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_xmlsignatures/sig4.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hidePivotFieldList="1" defaultThemeVersion="166925"/>
  <mc:AlternateContent xmlns:mc="http://schemas.openxmlformats.org/markup-compatibility/2006">
    <mc:Choice Requires="x15">
      <x15ac:absPath xmlns:x15ac="http://schemas.microsoft.com/office/spreadsheetml/2010/11/ac" url="F:\Contabilidad Gral\CONTABILIDAD\INFORMES\PRESENTACION S.I.V\2023\12 Diciembre 2023\Archivos para Firma\"/>
    </mc:Choice>
  </mc:AlternateContent>
  <xr:revisionPtr revIDLastSave="0" documentId="13_ncr:1_{3259A835-0DAB-4B8A-8A37-EB0596339C8B}" xr6:coauthVersionLast="47" xr6:coauthVersionMax="47" xr10:uidLastSave="{00000000-0000-0000-0000-000000000000}"/>
  <bookViews>
    <workbookView xWindow="-108" yWindow="-108" windowWidth="23256" windowHeight="12576" tabRatio="841" firstSheet="4" activeTab="5" xr2:uid="{00000000-000D-0000-FFFF-FFFF00000000}"/>
  </bookViews>
  <sheets>
    <sheet name="BAL MARZO 2022" sheetId="91" state="hidden" r:id="rId1"/>
    <sheet name="BAL JUNIO 2022" sheetId="96" state="hidden" r:id="rId2"/>
    <sheet name="BAL DICIEMBRE 2022" sheetId="100" state="hidden" r:id="rId3"/>
    <sheet name="BAL MARZO 2023" sheetId="102" state="hidden" r:id="rId4"/>
    <sheet name="Indice" sheetId="16" r:id="rId5"/>
    <sheet name="BG" sheetId="103" r:id="rId6"/>
    <sheet name="ER" sheetId="19" r:id="rId7"/>
    <sheet name="EFE" sheetId="23" r:id="rId8"/>
    <sheet name="EVPN" sheetId="90" r:id="rId9"/>
    <sheet name="Información General" sheetId="101" r:id="rId10"/>
    <sheet name="Nota1" sheetId="1" r:id="rId11"/>
    <sheet name="NOTA 122022" sheetId="106" state="hidden" r:id="rId12"/>
    <sheet name="Nota 2 " sheetId="93" r:id="rId13"/>
    <sheet name="Nota 3" sheetId="3" r:id="rId14"/>
    <sheet name="Nota 4" sheetId="38" r:id="rId15"/>
    <sheet name="Nota 5  (2)" sheetId="97" state="hidden" r:id="rId16"/>
    <sheet name="Nota 5 " sheetId="85" r:id="rId17"/>
    <sheet name="Nota 6" sheetId="94" r:id="rId18"/>
    <sheet name="Nota 7" sheetId="7" r:id="rId19"/>
    <sheet name="Nota 8" sheetId="67" r:id="rId20"/>
    <sheet name="Nota 9" sheetId="66" r:id="rId21"/>
    <sheet name="Hoja1" sheetId="105" state="hidden" r:id="rId22"/>
    <sheet name="Nota 10" sheetId="9" r:id="rId23"/>
    <sheet name="Nota 11" sheetId="41" r:id="rId24"/>
    <sheet name="Nota 12" sheetId="42" r:id="rId25"/>
    <sheet name="Nota 13" sheetId="10" r:id="rId26"/>
    <sheet name="Nota 14" sheetId="84" r:id="rId27"/>
    <sheet name="Nota 15" sheetId="43" r:id="rId28"/>
    <sheet name="Nota 16" sheetId="44" r:id="rId29"/>
    <sheet name="Nota 17" sheetId="45" r:id="rId30"/>
    <sheet name="Nota 18" sheetId="46" r:id="rId31"/>
    <sheet name="Nota 19" sheetId="12" r:id="rId32"/>
    <sheet name="Nota 20" sheetId="14" r:id="rId33"/>
    <sheet name=" Nota 21" sheetId="47" r:id="rId34"/>
    <sheet name="Nota 22" sheetId="48" r:id="rId35"/>
    <sheet name="Nota 23" sheetId="49" r:id="rId36"/>
    <sheet name="Nota 24" sheetId="68" r:id="rId37"/>
    <sheet name="Nota 25" sheetId="50" r:id="rId38"/>
    <sheet name="Nota 26" sheetId="51" r:id="rId39"/>
    <sheet name="Nota 27" sheetId="65" r:id="rId40"/>
    <sheet name="Nota 29" sheetId="52" r:id="rId41"/>
    <sheet name="Nota 28" sheetId="53" r:id="rId42"/>
    <sheet name="Nota 30" sheetId="54" r:id="rId43"/>
    <sheet name="Nota 31" sheetId="55" r:id="rId44"/>
    <sheet name="Nota 32" sheetId="69" r:id="rId45"/>
    <sheet name="Nota 33" sheetId="56" r:id="rId46"/>
    <sheet name="Nota 34" sheetId="57" r:id="rId47"/>
    <sheet name="Nota 35" sheetId="64" r:id="rId48"/>
    <sheet name="EVPN (2)" sheetId="98" state="hidden" r:id="rId49"/>
    <sheet name="Nota 36" sheetId="60" r:id="rId50"/>
    <sheet name="Nota 37" sheetId="62" r:id="rId51"/>
    <sheet name="Nota 38" sheetId="70" r:id="rId52"/>
    <sheet name="Nota 39" sheetId="63" r:id="rId53"/>
    <sheet name="Nota 40" sheetId="72" r:id="rId54"/>
    <sheet name="Base de Monedas" sheetId="71" r:id="rId55"/>
  </sheets>
  <externalReferences>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s>
  <definedNames>
    <definedName name="\A" localSheetId="8">#REF!</definedName>
    <definedName name="\A" localSheetId="48">#REF!</definedName>
    <definedName name="\A" localSheetId="12">#REF!</definedName>
    <definedName name="\A" localSheetId="17">#REF!</definedName>
    <definedName name="\A">#REF!</definedName>
    <definedName name="\d" localSheetId="8">#REF!</definedName>
    <definedName name="\d" localSheetId="48">#REF!</definedName>
    <definedName name="\d" localSheetId="17">#REF!</definedName>
    <definedName name="\d">#REF!</definedName>
    <definedName name="\E" localSheetId="8">#REF!</definedName>
    <definedName name="\E" localSheetId="48">#REF!</definedName>
    <definedName name="\E" localSheetId="17">#REF!</definedName>
    <definedName name="\E">#REF!</definedName>
    <definedName name="\i" localSheetId="17">#REF!</definedName>
    <definedName name="\i">#REF!</definedName>
    <definedName name="\P" localSheetId="17">#REF!</definedName>
    <definedName name="\P">#REF!</definedName>
    <definedName name="__________DAT1" localSheetId="17">'[1]1211600001'!#REF!</definedName>
    <definedName name="__________DAT1">'[1]1211600001'!#REF!</definedName>
    <definedName name="__________DAT2" localSheetId="17">'[2]Cruce-Aging'!#REF!</definedName>
    <definedName name="__________DAT2">'[2]Cruce-Aging'!#REF!</definedName>
    <definedName name="__________DAT3" localSheetId="17">'[2]Cruce-Aging'!#REF!</definedName>
    <definedName name="__________DAT3">'[2]Cruce-Aging'!#REF!</definedName>
    <definedName name="__________DAT4" localSheetId="17">'[2]Cruce-Aging'!#REF!</definedName>
    <definedName name="__________DAT4">'[2]Cruce-Aging'!#REF!</definedName>
    <definedName name="__________DAT5">'[2]Cruce-Aging'!#REF!</definedName>
    <definedName name="__________DAT6">'[2]Cruce-Aging'!#REF!</definedName>
    <definedName name="__________DAT7">'[2]Cruce-Aging'!#REF!</definedName>
    <definedName name="__________DAT8">'[2]Cruce-Aging'!#REF!</definedName>
    <definedName name="_________DAT1">'[1]1211600001'!#REF!</definedName>
    <definedName name="_________DAT10">'[2]Cruce-Aging'!#REF!</definedName>
    <definedName name="_________DAT11">'[2]Cruce-Aging'!#REF!</definedName>
    <definedName name="_________DAT12">'[2]Cruce-Aging'!#REF!</definedName>
    <definedName name="_________DAT13">'[2]Cruce-Aging'!#REF!</definedName>
    <definedName name="_________DAT14">'[2]Cruce-Aging'!#REF!</definedName>
    <definedName name="_________DAT15">'[2]Cruce-Aging'!#REF!</definedName>
    <definedName name="_________DAT16">'[2]Cruce-Aging'!#REF!</definedName>
    <definedName name="_________DAT17">'[2]Cruce-Aging'!#REF!</definedName>
    <definedName name="_________DAT18">'[2]Cruce-Aging'!#REF!</definedName>
    <definedName name="_________DAT19">'[3]diferencia cbio prest'!#REF!</definedName>
    <definedName name="_________DAT2">'[2]Cruce-Aging'!#REF!</definedName>
    <definedName name="_________DAT20">'[3]diferencia cbio prest'!#REF!</definedName>
    <definedName name="_________DAT24" localSheetId="17">#REF!</definedName>
    <definedName name="_________DAT24">#REF!</definedName>
    <definedName name="_________DAT3">'[2]Cruce-Aging'!#REF!</definedName>
    <definedName name="_________DAT4">'[2]Cruce-Aging'!#REF!</definedName>
    <definedName name="_________DAT5">'[2]Cruce-Aging'!#REF!</definedName>
    <definedName name="_________DAT6">'[2]Cruce-Aging'!#REF!</definedName>
    <definedName name="_________DAT7">'[2]Cruce-Aging'!#REF!</definedName>
    <definedName name="_________DAT8">'[2]Cruce-Aging'!#REF!</definedName>
    <definedName name="_________DAT9">'[2]Cruce-Aging'!#REF!</definedName>
    <definedName name="_________dic93" localSheetId="17">#REF!</definedName>
    <definedName name="_________dic93">#REF!</definedName>
    <definedName name="_________dic94" localSheetId="17">#REF!</definedName>
    <definedName name="_________dic94">#REF!</definedName>
    <definedName name="_________jun93" localSheetId="17">#REF!</definedName>
    <definedName name="_________jun93">#REF!</definedName>
    <definedName name="_________jun94" localSheetId="17">#REF!</definedName>
    <definedName name="_________jun94">#REF!</definedName>
    <definedName name="_________jun95" localSheetId="17">#REF!</definedName>
    <definedName name="_________jun95">#REF!</definedName>
    <definedName name="_________mar94" localSheetId="17">#REF!</definedName>
    <definedName name="_________mar94">#REF!</definedName>
    <definedName name="_________MAR95" localSheetId="17">#REF!</definedName>
    <definedName name="_________MAR95">#REF!</definedName>
    <definedName name="_________RIV2" localSheetId="17">'[4]Sarmiento 517'!#REF!</definedName>
    <definedName name="_________RIV2">'[4]Sarmiento 517'!#REF!</definedName>
    <definedName name="_________RIV3" localSheetId="17">'[4]Sarmiento 517'!#REF!</definedName>
    <definedName name="_________RIV3">'[4]Sarmiento 517'!#REF!</definedName>
    <definedName name="_________SAR10" localSheetId="17">'[4]Reconquista 823'!#REF!</definedName>
    <definedName name="_________SAR10">'[4]Reconquista 823'!#REF!</definedName>
    <definedName name="_________SAR5" localSheetId="17">'[4]Reconquista 823'!#REF!</definedName>
    <definedName name="_________SAR5">'[4]Reconquista 823'!#REF!</definedName>
    <definedName name="_________SAR80">'[4]Reconquista 823'!#REF!</definedName>
    <definedName name="_________set94" localSheetId="17">#REF!</definedName>
    <definedName name="_________set94">#REF!</definedName>
    <definedName name="_________set95" localSheetId="17">#REF!</definedName>
    <definedName name="_________set95">#REF!</definedName>
    <definedName name="________DAT1" localSheetId="17">'[1]1211600001'!#REF!</definedName>
    <definedName name="________DAT1">'[1]1211600001'!#REF!</definedName>
    <definedName name="________DAT10" localSheetId="17">'[2]Cruce-Aging'!#REF!</definedName>
    <definedName name="________DAT10">'[2]Cruce-Aging'!#REF!</definedName>
    <definedName name="________DAT11">'[2]Cruce-Aging'!#REF!</definedName>
    <definedName name="________DAT12">'[2]Cruce-Aging'!#REF!</definedName>
    <definedName name="________DAT13">'[2]Cruce-Aging'!#REF!</definedName>
    <definedName name="________DAT14">'[2]Cruce-Aging'!#REF!</definedName>
    <definedName name="________DAT15">'[2]Cruce-Aging'!#REF!</definedName>
    <definedName name="________DAT16">'[2]Cruce-Aging'!#REF!</definedName>
    <definedName name="________DAT17">'[2]Cruce-Aging'!#REF!</definedName>
    <definedName name="________DAT18">'[2]Cruce-Aging'!#REF!</definedName>
    <definedName name="________DAT19">'[3]diferencia cbio prest'!#REF!</definedName>
    <definedName name="________DAT2">'[2]Cruce-Aging'!#REF!</definedName>
    <definedName name="________DAT20">'[3]diferencia cbio prest'!#REF!</definedName>
    <definedName name="________DAT24" localSheetId="17">#REF!</definedName>
    <definedName name="________DAT24">#REF!</definedName>
    <definedName name="________DAT3">'[2]Cruce-Aging'!#REF!</definedName>
    <definedName name="________DAT4">'[2]Cruce-Aging'!#REF!</definedName>
    <definedName name="________DAT5">'[2]Cruce-Aging'!#REF!</definedName>
    <definedName name="________DAT6">'[2]Cruce-Aging'!#REF!</definedName>
    <definedName name="________DAT7">'[2]Cruce-Aging'!#REF!</definedName>
    <definedName name="________DAT8">'[2]Cruce-Aging'!#REF!</definedName>
    <definedName name="________DAT9">'[2]Cruce-Aging'!#REF!</definedName>
    <definedName name="________dic93" localSheetId="17">#REF!</definedName>
    <definedName name="________dic93">#REF!</definedName>
    <definedName name="________dic94" localSheetId="17">#REF!</definedName>
    <definedName name="________dic94">#REF!</definedName>
    <definedName name="________jun93" localSheetId="17">#REF!</definedName>
    <definedName name="________jun93">#REF!</definedName>
    <definedName name="________jun94" localSheetId="17">#REF!</definedName>
    <definedName name="________jun94">#REF!</definedName>
    <definedName name="________jun95" localSheetId="17">#REF!</definedName>
    <definedName name="________jun95">#REF!</definedName>
    <definedName name="________mar94" localSheetId="17">#REF!</definedName>
    <definedName name="________mar94">#REF!</definedName>
    <definedName name="________MAR95" localSheetId="17">#REF!</definedName>
    <definedName name="________MAR95">#REF!</definedName>
    <definedName name="________RIV2" localSheetId="17">'[4]Sarmiento 517'!#REF!</definedName>
    <definedName name="________RIV2">'[4]Sarmiento 517'!#REF!</definedName>
    <definedName name="________RIV3" localSheetId="17">'[4]Sarmiento 517'!#REF!</definedName>
    <definedName name="________RIV3">'[4]Sarmiento 517'!#REF!</definedName>
    <definedName name="________SAR10" localSheetId="17">'[4]Reconquista 823'!#REF!</definedName>
    <definedName name="________SAR10">'[4]Reconquista 823'!#REF!</definedName>
    <definedName name="________SAR5" localSheetId="17">'[4]Reconquista 823'!#REF!</definedName>
    <definedName name="________SAR5">'[4]Reconquista 823'!#REF!</definedName>
    <definedName name="________SAR80">'[4]Reconquista 823'!#REF!</definedName>
    <definedName name="________set94" localSheetId="17">#REF!</definedName>
    <definedName name="________set94">#REF!</definedName>
    <definedName name="________set95" localSheetId="17">#REF!</definedName>
    <definedName name="________set95">#REF!</definedName>
    <definedName name="_______DAT1" localSheetId="17">'[1]1211600001'!#REF!</definedName>
    <definedName name="_______DAT1">'[1]1211600001'!#REF!</definedName>
    <definedName name="_______DAT10" localSheetId="17">'[2]Cruce-Aging'!#REF!</definedName>
    <definedName name="_______DAT10">'[2]Cruce-Aging'!#REF!</definedName>
    <definedName name="_______DAT11">'[2]Cruce-Aging'!#REF!</definedName>
    <definedName name="_______DAT12">'[2]Cruce-Aging'!#REF!</definedName>
    <definedName name="_______DAT13">'[2]Cruce-Aging'!#REF!</definedName>
    <definedName name="_______DAT14">'[2]Cruce-Aging'!#REF!</definedName>
    <definedName name="_______DAT15">'[2]Cruce-Aging'!#REF!</definedName>
    <definedName name="_______DAT16">'[2]Cruce-Aging'!#REF!</definedName>
    <definedName name="_______DAT17">'[2]Cruce-Aging'!#REF!</definedName>
    <definedName name="_______DAT18">'[2]Cruce-Aging'!#REF!</definedName>
    <definedName name="_______DAT19">'[3]diferencia cbio prest'!#REF!</definedName>
    <definedName name="_______DAT2">'[2]Cruce-Aging'!#REF!</definedName>
    <definedName name="_______DAT20">'[3]diferencia cbio prest'!#REF!</definedName>
    <definedName name="_______DAT21" localSheetId="17">#REF!</definedName>
    <definedName name="_______DAT21">#REF!</definedName>
    <definedName name="_______DAT22" localSheetId="17">#REF!</definedName>
    <definedName name="_______DAT22">#REF!</definedName>
    <definedName name="_______DAT23" localSheetId="17">#REF!</definedName>
    <definedName name="_______DAT23">#REF!</definedName>
    <definedName name="_______DAT24" localSheetId="17">#REF!</definedName>
    <definedName name="_______DAT24">#REF!</definedName>
    <definedName name="_______DAT25" localSheetId="17">#REF!</definedName>
    <definedName name="_______DAT25">#REF!</definedName>
    <definedName name="_______DAT26" localSheetId="17">#REF!</definedName>
    <definedName name="_______DAT26">#REF!</definedName>
    <definedName name="_______DAT27" localSheetId="17">#REF!</definedName>
    <definedName name="_______DAT27">#REF!</definedName>
    <definedName name="_______DAT28" localSheetId="17">#REF!</definedName>
    <definedName name="_______DAT28">#REF!</definedName>
    <definedName name="_______DAT29" localSheetId="17">#REF!</definedName>
    <definedName name="_______DAT29">#REF!</definedName>
    <definedName name="_______DAT3" localSheetId="17">'[2]Cruce-Aging'!#REF!</definedName>
    <definedName name="_______DAT3">'[2]Cruce-Aging'!#REF!</definedName>
    <definedName name="_______DAT30" localSheetId="17">#REF!</definedName>
    <definedName name="_______DAT30">#REF!</definedName>
    <definedName name="_______DAT31" localSheetId="17">#REF!</definedName>
    <definedName name="_______DAT31">#REF!</definedName>
    <definedName name="_______DAT4" localSheetId="17">'[2]Cruce-Aging'!#REF!</definedName>
    <definedName name="_______DAT4">'[2]Cruce-Aging'!#REF!</definedName>
    <definedName name="_______DAT5" localSheetId="17">'[2]Cruce-Aging'!#REF!</definedName>
    <definedName name="_______DAT5">'[2]Cruce-Aging'!#REF!</definedName>
    <definedName name="_______DAT6" localSheetId="17">'[2]Cruce-Aging'!#REF!</definedName>
    <definedName name="_______DAT6">'[2]Cruce-Aging'!#REF!</definedName>
    <definedName name="_______DAT7" localSheetId="17">'[2]Cruce-Aging'!#REF!</definedName>
    <definedName name="_______DAT7">'[2]Cruce-Aging'!#REF!</definedName>
    <definedName name="_______DAT8" localSheetId="17">'[2]Cruce-Aging'!#REF!</definedName>
    <definedName name="_______DAT8">'[2]Cruce-Aging'!#REF!</definedName>
    <definedName name="_______DAT9">'[2]Cruce-Aging'!#REF!</definedName>
    <definedName name="_______dic20" localSheetId="17">#REF!</definedName>
    <definedName name="_______dic20">#REF!</definedName>
    <definedName name="_______dic93" localSheetId="17">#REF!</definedName>
    <definedName name="_______dic93">#REF!</definedName>
    <definedName name="_______dic94" localSheetId="17">#REF!</definedName>
    <definedName name="_______dic94">#REF!</definedName>
    <definedName name="_______jun93" localSheetId="17">#REF!</definedName>
    <definedName name="_______jun93">#REF!</definedName>
    <definedName name="_______jun94" localSheetId="17">#REF!</definedName>
    <definedName name="_______jun94">#REF!</definedName>
    <definedName name="_______jun95" localSheetId="17">#REF!</definedName>
    <definedName name="_______jun95">#REF!</definedName>
    <definedName name="_______mar94" localSheetId="17">#REF!</definedName>
    <definedName name="_______mar94">#REF!</definedName>
    <definedName name="_______MAR95" localSheetId="17">#REF!</definedName>
    <definedName name="_______MAR95">#REF!</definedName>
    <definedName name="_______res12">'[5]Datos del Balance'!$B$8</definedName>
    <definedName name="_______RIV2">'[4]Sarmiento 517'!#REF!</definedName>
    <definedName name="_______RIV3">'[4]Sarmiento 517'!#REF!</definedName>
    <definedName name="_______SAR10">'[4]Reconquista 823'!#REF!</definedName>
    <definedName name="_______SAR5">'[4]Reconquista 823'!#REF!</definedName>
    <definedName name="_______SAR80">'[4]Reconquista 823'!#REF!</definedName>
    <definedName name="_______set94" localSheetId="17">#REF!</definedName>
    <definedName name="_______set94">#REF!</definedName>
    <definedName name="_______set95" localSheetId="17">#REF!</definedName>
    <definedName name="_______set95">#REF!</definedName>
    <definedName name="______ABR95">'[6]Bs.Uso Trim.'!$Z$8</definedName>
    <definedName name="______DAT1" localSheetId="17">#REF!</definedName>
    <definedName name="______DAT1">#REF!</definedName>
    <definedName name="______DAT10" localSheetId="17">#REF!</definedName>
    <definedName name="______DAT10">#REF!</definedName>
    <definedName name="______DAT11" localSheetId="17">#REF!</definedName>
    <definedName name="______DAT11">#REF!</definedName>
    <definedName name="______DAT12" localSheetId="17">#REF!</definedName>
    <definedName name="______DAT12">#REF!</definedName>
    <definedName name="______DAT13" localSheetId="17">#REF!</definedName>
    <definedName name="______DAT13">#REF!</definedName>
    <definedName name="______DAT14" localSheetId="17">#REF!</definedName>
    <definedName name="______DAT14">#REF!</definedName>
    <definedName name="______DAT15" localSheetId="17">#REF!</definedName>
    <definedName name="______DAT15">#REF!</definedName>
    <definedName name="______DAT16" localSheetId="17">#REF!</definedName>
    <definedName name="______DAT16">#REF!</definedName>
    <definedName name="______DAT17" localSheetId="17">#REF!</definedName>
    <definedName name="______DAT17">#REF!</definedName>
    <definedName name="______DAT18" localSheetId="17">#REF!</definedName>
    <definedName name="______DAT18">#REF!</definedName>
    <definedName name="______DAT19" localSheetId="17">#REF!</definedName>
    <definedName name="______DAT19">#REF!</definedName>
    <definedName name="______DAT2" localSheetId="17">#REF!</definedName>
    <definedName name="______DAT2">#REF!</definedName>
    <definedName name="______DAT20" localSheetId="17">#REF!</definedName>
    <definedName name="______DAT20">#REF!</definedName>
    <definedName name="______DAT21" localSheetId="17">#REF!</definedName>
    <definedName name="______DAT21">#REF!</definedName>
    <definedName name="______DAT22" localSheetId="17">#REF!</definedName>
    <definedName name="______DAT22">#REF!</definedName>
    <definedName name="______DAT23" localSheetId="17">#REF!</definedName>
    <definedName name="______DAT23">#REF!</definedName>
    <definedName name="______DAT24" localSheetId="17">#REF!</definedName>
    <definedName name="______DAT24">#REF!</definedName>
    <definedName name="______DAT25" localSheetId="17">#REF!</definedName>
    <definedName name="______DAT25">#REF!</definedName>
    <definedName name="______DAT26" localSheetId="17">#REF!</definedName>
    <definedName name="______DAT26">#REF!</definedName>
    <definedName name="______DAT27" localSheetId="17">#REF!</definedName>
    <definedName name="______DAT27">#REF!</definedName>
    <definedName name="______DAT28" localSheetId="17">#REF!</definedName>
    <definedName name="______DAT28">#REF!</definedName>
    <definedName name="______DAT29" localSheetId="17">#REF!</definedName>
    <definedName name="______DAT29">#REF!</definedName>
    <definedName name="______DAT3" localSheetId="17">#REF!</definedName>
    <definedName name="______DAT3">#REF!</definedName>
    <definedName name="______DAT30" localSheetId="17">#REF!</definedName>
    <definedName name="______DAT30">#REF!</definedName>
    <definedName name="______DAT31" localSheetId="17">#REF!</definedName>
    <definedName name="______DAT31">#REF!</definedName>
    <definedName name="______DAT4" localSheetId="17">#REF!</definedName>
    <definedName name="______DAT4">#REF!</definedName>
    <definedName name="______DAT5" localSheetId="17">#REF!</definedName>
    <definedName name="______DAT5">#REF!</definedName>
    <definedName name="______DAT6" localSheetId="17">#REF!</definedName>
    <definedName name="______DAT6">#REF!</definedName>
    <definedName name="______DAT7" localSheetId="17">#REF!</definedName>
    <definedName name="______DAT7">#REF!</definedName>
    <definedName name="______DAT8" localSheetId="17">#REF!</definedName>
    <definedName name="______DAT8">#REF!</definedName>
    <definedName name="______DAT9" localSheetId="17">#REF!</definedName>
    <definedName name="______DAT9">#REF!</definedName>
    <definedName name="______dic20" localSheetId="17">#REF!</definedName>
    <definedName name="______dic20">#REF!</definedName>
    <definedName name="______dic93" localSheetId="17">#REF!</definedName>
    <definedName name="______dic93">#REF!</definedName>
    <definedName name="______dic94" localSheetId="17">#REF!</definedName>
    <definedName name="______dic94">#REF!</definedName>
    <definedName name="______ENE95">'[6]Bs.Uso Trim.'!$Z$5</definedName>
    <definedName name="______FEB95">'[6]Bs.Uso Trim.'!$Z$6</definedName>
    <definedName name="______jun93" localSheetId="17">#REF!</definedName>
    <definedName name="______jun93">#REF!</definedName>
    <definedName name="______jun94" localSheetId="17">#REF!</definedName>
    <definedName name="______jun94">#REF!</definedName>
    <definedName name="______jun95" localSheetId="17">#REF!</definedName>
    <definedName name="______jun95">#REF!</definedName>
    <definedName name="______mar94" localSheetId="17">#REF!</definedName>
    <definedName name="______mar94">#REF!</definedName>
    <definedName name="______MAR95" localSheetId="17">#REF!</definedName>
    <definedName name="______MAR95">#REF!</definedName>
    <definedName name="______MAY95">'[6]Bs.Uso Trim.'!$Z$9</definedName>
    <definedName name="______res12">'[5]Datos del Balance'!$B$8</definedName>
    <definedName name="______RIV2">'[4]Sarmiento 517'!#REF!</definedName>
    <definedName name="______RIV3">'[4]Sarmiento 517'!#REF!</definedName>
    <definedName name="______SAR10">'[4]Reconquista 823'!#REF!</definedName>
    <definedName name="______SAR5">'[4]Reconquista 823'!#REF!</definedName>
    <definedName name="______SAR80">'[4]Reconquista 823'!#REF!</definedName>
    <definedName name="______set94" localSheetId="17">#REF!</definedName>
    <definedName name="______set94">#REF!</definedName>
    <definedName name="______set95" localSheetId="17">#REF!</definedName>
    <definedName name="______set95">#REF!</definedName>
    <definedName name="_____ABR95">'[6]Bs.Uso Trim.'!$Z$8</definedName>
    <definedName name="_____DAT1" localSheetId="17">#REF!</definedName>
    <definedName name="_____DAT1">#REF!</definedName>
    <definedName name="_____DAT10" localSheetId="17">#REF!</definedName>
    <definedName name="_____DAT10">#REF!</definedName>
    <definedName name="_____DAT11" localSheetId="17">#REF!</definedName>
    <definedName name="_____DAT11">#REF!</definedName>
    <definedName name="_____DAT12" localSheetId="17">#REF!</definedName>
    <definedName name="_____DAT12">#REF!</definedName>
    <definedName name="_____DAT13" localSheetId="17">#REF!</definedName>
    <definedName name="_____DAT13">#REF!</definedName>
    <definedName name="_____DAT14" localSheetId="17">#REF!</definedName>
    <definedName name="_____DAT14">#REF!</definedName>
    <definedName name="_____DAT15" localSheetId="17">#REF!</definedName>
    <definedName name="_____DAT15">#REF!</definedName>
    <definedName name="_____DAT16" localSheetId="17">#REF!</definedName>
    <definedName name="_____DAT16">#REF!</definedName>
    <definedName name="_____DAT17" localSheetId="17">#REF!</definedName>
    <definedName name="_____DAT17">#REF!</definedName>
    <definedName name="_____DAT18" localSheetId="17">#REF!</definedName>
    <definedName name="_____DAT18">#REF!</definedName>
    <definedName name="_____DAT19" localSheetId="17">#REF!</definedName>
    <definedName name="_____DAT19">#REF!</definedName>
    <definedName name="_____DAT2" localSheetId="17">#REF!</definedName>
    <definedName name="_____DAT2">#REF!</definedName>
    <definedName name="_____DAT20" localSheetId="17">#REF!</definedName>
    <definedName name="_____DAT20">#REF!</definedName>
    <definedName name="_____DAT21" localSheetId="17">#REF!</definedName>
    <definedName name="_____DAT21">#REF!</definedName>
    <definedName name="_____DAT22" localSheetId="17">#REF!</definedName>
    <definedName name="_____DAT22">#REF!</definedName>
    <definedName name="_____DAT23" localSheetId="17">#REF!</definedName>
    <definedName name="_____DAT23">#REF!</definedName>
    <definedName name="_____DAT24" localSheetId="17">#REF!</definedName>
    <definedName name="_____DAT24">#REF!</definedName>
    <definedName name="_____DAT25" localSheetId="17">#REF!</definedName>
    <definedName name="_____DAT25">#REF!</definedName>
    <definedName name="_____DAT26" localSheetId="17">#REF!</definedName>
    <definedName name="_____DAT26">#REF!</definedName>
    <definedName name="_____DAT27" localSheetId="17">#REF!</definedName>
    <definedName name="_____DAT27">#REF!</definedName>
    <definedName name="_____DAT28" localSheetId="17">#REF!</definedName>
    <definedName name="_____DAT28">#REF!</definedName>
    <definedName name="_____DAT29" localSheetId="17">#REF!</definedName>
    <definedName name="_____DAT29">#REF!</definedName>
    <definedName name="_____DAT3" localSheetId="17">#REF!</definedName>
    <definedName name="_____DAT3">#REF!</definedName>
    <definedName name="_____DAT30" localSheetId="17">#REF!</definedName>
    <definedName name="_____DAT30">#REF!</definedName>
    <definedName name="_____DAT31" localSheetId="17">#REF!</definedName>
    <definedName name="_____DAT31">#REF!</definedName>
    <definedName name="_____DAT4" localSheetId="17">#REF!</definedName>
    <definedName name="_____DAT4">#REF!</definedName>
    <definedName name="_____DAT5" localSheetId="17">#REF!</definedName>
    <definedName name="_____DAT5">#REF!</definedName>
    <definedName name="_____DAT6" localSheetId="17">#REF!</definedName>
    <definedName name="_____DAT6">#REF!</definedName>
    <definedName name="_____DAT7" localSheetId="17">#REF!</definedName>
    <definedName name="_____DAT7">#REF!</definedName>
    <definedName name="_____DAT8" localSheetId="17">#REF!</definedName>
    <definedName name="_____DAT8">#REF!</definedName>
    <definedName name="_____DAT9" localSheetId="17">#REF!</definedName>
    <definedName name="_____DAT9">#REF!</definedName>
    <definedName name="_____dic20" localSheetId="17">#REF!</definedName>
    <definedName name="_____dic20">#REF!</definedName>
    <definedName name="_____dic93" localSheetId="17">#REF!</definedName>
    <definedName name="_____dic93">#REF!</definedName>
    <definedName name="_____dic94" localSheetId="17">#REF!</definedName>
    <definedName name="_____dic94">#REF!</definedName>
    <definedName name="_____ENE95">'[6]Bs.Uso Trim.'!$Z$5</definedName>
    <definedName name="_____FEB95">'[6]Bs.Uso Trim.'!$Z$6</definedName>
    <definedName name="_____jun93" localSheetId="17">#REF!</definedName>
    <definedName name="_____jun93">#REF!</definedName>
    <definedName name="_____jun94" localSheetId="17">#REF!</definedName>
    <definedName name="_____jun94">#REF!</definedName>
    <definedName name="_____jun95" localSheetId="17">#REF!</definedName>
    <definedName name="_____jun95">#REF!</definedName>
    <definedName name="_____mar94" localSheetId="17">#REF!</definedName>
    <definedName name="_____mar94">#REF!</definedName>
    <definedName name="_____MAR95" localSheetId="17">#REF!</definedName>
    <definedName name="_____MAR95">#REF!</definedName>
    <definedName name="_____MAY95">'[6]Bs.Uso Trim.'!$Z$9</definedName>
    <definedName name="_____res12">'[5]Datos del Balance'!$B$8</definedName>
    <definedName name="_____RIV2">'[4]Sarmiento 517'!#REF!</definedName>
    <definedName name="_____RIV3">'[4]Sarmiento 517'!#REF!</definedName>
    <definedName name="_____SAR10">'[4]Reconquista 823'!#REF!</definedName>
    <definedName name="_____SAR5">'[4]Reconquista 823'!#REF!</definedName>
    <definedName name="_____SAR80">'[4]Reconquista 823'!#REF!</definedName>
    <definedName name="_____set94" localSheetId="17">#REF!</definedName>
    <definedName name="_____set94">#REF!</definedName>
    <definedName name="_____set95" localSheetId="17">#REF!</definedName>
    <definedName name="_____set95">#REF!</definedName>
    <definedName name="____ABR95">'[6]Bs.Uso Trim.'!$Z$8</definedName>
    <definedName name="____DAT1" localSheetId="17">#REF!</definedName>
    <definedName name="____DAT1">#REF!</definedName>
    <definedName name="____DAT10" localSheetId="17">#REF!</definedName>
    <definedName name="____DAT10">#REF!</definedName>
    <definedName name="____DAT11" localSheetId="17">#REF!</definedName>
    <definedName name="____DAT11">#REF!</definedName>
    <definedName name="____DAT12" localSheetId="17">#REF!</definedName>
    <definedName name="____DAT12">#REF!</definedName>
    <definedName name="____DAT13" localSheetId="17">#REF!</definedName>
    <definedName name="____DAT13">#REF!</definedName>
    <definedName name="____DAT14" localSheetId="17">#REF!</definedName>
    <definedName name="____DAT14">#REF!</definedName>
    <definedName name="____DAT15" localSheetId="17">#REF!</definedName>
    <definedName name="____DAT15">#REF!</definedName>
    <definedName name="____DAT16" localSheetId="17">#REF!</definedName>
    <definedName name="____DAT16">#REF!</definedName>
    <definedName name="____DAT17" localSheetId="17">#REF!</definedName>
    <definedName name="____DAT17">#REF!</definedName>
    <definedName name="____DAT18" localSheetId="17">#REF!</definedName>
    <definedName name="____DAT18">#REF!</definedName>
    <definedName name="____DAT19" localSheetId="17">#REF!</definedName>
    <definedName name="____DAT19">#REF!</definedName>
    <definedName name="____DAT2" localSheetId="17">#REF!</definedName>
    <definedName name="____DAT2">#REF!</definedName>
    <definedName name="____DAT20" localSheetId="17">#REF!</definedName>
    <definedName name="____DAT20">#REF!</definedName>
    <definedName name="____DAT21" localSheetId="17">#REF!</definedName>
    <definedName name="____DAT21">#REF!</definedName>
    <definedName name="____DAT22" localSheetId="17">#REF!</definedName>
    <definedName name="____DAT22">#REF!</definedName>
    <definedName name="____DAT23" localSheetId="17">#REF!</definedName>
    <definedName name="____DAT23">#REF!</definedName>
    <definedName name="____DAT24" localSheetId="17">#REF!</definedName>
    <definedName name="____DAT24">#REF!</definedName>
    <definedName name="____DAT25" localSheetId="17">#REF!</definedName>
    <definedName name="____DAT25">#REF!</definedName>
    <definedName name="____DAT26" localSheetId="17">#REF!</definedName>
    <definedName name="____DAT26">#REF!</definedName>
    <definedName name="____DAT27" localSheetId="17">#REF!</definedName>
    <definedName name="____DAT27">#REF!</definedName>
    <definedName name="____DAT28" localSheetId="17">#REF!</definedName>
    <definedName name="____DAT28">#REF!</definedName>
    <definedName name="____DAT29" localSheetId="17">#REF!</definedName>
    <definedName name="____DAT29">#REF!</definedName>
    <definedName name="____DAT3" localSheetId="17">#REF!</definedName>
    <definedName name="____DAT3">#REF!</definedName>
    <definedName name="____DAT30" localSheetId="17">#REF!</definedName>
    <definedName name="____DAT30">#REF!</definedName>
    <definedName name="____DAT31" localSheetId="17">#REF!</definedName>
    <definedName name="____DAT31">#REF!</definedName>
    <definedName name="____DAT32" localSheetId="17">#REF!</definedName>
    <definedName name="____DAT32">#REF!</definedName>
    <definedName name="____DAT33" localSheetId="17">#REF!</definedName>
    <definedName name="____DAT33">#REF!</definedName>
    <definedName name="____DAT34" localSheetId="17">#REF!</definedName>
    <definedName name="____DAT34">#REF!</definedName>
    <definedName name="____DAT4" localSheetId="17">#REF!</definedName>
    <definedName name="____DAT4">#REF!</definedName>
    <definedName name="____DAT5" localSheetId="17">#REF!</definedName>
    <definedName name="____DAT5">#REF!</definedName>
    <definedName name="____DAT6" localSheetId="17">#REF!</definedName>
    <definedName name="____DAT6">#REF!</definedName>
    <definedName name="____DAT7" localSheetId="17">#REF!</definedName>
    <definedName name="____DAT7">#REF!</definedName>
    <definedName name="____DAT8" localSheetId="17">#REF!</definedName>
    <definedName name="____DAT8">#REF!</definedName>
    <definedName name="____DAT9" localSheetId="17">#REF!</definedName>
    <definedName name="____DAT9">#REF!</definedName>
    <definedName name="____dic20" localSheetId="17">#REF!</definedName>
    <definedName name="____dic20">#REF!</definedName>
    <definedName name="____dic93" localSheetId="17">#REF!</definedName>
    <definedName name="____dic93">#REF!</definedName>
    <definedName name="____dic94" localSheetId="17">#REF!</definedName>
    <definedName name="____dic94">#REF!</definedName>
    <definedName name="____ENE95">'[6]Bs.Uso Trim.'!$Z$5</definedName>
    <definedName name="____FEB95">'[6]Bs.Uso Trim.'!$Z$6</definedName>
    <definedName name="____jun93" localSheetId="17">#REF!</definedName>
    <definedName name="____jun93">#REF!</definedName>
    <definedName name="____jun94" localSheetId="17">#REF!</definedName>
    <definedName name="____jun94">#REF!</definedName>
    <definedName name="____jun95" localSheetId="17">#REF!</definedName>
    <definedName name="____jun95">#REF!</definedName>
    <definedName name="____mar94" localSheetId="17">#REF!</definedName>
    <definedName name="____mar94">#REF!</definedName>
    <definedName name="____MAR95" localSheetId="17">#REF!</definedName>
    <definedName name="____MAR95">#REF!</definedName>
    <definedName name="____MAY95">'[6]Bs.Uso Trim.'!$Z$9</definedName>
    <definedName name="____res12">'[5]Datos del Balance'!$B$8</definedName>
    <definedName name="____RIV2" localSheetId="17">#REF!</definedName>
    <definedName name="____RIV2">#REF!</definedName>
    <definedName name="____RIV3" localSheetId="17">#REF!</definedName>
    <definedName name="____RIV3">#REF!</definedName>
    <definedName name="____SAR10" localSheetId="17">#REF!</definedName>
    <definedName name="____SAR10">#REF!</definedName>
    <definedName name="____SAR5" localSheetId="17">#REF!</definedName>
    <definedName name="____SAR5">#REF!</definedName>
    <definedName name="____SAR80" localSheetId="17">#REF!</definedName>
    <definedName name="____SAR80">#REF!</definedName>
    <definedName name="____set94" localSheetId="17">#REF!</definedName>
    <definedName name="____set94">#REF!</definedName>
    <definedName name="____set95" localSheetId="17">#REF!</definedName>
    <definedName name="____set95">#REF!</definedName>
    <definedName name="____TPy530231">'[7]#REF'!$A$4</definedName>
    <definedName name="___ABR95">'[6]Bs.Uso Trim.'!$Z$8</definedName>
    <definedName name="___DAT1" localSheetId="17">#REF!</definedName>
    <definedName name="___DAT1">#REF!</definedName>
    <definedName name="___DAT10" localSheetId="17">#REF!</definedName>
    <definedName name="___DAT10">#REF!</definedName>
    <definedName name="___DAT11" localSheetId="17">#REF!</definedName>
    <definedName name="___DAT11">#REF!</definedName>
    <definedName name="___DAT12" localSheetId="17">#REF!</definedName>
    <definedName name="___DAT12">#REF!</definedName>
    <definedName name="___DAT13" localSheetId="17">#REF!</definedName>
    <definedName name="___DAT13">#REF!</definedName>
    <definedName name="___DAT14" localSheetId="17">#REF!</definedName>
    <definedName name="___DAT14">#REF!</definedName>
    <definedName name="___DAT15" localSheetId="17">#REF!</definedName>
    <definedName name="___DAT15">#REF!</definedName>
    <definedName name="___DAT16" localSheetId="17">#REF!</definedName>
    <definedName name="___DAT16">#REF!</definedName>
    <definedName name="___DAT17" localSheetId="17">#REF!</definedName>
    <definedName name="___DAT17">#REF!</definedName>
    <definedName name="___DAT18" localSheetId="17">#REF!</definedName>
    <definedName name="___DAT18">#REF!</definedName>
    <definedName name="___DAT19" localSheetId="17">#REF!</definedName>
    <definedName name="___DAT19">#REF!</definedName>
    <definedName name="___DAT2" localSheetId="17">#REF!</definedName>
    <definedName name="___DAT2">#REF!</definedName>
    <definedName name="___DAT20" localSheetId="17">#REF!</definedName>
    <definedName name="___DAT20">#REF!</definedName>
    <definedName name="___DAT21" localSheetId="17">#REF!</definedName>
    <definedName name="___DAT21">#REF!</definedName>
    <definedName name="___DAT22" localSheetId="17">#REF!</definedName>
    <definedName name="___DAT22">#REF!</definedName>
    <definedName name="___DAT23" localSheetId="17">#REF!</definedName>
    <definedName name="___DAT23">#REF!</definedName>
    <definedName name="___DAT24" localSheetId="17">#REF!</definedName>
    <definedName name="___DAT24">#REF!</definedName>
    <definedName name="___DAT25" localSheetId="17">#REF!</definedName>
    <definedName name="___DAT25">#REF!</definedName>
    <definedName name="___DAT26" localSheetId="17">#REF!</definedName>
    <definedName name="___DAT26">#REF!</definedName>
    <definedName name="___DAT27" localSheetId="17">#REF!</definedName>
    <definedName name="___DAT27">#REF!</definedName>
    <definedName name="___DAT28" localSheetId="17">#REF!</definedName>
    <definedName name="___DAT28">#REF!</definedName>
    <definedName name="___DAT29" localSheetId="17">#REF!</definedName>
    <definedName name="___DAT29">#REF!</definedName>
    <definedName name="___DAT3" localSheetId="17">#REF!</definedName>
    <definedName name="___DAT3">#REF!</definedName>
    <definedName name="___DAT30" localSheetId="17">#REF!</definedName>
    <definedName name="___DAT30">#REF!</definedName>
    <definedName name="___DAT31" localSheetId="17">#REF!</definedName>
    <definedName name="___DAT31">#REF!</definedName>
    <definedName name="___DAT32" localSheetId="17">#REF!</definedName>
    <definedName name="___DAT32">#REF!</definedName>
    <definedName name="___DAT33" localSheetId="17">#REF!</definedName>
    <definedName name="___DAT33">#REF!</definedName>
    <definedName name="___DAT34" localSheetId="17">#REF!</definedName>
    <definedName name="___DAT34">#REF!</definedName>
    <definedName name="___DAT4" localSheetId="17">#REF!</definedName>
    <definedName name="___DAT4">#REF!</definedName>
    <definedName name="___DAT5" localSheetId="17">#REF!</definedName>
    <definedName name="___DAT5">#REF!</definedName>
    <definedName name="___DAT6" localSheetId="17">#REF!</definedName>
    <definedName name="___DAT6">#REF!</definedName>
    <definedName name="___DAT7" localSheetId="17">#REF!</definedName>
    <definedName name="___DAT7">#REF!</definedName>
    <definedName name="___DAT8" localSheetId="17">#REF!</definedName>
    <definedName name="___DAT8">#REF!</definedName>
    <definedName name="___DAT9" localSheetId="17">#REF!</definedName>
    <definedName name="___DAT9">#REF!</definedName>
    <definedName name="___dic20" localSheetId="17">#REF!</definedName>
    <definedName name="___dic20">#REF!</definedName>
    <definedName name="___dic93" localSheetId="17">#REF!</definedName>
    <definedName name="___dic93">#REF!</definedName>
    <definedName name="___dic94" localSheetId="17">#REF!</definedName>
    <definedName name="___dic94">#REF!</definedName>
    <definedName name="___ENE95">'[6]Bs.Uso Trim.'!$Z$5</definedName>
    <definedName name="___FEB95">'[6]Bs.Uso Trim.'!$Z$6</definedName>
    <definedName name="___jun93" localSheetId="17">#REF!</definedName>
    <definedName name="___jun93">#REF!</definedName>
    <definedName name="___jun94" localSheetId="17">#REF!</definedName>
    <definedName name="___jun94">#REF!</definedName>
    <definedName name="___jun95" localSheetId="17">#REF!</definedName>
    <definedName name="___jun95">#REF!</definedName>
    <definedName name="___mac5" localSheetId="17">#REF!</definedName>
    <definedName name="___mac5">#REF!</definedName>
    <definedName name="___mar94" localSheetId="17">#REF!</definedName>
    <definedName name="___mar94">#REF!</definedName>
    <definedName name="___MAR95" localSheetId="17">#REF!</definedName>
    <definedName name="___MAR95">#REF!</definedName>
    <definedName name="___MAY95">'[6]Bs.Uso Trim.'!$Z$9</definedName>
    <definedName name="___res12">'[5]Datos del Balance'!$B$8</definedName>
    <definedName name="___RES2" localSheetId="17">#REF!</definedName>
    <definedName name="___RES2">#REF!</definedName>
    <definedName name="___RIV2" localSheetId="17">#REF!</definedName>
    <definedName name="___RIV2">#REF!</definedName>
    <definedName name="___RIV3" localSheetId="17">#REF!</definedName>
    <definedName name="___RIV3">#REF!</definedName>
    <definedName name="___SAR10" localSheetId="17">#REF!</definedName>
    <definedName name="___SAR10">#REF!</definedName>
    <definedName name="___SAR5" localSheetId="17">#REF!</definedName>
    <definedName name="___SAR5">#REF!</definedName>
    <definedName name="___SAR80" localSheetId="17">#REF!</definedName>
    <definedName name="___SAR80">#REF!</definedName>
    <definedName name="___set94" localSheetId="17">#REF!</definedName>
    <definedName name="___set94">#REF!</definedName>
    <definedName name="___set95" localSheetId="17">#REF!</definedName>
    <definedName name="___set95">#REF!</definedName>
    <definedName name="___TC2" localSheetId="17">#REF!</definedName>
    <definedName name="___TC2">#REF!</definedName>
    <definedName name="___TPy530231">'[7]#REF'!$A$4</definedName>
    <definedName name="__ABR95">'[6]Bs.Uso Trim.'!$Z$8</definedName>
    <definedName name="__DAT1" localSheetId="17">#REF!</definedName>
    <definedName name="__DAT1">#REF!</definedName>
    <definedName name="__DAT10" localSheetId="17">#REF!</definedName>
    <definedName name="__DAT10">#REF!</definedName>
    <definedName name="__DAT11" localSheetId="17">#REF!</definedName>
    <definedName name="__DAT11">#REF!</definedName>
    <definedName name="__DAT12" localSheetId="17">#REF!</definedName>
    <definedName name="__DAT12">#REF!</definedName>
    <definedName name="__DAT13" localSheetId="17">#REF!</definedName>
    <definedName name="__DAT13">#REF!</definedName>
    <definedName name="__DAT14" localSheetId="17">#REF!</definedName>
    <definedName name="__DAT14">#REF!</definedName>
    <definedName name="__DAT15" localSheetId="17">#REF!</definedName>
    <definedName name="__DAT15">#REF!</definedName>
    <definedName name="__DAT16" localSheetId="17">#REF!</definedName>
    <definedName name="__DAT16">#REF!</definedName>
    <definedName name="__DAT17" localSheetId="17">#REF!</definedName>
    <definedName name="__DAT17">#REF!</definedName>
    <definedName name="__DAT18" localSheetId="17">#REF!</definedName>
    <definedName name="__DAT18">#REF!</definedName>
    <definedName name="__DAT19" localSheetId="17">#REF!</definedName>
    <definedName name="__DAT19">#REF!</definedName>
    <definedName name="__DAT2" localSheetId="17">#REF!</definedName>
    <definedName name="__DAT2">#REF!</definedName>
    <definedName name="__DAT20" localSheetId="17">#REF!</definedName>
    <definedName name="__DAT20">#REF!</definedName>
    <definedName name="__DAT21" localSheetId="17">#REF!</definedName>
    <definedName name="__DAT21">#REF!</definedName>
    <definedName name="__DAT22" localSheetId="17">#REF!</definedName>
    <definedName name="__DAT22">#REF!</definedName>
    <definedName name="__DAT23" localSheetId="17">#REF!</definedName>
    <definedName name="__DAT23">#REF!</definedName>
    <definedName name="__dat2323" localSheetId="17">#REF!</definedName>
    <definedName name="__dat2323">#REF!</definedName>
    <definedName name="__DAT24" localSheetId="17">#REF!</definedName>
    <definedName name="__DAT24">#REF!</definedName>
    <definedName name="__DAT25" localSheetId="17">#REF!</definedName>
    <definedName name="__DAT25">#REF!</definedName>
    <definedName name="__DAT26" localSheetId="17">#REF!</definedName>
    <definedName name="__DAT26">#REF!</definedName>
    <definedName name="__DAT27" localSheetId="17">#REF!</definedName>
    <definedName name="__DAT27">#REF!</definedName>
    <definedName name="__DAT28" localSheetId="17">#REF!</definedName>
    <definedName name="__DAT28">#REF!</definedName>
    <definedName name="__DAT29" localSheetId="17">#REF!</definedName>
    <definedName name="__DAT29">#REF!</definedName>
    <definedName name="__DAT3" localSheetId="17">#REF!</definedName>
    <definedName name="__DAT3">#REF!</definedName>
    <definedName name="__DAT30" localSheetId="17">#REF!</definedName>
    <definedName name="__DAT30">#REF!</definedName>
    <definedName name="__DAT31" localSheetId="17">#REF!</definedName>
    <definedName name="__DAT31">#REF!</definedName>
    <definedName name="__DAT32" localSheetId="17">#REF!</definedName>
    <definedName name="__DAT32">#REF!</definedName>
    <definedName name="__DAT33" localSheetId="17">#REF!</definedName>
    <definedName name="__DAT33">#REF!</definedName>
    <definedName name="__DAT34" localSheetId="17">#REF!</definedName>
    <definedName name="__DAT34">#REF!</definedName>
    <definedName name="__DAT4" localSheetId="17">#REF!</definedName>
    <definedName name="__DAT4">#REF!</definedName>
    <definedName name="__DAT5" localSheetId="17">#REF!</definedName>
    <definedName name="__DAT5">#REF!</definedName>
    <definedName name="__DAT6" localSheetId="17">#REF!</definedName>
    <definedName name="__DAT6">#REF!</definedName>
    <definedName name="__DAT7" localSheetId="17">#REF!</definedName>
    <definedName name="__DAT7">#REF!</definedName>
    <definedName name="__DAT8" localSheetId="17">#REF!</definedName>
    <definedName name="__DAT8">#REF!</definedName>
    <definedName name="__DAT9" localSheetId="17">#REF!</definedName>
    <definedName name="__DAT9">#REF!</definedName>
    <definedName name="__dic20" localSheetId="17">#REF!</definedName>
    <definedName name="__dic20">#REF!</definedName>
    <definedName name="__dic93" localSheetId="17">#REF!</definedName>
    <definedName name="__dic93">#REF!</definedName>
    <definedName name="__dic94" localSheetId="17">#REF!</definedName>
    <definedName name="__dic94">#REF!</definedName>
    <definedName name="__ENE95">'[6]Bs.Uso Trim.'!$Z$5</definedName>
    <definedName name="__FEB95">'[6]Bs.Uso Trim.'!$Z$6</definedName>
    <definedName name="__jun93" localSheetId="17">#REF!</definedName>
    <definedName name="__jun93">#REF!</definedName>
    <definedName name="__jun94" localSheetId="17">#REF!</definedName>
    <definedName name="__jun94">#REF!</definedName>
    <definedName name="__jun95" localSheetId="17">#REF!</definedName>
    <definedName name="__jun95">#REF!</definedName>
    <definedName name="__mac5" localSheetId="17">#REF!</definedName>
    <definedName name="__mac5">#REF!</definedName>
    <definedName name="__mar94" localSheetId="17">#REF!</definedName>
    <definedName name="__mar94">#REF!</definedName>
    <definedName name="__MAR95" localSheetId="17">#REF!</definedName>
    <definedName name="__MAR95">#REF!</definedName>
    <definedName name="__MAY95">'[6]Bs.Uso Trim.'!$Z$9</definedName>
    <definedName name="__res12">'[5]Datos del Balance'!$B$8</definedName>
    <definedName name="__RES2" localSheetId="17">#REF!</definedName>
    <definedName name="__RES2">#REF!</definedName>
    <definedName name="__RIV2" localSheetId="17">#REF!</definedName>
    <definedName name="__RIV2">#REF!</definedName>
    <definedName name="__RIV3" localSheetId="17">#REF!</definedName>
    <definedName name="__RIV3">#REF!</definedName>
    <definedName name="__SAR10" localSheetId="17">#REF!</definedName>
    <definedName name="__SAR10">#REF!</definedName>
    <definedName name="__SAR5" localSheetId="17">#REF!</definedName>
    <definedName name="__SAR5">#REF!</definedName>
    <definedName name="__SAR80" localSheetId="17">#REF!</definedName>
    <definedName name="__SAR80">#REF!</definedName>
    <definedName name="__set94" localSheetId="17">#REF!</definedName>
    <definedName name="__set94">#REF!</definedName>
    <definedName name="__set95" localSheetId="17">#REF!</definedName>
    <definedName name="__set95">#REF!</definedName>
    <definedName name="__TC2" localSheetId="17">#REF!</definedName>
    <definedName name="__TC2">#REF!</definedName>
    <definedName name="__TPy530231">'[7]#REF'!$A$4</definedName>
    <definedName name="_1ANEX_A" localSheetId="17">#REF!</definedName>
    <definedName name="_1ANEX_A">#REF!</definedName>
    <definedName name="_2ANEX_A" localSheetId="17">#REF!</definedName>
    <definedName name="_2ANEX_A">#REF!</definedName>
    <definedName name="_2ANEX_H" localSheetId="17">#REF!</definedName>
    <definedName name="_2ANEX_H">#REF!</definedName>
    <definedName name="_4ANEX_H" localSheetId="17">#REF!</definedName>
    <definedName name="_4ANEX_H">#REF!</definedName>
    <definedName name="_ABR95">'[6]Bs.Uso Trim.'!$Z$8</definedName>
    <definedName name="_ARP99" localSheetId="17">#REF!</definedName>
    <definedName name="_ARP99">#REF!</definedName>
    <definedName name="_AUD99" localSheetId="17">#REF!</definedName>
    <definedName name="_AUD99">#REF!</definedName>
    <definedName name="_bce0399">'[8]CUENTAS SAP'!$A:$IV</definedName>
    <definedName name="_BRR99" localSheetId="17">#REF!</definedName>
    <definedName name="_BRR99">#REF!</definedName>
    <definedName name="_CAD99" localSheetId="17">#REF!</definedName>
    <definedName name="_CAD99">#REF!</definedName>
    <definedName name="_CDS1" localSheetId="17">#REF!</definedName>
    <definedName name="_CDS1">#REF!</definedName>
    <definedName name="_CDS2" localSheetId="17">#REF!</definedName>
    <definedName name="_CDS2">#REF!</definedName>
    <definedName name="_DAT1" localSheetId="17">#REF!</definedName>
    <definedName name="_DAT1">#REF!</definedName>
    <definedName name="_DAT10" localSheetId="17">#REF!</definedName>
    <definedName name="_DAT10">#REF!</definedName>
    <definedName name="_DAT11" localSheetId="17">#REF!</definedName>
    <definedName name="_DAT11">#REF!</definedName>
    <definedName name="_DAT12" localSheetId="17">#REF!</definedName>
    <definedName name="_DAT12">#REF!</definedName>
    <definedName name="_DAT13" localSheetId="17">#REF!</definedName>
    <definedName name="_DAT13">#REF!</definedName>
    <definedName name="_DAT14" localSheetId="17">#REF!</definedName>
    <definedName name="_DAT14">#REF!</definedName>
    <definedName name="_DAT15" localSheetId="17">#REF!</definedName>
    <definedName name="_DAT15">#REF!</definedName>
    <definedName name="_DAT16" localSheetId="17">#REF!</definedName>
    <definedName name="_DAT16">#REF!</definedName>
    <definedName name="_DAT17" localSheetId="17">#REF!</definedName>
    <definedName name="_DAT17">#REF!</definedName>
    <definedName name="_DAT18" localSheetId="17">#REF!</definedName>
    <definedName name="_DAT18">#REF!</definedName>
    <definedName name="_DAT19" localSheetId="17">#REF!</definedName>
    <definedName name="_DAT19">#REF!</definedName>
    <definedName name="_DAT2" localSheetId="17">#REF!</definedName>
    <definedName name="_DAT2">#REF!</definedName>
    <definedName name="_DAT20" localSheetId="17">#REF!</definedName>
    <definedName name="_DAT20">#REF!</definedName>
    <definedName name="_DAT21" localSheetId="17">#REF!</definedName>
    <definedName name="_DAT21">#REF!</definedName>
    <definedName name="_DAT22" localSheetId="17">#REF!</definedName>
    <definedName name="_DAT22">#REF!</definedName>
    <definedName name="_DAT23" localSheetId="17">#REF!</definedName>
    <definedName name="_DAT23">#REF!</definedName>
    <definedName name="_dat2323" localSheetId="17">#REF!</definedName>
    <definedName name="_dat2323">#REF!</definedName>
    <definedName name="_DAT24" localSheetId="17">#REF!</definedName>
    <definedName name="_DAT24">#REF!</definedName>
    <definedName name="_DAT25" localSheetId="17">#REF!</definedName>
    <definedName name="_DAT25">#REF!</definedName>
    <definedName name="_DAT26" localSheetId="17">#REF!</definedName>
    <definedName name="_DAT26">#REF!</definedName>
    <definedName name="_DAT27" localSheetId="17">#REF!</definedName>
    <definedName name="_DAT27">#REF!</definedName>
    <definedName name="_DAT28" localSheetId="17">#REF!</definedName>
    <definedName name="_DAT28">#REF!</definedName>
    <definedName name="_DAT29" localSheetId="17">#REF!</definedName>
    <definedName name="_DAT29">#REF!</definedName>
    <definedName name="_DAT3" localSheetId="17">#REF!</definedName>
    <definedName name="_DAT3">#REF!</definedName>
    <definedName name="_DAT30" localSheetId="17">#REF!</definedName>
    <definedName name="_DAT30">#REF!</definedName>
    <definedName name="_DAT31" localSheetId="17">#REF!</definedName>
    <definedName name="_DAT31">#REF!</definedName>
    <definedName name="_DAT32" localSheetId="17">#REF!</definedName>
    <definedName name="_DAT32">#REF!</definedName>
    <definedName name="_DAT33" localSheetId="17">#REF!</definedName>
    <definedName name="_DAT33">#REF!</definedName>
    <definedName name="_DAT34" localSheetId="17">#REF!</definedName>
    <definedName name="_DAT34">#REF!</definedName>
    <definedName name="_DAT4" localSheetId="17">#REF!</definedName>
    <definedName name="_DAT4">#REF!</definedName>
    <definedName name="_DAT5" localSheetId="17">#REF!</definedName>
    <definedName name="_DAT5">#REF!</definedName>
    <definedName name="_DAT6" localSheetId="17">#REF!</definedName>
    <definedName name="_DAT6">#REF!</definedName>
    <definedName name="_DAT7" localSheetId="17">#REF!</definedName>
    <definedName name="_DAT7">#REF!</definedName>
    <definedName name="_DAT8" localSheetId="17">#REF!</definedName>
    <definedName name="_DAT8">#REF!</definedName>
    <definedName name="_DAT9" localSheetId="17">#REF!</definedName>
    <definedName name="_DAT9">#REF!</definedName>
    <definedName name="_dic20" localSheetId="17">#REF!</definedName>
    <definedName name="_dic20">#REF!</definedName>
    <definedName name="_dic93" localSheetId="17">#REF!</definedName>
    <definedName name="_dic93">#REF!</definedName>
    <definedName name="_dic94" localSheetId="17">#REF!</definedName>
    <definedName name="_dic94">#REF!</definedName>
    <definedName name="_ENE95">'[6]Bs.Uso Trim.'!$Z$5</definedName>
    <definedName name="_FEB95">'[6]Bs.Uso Trim.'!$Z$6</definedName>
    <definedName name="_Fill" localSheetId="17" hidden="1">#REF!</definedName>
    <definedName name="_Fill" hidden="1">#REF!</definedName>
    <definedName name="_xlnm._FilterDatabase" localSheetId="2" hidden="1">'BAL DICIEMBRE 2022'!$A$1:$Q$678</definedName>
    <definedName name="_xlnm._FilterDatabase" localSheetId="1" hidden="1">'BAL JUNIO 2022'!$A$1:$Q$690</definedName>
    <definedName name="_xlnm._FilterDatabase" localSheetId="0" hidden="1">'BAL MARZO 2022'!$A$1:$P$615</definedName>
    <definedName name="_xlnm._FilterDatabase" localSheetId="3" hidden="1">'BAL MARZO 2023'!$A$1:$Q$610</definedName>
    <definedName name="_xlnm._FilterDatabase" localSheetId="8" hidden="1">#REF!</definedName>
    <definedName name="_xlnm._FilterDatabase" localSheetId="48" hidden="1">#REF!</definedName>
    <definedName name="_xlnm._FilterDatabase" localSheetId="23" hidden="1">'Nota 11'!$C$7:$E$27</definedName>
    <definedName name="_xlnm._FilterDatabase" localSheetId="11" hidden="1">'NOTA 122022'!#REF!</definedName>
    <definedName name="_xlnm._FilterDatabase" localSheetId="26" hidden="1">'Nota 14'!$A$34:$F$45</definedName>
    <definedName name="_xlnm._FilterDatabase" localSheetId="39" hidden="1">'Nota 27'!$C$7:$I$38</definedName>
    <definedName name="_xlnm._FilterDatabase" localSheetId="16" hidden="1">'Nota 5 '!$E$24:$G$44</definedName>
    <definedName name="_xlnm._FilterDatabase" localSheetId="15" hidden="1">'Nota 5  (2)'!$L$24:$N$52</definedName>
    <definedName name="_xlnm._FilterDatabase" localSheetId="17" hidden="1">#REF!</definedName>
    <definedName name="_xlnm._FilterDatabase" hidden="1">#REF!</definedName>
    <definedName name="_GBP99" localSheetId="8">#REF!</definedName>
    <definedName name="_GBP99" localSheetId="48">#REF!</definedName>
    <definedName name="_GBP99" localSheetId="17">#REF!</definedName>
    <definedName name="_GBP99">#REF!</definedName>
    <definedName name="_GCS1" localSheetId="8">#REF!</definedName>
    <definedName name="_GCS1" localSheetId="48">#REF!</definedName>
    <definedName name="_GCS1" localSheetId="17">#REF!</definedName>
    <definedName name="_GCS1">#REF!</definedName>
    <definedName name="_GCS2" localSheetId="17">#REF!</definedName>
    <definedName name="_GCS2">#REF!</definedName>
    <definedName name="_Hlk15378568" localSheetId="12">'Nota 2 '!#REF!</definedName>
    <definedName name="_jun93" localSheetId="8">#REF!</definedName>
    <definedName name="_jun93" localSheetId="48">#REF!</definedName>
    <definedName name="_jun93" localSheetId="17">#REF!</definedName>
    <definedName name="_jun93">#REF!</definedName>
    <definedName name="_jun94" localSheetId="17">#REF!</definedName>
    <definedName name="_jun94">#REF!</definedName>
    <definedName name="_jun95" localSheetId="17">#REF!</definedName>
    <definedName name="_jun95">#REF!</definedName>
    <definedName name="_Key1" localSheetId="17" hidden="1">#REF!</definedName>
    <definedName name="_Key1" hidden="1">#REF!</definedName>
    <definedName name="_Key2" localSheetId="17" hidden="1">#REF!</definedName>
    <definedName name="_Key2" hidden="1">#REF!</definedName>
    <definedName name="_mac5" localSheetId="17">#REF!</definedName>
    <definedName name="_mac5">#REF!</definedName>
    <definedName name="_mar94" localSheetId="17">#REF!</definedName>
    <definedName name="_mar94">#REF!</definedName>
    <definedName name="_MAR95" localSheetId="17">#REF!</definedName>
    <definedName name="_MAR95">#REF!</definedName>
    <definedName name="_MAY95">'[6]Bs.Uso Trim.'!$Z$9</definedName>
    <definedName name="_MXP99" localSheetId="17">#REF!</definedName>
    <definedName name="_MXP99">#REF!</definedName>
    <definedName name="_NZD99" localSheetId="17">#REF!</definedName>
    <definedName name="_NZD99">#REF!</definedName>
    <definedName name="_Order1" hidden="1">255</definedName>
    <definedName name="_Order2" hidden="1">255</definedName>
    <definedName name="_Parse_In" localSheetId="17" hidden="1">[9]AP!#REF!</definedName>
    <definedName name="_Parse_In" hidden="1">[9]AP!#REF!</definedName>
    <definedName name="_Parse_Out" localSheetId="17" hidden="1">[9]AP!#REF!</definedName>
    <definedName name="_Parse_Out" hidden="1">[9]AP!#REF!</definedName>
    <definedName name="_PBS2" localSheetId="8">#REF!</definedName>
    <definedName name="_PBS2" localSheetId="48">#REF!</definedName>
    <definedName name="_PBS2" localSheetId="17">#REF!</definedName>
    <definedName name="_PBS2">#REF!</definedName>
    <definedName name="_PLZ99" localSheetId="8">#REF!</definedName>
    <definedName name="_PLZ99" localSheetId="48">#REF!</definedName>
    <definedName name="_PLZ99" localSheetId="17">#REF!</definedName>
    <definedName name="_PLZ99">#REF!</definedName>
    <definedName name="_res12">'[10]Datos del Balance'!$B$8</definedName>
    <definedName name="_RES2" localSheetId="8">#REF!</definedName>
    <definedName name="_RES2" localSheetId="48">#REF!</definedName>
    <definedName name="_RES2" localSheetId="17">#REF!</definedName>
    <definedName name="_RES2">#REF!</definedName>
    <definedName name="_RIV2" localSheetId="8">#REF!</definedName>
    <definedName name="_RIV2" localSheetId="48">#REF!</definedName>
    <definedName name="_RIV2" localSheetId="17">#REF!</definedName>
    <definedName name="_RIV2">#REF!</definedName>
    <definedName name="_RIV3" localSheetId="8">#REF!</definedName>
    <definedName name="_RIV3" localSheetId="48">#REF!</definedName>
    <definedName name="_RIV3" localSheetId="17">#REF!</definedName>
    <definedName name="_RIV3">#REF!</definedName>
    <definedName name="_SAR10" localSheetId="17">#REF!</definedName>
    <definedName name="_SAR10">#REF!</definedName>
    <definedName name="_SAR5" localSheetId="17">#REF!</definedName>
    <definedName name="_SAR5">#REF!</definedName>
    <definedName name="_SAR80" localSheetId="17">#REF!</definedName>
    <definedName name="_SAR80">#REF!</definedName>
    <definedName name="_set94" localSheetId="17">#REF!</definedName>
    <definedName name="_set94">#REF!</definedName>
    <definedName name="_set95" localSheetId="17">#REF!</definedName>
    <definedName name="_set95">#REF!</definedName>
    <definedName name="_SGD99" localSheetId="17">#REF!</definedName>
    <definedName name="_SGD99">#REF!</definedName>
    <definedName name="_Sort" hidden="1">[11]PIC98!$A$29:$D$184</definedName>
    <definedName name="_TC2" localSheetId="8">#REF!</definedName>
    <definedName name="_TC2" localSheetId="48">#REF!</definedName>
    <definedName name="_TC2" localSheetId="17">#REF!</definedName>
    <definedName name="_TC2">#REF!</definedName>
    <definedName name="_Toc82092289" localSheetId="9">'Información General'!#REF!</definedName>
    <definedName name="_Toc82092290" localSheetId="9">'Información General'!$A$79</definedName>
    <definedName name="_TPy530231">'[7]#REF'!$A$4</definedName>
    <definedName name="_TWD99" localSheetId="17">#REF!</definedName>
    <definedName name="_TWD99">#REF!</definedName>
    <definedName name="_XS1" localSheetId="17">#REF!</definedName>
    <definedName name="_XS1">#REF!</definedName>
    <definedName name="_XS2" localSheetId="17">#REF!</definedName>
    <definedName name="_XS2">#REF!</definedName>
    <definedName name="_XS3" localSheetId="17">#REF!</definedName>
    <definedName name="_XS3">#REF!</definedName>
    <definedName name="_XS4" localSheetId="17">#REF!</definedName>
    <definedName name="_XS4">#REF!</definedName>
    <definedName name="_XS5" localSheetId="17">#REF!</definedName>
    <definedName name="_XS5">#REF!</definedName>
    <definedName name="_XS6" localSheetId="17">#REF!</definedName>
    <definedName name="_XS6">#REF!</definedName>
    <definedName name="_XS7" localSheetId="17">#REF!</definedName>
    <definedName name="_XS7">#REF!</definedName>
    <definedName name="_XS8" localSheetId="17">#REF!</definedName>
    <definedName name="_XS8">#REF!</definedName>
    <definedName name="a" localSheetId="17">#REF!</definedName>
    <definedName name="a">#REF!</definedName>
    <definedName name="A_" localSheetId="17">#REF!</definedName>
    <definedName name="A_">#REF!</definedName>
    <definedName name="A_impresión_IM" localSheetId="17">#REF!</definedName>
    <definedName name="A_impresión_IM">#REF!</definedName>
    <definedName name="AB_" localSheetId="17">#REF!</definedName>
    <definedName name="AB_">#REF!</definedName>
    <definedName name="ABRIL_AC" localSheetId="17">#REF!</definedName>
    <definedName name="ABRIL_AC">#REF!</definedName>
    <definedName name="ABRIL_MES" localSheetId="17">#REF!</definedName>
    <definedName name="ABRIL_MES">#REF!</definedName>
    <definedName name="AC_" localSheetId="17">#REF!</definedName>
    <definedName name="AC_">#REF!</definedName>
    <definedName name="Acceso_Ganado" localSheetId="17">#REF!</definedName>
    <definedName name="Acceso_Ganado">#REF!</definedName>
    <definedName name="ACCT" localSheetId="17">'[12] VTOS'!#REF!</definedName>
    <definedName name="ACCT">'[12] VTOS'!#REF!</definedName>
    <definedName name="acctascomb" localSheetId="8">#REF!</definedName>
    <definedName name="acctascomb" localSheetId="48">#REF!</definedName>
    <definedName name="acctascomb" localSheetId="17">#REF!</definedName>
    <definedName name="acctascomb">#REF!</definedName>
    <definedName name="acctashold1" localSheetId="8">#REF!</definedName>
    <definedName name="acctashold1" localSheetId="48">#REF!</definedName>
    <definedName name="acctashold1" localSheetId="17">#REF!</definedName>
    <definedName name="acctashold1">#REF!</definedName>
    <definedName name="acctashold2" localSheetId="8">#REF!</definedName>
    <definedName name="acctashold2" localSheetId="48">#REF!</definedName>
    <definedName name="acctashold2" localSheetId="17">#REF!</definedName>
    <definedName name="acctashold2">#REF!</definedName>
    <definedName name="acctasnorte" localSheetId="17">#REF!</definedName>
    <definedName name="acctasnorte">#REF!</definedName>
    <definedName name="acctassur" localSheetId="17">#REF!</definedName>
    <definedName name="acctassur">#REF!</definedName>
    <definedName name="Act_Obj_Accuracy" localSheetId="17">#REF!</definedName>
    <definedName name="Act_Obj_Accuracy">#REF!</definedName>
    <definedName name="Act_Obj_Existence" localSheetId="17">#REF!</definedName>
    <definedName name="Act_Obj_Existence">#REF!</definedName>
    <definedName name="activo" localSheetId="17">#REF!</definedName>
    <definedName name="activo">#REF!</definedName>
    <definedName name="acufcser" localSheetId="17">#REF!</definedName>
    <definedName name="acufcser">#REF!</definedName>
    <definedName name="acumvtaBC" localSheetId="17">#REF!</definedName>
    <definedName name="acumvtaBC">#REF!</definedName>
    <definedName name="ACUVTABCPRE" localSheetId="17">#REF!</definedName>
    <definedName name="ACUVTABCPRE">#REF!</definedName>
    <definedName name="AD_" localSheetId="17">#REF!</definedName>
    <definedName name="AD_">#REF!</definedName>
    <definedName name="AGGIR" localSheetId="17">#REF!</definedName>
    <definedName name="AGGIR">#REF!</definedName>
    <definedName name="AGMZN" localSheetId="17">#REF!</definedName>
    <definedName name="AGMZN">#REF!</definedName>
    <definedName name="AGSJ" localSheetId="17">#REF!</definedName>
    <definedName name="AGSJ">#REF!</definedName>
    <definedName name="AGSJ2" localSheetId="17">#REF!</definedName>
    <definedName name="AGSJ2">#REF!</definedName>
    <definedName name="AGTRN" localSheetId="17">#REF!</definedName>
    <definedName name="AGTRN">#REF!</definedName>
    <definedName name="Alfabeto" localSheetId="17">#REF!</definedName>
    <definedName name="Alfabeto">#REF!</definedName>
    <definedName name="alquiacum" localSheetId="17">#REF!</definedName>
    <definedName name="alquiacum">#REF!</definedName>
    <definedName name="alquileres" localSheetId="17">#REF!</definedName>
    <definedName name="alquileres">#REF!</definedName>
    <definedName name="alquimes" localSheetId="17">#REF!</definedName>
    <definedName name="alquimes">#REF!</definedName>
    <definedName name="analogchannels">'[13]atc e dtc'!$AE$4:$BL$152</definedName>
    <definedName name="ANEX" localSheetId="8">#REF!</definedName>
    <definedName name="ANEX" localSheetId="48">#REF!</definedName>
    <definedName name="ANEX" localSheetId="17">#REF!</definedName>
    <definedName name="ANEX">#REF!</definedName>
    <definedName name="ANEZ" localSheetId="8">#REF!</definedName>
    <definedName name="ANEZ" localSheetId="48">#REF!</definedName>
    <definedName name="ANEZ" localSheetId="17">#REF!</definedName>
    <definedName name="ANEZ">#REF!</definedName>
    <definedName name="APARC" localSheetId="8">#REF!</definedName>
    <definedName name="APARC" localSheetId="48">#REF!</definedName>
    <definedName name="APARC" localSheetId="17">#REF!</definedName>
    <definedName name="APARC">#REF!</definedName>
    <definedName name="APARC2" localSheetId="17">#REF!</definedName>
    <definedName name="APARC2">#REF!</definedName>
    <definedName name="APARC3" localSheetId="17">#REF!</definedName>
    <definedName name="APARC3">#REF!</definedName>
    <definedName name="APARC4" localSheetId="17">#REF!</definedName>
    <definedName name="APARC4">#REF!</definedName>
    <definedName name="aquimgir" localSheetId="17">#REF!</definedName>
    <definedName name="aquimgir">#REF!</definedName>
    <definedName name="aquimsj1" localSheetId="17">#REF!</definedName>
    <definedName name="aquimsj1">#REF!</definedName>
    <definedName name="aquimsj2" localSheetId="17">#REF!</definedName>
    <definedName name="aquimsj2">#REF!</definedName>
    <definedName name="ARA_Threshold" localSheetId="17">[7]Balance!#REF!</definedName>
    <definedName name="ARA_Threshold">[7]Balance!#REF!</definedName>
    <definedName name="_xlnm.Extract" localSheetId="8">#REF!</definedName>
    <definedName name="_xlnm.Extract" localSheetId="48">#REF!</definedName>
    <definedName name="_xlnm.Extract" localSheetId="17">#REF!</definedName>
    <definedName name="_xlnm.Extract">#REF!</definedName>
    <definedName name="_xlnm.Print_Area" localSheetId="33">' Nota 21'!$B$2:$F$36</definedName>
    <definedName name="_xlnm.Print_Area" localSheetId="5">BG!$B$2:$H$73</definedName>
    <definedName name="_xlnm.Print_Area" localSheetId="7">EFE!$B$2:$E$43</definedName>
    <definedName name="_xlnm.Print_Area" localSheetId="6">ER!$B$2:$G$38</definedName>
    <definedName name="_xlnm.Print_Area" localSheetId="8">EVPN!$B$3:$R$47</definedName>
    <definedName name="_xlnm.Print_Area" localSheetId="48">'EVPN (2)'!$B$3:$Y$41</definedName>
    <definedName name="_xlnm.Print_Area" localSheetId="4">Indice!$A$1:$E$55</definedName>
    <definedName name="_xlnm.Print_Area" localSheetId="22">'Nota 10'!$B$2:$F$19</definedName>
    <definedName name="_xlnm.Print_Area" localSheetId="23">'Nota 11'!$B$2:$F$21</definedName>
    <definedName name="_xlnm.Print_Area" localSheetId="24">'Nota 12'!$B$2:$F$11</definedName>
    <definedName name="_xlnm.Print_Area" localSheetId="11">'NOTA 122022'!#REF!</definedName>
    <definedName name="_xlnm.Print_Area" localSheetId="25">'Nota 13'!$B$2:$H$25</definedName>
    <definedName name="_xlnm.Print_Area" localSheetId="28">'Nota 16'!$B$2:$F$12</definedName>
    <definedName name="_xlnm.Print_Area" localSheetId="29">'Nota 17'!$B$2:$F$13</definedName>
    <definedName name="_xlnm.Print_Area" localSheetId="30">'Nota 18'!$B$2:$F$10</definedName>
    <definedName name="_xlnm.Print_Area" localSheetId="31">'Nota 19'!$B$2:$F$24</definedName>
    <definedName name="_xlnm.Print_Area" localSheetId="12">#REF!</definedName>
    <definedName name="_xlnm.Print_Area" localSheetId="32">'Nota 20'!$B$2:$F$16</definedName>
    <definedName name="_xlnm.Print_Area" localSheetId="35">'Nota 23'!$B$2:$F$12</definedName>
    <definedName name="_xlnm.Print_Area" localSheetId="37">'Nota 25'!$B$2:$F$32</definedName>
    <definedName name="_xlnm.Print_Area" localSheetId="38">'Nota 26'!$B$2:$F$17</definedName>
    <definedName name="_xlnm.Print_Area" localSheetId="39">'Nota 27'!$B$2:$J$39</definedName>
    <definedName name="_xlnm.Print_Area" localSheetId="41">'Nota 28'!$B$2:$F$11</definedName>
    <definedName name="_xlnm.Print_Area" localSheetId="40">'Nota 29'!$B$2:$G$22</definedName>
    <definedName name="_xlnm.Print_Area" localSheetId="13">'Nota 3'!$B$2:$G$17</definedName>
    <definedName name="_xlnm.Print_Area" localSheetId="42">'Nota 30'!$B$2:$F$12</definedName>
    <definedName name="_xlnm.Print_Area" localSheetId="43">'Nota 31'!$B$2:$F$14</definedName>
    <definedName name="_xlnm.Print_Area" localSheetId="44">'Nota 32'!$B$2:$F$11</definedName>
    <definedName name="_xlnm.Print_Area" localSheetId="45">'Nota 33'!$B$3:$F$13</definedName>
    <definedName name="_xlnm.Print_Area" localSheetId="46">'Nota 34'!$B$2:$F$13</definedName>
    <definedName name="_xlnm.Print_Area" localSheetId="47">'Nota 35'!$B$2:$F$18</definedName>
    <definedName name="_xlnm.Print_Area" localSheetId="49">'Nota 36'!$B$2:$H$13</definedName>
    <definedName name="_xlnm.Print_Area" localSheetId="50">'Nota 37'!$B$2:$H$7</definedName>
    <definedName name="_xlnm.Print_Area" localSheetId="51">'Nota 38'!$B$2:$J$25</definedName>
    <definedName name="_xlnm.Print_Area" localSheetId="52">'Nota 39'!$B$2:$H$5</definedName>
    <definedName name="_xlnm.Print_Area" localSheetId="14">'Nota 4'!$B$2:$D$13</definedName>
    <definedName name="_xlnm.Print_Area" localSheetId="53">'Nota 40'!$B$2:$F$21</definedName>
    <definedName name="_xlnm.Print_Area" localSheetId="16">'Nota 5 '!$A$2:$D$44</definedName>
    <definedName name="_xlnm.Print_Area" localSheetId="15">'Nota 5  (2)'!$A$2:$K$60</definedName>
    <definedName name="_xlnm.Print_Area" localSheetId="17">'Nota 6'!$B$2:$F$30</definedName>
    <definedName name="_xlnm.Print_Area" localSheetId="18">'Nota 7'!$B$2:$F$16</definedName>
    <definedName name="_xlnm.Print_Area" localSheetId="20">'Nota 9'!$B$2:$P$31</definedName>
    <definedName name="_xlnm.Print_Area">#REF!</definedName>
    <definedName name="armado" localSheetId="8">#REF!</definedName>
    <definedName name="armado" localSheetId="48">#REF!</definedName>
    <definedName name="armado" localSheetId="17">#REF!</definedName>
    <definedName name="armado">#REF!</definedName>
    <definedName name="ARP" localSheetId="8">#REF!</definedName>
    <definedName name="ARP" localSheetId="48">#REF!</definedName>
    <definedName name="ARP" localSheetId="17">#REF!</definedName>
    <definedName name="ARP">#REF!</definedName>
    <definedName name="ARP_Threshold" localSheetId="8">[7]Balance!#REF!</definedName>
    <definedName name="ARP_Threshold" localSheetId="48">[7]Balance!#REF!</definedName>
    <definedName name="ARP_Threshold" localSheetId="17">[7]Balance!#REF!</definedName>
    <definedName name="ARP_Threshold">[7]Balance!#REF!</definedName>
    <definedName name="Arquivo" localSheetId="8">#REF!</definedName>
    <definedName name="Arquivo" localSheetId="48">#REF!</definedName>
    <definedName name="Arquivo" localSheetId="17">#REF!</definedName>
    <definedName name="Arquivo">#REF!</definedName>
    <definedName name="AS2DocOpenMode" hidden="1">"AS2DocumentEdit"</definedName>
    <definedName name="atcdtc">'[13]RESUMO ATC-DTC'!$A$4:$C$153</definedName>
    <definedName name="AUD" localSheetId="8">#REF!</definedName>
    <definedName name="AUD" localSheetId="48">#REF!</definedName>
    <definedName name="AUD" localSheetId="17">#REF!</definedName>
    <definedName name="AUD">#REF!</definedName>
    <definedName name="B_" localSheetId="8">#REF!</definedName>
    <definedName name="B_" localSheetId="48">#REF!</definedName>
    <definedName name="B_" localSheetId="17">#REF!</definedName>
    <definedName name="B_">#REF!</definedName>
    <definedName name="BALANCES" localSheetId="8">#REF!</definedName>
    <definedName name="BALANCES" localSheetId="48">#REF!</definedName>
    <definedName name="BALANCES" localSheetId="17">#REF!</definedName>
    <definedName name="BALANCES">#REF!</definedName>
    <definedName name="bandaAe1">'[14]BANDA A'!$J$23:$U$23,'[14]BANDA A'!$A$24:$U$24,'[14]BANDA A'!$A$24:$Q$25</definedName>
    <definedName name="bandaAe2">'[14]BANDA A'!$S$20:$U$20,'[14]BANDA A'!$A$21:$U$21,'[14]BANDA A'!$A$22:$I$22</definedName>
    <definedName name="bandaAn">'[14]BANDA A'!$A$4:$U$18,'[14]BANDA A'!$A$19:$R$19</definedName>
    <definedName name="BASE">[15]Precio!$A$7:$D$249</definedName>
    <definedName name="_xlnm.Database" localSheetId="8">#REF!</definedName>
    <definedName name="_xlnm.Database" localSheetId="48">#REF!</definedName>
    <definedName name="_xlnm.Database" localSheetId="17">#REF!</definedName>
    <definedName name="_xlnm.Database">#REF!</definedName>
    <definedName name="bcalqui" localSheetId="8">#REF!</definedName>
    <definedName name="bcalqui" localSheetId="48">#REF!</definedName>
    <definedName name="bcalqui" localSheetId="17">#REF!</definedName>
    <definedName name="bcalqui">#REF!</definedName>
    <definedName name="BCC">'[16]Nota 8'!$F$101</definedName>
    <definedName name="BCI" localSheetId="8">#REF!</definedName>
    <definedName name="BCI" localSheetId="48">#REF!</definedName>
    <definedName name="BCI" localSheetId="17">#REF!</definedName>
    <definedName name="BCI">#REF!</definedName>
    <definedName name="BCII" localSheetId="8">#REF!</definedName>
    <definedName name="BCII" localSheetId="48">#REF!</definedName>
    <definedName name="BCII" localSheetId="17">#REF!</definedName>
    <definedName name="BCII">#REF!</definedName>
    <definedName name="BCNC">'[16]Nota 8'!$F$104</definedName>
    <definedName name="BDU">'[16]Bce Patrim'!$C$20</definedName>
    <definedName name="BDUU">'[17]Bce Patrim'!$C$20</definedName>
    <definedName name="Box_analysed" localSheetId="8">#REF!</definedName>
    <definedName name="Box_analysed" localSheetId="48">#REF!</definedName>
    <definedName name="Box_analysed" localSheetId="17">#REF!</definedName>
    <definedName name="Box_analysed">#REF!</definedName>
    <definedName name="Box_Capex" localSheetId="8">'[18]Data by box analysed'!#REF!</definedName>
    <definedName name="Box_Capex" localSheetId="48">'[18]Data by box analysed'!#REF!</definedName>
    <definedName name="Box_Capex" localSheetId="17">'[18]Data by box analysed'!#REF!</definedName>
    <definedName name="Box_Capex">'[18]Data by box analysed'!#REF!</definedName>
    <definedName name="Box_interest" localSheetId="8">'[19]Data by box analysed'!#REF!</definedName>
    <definedName name="Box_interest" localSheetId="48">'[19]Data by box analysed'!#REF!</definedName>
    <definedName name="Box_interest" localSheetId="17">'[19]Data by box analysed'!#REF!</definedName>
    <definedName name="Box_interest">'[19]Data by box analysed'!#REF!</definedName>
    <definedName name="Box_quantities" localSheetId="8">'[20]Data by box analysed'!#REF!</definedName>
    <definedName name="Box_quantities" localSheetId="48">'[20]Data by box analysed'!#REF!</definedName>
    <definedName name="Box_quantities">'[20]Data by box analysed'!#REF!</definedName>
    <definedName name="BRR" localSheetId="8">#REF!</definedName>
    <definedName name="BRR" localSheetId="48">#REF!</definedName>
    <definedName name="BRR" localSheetId="17">#REF!</definedName>
    <definedName name="BRR">#REF!</definedName>
    <definedName name="bsusocomb1" localSheetId="8">#REF!</definedName>
    <definedName name="bsusocomb1" localSheetId="48">#REF!</definedName>
    <definedName name="bsusocomb1" localSheetId="17">#REF!</definedName>
    <definedName name="bsusocomb1">#REF!</definedName>
    <definedName name="bsusonorte1" localSheetId="8">#REF!</definedName>
    <definedName name="bsusonorte1" localSheetId="48">#REF!</definedName>
    <definedName name="bsusonorte1" localSheetId="17">#REF!</definedName>
    <definedName name="bsusonorte1">#REF!</definedName>
    <definedName name="bsusosur1" localSheetId="17">#REF!</definedName>
    <definedName name="bsusosur1">#REF!</definedName>
    <definedName name="BuiltIn_Print_Area___0" localSheetId="17">#REF!</definedName>
    <definedName name="BuiltIn_Print_Area___0">#REF!</definedName>
    <definedName name="BuiltIn_Print_Area___0___0" localSheetId="17">#REF!</definedName>
    <definedName name="BuiltIn_Print_Area___0___0">#REF!</definedName>
    <definedName name="BuiltIn_Print_Area___0___0___0" localSheetId="17">#REF!</definedName>
    <definedName name="BuiltIn_Print_Area___0___0___0">#REF!</definedName>
    <definedName name="BuiltIn_Print_Area___0___0___0___0" localSheetId="17">#REF!</definedName>
    <definedName name="BuiltIn_Print_Area___0___0___0___0">#REF!</definedName>
    <definedName name="BuiltIn_Print_Area___0___0___0___0___0" localSheetId="17">[21]EVP!#REF!</definedName>
    <definedName name="BuiltIn_Print_Area___0___0___0___0___0">[21]EVP!#REF!</definedName>
    <definedName name="BuiltIn_Print_Area___0___0___0___0___0___0" localSheetId="8">#REF!</definedName>
    <definedName name="BuiltIn_Print_Area___0___0___0___0___0___0" localSheetId="48">#REF!</definedName>
    <definedName name="BuiltIn_Print_Area___0___0___0___0___0___0" localSheetId="17">#REF!</definedName>
    <definedName name="BuiltIn_Print_Area___0___0___0___0___0___0">#REF!</definedName>
    <definedName name="BuiltIn_Print_Area___0___0___0___0___0___0___0" localSheetId="8">#REF!</definedName>
    <definedName name="BuiltIn_Print_Area___0___0___0___0___0___0___0" localSheetId="48">#REF!</definedName>
    <definedName name="BuiltIn_Print_Area___0___0___0___0___0___0___0" localSheetId="17">#REF!</definedName>
    <definedName name="BuiltIn_Print_Area___0___0___0___0___0___0___0">#REF!</definedName>
    <definedName name="BuiltIn_Print_Area___0___0___0___0___0___0___0___0" localSheetId="8">#REF!</definedName>
    <definedName name="BuiltIn_Print_Area___0___0___0___0___0___0___0___0" localSheetId="48">#REF!</definedName>
    <definedName name="BuiltIn_Print_Area___0___0___0___0___0___0___0___0" localSheetId="17">#REF!</definedName>
    <definedName name="BuiltIn_Print_Area___0___0___0___0___0___0___0___0">#REF!</definedName>
    <definedName name="BuiltIn_Print_Area___0___0___0___0___0___0___0___0___0" localSheetId="17">#REF!</definedName>
    <definedName name="BuiltIn_Print_Area___0___0___0___0___0___0___0___0___0">#REF!</definedName>
    <definedName name="BuiltIn_Print_Area___0___0___0___0___0___0___0___0___0___0" localSheetId="17">#REF!</definedName>
    <definedName name="BuiltIn_Print_Area___0___0___0___0___0___0___0___0___0___0">#REF!</definedName>
    <definedName name="BuiltIn_Print_Area___0___0___0___0___0___0___0___0___0___0___0" localSheetId="17">#REF!</definedName>
    <definedName name="BuiltIn_Print_Area___0___0___0___0___0___0___0___0___0___0___0">#REF!</definedName>
    <definedName name="BuiltIn_Print_Area___0___0___0___0___0___0___0___0___0___0___0___0" localSheetId="17">#REF!</definedName>
    <definedName name="BuiltIn_Print_Area___0___0___0___0___0___0___0___0___0___0___0___0">#REF!</definedName>
    <definedName name="BuiltIn_Print_Area___0___0___0___0___0___0___0___0___0___0___0___0___0" localSheetId="17">#REF!</definedName>
    <definedName name="BuiltIn_Print_Area___0___0___0___0___0___0___0___0___0___0___0___0___0">#REF!</definedName>
    <definedName name="BuiltIn_Print_Area___0___0___0___0___0___0___0___0___0___0___0___0___0___0" localSheetId="17">#REF!</definedName>
    <definedName name="BuiltIn_Print_Area___0___0___0___0___0___0___0___0___0___0___0___0___0___0">#REF!</definedName>
    <definedName name="BuiltIn_Print_Area___0___0___0___0___0___0___0___0___0___0___0___0___0___0___0" localSheetId="17">#REF!</definedName>
    <definedName name="BuiltIn_Print_Area___0___0___0___0___0___0___0___0___0___0___0___0___0___0___0">#REF!</definedName>
    <definedName name="bvbb" localSheetId="17" hidden="1">#REF!</definedName>
    <definedName name="bvbb" hidden="1">#REF!</definedName>
    <definedName name="C_" localSheetId="17">#REF!</definedName>
    <definedName name="C_">#REF!</definedName>
    <definedName name="C_CONT." localSheetId="17">#REF!</definedName>
    <definedName name="C_CONT.">#REF!</definedName>
    <definedName name="Cabezas" localSheetId="17">#REF!</definedName>
    <definedName name="Cabezas">#REF!</definedName>
    <definedName name="CAD" localSheetId="17">#REF!</definedName>
    <definedName name="CAD">#REF!</definedName>
    <definedName name="Caja" localSheetId="17">#REF!</definedName>
    <definedName name="Caja">#REF!</definedName>
    <definedName name="Capitali" localSheetId="17">#REF!</definedName>
    <definedName name="Capitali">#REF!</definedName>
    <definedName name="CARA" localSheetId="17">#REF!</definedName>
    <definedName name="CARA">#REF!</definedName>
    <definedName name="CARATULA" localSheetId="17">#REF!</definedName>
    <definedName name="CARATULA">#REF!</definedName>
    <definedName name="CD" localSheetId="17">#REF!</definedName>
    <definedName name="CD">#REF!</definedName>
    <definedName name="CDG" localSheetId="17">#REF!</definedName>
    <definedName name="CDG">#REF!</definedName>
    <definedName name="cdghjf" localSheetId="17">#REF!</definedName>
    <definedName name="cdghjf">#REF!</definedName>
    <definedName name="cdgiro" localSheetId="17">#REF!</definedName>
    <definedName name="cdgiro">#REF!</definedName>
    <definedName name="cdmzn" localSheetId="17">#REF!</definedName>
    <definedName name="cdmzn">#REF!</definedName>
    <definedName name="CDMZO" localSheetId="17">#REF!</definedName>
    <definedName name="CDMZO">#REF!</definedName>
    <definedName name="cdrogtos" localSheetId="17">#REF!</definedName>
    <definedName name="cdrogtos">#REF!</definedName>
    <definedName name="cdrogtoscomb" localSheetId="17">#REF!</definedName>
    <definedName name="cdrogtoscomb">#REF!</definedName>
    <definedName name="cdrogtoshold" localSheetId="17">#REF!</definedName>
    <definedName name="cdrogtoshold">#REF!</definedName>
    <definedName name="cdrogtosnorte" localSheetId="17">#REF!</definedName>
    <definedName name="cdrogtosnorte">#REF!</definedName>
    <definedName name="CdroGtosSAP" localSheetId="17">#REF!</definedName>
    <definedName name="CdroGtosSAP">#REF!</definedName>
    <definedName name="cdrogtossur" localSheetId="17">#REF!</definedName>
    <definedName name="cdrogtossur">#REF!</definedName>
    <definedName name="cdsj1" localSheetId="17">#REF!</definedName>
    <definedName name="cdsj1">#REF!</definedName>
    <definedName name="cdsj2" localSheetId="17">#REF!</definedName>
    <definedName name="cdsj2">#REF!</definedName>
    <definedName name="cdsjo" localSheetId="17">#REF!</definedName>
    <definedName name="cdsjo">#REF!</definedName>
    <definedName name="CDT" localSheetId="17">#REF!</definedName>
    <definedName name="CDT">#REF!</definedName>
    <definedName name="cdtn" localSheetId="17">#REF!</definedName>
    <definedName name="cdtn">#REF!</definedName>
    <definedName name="cdto" localSheetId="17">#REF!</definedName>
    <definedName name="cdto">#REF!</definedName>
    <definedName name="cdttro" localSheetId="17">#REF!</definedName>
    <definedName name="cdttro">#REF!</definedName>
    <definedName name="CFC">'[16]Nota 8'!$F$165</definedName>
    <definedName name="CH_" localSheetId="8">#REF!</definedName>
    <definedName name="CH_" localSheetId="48">#REF!</definedName>
    <definedName name="CH_" localSheetId="17">#REF!</definedName>
    <definedName name="CH_">#REF!</definedName>
    <definedName name="Chave" localSheetId="8">#REF!</definedName>
    <definedName name="Chave" localSheetId="48">#REF!</definedName>
    <definedName name="Chave" localSheetId="17">#REF!</definedName>
    <definedName name="Chave">#REF!</definedName>
    <definedName name="chcontrole">'[13]resumo dcch e acc'!$A$4:$L$152</definedName>
    <definedName name="CLIENT_NAME">[22]Básico!$D$3</definedName>
    <definedName name="cliente">[23]Bajas!#REF!</definedName>
    <definedName name="clientes">[23]Altas!#REF!</definedName>
    <definedName name="COEF">#N/A</definedName>
    <definedName name="colorcode">'[13]resumo color code'!$A$3:$I$152</definedName>
    <definedName name="Combin" localSheetId="8">#REF!</definedName>
    <definedName name="Combin" localSheetId="48">#REF!</definedName>
    <definedName name="Combin" localSheetId="17">#REF!</definedName>
    <definedName name="Combin">#REF!</definedName>
    <definedName name="Comp_FPC">[9]AP!$B$3:$AY$45,[9]AP!$B$56:$AY$95,[9]AP!$B$98:$AY$145,[9]AP!$B$148:$AY$175</definedName>
    <definedName name="compprueb" localSheetId="8">#REF!</definedName>
    <definedName name="compprueb" localSheetId="48">#REF!</definedName>
    <definedName name="compprueb" localSheetId="17">#REF!</definedName>
    <definedName name="compprueb">#REF!</definedName>
    <definedName name="compras" localSheetId="8">#REF!</definedName>
    <definedName name="compras" localSheetId="48">#REF!</definedName>
    <definedName name="compras" localSheetId="17">#REF!</definedName>
    <definedName name="compras">#REF!</definedName>
    <definedName name="CONS" localSheetId="8">#REF!</definedName>
    <definedName name="CONS" localSheetId="48">#REF!</definedName>
    <definedName name="CONS" localSheetId="17">#REF!</definedName>
    <definedName name="CONS">#REF!</definedName>
    <definedName name="CONS2" localSheetId="17">#REF!</definedName>
    <definedName name="CONS2">#REF!</definedName>
    <definedName name="CONSTITUCION" localSheetId="17">#REF!</definedName>
    <definedName name="CONSTITUCION">#REF!</definedName>
    <definedName name="Contrib_acum_proyecto" localSheetId="17">#REF!</definedName>
    <definedName name="Contrib_acum_proyecto">#REF!</definedName>
    <definedName name="coordenadas" localSheetId="17">[24]Coordenadas!#REF!</definedName>
    <definedName name="coordenadas">[24]Coordenadas!#REF!</definedName>
    <definedName name="copia">'[25]Datos del Balance'!$B$8</definedName>
    <definedName name="COSEG" localSheetId="8">#REF!</definedName>
    <definedName name="COSEG" localSheetId="48">#REF!</definedName>
    <definedName name="COSEG" localSheetId="17">#REF!</definedName>
    <definedName name="COSEG">#REF!</definedName>
    <definedName name="COSEGIR" localSheetId="8">#REF!</definedName>
    <definedName name="COSEGIR" localSheetId="48">#REF!</definedName>
    <definedName name="COSEGIR" localSheetId="17">#REF!</definedName>
    <definedName name="COSEGIR">#REF!</definedName>
    <definedName name="COSEMZ" localSheetId="8">#REF!</definedName>
    <definedName name="COSEMZ" localSheetId="48">#REF!</definedName>
    <definedName name="COSEMZ" localSheetId="17">#REF!</definedName>
    <definedName name="COSEMZ">#REF!</definedName>
    <definedName name="COSEMZ1" localSheetId="17">#REF!</definedName>
    <definedName name="COSEMZ1">#REF!</definedName>
    <definedName name="COSEMZ1B" localSheetId="17">#REF!</definedName>
    <definedName name="COSEMZ1B">#REF!</definedName>
    <definedName name="COSEMZ2" localSheetId="17">#REF!</definedName>
    <definedName name="COSEMZ2">#REF!</definedName>
    <definedName name="COSEMZ2B" localSheetId="17">#REF!</definedName>
    <definedName name="COSEMZ2B">#REF!</definedName>
    <definedName name="COSEMZ3" localSheetId="17">#REF!</definedName>
    <definedName name="COSEMZ3">#REF!</definedName>
    <definedName name="COSEMZ3B" localSheetId="17">#REF!</definedName>
    <definedName name="COSEMZ3B">#REF!</definedName>
    <definedName name="COSES1" localSheetId="17">#REF!</definedName>
    <definedName name="COSES1">#REF!</definedName>
    <definedName name="COSES2" localSheetId="17">#REF!</definedName>
    <definedName name="COSES2">#REF!</definedName>
    <definedName name="COSESJ" localSheetId="17">#REF!</definedName>
    <definedName name="COSESJ">#REF!</definedName>
    <definedName name="COSESJ1" localSheetId="17">#REF!</definedName>
    <definedName name="COSESJ1">#REF!</definedName>
    <definedName name="COSESJ2" localSheetId="17">#REF!</definedName>
    <definedName name="COSESJ2">#REF!</definedName>
    <definedName name="COSESJ3" localSheetId="17">#REF!</definedName>
    <definedName name="COSESJ3">#REF!</definedName>
    <definedName name="COSETR" localSheetId="17">#REF!</definedName>
    <definedName name="COSETR">#REF!</definedName>
    <definedName name="COSETR1" localSheetId="17">#REF!</definedName>
    <definedName name="COSETR1">#REF!</definedName>
    <definedName name="COSETR2" localSheetId="17">#REF!</definedName>
    <definedName name="COSETR2">#REF!</definedName>
    <definedName name="COSETR3" localSheetId="17">#REF!</definedName>
    <definedName name="COSETR3">#REF!</definedName>
    <definedName name="CosMz" localSheetId="17">#REF!</definedName>
    <definedName name="CosMz">#REF!</definedName>
    <definedName name="COST" localSheetId="17">#REF!</definedName>
    <definedName name="COST">#REF!</definedName>
    <definedName name="costobc">[26]Hoja1!$I$2:$I$24</definedName>
    <definedName name="CPC">'[16]Nota 8'!$F$52</definedName>
    <definedName name="CPP">'[16]Nota 8'!$F$125</definedName>
    <definedName name="credito" localSheetId="8">#REF!</definedName>
    <definedName name="credito" localSheetId="48">#REF!</definedName>
    <definedName name="credito" localSheetId="17">#REF!</definedName>
    <definedName name="credito">#REF!</definedName>
    <definedName name="ctovtanorte" localSheetId="8">'[12]CTO VTAS'!#REF!</definedName>
    <definedName name="ctovtanorte" localSheetId="48">'[12]CTO VTAS'!#REF!</definedName>
    <definedName name="ctovtanorte" localSheetId="17">'[12]CTO VTAS'!#REF!</definedName>
    <definedName name="ctovtanorte">'[12]CTO VTAS'!#REF!</definedName>
    <definedName name="CUG_Agua" localSheetId="8">#REF!</definedName>
    <definedName name="CUG_Agua" localSheetId="48">#REF!</definedName>
    <definedName name="CUG_Agua" localSheetId="17">#REF!</definedName>
    <definedName name="CUG_Agua">#REF!</definedName>
    <definedName name="Cuota_Fija" localSheetId="8">#REF!</definedName>
    <definedName name="Cuota_Fija" localSheetId="48">#REF!</definedName>
    <definedName name="Cuota_Fija" localSheetId="17">#REF!</definedName>
    <definedName name="Cuota_Fija">#REF!</definedName>
    <definedName name="Cuota_Telefono" localSheetId="8">#REF!</definedName>
    <definedName name="Cuota_Telefono" localSheetId="48">#REF!</definedName>
    <definedName name="Cuota_Telefono" localSheetId="17">#REF!</definedName>
    <definedName name="Cuota_Telefono">#REF!</definedName>
    <definedName name="currency">[27]CURRENCY!$E$1</definedName>
    <definedName name="Customer" localSheetId="8">#REF!</definedName>
    <definedName name="Customer" localSheetId="48">#REF!</definedName>
    <definedName name="Customer" localSheetId="17">#REF!</definedName>
    <definedName name="Customer">#REF!</definedName>
    <definedName name="customerld" localSheetId="8">#REF!</definedName>
    <definedName name="customerld" localSheetId="48">#REF!</definedName>
    <definedName name="customerld" localSheetId="17">#REF!</definedName>
    <definedName name="customerld">#REF!</definedName>
    <definedName name="CustomerPCS" localSheetId="8">#REF!</definedName>
    <definedName name="CustomerPCS" localSheetId="48">#REF!</definedName>
    <definedName name="CustomerPCS" localSheetId="17">#REF!</definedName>
    <definedName name="CustomerPCS">#REF!</definedName>
    <definedName name="CY_Accounts_Receivable">[7]Balance!$B$8</definedName>
    <definedName name="CY_Cash">[7]Balance!$B$6</definedName>
    <definedName name="CY_Cost_of_Sales">'[7]Estado de Resultados'!$B$7</definedName>
    <definedName name="CY_Current_Liabilities">[7]Balance!$B$23</definedName>
    <definedName name="CY_Gross_Profit">'[7]Estado de Resultados'!$B$9</definedName>
    <definedName name="CY_Interest_Expense">'[7]Estado de Resultados'!$B$18</definedName>
    <definedName name="CY_Inventory">[7]Balance!$B$12</definedName>
    <definedName name="CY_LT_Debt">[7]Balance!$B$24</definedName>
    <definedName name="CY_NET_PROFIT">'[7]Estado de Resultados'!$B$24</definedName>
    <definedName name="CY_Net_Revenue">'[7]Estado de Resultados'!$B$6</definedName>
    <definedName name="CY_Operating_Income">'[7]Estado de Resultados'!$B$16</definedName>
    <definedName name="CY_QUICK_ASSETS">[7]Balance!$B$10</definedName>
    <definedName name="CY_Tangible_Net_Worth">'[7]Estado de Resultados'!$B$31</definedName>
    <definedName name="CY_TOTAL_ASSETS">[7]Balance!$B$21</definedName>
    <definedName name="CY_TOTAL_CURR_ASSETS">[7]Balance!$B$15</definedName>
    <definedName name="CY_TOTAL_DEBT">[7]Balance!$B$27</definedName>
    <definedName name="CY_TOTAL_EQUITY">[7]Balance!$B$33</definedName>
    <definedName name="CYB">'[16]Nota 8'!$F$20</definedName>
    <definedName name="D_" localSheetId="8">#REF!</definedName>
    <definedName name="D_" localSheetId="48">#REF!</definedName>
    <definedName name="D_" localSheetId="17">#REF!</definedName>
    <definedName name="D_">#REF!</definedName>
    <definedName name="DATA1" localSheetId="8">#REF!</definedName>
    <definedName name="DATA1" localSheetId="48">#REF!</definedName>
    <definedName name="DATA1" localSheetId="17">#REF!</definedName>
    <definedName name="DATA1">#REF!</definedName>
    <definedName name="DATA10" localSheetId="8">#REF!</definedName>
    <definedName name="DATA10" localSheetId="48">#REF!</definedName>
    <definedName name="DATA10" localSheetId="17">#REF!</definedName>
    <definedName name="DATA10">#REF!</definedName>
    <definedName name="DATA11" localSheetId="17">#REF!</definedName>
    <definedName name="DATA11">#REF!</definedName>
    <definedName name="DATA12" localSheetId="17">#REF!</definedName>
    <definedName name="DATA12">#REF!</definedName>
    <definedName name="DATA13" localSheetId="17">#REF!</definedName>
    <definedName name="DATA13">#REF!</definedName>
    <definedName name="DATA14" localSheetId="17">#REF!</definedName>
    <definedName name="DATA14">#REF!</definedName>
    <definedName name="DATA15" localSheetId="17">#REF!</definedName>
    <definedName name="DATA15">#REF!</definedName>
    <definedName name="DATA16" localSheetId="17">#REF!</definedName>
    <definedName name="DATA16">#REF!</definedName>
    <definedName name="DATA17" localSheetId="17">#REF!</definedName>
    <definedName name="DATA17">#REF!</definedName>
    <definedName name="DATA18" localSheetId="17">#REF!</definedName>
    <definedName name="DATA18">#REF!</definedName>
    <definedName name="DATA19" localSheetId="17">#REF!</definedName>
    <definedName name="DATA19">#REF!</definedName>
    <definedName name="DATA2" localSheetId="17">#REF!</definedName>
    <definedName name="DATA2">#REF!</definedName>
    <definedName name="DATA20" localSheetId="17">#REF!</definedName>
    <definedName name="DATA20">#REF!</definedName>
    <definedName name="DATA21" localSheetId="17">#REF!</definedName>
    <definedName name="DATA21">#REF!</definedName>
    <definedName name="DATA22" localSheetId="17">#REF!</definedName>
    <definedName name="DATA22">#REF!</definedName>
    <definedName name="DATA23" localSheetId="17">#REF!</definedName>
    <definedName name="DATA23">#REF!</definedName>
    <definedName name="DATA24" localSheetId="17">[28]Base!#REF!</definedName>
    <definedName name="DATA24">[28]Base!#REF!</definedName>
    <definedName name="DATA25" localSheetId="17">[28]Base!#REF!</definedName>
    <definedName name="DATA25">[28]Base!#REF!</definedName>
    <definedName name="DATA26" localSheetId="17">[28]Base!#REF!</definedName>
    <definedName name="DATA26">[28]Base!#REF!</definedName>
    <definedName name="DATA3" localSheetId="8">#REF!</definedName>
    <definedName name="DATA3" localSheetId="48">#REF!</definedName>
    <definedName name="DATA3" localSheetId="17">#REF!</definedName>
    <definedName name="DATA3">#REF!</definedName>
    <definedName name="DATA4" localSheetId="8">#REF!</definedName>
    <definedName name="DATA4" localSheetId="48">#REF!</definedName>
    <definedName name="DATA4" localSheetId="17">#REF!</definedName>
    <definedName name="DATA4">#REF!</definedName>
    <definedName name="DATA5" localSheetId="8">#REF!</definedName>
    <definedName name="DATA5" localSheetId="48">#REF!</definedName>
    <definedName name="DATA5" localSheetId="17">#REF!</definedName>
    <definedName name="DATA5">#REF!</definedName>
    <definedName name="DATA6" localSheetId="17">#REF!</definedName>
    <definedName name="DATA6">#REF!</definedName>
    <definedName name="DATA7" localSheetId="17">#REF!</definedName>
    <definedName name="DATA7">#REF!</definedName>
    <definedName name="DATA8" localSheetId="17">#REF!</definedName>
    <definedName name="DATA8">#REF!</definedName>
    <definedName name="DATA9" localSheetId="17">#REF!</definedName>
    <definedName name="DATA9">#REF!</definedName>
    <definedName name="DATE" localSheetId="17">#REF!</definedName>
    <definedName name="DATE">#REF!</definedName>
    <definedName name="DATE99" localSheetId="17">#REF!</definedName>
    <definedName name="DATE99">#REF!</definedName>
    <definedName name="dd" localSheetId="17">'[29]IRSA HIST'!#REF!</definedName>
    <definedName name="dd">'[29]IRSA HIST'!#REF!</definedName>
    <definedName name="DD_Curr">[30]Currency!$C$3</definedName>
    <definedName name="DDDDD" localSheetId="8">#REF!</definedName>
    <definedName name="DDDDD" localSheetId="48">#REF!</definedName>
    <definedName name="DDDDD" localSheetId="17">#REF!</definedName>
    <definedName name="DDDDD">#REF!</definedName>
    <definedName name="debito" localSheetId="8">#REF!</definedName>
    <definedName name="debito" localSheetId="48">#REF!</definedName>
    <definedName name="debito" localSheetId="17">#REF!</definedName>
    <definedName name="debito">#REF!</definedName>
    <definedName name="DEBITOFISCAL" localSheetId="8">#REF!</definedName>
    <definedName name="DEBITOFISCAL" localSheetId="48">#REF!</definedName>
    <definedName name="DEBITOFISCAL" localSheetId="17">#REF!</definedName>
    <definedName name="DEBITOFISCAL">#REF!</definedName>
    <definedName name="Dec_93" localSheetId="17">#REF!</definedName>
    <definedName name="Dec_93">#REF!</definedName>
    <definedName name="dedwedwd" localSheetId="17">#REF!</definedName>
    <definedName name="dedwedwd">#REF!</definedName>
    <definedName name="defwergtqergt" localSheetId="17">#REF!</definedName>
    <definedName name="defwergtqergt">#REF!</definedName>
    <definedName name="Depósitso">'[31]Con asto'!$A$1:$M$1149</definedName>
    <definedName name="depreciaciones" localSheetId="8">#REF!</definedName>
    <definedName name="depreciaciones" localSheetId="48">#REF!</definedName>
    <definedName name="depreciaciones" localSheetId="17">#REF!</definedName>
    <definedName name="depreciaciones">#REF!</definedName>
    <definedName name="detail" localSheetId="8">#REF!</definedName>
    <definedName name="detail" localSheetId="48">#REF!</definedName>
    <definedName name="detail" localSheetId="17">#REF!</definedName>
    <definedName name="detail">#REF!</definedName>
    <definedName name="detail2" localSheetId="8">#REF!</definedName>
    <definedName name="detail2" localSheetId="48">#REF!</definedName>
    <definedName name="detail2" localSheetId="17">#REF!</definedName>
    <definedName name="detail2">#REF!</definedName>
    <definedName name="Detalle_de_Bienes_de_Uso_">'[32]Detalle de Ref.'!$A$1:$D$111</definedName>
    <definedName name="deuxfp" localSheetId="8">#REF!</definedName>
    <definedName name="deuxfp" localSheetId="48">#REF!</definedName>
    <definedName name="deuxfp" localSheetId="17">#REF!</definedName>
    <definedName name="deuxfp">#REF!</definedName>
    <definedName name="devengado" localSheetId="8">#REF!</definedName>
    <definedName name="devengado" localSheetId="48">#REF!</definedName>
    <definedName name="devengado" localSheetId="17">#REF!</definedName>
    <definedName name="devengado">#REF!</definedName>
    <definedName name="Diferencias_de_redondeo" localSheetId="8">#REF!</definedName>
    <definedName name="Diferencias_de_redondeo" localSheetId="48">#REF!</definedName>
    <definedName name="Diferencias_de_redondeo" localSheetId="17">#REF!</definedName>
    <definedName name="Diferencias_de_redondeo">#REF!</definedName>
    <definedName name="digitalchannels">'[13]atc e dtc'!$L$4:$AD$152</definedName>
    <definedName name="Dist_Cons" localSheetId="8">#REF!</definedName>
    <definedName name="Dist_Cons" localSheetId="48">#REF!</definedName>
    <definedName name="Dist_Cons" localSheetId="17">#REF!</definedName>
    <definedName name="Dist_Cons">#REF!</definedName>
    <definedName name="Dist_Finc" localSheetId="8">#REF!</definedName>
    <definedName name="Dist_Finc" localSheetId="48">#REF!</definedName>
    <definedName name="Dist_Finc" localSheetId="17">#REF!</definedName>
    <definedName name="Dist_Finc">#REF!</definedName>
    <definedName name="dlleu" localSheetId="8">#REF!</definedName>
    <definedName name="dlleu" localSheetId="48">#REF!</definedName>
    <definedName name="dlleu" localSheetId="17">#REF!</definedName>
    <definedName name="dlleu">#REF!</definedName>
    <definedName name="DLLEUR" localSheetId="17">#REF!</definedName>
    <definedName name="DLLEUR">#REF!</definedName>
    <definedName name="DOC" localSheetId="17">#REF!</definedName>
    <definedName name="DOC">#REF!</definedName>
    <definedName name="DUPONT_1" localSheetId="17">#REF!</definedName>
    <definedName name="DUPONT_1">#REF!</definedName>
    <definedName name="E_" localSheetId="17">'[33]BG Armado'!#REF!</definedName>
    <definedName name="E_">'[33]BG Armado'!#REF!</definedName>
    <definedName name="E3_" localSheetId="17">'[33]BG Armado'!#REF!</definedName>
    <definedName name="E3_">'[33]BG Armado'!#REF!</definedName>
    <definedName name="effective_date" localSheetId="17">'[34]Interface Hub'!#REF!</definedName>
    <definedName name="effective_date">'[34]Interface Hub'!#REF!</definedName>
    <definedName name="elasmjsdlkfjsdf" localSheetId="8">#REF!</definedName>
    <definedName name="elasmjsdlkfjsdf" localSheetId="48">#REF!</definedName>
    <definedName name="elasmjsdlkfjsdf" localSheetId="17">#REF!</definedName>
    <definedName name="elasmjsdlkfjsdf">#REF!</definedName>
    <definedName name="eliminaciones" localSheetId="8">[35]VARIACIONES!#REF!</definedName>
    <definedName name="eliminaciones" localSheetId="48">[35]VARIACIONES!#REF!</definedName>
    <definedName name="eliminaciones" localSheetId="17">[35]VARIACIONES!#REF!</definedName>
    <definedName name="eliminaciones">[35]VARIACIONES!#REF!</definedName>
    <definedName name="EOAF" localSheetId="8">#REF!</definedName>
    <definedName name="EOAF" localSheetId="48">#REF!</definedName>
    <definedName name="EOAF" localSheetId="17">#REF!</definedName>
    <definedName name="EOAF">#REF!</definedName>
    <definedName name="eoafh" localSheetId="8">#REF!</definedName>
    <definedName name="eoafh" localSheetId="48">#REF!</definedName>
    <definedName name="eoafh" localSheetId="17">#REF!</definedName>
    <definedName name="eoafh">#REF!</definedName>
    <definedName name="eoafn" localSheetId="8">#REF!</definedName>
    <definedName name="eoafn" localSheetId="48">#REF!</definedName>
    <definedName name="eoafn" localSheetId="17">#REF!</definedName>
    <definedName name="eoafn">#REF!</definedName>
    <definedName name="eoafs" localSheetId="17">#REF!</definedName>
    <definedName name="eoafs">#REF!</definedName>
    <definedName name="EPN" localSheetId="17">#REF!</definedName>
    <definedName name="EPN">#REF!</definedName>
    <definedName name="EquityTable" localSheetId="17">#REF!</definedName>
    <definedName name="EquityTable">#REF!</definedName>
    <definedName name="ERO" localSheetId="17">#REF!</definedName>
    <definedName name="ERO">#REF!</definedName>
    <definedName name="Err_Box_AddSamp">'[36]Non-Statistical Sampling'!$AR$6</definedName>
    <definedName name="Err_Box_Rej">'[36]Non-Statistical Sampling'!$AR$5</definedName>
    <definedName name="Err_CellComments">'[36]Non-Statistical Sampling'!$AJ$13</definedName>
    <definedName name="Err_SampErr">'[36]Non-Statistical Sampling'!$AK$15</definedName>
    <definedName name="erro">'[37]PARAM-22-12-1999'!$A$6:$DP$23</definedName>
    <definedName name="ESP" localSheetId="8">#REF!</definedName>
    <definedName name="ESP" localSheetId="48">#REF!</definedName>
    <definedName name="ESP" localSheetId="17">#REF!</definedName>
    <definedName name="ESP">#REF!</definedName>
    <definedName name="EUR" localSheetId="8">#REF!</definedName>
    <definedName name="EUR" localSheetId="48">#REF!</definedName>
    <definedName name="EUR" localSheetId="17">#REF!</definedName>
    <definedName name="EUR">#REF!</definedName>
    <definedName name="Eval_btn_Ans">'[36]Non-Statistical Sampling'!$AR$12</definedName>
    <definedName name="Eval_MR">'[36]Non-Statistical Sampling'!$Y$20</definedName>
    <definedName name="Excel_BuiltIn_Print_Area_2_1" localSheetId="8">#REF!</definedName>
    <definedName name="Excel_BuiltIn_Print_Area_2_1" localSheetId="48">#REF!</definedName>
    <definedName name="Excel_BuiltIn_Print_Area_2_1" localSheetId="17">#REF!</definedName>
    <definedName name="Excel_BuiltIn_Print_Area_2_1">#REF!</definedName>
    <definedName name="Excel_BuiltIn_Print_Area_2_1_1" localSheetId="8">#REF!</definedName>
    <definedName name="Excel_BuiltIn_Print_Area_2_1_1" localSheetId="48">#REF!</definedName>
    <definedName name="Excel_BuiltIn_Print_Area_2_1_1" localSheetId="17">#REF!</definedName>
    <definedName name="Excel_BuiltIn_Print_Area_2_1_1">#REF!</definedName>
    <definedName name="Excel_BuiltIn_Print_Area_2_1_1_1" localSheetId="8">#REF!</definedName>
    <definedName name="Excel_BuiltIn_Print_Area_2_1_1_1" localSheetId="48">#REF!</definedName>
    <definedName name="Excel_BuiltIn_Print_Area_2_1_1_1" localSheetId="17">#REF!</definedName>
    <definedName name="Excel_BuiltIn_Print_Area_2_1_1_1">#REF!</definedName>
    <definedName name="Excel_BuiltIn_Print_Area_2_1_1_1_1" localSheetId="17">#REF!</definedName>
    <definedName name="Excel_BuiltIn_Print_Area_2_1_1_1_1">#REF!</definedName>
    <definedName name="Excel_BuiltIn_Print_Area_2_1_1_1_1_1" localSheetId="17">#REF!</definedName>
    <definedName name="Excel_BuiltIn_Print_Area_2_1_1_1_1_1">#REF!</definedName>
    <definedName name="Excel_BuiltIn_Print_Area_2_1_1_1_1_1_1" localSheetId="17">#REF!</definedName>
    <definedName name="Excel_BuiltIn_Print_Area_2_1_1_1_1_1_1">#REF!</definedName>
    <definedName name="Excel_BuiltIn_Print_Area_3_1" localSheetId="17">#REF!</definedName>
    <definedName name="Excel_BuiltIn_Print_Area_3_1">#REF!</definedName>
    <definedName name="Excel_BuiltIn_Print_Area_3_1_1" localSheetId="17">#REF!</definedName>
    <definedName name="Excel_BuiltIn_Print_Area_3_1_1">#REF!</definedName>
    <definedName name="Excel_BuiltIn_Print_Area_3_1_1_1" localSheetId="17">#REF!</definedName>
    <definedName name="Excel_BuiltIn_Print_Area_3_1_1_1">#REF!</definedName>
    <definedName name="Excel_BuiltIn_Print_Titles_2_1" localSheetId="17">#REF!</definedName>
    <definedName name="Excel_BuiltIn_Print_Titles_2_1">#REF!</definedName>
    <definedName name="F_" localSheetId="17">#REF!</definedName>
    <definedName name="F_">#REF!</definedName>
    <definedName name="fecha_actual">'[38]DBK ESPAÑA'!$K$5</definedName>
    <definedName name="FechaAnualCom">'[39]Datos del Balance'!$B$9</definedName>
    <definedName name="FechaBalance">'[39]Datos del Balance'!$B$7</definedName>
    <definedName name="FechaComparativo">'[39]Datos del Balance'!$B$8</definedName>
    <definedName name="FechaLitComp">'[40]Datos del Balance'!$C$9</definedName>
    <definedName name="FechaLiteral">'[39]Datos del Balance'!$C$7</definedName>
    <definedName name="FERMZN" localSheetId="8">#REF!</definedName>
    <definedName name="FERMZN" localSheetId="48">#REF!</definedName>
    <definedName name="FERMZN" localSheetId="17">#REF!</definedName>
    <definedName name="FERMZN">#REF!</definedName>
    <definedName name="fermzo" localSheetId="8">#REF!</definedName>
    <definedName name="fermzo" localSheetId="48">#REF!</definedName>
    <definedName name="fermzo" localSheetId="17">#REF!</definedName>
    <definedName name="fermzo">#REF!</definedName>
    <definedName name="fertsj1" localSheetId="8">#REF!</definedName>
    <definedName name="fertsj1" localSheetId="48">#REF!</definedName>
    <definedName name="fertsj1" localSheetId="17">#REF!</definedName>
    <definedName name="fertsj1">#REF!</definedName>
    <definedName name="fertsj2" localSheetId="17">#REF!</definedName>
    <definedName name="fertsj2">#REF!</definedName>
    <definedName name="FERTTRN" localSheetId="17">#REF!</definedName>
    <definedName name="FERTTRN">#REF!</definedName>
    <definedName name="ff" localSheetId="17">'[29]IRSA HIST'!#REF!</definedName>
    <definedName name="ff">'[29]IRSA HIST'!#REF!</definedName>
    <definedName name="Form_TratAgua" localSheetId="8">#REF!</definedName>
    <definedName name="Form_TratAgua" localSheetId="48">#REF!</definedName>
    <definedName name="Form_TratAgua" localSheetId="17">#REF!</definedName>
    <definedName name="Form_TratAgua">#REF!</definedName>
    <definedName name="G_" localSheetId="8">'[33]BG Armado'!#REF!</definedName>
    <definedName name="G_" localSheetId="48">'[33]BG Armado'!#REF!</definedName>
    <definedName name="G_" localSheetId="17">'[33]BG Armado'!#REF!</definedName>
    <definedName name="G_">'[33]BG Armado'!#REF!</definedName>
    <definedName name="GA" localSheetId="8">#REF!</definedName>
    <definedName name="GA" localSheetId="48">#REF!</definedName>
    <definedName name="GA" localSheetId="17">#REF!</definedName>
    <definedName name="GA">#REF!</definedName>
    <definedName name="gald" localSheetId="8">#REF!</definedName>
    <definedName name="gald" localSheetId="48">#REF!</definedName>
    <definedName name="gald" localSheetId="17">#REF!</definedName>
    <definedName name="gald">#REF!</definedName>
    <definedName name="GAPCS" localSheetId="8">#REF!</definedName>
    <definedName name="GAPCS" localSheetId="48">#REF!</definedName>
    <definedName name="GAPCS" localSheetId="17">#REF!</definedName>
    <definedName name="GAPCS">#REF!</definedName>
    <definedName name="GBP" localSheetId="17">#REF!</definedName>
    <definedName name="GBP">#REF!</definedName>
    <definedName name="GC" localSheetId="17">#REF!</definedName>
    <definedName name="GC">#REF!</definedName>
    <definedName name="GCA" localSheetId="17">#REF!</definedName>
    <definedName name="GCA">#REF!</definedName>
    <definedName name="GCC" localSheetId="17">#REF!</definedName>
    <definedName name="GCC">#REF!</definedName>
    <definedName name="GCG" localSheetId="17">#REF!</definedName>
    <definedName name="GCG">#REF!</definedName>
    <definedName name="GCGIR" localSheetId="17">#REF!</definedName>
    <definedName name="GCGIR">#REF!</definedName>
    <definedName name="gcgiro" localSheetId="17">#REF!</definedName>
    <definedName name="gcgiro">#REF!</definedName>
    <definedName name="gcgiroa" localSheetId="17">#REF!</definedName>
    <definedName name="gcgiroa">#REF!</definedName>
    <definedName name="gcgiroc" localSheetId="17">#REF!</definedName>
    <definedName name="gcgiroc">#REF!</definedName>
    <definedName name="GCMO" localSheetId="17">#REF!</definedName>
    <definedName name="GCMO">#REF!</definedName>
    <definedName name="GCMOA" localSheetId="17">#REF!</definedName>
    <definedName name="GCMOA">#REF!</definedName>
    <definedName name="GCMOc" localSheetId="17">#REF!</definedName>
    <definedName name="GCMOc">#REF!</definedName>
    <definedName name="GCMZN" localSheetId="17">#REF!</definedName>
    <definedName name="GCMZN">#REF!</definedName>
    <definedName name="gcmzna" localSheetId="17">#REF!</definedName>
    <definedName name="gcmzna">#REF!</definedName>
    <definedName name="gcmznb" localSheetId="17">#REF!</definedName>
    <definedName name="gcmznb">#REF!</definedName>
    <definedName name="GCMZO" localSheetId="17">#REF!</definedName>
    <definedName name="GCMZO">#REF!</definedName>
    <definedName name="GCS1A" localSheetId="17">#REF!</definedName>
    <definedName name="GCS1A">#REF!</definedName>
    <definedName name="GCS1C" localSheetId="17">#REF!</definedName>
    <definedName name="GCS1C">#REF!</definedName>
    <definedName name="GCS2A" localSheetId="17">#REF!</definedName>
    <definedName name="GCS2A">#REF!</definedName>
    <definedName name="GCS2C" localSheetId="17">#REF!</definedName>
    <definedName name="GCS2C">#REF!</definedName>
    <definedName name="GCSJ" localSheetId="17">#REF!</definedName>
    <definedName name="GCSJ">#REF!</definedName>
    <definedName name="gcsja" localSheetId="17">#REF!</definedName>
    <definedName name="gcsja">#REF!</definedName>
    <definedName name="gcsjb" localSheetId="17">#REF!</definedName>
    <definedName name="gcsjb">#REF!</definedName>
    <definedName name="gcsjo" localSheetId="17">#REF!</definedName>
    <definedName name="gcsjo">#REF!</definedName>
    <definedName name="gcsjoa" localSheetId="17">#REF!</definedName>
    <definedName name="gcsjoa">#REF!</definedName>
    <definedName name="gcsjoc" localSheetId="17">#REF!</definedName>
    <definedName name="gcsjoc">#REF!</definedName>
    <definedName name="GCT" localSheetId="17">#REF!</definedName>
    <definedName name="GCT">#REF!</definedName>
    <definedName name="GCTA" localSheetId="17">#REF!</definedName>
    <definedName name="GCTA">#REF!</definedName>
    <definedName name="GCTC" localSheetId="17">#REF!</definedName>
    <definedName name="GCTC">#REF!</definedName>
    <definedName name="GCTO" localSheetId="17">#REF!</definedName>
    <definedName name="GCTO">#REF!</definedName>
    <definedName name="GCTOa" localSheetId="17">#REF!</definedName>
    <definedName name="GCTOa">#REF!</definedName>
    <definedName name="GCTOc" localSheetId="17">#REF!</definedName>
    <definedName name="GCTOc">#REF!</definedName>
    <definedName name="GCTR" localSheetId="17">#REF!</definedName>
    <definedName name="GCTR">#REF!</definedName>
    <definedName name="gctra" localSheetId="17">#REF!</definedName>
    <definedName name="gctra">#REF!</definedName>
    <definedName name="gctrb" localSheetId="17">#REF!</definedName>
    <definedName name="gctrb">#REF!</definedName>
    <definedName name="GCTRO" localSheetId="17">#REF!</definedName>
    <definedName name="GCTRO">#REF!</definedName>
    <definedName name="GDG" localSheetId="17">#REF!</definedName>
    <definedName name="GDG">#REF!</definedName>
    <definedName name="gg" localSheetId="17">#REF!</definedName>
    <definedName name="gg">#REF!</definedName>
    <definedName name="GIRASOL" localSheetId="17">#REF!</definedName>
    <definedName name="GIRASOL">#REF!</definedName>
    <definedName name="GM" localSheetId="17">'[41]Trading HC by Reg &amp; Platf'!#REF!</definedName>
    <definedName name="GM">'[41]Trading HC by Reg &amp; Platf'!#REF!</definedName>
    <definedName name="_xlnm.Recorder" localSheetId="17">[42]Macro1!#REF!</definedName>
    <definedName name="_xlnm.Recorder">[42]Macro1!#REF!</definedName>
    <definedName name="GUARDIAN" localSheetId="8">#REF!</definedName>
    <definedName name="GUARDIAN" localSheetId="48">#REF!</definedName>
    <definedName name="GUARDIAN" localSheetId="17">#REF!</definedName>
    <definedName name="GUARDIAN">#REF!</definedName>
    <definedName name="h" localSheetId="8">#REF!</definedName>
    <definedName name="h" localSheetId="48">#REF!</definedName>
    <definedName name="h" localSheetId="17">#REF!</definedName>
    <definedName name="h">#REF!</definedName>
    <definedName name="H_" localSheetId="8">#REF!</definedName>
    <definedName name="H_" localSheetId="48">#REF!</definedName>
    <definedName name="H_" localSheetId="17">#REF!</definedName>
    <definedName name="H_">#REF!</definedName>
    <definedName name="Hea" localSheetId="17">#REF!</definedName>
    <definedName name="Hea">#REF!</definedName>
    <definedName name="hh" localSheetId="17">'[29]IRSA HIST'!#REF!</definedName>
    <definedName name="hh">'[29]IRSA HIST'!#REF!</definedName>
    <definedName name="hi" localSheetId="17">'[29]IRSA HIST'!#REF!</definedName>
    <definedName name="hi">'[29]IRSA HIST'!#REF!</definedName>
    <definedName name="historicosstradcodigo" localSheetId="8">#REF!</definedName>
    <definedName name="historicosstradcodigo" localSheetId="48">#REF!</definedName>
    <definedName name="historicosstradcodigo" localSheetId="17">#REF!</definedName>
    <definedName name="historicosstradcodigo">#REF!</definedName>
    <definedName name="historicostrad" localSheetId="8">#REF!</definedName>
    <definedName name="historicostrad" localSheetId="48">#REF!</definedName>
    <definedName name="historicostrad" localSheetId="17">#REF!</definedName>
    <definedName name="historicostrad">#REF!</definedName>
    <definedName name="HojaMacro2" localSheetId="8">#REF!</definedName>
    <definedName name="HojaMacro2" localSheetId="48">#REF!</definedName>
    <definedName name="HojaMacro2" localSheetId="17">#REF!</definedName>
    <definedName name="HojaMacro2">#REF!</definedName>
    <definedName name="HojaMacro3" localSheetId="17">#REF!</definedName>
    <definedName name="HojaMacro3">#REF!</definedName>
    <definedName name="HojaMacro4" localSheetId="17">#REF!</definedName>
    <definedName name="HojaMacro4">#REF!</definedName>
    <definedName name="hojamacro5" localSheetId="17">#REF!</definedName>
    <definedName name="hojamacro5">#REF!</definedName>
    <definedName name="hojamacro5ing" localSheetId="17">#REF!</definedName>
    <definedName name="hojamacro5ing">#REF!</definedName>
    <definedName name="I" localSheetId="17">#REF!</definedName>
    <definedName name="I">#REF!</definedName>
    <definedName name="I_" localSheetId="17">#REF!</definedName>
    <definedName name="I_">#REF!</definedName>
    <definedName name="IBSA_AC" localSheetId="17">#REF!</definedName>
    <definedName name="IBSA_AC">#REF!</definedName>
    <definedName name="IBSA_MES" localSheetId="17">#REF!</definedName>
    <definedName name="IBSA_MES">#REF!</definedName>
    <definedName name="IC">'[16]Nota 8'!$F$30</definedName>
    <definedName name="imp_PyL">'[38]datos P_L'!$C$1</definedName>
    <definedName name="Impresión_Anexo_A">'[43]ANEXO A'!#REF!</definedName>
    <definedName name="Impresión_Anexo_E" localSheetId="8">#REF!</definedName>
    <definedName name="Impresión_Anexo_E" localSheetId="48">#REF!</definedName>
    <definedName name="Impresión_Anexo_E" localSheetId="17">#REF!</definedName>
    <definedName name="Impresión_Anexo_E">#REF!</definedName>
    <definedName name="Impresión_Anexo_H" localSheetId="8">#REF!</definedName>
    <definedName name="Impresión_Anexo_H" localSheetId="48">#REF!</definedName>
    <definedName name="Impresión_Anexo_H" localSheetId="17">#REF!</definedName>
    <definedName name="Impresión_Anexo_H">#REF!</definedName>
    <definedName name="Impresión_de_EEPN" localSheetId="8">#REF!</definedName>
    <definedName name="Impresión_de_EEPN" localSheetId="48">#REF!</definedName>
    <definedName name="Impresión_de_EEPN" localSheetId="17">#REF!</definedName>
    <definedName name="Impresión_de_EEPN">#REF!</definedName>
    <definedName name="INC">'[16]Nota 8'!$F$36</definedName>
    <definedName name="ingl" localSheetId="8">#REF!</definedName>
    <definedName name="ingl" localSheetId="48">#REF!</definedName>
    <definedName name="ingl" localSheetId="17">#REF!</definedName>
    <definedName name="ingl">#REF!</definedName>
    <definedName name="INGMZN1" localSheetId="8">#REF!</definedName>
    <definedName name="INGMZN1" localSheetId="48">#REF!</definedName>
    <definedName name="INGMZN1" localSheetId="17">#REF!</definedName>
    <definedName name="INGMZN1">#REF!</definedName>
    <definedName name="INGMZN1B" localSheetId="8">#REF!</definedName>
    <definedName name="INGMZN1B" localSheetId="48">#REF!</definedName>
    <definedName name="INGMZN1B" localSheetId="17">#REF!</definedName>
    <definedName name="INGMZN1B">#REF!</definedName>
    <definedName name="INGMZN2" localSheetId="17">#REF!</definedName>
    <definedName name="INGMZN2">#REF!</definedName>
    <definedName name="INGMZN2B" localSheetId="17">#REF!</definedName>
    <definedName name="INGMZN2B">#REF!</definedName>
    <definedName name="INGMZN3" localSheetId="17">#REF!</definedName>
    <definedName name="INGMZN3">#REF!</definedName>
    <definedName name="INGMZN3B" localSheetId="17">#REF!</definedName>
    <definedName name="INGMZN3B">#REF!</definedName>
    <definedName name="INGSJ1" localSheetId="17">#REF!</definedName>
    <definedName name="INGSJ1">#REF!</definedName>
    <definedName name="INGSJ2" localSheetId="17">#REF!</definedName>
    <definedName name="INGSJ2">#REF!</definedName>
    <definedName name="INGSJ3" localSheetId="17">#REF!</definedName>
    <definedName name="INGSJ3">#REF!</definedName>
    <definedName name="INGTR1" localSheetId="17">#REF!</definedName>
    <definedName name="INGTR1">#REF!</definedName>
    <definedName name="INGTR2" localSheetId="17">#REF!</definedName>
    <definedName name="INGTR2">#REF!</definedName>
    <definedName name="INGTR3" localSheetId="17">#REF!</definedName>
    <definedName name="INGTR3">#REF!</definedName>
    <definedName name="INT" localSheetId="17">#REF!</definedName>
    <definedName name="INT">#REF!</definedName>
    <definedName name="intangcomb" localSheetId="17">#REF!</definedName>
    <definedName name="intangcomb">#REF!</definedName>
    <definedName name="intanghold" localSheetId="17">#REF!</definedName>
    <definedName name="intanghold">#REF!</definedName>
    <definedName name="intangnorte" localSheetId="17">#REF!</definedName>
    <definedName name="intangnorte">#REF!</definedName>
    <definedName name="intangsur" localSheetId="17">#REF!</definedName>
    <definedName name="intangsur">#REF!</definedName>
    <definedName name="INTER" localSheetId="17">#REF!</definedName>
    <definedName name="INTER">#REF!</definedName>
    <definedName name="invnorte" localSheetId="17">[12]INVERSIONES!#REF!</definedName>
    <definedName name="invnorte">[12]INVERSIONES!#REF!</definedName>
    <definedName name="invsur" localSheetId="17">[12]INVERSIONES!#REF!</definedName>
    <definedName name="invsur">[12]INVERSIONES!#REF!</definedName>
    <definedName name="IR_detalle_ac" localSheetId="8">#REF!</definedName>
    <definedName name="IR_detalle_ac" localSheetId="48">#REF!</definedName>
    <definedName name="IR_detalle_ac" localSheetId="17">#REF!</definedName>
    <definedName name="IR_detalle_ac">#REF!</definedName>
    <definedName name="IR_Resumen_ac" localSheetId="8">#REF!</definedName>
    <definedName name="IR_Resumen_ac" localSheetId="48">#REF!</definedName>
    <definedName name="IR_Resumen_ac" localSheetId="17">#REF!</definedName>
    <definedName name="IR_Resumen_ac">#REF!</definedName>
    <definedName name="IR_Resumen_mes" localSheetId="8">#REF!</definedName>
    <definedName name="IR_Resumen_mes" localSheetId="48">#REF!</definedName>
    <definedName name="IR_Resumen_mes" localSheetId="17">#REF!</definedName>
    <definedName name="IR_Resumen_mes">#REF!</definedName>
    <definedName name="IRSA_AC" localSheetId="17">#REF!</definedName>
    <definedName name="IRSA_AC">#REF!</definedName>
    <definedName name="IRSA_MES" localSheetId="17">#REF!</definedName>
    <definedName name="IRSA_MES">#REF!</definedName>
    <definedName name="ITEM_ID">'[27]GLP 2001'!$A$7:$C$522</definedName>
    <definedName name="J_" localSheetId="8">#REF!</definedName>
    <definedName name="J_" localSheetId="48">#REF!</definedName>
    <definedName name="J_" localSheetId="17">#REF!</definedName>
    <definedName name="J_">#REF!</definedName>
    <definedName name="jj" localSheetId="8">'[29]IRSA HIST'!#REF!</definedName>
    <definedName name="jj" localSheetId="48">'[29]IRSA HIST'!#REF!</definedName>
    <definedName name="jj" localSheetId="17">'[29]IRSA HIST'!#REF!</definedName>
    <definedName name="jj">'[29]IRSA HIST'!#REF!</definedName>
    <definedName name="junio" localSheetId="8">#REF!</definedName>
    <definedName name="junio" localSheetId="48">#REF!</definedName>
    <definedName name="junio" localSheetId="17">#REF!</definedName>
    <definedName name="junio">#REF!</definedName>
    <definedName name="K_" localSheetId="8">#REF!</definedName>
    <definedName name="K_" localSheetId="48">#REF!</definedName>
    <definedName name="K_" localSheetId="17">#REF!</definedName>
    <definedName name="K_">#REF!</definedName>
    <definedName name="Kilogramos" localSheetId="8">#REF!</definedName>
    <definedName name="Kilogramos" localSheetId="48">#REF!</definedName>
    <definedName name="Kilogramos" localSheetId="17">#REF!</definedName>
    <definedName name="Kilogramos">#REF!</definedName>
    <definedName name="L" localSheetId="17">#REF!</definedName>
    <definedName name="L">#REF!</definedName>
    <definedName name="L_" localSheetId="17">#REF!</definedName>
    <definedName name="L_">#REF!</definedName>
    <definedName name="L_11" localSheetId="17">#REF!</definedName>
    <definedName name="L_11">#REF!</definedName>
    <definedName name="L_12" localSheetId="17">#REF!</definedName>
    <definedName name="L_12">#REF!</definedName>
    <definedName name="L_13" localSheetId="17">#REF!</definedName>
    <definedName name="L_13">#REF!</definedName>
    <definedName name="L_14" localSheetId="17">#REF!</definedName>
    <definedName name="L_14">#REF!</definedName>
    <definedName name="L_21" localSheetId="17">#REF!</definedName>
    <definedName name="L_21">#REF!</definedName>
    <definedName name="L_22" localSheetId="17">#REF!</definedName>
    <definedName name="L_22">#REF!</definedName>
    <definedName name="L_23" localSheetId="17">'[33]BG Armado'!#REF!</definedName>
    <definedName name="L_23">'[33]BG Armado'!#REF!</definedName>
    <definedName name="L_24" localSheetId="17">'[33]BG Armado'!#REF!</definedName>
    <definedName name="L_24">'[33]BG Armado'!#REF!</definedName>
    <definedName name="labgir" localSheetId="8">#REF!</definedName>
    <definedName name="labgir" localSheetId="48">#REF!</definedName>
    <definedName name="labgir" localSheetId="17">#REF!</definedName>
    <definedName name="labgir">#REF!</definedName>
    <definedName name="LABMZN" localSheetId="8">#REF!</definedName>
    <definedName name="LABMZN" localSheetId="48">#REF!</definedName>
    <definedName name="LABMZN" localSheetId="17">#REF!</definedName>
    <definedName name="LABMZN">#REF!</definedName>
    <definedName name="labmzo" localSheetId="8">#REF!</definedName>
    <definedName name="labmzo" localSheetId="48">#REF!</definedName>
    <definedName name="labmzo" localSheetId="17">#REF!</definedName>
    <definedName name="labmzo">#REF!</definedName>
    <definedName name="LABSJ" localSheetId="17">#REF!</definedName>
    <definedName name="LABSJ">#REF!</definedName>
    <definedName name="labsj1" localSheetId="17">#REF!</definedName>
    <definedName name="labsj1">#REF!</definedName>
    <definedName name="labsj2" localSheetId="17">#REF!</definedName>
    <definedName name="labsj2">#REF!</definedName>
    <definedName name="LABTRN" localSheetId="17">#REF!</definedName>
    <definedName name="LABTRN">#REF!</definedName>
    <definedName name="Liq_FPC" localSheetId="17">[9]AP!#REF!,[9]AP!#REF!,[9]AP!#REF!,[9]AP!#REF!</definedName>
    <definedName name="Liq_FPC">[9]AP!#REF!,[9]AP!#REF!,[9]AP!#REF!,[9]AP!#REF!</definedName>
    <definedName name="List_ARPopulation">'[44]AR Drop Downs'!$I$5:$I$10</definedName>
    <definedName name="List_Curr">[30]Currency!$B$9:$B$31</definedName>
    <definedName name="List_ExpandedTesting">'[44]AR Drop Downs'!$E$5:$E$8</definedName>
    <definedName name="List_Level_Assr">[36]DropDown!$B$1:$B$4</definedName>
    <definedName name="List_LevelAssurance">'[44]AR Drop Downs'!$A$5:$A$8</definedName>
    <definedName name="List_Number_of_Exceptions_Identified">'[44]AR Drop Downs'!$K$5:$K$27</definedName>
    <definedName name="List_NumberTolerableExceptions">'[44]AR Drop Downs'!$C$5:$C$8</definedName>
    <definedName name="List_Proj_Meth">[36]DropDown!$H$1:$H$2</definedName>
    <definedName name="List_Samp_Sel">[36]DropDown!$D$1:$D$4</definedName>
    <definedName name="List_SampleSelectionMethod">'[44]AR Drop Downs'!$G$5:$G$7</definedName>
    <definedName name="ListaCR" localSheetId="8">#REF!</definedName>
    <definedName name="ListaCR" localSheetId="48">#REF!</definedName>
    <definedName name="ListaCR" localSheetId="17">#REF!</definedName>
    <definedName name="ListaCR">#REF!</definedName>
    <definedName name="ListaMes" localSheetId="8">#REF!</definedName>
    <definedName name="ListaMes" localSheetId="48">#REF!</definedName>
    <definedName name="ListaMes" localSheetId="17">#REF!</definedName>
    <definedName name="ListaMes">#REF!</definedName>
    <definedName name="lllll">[45]Prevision!$Q$2:$Q$12</definedName>
    <definedName name="M_" localSheetId="8">#REF!</definedName>
    <definedName name="M_" localSheetId="48">#REF!</definedName>
    <definedName name="M_" localSheetId="17">#REF!</definedName>
    <definedName name="M_">#REF!</definedName>
    <definedName name="MAD" localSheetId="8">#REF!</definedName>
    <definedName name="MAD" localSheetId="48">#REF!</definedName>
    <definedName name="MAD" localSheetId="17">#REF!</definedName>
    <definedName name="MAD">#REF!</definedName>
    <definedName name="Maintenance" localSheetId="8">#REF!</definedName>
    <definedName name="Maintenance" localSheetId="48">#REF!</definedName>
    <definedName name="Maintenance" localSheetId="17">#REF!</definedName>
    <definedName name="Maintenance">#REF!</definedName>
    <definedName name="maintenanceld" localSheetId="17">#REF!</definedName>
    <definedName name="maintenanceld">#REF!</definedName>
    <definedName name="MaintenancePCS" localSheetId="17">#REF!</definedName>
    <definedName name="MaintenancePCS">#REF!</definedName>
    <definedName name="menorte" localSheetId="17">[12]MON.EXTRANJERA!#REF!</definedName>
    <definedName name="menorte">[12]MON.EXTRANJERA!#REF!</definedName>
    <definedName name="Mes" localSheetId="8">#REF!</definedName>
    <definedName name="Mes" localSheetId="48">#REF!</definedName>
    <definedName name="Mes" localSheetId="17">#REF!</definedName>
    <definedName name="Mes">#REF!</definedName>
    <definedName name="MESFCSER" localSheetId="8">#REF!</definedName>
    <definedName name="MESFCSER" localSheetId="48">#REF!</definedName>
    <definedName name="MESFCSER" localSheetId="17">#REF!</definedName>
    <definedName name="MESFCSER">#REF!</definedName>
    <definedName name="mesvtaBC" localSheetId="8">#REF!</definedName>
    <definedName name="mesvtaBC" localSheetId="48">#REF!</definedName>
    <definedName name="mesvtaBC" localSheetId="17">#REF!</definedName>
    <definedName name="mesvtaBC">#REF!</definedName>
    <definedName name="MESVTABCPRE" localSheetId="17">#REF!</definedName>
    <definedName name="MESVTABCPRE">#REF!</definedName>
    <definedName name="MIL" localSheetId="17">'[46]0.3 Check list'!#REF!</definedName>
    <definedName name="MIL">'[46]0.3 Check list'!#REF!</definedName>
    <definedName name="MKT" localSheetId="8">#REF!</definedName>
    <definedName name="MKT" localSheetId="48">#REF!</definedName>
    <definedName name="MKT" localSheetId="17">#REF!</definedName>
    <definedName name="MKT">#REF!</definedName>
    <definedName name="mktld" localSheetId="8">#REF!</definedName>
    <definedName name="mktld" localSheetId="48">#REF!</definedName>
    <definedName name="mktld" localSheetId="17">#REF!</definedName>
    <definedName name="mktld">#REF!</definedName>
    <definedName name="MKTPCS" localSheetId="8">#REF!</definedName>
    <definedName name="MKTPCS" localSheetId="48">#REF!</definedName>
    <definedName name="MKTPCS" localSheetId="17">#REF!</definedName>
    <definedName name="MKTPCS">#REF!</definedName>
    <definedName name="mmmm">[45]Prevision!$P$2:$P$12</definedName>
    <definedName name="Modificar_celdas_Anexo_A">'[43]ANEXO A'!#REF!</definedName>
    <definedName name="movimientos">[47]FEBMZO!$A$2:$H$75</definedName>
    <definedName name="MXP" localSheetId="8">#REF!</definedName>
    <definedName name="MXP" localSheetId="48">#REF!</definedName>
    <definedName name="MXP" localSheetId="17">#REF!</definedName>
    <definedName name="MXP">#REF!</definedName>
    <definedName name="N_" localSheetId="8">#REF!</definedName>
    <definedName name="N_" localSheetId="48">#REF!</definedName>
    <definedName name="N_" localSheetId="17">#REF!</definedName>
    <definedName name="N_">#REF!</definedName>
    <definedName name="nada" localSheetId="8">[48]otr_rio!#REF!</definedName>
    <definedName name="nada" localSheetId="48">[48]otr_rio!#REF!</definedName>
    <definedName name="nada" localSheetId="17">[48]otr_rio!#REF!</definedName>
    <definedName name="nada">[48]otr_rio!#REF!</definedName>
    <definedName name="NAVB" localSheetId="8">#REF!</definedName>
    <definedName name="NAVB" localSheetId="48">#REF!</definedName>
    <definedName name="NAVB" localSheetId="17">#REF!</definedName>
    <definedName name="NAVB">#REF!</definedName>
    <definedName name="Network" localSheetId="8">#REF!</definedName>
    <definedName name="Network" localSheetId="48">#REF!</definedName>
    <definedName name="Network" localSheetId="17">#REF!</definedName>
    <definedName name="Network">#REF!</definedName>
    <definedName name="networkld" localSheetId="8">#REF!</definedName>
    <definedName name="networkld" localSheetId="48">#REF!</definedName>
    <definedName name="networkld" localSheetId="17">#REF!</definedName>
    <definedName name="networkld">#REF!</definedName>
    <definedName name="NetworkPCS" localSheetId="17">#REF!</definedName>
    <definedName name="NetworkPCS">#REF!</definedName>
    <definedName name="newname" localSheetId="17">#REF!</definedName>
    <definedName name="newname">#REF!</definedName>
    <definedName name="Nota_10" localSheetId="17">#REF!</definedName>
    <definedName name="Nota_10">#REF!</definedName>
    <definedName name="Nota_11" localSheetId="17">#REF!</definedName>
    <definedName name="Nota_11">#REF!</definedName>
    <definedName name="Nota_12" localSheetId="17">#REF!</definedName>
    <definedName name="Nota_12">#REF!</definedName>
    <definedName name="Nota_8" localSheetId="17">#REF!</definedName>
    <definedName name="Nota_8">#REF!</definedName>
    <definedName name="Nota_9" localSheetId="17">#REF!</definedName>
    <definedName name="Nota_9">#REF!</definedName>
    <definedName name="Nota1" localSheetId="17">#REF!</definedName>
    <definedName name="Nota1">#REF!</definedName>
    <definedName name="Nota10" localSheetId="17">#REF!</definedName>
    <definedName name="Nota10">#REF!</definedName>
    <definedName name="nota108" localSheetId="17">'[49]LC-Original'!#REF!</definedName>
    <definedName name="nota108">'[49]LC-Original'!#REF!</definedName>
    <definedName name="Nota12" localSheetId="8">#REF!</definedName>
    <definedName name="Nota12" localSheetId="48">#REF!</definedName>
    <definedName name="Nota12" localSheetId="17">#REF!</definedName>
    <definedName name="Nota12">#REF!</definedName>
    <definedName name="Nota13" localSheetId="8">#REF!</definedName>
    <definedName name="Nota13" localSheetId="48">#REF!</definedName>
    <definedName name="Nota13" localSheetId="17">#REF!</definedName>
    <definedName name="Nota13">#REF!</definedName>
    <definedName name="Nota14" localSheetId="8">#REF!</definedName>
    <definedName name="Nota14" localSheetId="48">#REF!</definedName>
    <definedName name="Nota14" localSheetId="17">#REF!</definedName>
    <definedName name="Nota14">#REF!</definedName>
    <definedName name="Nota15" localSheetId="17">#REF!</definedName>
    <definedName name="Nota15">#REF!</definedName>
    <definedName name="Nota16" localSheetId="17">#REF!</definedName>
    <definedName name="Nota16">#REF!</definedName>
    <definedName name="Nota17" localSheetId="17">#REF!</definedName>
    <definedName name="Nota17">#REF!</definedName>
    <definedName name="Nota2" localSheetId="17">#REF!</definedName>
    <definedName name="Nota2">#REF!</definedName>
    <definedName name="Nota3" localSheetId="17">#REF!</definedName>
    <definedName name="Nota3">#REF!</definedName>
    <definedName name="Nota4" localSheetId="17">#REF!</definedName>
    <definedName name="Nota4">#REF!</definedName>
    <definedName name="Nota5" localSheetId="17">#REF!</definedName>
    <definedName name="Nota5">#REF!</definedName>
    <definedName name="Nota6" localSheetId="17">#REF!</definedName>
    <definedName name="Nota6">#REF!</definedName>
    <definedName name="Nota7" localSheetId="17">#REF!</definedName>
    <definedName name="Nota7">#REF!</definedName>
    <definedName name="Nota8" localSheetId="17">#REF!</definedName>
    <definedName name="Nota8">#REF!</definedName>
    <definedName name="Nota9" localSheetId="17">#REF!</definedName>
    <definedName name="Nota9">#REF!</definedName>
    <definedName name="NZD" localSheetId="17">#REF!</definedName>
    <definedName name="NZD">#REF!</definedName>
    <definedName name="Ñ_" localSheetId="17">#REF!</definedName>
    <definedName name="Ñ_">#REF!</definedName>
    <definedName name="O_" localSheetId="17">#REF!</definedName>
    <definedName name="O_">#REF!</definedName>
    <definedName name="OBS" localSheetId="17">[50]GANANCIAS!#REF!</definedName>
    <definedName name="OBS">[50]GANANCIAS!#REF!</definedName>
    <definedName name="OCC">'[16]Nota 8'!$F$78</definedName>
    <definedName name="OCNC">'[16]Nota 8'!$F$87</definedName>
    <definedName name="Octuber">[42]Macro1!#REF!</definedName>
    <definedName name="OL" localSheetId="8">#REF!</definedName>
    <definedName name="OL" localSheetId="48">#REF!</definedName>
    <definedName name="OL" localSheetId="17">#REF!</definedName>
    <definedName name="OL">#REF!</definedName>
    <definedName name="oo" localSheetId="8">[51]EVP!#REF!</definedName>
    <definedName name="oo" localSheetId="48">[51]EVP!#REF!</definedName>
    <definedName name="oo" localSheetId="17">[51]EVP!#REF!</definedName>
    <definedName name="oo">[51]EVP!#REF!</definedName>
    <definedName name="OPC">'[16]Nota 8'!$F$186</definedName>
    <definedName name="Others" localSheetId="8">#REF!</definedName>
    <definedName name="Others" localSheetId="48">#REF!</definedName>
    <definedName name="Others" localSheetId="17">#REF!</definedName>
    <definedName name="Others">#REF!</definedName>
    <definedName name="othersld" localSheetId="8">#REF!</definedName>
    <definedName name="othersld" localSheetId="48">#REF!</definedName>
    <definedName name="othersld" localSheetId="17">#REF!</definedName>
    <definedName name="othersld">#REF!</definedName>
    <definedName name="OthersPCS" localSheetId="8">#REF!</definedName>
    <definedName name="OthersPCS" localSheetId="48">#REF!</definedName>
    <definedName name="OthersPCS" localSheetId="17">#REF!</definedName>
    <definedName name="OthersPCS">#REF!</definedName>
    <definedName name="P_" localSheetId="17">#REF!</definedName>
    <definedName name="P_">#REF!</definedName>
    <definedName name="PANEL" localSheetId="17">#REF!</definedName>
    <definedName name="PANEL">#REF!</definedName>
    <definedName name="PARCIALES" localSheetId="17">#REF!</definedName>
    <definedName name="PARCIALES">#REF!</definedName>
    <definedName name="pasivo" localSheetId="17">#REF!</definedName>
    <definedName name="pasivo">#REF!</definedName>
    <definedName name="patrimonial" localSheetId="17">#REF!</definedName>
    <definedName name="patrimonial">#REF!</definedName>
    <definedName name="PBG" localSheetId="17">#REF!</definedName>
    <definedName name="PBG">#REF!</definedName>
    <definedName name="pbgir" localSheetId="17">#REF!</definedName>
    <definedName name="pbgir">#REF!</definedName>
    <definedName name="PBGIRA" localSheetId="17">#REF!</definedName>
    <definedName name="PBGIRA">#REF!</definedName>
    <definedName name="PBGIRC" localSheetId="17">#REF!</definedName>
    <definedName name="PBGIRC">#REF!</definedName>
    <definedName name="PBMZ" localSheetId="17">#REF!</definedName>
    <definedName name="PBMZ">#REF!</definedName>
    <definedName name="PBMZA" localSheetId="17">#REF!</definedName>
    <definedName name="PBMZA">#REF!</definedName>
    <definedName name="PBMZC" localSheetId="17">#REF!</definedName>
    <definedName name="PBMZC">#REF!</definedName>
    <definedName name="PBS" localSheetId="17">#REF!</definedName>
    <definedName name="PBS">#REF!</definedName>
    <definedName name="PBS2A" localSheetId="17">#REF!</definedName>
    <definedName name="PBS2A">#REF!</definedName>
    <definedName name="PBS2C" localSheetId="17">#REF!</definedName>
    <definedName name="PBS2C">#REF!</definedName>
    <definedName name="PBSA" localSheetId="17">#REF!</definedName>
    <definedName name="PBSA">#REF!</definedName>
    <definedName name="PBSC" localSheetId="17">#REF!</definedName>
    <definedName name="PBSC">#REF!</definedName>
    <definedName name="PBSJ" localSheetId="17">#REF!</definedName>
    <definedName name="PBSJ">#REF!</definedName>
    <definedName name="PBT" localSheetId="17">#REF!</definedName>
    <definedName name="PBT">#REF!</definedName>
    <definedName name="PBTA" localSheetId="17">#REF!</definedName>
    <definedName name="PBTA">#REF!</definedName>
    <definedName name="PBTC" localSheetId="17">#REF!</definedName>
    <definedName name="PBTC">#REF!</definedName>
    <definedName name="PBTR" localSheetId="17">#REF!</definedName>
    <definedName name="PBTR">#REF!</definedName>
    <definedName name="percepyreten" localSheetId="17">#REF!</definedName>
    <definedName name="percepyreten">#REF!</definedName>
    <definedName name="PERIOD_END">[22]Básico!$D$4</definedName>
    <definedName name="pf" localSheetId="8">#REF!</definedName>
    <definedName name="pf" localSheetId="48">#REF!</definedName>
    <definedName name="pf" localSheetId="17">#REF!</definedName>
    <definedName name="pf">#REF!</definedName>
    <definedName name="PIR" localSheetId="8">#REF!</definedName>
    <definedName name="PIR" localSheetId="48">#REF!</definedName>
    <definedName name="PIR" localSheetId="17">#REF!</definedName>
    <definedName name="PIR">#REF!</definedName>
    <definedName name="Pivot1" localSheetId="8">#REF!</definedName>
    <definedName name="Pivot1" localSheetId="48">#REF!</definedName>
    <definedName name="Pivot1" localSheetId="17">#REF!</definedName>
    <definedName name="Pivot1">#REF!</definedName>
    <definedName name="PL_Actual" localSheetId="17">#REF!</definedName>
    <definedName name="PL_Actual">#REF!</definedName>
    <definedName name="PL_Anterior" localSheetId="17">#REF!</definedName>
    <definedName name="PL_Anterior">#REF!</definedName>
    <definedName name="PL_Dollar_Threshold" localSheetId="17">#REF!</definedName>
    <definedName name="PL_Dollar_Threshold">#REF!</definedName>
    <definedName name="PL_Mov_Periodo" localSheetId="17">#REF!</definedName>
    <definedName name="PL_Mov_Periodo">#REF!</definedName>
    <definedName name="PL_Percent_Threshold" localSheetId="17">#REF!</definedName>
    <definedName name="PL_Percent_Threshold">#REF!</definedName>
    <definedName name="Planilhas" localSheetId="17">#REF!</definedName>
    <definedName name="Planilhas">#REF!</definedName>
    <definedName name="PLANILLA_DE_PREPARACION" localSheetId="17">#REF!</definedName>
    <definedName name="PLANILLA_DE_PREPARACION">#REF!</definedName>
    <definedName name="PLANILLA_DE_TRANSFERENCIA" localSheetId="17">#REF!</definedName>
    <definedName name="PLANILLA_DE_TRANSFERENCIA">#REF!</definedName>
    <definedName name="PLZ" localSheetId="17">#REF!</definedName>
    <definedName name="PLZ">#REF!</definedName>
    <definedName name="pmdll" localSheetId="17">#REF!</definedName>
    <definedName name="pmdll">#REF!</definedName>
    <definedName name="pmoslpcomb1" localSheetId="17">#REF!</definedName>
    <definedName name="pmoslpcomb1">#REF!</definedName>
    <definedName name="pmoslpcomb2" localSheetId="17">#REF!</definedName>
    <definedName name="pmoslpcomb2">#REF!</definedName>
    <definedName name="pmoslpnorte1" localSheetId="17">#REF!</definedName>
    <definedName name="pmoslpnorte1">#REF!</definedName>
    <definedName name="pmoslpnorte2" localSheetId="17">#REF!</definedName>
    <definedName name="pmoslpnorte2">#REF!</definedName>
    <definedName name="pmoslpsur1" localSheetId="17">#REF!</definedName>
    <definedName name="pmoslpsur1">#REF!</definedName>
    <definedName name="pmoslpsur2" localSheetId="17">#REF!</definedName>
    <definedName name="pmoslpsur2">#REF!</definedName>
    <definedName name="PMXDLL">'[52]Set RB'!$J$6</definedName>
    <definedName name="PN">'[16]Bce Patrim'!$H$23</definedName>
    <definedName name="Pop_Sig_T">'[36]Non-Statistical Sampling'!$F$26</definedName>
    <definedName name="ppppp">[45]Prevision!#REF!</definedName>
    <definedName name="PREPARED_BY">[22]Básico!$J$3</definedName>
    <definedName name="PREPARED_DATE">[22]Básico!$J$4</definedName>
    <definedName name="Pres_Res" localSheetId="8">#REF!</definedName>
    <definedName name="Pres_Res" localSheetId="48">#REF!</definedName>
    <definedName name="Pres_Res" localSheetId="17">#REF!</definedName>
    <definedName name="Pres_Res">#REF!</definedName>
    <definedName name="Presupuesto" localSheetId="8">[9]AP!#REF!,[9]AP!#REF!,[9]AP!#REF!,[9]AP!#REF!</definedName>
    <definedName name="Presupuesto" localSheetId="48">[9]AP!#REF!,[9]AP!#REF!,[9]AP!#REF!,[9]AP!#REF!</definedName>
    <definedName name="Presupuesto" localSheetId="17">[9]AP!#REF!,[9]AP!#REF!,[9]AP!#REF!,[9]AP!#REF!</definedName>
    <definedName name="Presupuesto">[9]AP!#REF!,[9]AP!#REF!,[9]AP!#REF!,[9]AP!#REF!</definedName>
    <definedName name="prevnorte" localSheetId="8">[12]PREVISIONES!#REF!</definedName>
    <definedName name="prevnorte" localSheetId="48">[12]PREVISIONES!#REF!</definedName>
    <definedName name="prevnorte" localSheetId="17">[12]PREVISIONES!#REF!</definedName>
    <definedName name="prevnorte">[12]PREVISIONES!#REF!</definedName>
    <definedName name="prevsur" localSheetId="8">[12]PREVISIONES!#REF!</definedName>
    <definedName name="prevsur" localSheetId="48">[12]PREVISIONES!#REF!</definedName>
    <definedName name="prevsur" localSheetId="17">[12]PREVISIONES!#REF!</definedName>
    <definedName name="prevsur">[12]PREVISIONES!#REF!</definedName>
    <definedName name="PRINT_AREA_MI" localSheetId="8">#REF!</definedName>
    <definedName name="PRINT_AREA_MI" localSheetId="48">#REF!</definedName>
    <definedName name="PRINT_AREA_MI" localSheetId="17">#REF!</definedName>
    <definedName name="PRINT_AREA_MI">#REF!</definedName>
    <definedName name="PRINT_TITLES_MI" localSheetId="8">#REF!</definedName>
    <definedName name="PRINT_TITLES_MI" localSheetId="48">#REF!</definedName>
    <definedName name="PRINT_TITLES_MI" localSheetId="17">#REF!</definedName>
    <definedName name="PRINT_TITLES_MI">#REF!</definedName>
    <definedName name="PRIOR_DT">'[53]Interface Hub'!$C$12</definedName>
    <definedName name="Proc" localSheetId="8">#REF!</definedName>
    <definedName name="Proc" localSheetId="48">#REF!</definedName>
    <definedName name="Proc" localSheetId="17">#REF!</definedName>
    <definedName name="Proc">#REF!</definedName>
    <definedName name="Provjuicios" localSheetId="8">#REF!</definedName>
    <definedName name="Provjuicios" localSheetId="48">#REF!</definedName>
    <definedName name="Provjuicios" localSheetId="17">#REF!</definedName>
    <definedName name="Provjuicios">#REF!</definedName>
    <definedName name="prueba" localSheetId="8">#REF!</definedName>
    <definedName name="prueba" localSheetId="48">#REF!</definedName>
    <definedName name="prueba" localSheetId="17">#REF!</definedName>
    <definedName name="prueba">#REF!</definedName>
    <definedName name="PY_Accounts_Receivable">[7]Balance!$C$8</definedName>
    <definedName name="PY_Cash">[7]Balance!$C$6</definedName>
    <definedName name="PY_Cost_of_Sales">'[7]Estado de Resultados'!$C$7</definedName>
    <definedName name="PY_Current_Liabilities">[7]Balance!$C$23</definedName>
    <definedName name="PY_Gross_Profit">'[7]Estado de Resultados'!$C$9</definedName>
    <definedName name="PY_Interest_Expense">'[7]Estado de Resultados'!$C$18</definedName>
    <definedName name="PY_Inventory">[7]Balance!$C$12</definedName>
    <definedName name="PY_LT_Debt">[7]Balance!$C$24</definedName>
    <definedName name="PY_NET_PROFIT">'[7]Estado de Resultados'!$C$24</definedName>
    <definedName name="PY_Net_Revenue">'[7]Estado de Resultados'!$C$6</definedName>
    <definedName name="PY_Operating_Income">'[7]Estado de Resultados'!$C$16</definedName>
    <definedName name="PY_QUICK_ASSETS">[7]Balance!$C$10</definedName>
    <definedName name="PY_Tangible_Net_Worth">'[7]Estado de Resultados'!$C$31</definedName>
    <definedName name="PY_TOTAL_ASSETS">[7]Balance!$C$21</definedName>
    <definedName name="PY_TOTAL_CURR_ASSETS">[7]Balance!$C$15</definedName>
    <definedName name="PY_TOTAL_DEBT">[7]Balance!$C$27</definedName>
    <definedName name="PY_TOTAL_EQUITY">[7]Balance!$C$33</definedName>
    <definedName name="PY2_Accounts_Receivable">[7]Balance!$F$8</definedName>
    <definedName name="PY2_Cash">[7]Balance!$F$6</definedName>
    <definedName name="PY2_Current_Liabilities">[7]Balance!$F$23</definedName>
    <definedName name="PY2_Gross_Profit">'[7]Estado de Resultados'!$F$9</definedName>
    <definedName name="PY2_Interest_Expense">'[7]Estado de Resultados'!$F$18</definedName>
    <definedName name="PY2_Inventory">[7]Balance!$F$12</definedName>
    <definedName name="PY2_LT_Debt">[7]Balance!$F$24</definedName>
    <definedName name="PY2_NET_PROFIT">'[7]Estado de Resultados'!$F$24</definedName>
    <definedName name="PY2_Net_Revenue">'[7]Estado de Resultados'!$F$6</definedName>
    <definedName name="PY2_Operating_Income">'[7]Estado de Resultados'!$F$16</definedName>
    <definedName name="PY2_QUICK_ASSETS">[7]Balance!$F$10</definedName>
    <definedName name="PY2_Tangible_Net_Worth">'[7]Estado de Resultados'!$F$31</definedName>
    <definedName name="PY2_TOTAL_ASSETS">[7]Balance!$F$21</definedName>
    <definedName name="PY2_TOTAL_CURR_ASSETS">[7]Balance!$F$15</definedName>
    <definedName name="PY2_TOTAL_DEBT">[7]Balance!$F$27</definedName>
    <definedName name="PY2_TOTAL_EQUITY">[7]Balance!$F$33</definedName>
    <definedName name="Q_" localSheetId="8">#REF!</definedName>
    <definedName name="Q_" localSheetId="48">#REF!</definedName>
    <definedName name="Q_" localSheetId="17">#REF!</definedName>
    <definedName name="Q_">#REF!</definedName>
    <definedName name="Q_ConsTratAgua" localSheetId="8">#REF!</definedName>
    <definedName name="Q_ConsTratAgua" localSheetId="48">#REF!</definedName>
    <definedName name="Q_ConsTratAgua" localSheetId="17">#REF!</definedName>
    <definedName name="Q_ConsTratAgua">#REF!</definedName>
    <definedName name="R_" localSheetId="8">#REF!</definedName>
    <definedName name="R_" localSheetId="48">#REF!</definedName>
    <definedName name="R_" localSheetId="17">#REF!</definedName>
    <definedName name="R_">#REF!</definedName>
    <definedName name="RANGO" localSheetId="17">#REF!</definedName>
    <definedName name="RANGO">#REF!</definedName>
    <definedName name="RANGO1" localSheetId="17">#REF!</definedName>
    <definedName name="RANGO1">#REF!</definedName>
    <definedName name="RateINR">'[54]P&amp;L summary'!$A$1</definedName>
    <definedName name="RateRMB">'[55]P&amp;L summary'!$A$1</definedName>
    <definedName name="rawdata" localSheetId="8">#REF!</definedName>
    <definedName name="rawdata" localSheetId="48">#REF!</definedName>
    <definedName name="rawdata" localSheetId="17">#REF!</definedName>
    <definedName name="rawdata">#REF!</definedName>
    <definedName name="rawdata2" localSheetId="8">#REF!</definedName>
    <definedName name="rawdata2" localSheetId="48">#REF!</definedName>
    <definedName name="rawdata2" localSheetId="17">#REF!</definedName>
    <definedName name="rawdata2">#REF!</definedName>
    <definedName name="rdos" localSheetId="8">'[33]BG Armado'!#REF!</definedName>
    <definedName name="rdos" localSheetId="48">'[33]BG Armado'!#REF!</definedName>
    <definedName name="rdos" localSheetId="17">'[33]BG Armado'!#REF!</definedName>
    <definedName name="rdos">'[33]BG Armado'!#REF!</definedName>
    <definedName name="RENDMAXTR" localSheetId="8">#REF!</definedName>
    <definedName name="RENDMAXTR" localSheetId="48">#REF!</definedName>
    <definedName name="RENDMAXTR" localSheetId="17">#REF!</definedName>
    <definedName name="RENDMAXTR">#REF!</definedName>
    <definedName name="RENDMEDTR" localSheetId="8">#REF!</definedName>
    <definedName name="RENDMEDTR" localSheetId="48">#REF!</definedName>
    <definedName name="RENDMEDTR" localSheetId="17">#REF!</definedName>
    <definedName name="RENDMEDTR">#REF!</definedName>
    <definedName name="RENDMINTR" localSheetId="8">#REF!</definedName>
    <definedName name="RENDMINTR" localSheetId="48">#REF!</definedName>
    <definedName name="RENDMINTR" localSheetId="17">#REF!</definedName>
    <definedName name="RENDMINTR">#REF!</definedName>
    <definedName name="RENT" localSheetId="17">#REF!</definedName>
    <definedName name="RENT">#REF!</definedName>
    <definedName name="RENT1" localSheetId="17">#REF!</definedName>
    <definedName name="RENT1">#REF!</definedName>
    <definedName name="RENT2" localSheetId="17">#REF!</definedName>
    <definedName name="RENT2">#REF!</definedName>
    <definedName name="RENTAL" localSheetId="17">#REF!</definedName>
    <definedName name="RENTAL">#REF!</definedName>
    <definedName name="RENTAL1" localSheetId="17">#REF!</definedName>
    <definedName name="RENTAL1">#REF!</definedName>
    <definedName name="Rentas" localSheetId="17">#REF!</definedName>
    <definedName name="Rentas">#REF!</definedName>
    <definedName name="RENTG" localSheetId="17">#REF!</definedName>
    <definedName name="RENTG">#REF!</definedName>
    <definedName name="RENTS1" localSheetId="17">#REF!</definedName>
    <definedName name="RENTS1">#REF!</definedName>
    <definedName name="RENTS2" localSheetId="17">#REF!</definedName>
    <definedName name="RENTS2">#REF!</definedName>
    <definedName name="RENTT" localSheetId="17">#REF!</definedName>
    <definedName name="RENTT">#REF!</definedName>
    <definedName name="Reporting_unit" localSheetId="17">#REF!</definedName>
    <definedName name="Reporting_unit">#REF!</definedName>
    <definedName name="RES" localSheetId="17">#REF!</definedName>
    <definedName name="RES">#REF!</definedName>
    <definedName name="rescoring" localSheetId="17">#REF!</definedName>
    <definedName name="rescoring">#REF!</definedName>
    <definedName name="Resumen" localSheetId="17">#REF!</definedName>
    <definedName name="Resumen">#REF!</definedName>
    <definedName name="RFYPT">'[16]Nota 8'!$F$202</definedName>
    <definedName name="RFYPTP">'[16]Nota 8'!$F$212</definedName>
    <definedName name="RIV" localSheetId="8">#REF!</definedName>
    <definedName name="RIV" localSheetId="48">#REF!</definedName>
    <definedName name="RIV" localSheetId="17">#REF!</definedName>
    <definedName name="RIV">#REF!</definedName>
    <definedName name="riw" localSheetId="8">#REF!</definedName>
    <definedName name="riw" localSheetId="48">#REF!</definedName>
    <definedName name="riw" localSheetId="17">#REF!</definedName>
    <definedName name="riw">#REF!</definedName>
    <definedName name="RO" localSheetId="8">#REF!</definedName>
    <definedName name="RO" localSheetId="48">#REF!</definedName>
    <definedName name="RO" localSheetId="17">#REF!</definedName>
    <definedName name="RO">#REF!</definedName>
    <definedName name="RPTH" localSheetId="8">[56]EE.RR!#REF!</definedName>
    <definedName name="RPTH" localSheetId="48">[56]EE.RR!#REF!</definedName>
    <definedName name="RPTH" localSheetId="17">[56]EE.RR!#REF!</definedName>
    <definedName name="RPTH">[56]EE.RR!#REF!</definedName>
    <definedName name="rr" localSheetId="8">'[57] VTOS'!#REF!</definedName>
    <definedName name="rr" localSheetId="48">'[57] VTOS'!#REF!</definedName>
    <definedName name="rr">'[57] VTOS'!#REF!</definedName>
    <definedName name="RU_BS" localSheetId="8">#REF!</definedName>
    <definedName name="RU_BS" localSheetId="48">#REF!</definedName>
    <definedName name="RU_BS" localSheetId="17">#REF!</definedName>
    <definedName name="RU_BS">#REF!</definedName>
    <definedName name="RU_Capex" localSheetId="8">#REF!</definedName>
    <definedName name="RU_Capex" localSheetId="48">#REF!</definedName>
    <definedName name="RU_Capex" localSheetId="17">#REF!</definedName>
    <definedName name="RU_Capex">#REF!</definedName>
    <definedName name="RU_CC" localSheetId="8">#REF!</definedName>
    <definedName name="RU_CC" localSheetId="48">#REF!</definedName>
    <definedName name="RU_CC" localSheetId="17">#REF!</definedName>
    <definedName name="RU_CC">#REF!</definedName>
    <definedName name="RU_exp" localSheetId="17">#REF!</definedName>
    <definedName name="RU_exp">#REF!</definedName>
    <definedName name="RU_HC" localSheetId="17">#REF!</definedName>
    <definedName name="RU_HC">#REF!</definedName>
    <definedName name="RU_productionOH" localSheetId="17">#REF!</definedName>
    <definedName name="RU_productionOH">#REF!</definedName>
    <definedName name="RU_Summary" localSheetId="17">#REF!</definedName>
    <definedName name="RU_Summary">#REF!</definedName>
    <definedName name="RUL" localSheetId="17">#REF!</definedName>
    <definedName name="RUL">#REF!</definedName>
    <definedName name="RYCS">'[16]Nota 8'!$F$140</definedName>
    <definedName name="S_" localSheetId="8">#REF!</definedName>
    <definedName name="S_" localSheetId="48">#REF!</definedName>
    <definedName name="S_" localSheetId="17">#REF!</definedName>
    <definedName name="S_">#REF!</definedName>
    <definedName name="Saída" localSheetId="8">#REF!</definedName>
    <definedName name="Saída" localSheetId="48">#REF!</definedName>
    <definedName name="Saída" localSheetId="17">#REF!</definedName>
    <definedName name="Saída">#REF!</definedName>
    <definedName name="SALDOS" localSheetId="8">#REF!</definedName>
    <definedName name="SALDOS" localSheetId="48">#REF!</definedName>
    <definedName name="SALDOS" localSheetId="17">#REF!</definedName>
    <definedName name="SALDOS">#REF!</definedName>
    <definedName name="Sales" localSheetId="17">#REF!</definedName>
    <definedName name="Sales">#REF!</definedName>
    <definedName name="salesld" localSheetId="17">#REF!</definedName>
    <definedName name="salesld">#REF!</definedName>
    <definedName name="SalesPCS" localSheetId="17">#REF!</definedName>
    <definedName name="SalesPCS">#REF!</definedName>
    <definedName name="Samp_TM_Exp_Diff" localSheetId="17">'[30]Non-Statistical Sampling'!#REF!</definedName>
    <definedName name="Samp_TM_Exp_Diff">'[30]Non-Statistical Sampling'!#REF!</definedName>
    <definedName name="SAPBEXdnldView" hidden="1">"DBJMIBUR0KWE08YKHT0YI34KK"</definedName>
    <definedName name="SAPBEXsysID" hidden="1">"BIP"</definedName>
    <definedName name="SAR">#REF!</definedName>
    <definedName name="sbox">'[58]Données table sbox'!$A$3:$H$383</definedName>
    <definedName name="sectores" localSheetId="8">#REF!</definedName>
    <definedName name="sectores" localSheetId="48">#REF!</definedName>
    <definedName name="sectores" localSheetId="17">#REF!</definedName>
    <definedName name="sectores">#REF!</definedName>
    <definedName name="semgir" localSheetId="8">#REF!</definedName>
    <definedName name="semgir" localSheetId="48">#REF!</definedName>
    <definedName name="semgir" localSheetId="17">#REF!</definedName>
    <definedName name="semgir">#REF!</definedName>
    <definedName name="SEMMZN" localSheetId="8">#REF!</definedName>
    <definedName name="SEMMZN" localSheetId="48">#REF!</definedName>
    <definedName name="SEMMZN" localSheetId="17">#REF!</definedName>
    <definedName name="SEMMZN">#REF!</definedName>
    <definedName name="SEMSJ" localSheetId="17">#REF!</definedName>
    <definedName name="SEMSJ">#REF!</definedName>
    <definedName name="semsj1" localSheetId="17">#REF!</definedName>
    <definedName name="semsj1">#REF!</definedName>
    <definedName name="semsj2" localSheetId="17">#REF!</definedName>
    <definedName name="semsj2">#REF!</definedName>
    <definedName name="SEMTRN" localSheetId="17">#REF!</definedName>
    <definedName name="SEMTRN">#REF!</definedName>
    <definedName name="SGD" localSheetId="17">#REF!</definedName>
    <definedName name="SGD">#REF!</definedName>
    <definedName name="sljñkf">[59]MOVCRE!$A$1:$L$38</definedName>
    <definedName name="Soergo" localSheetId="8">#REF!</definedName>
    <definedName name="Soergo" localSheetId="48">#REF!</definedName>
    <definedName name="Soergo" localSheetId="17">#REF!</definedName>
    <definedName name="Soergo">#REF!</definedName>
    <definedName name="Software_Options">'[27]GLP-DISCOUNT'!$E$5</definedName>
    <definedName name="SOJA" localSheetId="8">#REF!</definedName>
    <definedName name="SOJA" localSheetId="48">#REF!</definedName>
    <definedName name="SOJA" localSheetId="17">#REF!</definedName>
    <definedName name="SOJA">#REF!</definedName>
    <definedName name="soja1" localSheetId="8">#REF!</definedName>
    <definedName name="soja1" localSheetId="48">#REF!</definedName>
    <definedName name="soja1" localSheetId="17">#REF!</definedName>
    <definedName name="soja1">#REF!</definedName>
    <definedName name="sss" localSheetId="8">#REF!</definedName>
    <definedName name="sss" localSheetId="48">#REF!</definedName>
    <definedName name="sss" localSheetId="17">#REF!</definedName>
    <definedName name="sss">#REF!</definedName>
    <definedName name="SSSSS" localSheetId="17">#REF!</definedName>
    <definedName name="SSSSS">#REF!</definedName>
    <definedName name="STAFE" localSheetId="17">#REF!</definedName>
    <definedName name="STAFE">#REF!</definedName>
    <definedName name="Strat_1_Def" localSheetId="17">'[30]Non-Statistical Sampling'!#REF!</definedName>
    <definedName name="Strat_1_Def">'[30]Non-Statistical Sampling'!#REF!</definedName>
    <definedName name="Strat_1_It" localSheetId="17">'[30]Non-Statistical Sampling'!#REF!</definedName>
    <definedName name="Strat_1_It">'[30]Non-Statistical Sampling'!#REF!</definedName>
    <definedName name="Strat_1_T" localSheetId="17">'[30]Non-Statistical Sampling'!#REF!</definedName>
    <definedName name="Strat_1_T">'[30]Non-Statistical Sampling'!#REF!</definedName>
    <definedName name="Strat_2_Def" localSheetId="17">'[30]Non-Statistical Sampling'!#REF!</definedName>
    <definedName name="Strat_2_Def">'[30]Non-Statistical Sampling'!#REF!</definedName>
    <definedName name="Strat_2_It">'[30]Non-Statistical Sampling'!#REF!</definedName>
    <definedName name="Strat_2_T">'[30]Non-Statistical Sampling'!#REF!</definedName>
    <definedName name="Strat_Def">'[30]Non-Statistical Sampling'!#REF!</definedName>
    <definedName name="Strat_T_It">'[30]Non-Statistical Sampling'!#REF!</definedName>
    <definedName name="Strat_T_T">'[30]Non-Statistical Sampling'!#REF!</definedName>
    <definedName name="strMonth">'[60]Interface Hub'!$U$5:$U$16</definedName>
    <definedName name="strMonthLng">'[60]Interface Hub'!$V$5:$V$16</definedName>
    <definedName name="SUBPLATFORM">[61]DATA!$U$2</definedName>
    <definedName name="SUI" localSheetId="8">#REF!</definedName>
    <definedName name="SUI" localSheetId="48">#REF!</definedName>
    <definedName name="SUI" localSheetId="17">#REF!</definedName>
    <definedName name="SUI">#REF!</definedName>
    <definedName name="SUIP" localSheetId="8">#REF!</definedName>
    <definedName name="SUIP" localSheetId="48">#REF!</definedName>
    <definedName name="SUIP" localSheetId="17">#REF!</definedName>
    <definedName name="SUIP">#REF!</definedName>
    <definedName name="summary" localSheetId="8">#REF!</definedName>
    <definedName name="summary" localSheetId="48">#REF!</definedName>
    <definedName name="summary" localSheetId="17">#REF!</definedName>
    <definedName name="summary">#REF!</definedName>
    <definedName name="summary2" localSheetId="17">#REF!</definedName>
    <definedName name="summary2">#REF!</definedName>
    <definedName name="T_" localSheetId="17">#REF!</definedName>
    <definedName name="T_">#REF!</definedName>
    <definedName name="T_Diferencias">[62]Sheet2!$A$2:$A$3</definedName>
    <definedName name="tabla">'[63]nueva reseña'!#REF!</definedName>
    <definedName name="TbPy530057">'[7]#REF'!#REF!</definedName>
    <definedName name="TbPy530159">'[7]#REF'!$A$4</definedName>
    <definedName name="tc">[64]PROD!$H$4</definedName>
    <definedName name="Tech" localSheetId="8">#REF!</definedName>
    <definedName name="Tech" localSheetId="48">#REF!</definedName>
    <definedName name="Tech" localSheetId="17">#REF!</definedName>
    <definedName name="Tech">#REF!</definedName>
    <definedName name="techld" localSheetId="8">#REF!</definedName>
    <definedName name="techld" localSheetId="48">#REF!</definedName>
    <definedName name="techld" localSheetId="17">#REF!</definedName>
    <definedName name="techld">#REF!</definedName>
    <definedName name="TechPCS" localSheetId="8">#REF!</definedName>
    <definedName name="TechPCS" localSheetId="48">#REF!</definedName>
    <definedName name="TechPCS" localSheetId="17">#REF!</definedName>
    <definedName name="TechPCS">#REF!</definedName>
    <definedName name="Test_Targ">'[36]Non-Statistical Sampling'!$Y$26</definedName>
    <definedName name="TEST0" localSheetId="8">#REF!</definedName>
    <definedName name="TEST0" localSheetId="48">#REF!</definedName>
    <definedName name="TEST0" localSheetId="17">#REF!</definedName>
    <definedName name="TEST0">#REF!</definedName>
    <definedName name="TEST1" localSheetId="8">#REF!</definedName>
    <definedName name="TEST1" localSheetId="48">#REF!</definedName>
    <definedName name="TEST1" localSheetId="17">#REF!</definedName>
    <definedName name="TEST1">#REF!</definedName>
    <definedName name="TEST10" localSheetId="8">#REF!</definedName>
    <definedName name="TEST10" localSheetId="48">#REF!</definedName>
    <definedName name="TEST10" localSheetId="17">#REF!</definedName>
    <definedName name="TEST10">#REF!</definedName>
    <definedName name="TEST11" localSheetId="17">#REF!</definedName>
    <definedName name="TEST11">#REF!</definedName>
    <definedName name="TEST12" localSheetId="17">#REF!</definedName>
    <definedName name="TEST12">#REF!</definedName>
    <definedName name="TEST13" localSheetId="17">#REF!</definedName>
    <definedName name="TEST13">#REF!</definedName>
    <definedName name="TEST14" localSheetId="17">'[65]ORDENES LIBERTADOR'!#REF!</definedName>
    <definedName name="TEST14">'[65]ORDENES LIBERTADOR'!#REF!</definedName>
    <definedName name="TEST15" localSheetId="17">'[65]ORDENES LIBERTADOR'!#REF!</definedName>
    <definedName name="TEST15">'[65]ORDENES LIBERTADOR'!#REF!</definedName>
    <definedName name="TEST16" localSheetId="17">'[65]ORDENES LIBERTADOR'!#REF!</definedName>
    <definedName name="TEST16">'[65]ORDENES LIBERTADOR'!#REF!</definedName>
    <definedName name="TEST17" localSheetId="17">'[65]ORDENES LIBERTADOR'!#REF!</definedName>
    <definedName name="TEST17">'[65]ORDENES LIBERTADOR'!#REF!</definedName>
    <definedName name="TEST18">'[65]ORDENES LIBERTADOR'!#REF!</definedName>
    <definedName name="TEST19">'[65]ORDENES LIBERTADOR'!#REF!</definedName>
    <definedName name="TEST2" localSheetId="8">#REF!</definedName>
    <definedName name="TEST2" localSheetId="48">#REF!</definedName>
    <definedName name="TEST2" localSheetId="17">#REF!</definedName>
    <definedName name="TEST2">#REF!</definedName>
    <definedName name="TEST20" localSheetId="8">'[65]ORDENES LIBERTADOR'!#REF!</definedName>
    <definedName name="TEST20" localSheetId="48">'[65]ORDENES LIBERTADOR'!#REF!</definedName>
    <definedName name="TEST20" localSheetId="17">'[65]ORDENES LIBERTADOR'!#REF!</definedName>
    <definedName name="TEST20">'[65]ORDENES LIBERTADOR'!#REF!</definedName>
    <definedName name="TEST21" localSheetId="8">'[65]ORDENES LIBERTADOR'!#REF!</definedName>
    <definedName name="TEST21" localSheetId="48">'[65]ORDENES LIBERTADOR'!#REF!</definedName>
    <definedName name="TEST21" localSheetId="17">'[65]ORDENES LIBERTADOR'!#REF!</definedName>
    <definedName name="TEST21">'[65]ORDENES LIBERTADOR'!#REF!</definedName>
    <definedName name="TEST22" localSheetId="17">'[65]ORDENES LIBERTADOR'!#REF!</definedName>
    <definedName name="TEST22">'[65]ORDENES LIBERTADOR'!#REF!</definedName>
    <definedName name="TEST3" localSheetId="8">#REF!</definedName>
    <definedName name="TEST3" localSheetId="48">#REF!</definedName>
    <definedName name="TEST3" localSheetId="17">#REF!</definedName>
    <definedName name="TEST3">#REF!</definedName>
    <definedName name="TEST4" localSheetId="8">#REF!</definedName>
    <definedName name="TEST4" localSheetId="48">#REF!</definedName>
    <definedName name="TEST4" localSheetId="17">#REF!</definedName>
    <definedName name="TEST4">#REF!</definedName>
    <definedName name="TEST5" localSheetId="8">#REF!</definedName>
    <definedName name="TEST5" localSheetId="48">#REF!</definedName>
    <definedName name="TEST5" localSheetId="17">#REF!</definedName>
    <definedName name="TEST5">#REF!</definedName>
    <definedName name="TEST53" localSheetId="17">#REF!</definedName>
    <definedName name="TEST53">#REF!</definedName>
    <definedName name="TEST54" localSheetId="17">#REF!</definedName>
    <definedName name="TEST54">#REF!</definedName>
    <definedName name="TEST55" localSheetId="17">#REF!</definedName>
    <definedName name="TEST55">#REF!</definedName>
    <definedName name="TEST56" localSheetId="17">#REF!</definedName>
    <definedName name="TEST56">#REF!</definedName>
    <definedName name="TEST57" localSheetId="17">#REF!</definedName>
    <definedName name="TEST57">#REF!</definedName>
    <definedName name="TEST58" localSheetId="17">#REF!</definedName>
    <definedName name="TEST58">#REF!</definedName>
    <definedName name="TEST59" localSheetId="17">#REF!</definedName>
    <definedName name="TEST59">#REF!</definedName>
    <definedName name="TEST6" localSheetId="17">#REF!</definedName>
    <definedName name="TEST6">#REF!</definedName>
    <definedName name="TEST60" localSheetId="17">#REF!</definedName>
    <definedName name="TEST60">#REF!</definedName>
    <definedName name="TEST7" localSheetId="17">#REF!</definedName>
    <definedName name="TEST7">#REF!</definedName>
    <definedName name="TEST8" localSheetId="17">#REF!</definedName>
    <definedName name="TEST8">#REF!</definedName>
    <definedName name="TEST9" localSheetId="17">#REF!</definedName>
    <definedName name="TEST9">#REF!</definedName>
    <definedName name="TESTHKEY" localSheetId="17">#REF!</definedName>
    <definedName name="TESTHKEY">#REF!</definedName>
    <definedName name="TESTKEYS" localSheetId="17">#REF!</definedName>
    <definedName name="TESTKEYS">#REF!</definedName>
    <definedName name="TESTVKEY" localSheetId="17">#REF!</definedName>
    <definedName name="TESTVKEY">#REF!</definedName>
    <definedName name="TextRefCopy1" localSheetId="17">#REF!</definedName>
    <definedName name="TextRefCopy1">#REF!</definedName>
    <definedName name="TextRefCopy2" localSheetId="17">[66]Honorarios!#REF!</definedName>
    <definedName name="TextRefCopy2">[66]Honorarios!#REF!</definedName>
    <definedName name="TextRefCopy3" localSheetId="17">'[67]Resumen s-DT'!#REF!</definedName>
    <definedName name="TextRefCopy3">'[67]Resumen s-DT'!#REF!</definedName>
    <definedName name="TextRefCopy4">'[68]CALCULO IR - 2'!$E$36</definedName>
    <definedName name="TextRefCopy5">'[68]Determinación de IR'!$D$20</definedName>
    <definedName name="TextRefCopy6">[69]Objetivos!#REF!</definedName>
    <definedName name="TextRefCopyRangeCount" hidden="1">3</definedName>
    <definedName name="thm">#REF!</definedName>
    <definedName name="thp" localSheetId="17">#REF!</definedName>
    <definedName name="thp">#REF!</definedName>
    <definedName name="Tipo_Agua" localSheetId="17">#REF!</definedName>
    <definedName name="Tipo_Agua">#REF!</definedName>
    <definedName name="_xlnm.Print_Titles" localSheetId="4">Indice!$7:$7</definedName>
    <definedName name="Transparencia" localSheetId="8">#REF!</definedName>
    <definedName name="Transparencia" localSheetId="48">#REF!</definedName>
    <definedName name="Transparencia" localSheetId="17">#REF!</definedName>
    <definedName name="Transparencia">#REF!</definedName>
    <definedName name="TRAT_AGUA" localSheetId="17">#REF!</definedName>
    <definedName name="TRAT_AGUA">#REF!</definedName>
    <definedName name="trigo" localSheetId="17">#REF!</definedName>
    <definedName name="trigo">#REF!</definedName>
    <definedName name="TtlCdtR" localSheetId="17">#REF!</definedName>
    <definedName name="TtlCdtR">#REF!</definedName>
    <definedName name="TtlFA" localSheetId="17">#REF!</definedName>
    <definedName name="TtlFA">#REF!</definedName>
    <definedName name="TtlMktR" localSheetId="17">#REF!</definedName>
    <definedName name="TtlMktR">#REF!</definedName>
    <definedName name="TtlWC" localSheetId="17">#REF!</definedName>
    <definedName name="TtlWC">#REF!</definedName>
    <definedName name="TWD" localSheetId="17">#REF!</definedName>
    <definedName name="TWD">#REF!</definedName>
    <definedName name="U_" localSheetId="17">#REF!</definedName>
    <definedName name="U_">#REF!</definedName>
    <definedName name="unnegocio" localSheetId="17">#REF!</definedName>
    <definedName name="unnegocio">#REF!</definedName>
    <definedName name="USD" localSheetId="17">#REF!</definedName>
    <definedName name="USD">#REF!</definedName>
    <definedName name="usdeur">[70]MSS_400K!$E$25</definedName>
    <definedName name="Utilizacion">[45]Prevision!$N$2:$N$12</definedName>
    <definedName name="V_" localSheetId="8">#REF!</definedName>
    <definedName name="V_" localSheetId="48">#REF!</definedName>
    <definedName name="V_" localSheetId="17">#REF!</definedName>
    <definedName name="V_">#REF!</definedName>
    <definedName name="Valuación" localSheetId="8">#REF!</definedName>
    <definedName name="Valuación" localSheetId="48">#REF!</definedName>
    <definedName name="Valuación" localSheetId="17">#REF!</definedName>
    <definedName name="Valuación">#REF!</definedName>
    <definedName name="vencimientos" localSheetId="8">#REF!</definedName>
    <definedName name="vencimientos" localSheetId="48">#REF!</definedName>
    <definedName name="vencimientos" localSheetId="17">#REF!</definedName>
    <definedName name="vencimientos">#REF!</definedName>
    <definedName name="ventas" localSheetId="17">#REF!</definedName>
    <definedName name="ventas">#REF!</definedName>
    <definedName name="vpphold" localSheetId="17">#REF!</definedName>
    <definedName name="vpphold">#REF!</definedName>
    <definedName name="VTO" localSheetId="17">#REF!</definedName>
    <definedName name="VTO">#REF!</definedName>
    <definedName name="vtoañoc" localSheetId="17">#REF!</definedName>
    <definedName name="vtoañoc">#REF!</definedName>
    <definedName name="vtoañon" localSheetId="17">#REF!</definedName>
    <definedName name="vtoañon">#REF!</definedName>
    <definedName name="vtoaños" localSheetId="17">#REF!</definedName>
    <definedName name="vtoaños">#REF!</definedName>
    <definedName name="vtoshold1" localSheetId="17">'[12] VTOS'!#REF!</definedName>
    <definedName name="vtoshold1">'[12] VTOS'!#REF!</definedName>
    <definedName name="vtoshold2" localSheetId="17">'[12] VTOS'!#REF!</definedName>
    <definedName name="vtoshold2">'[12] VTOS'!#REF!</definedName>
    <definedName name="VTOSN" localSheetId="8">#REF!</definedName>
    <definedName name="VTOSN" localSheetId="48">#REF!</definedName>
    <definedName name="VTOSN" localSheetId="17">#REF!</definedName>
    <definedName name="VTOSN">#REF!</definedName>
    <definedName name="w" localSheetId="8">#REF!</definedName>
    <definedName name="w" localSheetId="48">#REF!</definedName>
    <definedName name="w" localSheetId="17">#REF!</definedName>
    <definedName name="w">#REF!</definedName>
    <definedName name="W_" localSheetId="8">#REF!</definedName>
    <definedName name="W_" localSheetId="48">#REF!</definedName>
    <definedName name="W_" localSheetId="17">#REF!</definedName>
    <definedName name="W_">#REF!</definedName>
    <definedName name="wrn.Aging._.and._.Trend._.Analysis." localSheetId="5"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48"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1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5" hidden="1">{#N/A,#N/A,FALSE,"Aging Summary";#N/A,#N/A,FALSE,"Ratio Analysis";#N/A,#N/A,FALSE,"Test 120 Day Accts";#N/A,#N/A,FALSE,"Tickmarks"}</definedName>
    <definedName name="wrn.Aging._.and._.Trend._.Analysis._1" localSheetId="8" hidden="1">{#N/A,#N/A,FALSE,"Aging Summary";#N/A,#N/A,FALSE,"Ratio Analysis";#N/A,#N/A,FALSE,"Test 120 Day Accts";#N/A,#N/A,FALSE,"Tickmarks"}</definedName>
    <definedName name="wrn.Aging._.and._.Trend._.Analysis._1" localSheetId="48" hidden="1">{#N/A,#N/A,FALSE,"Aging Summary";#N/A,#N/A,FALSE,"Ratio Analysis";#N/A,#N/A,FALSE,"Test 120 Day Accts";#N/A,#N/A,FALSE,"Tickmarks"}</definedName>
    <definedName name="wrn.Aging._.and._.Trend._.Analysis._1" localSheetId="12" hidden="1">{#N/A,#N/A,FALSE,"Aging Summary";#N/A,#N/A,FALSE,"Ratio Analysis";#N/A,#N/A,FALSE,"Test 120 Day Accts";#N/A,#N/A,FALSE,"Tickmarks"}</definedName>
    <definedName name="wrn.Aging._.and._.Trend._.Analysis._1" localSheetId="17"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ww">#REF!</definedName>
    <definedName name="X_" localSheetId="17">#REF!</definedName>
    <definedName name="X_">#REF!</definedName>
    <definedName name="XREF_COLUMN_1" hidden="1">'[71]Cálculo IR'!#REF!</definedName>
    <definedName name="XREF_COLUMN_11" localSheetId="8" hidden="1">#REF!</definedName>
    <definedName name="XREF_COLUMN_11" localSheetId="48" hidden="1">#REF!</definedName>
    <definedName name="XREF_COLUMN_11" localSheetId="17" hidden="1">#REF!</definedName>
    <definedName name="XREF_COLUMN_11" hidden="1">#REF!</definedName>
    <definedName name="XREF_COLUMN_2" localSheetId="8" hidden="1">[71]GND!#REF!</definedName>
    <definedName name="XREF_COLUMN_2" localSheetId="48" hidden="1">[71]GND!#REF!</definedName>
    <definedName name="XREF_COLUMN_2" localSheetId="17" hidden="1">[71]GND!#REF!</definedName>
    <definedName name="XREF_COLUMN_2" hidden="1">[71]GND!#REF!</definedName>
    <definedName name="XREF_COLUMN_3" localSheetId="8" hidden="1">#REF!</definedName>
    <definedName name="XREF_COLUMN_3" localSheetId="48" hidden="1">#REF!</definedName>
    <definedName name="XREF_COLUMN_3" localSheetId="17" hidden="1">#REF!</definedName>
    <definedName name="XREF_COLUMN_3" hidden="1">#REF!</definedName>
    <definedName name="XREF_COLUMN_4" localSheetId="8" hidden="1">#REF!</definedName>
    <definedName name="XREF_COLUMN_4" localSheetId="48" hidden="1">#REF!</definedName>
    <definedName name="XREF_COLUMN_4" localSheetId="17" hidden="1">#REF!</definedName>
    <definedName name="XREF_COLUMN_4" hidden="1">#REF!</definedName>
    <definedName name="XREF_COLUMN_5" localSheetId="8" hidden="1">#REF!</definedName>
    <definedName name="XREF_COLUMN_5" localSheetId="48" hidden="1">#REF!</definedName>
    <definedName name="XREF_COLUMN_5" localSheetId="17" hidden="1">#REF!</definedName>
    <definedName name="XREF_COLUMN_5" hidden="1">#REF!</definedName>
    <definedName name="XREF_COLUMN_6" localSheetId="8" hidden="1">'[71]Cálculo IR'!#REF!</definedName>
    <definedName name="XREF_COLUMN_6" localSheetId="48" hidden="1">'[71]Cálculo IR'!#REF!</definedName>
    <definedName name="XREF_COLUMN_6" localSheetId="17" hidden="1">'[71]Cálculo IR'!#REF!</definedName>
    <definedName name="XREF_COLUMN_6" hidden="1">'[71]Cálculo IR'!#REF!</definedName>
    <definedName name="XREF_COLUMN_7" localSheetId="8" hidden="1">'[71]Cálculo IR'!#REF!</definedName>
    <definedName name="XREF_COLUMN_7" localSheetId="48" hidden="1">'[71]Cálculo IR'!#REF!</definedName>
    <definedName name="XREF_COLUMN_7" hidden="1">'[71]Cálculo IR'!#REF!</definedName>
    <definedName name="XREF_COLUMN_8" localSheetId="8" hidden="1">[69]Objetivos!#REF!</definedName>
    <definedName name="XREF_COLUMN_8" localSheetId="48" hidden="1">[69]Objetivos!#REF!</definedName>
    <definedName name="XREF_COLUMN_8" hidden="1">[69]Objetivos!#REF!</definedName>
    <definedName name="XREF_COLUMN_9" localSheetId="8" hidden="1">[69]Objetivos!#REF!</definedName>
    <definedName name="XREF_COLUMN_9" localSheetId="48" hidden="1">[69]Objetivos!#REF!</definedName>
    <definedName name="XREF_COLUMN_9" hidden="1">[69]Objetivos!#REF!</definedName>
    <definedName name="XRefActiveRow" localSheetId="8" hidden="1">#REF!</definedName>
    <definedName name="XRefActiveRow" localSheetId="48" hidden="1">#REF!</definedName>
    <definedName name="XRefActiveRow" localSheetId="17" hidden="1">#REF!</definedName>
    <definedName name="XRefActiveRow" hidden="1">#REF!</definedName>
    <definedName name="XRefColumnsCount" hidden="1">1</definedName>
    <definedName name="XRefCopy1" localSheetId="8" hidden="1">'[67]Resumen s-DT'!#REF!</definedName>
    <definedName name="XRefCopy1" localSheetId="48" hidden="1">'[67]Resumen s-DT'!#REF!</definedName>
    <definedName name="XRefCopy1" localSheetId="17" hidden="1">'[67]Resumen s-DT'!#REF!</definedName>
    <definedName name="XRefCopy1" hidden="1">'[67]Resumen s-DT'!#REF!</definedName>
    <definedName name="XRefCopy10" localSheetId="8" hidden="1">'[71]Límite honorarios'!#REF!</definedName>
    <definedName name="XRefCopy10" localSheetId="48" hidden="1">'[71]Límite honorarios'!#REF!</definedName>
    <definedName name="XRefCopy10" hidden="1">'[71]Límite honorarios'!#REF!</definedName>
    <definedName name="XRefCopy10Row" localSheetId="8" hidden="1">#REF!</definedName>
    <definedName name="XRefCopy10Row" localSheetId="48" hidden="1">#REF!</definedName>
    <definedName name="XRefCopy10Row" localSheetId="17" hidden="1">#REF!</definedName>
    <definedName name="XRefCopy10Row" hidden="1">#REF!</definedName>
    <definedName name="XRefCopy11" localSheetId="8" hidden="1">#REF!</definedName>
    <definedName name="XRefCopy11" localSheetId="48" hidden="1">#REF!</definedName>
    <definedName name="XRefCopy11" localSheetId="17" hidden="1">#REF!</definedName>
    <definedName name="XRefCopy11" hidden="1">#REF!</definedName>
    <definedName name="XRefCopy11Row" localSheetId="8" hidden="1">#REF!</definedName>
    <definedName name="XRefCopy11Row" localSheetId="48" hidden="1">#REF!</definedName>
    <definedName name="XRefCopy11Row" localSheetId="17" hidden="1">#REF!</definedName>
    <definedName name="XRefCopy11Row" hidden="1">#REF!</definedName>
    <definedName name="XRefCopy12" localSheetId="17" hidden="1">#REF!</definedName>
    <definedName name="XRefCopy12" hidden="1">#REF!</definedName>
    <definedName name="XRefCopy12Row" localSheetId="17" hidden="1">#REF!</definedName>
    <definedName name="XRefCopy12Row" hidden="1">#REF!</definedName>
    <definedName name="XRefCopy14" localSheetId="17" hidden="1">[71]GND!#REF!</definedName>
    <definedName name="XRefCopy14" hidden="1">[71]GND!#REF!</definedName>
    <definedName name="XRefCopy14Row" localSheetId="8" hidden="1">#REF!</definedName>
    <definedName name="XRefCopy14Row" localSheetId="48" hidden="1">#REF!</definedName>
    <definedName name="XRefCopy14Row" localSheetId="17" hidden="1">#REF!</definedName>
    <definedName name="XRefCopy14Row" hidden="1">#REF!</definedName>
    <definedName name="XRefCopy15" localSheetId="8" hidden="1">#REF!</definedName>
    <definedName name="XRefCopy15" localSheetId="48" hidden="1">#REF!</definedName>
    <definedName name="XRefCopy15" localSheetId="17" hidden="1">#REF!</definedName>
    <definedName name="XRefCopy15" hidden="1">#REF!</definedName>
    <definedName name="XRefCopy18" localSheetId="8" hidden="1">#REF!</definedName>
    <definedName name="XRefCopy18" localSheetId="48" hidden="1">#REF!</definedName>
    <definedName name="XRefCopy18" localSheetId="17" hidden="1">#REF!</definedName>
    <definedName name="XRefCopy18" hidden="1">#REF!</definedName>
    <definedName name="XRefCopy18Row" localSheetId="17" hidden="1">#REF!</definedName>
    <definedName name="XRefCopy18Row" hidden="1">#REF!</definedName>
    <definedName name="XRefCopy19Row" localSheetId="17" hidden="1">#REF!</definedName>
    <definedName name="XRefCopy19Row" hidden="1">#REF!</definedName>
    <definedName name="XRefCopy1Row" localSheetId="17" hidden="1">#REF!</definedName>
    <definedName name="XRefCopy1Row" hidden="1">#REF!</definedName>
    <definedName name="XRefCopy2" localSheetId="17" hidden="1">#REF!</definedName>
    <definedName name="XRefCopy2" hidden="1">#REF!</definedName>
    <definedName name="XRefCopy2Row" localSheetId="17" hidden="1">#REF!</definedName>
    <definedName name="XRefCopy2Row" hidden="1">#REF!</definedName>
    <definedName name="XRefCopy3" localSheetId="17" hidden="1">#REF!</definedName>
    <definedName name="XRefCopy3" hidden="1">#REF!</definedName>
    <definedName name="XRefCopy3Row" localSheetId="17" hidden="1">#REF!</definedName>
    <definedName name="XRefCopy3Row" hidden="1">#REF!</definedName>
    <definedName name="XRefCopy4" localSheetId="17" hidden="1">[71]GND!#REF!</definedName>
    <definedName name="XRefCopy4" hidden="1">[71]GND!#REF!</definedName>
    <definedName name="XRefCopy4Row" localSheetId="8" hidden="1">#REF!</definedName>
    <definedName name="XRefCopy4Row" localSheetId="48" hidden="1">#REF!</definedName>
    <definedName name="XRefCopy4Row" localSheetId="17" hidden="1">#REF!</definedName>
    <definedName name="XRefCopy4Row" hidden="1">#REF!</definedName>
    <definedName name="XRefCopy5" localSheetId="8" hidden="1">[71]GND!#REF!</definedName>
    <definedName name="XRefCopy5" localSheetId="48" hidden="1">[71]GND!#REF!</definedName>
    <definedName name="XRefCopy5" localSheetId="17" hidden="1">[71]GND!#REF!</definedName>
    <definedName name="XRefCopy5" hidden="1">[71]GND!#REF!</definedName>
    <definedName name="XRefCopy5Row" localSheetId="8" hidden="1">#REF!</definedName>
    <definedName name="XRefCopy5Row" localSheetId="48" hidden="1">#REF!</definedName>
    <definedName name="XRefCopy5Row" localSheetId="17" hidden="1">#REF!</definedName>
    <definedName name="XRefCopy5Row" hidden="1">#REF!</definedName>
    <definedName name="XRefCopy6" localSheetId="8" hidden="1">#REF!</definedName>
    <definedName name="XRefCopy6" localSheetId="48" hidden="1">#REF!</definedName>
    <definedName name="XRefCopy6" localSheetId="17" hidden="1">#REF!</definedName>
    <definedName name="XRefCopy6" hidden="1">#REF!</definedName>
    <definedName name="XRefCopy6Row" localSheetId="8" hidden="1">#REF!</definedName>
    <definedName name="XRefCopy6Row" localSheetId="48" hidden="1">#REF!</definedName>
    <definedName name="XRefCopy6Row" localSheetId="17" hidden="1">#REF!</definedName>
    <definedName name="XRefCopy6Row" hidden="1">#REF!</definedName>
    <definedName name="XRefCopy7" localSheetId="8" hidden="1">[71]GND!#REF!</definedName>
    <definedName name="XRefCopy7" localSheetId="48" hidden="1">[71]GND!#REF!</definedName>
    <definedName name="XRefCopy7" localSheetId="17" hidden="1">[71]GND!#REF!</definedName>
    <definedName name="XRefCopy7" hidden="1">[71]GND!#REF!</definedName>
    <definedName name="XRefCopy7Row" localSheetId="8" hidden="1">#REF!</definedName>
    <definedName name="XRefCopy7Row" localSheetId="48" hidden="1">#REF!</definedName>
    <definedName name="XRefCopy7Row" localSheetId="17" hidden="1">#REF!</definedName>
    <definedName name="XRefCopy7Row" hidden="1">#REF!</definedName>
    <definedName name="XRefCopy8" localSheetId="8" hidden="1">[71]GND!#REF!</definedName>
    <definedName name="XRefCopy8" localSheetId="48" hidden="1">[71]GND!#REF!</definedName>
    <definedName name="XRefCopy8" localSheetId="17" hidden="1">[71]GND!#REF!</definedName>
    <definedName name="XRefCopy8" hidden="1">[71]GND!#REF!</definedName>
    <definedName name="XRefCopy8Row" localSheetId="8" hidden="1">#REF!</definedName>
    <definedName name="XRefCopy8Row" localSheetId="48" hidden="1">#REF!</definedName>
    <definedName name="XRefCopy8Row" localSheetId="17" hidden="1">#REF!</definedName>
    <definedName name="XRefCopy8Row" hidden="1">#REF!</definedName>
    <definedName name="XRefCopy9" localSheetId="8" hidden="1">'[71]Límite honorarios'!#REF!</definedName>
    <definedName name="XRefCopy9" localSheetId="48" hidden="1">'[71]Límite honorarios'!#REF!</definedName>
    <definedName name="XRefCopy9" localSheetId="17" hidden="1">'[71]Límite honorarios'!#REF!</definedName>
    <definedName name="XRefCopy9" hidden="1">'[71]Límite honorarios'!#REF!</definedName>
    <definedName name="XRefCopy9Row" localSheetId="8" hidden="1">#REF!</definedName>
    <definedName name="XRefCopy9Row" localSheetId="48" hidden="1">#REF!</definedName>
    <definedName name="XRefCopy9Row" localSheetId="17" hidden="1">#REF!</definedName>
    <definedName name="XRefCopy9Row" hidden="1">#REF!</definedName>
    <definedName name="XRefCopyRangeCount" hidden="1">1</definedName>
    <definedName name="XRefPaste1" localSheetId="8" hidden="1">'[71]Límite honorarios'!#REF!</definedName>
    <definedName name="XRefPaste1" localSheetId="48" hidden="1">'[71]Límite honorarios'!#REF!</definedName>
    <definedName name="XRefPaste1" localSheetId="17" hidden="1">'[71]Límite honorarios'!#REF!</definedName>
    <definedName name="XRefPaste1" hidden="1">'[71]Límite honorarios'!#REF!</definedName>
    <definedName name="XRefPaste10Row" localSheetId="8" hidden="1">#REF!</definedName>
    <definedName name="XRefPaste10Row" localSheetId="48" hidden="1">#REF!</definedName>
    <definedName name="XRefPaste10Row" localSheetId="17" hidden="1">#REF!</definedName>
    <definedName name="XRefPaste10Row" hidden="1">#REF!</definedName>
    <definedName name="XRefPaste11" localSheetId="8" hidden="1">#REF!</definedName>
    <definedName name="XRefPaste11" localSheetId="48" hidden="1">#REF!</definedName>
    <definedName name="XRefPaste11" localSheetId="17" hidden="1">#REF!</definedName>
    <definedName name="XRefPaste11" hidden="1">#REF!</definedName>
    <definedName name="XRefPaste11Row" localSheetId="8" hidden="1">#REF!</definedName>
    <definedName name="XRefPaste11Row" localSheetId="48" hidden="1">#REF!</definedName>
    <definedName name="XRefPaste11Row" localSheetId="17" hidden="1">#REF!</definedName>
    <definedName name="XRefPaste11Row" hidden="1">#REF!</definedName>
    <definedName name="XRefPaste1Row" localSheetId="17" hidden="1">#REF!</definedName>
    <definedName name="XRefPaste1Row" hidden="1">#REF!</definedName>
    <definedName name="XRefPaste2" localSheetId="17" hidden="1">'[71]Límite honorarios'!#REF!</definedName>
    <definedName name="XRefPaste2" hidden="1">'[71]Límite honorarios'!#REF!</definedName>
    <definedName name="XRefPaste2Row" localSheetId="8" hidden="1">#REF!</definedName>
    <definedName name="XRefPaste2Row" localSheetId="48" hidden="1">#REF!</definedName>
    <definedName name="XRefPaste2Row" localSheetId="17" hidden="1">#REF!</definedName>
    <definedName name="XRefPaste2Row" hidden="1">#REF!</definedName>
    <definedName name="XRefPaste3" localSheetId="8" hidden="1">'[71]Límite honorarios'!#REF!</definedName>
    <definedName name="XRefPaste3" localSheetId="48" hidden="1">'[71]Límite honorarios'!#REF!</definedName>
    <definedName name="XRefPaste3" localSheetId="17" hidden="1">'[71]Límite honorarios'!#REF!</definedName>
    <definedName name="XRefPaste3" hidden="1">'[71]Límite honorarios'!#REF!</definedName>
    <definedName name="XRefPaste3Row" localSheetId="8" hidden="1">#REF!</definedName>
    <definedName name="XRefPaste3Row" localSheetId="48" hidden="1">#REF!</definedName>
    <definedName name="XRefPaste3Row" localSheetId="17" hidden="1">#REF!</definedName>
    <definedName name="XRefPaste3Row" hidden="1">#REF!</definedName>
    <definedName name="XRefPaste4" localSheetId="8" hidden="1">#REF!</definedName>
    <definedName name="XRefPaste4" localSheetId="48" hidden="1">#REF!</definedName>
    <definedName name="XRefPaste4" localSheetId="17" hidden="1">#REF!</definedName>
    <definedName name="XRefPaste4" hidden="1">#REF!</definedName>
    <definedName name="XRefPaste4Row" localSheetId="8" hidden="1">#REF!</definedName>
    <definedName name="XRefPaste4Row" localSheetId="48" hidden="1">#REF!</definedName>
    <definedName name="XRefPaste4Row" localSheetId="17" hidden="1">#REF!</definedName>
    <definedName name="XRefPaste4Row" hidden="1">#REF!</definedName>
    <definedName name="XRefPaste6" localSheetId="8" hidden="1">'[71]Cálculo IR'!#REF!</definedName>
    <definedName name="XRefPaste6" localSheetId="48" hidden="1">'[71]Cálculo IR'!#REF!</definedName>
    <definedName name="XRefPaste6" localSheetId="17" hidden="1">'[71]Cálculo IR'!#REF!</definedName>
    <definedName name="XRefPaste6" hidden="1">'[71]Cálculo IR'!#REF!</definedName>
    <definedName name="XRefPaste6Row" localSheetId="8" hidden="1">#REF!</definedName>
    <definedName name="XRefPaste6Row" localSheetId="48" hidden="1">#REF!</definedName>
    <definedName name="XRefPaste6Row" localSheetId="17" hidden="1">#REF!</definedName>
    <definedName name="XRefPaste6Row" hidden="1">#REF!</definedName>
    <definedName name="XRefPaste8Row" localSheetId="8" hidden="1">#REF!</definedName>
    <definedName name="XRefPaste8Row" localSheetId="48" hidden="1">#REF!</definedName>
    <definedName name="XRefPaste8Row" localSheetId="17" hidden="1">#REF!</definedName>
    <definedName name="XRefPaste8Row" hidden="1">#REF!</definedName>
    <definedName name="XRefPaste9Row" localSheetId="8" hidden="1">#REF!</definedName>
    <definedName name="XRefPaste9Row" localSheetId="48" hidden="1">#REF!</definedName>
    <definedName name="XRefPaste9Row" localSheetId="17" hidden="1">#REF!</definedName>
    <definedName name="XRefPaste9Row" hidden="1">#REF!</definedName>
    <definedName name="XRefPasteRangeCount" hidden="1">11</definedName>
    <definedName name="XSHOP1" localSheetId="17">#REF!</definedName>
    <definedName name="XSHOP1">#REF!</definedName>
    <definedName name="XSHOP2" localSheetId="17">#REF!</definedName>
    <definedName name="XSHOP2">#REF!</definedName>
    <definedName name="XSHOP3" localSheetId="17">#REF!</definedName>
    <definedName name="XSHOP3">#REF!</definedName>
    <definedName name="XSHOP4" localSheetId="17">#REF!</definedName>
    <definedName name="XSHOP4">#REF!</definedName>
    <definedName name="XSHOP5" localSheetId="17">#REF!</definedName>
    <definedName name="XSHOP5">#REF!</definedName>
    <definedName name="XSHOP6" localSheetId="17">#REF!</definedName>
    <definedName name="XSHOP6">#REF!</definedName>
    <definedName name="XSHOP7" localSheetId="17">#REF!</definedName>
    <definedName name="XSHOP7">#REF!</definedName>
    <definedName name="XSHOP8" localSheetId="17">#REF!</definedName>
    <definedName name="XSHOP8">#REF!</definedName>
    <definedName name="xx" localSheetId="17">#REF!</definedName>
    <definedName name="xx">#REF!</definedName>
    <definedName name="xxx" localSheetId="17">#REF!</definedName>
    <definedName name="xxx">#REF!</definedName>
    <definedName name="XXXX">'[72]Datos del Balance'!$B$10</definedName>
    <definedName name="Y_" localSheetId="8">#REF!</definedName>
    <definedName name="Y_" localSheetId="48">#REF!</definedName>
    <definedName name="Y_" localSheetId="17">#REF!</definedName>
    <definedName name="Y_">#REF!</definedName>
    <definedName name="YTD_ACT">'[60]Interface Hub'!$C$7</definedName>
    <definedName name="YTD_DT">[53]Feuil1!$B$15</definedName>
    <definedName name="z" localSheetId="8">#REF!</definedName>
    <definedName name="z" localSheetId="48">#REF!</definedName>
    <definedName name="z" localSheetId="17">#REF!</definedName>
    <definedName name="z">#REF!</definedName>
    <definedName name="ZA_" localSheetId="8">'[33]BG Armado'!#REF!</definedName>
    <definedName name="ZA_" localSheetId="48">'[33]BG Armado'!#REF!</definedName>
    <definedName name="ZA_" localSheetId="17">'[33]BG Armado'!#REF!</definedName>
    <definedName name="ZA_">'[33]BG Armado'!#REF!</definedName>
    <definedName name="ZB_" localSheetId="8">'[33]BG Armado'!#REF!</definedName>
    <definedName name="ZB_" localSheetId="48">'[33]BG Armado'!#REF!</definedName>
    <definedName name="ZB_" localSheetId="17">'[33]BG Armado'!#REF!</definedName>
    <definedName name="ZB_">'[33]BG Armado'!#REF!</definedName>
    <definedName name="ZC_" localSheetId="8">'[33]BG Armado'!#REF!</definedName>
    <definedName name="ZC_" localSheetId="48">'[33]BG Armado'!#REF!</definedName>
    <definedName name="ZC_">'[33]BG Armado'!#REF!</definedName>
    <definedName name="ZD_" localSheetId="8">'[33]BG Armado'!#REF!</definedName>
    <definedName name="ZD_" localSheetId="48">'[33]BG Armado'!#REF!</definedName>
    <definedName name="ZD_">'[33]BG Armado'!#REF!</definedName>
    <definedName name="ZE_">'[33]BG Armado'!#REF!</definedName>
    <definedName name="ZF_">'[33]BG Armado'!#REF!</definedName>
    <definedName name="ZG_">'[33]BG Armado'!#REF!</definedName>
    <definedName name="ZH_">'[33]BG Armado'!#REF!</definedName>
    <definedName name="ZI_">'[33]BG Armado'!#REF!</definedName>
    <definedName name="ZK_">'[33]BG Armado'!#REF!</definedName>
    <definedName name="ZL_">'[33]BG Armado'!#REF!</definedName>
    <definedName name="ZM_" localSheetId="8">#REF!</definedName>
    <definedName name="ZM_" localSheetId="48">#REF!</definedName>
    <definedName name="ZM_" localSheetId="17">#REF!</definedName>
    <definedName name="ZM_">#REF!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 i="102" l="1"/>
  <c r="O2" i="102"/>
  <c r="E57" i="106" l="1"/>
  <c r="H44" i="106"/>
  <c r="L39" i="106"/>
  <c r="M40" i="106" s="1"/>
  <c r="H39" i="106"/>
  <c r="L38" i="106"/>
  <c r="D36" i="106"/>
  <c r="L35" i="106"/>
  <c r="D35" i="106"/>
  <c r="D57" i="106" s="1"/>
  <c r="L34" i="106"/>
  <c r="E29" i="106"/>
  <c r="S27" i="106"/>
  <c r="D55" i="106" s="1"/>
  <c r="S24" i="106"/>
  <c r="D27" i="106" s="1"/>
  <c r="D23" i="106"/>
  <c r="D22" i="106"/>
  <c r="D21" i="106"/>
  <c r="I12" i="106" s="1"/>
  <c r="L20" i="106"/>
  <c r="I14" i="106"/>
  <c r="I13" i="106"/>
  <c r="I10" i="106"/>
  <c r="I9" i="106"/>
  <c r="I16" i="106" s="1"/>
  <c r="D9" i="106"/>
  <c r="D58" i="106" s="1"/>
  <c r="D59" i="106" s="1"/>
  <c r="D8" i="106"/>
  <c r="D7" i="106"/>
  <c r="I7" i="106" s="1"/>
  <c r="D34" i="106" l="1"/>
  <c r="I19" i="106"/>
  <c r="L21" i="106" s="1"/>
  <c r="I18" i="106"/>
  <c r="D29" i="106"/>
  <c r="I270" i="102" l="1"/>
  <c r="I271" i="102"/>
  <c r="L604" i="102" l="1"/>
  <c r="M486" i="102"/>
  <c r="M495" i="102"/>
  <c r="M488" i="102"/>
  <c r="M489" i="102"/>
  <c r="M490" i="102"/>
  <c r="M491" i="102"/>
  <c r="M492" i="102"/>
  <c r="M494" i="102"/>
  <c r="M514" i="102"/>
  <c r="L364" i="102"/>
  <c r="M364" i="102"/>
  <c r="L365" i="102"/>
  <c r="M365" i="102"/>
  <c r="L366" i="102"/>
  <c r="M366" i="102"/>
  <c r="L367" i="102"/>
  <c r="M367" i="102"/>
  <c r="L368" i="102"/>
  <c r="M368" i="102"/>
  <c r="L369" i="102"/>
  <c r="M369" i="102"/>
  <c r="L370" i="102"/>
  <c r="M370" i="102"/>
  <c r="L371" i="102"/>
  <c r="M371" i="102"/>
  <c r="L372" i="102"/>
  <c r="M372" i="102"/>
  <c r="L373" i="102"/>
  <c r="M373" i="102"/>
  <c r="L374" i="102"/>
  <c r="M374" i="102"/>
  <c r="L375" i="102"/>
  <c r="M375" i="102"/>
  <c r="L376" i="102"/>
  <c r="M376" i="102"/>
  <c r="L377" i="102"/>
  <c r="M377" i="102"/>
  <c r="L378" i="102"/>
  <c r="M378" i="102"/>
  <c r="L379" i="102"/>
  <c r="M379" i="102"/>
  <c r="L380" i="102"/>
  <c r="M380" i="102"/>
  <c r="L381" i="102"/>
  <c r="M381" i="102"/>
  <c r="L382" i="102"/>
  <c r="M382" i="102"/>
  <c r="L383" i="102"/>
  <c r="M383" i="102"/>
  <c r="L384" i="102"/>
  <c r="M384" i="102"/>
  <c r="L385" i="102"/>
  <c r="M385" i="102"/>
  <c r="L386" i="102"/>
  <c r="M386" i="102"/>
  <c r="L387" i="102"/>
  <c r="M387" i="102"/>
  <c r="L388" i="102"/>
  <c r="M388" i="102"/>
  <c r="L389" i="102"/>
  <c r="M389" i="102"/>
  <c r="L390" i="102"/>
  <c r="M390" i="102"/>
  <c r="L391" i="102"/>
  <c r="M391" i="102"/>
  <c r="L392" i="102"/>
  <c r="M392" i="102"/>
  <c r="L393" i="102"/>
  <c r="M393" i="102"/>
  <c r="L394" i="102"/>
  <c r="M394" i="102"/>
  <c r="L395" i="102"/>
  <c r="M395" i="102"/>
  <c r="L396" i="102"/>
  <c r="M396" i="102"/>
  <c r="L397" i="102"/>
  <c r="M397" i="102"/>
  <c r="L398" i="102"/>
  <c r="M398" i="102"/>
  <c r="L399" i="102"/>
  <c r="M399" i="102"/>
  <c r="L400" i="102"/>
  <c r="M400" i="102"/>
  <c r="L401" i="102"/>
  <c r="M401" i="102"/>
  <c r="L402" i="102"/>
  <c r="M402" i="102"/>
  <c r="L403" i="102"/>
  <c r="M403" i="102"/>
  <c r="L404" i="102"/>
  <c r="M404" i="102"/>
  <c r="L405" i="102"/>
  <c r="M405" i="102"/>
  <c r="L406" i="102"/>
  <c r="M406" i="102"/>
  <c r="L407" i="102"/>
  <c r="M407" i="102"/>
  <c r="L408" i="102"/>
  <c r="M408" i="102"/>
  <c r="L409" i="102"/>
  <c r="M409" i="102"/>
  <c r="L410" i="102"/>
  <c r="M410" i="102"/>
  <c r="L411" i="102"/>
  <c r="M411" i="102"/>
  <c r="L412" i="102"/>
  <c r="M412" i="102"/>
  <c r="L413" i="102"/>
  <c r="M413" i="102"/>
  <c r="L414" i="102"/>
  <c r="M414" i="102"/>
  <c r="L415" i="102"/>
  <c r="M415" i="102"/>
  <c r="L416" i="102"/>
  <c r="M416" i="102"/>
  <c r="L417" i="102"/>
  <c r="M417" i="102"/>
  <c r="L418" i="102"/>
  <c r="M418" i="102"/>
  <c r="L419" i="102"/>
  <c r="M419" i="102"/>
  <c r="L420" i="102"/>
  <c r="M420" i="102"/>
  <c r="L421" i="102"/>
  <c r="M421" i="102"/>
  <c r="L422" i="102"/>
  <c r="M422" i="102"/>
  <c r="L423" i="102"/>
  <c r="M423" i="102"/>
  <c r="L424" i="102"/>
  <c r="M424" i="102"/>
  <c r="L425" i="102"/>
  <c r="M425" i="102"/>
  <c r="L426" i="102"/>
  <c r="M426" i="102"/>
  <c r="L427" i="102"/>
  <c r="M427" i="102"/>
  <c r="L428" i="102"/>
  <c r="M428" i="102"/>
  <c r="L429" i="102"/>
  <c r="M429" i="102"/>
  <c r="L430" i="102"/>
  <c r="M430" i="102"/>
  <c r="L431" i="102"/>
  <c r="M431" i="102"/>
  <c r="L432" i="102"/>
  <c r="M432" i="102"/>
  <c r="L433" i="102"/>
  <c r="M433" i="102"/>
  <c r="L434" i="102"/>
  <c r="M434" i="102"/>
  <c r="L435" i="102"/>
  <c r="M435" i="102"/>
  <c r="L436" i="102"/>
  <c r="M436" i="102"/>
  <c r="L437" i="102"/>
  <c r="M437" i="102"/>
  <c r="L438" i="102"/>
  <c r="M438" i="102"/>
  <c r="L439" i="102"/>
  <c r="M439" i="102"/>
  <c r="L440" i="102"/>
  <c r="M440" i="102"/>
  <c r="L441" i="102"/>
  <c r="M441" i="102"/>
  <c r="L442" i="102"/>
  <c r="M442" i="102"/>
  <c r="L443" i="102"/>
  <c r="M443" i="102"/>
  <c r="L444" i="102"/>
  <c r="M444" i="102"/>
  <c r="L445" i="102"/>
  <c r="M445" i="102"/>
  <c r="L446" i="102"/>
  <c r="M446" i="102"/>
  <c r="L447" i="102"/>
  <c r="M447" i="102"/>
  <c r="L448" i="102"/>
  <c r="M448" i="102"/>
  <c r="L449" i="102"/>
  <c r="M449" i="102"/>
  <c r="L450" i="102"/>
  <c r="M450" i="102"/>
  <c r="L451" i="102"/>
  <c r="M451" i="102"/>
  <c r="L452" i="102"/>
  <c r="M452" i="102"/>
  <c r="L453" i="102"/>
  <c r="M453" i="102"/>
  <c r="L454" i="102"/>
  <c r="M454" i="102"/>
  <c r="L455" i="102"/>
  <c r="M455" i="102"/>
  <c r="L456" i="102"/>
  <c r="M456" i="102"/>
  <c r="L457" i="102"/>
  <c r="M457" i="102"/>
  <c r="L458" i="102"/>
  <c r="M458" i="102"/>
  <c r="L459" i="102"/>
  <c r="M459" i="102"/>
  <c r="L460" i="102"/>
  <c r="M460" i="102"/>
  <c r="L461" i="102"/>
  <c r="M461" i="102"/>
  <c r="L462" i="102"/>
  <c r="M462" i="102"/>
  <c r="L463" i="102"/>
  <c r="M463" i="102"/>
  <c r="L464" i="102"/>
  <c r="M464" i="102"/>
  <c r="L465" i="102"/>
  <c r="M465" i="102"/>
  <c r="L466" i="102"/>
  <c r="M466" i="102"/>
  <c r="L467" i="102"/>
  <c r="M467" i="102"/>
  <c r="N467" i="102"/>
  <c r="L468" i="102"/>
  <c r="M468" i="102"/>
  <c r="L469" i="102"/>
  <c r="M469" i="102"/>
  <c r="L470" i="102"/>
  <c r="M470" i="102"/>
  <c r="L471" i="102"/>
  <c r="M471" i="102"/>
  <c r="L472" i="102"/>
  <c r="M472" i="102"/>
  <c r="N472" i="102"/>
  <c r="L473" i="102"/>
  <c r="M473" i="102"/>
  <c r="L474" i="102"/>
  <c r="M474" i="102"/>
  <c r="L475" i="102"/>
  <c r="M475" i="102"/>
  <c r="L476" i="102"/>
  <c r="M476" i="102"/>
  <c r="L477" i="102"/>
  <c r="M477" i="102"/>
  <c r="L478" i="102"/>
  <c r="M478" i="102"/>
  <c r="L479" i="102"/>
  <c r="M479" i="102"/>
  <c r="L480" i="102"/>
  <c r="M480" i="102"/>
  <c r="L481" i="102"/>
  <c r="M481" i="102"/>
  <c r="L482" i="102"/>
  <c r="M482" i="102"/>
  <c r="L483" i="102"/>
  <c r="M483" i="102"/>
  <c r="L484" i="102"/>
  <c r="M484" i="102"/>
  <c r="L485" i="102"/>
  <c r="M485" i="102"/>
  <c r="L486" i="102"/>
  <c r="L487" i="102"/>
  <c r="M487" i="102"/>
  <c r="L488" i="102"/>
  <c r="L489" i="102"/>
  <c r="L490" i="102"/>
  <c r="L491" i="102"/>
  <c r="L492" i="102"/>
  <c r="L493" i="102"/>
  <c r="M493" i="102"/>
  <c r="L494" i="102"/>
  <c r="L495" i="102"/>
  <c r="L496" i="102"/>
  <c r="M496" i="102"/>
  <c r="L497" i="102"/>
  <c r="M497" i="102"/>
  <c r="L498" i="102"/>
  <c r="M498" i="102"/>
  <c r="L499" i="102"/>
  <c r="M499" i="102"/>
  <c r="L500" i="102"/>
  <c r="M500" i="102"/>
  <c r="L501" i="102"/>
  <c r="M501" i="102"/>
  <c r="L502" i="102"/>
  <c r="M502" i="102"/>
  <c r="L503" i="102"/>
  <c r="M503" i="102"/>
  <c r="L504" i="102"/>
  <c r="M504" i="102"/>
  <c r="L505" i="102"/>
  <c r="M505" i="102"/>
  <c r="L506" i="102"/>
  <c r="M506" i="102"/>
  <c r="L507" i="102"/>
  <c r="M507" i="102"/>
  <c r="L508" i="102"/>
  <c r="M508" i="102"/>
  <c r="L509" i="102"/>
  <c r="M509" i="102"/>
  <c r="L510" i="102"/>
  <c r="M510" i="102"/>
  <c r="L511" i="102"/>
  <c r="M511" i="102"/>
  <c r="L512" i="102"/>
  <c r="M512" i="102"/>
  <c r="L513" i="102"/>
  <c r="M513" i="102"/>
  <c r="L514" i="102"/>
  <c r="L515" i="102"/>
  <c r="M515" i="102"/>
  <c r="L516" i="102"/>
  <c r="M516" i="102"/>
  <c r="N516" i="102"/>
  <c r="L517" i="102"/>
  <c r="M517" i="102"/>
  <c r="L518" i="102"/>
  <c r="M518" i="102"/>
  <c r="L519" i="102"/>
  <c r="M519" i="102"/>
  <c r="L520" i="102"/>
  <c r="M520" i="102"/>
  <c r="L521" i="102"/>
  <c r="M521" i="102"/>
  <c r="L522" i="102"/>
  <c r="M522" i="102"/>
  <c r="N522" i="102"/>
  <c r="L523" i="102"/>
  <c r="M523" i="102"/>
  <c r="L524" i="102"/>
  <c r="M524" i="102"/>
  <c r="L525" i="102"/>
  <c r="M525" i="102"/>
  <c r="L526" i="102"/>
  <c r="M526" i="102"/>
  <c r="L527" i="102"/>
  <c r="M527" i="102"/>
  <c r="L528" i="102"/>
  <c r="M528" i="102"/>
  <c r="L529" i="102"/>
  <c r="M529" i="102"/>
  <c r="N529" i="102"/>
  <c r="L530" i="102"/>
  <c r="M530" i="102"/>
  <c r="L531" i="102"/>
  <c r="M531" i="102"/>
  <c r="L532" i="102"/>
  <c r="M532" i="102"/>
  <c r="L533" i="102"/>
  <c r="M533" i="102"/>
  <c r="L534" i="102"/>
  <c r="M534" i="102"/>
  <c r="L535" i="102"/>
  <c r="M535" i="102"/>
  <c r="L536" i="102"/>
  <c r="M536" i="102"/>
  <c r="L537" i="102"/>
  <c r="M537" i="102"/>
  <c r="N537" i="102"/>
  <c r="L538" i="102"/>
  <c r="M538" i="102"/>
  <c r="L539" i="102"/>
  <c r="M539" i="102"/>
  <c r="N539" i="102"/>
  <c r="L540" i="102"/>
  <c r="M540" i="102"/>
  <c r="L541" i="102"/>
  <c r="M541" i="102"/>
  <c r="L542" i="102"/>
  <c r="M542" i="102"/>
  <c r="N542" i="102"/>
  <c r="L543" i="102"/>
  <c r="M543" i="102"/>
  <c r="L544" i="102"/>
  <c r="M544" i="102"/>
  <c r="N544" i="102"/>
  <c r="L545" i="102"/>
  <c r="M545" i="102"/>
  <c r="L546" i="102"/>
  <c r="M546" i="102"/>
  <c r="L547" i="102"/>
  <c r="M547" i="102"/>
  <c r="N547" i="102"/>
  <c r="L548" i="102"/>
  <c r="M548" i="102"/>
  <c r="L549" i="102"/>
  <c r="M549" i="102"/>
  <c r="L550" i="102"/>
  <c r="M550" i="102"/>
  <c r="L551" i="102"/>
  <c r="M551" i="102"/>
  <c r="L552" i="102"/>
  <c r="M552" i="102"/>
  <c r="L553" i="102"/>
  <c r="M553" i="102"/>
  <c r="L554" i="102"/>
  <c r="M554" i="102"/>
  <c r="L555" i="102"/>
  <c r="M555" i="102"/>
  <c r="L556" i="102"/>
  <c r="M556" i="102"/>
  <c r="L557" i="102"/>
  <c r="M557" i="102"/>
  <c r="L558" i="102"/>
  <c r="M558" i="102"/>
  <c r="L559" i="102"/>
  <c r="M559" i="102"/>
  <c r="L560" i="102"/>
  <c r="M560" i="102"/>
  <c r="L561" i="102"/>
  <c r="M561" i="102"/>
  <c r="L562" i="102"/>
  <c r="M562" i="102"/>
  <c r="L563" i="102"/>
  <c r="M563" i="102"/>
  <c r="L564" i="102"/>
  <c r="M564" i="102"/>
  <c r="L565" i="102"/>
  <c r="M565" i="102"/>
  <c r="L566" i="102"/>
  <c r="M566" i="102"/>
  <c r="L567" i="102"/>
  <c r="M567" i="102"/>
  <c r="L568" i="102"/>
  <c r="M568" i="102"/>
  <c r="L569" i="102"/>
  <c r="M569" i="102"/>
  <c r="L570" i="102"/>
  <c r="M570" i="102"/>
  <c r="L571" i="102"/>
  <c r="M571" i="102"/>
  <c r="L572" i="102"/>
  <c r="M572" i="102"/>
  <c r="L573" i="102"/>
  <c r="M573" i="102"/>
  <c r="L574" i="102"/>
  <c r="M574" i="102"/>
  <c r="L575" i="102"/>
  <c r="M575" i="102"/>
  <c r="L576" i="102"/>
  <c r="M576" i="102"/>
  <c r="L577" i="102"/>
  <c r="M577" i="102"/>
  <c r="L578" i="102"/>
  <c r="M578" i="102"/>
  <c r="L579" i="102"/>
  <c r="M579" i="102"/>
  <c r="L580" i="102"/>
  <c r="M580" i="102"/>
  <c r="L581" i="102"/>
  <c r="M581" i="102"/>
  <c r="L582" i="102"/>
  <c r="M582" i="102"/>
  <c r="L583" i="102"/>
  <c r="M583" i="102"/>
  <c r="L584" i="102"/>
  <c r="M584" i="102"/>
  <c r="L585" i="102"/>
  <c r="M585" i="102"/>
  <c r="L586" i="102"/>
  <c r="M586" i="102"/>
  <c r="L587" i="102"/>
  <c r="M587" i="102"/>
  <c r="L588" i="102"/>
  <c r="M588" i="102"/>
  <c r="L589" i="102"/>
  <c r="M589" i="102"/>
  <c r="L590" i="102"/>
  <c r="M590" i="102"/>
  <c r="L591" i="102"/>
  <c r="M591" i="102"/>
  <c r="L592" i="102"/>
  <c r="M592" i="102"/>
  <c r="L593" i="102"/>
  <c r="M593" i="102"/>
  <c r="L594" i="102"/>
  <c r="M594" i="102"/>
  <c r="L595" i="102"/>
  <c r="M595" i="102"/>
  <c r="L596" i="102"/>
  <c r="M596" i="102"/>
  <c r="L597" i="102"/>
  <c r="M597" i="102"/>
  <c r="L598" i="102"/>
  <c r="M598" i="102"/>
  <c r="L599" i="102"/>
  <c r="M599" i="102"/>
  <c r="L600" i="102"/>
  <c r="M600" i="102"/>
  <c r="L601" i="102"/>
  <c r="M601" i="102"/>
  <c r="L602" i="102"/>
  <c r="M602" i="102"/>
  <c r="L603" i="102"/>
  <c r="M603" i="102"/>
  <c r="M604" i="102"/>
  <c r="N604" i="102"/>
  <c r="L605" i="102"/>
  <c r="M605" i="102"/>
  <c r="L606" i="102"/>
  <c r="M606" i="102"/>
  <c r="L607" i="102"/>
  <c r="M607" i="102"/>
  <c r="L608" i="102"/>
  <c r="M608" i="102"/>
  <c r="L609" i="102"/>
  <c r="M609" i="102"/>
  <c r="L610" i="102"/>
  <c r="M610" i="102"/>
  <c r="L6" i="102"/>
  <c r="M6" i="102"/>
  <c r="L7" i="102"/>
  <c r="M7" i="102"/>
  <c r="L8" i="102"/>
  <c r="M8" i="102"/>
  <c r="L9" i="102"/>
  <c r="M9" i="102"/>
  <c r="L10" i="102"/>
  <c r="M10" i="102"/>
  <c r="L11" i="102"/>
  <c r="M11" i="102"/>
  <c r="L12" i="102"/>
  <c r="M12" i="102"/>
  <c r="L13" i="102"/>
  <c r="M13" i="102"/>
  <c r="L14" i="102"/>
  <c r="M14" i="102"/>
  <c r="L15" i="102"/>
  <c r="M15" i="102"/>
  <c r="L16" i="102"/>
  <c r="M16" i="102"/>
  <c r="L17" i="102"/>
  <c r="M17" i="102"/>
  <c r="L18" i="102"/>
  <c r="M18" i="102"/>
  <c r="L19" i="102"/>
  <c r="M19" i="102"/>
  <c r="L20" i="102"/>
  <c r="M20" i="102"/>
  <c r="L21" i="102"/>
  <c r="M21" i="102"/>
  <c r="L22" i="102"/>
  <c r="M22" i="102"/>
  <c r="L23" i="102"/>
  <c r="M23" i="102"/>
  <c r="L24" i="102"/>
  <c r="M24" i="102"/>
  <c r="L25" i="102"/>
  <c r="M25" i="102"/>
  <c r="L26" i="102"/>
  <c r="M26" i="102"/>
  <c r="L27" i="102"/>
  <c r="M27" i="102"/>
  <c r="L28" i="102"/>
  <c r="M28" i="102"/>
  <c r="L29" i="102"/>
  <c r="M29" i="102"/>
  <c r="L30" i="102"/>
  <c r="M30" i="102"/>
  <c r="L31" i="102"/>
  <c r="M31" i="102"/>
  <c r="L32" i="102"/>
  <c r="M32" i="102"/>
  <c r="L33" i="102"/>
  <c r="M33" i="102"/>
  <c r="L34" i="102"/>
  <c r="M34" i="102"/>
  <c r="L35" i="102"/>
  <c r="M35" i="102"/>
  <c r="L36" i="102"/>
  <c r="M36" i="102"/>
  <c r="L37" i="102"/>
  <c r="M37" i="102"/>
  <c r="L38" i="102"/>
  <c r="M38" i="102"/>
  <c r="L39" i="102"/>
  <c r="M39" i="102"/>
  <c r="L40" i="102"/>
  <c r="M40" i="102"/>
  <c r="L41" i="102"/>
  <c r="M41" i="102"/>
  <c r="L42" i="102"/>
  <c r="M42" i="102"/>
  <c r="L43" i="102"/>
  <c r="M43" i="102"/>
  <c r="L44" i="102"/>
  <c r="M44" i="102"/>
  <c r="L45" i="102"/>
  <c r="M45" i="102"/>
  <c r="L46" i="102"/>
  <c r="M46" i="102"/>
  <c r="L47" i="102"/>
  <c r="M47" i="102"/>
  <c r="L48" i="102"/>
  <c r="M48" i="102"/>
  <c r="L49" i="102"/>
  <c r="M49" i="102"/>
  <c r="L50" i="102"/>
  <c r="M50" i="102"/>
  <c r="L51" i="102"/>
  <c r="M51" i="102"/>
  <c r="L52" i="102"/>
  <c r="M52" i="102"/>
  <c r="L53" i="102"/>
  <c r="M53" i="102"/>
  <c r="L54" i="102"/>
  <c r="M54" i="102"/>
  <c r="L55" i="102"/>
  <c r="M55" i="102"/>
  <c r="L56" i="102"/>
  <c r="M56" i="102"/>
  <c r="L57" i="102"/>
  <c r="M57" i="102"/>
  <c r="L58" i="102"/>
  <c r="M58" i="102"/>
  <c r="L59" i="102"/>
  <c r="M59" i="102"/>
  <c r="L60" i="102"/>
  <c r="M60" i="102"/>
  <c r="L61" i="102"/>
  <c r="M61" i="102"/>
  <c r="L62" i="102"/>
  <c r="M62" i="102"/>
  <c r="L63" i="102"/>
  <c r="M63" i="102"/>
  <c r="L64" i="102"/>
  <c r="M64" i="102"/>
  <c r="L65" i="102"/>
  <c r="M65" i="102"/>
  <c r="L66" i="102"/>
  <c r="M66" i="102"/>
  <c r="L67" i="102"/>
  <c r="M67" i="102"/>
  <c r="L68" i="102"/>
  <c r="M68" i="102"/>
  <c r="L69" i="102"/>
  <c r="M69" i="102"/>
  <c r="L70" i="102"/>
  <c r="M70" i="102"/>
  <c r="L71" i="102"/>
  <c r="M71" i="102"/>
  <c r="L72" i="102"/>
  <c r="M72" i="102"/>
  <c r="L73" i="102"/>
  <c r="M73" i="102"/>
  <c r="L74" i="102"/>
  <c r="M74" i="102"/>
  <c r="L75" i="102"/>
  <c r="M75" i="102"/>
  <c r="L76" i="102"/>
  <c r="M76" i="102"/>
  <c r="L77" i="102"/>
  <c r="M77" i="102"/>
  <c r="L78" i="102"/>
  <c r="M78" i="102"/>
  <c r="L79" i="102"/>
  <c r="M79" i="102"/>
  <c r="L80" i="102"/>
  <c r="M80" i="102"/>
  <c r="L81" i="102"/>
  <c r="M81" i="102"/>
  <c r="L82" i="102"/>
  <c r="M82" i="102"/>
  <c r="L83" i="102"/>
  <c r="M83" i="102"/>
  <c r="L84" i="102"/>
  <c r="M84" i="102"/>
  <c r="L85" i="102"/>
  <c r="M85" i="102"/>
  <c r="L86" i="102"/>
  <c r="M86" i="102"/>
  <c r="L87" i="102"/>
  <c r="M87" i="102"/>
  <c r="L88" i="102"/>
  <c r="M88" i="102"/>
  <c r="L89" i="102"/>
  <c r="M89" i="102"/>
  <c r="L90" i="102"/>
  <c r="M90" i="102"/>
  <c r="L91" i="102"/>
  <c r="M91" i="102"/>
  <c r="L92" i="102"/>
  <c r="M92" i="102"/>
  <c r="L93" i="102"/>
  <c r="M93" i="102"/>
  <c r="L94" i="102"/>
  <c r="M94" i="102"/>
  <c r="L95" i="102"/>
  <c r="M95" i="102"/>
  <c r="L96" i="102"/>
  <c r="M96" i="102"/>
  <c r="L97" i="102"/>
  <c r="M97" i="102"/>
  <c r="L98" i="102"/>
  <c r="M98" i="102"/>
  <c r="L99" i="102"/>
  <c r="M99" i="102"/>
  <c r="L100" i="102"/>
  <c r="M100" i="102"/>
  <c r="L101" i="102"/>
  <c r="M101" i="102"/>
  <c r="L102" i="102"/>
  <c r="M102" i="102"/>
  <c r="L103" i="102"/>
  <c r="M103" i="102"/>
  <c r="L104" i="102"/>
  <c r="M104" i="102"/>
  <c r="L105" i="102"/>
  <c r="M105" i="102"/>
  <c r="L106" i="102"/>
  <c r="M106" i="102"/>
  <c r="L107" i="102"/>
  <c r="M107" i="102"/>
  <c r="L108" i="102"/>
  <c r="M108" i="102"/>
  <c r="L109" i="102"/>
  <c r="M109" i="102"/>
  <c r="L110" i="102"/>
  <c r="M110" i="102"/>
  <c r="L111" i="102"/>
  <c r="M111" i="102"/>
  <c r="L112" i="102"/>
  <c r="M112" i="102"/>
  <c r="L113" i="102"/>
  <c r="M113" i="102"/>
  <c r="L114" i="102"/>
  <c r="M114" i="102"/>
  <c r="L115" i="102"/>
  <c r="M115" i="102"/>
  <c r="L116" i="102"/>
  <c r="M116" i="102"/>
  <c r="L117" i="102"/>
  <c r="M117" i="102"/>
  <c r="L118" i="102"/>
  <c r="M118" i="102"/>
  <c r="L119" i="102"/>
  <c r="M119" i="102"/>
  <c r="L120" i="102"/>
  <c r="M120" i="102"/>
  <c r="L121" i="102"/>
  <c r="M121" i="102"/>
  <c r="L122" i="102"/>
  <c r="M122" i="102"/>
  <c r="L123" i="102"/>
  <c r="M123" i="102"/>
  <c r="L124" i="102"/>
  <c r="M124" i="102"/>
  <c r="L125" i="102"/>
  <c r="M125" i="102"/>
  <c r="L126" i="102"/>
  <c r="M126" i="102"/>
  <c r="L127" i="102"/>
  <c r="M127" i="102"/>
  <c r="L128" i="102"/>
  <c r="M128" i="102"/>
  <c r="L129" i="102"/>
  <c r="M129" i="102"/>
  <c r="L130" i="102"/>
  <c r="M130" i="102"/>
  <c r="L131" i="102"/>
  <c r="M131" i="102"/>
  <c r="L132" i="102"/>
  <c r="M132" i="102"/>
  <c r="L133" i="102"/>
  <c r="M133" i="102"/>
  <c r="L134" i="102"/>
  <c r="M134" i="102"/>
  <c r="L135" i="102"/>
  <c r="M135" i="102"/>
  <c r="L136" i="102"/>
  <c r="M136" i="102"/>
  <c r="L137" i="102"/>
  <c r="M137" i="102"/>
  <c r="L138" i="102"/>
  <c r="M138" i="102"/>
  <c r="L139" i="102"/>
  <c r="M139" i="102"/>
  <c r="L140" i="102"/>
  <c r="M140" i="102"/>
  <c r="L141" i="102"/>
  <c r="M141" i="102"/>
  <c r="L142" i="102"/>
  <c r="M142" i="102"/>
  <c r="L143" i="102"/>
  <c r="M143" i="102"/>
  <c r="L144" i="102"/>
  <c r="M144" i="102"/>
  <c r="L145" i="102"/>
  <c r="M145" i="102"/>
  <c r="L146" i="102"/>
  <c r="M146" i="102"/>
  <c r="L147" i="102"/>
  <c r="M147" i="102"/>
  <c r="L148" i="102"/>
  <c r="M148" i="102"/>
  <c r="L149" i="102"/>
  <c r="M149" i="102"/>
  <c r="L150" i="102"/>
  <c r="M150" i="102"/>
  <c r="L151" i="102"/>
  <c r="M151" i="102"/>
  <c r="L152" i="102"/>
  <c r="M152" i="102"/>
  <c r="L153" i="102"/>
  <c r="M153" i="102"/>
  <c r="L154" i="102"/>
  <c r="M154" i="102"/>
  <c r="L155" i="102"/>
  <c r="M155" i="102"/>
  <c r="L156" i="102"/>
  <c r="M156" i="102"/>
  <c r="L157" i="102"/>
  <c r="M157" i="102"/>
  <c r="L158" i="102"/>
  <c r="M158" i="102"/>
  <c r="L159" i="102"/>
  <c r="M159" i="102"/>
  <c r="L160" i="102"/>
  <c r="M160" i="102"/>
  <c r="L161" i="102"/>
  <c r="M161" i="102"/>
  <c r="L162" i="102"/>
  <c r="M162" i="102"/>
  <c r="L163" i="102"/>
  <c r="M163" i="102"/>
  <c r="L164" i="102"/>
  <c r="M164" i="102"/>
  <c r="L165" i="102"/>
  <c r="M165" i="102"/>
  <c r="L166" i="102"/>
  <c r="M166" i="102"/>
  <c r="L167" i="102"/>
  <c r="M167" i="102"/>
  <c r="L168" i="102"/>
  <c r="M168" i="102"/>
  <c r="L169" i="102"/>
  <c r="M169" i="102"/>
  <c r="L170" i="102"/>
  <c r="M170" i="102"/>
  <c r="L171" i="102"/>
  <c r="M171" i="102"/>
  <c r="L172" i="102"/>
  <c r="M172" i="102"/>
  <c r="L173" i="102"/>
  <c r="M173" i="102"/>
  <c r="L174" i="102"/>
  <c r="M174" i="102"/>
  <c r="L175" i="102"/>
  <c r="M175" i="102"/>
  <c r="L176" i="102"/>
  <c r="M176" i="102"/>
  <c r="L177" i="102"/>
  <c r="M177" i="102"/>
  <c r="L178" i="102"/>
  <c r="M178" i="102"/>
  <c r="L179" i="102"/>
  <c r="M179" i="102"/>
  <c r="L180" i="102"/>
  <c r="M180" i="102"/>
  <c r="L181" i="102"/>
  <c r="M181" i="102"/>
  <c r="L182" i="102"/>
  <c r="M182" i="102"/>
  <c r="L183" i="102"/>
  <c r="M183" i="102"/>
  <c r="L184" i="102"/>
  <c r="M184" i="102"/>
  <c r="L185" i="102"/>
  <c r="M185" i="102"/>
  <c r="L186" i="102"/>
  <c r="M186" i="102"/>
  <c r="L187" i="102"/>
  <c r="M187" i="102"/>
  <c r="L188" i="102"/>
  <c r="M188" i="102"/>
  <c r="L189" i="102"/>
  <c r="M189" i="102"/>
  <c r="L190" i="102"/>
  <c r="M190" i="102"/>
  <c r="L191" i="102"/>
  <c r="M191" i="102"/>
  <c r="L192" i="102"/>
  <c r="M192" i="102"/>
  <c r="L193" i="102"/>
  <c r="M193" i="102"/>
  <c r="L194" i="102"/>
  <c r="M194" i="102"/>
  <c r="L195" i="102"/>
  <c r="M195" i="102"/>
  <c r="L196" i="102"/>
  <c r="M196" i="102"/>
  <c r="L197" i="102"/>
  <c r="M197" i="102"/>
  <c r="L198" i="102"/>
  <c r="M198" i="102"/>
  <c r="L199" i="102"/>
  <c r="M199" i="102"/>
  <c r="L200" i="102"/>
  <c r="M200" i="102"/>
  <c r="L201" i="102"/>
  <c r="M201" i="102"/>
  <c r="L202" i="102"/>
  <c r="M202" i="102"/>
  <c r="L203" i="102"/>
  <c r="M203" i="102"/>
  <c r="L204" i="102"/>
  <c r="M204" i="102"/>
  <c r="L205" i="102"/>
  <c r="M205" i="102"/>
  <c r="L206" i="102"/>
  <c r="M206" i="102"/>
  <c r="L207" i="102"/>
  <c r="M207" i="102"/>
  <c r="L208" i="102"/>
  <c r="M208" i="102"/>
  <c r="L209" i="102"/>
  <c r="M209" i="102"/>
  <c r="L210" i="102"/>
  <c r="M210" i="102"/>
  <c r="L211" i="102"/>
  <c r="M211" i="102"/>
  <c r="L212" i="102"/>
  <c r="M212" i="102"/>
  <c r="L213" i="102"/>
  <c r="M213" i="102"/>
  <c r="L214" i="102"/>
  <c r="M214" i="102"/>
  <c r="L215" i="102"/>
  <c r="M215" i="102"/>
  <c r="L216" i="102"/>
  <c r="M216" i="102"/>
  <c r="L217" i="102"/>
  <c r="M217" i="102"/>
  <c r="L218" i="102"/>
  <c r="M218" i="102"/>
  <c r="L219" i="102"/>
  <c r="M219" i="102"/>
  <c r="L220" i="102"/>
  <c r="M220" i="102"/>
  <c r="L221" i="102"/>
  <c r="M221" i="102"/>
  <c r="L222" i="102"/>
  <c r="M222" i="102"/>
  <c r="L223" i="102"/>
  <c r="M223" i="102"/>
  <c r="L224" i="102"/>
  <c r="M224" i="102"/>
  <c r="L225" i="102"/>
  <c r="M225" i="102"/>
  <c r="L226" i="102"/>
  <c r="M226" i="102"/>
  <c r="L227" i="102"/>
  <c r="M227" i="102"/>
  <c r="L228" i="102"/>
  <c r="M228" i="102"/>
  <c r="L229" i="102"/>
  <c r="M229" i="102"/>
  <c r="L230" i="102"/>
  <c r="M230" i="102"/>
  <c r="L231" i="102"/>
  <c r="M231" i="102"/>
  <c r="L232" i="102"/>
  <c r="M232" i="102"/>
  <c r="L233" i="102"/>
  <c r="M233" i="102"/>
  <c r="L234" i="102"/>
  <c r="M234" i="102"/>
  <c r="L235" i="102"/>
  <c r="M235" i="102"/>
  <c r="L236" i="102"/>
  <c r="M236" i="102"/>
  <c r="L237" i="102"/>
  <c r="M237" i="102"/>
  <c r="L238" i="102"/>
  <c r="M238" i="102"/>
  <c r="L239" i="102"/>
  <c r="M239" i="102"/>
  <c r="L240" i="102"/>
  <c r="M240" i="102"/>
  <c r="L241" i="102"/>
  <c r="M241" i="102"/>
  <c r="L242" i="102"/>
  <c r="M242" i="102"/>
  <c r="L243" i="102"/>
  <c r="M243" i="102"/>
  <c r="L244" i="102"/>
  <c r="M244" i="102"/>
  <c r="L245" i="102"/>
  <c r="M245" i="102"/>
  <c r="L246" i="102"/>
  <c r="M246" i="102"/>
  <c r="L247" i="102"/>
  <c r="M247" i="102"/>
  <c r="L248" i="102"/>
  <c r="M248" i="102"/>
  <c r="L249" i="102"/>
  <c r="M249" i="102"/>
  <c r="L250" i="102"/>
  <c r="M250" i="102"/>
  <c r="L251" i="102"/>
  <c r="M251" i="102"/>
  <c r="L252" i="102"/>
  <c r="M252" i="102"/>
  <c r="L253" i="102"/>
  <c r="M253" i="102"/>
  <c r="L254" i="102"/>
  <c r="M254" i="102"/>
  <c r="L255" i="102"/>
  <c r="M255" i="102"/>
  <c r="L256" i="102"/>
  <c r="M256" i="102"/>
  <c r="L257" i="102"/>
  <c r="M257" i="102"/>
  <c r="L258" i="102"/>
  <c r="M258" i="102"/>
  <c r="L259" i="102"/>
  <c r="M259" i="102"/>
  <c r="L260" i="102"/>
  <c r="M260" i="102"/>
  <c r="L261" i="102"/>
  <c r="M261" i="102"/>
  <c r="L262" i="102"/>
  <c r="M262" i="102"/>
  <c r="L263" i="102"/>
  <c r="M263" i="102"/>
  <c r="L264" i="102"/>
  <c r="M264" i="102"/>
  <c r="L265" i="102"/>
  <c r="M265" i="102"/>
  <c r="L266" i="102"/>
  <c r="M266" i="102"/>
  <c r="L267" i="102"/>
  <c r="M267" i="102"/>
  <c r="L268" i="102"/>
  <c r="M268" i="102"/>
  <c r="L269" i="102"/>
  <c r="M269" i="102"/>
  <c r="L270" i="102"/>
  <c r="M270" i="102"/>
  <c r="L271" i="102"/>
  <c r="M271" i="102"/>
  <c r="L272" i="102"/>
  <c r="M272" i="102"/>
  <c r="L273" i="102"/>
  <c r="M273" i="102"/>
  <c r="L274" i="102"/>
  <c r="M274" i="102"/>
  <c r="L275" i="102"/>
  <c r="M275" i="102"/>
  <c r="L276" i="102"/>
  <c r="M276" i="102"/>
  <c r="L277" i="102"/>
  <c r="M277" i="102"/>
  <c r="L278" i="102"/>
  <c r="M278" i="102"/>
  <c r="L279" i="102"/>
  <c r="M279" i="102"/>
  <c r="L280" i="102"/>
  <c r="M280" i="102"/>
  <c r="L281" i="102"/>
  <c r="M281" i="102"/>
  <c r="L282" i="102"/>
  <c r="M282" i="102"/>
  <c r="L283" i="102"/>
  <c r="M283" i="102"/>
  <c r="L284" i="102"/>
  <c r="M284" i="102"/>
  <c r="L285" i="102"/>
  <c r="M285" i="102"/>
  <c r="L286" i="102"/>
  <c r="M286" i="102"/>
  <c r="L287" i="102"/>
  <c r="M287" i="102"/>
  <c r="L288" i="102"/>
  <c r="M288" i="102"/>
  <c r="L289" i="102"/>
  <c r="M289" i="102"/>
  <c r="L290" i="102"/>
  <c r="M290" i="102"/>
  <c r="L291" i="102"/>
  <c r="M291" i="102"/>
  <c r="L292" i="102"/>
  <c r="M292" i="102"/>
  <c r="L293" i="102"/>
  <c r="M293" i="102"/>
  <c r="L294" i="102"/>
  <c r="M294" i="102"/>
  <c r="L295" i="102"/>
  <c r="M295" i="102"/>
  <c r="L296" i="102"/>
  <c r="M296" i="102"/>
  <c r="L297" i="102"/>
  <c r="M297" i="102"/>
  <c r="L298" i="102"/>
  <c r="M298" i="102"/>
  <c r="L299" i="102"/>
  <c r="M299" i="102"/>
  <c r="L300" i="102"/>
  <c r="M300" i="102"/>
  <c r="L301" i="102"/>
  <c r="M301" i="102"/>
  <c r="L302" i="102"/>
  <c r="M302" i="102"/>
  <c r="L303" i="102"/>
  <c r="M303" i="102"/>
  <c r="L304" i="102"/>
  <c r="M304" i="102"/>
  <c r="L305" i="102"/>
  <c r="M305" i="102"/>
  <c r="L306" i="102"/>
  <c r="M306" i="102"/>
  <c r="L307" i="102"/>
  <c r="M307" i="102"/>
  <c r="L308" i="102"/>
  <c r="M308" i="102"/>
  <c r="L309" i="102"/>
  <c r="M309" i="102"/>
  <c r="L310" i="102"/>
  <c r="M310" i="102"/>
  <c r="L311" i="102"/>
  <c r="M311" i="102"/>
  <c r="L312" i="102"/>
  <c r="M312" i="102"/>
  <c r="L313" i="102"/>
  <c r="M313" i="102"/>
  <c r="L314" i="102"/>
  <c r="M314" i="102"/>
  <c r="L315" i="102"/>
  <c r="M315" i="102"/>
  <c r="L316" i="102"/>
  <c r="M316" i="102"/>
  <c r="L317" i="102"/>
  <c r="M317" i="102"/>
  <c r="L318" i="102"/>
  <c r="M318" i="102"/>
  <c r="L319" i="102"/>
  <c r="M319" i="102"/>
  <c r="L320" i="102"/>
  <c r="M320" i="102"/>
  <c r="L321" i="102"/>
  <c r="M321" i="102"/>
  <c r="L322" i="102"/>
  <c r="M322" i="102"/>
  <c r="L323" i="102"/>
  <c r="M323" i="102"/>
  <c r="L324" i="102"/>
  <c r="M324" i="102"/>
  <c r="L325" i="102"/>
  <c r="M325" i="102"/>
  <c r="L326" i="102"/>
  <c r="M326" i="102"/>
  <c r="L327" i="102"/>
  <c r="M327" i="102"/>
  <c r="L328" i="102"/>
  <c r="M328" i="102"/>
  <c r="L329" i="102"/>
  <c r="M329" i="102"/>
  <c r="L330" i="102"/>
  <c r="M330" i="102"/>
  <c r="L331" i="102"/>
  <c r="M331" i="102"/>
  <c r="L332" i="102"/>
  <c r="M332" i="102"/>
  <c r="L333" i="102"/>
  <c r="M333" i="102"/>
  <c r="L334" i="102"/>
  <c r="M334" i="102"/>
  <c r="L335" i="102"/>
  <c r="M335" i="102"/>
  <c r="L336" i="102"/>
  <c r="M336" i="102"/>
  <c r="L337" i="102"/>
  <c r="M337" i="102"/>
  <c r="L338" i="102"/>
  <c r="M338" i="102"/>
  <c r="L339" i="102"/>
  <c r="M339" i="102"/>
  <c r="L340" i="102"/>
  <c r="M340" i="102"/>
  <c r="L341" i="102"/>
  <c r="M341" i="102"/>
  <c r="L342" i="102"/>
  <c r="M342" i="102"/>
  <c r="L343" i="102"/>
  <c r="M343" i="102"/>
  <c r="L344" i="102"/>
  <c r="M344" i="102"/>
  <c r="L345" i="102"/>
  <c r="M345" i="102"/>
  <c r="L346" i="102"/>
  <c r="M346" i="102"/>
  <c r="L347" i="102"/>
  <c r="M347" i="102"/>
  <c r="L348" i="102"/>
  <c r="M348" i="102"/>
  <c r="L349" i="102"/>
  <c r="M349" i="102"/>
  <c r="L350" i="102"/>
  <c r="M350" i="102"/>
  <c r="L351" i="102"/>
  <c r="M351" i="102"/>
  <c r="L352" i="102"/>
  <c r="M352" i="102"/>
  <c r="L353" i="102"/>
  <c r="M353" i="102"/>
  <c r="L354" i="102"/>
  <c r="M354" i="102"/>
  <c r="L355" i="102"/>
  <c r="M355" i="102"/>
  <c r="L356" i="102"/>
  <c r="M356" i="102"/>
  <c r="L357" i="102"/>
  <c r="M357" i="102"/>
  <c r="L358" i="102"/>
  <c r="M358" i="102"/>
  <c r="L359" i="102"/>
  <c r="M359" i="102"/>
  <c r="L360" i="102"/>
  <c r="M360" i="102"/>
  <c r="L361" i="102"/>
  <c r="M361" i="102"/>
  <c r="L362" i="102"/>
  <c r="M362" i="102"/>
  <c r="L363" i="102"/>
  <c r="M363" i="102"/>
  <c r="N166" i="102" l="1"/>
  <c r="N148" i="102"/>
  <c r="N64" i="102"/>
  <c r="N63" i="102"/>
  <c r="N50" i="102" l="1"/>
  <c r="N372" i="102"/>
  <c r="N442" i="102"/>
  <c r="N149" i="102"/>
  <c r="N383" i="102"/>
  <c r="N170" i="102"/>
  <c r="N401" i="102"/>
  <c r="N171" i="102"/>
  <c r="N402" i="102"/>
  <c r="N178" i="102"/>
  <c r="N409" i="102"/>
  <c r="N403" i="102"/>
  <c r="N177" i="102"/>
  <c r="N408" i="102"/>
  <c r="N373" i="102"/>
  <c r="N410" i="102"/>
  <c r="G610" i="102" l="1"/>
  <c r="K610" i="102"/>
  <c r="J610" i="102"/>
  <c r="E610" i="102"/>
  <c r="G609" i="102"/>
  <c r="K609" i="102"/>
  <c r="J609" i="102"/>
  <c r="E609" i="102"/>
  <c r="G608" i="102"/>
  <c r="K608" i="102"/>
  <c r="J608" i="102"/>
  <c r="E608" i="102"/>
  <c r="G607" i="102"/>
  <c r="K607" i="102"/>
  <c r="J607" i="102"/>
  <c r="E607" i="102"/>
  <c r="G606" i="102"/>
  <c r="K606" i="102"/>
  <c r="J606" i="102"/>
  <c r="E606" i="102"/>
  <c r="G605" i="102"/>
  <c r="K605" i="102"/>
  <c r="J605" i="102"/>
  <c r="E605" i="102"/>
  <c r="G604" i="102"/>
  <c r="K604" i="102"/>
  <c r="J604" i="102"/>
  <c r="E604" i="102"/>
  <c r="G603" i="102"/>
  <c r="K603" i="102"/>
  <c r="J603" i="102"/>
  <c r="E603" i="102"/>
  <c r="G602" i="102"/>
  <c r="K602" i="102"/>
  <c r="J602" i="102"/>
  <c r="E602" i="102"/>
  <c r="G601" i="102"/>
  <c r="K601" i="102"/>
  <c r="J601" i="102"/>
  <c r="E601" i="102"/>
  <c r="G600" i="102"/>
  <c r="K600" i="102"/>
  <c r="J600" i="102"/>
  <c r="E600" i="102"/>
  <c r="G599" i="102"/>
  <c r="K599" i="102"/>
  <c r="J599" i="102"/>
  <c r="E599" i="102"/>
  <c r="G598" i="102"/>
  <c r="K598" i="102"/>
  <c r="J598" i="102"/>
  <c r="E598" i="102"/>
  <c r="G597" i="102"/>
  <c r="K597" i="102"/>
  <c r="J597" i="102"/>
  <c r="E597" i="102"/>
  <c r="G596" i="102"/>
  <c r="K596" i="102"/>
  <c r="J596" i="102"/>
  <c r="E596" i="102"/>
  <c r="G595" i="102"/>
  <c r="K595" i="102"/>
  <c r="J595" i="102"/>
  <c r="E595" i="102"/>
  <c r="G594" i="102"/>
  <c r="K594" i="102"/>
  <c r="J594" i="102"/>
  <c r="E594" i="102"/>
  <c r="G593" i="102"/>
  <c r="K593" i="102"/>
  <c r="J593" i="102"/>
  <c r="E593" i="102"/>
  <c r="G592" i="102"/>
  <c r="K592" i="102"/>
  <c r="J592" i="102"/>
  <c r="E592" i="102"/>
  <c r="G591" i="102"/>
  <c r="K591" i="102"/>
  <c r="J591" i="102"/>
  <c r="E591" i="102"/>
  <c r="G590" i="102"/>
  <c r="K590" i="102"/>
  <c r="J590" i="102"/>
  <c r="E590" i="102"/>
  <c r="G589" i="102"/>
  <c r="K589" i="102"/>
  <c r="J589" i="102"/>
  <c r="E589" i="102"/>
  <c r="G588" i="102"/>
  <c r="K588" i="102"/>
  <c r="J588" i="102"/>
  <c r="E588" i="102"/>
  <c r="G587" i="102"/>
  <c r="K587" i="102"/>
  <c r="J587" i="102"/>
  <c r="E587" i="102"/>
  <c r="G586" i="102"/>
  <c r="K586" i="102"/>
  <c r="J586" i="102"/>
  <c r="E586" i="102"/>
  <c r="G585" i="102"/>
  <c r="K585" i="102"/>
  <c r="J585" i="102"/>
  <c r="E585" i="102"/>
  <c r="G584" i="102"/>
  <c r="K584" i="102"/>
  <c r="J584" i="102"/>
  <c r="E584" i="102"/>
  <c r="G583" i="102"/>
  <c r="K583" i="102"/>
  <c r="J583" i="102"/>
  <c r="E583" i="102"/>
  <c r="G582" i="102"/>
  <c r="K582" i="102"/>
  <c r="J582" i="102"/>
  <c r="E582" i="102"/>
  <c r="G581" i="102"/>
  <c r="K581" i="102"/>
  <c r="J581" i="102"/>
  <c r="E581" i="102"/>
  <c r="G580" i="102"/>
  <c r="K580" i="102"/>
  <c r="J580" i="102"/>
  <c r="E580" i="102"/>
  <c r="G579" i="102"/>
  <c r="K579" i="102"/>
  <c r="J579" i="102"/>
  <c r="E579" i="102"/>
  <c r="G578" i="102"/>
  <c r="K578" i="102"/>
  <c r="J578" i="102"/>
  <c r="E578" i="102"/>
  <c r="G577" i="102"/>
  <c r="K577" i="102"/>
  <c r="J577" i="102"/>
  <c r="E577" i="102"/>
  <c r="G576" i="102"/>
  <c r="K576" i="102"/>
  <c r="J576" i="102"/>
  <c r="E576" i="102"/>
  <c r="G575" i="102"/>
  <c r="K575" i="102"/>
  <c r="J575" i="102"/>
  <c r="E575" i="102"/>
  <c r="G574" i="102"/>
  <c r="K574" i="102"/>
  <c r="J574" i="102"/>
  <c r="E574" i="102"/>
  <c r="G573" i="102"/>
  <c r="K573" i="102"/>
  <c r="J573" i="102"/>
  <c r="E573" i="102"/>
  <c r="G572" i="102"/>
  <c r="K572" i="102"/>
  <c r="J572" i="102"/>
  <c r="E572" i="102"/>
  <c r="G571" i="102"/>
  <c r="K571" i="102"/>
  <c r="J571" i="102"/>
  <c r="E571" i="102"/>
  <c r="G570" i="102"/>
  <c r="K570" i="102"/>
  <c r="J570" i="102"/>
  <c r="E570" i="102"/>
  <c r="G569" i="102"/>
  <c r="K569" i="102"/>
  <c r="J569" i="102"/>
  <c r="E569" i="102"/>
  <c r="G568" i="102"/>
  <c r="K568" i="102"/>
  <c r="J568" i="102"/>
  <c r="E568" i="102"/>
  <c r="G567" i="102"/>
  <c r="K567" i="102"/>
  <c r="J567" i="102"/>
  <c r="E567" i="102"/>
  <c r="G566" i="102"/>
  <c r="K566" i="102"/>
  <c r="J566" i="102"/>
  <c r="E566" i="102"/>
  <c r="G565" i="102"/>
  <c r="K565" i="102"/>
  <c r="J565" i="102"/>
  <c r="E565" i="102"/>
  <c r="G564" i="102"/>
  <c r="K564" i="102"/>
  <c r="J564" i="102"/>
  <c r="E564" i="102"/>
  <c r="G563" i="102"/>
  <c r="K563" i="102"/>
  <c r="J563" i="102"/>
  <c r="E563" i="102"/>
  <c r="G562" i="102"/>
  <c r="K562" i="102"/>
  <c r="J562" i="102"/>
  <c r="E562" i="102"/>
  <c r="G561" i="102"/>
  <c r="K561" i="102"/>
  <c r="J561" i="102"/>
  <c r="E561" i="102"/>
  <c r="G560" i="102"/>
  <c r="K560" i="102"/>
  <c r="J560" i="102"/>
  <c r="E560" i="102"/>
  <c r="G559" i="102"/>
  <c r="K559" i="102"/>
  <c r="J559" i="102"/>
  <c r="E559" i="102"/>
  <c r="G558" i="102"/>
  <c r="K558" i="102"/>
  <c r="J558" i="102"/>
  <c r="E558" i="102"/>
  <c r="K557" i="102"/>
  <c r="J557" i="102"/>
  <c r="E557" i="102"/>
  <c r="K556" i="102"/>
  <c r="J556" i="102"/>
  <c r="E556" i="102"/>
  <c r="G555" i="102"/>
  <c r="K555" i="102"/>
  <c r="J555" i="102"/>
  <c r="E555" i="102"/>
  <c r="G554" i="102"/>
  <c r="K554" i="102"/>
  <c r="J554" i="102"/>
  <c r="E554" i="102"/>
  <c r="G553" i="102"/>
  <c r="K553" i="102"/>
  <c r="J553" i="102"/>
  <c r="E553" i="102"/>
  <c r="K552" i="102"/>
  <c r="J552" i="102"/>
  <c r="E552" i="102"/>
  <c r="G551" i="102"/>
  <c r="K551" i="102"/>
  <c r="J551" i="102"/>
  <c r="E551" i="102"/>
  <c r="G550" i="102"/>
  <c r="K550" i="102"/>
  <c r="J550" i="102"/>
  <c r="E550" i="102"/>
  <c r="K549" i="102"/>
  <c r="J549" i="102"/>
  <c r="E549" i="102"/>
  <c r="G548" i="102"/>
  <c r="K548" i="102"/>
  <c r="J548" i="102"/>
  <c r="E548" i="102"/>
  <c r="G547" i="102"/>
  <c r="K547" i="102"/>
  <c r="J547" i="102"/>
  <c r="E547" i="102"/>
  <c r="K546" i="102"/>
  <c r="J546" i="102"/>
  <c r="E546" i="102"/>
  <c r="G545" i="102"/>
  <c r="K545" i="102"/>
  <c r="J545" i="102"/>
  <c r="E545" i="102"/>
  <c r="G544" i="102"/>
  <c r="K544" i="102"/>
  <c r="J544" i="102"/>
  <c r="E544" i="102"/>
  <c r="G543" i="102"/>
  <c r="K543" i="102"/>
  <c r="J543" i="102"/>
  <c r="E543" i="102"/>
  <c r="G542" i="102"/>
  <c r="K542" i="102"/>
  <c r="J542" i="102"/>
  <c r="E542" i="102"/>
  <c r="G541" i="102"/>
  <c r="K541" i="102"/>
  <c r="J541" i="102"/>
  <c r="E541" i="102"/>
  <c r="G540" i="102"/>
  <c r="K540" i="102"/>
  <c r="J540" i="102"/>
  <c r="E540" i="102"/>
  <c r="G539" i="102"/>
  <c r="K539" i="102"/>
  <c r="J539" i="102"/>
  <c r="E539" i="102"/>
  <c r="G538" i="102"/>
  <c r="K538" i="102"/>
  <c r="J538" i="102"/>
  <c r="E538" i="102"/>
  <c r="G537" i="102"/>
  <c r="K537" i="102"/>
  <c r="J537" i="102"/>
  <c r="E537" i="102"/>
  <c r="G536" i="102"/>
  <c r="K536" i="102"/>
  <c r="J536" i="102"/>
  <c r="E536" i="102"/>
  <c r="G535" i="102"/>
  <c r="K535" i="102"/>
  <c r="J535" i="102"/>
  <c r="E535" i="102"/>
  <c r="G534" i="102"/>
  <c r="K534" i="102"/>
  <c r="J534" i="102"/>
  <c r="E534" i="102"/>
  <c r="G533" i="102"/>
  <c r="K533" i="102"/>
  <c r="J533" i="102"/>
  <c r="E533" i="102"/>
  <c r="G532" i="102"/>
  <c r="K532" i="102"/>
  <c r="J532" i="102"/>
  <c r="E532" i="102"/>
  <c r="G531" i="102"/>
  <c r="K531" i="102"/>
  <c r="J531" i="102"/>
  <c r="E531" i="102"/>
  <c r="G530" i="102"/>
  <c r="K530" i="102"/>
  <c r="J530" i="102"/>
  <c r="E530" i="102"/>
  <c r="G529" i="102"/>
  <c r="K529" i="102"/>
  <c r="J529" i="102"/>
  <c r="E529" i="102"/>
  <c r="G528" i="102"/>
  <c r="K528" i="102"/>
  <c r="J528" i="102"/>
  <c r="E528" i="102"/>
  <c r="G527" i="102"/>
  <c r="K527" i="102"/>
  <c r="J527" i="102"/>
  <c r="E527" i="102"/>
  <c r="G526" i="102"/>
  <c r="K526" i="102"/>
  <c r="J526" i="102"/>
  <c r="E526" i="102"/>
  <c r="G525" i="102"/>
  <c r="K525" i="102"/>
  <c r="J525" i="102"/>
  <c r="E525" i="102"/>
  <c r="G524" i="102"/>
  <c r="K524" i="102"/>
  <c r="J524" i="102"/>
  <c r="E524" i="102"/>
  <c r="G523" i="102"/>
  <c r="K523" i="102"/>
  <c r="J523" i="102"/>
  <c r="E523" i="102"/>
  <c r="G522" i="102"/>
  <c r="K522" i="102"/>
  <c r="J522" i="102"/>
  <c r="E522" i="102"/>
  <c r="G521" i="102"/>
  <c r="K521" i="102"/>
  <c r="J521" i="102"/>
  <c r="E521" i="102"/>
  <c r="G520" i="102"/>
  <c r="K520" i="102"/>
  <c r="J520" i="102"/>
  <c r="E520" i="102"/>
  <c r="G519" i="102"/>
  <c r="K519" i="102"/>
  <c r="J519" i="102"/>
  <c r="E519" i="102"/>
  <c r="G518" i="102"/>
  <c r="K518" i="102"/>
  <c r="J518" i="102"/>
  <c r="E518" i="102"/>
  <c r="G517" i="102"/>
  <c r="K517" i="102"/>
  <c r="J517" i="102"/>
  <c r="E517" i="102"/>
  <c r="G516" i="102"/>
  <c r="K516" i="102"/>
  <c r="J516" i="102"/>
  <c r="E516" i="102"/>
  <c r="G515" i="102"/>
  <c r="K515" i="102"/>
  <c r="J515" i="102"/>
  <c r="E515" i="102"/>
  <c r="G514" i="102"/>
  <c r="K514" i="102"/>
  <c r="J514" i="102"/>
  <c r="E514" i="102"/>
  <c r="K513" i="102"/>
  <c r="J513" i="102"/>
  <c r="E513" i="102"/>
  <c r="G512" i="102"/>
  <c r="K512" i="102"/>
  <c r="J512" i="102"/>
  <c r="E512" i="102"/>
  <c r="G511" i="102"/>
  <c r="K511" i="102"/>
  <c r="J511" i="102"/>
  <c r="E511" i="102"/>
  <c r="K510" i="102"/>
  <c r="J510" i="102"/>
  <c r="E510" i="102"/>
  <c r="G509" i="102"/>
  <c r="K509" i="102"/>
  <c r="J509" i="102"/>
  <c r="E509" i="102"/>
  <c r="K508" i="102"/>
  <c r="J508" i="102"/>
  <c r="E508" i="102"/>
  <c r="G507" i="102"/>
  <c r="K507" i="102"/>
  <c r="J507" i="102"/>
  <c r="E507" i="102"/>
  <c r="K506" i="102"/>
  <c r="J506" i="102"/>
  <c r="E506" i="102"/>
  <c r="K505" i="102"/>
  <c r="J505" i="102"/>
  <c r="E505" i="102"/>
  <c r="K504" i="102"/>
  <c r="J504" i="102"/>
  <c r="E504" i="102"/>
  <c r="G503" i="102"/>
  <c r="K503" i="102"/>
  <c r="J503" i="102"/>
  <c r="E503" i="102"/>
  <c r="G502" i="102"/>
  <c r="K502" i="102"/>
  <c r="J502" i="102"/>
  <c r="E502" i="102"/>
  <c r="G501" i="102"/>
  <c r="K501" i="102"/>
  <c r="J501" i="102"/>
  <c r="E501" i="102"/>
  <c r="G500" i="102"/>
  <c r="K500" i="102"/>
  <c r="J500" i="102"/>
  <c r="E500" i="102"/>
  <c r="G499" i="102"/>
  <c r="K499" i="102"/>
  <c r="J499" i="102"/>
  <c r="E499" i="102"/>
  <c r="G498" i="102"/>
  <c r="K498" i="102"/>
  <c r="J498" i="102"/>
  <c r="E498" i="102"/>
  <c r="G497" i="102"/>
  <c r="K497" i="102"/>
  <c r="J497" i="102"/>
  <c r="E497" i="102"/>
  <c r="G496" i="102"/>
  <c r="K496" i="102"/>
  <c r="J496" i="102"/>
  <c r="E496" i="102"/>
  <c r="G495" i="102"/>
  <c r="K495" i="102"/>
  <c r="J495" i="102"/>
  <c r="E495" i="102"/>
  <c r="G494" i="102"/>
  <c r="K494" i="102"/>
  <c r="J494" i="102"/>
  <c r="E494" i="102"/>
  <c r="G493" i="102"/>
  <c r="K493" i="102"/>
  <c r="J493" i="102"/>
  <c r="E493" i="102"/>
  <c r="G492" i="102"/>
  <c r="K492" i="102"/>
  <c r="J492" i="102"/>
  <c r="E492" i="102"/>
  <c r="G491" i="102"/>
  <c r="K491" i="102"/>
  <c r="J491" i="102"/>
  <c r="E491" i="102"/>
  <c r="G490" i="102"/>
  <c r="K490" i="102"/>
  <c r="J490" i="102"/>
  <c r="E490" i="102"/>
  <c r="G489" i="102"/>
  <c r="K489" i="102"/>
  <c r="J489" i="102"/>
  <c r="E489" i="102"/>
  <c r="G488" i="102"/>
  <c r="K488" i="102"/>
  <c r="J488" i="102"/>
  <c r="E488" i="102"/>
  <c r="G487" i="102"/>
  <c r="K487" i="102"/>
  <c r="J487" i="102"/>
  <c r="E487" i="102"/>
  <c r="G486" i="102"/>
  <c r="K486" i="102"/>
  <c r="J486" i="102"/>
  <c r="E486" i="102"/>
  <c r="G485" i="102"/>
  <c r="K485" i="102"/>
  <c r="J485" i="102"/>
  <c r="E485" i="102"/>
  <c r="G484" i="102"/>
  <c r="K484" i="102"/>
  <c r="J484" i="102"/>
  <c r="E484" i="102"/>
  <c r="G483" i="102"/>
  <c r="K483" i="102"/>
  <c r="J483" i="102"/>
  <c r="E483" i="102"/>
  <c r="K482" i="102"/>
  <c r="J482" i="102"/>
  <c r="G482" i="102"/>
  <c r="E482" i="102"/>
  <c r="K481" i="102"/>
  <c r="J481" i="102"/>
  <c r="E481" i="102"/>
  <c r="G480" i="102"/>
  <c r="K480" i="102"/>
  <c r="J480" i="102"/>
  <c r="E480" i="102"/>
  <c r="K479" i="102"/>
  <c r="J479" i="102"/>
  <c r="E479" i="102"/>
  <c r="G478" i="102"/>
  <c r="K478" i="102"/>
  <c r="J478" i="102"/>
  <c r="E478" i="102"/>
  <c r="G477" i="102"/>
  <c r="K477" i="102"/>
  <c r="J477" i="102"/>
  <c r="E477" i="102"/>
  <c r="G476" i="102"/>
  <c r="K476" i="102"/>
  <c r="J476" i="102"/>
  <c r="E476" i="102"/>
  <c r="G475" i="102"/>
  <c r="K475" i="102"/>
  <c r="J475" i="102"/>
  <c r="E475" i="102"/>
  <c r="K474" i="102"/>
  <c r="J474" i="102"/>
  <c r="E474" i="102"/>
  <c r="G473" i="102"/>
  <c r="K473" i="102"/>
  <c r="J473" i="102"/>
  <c r="E473" i="102"/>
  <c r="G472" i="102"/>
  <c r="K472" i="102"/>
  <c r="J472" i="102"/>
  <c r="E472" i="102"/>
  <c r="G471" i="102"/>
  <c r="K471" i="102"/>
  <c r="J471" i="102"/>
  <c r="E471" i="102"/>
  <c r="G470" i="102"/>
  <c r="K470" i="102"/>
  <c r="J470" i="102"/>
  <c r="E470" i="102"/>
  <c r="G469" i="102"/>
  <c r="K469" i="102"/>
  <c r="J469" i="102"/>
  <c r="E469" i="102"/>
  <c r="G468" i="102"/>
  <c r="K468" i="102"/>
  <c r="J468" i="102"/>
  <c r="E468" i="102"/>
  <c r="G467" i="102"/>
  <c r="K467" i="102"/>
  <c r="J467" i="102"/>
  <c r="E467" i="102"/>
  <c r="G466" i="102"/>
  <c r="K466" i="102"/>
  <c r="J466" i="102"/>
  <c r="E466" i="102"/>
  <c r="G465" i="102"/>
  <c r="K465" i="102"/>
  <c r="J465" i="102"/>
  <c r="E465" i="102"/>
  <c r="G464" i="102"/>
  <c r="K464" i="102"/>
  <c r="J464" i="102"/>
  <c r="E464" i="102"/>
  <c r="G463" i="102"/>
  <c r="K463" i="102"/>
  <c r="J463" i="102"/>
  <c r="E463" i="102"/>
  <c r="G462" i="102"/>
  <c r="K462" i="102"/>
  <c r="J462" i="102"/>
  <c r="E462" i="102"/>
  <c r="G461" i="102"/>
  <c r="K461" i="102"/>
  <c r="J461" i="102"/>
  <c r="E461" i="102"/>
  <c r="G460" i="102"/>
  <c r="K460" i="102"/>
  <c r="J460" i="102"/>
  <c r="E460" i="102"/>
  <c r="G459" i="102"/>
  <c r="K459" i="102"/>
  <c r="J459" i="102"/>
  <c r="E459" i="102"/>
  <c r="G458" i="102"/>
  <c r="K458" i="102"/>
  <c r="J458" i="102"/>
  <c r="E458" i="102"/>
  <c r="G457" i="102"/>
  <c r="K457" i="102"/>
  <c r="J457" i="102"/>
  <c r="E457" i="102"/>
  <c r="G456" i="102"/>
  <c r="K456" i="102"/>
  <c r="J456" i="102"/>
  <c r="E456" i="102"/>
  <c r="G455" i="102"/>
  <c r="K455" i="102"/>
  <c r="J455" i="102"/>
  <c r="E455" i="102"/>
  <c r="G454" i="102"/>
  <c r="K454" i="102"/>
  <c r="J454" i="102"/>
  <c r="E454" i="102"/>
  <c r="G453" i="102"/>
  <c r="K453" i="102"/>
  <c r="J453" i="102"/>
  <c r="E453" i="102"/>
  <c r="G452" i="102"/>
  <c r="K452" i="102"/>
  <c r="J452" i="102"/>
  <c r="E452" i="102"/>
  <c r="G451" i="102"/>
  <c r="K451" i="102"/>
  <c r="J451" i="102"/>
  <c r="E451" i="102"/>
  <c r="G450" i="102"/>
  <c r="K450" i="102"/>
  <c r="J450" i="102"/>
  <c r="E450" i="102"/>
  <c r="G449" i="102"/>
  <c r="K449" i="102"/>
  <c r="J449" i="102"/>
  <c r="E449" i="102"/>
  <c r="G448" i="102"/>
  <c r="K448" i="102"/>
  <c r="J448" i="102"/>
  <c r="E448" i="102"/>
  <c r="G447" i="102"/>
  <c r="K447" i="102"/>
  <c r="J447" i="102"/>
  <c r="E447" i="102"/>
  <c r="G446" i="102"/>
  <c r="K446" i="102"/>
  <c r="J446" i="102"/>
  <c r="E446" i="102"/>
  <c r="K445" i="102"/>
  <c r="J445" i="102"/>
  <c r="E445" i="102"/>
  <c r="G444" i="102"/>
  <c r="K444" i="102"/>
  <c r="J444" i="102"/>
  <c r="E444" i="102"/>
  <c r="G443" i="102"/>
  <c r="K443" i="102"/>
  <c r="J443" i="102"/>
  <c r="E443" i="102"/>
  <c r="K442" i="102"/>
  <c r="J442" i="102"/>
  <c r="E442" i="102"/>
  <c r="K441" i="102"/>
  <c r="J441" i="102"/>
  <c r="E441" i="102"/>
  <c r="K440" i="102"/>
  <c r="J440" i="102"/>
  <c r="E440" i="102"/>
  <c r="K439" i="102"/>
  <c r="J439" i="102"/>
  <c r="E439" i="102"/>
  <c r="G438" i="102"/>
  <c r="K438" i="102"/>
  <c r="J438" i="102"/>
  <c r="E438" i="102"/>
  <c r="G437" i="102"/>
  <c r="K437" i="102"/>
  <c r="J437" i="102"/>
  <c r="E437" i="102"/>
  <c r="G436" i="102"/>
  <c r="K436" i="102"/>
  <c r="J436" i="102"/>
  <c r="E436" i="102"/>
  <c r="G435" i="102"/>
  <c r="K435" i="102"/>
  <c r="J435" i="102"/>
  <c r="E435" i="102"/>
  <c r="G434" i="102"/>
  <c r="K434" i="102"/>
  <c r="J434" i="102"/>
  <c r="E434" i="102"/>
  <c r="G433" i="102"/>
  <c r="K433" i="102"/>
  <c r="J433" i="102"/>
  <c r="E433" i="102"/>
  <c r="G432" i="102"/>
  <c r="K432" i="102"/>
  <c r="J432" i="102"/>
  <c r="E432" i="102"/>
  <c r="G431" i="102"/>
  <c r="K431" i="102"/>
  <c r="J431" i="102"/>
  <c r="E431" i="102"/>
  <c r="G430" i="102"/>
  <c r="K430" i="102"/>
  <c r="J430" i="102"/>
  <c r="E430" i="102"/>
  <c r="G429" i="102"/>
  <c r="K429" i="102"/>
  <c r="J429" i="102"/>
  <c r="E429" i="102"/>
  <c r="G428" i="102"/>
  <c r="K428" i="102"/>
  <c r="J428" i="102"/>
  <c r="E428" i="102"/>
  <c r="G427" i="102"/>
  <c r="K427" i="102"/>
  <c r="J427" i="102"/>
  <c r="E427" i="102"/>
  <c r="G426" i="102"/>
  <c r="K426" i="102"/>
  <c r="J426" i="102"/>
  <c r="E426" i="102"/>
  <c r="G425" i="102"/>
  <c r="K425" i="102"/>
  <c r="J425" i="102"/>
  <c r="E425" i="102"/>
  <c r="G424" i="102"/>
  <c r="K424" i="102"/>
  <c r="J424" i="102"/>
  <c r="E424" i="102"/>
  <c r="G423" i="102"/>
  <c r="K423" i="102"/>
  <c r="J423" i="102"/>
  <c r="E423" i="102"/>
  <c r="G422" i="102"/>
  <c r="K422" i="102"/>
  <c r="J422" i="102"/>
  <c r="E422" i="102"/>
  <c r="G421" i="102"/>
  <c r="K421" i="102"/>
  <c r="J421" i="102"/>
  <c r="E421" i="102"/>
  <c r="G420" i="102"/>
  <c r="K420" i="102"/>
  <c r="J420" i="102"/>
  <c r="E420" i="102"/>
  <c r="G419" i="102"/>
  <c r="K419" i="102"/>
  <c r="J419" i="102"/>
  <c r="E419" i="102"/>
  <c r="G418" i="102"/>
  <c r="K418" i="102"/>
  <c r="J418" i="102"/>
  <c r="E418" i="102"/>
  <c r="G417" i="102"/>
  <c r="K417" i="102"/>
  <c r="J417" i="102"/>
  <c r="E417" i="102"/>
  <c r="G416" i="102"/>
  <c r="K416" i="102"/>
  <c r="J416" i="102"/>
  <c r="E416" i="102"/>
  <c r="G415" i="102"/>
  <c r="K415" i="102"/>
  <c r="J415" i="102"/>
  <c r="E415" i="102"/>
  <c r="G414" i="102"/>
  <c r="K414" i="102"/>
  <c r="J414" i="102"/>
  <c r="E414" i="102"/>
  <c r="G413" i="102"/>
  <c r="K413" i="102"/>
  <c r="J413" i="102"/>
  <c r="E413" i="102"/>
  <c r="G412" i="102"/>
  <c r="K412" i="102"/>
  <c r="J412" i="102"/>
  <c r="E412" i="102"/>
  <c r="G411" i="102"/>
  <c r="K411" i="102"/>
  <c r="J411" i="102"/>
  <c r="E411" i="102"/>
  <c r="G410" i="102"/>
  <c r="K410" i="102"/>
  <c r="J410" i="102"/>
  <c r="E410" i="102"/>
  <c r="G409" i="102"/>
  <c r="K409" i="102"/>
  <c r="J409" i="102"/>
  <c r="E409" i="102"/>
  <c r="G408" i="102"/>
  <c r="K408" i="102"/>
  <c r="J408" i="102"/>
  <c r="E408" i="102"/>
  <c r="G407" i="102"/>
  <c r="K407" i="102"/>
  <c r="J407" i="102"/>
  <c r="E407" i="102"/>
  <c r="G406" i="102"/>
  <c r="K406" i="102"/>
  <c r="J406" i="102"/>
  <c r="E406" i="102"/>
  <c r="G405" i="102"/>
  <c r="K405" i="102"/>
  <c r="J405" i="102"/>
  <c r="E405" i="102"/>
  <c r="G404" i="102"/>
  <c r="K404" i="102"/>
  <c r="J404" i="102"/>
  <c r="E404" i="102"/>
  <c r="G403" i="102"/>
  <c r="K403" i="102"/>
  <c r="J403" i="102"/>
  <c r="E403" i="102"/>
  <c r="G402" i="102"/>
  <c r="K402" i="102"/>
  <c r="J402" i="102"/>
  <c r="E402" i="102"/>
  <c r="G401" i="102"/>
  <c r="K401" i="102"/>
  <c r="J401" i="102"/>
  <c r="E401" i="102"/>
  <c r="G400" i="102"/>
  <c r="K400" i="102"/>
  <c r="J400" i="102"/>
  <c r="E400" i="102"/>
  <c r="G399" i="102"/>
  <c r="K399" i="102"/>
  <c r="J399" i="102"/>
  <c r="E399" i="102"/>
  <c r="G398" i="102"/>
  <c r="K398" i="102"/>
  <c r="J398" i="102"/>
  <c r="E398" i="102"/>
  <c r="G397" i="102"/>
  <c r="K397" i="102"/>
  <c r="J397" i="102"/>
  <c r="E397" i="102"/>
  <c r="G396" i="102"/>
  <c r="K396" i="102"/>
  <c r="J396" i="102"/>
  <c r="E396" i="102"/>
  <c r="G395" i="102"/>
  <c r="K395" i="102"/>
  <c r="J395" i="102"/>
  <c r="E395" i="102"/>
  <c r="G394" i="102"/>
  <c r="K394" i="102"/>
  <c r="J394" i="102"/>
  <c r="E394" i="102"/>
  <c r="G393" i="102"/>
  <c r="K393" i="102"/>
  <c r="J393" i="102"/>
  <c r="E393" i="102"/>
  <c r="G392" i="102"/>
  <c r="K392" i="102"/>
  <c r="J392" i="102"/>
  <c r="E392" i="102"/>
  <c r="G391" i="102"/>
  <c r="K391" i="102"/>
  <c r="J391" i="102"/>
  <c r="E391" i="102"/>
  <c r="G390" i="102"/>
  <c r="K390" i="102"/>
  <c r="J390" i="102"/>
  <c r="E390" i="102"/>
  <c r="G389" i="102"/>
  <c r="K389" i="102"/>
  <c r="J389" i="102"/>
  <c r="E389" i="102"/>
  <c r="G388" i="102"/>
  <c r="K388" i="102"/>
  <c r="J388" i="102"/>
  <c r="E388" i="102"/>
  <c r="G387" i="102"/>
  <c r="K387" i="102"/>
  <c r="J387" i="102"/>
  <c r="E387" i="102"/>
  <c r="G386" i="102"/>
  <c r="K386" i="102"/>
  <c r="J386" i="102"/>
  <c r="E386" i="102"/>
  <c r="G385" i="102"/>
  <c r="K385" i="102"/>
  <c r="J385" i="102"/>
  <c r="E385" i="102"/>
  <c r="G384" i="102"/>
  <c r="K384" i="102"/>
  <c r="J384" i="102"/>
  <c r="E384" i="102"/>
  <c r="G383" i="102"/>
  <c r="K383" i="102"/>
  <c r="J383" i="102"/>
  <c r="E383" i="102"/>
  <c r="G382" i="102"/>
  <c r="K382" i="102"/>
  <c r="J382" i="102"/>
  <c r="E382" i="102"/>
  <c r="G381" i="102"/>
  <c r="K381" i="102"/>
  <c r="J381" i="102"/>
  <c r="E381" i="102"/>
  <c r="G380" i="102"/>
  <c r="K380" i="102"/>
  <c r="J380" i="102"/>
  <c r="E380" i="102"/>
  <c r="G379" i="102"/>
  <c r="K379" i="102"/>
  <c r="J379" i="102"/>
  <c r="E379" i="102"/>
  <c r="G378" i="102"/>
  <c r="K378" i="102"/>
  <c r="J378" i="102"/>
  <c r="E378" i="102"/>
  <c r="G377" i="102"/>
  <c r="K377" i="102"/>
  <c r="J377" i="102"/>
  <c r="E377" i="102"/>
  <c r="G376" i="102"/>
  <c r="K376" i="102"/>
  <c r="J376" i="102"/>
  <c r="E376" i="102"/>
  <c r="G375" i="102"/>
  <c r="K375" i="102"/>
  <c r="J375" i="102"/>
  <c r="E375" i="102"/>
  <c r="G374" i="102"/>
  <c r="K374" i="102"/>
  <c r="J374" i="102"/>
  <c r="E374" i="102"/>
  <c r="G373" i="102"/>
  <c r="K373" i="102"/>
  <c r="J373" i="102"/>
  <c r="E373" i="102"/>
  <c r="G372" i="102"/>
  <c r="K372" i="102"/>
  <c r="J372" i="102"/>
  <c r="E372" i="102"/>
  <c r="G371" i="102"/>
  <c r="K371" i="102"/>
  <c r="J371" i="102"/>
  <c r="E371" i="102"/>
  <c r="G370" i="102"/>
  <c r="K370" i="102"/>
  <c r="J370" i="102"/>
  <c r="E370" i="102"/>
  <c r="G369" i="102"/>
  <c r="K369" i="102"/>
  <c r="J369" i="102"/>
  <c r="E369" i="102"/>
  <c r="G368" i="102"/>
  <c r="K368" i="102"/>
  <c r="J368" i="102"/>
  <c r="E368" i="102"/>
  <c r="G367" i="102"/>
  <c r="K367" i="102"/>
  <c r="J367" i="102"/>
  <c r="E367" i="102"/>
  <c r="G366" i="102"/>
  <c r="K366" i="102"/>
  <c r="J366" i="102"/>
  <c r="E366" i="102"/>
  <c r="G365" i="102"/>
  <c r="K365" i="102"/>
  <c r="J365" i="102"/>
  <c r="E365" i="102"/>
  <c r="G364" i="102"/>
  <c r="K364" i="102"/>
  <c r="J364" i="102"/>
  <c r="E364" i="102"/>
  <c r="G363" i="102"/>
  <c r="K363" i="102"/>
  <c r="J363" i="102"/>
  <c r="E363" i="102"/>
  <c r="G362" i="102"/>
  <c r="K362" i="102"/>
  <c r="J362" i="102"/>
  <c r="E362" i="102"/>
  <c r="G361" i="102"/>
  <c r="K361" i="102"/>
  <c r="J361" i="102"/>
  <c r="E361" i="102"/>
  <c r="G360" i="102"/>
  <c r="K360" i="102"/>
  <c r="J360" i="102"/>
  <c r="E360" i="102"/>
  <c r="G359" i="102"/>
  <c r="K359" i="102"/>
  <c r="J359" i="102"/>
  <c r="E359" i="102"/>
  <c r="G358" i="102"/>
  <c r="K358" i="102"/>
  <c r="J358" i="102"/>
  <c r="E358" i="102"/>
  <c r="G357" i="102"/>
  <c r="K357" i="102"/>
  <c r="J357" i="102"/>
  <c r="E357" i="102"/>
  <c r="G356" i="102"/>
  <c r="K356" i="102"/>
  <c r="J356" i="102"/>
  <c r="E356" i="102"/>
  <c r="G355" i="102"/>
  <c r="K355" i="102"/>
  <c r="J355" i="102"/>
  <c r="E355" i="102"/>
  <c r="G354" i="102"/>
  <c r="K354" i="102"/>
  <c r="J354" i="102"/>
  <c r="E354" i="102"/>
  <c r="G353" i="102"/>
  <c r="K353" i="102"/>
  <c r="J353" i="102"/>
  <c r="E353" i="102"/>
  <c r="G352" i="102"/>
  <c r="K352" i="102"/>
  <c r="J352" i="102"/>
  <c r="E352" i="102"/>
  <c r="G351" i="102"/>
  <c r="K351" i="102"/>
  <c r="J351" i="102"/>
  <c r="E351" i="102"/>
  <c r="G350" i="102"/>
  <c r="K350" i="102"/>
  <c r="J350" i="102"/>
  <c r="E350" i="102"/>
  <c r="G349" i="102"/>
  <c r="K349" i="102"/>
  <c r="J349" i="102"/>
  <c r="E349" i="102"/>
  <c r="G348" i="102"/>
  <c r="K348" i="102"/>
  <c r="J348" i="102"/>
  <c r="E348" i="102"/>
  <c r="G347" i="102"/>
  <c r="K347" i="102"/>
  <c r="J347" i="102"/>
  <c r="E347" i="102"/>
  <c r="G346" i="102"/>
  <c r="K346" i="102"/>
  <c r="J346" i="102"/>
  <c r="E346" i="102"/>
  <c r="G345" i="102"/>
  <c r="K345" i="102"/>
  <c r="J345" i="102"/>
  <c r="E345" i="102"/>
  <c r="G344" i="102"/>
  <c r="K344" i="102"/>
  <c r="J344" i="102"/>
  <c r="E344" i="102"/>
  <c r="G343" i="102"/>
  <c r="K343" i="102"/>
  <c r="J343" i="102"/>
  <c r="E343" i="102"/>
  <c r="G342" i="102"/>
  <c r="K342" i="102"/>
  <c r="J342" i="102"/>
  <c r="E342" i="102"/>
  <c r="G341" i="102"/>
  <c r="K341" i="102"/>
  <c r="J341" i="102"/>
  <c r="E341" i="102"/>
  <c r="G340" i="102"/>
  <c r="K340" i="102"/>
  <c r="J340" i="102"/>
  <c r="E340" i="102"/>
  <c r="G339" i="102"/>
  <c r="K339" i="102"/>
  <c r="J339" i="102"/>
  <c r="E339" i="102"/>
  <c r="G338" i="102"/>
  <c r="K338" i="102"/>
  <c r="J338" i="102"/>
  <c r="E338" i="102"/>
  <c r="G337" i="102"/>
  <c r="K337" i="102"/>
  <c r="J337" i="102"/>
  <c r="E337" i="102"/>
  <c r="G336" i="102"/>
  <c r="K336" i="102"/>
  <c r="J336" i="102"/>
  <c r="E336" i="102"/>
  <c r="G335" i="102"/>
  <c r="K335" i="102"/>
  <c r="J335" i="102"/>
  <c r="E335" i="102"/>
  <c r="G334" i="102"/>
  <c r="K334" i="102"/>
  <c r="J334" i="102"/>
  <c r="E334" i="102"/>
  <c r="G333" i="102"/>
  <c r="K333" i="102"/>
  <c r="J333" i="102"/>
  <c r="E333" i="102"/>
  <c r="G332" i="102"/>
  <c r="K332" i="102"/>
  <c r="J332" i="102"/>
  <c r="E332" i="102"/>
  <c r="G331" i="102"/>
  <c r="K331" i="102"/>
  <c r="J331" i="102"/>
  <c r="E331" i="102"/>
  <c r="G330" i="102"/>
  <c r="K330" i="102"/>
  <c r="J330" i="102"/>
  <c r="E330" i="102"/>
  <c r="G329" i="102"/>
  <c r="K329" i="102"/>
  <c r="J329" i="102"/>
  <c r="E329" i="102"/>
  <c r="G328" i="102"/>
  <c r="K328" i="102"/>
  <c r="J328" i="102"/>
  <c r="E328" i="102"/>
  <c r="G327" i="102"/>
  <c r="K327" i="102"/>
  <c r="J327" i="102"/>
  <c r="E327" i="102"/>
  <c r="G326" i="102"/>
  <c r="K326" i="102"/>
  <c r="J326" i="102"/>
  <c r="E326" i="102"/>
  <c r="G325" i="102"/>
  <c r="K325" i="102"/>
  <c r="J325" i="102"/>
  <c r="E325" i="102"/>
  <c r="G324" i="102"/>
  <c r="K324" i="102"/>
  <c r="J324" i="102"/>
  <c r="E324" i="102"/>
  <c r="G323" i="102"/>
  <c r="K323" i="102"/>
  <c r="J323" i="102"/>
  <c r="E323" i="102"/>
  <c r="G322" i="102"/>
  <c r="K322" i="102"/>
  <c r="J322" i="102"/>
  <c r="E322" i="102"/>
  <c r="G321" i="102"/>
  <c r="K321" i="102"/>
  <c r="J321" i="102"/>
  <c r="E321" i="102"/>
  <c r="G320" i="102"/>
  <c r="K320" i="102"/>
  <c r="J320" i="102"/>
  <c r="E320" i="102"/>
  <c r="G319" i="102"/>
  <c r="K319" i="102"/>
  <c r="J319" i="102"/>
  <c r="E319" i="102"/>
  <c r="G318" i="102"/>
  <c r="K318" i="102"/>
  <c r="J318" i="102"/>
  <c r="E318" i="102"/>
  <c r="G317" i="102"/>
  <c r="K317" i="102"/>
  <c r="J317" i="102"/>
  <c r="E317" i="102"/>
  <c r="G316" i="102"/>
  <c r="K316" i="102"/>
  <c r="J316" i="102"/>
  <c r="E316" i="102"/>
  <c r="G315" i="102"/>
  <c r="K315" i="102"/>
  <c r="J315" i="102"/>
  <c r="E315" i="102"/>
  <c r="G314" i="102"/>
  <c r="K314" i="102"/>
  <c r="J314" i="102"/>
  <c r="E314" i="102"/>
  <c r="G313" i="102"/>
  <c r="K313" i="102"/>
  <c r="J313" i="102"/>
  <c r="E313" i="102"/>
  <c r="G312" i="102"/>
  <c r="K312" i="102"/>
  <c r="J312" i="102"/>
  <c r="E312" i="102"/>
  <c r="G311" i="102"/>
  <c r="K311" i="102"/>
  <c r="J311" i="102"/>
  <c r="E311" i="102"/>
  <c r="G310" i="102"/>
  <c r="K310" i="102"/>
  <c r="J310" i="102"/>
  <c r="E310" i="102"/>
  <c r="G309" i="102"/>
  <c r="K309" i="102"/>
  <c r="J309" i="102"/>
  <c r="E309" i="102"/>
  <c r="G308" i="102"/>
  <c r="K308" i="102"/>
  <c r="J308" i="102"/>
  <c r="E308" i="102"/>
  <c r="G307" i="102"/>
  <c r="K307" i="102"/>
  <c r="J307" i="102"/>
  <c r="E307" i="102"/>
  <c r="G306" i="102"/>
  <c r="K306" i="102"/>
  <c r="J306" i="102"/>
  <c r="E306" i="102"/>
  <c r="G305" i="102"/>
  <c r="K305" i="102"/>
  <c r="J305" i="102"/>
  <c r="E305" i="102"/>
  <c r="G304" i="102"/>
  <c r="K304" i="102"/>
  <c r="J304" i="102"/>
  <c r="E304" i="102"/>
  <c r="G303" i="102"/>
  <c r="K303" i="102"/>
  <c r="J303" i="102"/>
  <c r="E303" i="102"/>
  <c r="G302" i="102"/>
  <c r="K302" i="102"/>
  <c r="J302" i="102"/>
  <c r="E302" i="102"/>
  <c r="G301" i="102"/>
  <c r="K301" i="102"/>
  <c r="J301" i="102"/>
  <c r="E301" i="102"/>
  <c r="G300" i="102"/>
  <c r="K300" i="102"/>
  <c r="J300" i="102"/>
  <c r="E300" i="102"/>
  <c r="G299" i="102"/>
  <c r="K299" i="102"/>
  <c r="J299" i="102"/>
  <c r="E299" i="102"/>
  <c r="G298" i="102"/>
  <c r="K298" i="102"/>
  <c r="J298" i="102"/>
  <c r="E298" i="102"/>
  <c r="G297" i="102"/>
  <c r="K297" i="102"/>
  <c r="J297" i="102"/>
  <c r="E297" i="102"/>
  <c r="G296" i="102"/>
  <c r="K296" i="102"/>
  <c r="J296" i="102"/>
  <c r="E296" i="102"/>
  <c r="G295" i="102"/>
  <c r="K295" i="102"/>
  <c r="J295" i="102"/>
  <c r="E295" i="102"/>
  <c r="G294" i="102"/>
  <c r="K294" i="102"/>
  <c r="J294" i="102"/>
  <c r="E294" i="102"/>
  <c r="G293" i="102"/>
  <c r="K293" i="102"/>
  <c r="J293" i="102"/>
  <c r="E293" i="102"/>
  <c r="G292" i="102"/>
  <c r="K292" i="102"/>
  <c r="J292" i="102"/>
  <c r="E292" i="102"/>
  <c r="G291" i="102"/>
  <c r="K291" i="102"/>
  <c r="J291" i="102"/>
  <c r="E291" i="102"/>
  <c r="G290" i="102"/>
  <c r="K290" i="102"/>
  <c r="J290" i="102"/>
  <c r="E290" i="102"/>
  <c r="G289" i="102"/>
  <c r="K289" i="102"/>
  <c r="J289" i="102"/>
  <c r="E289" i="102"/>
  <c r="G288" i="102"/>
  <c r="K288" i="102"/>
  <c r="J288" i="102"/>
  <c r="E288" i="102"/>
  <c r="G287" i="102"/>
  <c r="K287" i="102"/>
  <c r="J287" i="102"/>
  <c r="E287" i="102"/>
  <c r="G286" i="102"/>
  <c r="K286" i="102"/>
  <c r="J286" i="102"/>
  <c r="E286" i="102"/>
  <c r="G285" i="102"/>
  <c r="K285" i="102"/>
  <c r="J285" i="102"/>
  <c r="E285" i="102"/>
  <c r="G284" i="102"/>
  <c r="K284" i="102"/>
  <c r="J284" i="102"/>
  <c r="E284" i="102"/>
  <c r="G283" i="102"/>
  <c r="K283" i="102"/>
  <c r="J283" i="102"/>
  <c r="E283" i="102"/>
  <c r="G282" i="102"/>
  <c r="K282" i="102"/>
  <c r="J282" i="102"/>
  <c r="E282" i="102"/>
  <c r="G281" i="102"/>
  <c r="K281" i="102"/>
  <c r="J281" i="102"/>
  <c r="E281" i="102"/>
  <c r="G280" i="102"/>
  <c r="K280" i="102"/>
  <c r="J280" i="102"/>
  <c r="E280" i="102"/>
  <c r="G279" i="102"/>
  <c r="K279" i="102"/>
  <c r="J279" i="102"/>
  <c r="E279" i="102"/>
  <c r="G278" i="102"/>
  <c r="K278" i="102"/>
  <c r="J278" i="102"/>
  <c r="E278" i="102"/>
  <c r="G277" i="102"/>
  <c r="K277" i="102"/>
  <c r="J277" i="102"/>
  <c r="E277" i="102"/>
  <c r="G276" i="102"/>
  <c r="K276" i="102"/>
  <c r="J276" i="102"/>
  <c r="E276" i="102"/>
  <c r="G275" i="102"/>
  <c r="K275" i="102"/>
  <c r="J275" i="102"/>
  <c r="E275" i="102"/>
  <c r="G274" i="102"/>
  <c r="K274" i="102"/>
  <c r="J274" i="102"/>
  <c r="E274" i="102"/>
  <c r="G273" i="102"/>
  <c r="K273" i="102"/>
  <c r="J273" i="102"/>
  <c r="E273" i="102"/>
  <c r="G272" i="102"/>
  <c r="K272" i="102"/>
  <c r="J272" i="102"/>
  <c r="E272" i="102"/>
  <c r="G271" i="102"/>
  <c r="K271" i="102"/>
  <c r="J271" i="102"/>
  <c r="E271" i="102"/>
  <c r="G270" i="102"/>
  <c r="K270" i="102"/>
  <c r="J270" i="102"/>
  <c r="E270" i="102"/>
  <c r="G269" i="102"/>
  <c r="K269" i="102"/>
  <c r="J269" i="102"/>
  <c r="E269" i="102"/>
  <c r="G268" i="102"/>
  <c r="K268" i="102"/>
  <c r="J268" i="102"/>
  <c r="E268" i="102"/>
  <c r="G267" i="102"/>
  <c r="K267" i="102"/>
  <c r="J267" i="102"/>
  <c r="E267" i="102"/>
  <c r="G266" i="102"/>
  <c r="K266" i="102"/>
  <c r="J266" i="102"/>
  <c r="E266" i="102"/>
  <c r="G265" i="102"/>
  <c r="K265" i="102"/>
  <c r="J265" i="102"/>
  <c r="E265" i="102"/>
  <c r="G264" i="102"/>
  <c r="K264" i="102"/>
  <c r="J264" i="102"/>
  <c r="E264" i="102"/>
  <c r="G263" i="102"/>
  <c r="K263" i="102"/>
  <c r="J263" i="102"/>
  <c r="E263" i="102"/>
  <c r="G262" i="102"/>
  <c r="K262" i="102"/>
  <c r="J262" i="102"/>
  <c r="E262" i="102"/>
  <c r="G261" i="102"/>
  <c r="K261" i="102"/>
  <c r="J261" i="102"/>
  <c r="E261" i="102"/>
  <c r="G260" i="102"/>
  <c r="K260" i="102"/>
  <c r="J260" i="102"/>
  <c r="E260" i="102"/>
  <c r="G259" i="102"/>
  <c r="K259" i="102"/>
  <c r="J259" i="102"/>
  <c r="E259" i="102"/>
  <c r="G258" i="102"/>
  <c r="K258" i="102"/>
  <c r="J258" i="102"/>
  <c r="E258" i="102"/>
  <c r="G257" i="102"/>
  <c r="K257" i="102"/>
  <c r="J257" i="102"/>
  <c r="E257" i="102"/>
  <c r="G256" i="102"/>
  <c r="K256" i="102"/>
  <c r="J256" i="102"/>
  <c r="E256" i="102"/>
  <c r="G255" i="102"/>
  <c r="K255" i="102"/>
  <c r="J255" i="102"/>
  <c r="E255" i="102"/>
  <c r="G254" i="102"/>
  <c r="K254" i="102"/>
  <c r="J254" i="102"/>
  <c r="E254" i="102"/>
  <c r="G253" i="102"/>
  <c r="K253" i="102"/>
  <c r="J253" i="102"/>
  <c r="E253" i="102"/>
  <c r="G252" i="102"/>
  <c r="K252" i="102"/>
  <c r="J252" i="102"/>
  <c r="E252" i="102"/>
  <c r="G251" i="102"/>
  <c r="K251" i="102"/>
  <c r="J251" i="102"/>
  <c r="E251" i="102"/>
  <c r="G250" i="102"/>
  <c r="K250" i="102"/>
  <c r="J250" i="102"/>
  <c r="E250" i="102"/>
  <c r="G249" i="102"/>
  <c r="K249" i="102"/>
  <c r="J249" i="102"/>
  <c r="E249" i="102"/>
  <c r="G248" i="102"/>
  <c r="K248" i="102"/>
  <c r="J248" i="102"/>
  <c r="E248" i="102"/>
  <c r="G247" i="102"/>
  <c r="K247" i="102"/>
  <c r="J247" i="102"/>
  <c r="E247" i="102"/>
  <c r="G246" i="102"/>
  <c r="K246" i="102"/>
  <c r="J246" i="102"/>
  <c r="E246" i="102"/>
  <c r="G245" i="102"/>
  <c r="K245" i="102"/>
  <c r="J245" i="102"/>
  <c r="E245" i="102"/>
  <c r="G244" i="102"/>
  <c r="K244" i="102"/>
  <c r="J244" i="102"/>
  <c r="E244" i="102"/>
  <c r="G243" i="102"/>
  <c r="K243" i="102"/>
  <c r="J243" i="102"/>
  <c r="E243" i="102"/>
  <c r="G242" i="102"/>
  <c r="K242" i="102"/>
  <c r="J242" i="102"/>
  <c r="E242" i="102"/>
  <c r="G241" i="102"/>
  <c r="K241" i="102"/>
  <c r="J241" i="102"/>
  <c r="E241" i="102"/>
  <c r="G240" i="102"/>
  <c r="K240" i="102"/>
  <c r="J240" i="102"/>
  <c r="E240" i="102"/>
  <c r="G239" i="102"/>
  <c r="K239" i="102"/>
  <c r="J239" i="102"/>
  <c r="E239" i="102"/>
  <c r="G238" i="102"/>
  <c r="K238" i="102"/>
  <c r="J238" i="102"/>
  <c r="E238" i="102"/>
  <c r="G237" i="102"/>
  <c r="K237" i="102"/>
  <c r="J237" i="102"/>
  <c r="E237" i="102"/>
  <c r="G236" i="102"/>
  <c r="K236" i="102"/>
  <c r="J236" i="102"/>
  <c r="E236" i="102"/>
  <c r="G235" i="102"/>
  <c r="K235" i="102"/>
  <c r="J235" i="102"/>
  <c r="E235" i="102"/>
  <c r="G234" i="102"/>
  <c r="K234" i="102"/>
  <c r="J234" i="102"/>
  <c r="E234" i="102"/>
  <c r="G233" i="102"/>
  <c r="K233" i="102"/>
  <c r="J233" i="102"/>
  <c r="E233" i="102"/>
  <c r="G232" i="102"/>
  <c r="K232" i="102"/>
  <c r="J232" i="102"/>
  <c r="E232" i="102"/>
  <c r="G231" i="102"/>
  <c r="K231" i="102"/>
  <c r="J231" i="102"/>
  <c r="E231" i="102"/>
  <c r="G230" i="102"/>
  <c r="K230" i="102"/>
  <c r="J230" i="102"/>
  <c r="E230" i="102"/>
  <c r="G229" i="102"/>
  <c r="K229" i="102"/>
  <c r="J229" i="102"/>
  <c r="E229" i="102"/>
  <c r="G228" i="102"/>
  <c r="K228" i="102"/>
  <c r="J228" i="102"/>
  <c r="E228" i="102"/>
  <c r="G227" i="102"/>
  <c r="K227" i="102"/>
  <c r="J227" i="102"/>
  <c r="E227" i="102"/>
  <c r="G226" i="102"/>
  <c r="K226" i="102"/>
  <c r="J226" i="102"/>
  <c r="E226" i="102"/>
  <c r="G225" i="102"/>
  <c r="K225" i="102"/>
  <c r="J225" i="102"/>
  <c r="E225" i="102"/>
  <c r="G224" i="102"/>
  <c r="K224" i="102"/>
  <c r="J224" i="102"/>
  <c r="E224" i="102"/>
  <c r="G223" i="102"/>
  <c r="K223" i="102"/>
  <c r="J223" i="102"/>
  <c r="E223" i="102"/>
  <c r="G222" i="102"/>
  <c r="K222" i="102"/>
  <c r="J222" i="102"/>
  <c r="E222" i="102"/>
  <c r="G221" i="102"/>
  <c r="K221" i="102"/>
  <c r="J221" i="102"/>
  <c r="E221" i="102"/>
  <c r="G220" i="102"/>
  <c r="K220" i="102"/>
  <c r="J220" i="102"/>
  <c r="E220" i="102"/>
  <c r="G219" i="102"/>
  <c r="K219" i="102"/>
  <c r="J219" i="102"/>
  <c r="E219" i="102"/>
  <c r="G218" i="102"/>
  <c r="K218" i="102"/>
  <c r="J218" i="102"/>
  <c r="E218" i="102"/>
  <c r="G217" i="102"/>
  <c r="K217" i="102"/>
  <c r="J217" i="102"/>
  <c r="E217" i="102"/>
  <c r="G216" i="102"/>
  <c r="K216" i="102"/>
  <c r="J216" i="102"/>
  <c r="E216" i="102"/>
  <c r="G215" i="102"/>
  <c r="K215" i="102"/>
  <c r="J215" i="102"/>
  <c r="E215" i="102"/>
  <c r="G214" i="102"/>
  <c r="K214" i="102"/>
  <c r="J214" i="102"/>
  <c r="E214" i="102"/>
  <c r="G213" i="102"/>
  <c r="K213" i="102"/>
  <c r="J213" i="102"/>
  <c r="E213" i="102"/>
  <c r="G212" i="102"/>
  <c r="K212" i="102"/>
  <c r="J212" i="102"/>
  <c r="E212" i="102"/>
  <c r="G211" i="102"/>
  <c r="K211" i="102"/>
  <c r="J211" i="102"/>
  <c r="E211" i="102"/>
  <c r="G210" i="102"/>
  <c r="K210" i="102"/>
  <c r="J210" i="102"/>
  <c r="E210" i="102"/>
  <c r="G209" i="102"/>
  <c r="K209" i="102"/>
  <c r="J209" i="102"/>
  <c r="E209" i="102"/>
  <c r="G208" i="102"/>
  <c r="K208" i="102"/>
  <c r="J208" i="102"/>
  <c r="E208" i="102"/>
  <c r="G207" i="102"/>
  <c r="K207" i="102"/>
  <c r="J207" i="102"/>
  <c r="E207" i="102"/>
  <c r="G206" i="102"/>
  <c r="K206" i="102"/>
  <c r="J206" i="102"/>
  <c r="E206" i="102"/>
  <c r="G205" i="102"/>
  <c r="K205" i="102"/>
  <c r="J205" i="102"/>
  <c r="E205" i="102"/>
  <c r="G204" i="102"/>
  <c r="K204" i="102"/>
  <c r="J204" i="102"/>
  <c r="E204" i="102"/>
  <c r="G203" i="102"/>
  <c r="K203" i="102"/>
  <c r="J203" i="102"/>
  <c r="E203" i="102"/>
  <c r="G202" i="102"/>
  <c r="K202" i="102"/>
  <c r="J202" i="102"/>
  <c r="E202" i="102"/>
  <c r="G201" i="102"/>
  <c r="K201" i="102"/>
  <c r="J201" i="102"/>
  <c r="E201" i="102"/>
  <c r="G200" i="102"/>
  <c r="K200" i="102"/>
  <c r="J200" i="102"/>
  <c r="E200" i="102"/>
  <c r="G199" i="102"/>
  <c r="K199" i="102"/>
  <c r="J199" i="102"/>
  <c r="E199" i="102"/>
  <c r="G198" i="102"/>
  <c r="K198" i="102"/>
  <c r="J198" i="102"/>
  <c r="E198" i="102"/>
  <c r="G197" i="102"/>
  <c r="K197" i="102"/>
  <c r="J197" i="102"/>
  <c r="E197" i="102"/>
  <c r="G196" i="102"/>
  <c r="K196" i="102"/>
  <c r="J196" i="102"/>
  <c r="E196" i="102"/>
  <c r="G195" i="102"/>
  <c r="K195" i="102"/>
  <c r="J195" i="102"/>
  <c r="E195" i="102"/>
  <c r="G194" i="102"/>
  <c r="K194" i="102"/>
  <c r="J194" i="102"/>
  <c r="E194" i="102"/>
  <c r="G193" i="102"/>
  <c r="K193" i="102"/>
  <c r="J193" i="102"/>
  <c r="E193" i="102"/>
  <c r="G192" i="102"/>
  <c r="K192" i="102"/>
  <c r="J192" i="102"/>
  <c r="E192" i="102"/>
  <c r="G191" i="102"/>
  <c r="K191" i="102"/>
  <c r="J191" i="102"/>
  <c r="E191" i="102"/>
  <c r="G190" i="102"/>
  <c r="K190" i="102"/>
  <c r="J190" i="102"/>
  <c r="E190" i="102"/>
  <c r="G189" i="102"/>
  <c r="K189" i="102"/>
  <c r="J189" i="102"/>
  <c r="E189" i="102"/>
  <c r="G188" i="102"/>
  <c r="K188" i="102"/>
  <c r="J188" i="102"/>
  <c r="E188" i="102"/>
  <c r="G187" i="102"/>
  <c r="K187" i="102"/>
  <c r="J187" i="102"/>
  <c r="E187" i="102"/>
  <c r="G186" i="102"/>
  <c r="K186" i="102"/>
  <c r="J186" i="102"/>
  <c r="E186" i="102"/>
  <c r="G185" i="102"/>
  <c r="K185" i="102"/>
  <c r="J185" i="102"/>
  <c r="E185" i="102"/>
  <c r="G184" i="102"/>
  <c r="K184" i="102"/>
  <c r="J184" i="102"/>
  <c r="E184" i="102"/>
  <c r="G183" i="102"/>
  <c r="K183" i="102"/>
  <c r="J183" i="102"/>
  <c r="E183" i="102"/>
  <c r="G182" i="102"/>
  <c r="K182" i="102"/>
  <c r="J182" i="102"/>
  <c r="E182" i="102"/>
  <c r="G181" i="102"/>
  <c r="K181" i="102"/>
  <c r="J181" i="102"/>
  <c r="E181" i="102"/>
  <c r="G180" i="102"/>
  <c r="K180" i="102"/>
  <c r="J180" i="102"/>
  <c r="E180" i="102"/>
  <c r="G179" i="102"/>
  <c r="K179" i="102"/>
  <c r="J179" i="102"/>
  <c r="E179" i="102"/>
  <c r="G178" i="102"/>
  <c r="K178" i="102"/>
  <c r="J178" i="102"/>
  <c r="E178" i="102"/>
  <c r="G177" i="102"/>
  <c r="K177" i="102"/>
  <c r="J177" i="102"/>
  <c r="E177" i="102"/>
  <c r="G176" i="102"/>
  <c r="K176" i="102"/>
  <c r="J176" i="102"/>
  <c r="E176" i="102"/>
  <c r="G175" i="102"/>
  <c r="K175" i="102"/>
  <c r="J175" i="102"/>
  <c r="E175" i="102"/>
  <c r="G174" i="102"/>
  <c r="K174" i="102"/>
  <c r="J174" i="102"/>
  <c r="E174" i="102"/>
  <c r="G173" i="102"/>
  <c r="K173" i="102"/>
  <c r="J173" i="102"/>
  <c r="E173" i="102"/>
  <c r="G172" i="102"/>
  <c r="K172" i="102"/>
  <c r="J172" i="102"/>
  <c r="E172" i="102"/>
  <c r="G171" i="102"/>
  <c r="K171" i="102"/>
  <c r="J171" i="102"/>
  <c r="E171" i="102"/>
  <c r="G170" i="102"/>
  <c r="K170" i="102"/>
  <c r="J170" i="102"/>
  <c r="E170" i="102"/>
  <c r="G169" i="102"/>
  <c r="K169" i="102"/>
  <c r="J169" i="102"/>
  <c r="E169" i="102"/>
  <c r="G168" i="102"/>
  <c r="K168" i="102"/>
  <c r="J168" i="102"/>
  <c r="E168" i="102"/>
  <c r="G167" i="102"/>
  <c r="K167" i="102"/>
  <c r="J167" i="102"/>
  <c r="E167" i="102"/>
  <c r="G166" i="102"/>
  <c r="K166" i="102"/>
  <c r="J166" i="102"/>
  <c r="E166" i="102"/>
  <c r="G165" i="102"/>
  <c r="K165" i="102"/>
  <c r="J165" i="102"/>
  <c r="E165" i="102"/>
  <c r="G164" i="102"/>
  <c r="K164" i="102"/>
  <c r="J164" i="102"/>
  <c r="E164" i="102"/>
  <c r="G163" i="102"/>
  <c r="K163" i="102"/>
  <c r="J163" i="102"/>
  <c r="E163" i="102"/>
  <c r="G162" i="102"/>
  <c r="K162" i="102"/>
  <c r="J162" i="102"/>
  <c r="E162" i="102"/>
  <c r="G161" i="102"/>
  <c r="K161" i="102"/>
  <c r="J161" i="102"/>
  <c r="E161" i="102"/>
  <c r="G160" i="102"/>
  <c r="K160" i="102"/>
  <c r="J160" i="102"/>
  <c r="E160" i="102"/>
  <c r="G159" i="102"/>
  <c r="K159" i="102"/>
  <c r="J159" i="102"/>
  <c r="E159" i="102"/>
  <c r="G158" i="102"/>
  <c r="K158" i="102"/>
  <c r="J158" i="102"/>
  <c r="E158" i="102"/>
  <c r="G157" i="102"/>
  <c r="K157" i="102"/>
  <c r="J157" i="102"/>
  <c r="E157" i="102"/>
  <c r="G156" i="102"/>
  <c r="K156" i="102"/>
  <c r="J156" i="102"/>
  <c r="E156" i="102"/>
  <c r="G155" i="102"/>
  <c r="K155" i="102"/>
  <c r="J155" i="102"/>
  <c r="E155" i="102"/>
  <c r="G154" i="102"/>
  <c r="K154" i="102"/>
  <c r="J154" i="102"/>
  <c r="E154" i="102"/>
  <c r="G153" i="102"/>
  <c r="K153" i="102"/>
  <c r="J153" i="102"/>
  <c r="E153" i="102"/>
  <c r="G152" i="102"/>
  <c r="K152" i="102"/>
  <c r="J152" i="102"/>
  <c r="E152" i="102"/>
  <c r="G151" i="102"/>
  <c r="K151" i="102"/>
  <c r="J151" i="102"/>
  <c r="E151" i="102"/>
  <c r="G150" i="102"/>
  <c r="K150" i="102"/>
  <c r="J150" i="102"/>
  <c r="E150" i="102"/>
  <c r="G149" i="102"/>
  <c r="K149" i="102"/>
  <c r="J149" i="102"/>
  <c r="E149" i="102"/>
  <c r="G148" i="102"/>
  <c r="K148" i="102"/>
  <c r="J148" i="102"/>
  <c r="E148" i="102"/>
  <c r="G147" i="102"/>
  <c r="K147" i="102"/>
  <c r="J147" i="102"/>
  <c r="E147" i="102"/>
  <c r="G146" i="102"/>
  <c r="K146" i="102"/>
  <c r="J146" i="102"/>
  <c r="E146" i="102"/>
  <c r="G145" i="102"/>
  <c r="K145" i="102"/>
  <c r="J145" i="102"/>
  <c r="E145" i="102"/>
  <c r="G144" i="102"/>
  <c r="K144" i="102"/>
  <c r="J144" i="102"/>
  <c r="E144" i="102"/>
  <c r="G143" i="102"/>
  <c r="K143" i="102"/>
  <c r="J143" i="102"/>
  <c r="E143" i="102"/>
  <c r="G142" i="102"/>
  <c r="K142" i="102"/>
  <c r="J142" i="102"/>
  <c r="E142" i="102"/>
  <c r="G141" i="102"/>
  <c r="K141" i="102"/>
  <c r="J141" i="102"/>
  <c r="E141" i="102"/>
  <c r="G140" i="102"/>
  <c r="K140" i="102"/>
  <c r="J140" i="102"/>
  <c r="E140" i="102"/>
  <c r="G139" i="102"/>
  <c r="K139" i="102"/>
  <c r="J139" i="102"/>
  <c r="E139" i="102"/>
  <c r="G138" i="102"/>
  <c r="K138" i="102"/>
  <c r="J138" i="102"/>
  <c r="E138" i="102"/>
  <c r="G137" i="102"/>
  <c r="K137" i="102"/>
  <c r="J137" i="102"/>
  <c r="E137" i="102"/>
  <c r="G136" i="102"/>
  <c r="K136" i="102"/>
  <c r="J136" i="102"/>
  <c r="E136" i="102"/>
  <c r="G135" i="102"/>
  <c r="K135" i="102"/>
  <c r="J135" i="102"/>
  <c r="E135" i="102"/>
  <c r="G134" i="102"/>
  <c r="K134" i="102"/>
  <c r="J134" i="102"/>
  <c r="E134" i="102"/>
  <c r="G133" i="102"/>
  <c r="K133" i="102"/>
  <c r="J133" i="102"/>
  <c r="E133" i="102"/>
  <c r="G132" i="102"/>
  <c r="K132" i="102"/>
  <c r="J132" i="102"/>
  <c r="E132" i="102"/>
  <c r="G131" i="102"/>
  <c r="K131" i="102"/>
  <c r="J131" i="102"/>
  <c r="E131" i="102"/>
  <c r="G130" i="102"/>
  <c r="K130" i="102"/>
  <c r="J130" i="102"/>
  <c r="E130" i="102"/>
  <c r="G129" i="102"/>
  <c r="K129" i="102"/>
  <c r="J129" i="102"/>
  <c r="E129" i="102"/>
  <c r="G128" i="102"/>
  <c r="K128" i="102"/>
  <c r="J128" i="102"/>
  <c r="E128" i="102"/>
  <c r="G127" i="102"/>
  <c r="K127" i="102"/>
  <c r="J127" i="102"/>
  <c r="E127" i="102"/>
  <c r="G126" i="102"/>
  <c r="K126" i="102"/>
  <c r="J126" i="102"/>
  <c r="E126" i="102"/>
  <c r="G125" i="102"/>
  <c r="K125" i="102"/>
  <c r="J125" i="102"/>
  <c r="E125" i="102"/>
  <c r="G124" i="102"/>
  <c r="K124" i="102"/>
  <c r="J124" i="102"/>
  <c r="E124" i="102"/>
  <c r="G123" i="102"/>
  <c r="K123" i="102"/>
  <c r="J123" i="102"/>
  <c r="E123" i="102"/>
  <c r="G122" i="102"/>
  <c r="K122" i="102"/>
  <c r="J122" i="102"/>
  <c r="E122" i="102"/>
  <c r="G121" i="102"/>
  <c r="K121" i="102"/>
  <c r="J121" i="102"/>
  <c r="E121" i="102"/>
  <c r="G120" i="102"/>
  <c r="K120" i="102"/>
  <c r="J120" i="102"/>
  <c r="E120" i="102"/>
  <c r="G119" i="102"/>
  <c r="K119" i="102"/>
  <c r="J119" i="102"/>
  <c r="E119" i="102"/>
  <c r="G118" i="102"/>
  <c r="K118" i="102"/>
  <c r="J118" i="102"/>
  <c r="E118" i="102"/>
  <c r="G117" i="102"/>
  <c r="K117" i="102"/>
  <c r="J117" i="102"/>
  <c r="E117" i="102"/>
  <c r="G116" i="102"/>
  <c r="K116" i="102"/>
  <c r="J116" i="102"/>
  <c r="E116" i="102"/>
  <c r="G115" i="102"/>
  <c r="K115" i="102"/>
  <c r="J115" i="102"/>
  <c r="E115" i="102"/>
  <c r="G114" i="102"/>
  <c r="K114" i="102"/>
  <c r="J114" i="102"/>
  <c r="E114" i="102"/>
  <c r="G113" i="102"/>
  <c r="K113" i="102"/>
  <c r="J113" i="102"/>
  <c r="E113" i="102"/>
  <c r="G112" i="102"/>
  <c r="K112" i="102"/>
  <c r="J112" i="102"/>
  <c r="E112" i="102"/>
  <c r="G111" i="102"/>
  <c r="K111" i="102"/>
  <c r="J111" i="102"/>
  <c r="E111" i="102"/>
  <c r="G110" i="102"/>
  <c r="K110" i="102"/>
  <c r="J110" i="102"/>
  <c r="E110" i="102"/>
  <c r="G109" i="102"/>
  <c r="K109" i="102"/>
  <c r="J109" i="102"/>
  <c r="E109" i="102"/>
  <c r="G108" i="102"/>
  <c r="K108" i="102"/>
  <c r="J108" i="102"/>
  <c r="E108" i="102"/>
  <c r="G107" i="102"/>
  <c r="K107" i="102"/>
  <c r="J107" i="102"/>
  <c r="E107" i="102"/>
  <c r="G106" i="102"/>
  <c r="K106" i="102"/>
  <c r="J106" i="102"/>
  <c r="E106" i="102"/>
  <c r="G105" i="102"/>
  <c r="K105" i="102"/>
  <c r="J105" i="102"/>
  <c r="E105" i="102"/>
  <c r="G104" i="102"/>
  <c r="K104" i="102"/>
  <c r="J104" i="102"/>
  <c r="E104" i="102"/>
  <c r="G103" i="102"/>
  <c r="K103" i="102"/>
  <c r="J103" i="102"/>
  <c r="E103" i="102"/>
  <c r="G102" i="102"/>
  <c r="K102" i="102"/>
  <c r="J102" i="102"/>
  <c r="E102" i="102"/>
  <c r="G101" i="102"/>
  <c r="K101" i="102"/>
  <c r="J101" i="102"/>
  <c r="E101" i="102"/>
  <c r="G100" i="102"/>
  <c r="K100" i="102"/>
  <c r="J100" i="102"/>
  <c r="E100" i="102"/>
  <c r="G99" i="102"/>
  <c r="K99" i="102"/>
  <c r="J99" i="102"/>
  <c r="E99" i="102"/>
  <c r="G98" i="102"/>
  <c r="K98" i="102"/>
  <c r="J98" i="102"/>
  <c r="E98" i="102"/>
  <c r="G97" i="102"/>
  <c r="K97" i="102"/>
  <c r="J97" i="102"/>
  <c r="E97" i="102"/>
  <c r="G96" i="102"/>
  <c r="K96" i="102"/>
  <c r="J96" i="102"/>
  <c r="E96" i="102"/>
  <c r="G95" i="102"/>
  <c r="K95" i="102"/>
  <c r="J95" i="102"/>
  <c r="E95" i="102"/>
  <c r="G94" i="102"/>
  <c r="K94" i="102"/>
  <c r="J94" i="102"/>
  <c r="E94" i="102"/>
  <c r="G93" i="102"/>
  <c r="K93" i="102"/>
  <c r="J93" i="102"/>
  <c r="E93" i="102"/>
  <c r="G92" i="102"/>
  <c r="K92" i="102"/>
  <c r="J92" i="102"/>
  <c r="E92" i="102"/>
  <c r="G91" i="102"/>
  <c r="K91" i="102"/>
  <c r="J91" i="102"/>
  <c r="E91" i="102"/>
  <c r="G90" i="102"/>
  <c r="K90" i="102"/>
  <c r="J90" i="102"/>
  <c r="E90" i="102"/>
  <c r="G89" i="102"/>
  <c r="K89" i="102"/>
  <c r="J89" i="102"/>
  <c r="E89" i="102"/>
  <c r="G88" i="102"/>
  <c r="K88" i="102"/>
  <c r="J88" i="102"/>
  <c r="E88" i="102"/>
  <c r="G87" i="102"/>
  <c r="K87" i="102"/>
  <c r="J87" i="102"/>
  <c r="E87" i="102"/>
  <c r="G86" i="102"/>
  <c r="K86" i="102"/>
  <c r="J86" i="102"/>
  <c r="E86" i="102"/>
  <c r="G85" i="102"/>
  <c r="K85" i="102"/>
  <c r="J85" i="102"/>
  <c r="E85" i="102"/>
  <c r="G84" i="102"/>
  <c r="K84" i="102"/>
  <c r="J84" i="102"/>
  <c r="E84" i="102"/>
  <c r="G83" i="102"/>
  <c r="K83" i="102"/>
  <c r="J83" i="102"/>
  <c r="E83" i="102"/>
  <c r="G82" i="102"/>
  <c r="K82" i="102"/>
  <c r="J82" i="102"/>
  <c r="E82" i="102"/>
  <c r="G81" i="102"/>
  <c r="K81" i="102"/>
  <c r="J81" i="102"/>
  <c r="E81" i="102"/>
  <c r="G80" i="102"/>
  <c r="K80" i="102"/>
  <c r="J80" i="102"/>
  <c r="E80" i="102"/>
  <c r="G79" i="102"/>
  <c r="K79" i="102"/>
  <c r="J79" i="102"/>
  <c r="E79" i="102"/>
  <c r="G78" i="102"/>
  <c r="K78" i="102"/>
  <c r="J78" i="102"/>
  <c r="E78" i="102"/>
  <c r="G77" i="102"/>
  <c r="K77" i="102"/>
  <c r="J77" i="102"/>
  <c r="E77" i="102"/>
  <c r="G76" i="102"/>
  <c r="K76" i="102"/>
  <c r="J76" i="102"/>
  <c r="E76" i="102"/>
  <c r="G75" i="102"/>
  <c r="K75" i="102"/>
  <c r="J75" i="102"/>
  <c r="E75" i="102"/>
  <c r="G74" i="102"/>
  <c r="K74" i="102"/>
  <c r="J74" i="102"/>
  <c r="E74" i="102"/>
  <c r="G73" i="102"/>
  <c r="K73" i="102"/>
  <c r="J73" i="102"/>
  <c r="E73" i="102"/>
  <c r="G72" i="102"/>
  <c r="K72" i="102"/>
  <c r="J72" i="102"/>
  <c r="E72" i="102"/>
  <c r="G71" i="102"/>
  <c r="K71" i="102"/>
  <c r="J71" i="102"/>
  <c r="E71" i="102"/>
  <c r="G70" i="102"/>
  <c r="K70" i="102"/>
  <c r="J70" i="102"/>
  <c r="E70" i="102"/>
  <c r="G69" i="102"/>
  <c r="K69" i="102"/>
  <c r="J69" i="102"/>
  <c r="E69" i="102"/>
  <c r="G68" i="102"/>
  <c r="K68" i="102"/>
  <c r="J68" i="102"/>
  <c r="E68" i="102"/>
  <c r="G67" i="102"/>
  <c r="K67" i="102"/>
  <c r="J67" i="102"/>
  <c r="E67" i="102"/>
  <c r="G66" i="102"/>
  <c r="K66" i="102"/>
  <c r="J66" i="102"/>
  <c r="E66" i="102"/>
  <c r="G65" i="102"/>
  <c r="K65" i="102"/>
  <c r="J65" i="102"/>
  <c r="E65" i="102"/>
  <c r="G64" i="102"/>
  <c r="K64" i="102"/>
  <c r="J64" i="102"/>
  <c r="E64" i="102"/>
  <c r="G63" i="102"/>
  <c r="K63" i="102"/>
  <c r="J63" i="102"/>
  <c r="E63" i="102"/>
  <c r="G62" i="102"/>
  <c r="K62" i="102"/>
  <c r="J62" i="102"/>
  <c r="E62" i="102"/>
  <c r="G61" i="102"/>
  <c r="K61" i="102"/>
  <c r="J61" i="102"/>
  <c r="E61" i="102"/>
  <c r="G60" i="102"/>
  <c r="K60" i="102"/>
  <c r="J60" i="102"/>
  <c r="E60" i="102"/>
  <c r="G59" i="102"/>
  <c r="K59" i="102"/>
  <c r="J59" i="102"/>
  <c r="E59" i="102"/>
  <c r="G58" i="102"/>
  <c r="K58" i="102"/>
  <c r="J58" i="102"/>
  <c r="E58" i="102"/>
  <c r="G57" i="102"/>
  <c r="K57" i="102"/>
  <c r="J57" i="102"/>
  <c r="E57" i="102"/>
  <c r="G56" i="102"/>
  <c r="K56" i="102"/>
  <c r="J56" i="102"/>
  <c r="E56" i="102"/>
  <c r="G55" i="102"/>
  <c r="K55" i="102"/>
  <c r="J55" i="102"/>
  <c r="E55" i="102"/>
  <c r="G54" i="102"/>
  <c r="K54" i="102"/>
  <c r="J54" i="102"/>
  <c r="E54" i="102"/>
  <c r="G53" i="102"/>
  <c r="K53" i="102"/>
  <c r="J53" i="102"/>
  <c r="E53" i="102"/>
  <c r="G52" i="102"/>
  <c r="K52" i="102"/>
  <c r="J52" i="102"/>
  <c r="E52" i="102"/>
  <c r="G51" i="102"/>
  <c r="K51" i="102"/>
  <c r="J51" i="102"/>
  <c r="E51" i="102"/>
  <c r="G50" i="102"/>
  <c r="K50" i="102"/>
  <c r="J50" i="102"/>
  <c r="E50" i="102"/>
  <c r="G49" i="102"/>
  <c r="K49" i="102"/>
  <c r="J49" i="102"/>
  <c r="E49" i="102"/>
  <c r="G48" i="102"/>
  <c r="K48" i="102"/>
  <c r="J48" i="102"/>
  <c r="E48" i="102"/>
  <c r="G47" i="102"/>
  <c r="K47" i="102"/>
  <c r="J47" i="102"/>
  <c r="E47" i="102"/>
  <c r="G46" i="102"/>
  <c r="K46" i="102"/>
  <c r="J46" i="102"/>
  <c r="E46" i="102"/>
  <c r="G45" i="102"/>
  <c r="K45" i="102"/>
  <c r="J45" i="102"/>
  <c r="E45" i="102"/>
  <c r="G44" i="102"/>
  <c r="K44" i="102"/>
  <c r="J44" i="102"/>
  <c r="E44" i="102"/>
  <c r="G43" i="102"/>
  <c r="K43" i="102"/>
  <c r="J43" i="102"/>
  <c r="E43" i="102"/>
  <c r="G42" i="102"/>
  <c r="K42" i="102"/>
  <c r="J42" i="102"/>
  <c r="E42" i="102"/>
  <c r="G41" i="102"/>
  <c r="K41" i="102"/>
  <c r="J41" i="102"/>
  <c r="E41" i="102"/>
  <c r="G40" i="102"/>
  <c r="K40" i="102"/>
  <c r="J40" i="102"/>
  <c r="E40" i="102"/>
  <c r="G39" i="102"/>
  <c r="K39" i="102"/>
  <c r="J39" i="102"/>
  <c r="E39" i="102"/>
  <c r="G38" i="102"/>
  <c r="K38" i="102"/>
  <c r="J38" i="102"/>
  <c r="E38" i="102"/>
  <c r="G37" i="102"/>
  <c r="K37" i="102"/>
  <c r="J37" i="102"/>
  <c r="E37" i="102"/>
  <c r="G36" i="102"/>
  <c r="K36" i="102"/>
  <c r="J36" i="102"/>
  <c r="E36" i="102"/>
  <c r="G35" i="102"/>
  <c r="K35" i="102"/>
  <c r="J35" i="102"/>
  <c r="E35" i="102"/>
  <c r="G34" i="102"/>
  <c r="K34" i="102"/>
  <c r="J34" i="102"/>
  <c r="E34" i="102"/>
  <c r="G33" i="102"/>
  <c r="K33" i="102"/>
  <c r="J33" i="102"/>
  <c r="E33" i="102"/>
  <c r="G32" i="102"/>
  <c r="K32" i="102"/>
  <c r="J32" i="102"/>
  <c r="E32" i="102"/>
  <c r="G31" i="102"/>
  <c r="K31" i="102"/>
  <c r="J31" i="102"/>
  <c r="E31" i="102"/>
  <c r="G30" i="102"/>
  <c r="K30" i="102"/>
  <c r="J30" i="102"/>
  <c r="E30" i="102"/>
  <c r="G29" i="102"/>
  <c r="K29" i="102"/>
  <c r="J29" i="102"/>
  <c r="E29" i="102"/>
  <c r="G28" i="102"/>
  <c r="K28" i="102"/>
  <c r="J28" i="102"/>
  <c r="E28" i="102"/>
  <c r="G27" i="102"/>
  <c r="K27" i="102"/>
  <c r="J27" i="102"/>
  <c r="E27" i="102"/>
  <c r="G26" i="102"/>
  <c r="K26" i="102"/>
  <c r="J26" i="102"/>
  <c r="E26" i="102"/>
  <c r="G25" i="102"/>
  <c r="K25" i="102"/>
  <c r="J25" i="102"/>
  <c r="E25" i="102"/>
  <c r="G24" i="102"/>
  <c r="K24" i="102"/>
  <c r="J24" i="102"/>
  <c r="E24" i="102"/>
  <c r="G23" i="102"/>
  <c r="K23" i="102"/>
  <c r="J23" i="102"/>
  <c r="E23" i="102"/>
  <c r="G22" i="102"/>
  <c r="K22" i="102"/>
  <c r="J22" i="102"/>
  <c r="E22" i="102"/>
  <c r="G21" i="102"/>
  <c r="K21" i="102"/>
  <c r="J21" i="102"/>
  <c r="E21" i="102"/>
  <c r="G20" i="102"/>
  <c r="K20" i="102"/>
  <c r="J20" i="102"/>
  <c r="E20" i="102"/>
  <c r="G19" i="102"/>
  <c r="K19" i="102"/>
  <c r="J19" i="102"/>
  <c r="E19" i="102"/>
  <c r="G18" i="102"/>
  <c r="K18" i="102"/>
  <c r="J18" i="102"/>
  <c r="E18" i="102"/>
  <c r="G17" i="102"/>
  <c r="K17" i="102"/>
  <c r="J17" i="102"/>
  <c r="E17" i="102"/>
  <c r="G16" i="102"/>
  <c r="K16" i="102"/>
  <c r="J16" i="102"/>
  <c r="E16" i="102"/>
  <c r="G15" i="102"/>
  <c r="K15" i="102"/>
  <c r="J15" i="102"/>
  <c r="E15" i="102"/>
  <c r="G14" i="102"/>
  <c r="K14" i="102"/>
  <c r="J14" i="102"/>
  <c r="E14" i="102"/>
  <c r="G13" i="102"/>
  <c r="K13" i="102"/>
  <c r="J13" i="102"/>
  <c r="E13" i="102"/>
  <c r="G12" i="102"/>
  <c r="K12" i="102"/>
  <c r="J12" i="102"/>
  <c r="E12" i="102"/>
  <c r="G11" i="102"/>
  <c r="K11" i="102"/>
  <c r="J11" i="102"/>
  <c r="E11" i="102"/>
  <c r="G10" i="102"/>
  <c r="K10" i="102"/>
  <c r="J10" i="102"/>
  <c r="E10" i="102"/>
  <c r="G9" i="102"/>
  <c r="K9" i="102"/>
  <c r="J9" i="102"/>
  <c r="E9" i="102"/>
  <c r="G8" i="102"/>
  <c r="K8" i="102"/>
  <c r="J8" i="102"/>
  <c r="E8" i="102"/>
  <c r="G7" i="102"/>
  <c r="K7" i="102"/>
  <c r="J7" i="102"/>
  <c r="E7" i="102"/>
  <c r="G6" i="102"/>
  <c r="K6" i="102"/>
  <c r="E6" i="102"/>
  <c r="Q6" i="102" s="1"/>
  <c r="M5" i="102"/>
  <c r="L5" i="102"/>
  <c r="K5" i="102"/>
  <c r="J5" i="102"/>
  <c r="E5" i="102"/>
  <c r="J4" i="102"/>
  <c r="O3" i="102"/>
  <c r="J3" i="102"/>
  <c r="J2" i="102"/>
  <c r="Q608" i="102" l="1"/>
  <c r="P608" i="102"/>
  <c r="Q610" i="102"/>
  <c r="P610" i="102"/>
  <c r="Q442" i="102"/>
  <c r="P442" i="102"/>
  <c r="Q475" i="102"/>
  <c r="P475" i="102"/>
  <c r="P477" i="102"/>
  <c r="Q477" i="102"/>
  <c r="Q479" i="102"/>
  <c r="P479" i="102"/>
  <c r="Q506" i="102"/>
  <c r="P506" i="102"/>
  <c r="Q515" i="102"/>
  <c r="P515" i="102"/>
  <c r="P517" i="102"/>
  <c r="Q517" i="102"/>
  <c r="Q519" i="102"/>
  <c r="P519" i="102"/>
  <c r="Q521" i="102"/>
  <c r="P521" i="102"/>
  <c r="Q523" i="102"/>
  <c r="P523" i="102"/>
  <c r="Q525" i="102"/>
  <c r="P525" i="102"/>
  <c r="Q527" i="102"/>
  <c r="P527" i="102"/>
  <c r="Q529" i="102"/>
  <c r="P529" i="102"/>
  <c r="Q531" i="102"/>
  <c r="P531" i="102"/>
  <c r="Q533" i="102"/>
  <c r="P533" i="102"/>
  <c r="Q535" i="102"/>
  <c r="P535" i="102"/>
  <c r="Q537" i="102"/>
  <c r="P537" i="102"/>
  <c r="Q539" i="102"/>
  <c r="P539" i="102"/>
  <c r="Q541" i="102"/>
  <c r="P541" i="102"/>
  <c r="Q543" i="102"/>
  <c r="P543" i="102"/>
  <c r="Q545" i="102"/>
  <c r="P545" i="102"/>
  <c r="P481" i="102"/>
  <c r="Q481" i="102"/>
  <c r="Q508" i="102"/>
  <c r="P508" i="102"/>
  <c r="Q547" i="102"/>
  <c r="P547" i="102"/>
  <c r="Q558" i="102"/>
  <c r="P558" i="102"/>
  <c r="Q562" i="102"/>
  <c r="P562" i="102"/>
  <c r="P566" i="102"/>
  <c r="Q566" i="102"/>
  <c r="Q570" i="102"/>
  <c r="P570" i="102"/>
  <c r="Q574" i="102"/>
  <c r="P574" i="102"/>
  <c r="Q578" i="102"/>
  <c r="P578" i="102"/>
  <c r="Q582" i="102"/>
  <c r="P582" i="102"/>
  <c r="Q586" i="102"/>
  <c r="P586" i="102"/>
  <c r="Q590" i="102"/>
  <c r="P590" i="102"/>
  <c r="Q594" i="102"/>
  <c r="P594" i="102"/>
  <c r="Q598" i="102"/>
  <c r="P598" i="102"/>
  <c r="Q600" i="102"/>
  <c r="P600" i="102"/>
  <c r="Q602" i="102"/>
  <c r="P602" i="102"/>
  <c r="Q604" i="102"/>
  <c r="P604" i="102"/>
  <c r="Q440" i="102"/>
  <c r="P440" i="102"/>
  <c r="Q447" i="102"/>
  <c r="P447" i="102"/>
  <c r="P449" i="102"/>
  <c r="Q449" i="102"/>
  <c r="Q451" i="102"/>
  <c r="P451" i="102"/>
  <c r="P453" i="102"/>
  <c r="Q453" i="102"/>
  <c r="Q455" i="102"/>
  <c r="P455" i="102"/>
  <c r="P457" i="102"/>
  <c r="Q457" i="102"/>
  <c r="Q459" i="102"/>
  <c r="P459" i="102"/>
  <c r="P461" i="102"/>
  <c r="Q461" i="102"/>
  <c r="Q463" i="102"/>
  <c r="P463" i="102"/>
  <c r="P465" i="102"/>
  <c r="Q465" i="102"/>
  <c r="Q467" i="102"/>
  <c r="P467" i="102"/>
  <c r="P469" i="102"/>
  <c r="Q469" i="102"/>
  <c r="Q471" i="102"/>
  <c r="P471" i="102"/>
  <c r="F473" i="102"/>
  <c r="P473" i="102"/>
  <c r="Q473" i="102"/>
  <c r="Q511" i="102"/>
  <c r="P511" i="102"/>
  <c r="P513" i="102"/>
  <c r="Q513" i="102"/>
  <c r="Q554" i="102"/>
  <c r="P554" i="102"/>
  <c r="Q556" i="102"/>
  <c r="P556" i="102"/>
  <c r="Q549" i="102"/>
  <c r="P549" i="102"/>
  <c r="Q560" i="102"/>
  <c r="P560" i="102"/>
  <c r="Q564" i="102"/>
  <c r="P564" i="102"/>
  <c r="Q568" i="102"/>
  <c r="P568" i="102"/>
  <c r="Q572" i="102"/>
  <c r="P572" i="102"/>
  <c r="Q576" i="102"/>
  <c r="P576" i="102"/>
  <c r="Q580" i="102"/>
  <c r="P580" i="102"/>
  <c r="Q584" i="102"/>
  <c r="P584" i="102"/>
  <c r="Q588" i="102"/>
  <c r="P588" i="102"/>
  <c r="Q592" i="102"/>
  <c r="P592" i="102"/>
  <c r="Q596" i="102"/>
  <c r="P596" i="102"/>
  <c r="Q606" i="102"/>
  <c r="P606" i="102"/>
  <c r="Q8" i="102"/>
  <c r="P8" i="102"/>
  <c r="Q10" i="102"/>
  <c r="P10" i="102"/>
  <c r="P12" i="102"/>
  <c r="Q12" i="102"/>
  <c r="P14" i="102"/>
  <c r="Q14" i="102"/>
  <c r="Q16" i="102"/>
  <c r="P16" i="102"/>
  <c r="Q18" i="102"/>
  <c r="P18" i="102"/>
  <c r="Q20" i="102"/>
  <c r="P20" i="102"/>
  <c r="Q22" i="102"/>
  <c r="P22" i="102"/>
  <c r="Q24" i="102"/>
  <c r="P24" i="102"/>
  <c r="Q26" i="102"/>
  <c r="P26" i="102"/>
  <c r="P28" i="102"/>
  <c r="Q28" i="102"/>
  <c r="Q30" i="102"/>
  <c r="P30" i="102"/>
  <c r="Q32" i="102"/>
  <c r="P32" i="102"/>
  <c r="Q34" i="102"/>
  <c r="P34" i="102"/>
  <c r="Q36" i="102"/>
  <c r="P36" i="102"/>
  <c r="Q38" i="102"/>
  <c r="P38" i="102"/>
  <c r="Q40" i="102"/>
  <c r="P40" i="102"/>
  <c r="Q42" i="102"/>
  <c r="P42" i="102"/>
  <c r="P44" i="102"/>
  <c r="Q44" i="102"/>
  <c r="Q46" i="102"/>
  <c r="P46" i="102"/>
  <c r="Q48" i="102"/>
  <c r="P48" i="102"/>
  <c r="Q50" i="102"/>
  <c r="P50" i="102"/>
  <c r="Q52" i="102"/>
  <c r="P52" i="102"/>
  <c r="Q54" i="102"/>
  <c r="P54" i="102"/>
  <c r="P56" i="102"/>
  <c r="Q56" i="102"/>
  <c r="Q58" i="102"/>
  <c r="P58" i="102"/>
  <c r="P60" i="102"/>
  <c r="Q60" i="102"/>
  <c r="Q62" i="102"/>
  <c r="P62" i="102"/>
  <c r="Q64" i="102"/>
  <c r="P64" i="102"/>
  <c r="Q66" i="102"/>
  <c r="P66" i="102"/>
  <c r="Q68" i="102"/>
  <c r="P68" i="102"/>
  <c r="Q70" i="102"/>
  <c r="P70" i="102"/>
  <c r="Q72" i="102"/>
  <c r="P72" i="102"/>
  <c r="Q74" i="102"/>
  <c r="P74" i="102"/>
  <c r="Q76" i="102"/>
  <c r="P76" i="102"/>
  <c r="Q78" i="102"/>
  <c r="P78" i="102"/>
  <c r="P80" i="102"/>
  <c r="Q80" i="102"/>
  <c r="Q82" i="102"/>
  <c r="P82" i="102"/>
  <c r="Q84" i="102"/>
  <c r="P84" i="102"/>
  <c r="Q86" i="102"/>
  <c r="P86" i="102"/>
  <c r="Q88" i="102"/>
  <c r="P88" i="102"/>
  <c r="Q90" i="102"/>
  <c r="P90" i="102"/>
  <c r="P92" i="102"/>
  <c r="Q92" i="102"/>
  <c r="Q94" i="102"/>
  <c r="P94" i="102"/>
  <c r="Q96" i="102"/>
  <c r="P96" i="102"/>
  <c r="Q98" i="102"/>
  <c r="P98" i="102"/>
  <c r="Q100" i="102"/>
  <c r="P100" i="102"/>
  <c r="Q102" i="102"/>
  <c r="P102" i="102"/>
  <c r="Q104" i="102"/>
  <c r="P104" i="102"/>
  <c r="Q106" i="102"/>
  <c r="P106" i="102"/>
  <c r="Q108" i="102"/>
  <c r="P108" i="102"/>
  <c r="Q110" i="102"/>
  <c r="P110" i="102"/>
  <c r="P112" i="102"/>
  <c r="Q112" i="102"/>
  <c r="Q114" i="102"/>
  <c r="P114" i="102"/>
  <c r="Q116" i="102"/>
  <c r="P116" i="102"/>
  <c r="Q118" i="102"/>
  <c r="P118" i="102"/>
  <c r="Q120" i="102"/>
  <c r="P120" i="102"/>
  <c r="Q122" i="102"/>
  <c r="P122" i="102"/>
  <c r="P124" i="102"/>
  <c r="Q124" i="102"/>
  <c r="Q126" i="102"/>
  <c r="P126" i="102"/>
  <c r="P128" i="102"/>
  <c r="Q128" i="102"/>
  <c r="Q130" i="102"/>
  <c r="P130" i="102"/>
  <c r="P132" i="102"/>
  <c r="Q132" i="102"/>
  <c r="Q134" i="102"/>
  <c r="P134" i="102"/>
  <c r="P136" i="102"/>
  <c r="Q136" i="102"/>
  <c r="Q138" i="102"/>
  <c r="P138" i="102"/>
  <c r="Q140" i="102"/>
  <c r="P140" i="102"/>
  <c r="Q142" i="102"/>
  <c r="P142" i="102"/>
  <c r="P144" i="102"/>
  <c r="Q144" i="102"/>
  <c r="Q146" i="102"/>
  <c r="P146" i="102"/>
  <c r="Q148" i="102"/>
  <c r="P148" i="102"/>
  <c r="Q150" i="102"/>
  <c r="P150" i="102"/>
  <c r="Q152" i="102"/>
  <c r="P152" i="102"/>
  <c r="P154" i="102"/>
  <c r="Q154" i="102"/>
  <c r="Q156" i="102"/>
  <c r="P156" i="102"/>
  <c r="Q158" i="102"/>
  <c r="P158" i="102"/>
  <c r="Q160" i="102"/>
  <c r="P160" i="102"/>
  <c r="P162" i="102"/>
  <c r="Q162" i="102"/>
  <c r="Q164" i="102"/>
  <c r="P164" i="102"/>
  <c r="Q166" i="102"/>
  <c r="P166" i="102"/>
  <c r="P168" i="102"/>
  <c r="Q168" i="102"/>
  <c r="Q170" i="102"/>
  <c r="P170" i="102"/>
  <c r="Q172" i="102"/>
  <c r="P172" i="102"/>
  <c r="Q174" i="102"/>
  <c r="P174" i="102"/>
  <c r="P176" i="102"/>
  <c r="Q176" i="102"/>
  <c r="Q178" i="102"/>
  <c r="P178" i="102"/>
  <c r="Q180" i="102"/>
  <c r="P180" i="102"/>
  <c r="Q182" i="102"/>
  <c r="P182" i="102"/>
  <c r="Q184" i="102"/>
  <c r="P184" i="102"/>
  <c r="P186" i="102"/>
  <c r="Q186" i="102"/>
  <c r="Q188" i="102"/>
  <c r="P188" i="102"/>
  <c r="Q190" i="102"/>
  <c r="P190" i="102"/>
  <c r="Q192" i="102"/>
  <c r="P192" i="102"/>
  <c r="P194" i="102"/>
  <c r="Q194" i="102"/>
  <c r="Q196" i="102"/>
  <c r="P196" i="102"/>
  <c r="Q198" i="102"/>
  <c r="P198" i="102"/>
  <c r="P200" i="102"/>
  <c r="Q200" i="102"/>
  <c r="Q202" i="102"/>
  <c r="P202" i="102"/>
  <c r="Q204" i="102"/>
  <c r="P204" i="102"/>
  <c r="Q206" i="102"/>
  <c r="P206" i="102"/>
  <c r="P208" i="102"/>
  <c r="Q208" i="102"/>
  <c r="Q210" i="102"/>
  <c r="P210" i="102"/>
  <c r="Q212" i="102"/>
  <c r="P212" i="102"/>
  <c r="Q214" i="102"/>
  <c r="P214" i="102"/>
  <c r="Q216" i="102"/>
  <c r="P216" i="102"/>
  <c r="P218" i="102"/>
  <c r="Q218" i="102"/>
  <c r="Q220" i="102"/>
  <c r="P220" i="102"/>
  <c r="Q222" i="102"/>
  <c r="P222" i="102"/>
  <c r="Q224" i="102"/>
  <c r="P224" i="102"/>
  <c r="P226" i="102"/>
  <c r="Q226" i="102"/>
  <c r="Q228" i="102"/>
  <c r="P228" i="102"/>
  <c r="Q230" i="102"/>
  <c r="P230" i="102"/>
  <c r="P232" i="102"/>
  <c r="Q232" i="102"/>
  <c r="Q234" i="102"/>
  <c r="P234" i="102"/>
  <c r="Q236" i="102"/>
  <c r="P236" i="102"/>
  <c r="Q238" i="102"/>
  <c r="P238" i="102"/>
  <c r="P240" i="102"/>
  <c r="Q240" i="102"/>
  <c r="Q242" i="102"/>
  <c r="P242" i="102"/>
  <c r="Q244" i="102"/>
  <c r="P244" i="102"/>
  <c r="P246" i="102"/>
  <c r="Q246" i="102"/>
  <c r="Q248" i="102"/>
  <c r="P248" i="102"/>
  <c r="P250" i="102"/>
  <c r="Q250" i="102"/>
  <c r="Q252" i="102"/>
  <c r="P252" i="102"/>
  <c r="Q254" i="102"/>
  <c r="P254" i="102"/>
  <c r="Q256" i="102"/>
  <c r="P256" i="102"/>
  <c r="P258" i="102"/>
  <c r="Q258" i="102"/>
  <c r="Q260" i="102"/>
  <c r="P260" i="102"/>
  <c r="Q262" i="102"/>
  <c r="P262" i="102"/>
  <c r="P264" i="102"/>
  <c r="Q264" i="102"/>
  <c r="Q266" i="102"/>
  <c r="P266" i="102"/>
  <c r="Q268" i="102"/>
  <c r="P268" i="102"/>
  <c r="Q270" i="102"/>
  <c r="P270" i="102"/>
  <c r="P272" i="102"/>
  <c r="Q272" i="102"/>
  <c r="F274" i="102"/>
  <c r="P274" i="102"/>
  <c r="Q274" i="102"/>
  <c r="Q276" i="102"/>
  <c r="P276" i="102"/>
  <c r="Q278" i="102"/>
  <c r="P278" i="102"/>
  <c r="P280" i="102"/>
  <c r="Q280" i="102"/>
  <c r="Q282" i="102"/>
  <c r="P282" i="102"/>
  <c r="Q284" i="102"/>
  <c r="P284" i="102"/>
  <c r="P286" i="102"/>
  <c r="Q286" i="102"/>
  <c r="P288" i="102"/>
  <c r="Q288" i="102"/>
  <c r="Q290" i="102"/>
  <c r="P290" i="102"/>
  <c r="Q292" i="102"/>
  <c r="P292" i="102"/>
  <c r="P294" i="102"/>
  <c r="Q294" i="102"/>
  <c r="Q296" i="102"/>
  <c r="P296" i="102"/>
  <c r="Q298" i="102"/>
  <c r="P298" i="102"/>
  <c r="Q300" i="102"/>
  <c r="P300" i="102"/>
  <c r="Q302" i="102"/>
  <c r="P302" i="102"/>
  <c r="Q304" i="102"/>
  <c r="P304" i="102"/>
  <c r="Q306" i="102"/>
  <c r="P306" i="102"/>
  <c r="Q308" i="102"/>
  <c r="P308" i="102"/>
  <c r="Q310" i="102"/>
  <c r="P310" i="102"/>
  <c r="F312" i="102"/>
  <c r="Q312" i="102"/>
  <c r="P312" i="102"/>
  <c r="Q314" i="102"/>
  <c r="P314" i="102"/>
  <c r="F316" i="102"/>
  <c r="Q316" i="102"/>
  <c r="P316" i="102"/>
  <c r="F318" i="102"/>
  <c r="P318" i="102"/>
  <c r="Q318" i="102"/>
  <c r="F320" i="102"/>
  <c r="Q320" i="102"/>
  <c r="P320" i="102"/>
  <c r="Q322" i="102"/>
  <c r="P322" i="102"/>
  <c r="Q324" i="102"/>
  <c r="P324" i="102"/>
  <c r="P326" i="102"/>
  <c r="Q326" i="102"/>
  <c r="F328" i="102"/>
  <c r="Q328" i="102"/>
  <c r="P328" i="102"/>
  <c r="P330" i="102"/>
  <c r="Q330" i="102"/>
  <c r="F332" i="102"/>
  <c r="Q332" i="102"/>
  <c r="P332" i="102"/>
  <c r="P334" i="102"/>
  <c r="Q334" i="102"/>
  <c r="F336" i="102"/>
  <c r="Q336" i="102"/>
  <c r="P336" i="102"/>
  <c r="Q338" i="102"/>
  <c r="P338" i="102"/>
  <c r="Q340" i="102"/>
  <c r="P340" i="102"/>
  <c r="Q342" i="102"/>
  <c r="P342" i="102"/>
  <c r="F344" i="102"/>
  <c r="Q344" i="102"/>
  <c r="P344" i="102"/>
  <c r="Q346" i="102"/>
  <c r="P346" i="102"/>
  <c r="Q348" i="102"/>
  <c r="P348" i="102"/>
  <c r="Q350" i="102"/>
  <c r="P350" i="102"/>
  <c r="Q352" i="102"/>
  <c r="P352" i="102"/>
  <c r="Q354" i="102"/>
  <c r="P354" i="102"/>
  <c r="Q356" i="102"/>
  <c r="P356" i="102"/>
  <c r="P358" i="102"/>
  <c r="Q358" i="102"/>
  <c r="Q360" i="102"/>
  <c r="P360" i="102"/>
  <c r="P362" i="102"/>
  <c r="Q362" i="102"/>
  <c r="F364" i="102"/>
  <c r="Q364" i="102"/>
  <c r="P364" i="102"/>
  <c r="Q366" i="102"/>
  <c r="P366" i="102"/>
  <c r="Q368" i="102"/>
  <c r="P368" i="102"/>
  <c r="P370" i="102"/>
  <c r="Q370" i="102"/>
  <c r="Q372" i="102"/>
  <c r="P372" i="102"/>
  <c r="Q374" i="102"/>
  <c r="P374" i="102"/>
  <c r="Q376" i="102"/>
  <c r="P376" i="102"/>
  <c r="Q378" i="102"/>
  <c r="P378" i="102"/>
  <c r="Q380" i="102"/>
  <c r="P380" i="102"/>
  <c r="Q382" i="102"/>
  <c r="P382" i="102"/>
  <c r="Q384" i="102"/>
  <c r="P384" i="102"/>
  <c r="Q386" i="102"/>
  <c r="P386" i="102"/>
  <c r="Q388" i="102"/>
  <c r="P388" i="102"/>
  <c r="P390" i="102"/>
  <c r="Q390" i="102"/>
  <c r="Q392" i="102"/>
  <c r="P392" i="102"/>
  <c r="P394" i="102"/>
  <c r="Q394" i="102"/>
  <c r="Q396" i="102"/>
  <c r="P396" i="102"/>
  <c r="Q398" i="102"/>
  <c r="P398" i="102"/>
  <c r="Q400" i="102"/>
  <c r="P400" i="102"/>
  <c r="P402" i="102"/>
  <c r="Q402" i="102"/>
  <c r="Q404" i="102"/>
  <c r="P404" i="102"/>
  <c r="Q406" i="102"/>
  <c r="P406" i="102"/>
  <c r="Q408" i="102"/>
  <c r="P408" i="102"/>
  <c r="Q410" i="102"/>
  <c r="P410" i="102"/>
  <c r="Q412" i="102"/>
  <c r="P412" i="102"/>
  <c r="Q414" i="102"/>
  <c r="P414" i="102"/>
  <c r="Q416" i="102"/>
  <c r="P416" i="102"/>
  <c r="Q418" i="102"/>
  <c r="P418" i="102"/>
  <c r="Q420" i="102"/>
  <c r="P420" i="102"/>
  <c r="Q422" i="102"/>
  <c r="P422" i="102"/>
  <c r="Q424" i="102"/>
  <c r="P424" i="102"/>
  <c r="P426" i="102"/>
  <c r="Q426" i="102"/>
  <c r="Q428" i="102"/>
  <c r="P428" i="102"/>
  <c r="Q430" i="102"/>
  <c r="P430" i="102"/>
  <c r="Q432" i="102"/>
  <c r="P432" i="102"/>
  <c r="P434" i="102"/>
  <c r="Q434" i="102"/>
  <c r="Q436" i="102"/>
  <c r="P436" i="102"/>
  <c r="Q438" i="102"/>
  <c r="P438" i="102"/>
  <c r="Q443" i="102"/>
  <c r="P443" i="102"/>
  <c r="P445" i="102"/>
  <c r="Q445" i="102"/>
  <c r="Q482" i="102"/>
  <c r="P482" i="102"/>
  <c r="Q484" i="102"/>
  <c r="P484" i="102"/>
  <c r="Q486" i="102"/>
  <c r="P486" i="102"/>
  <c r="F488" i="102"/>
  <c r="Q488" i="102"/>
  <c r="P488" i="102"/>
  <c r="F490" i="102"/>
  <c r="P490" i="102"/>
  <c r="Q490" i="102"/>
  <c r="F492" i="102"/>
  <c r="Q492" i="102"/>
  <c r="P492" i="102"/>
  <c r="Q494" i="102"/>
  <c r="P494" i="102"/>
  <c r="F496" i="102"/>
  <c r="Q496" i="102"/>
  <c r="P496" i="102"/>
  <c r="P498" i="102"/>
  <c r="Q498" i="102"/>
  <c r="F500" i="102"/>
  <c r="Q500" i="102"/>
  <c r="P500" i="102"/>
  <c r="Q502" i="102"/>
  <c r="P502" i="102"/>
  <c r="Q504" i="102"/>
  <c r="P504" i="102"/>
  <c r="P509" i="102"/>
  <c r="Q509" i="102"/>
  <c r="P550" i="102"/>
  <c r="Q550" i="102"/>
  <c r="Q552" i="102"/>
  <c r="P552" i="102"/>
  <c r="Q480" i="102"/>
  <c r="P480" i="102"/>
  <c r="Q507" i="102"/>
  <c r="P507" i="102"/>
  <c r="Q548" i="102"/>
  <c r="P548" i="102"/>
  <c r="Q559" i="102"/>
  <c r="P559" i="102"/>
  <c r="Q561" i="102"/>
  <c r="P561" i="102"/>
  <c r="Q563" i="102"/>
  <c r="P563" i="102"/>
  <c r="Q565" i="102"/>
  <c r="P565" i="102"/>
  <c r="Q567" i="102"/>
  <c r="P567" i="102"/>
  <c r="Q569" i="102"/>
  <c r="P569" i="102"/>
  <c r="Q571" i="102"/>
  <c r="P571" i="102"/>
  <c r="Q573" i="102"/>
  <c r="P573" i="102"/>
  <c r="Q575" i="102"/>
  <c r="P575" i="102"/>
  <c r="Q577" i="102"/>
  <c r="P577" i="102"/>
  <c r="Q579" i="102"/>
  <c r="P579" i="102"/>
  <c r="Q581" i="102"/>
  <c r="P581" i="102"/>
  <c r="Q583" i="102"/>
  <c r="P583" i="102"/>
  <c r="Q585" i="102"/>
  <c r="P585" i="102"/>
  <c r="Q587" i="102"/>
  <c r="P587" i="102"/>
  <c r="Q589" i="102"/>
  <c r="P589" i="102"/>
  <c r="Q591" i="102"/>
  <c r="P591" i="102"/>
  <c r="Q593" i="102"/>
  <c r="P593" i="102"/>
  <c r="Q595" i="102"/>
  <c r="P595" i="102"/>
  <c r="Q597" i="102"/>
  <c r="P597" i="102"/>
  <c r="Q599" i="102"/>
  <c r="P599" i="102"/>
  <c r="Q601" i="102"/>
  <c r="P601" i="102"/>
  <c r="Q603" i="102"/>
  <c r="P603" i="102"/>
  <c r="Q605" i="102"/>
  <c r="P605" i="102"/>
  <c r="Q607" i="102"/>
  <c r="P607" i="102"/>
  <c r="Q609" i="102"/>
  <c r="P609" i="102"/>
  <c r="F441" i="102"/>
  <c r="P441" i="102"/>
  <c r="Q441" i="102"/>
  <c r="Q476" i="102"/>
  <c r="P476" i="102"/>
  <c r="Q478" i="102"/>
  <c r="P478" i="102"/>
  <c r="Q514" i="102"/>
  <c r="P514" i="102"/>
  <c r="Q516" i="102"/>
  <c r="P516" i="102"/>
  <c r="Q518" i="102"/>
  <c r="P518" i="102"/>
  <c r="Q520" i="102"/>
  <c r="P520" i="102"/>
  <c r="Q522" i="102"/>
  <c r="P522" i="102"/>
  <c r="Q524" i="102"/>
  <c r="P524" i="102"/>
  <c r="Q526" i="102"/>
  <c r="P526" i="102"/>
  <c r="Q528" i="102"/>
  <c r="P528" i="102"/>
  <c r="Q530" i="102"/>
  <c r="P530" i="102"/>
  <c r="Q532" i="102"/>
  <c r="P532" i="102"/>
  <c r="Q534" i="102"/>
  <c r="P534" i="102"/>
  <c r="Q536" i="102"/>
  <c r="P536" i="102"/>
  <c r="Q538" i="102"/>
  <c r="P538" i="102"/>
  <c r="Q540" i="102"/>
  <c r="P540" i="102"/>
  <c r="Q542" i="102"/>
  <c r="P542" i="102"/>
  <c r="Q544" i="102"/>
  <c r="P544" i="102"/>
  <c r="Q546" i="102"/>
  <c r="P546" i="102"/>
  <c r="Q557" i="102"/>
  <c r="P557" i="102"/>
  <c r="P505" i="102"/>
  <c r="Q505" i="102"/>
  <c r="Q512" i="102"/>
  <c r="P512" i="102"/>
  <c r="Q553" i="102"/>
  <c r="P553" i="102"/>
  <c r="Q555" i="102"/>
  <c r="P555" i="102"/>
  <c r="Q446" i="102"/>
  <c r="P446" i="102"/>
  <c r="Q448" i="102"/>
  <c r="P448" i="102"/>
  <c r="Q450" i="102"/>
  <c r="P450" i="102"/>
  <c r="Q452" i="102"/>
  <c r="P452" i="102"/>
  <c r="P454" i="102"/>
  <c r="Q454" i="102"/>
  <c r="Q456" i="102"/>
  <c r="P456" i="102"/>
  <c r="P458" i="102"/>
  <c r="Q458" i="102"/>
  <c r="Q460" i="102"/>
  <c r="P460" i="102"/>
  <c r="Q462" i="102"/>
  <c r="P462" i="102"/>
  <c r="Q464" i="102"/>
  <c r="P464" i="102"/>
  <c r="P466" i="102"/>
  <c r="Q466" i="102"/>
  <c r="Q468" i="102"/>
  <c r="P468" i="102"/>
  <c r="Q470" i="102"/>
  <c r="P470" i="102"/>
  <c r="Q472" i="102"/>
  <c r="P472" i="102"/>
  <c r="F474" i="102"/>
  <c r="Q474" i="102"/>
  <c r="P474" i="102"/>
  <c r="P7" i="102"/>
  <c r="Q7" i="102"/>
  <c r="Q9" i="102"/>
  <c r="P9" i="102"/>
  <c r="P11" i="102"/>
  <c r="Q11" i="102"/>
  <c r="P13" i="102"/>
  <c r="Q13" i="102"/>
  <c r="P15" i="102"/>
  <c r="Q15" i="102"/>
  <c r="Q17" i="102"/>
  <c r="P17" i="102"/>
  <c r="P19" i="102"/>
  <c r="Q19" i="102"/>
  <c r="Q21" i="102"/>
  <c r="P21" i="102"/>
  <c r="P23" i="102"/>
  <c r="Q23" i="102"/>
  <c r="Q25" i="102"/>
  <c r="P25" i="102"/>
  <c r="P27" i="102"/>
  <c r="Q27" i="102"/>
  <c r="Q29" i="102"/>
  <c r="P29" i="102"/>
  <c r="P31" i="102"/>
  <c r="Q31" i="102"/>
  <c r="Q33" i="102"/>
  <c r="P33" i="102"/>
  <c r="P35" i="102"/>
  <c r="Q35" i="102"/>
  <c r="Q37" i="102"/>
  <c r="P37" i="102"/>
  <c r="P39" i="102"/>
  <c r="Q39" i="102"/>
  <c r="Q41" i="102"/>
  <c r="P41" i="102"/>
  <c r="P43" i="102"/>
  <c r="Q43" i="102"/>
  <c r="Q45" i="102"/>
  <c r="P45" i="102"/>
  <c r="P47" i="102"/>
  <c r="Q47" i="102"/>
  <c r="Q49" i="102"/>
  <c r="P49" i="102"/>
  <c r="P51" i="102"/>
  <c r="Q51" i="102"/>
  <c r="Q53" i="102"/>
  <c r="P53" i="102"/>
  <c r="P55" i="102"/>
  <c r="Q55" i="102"/>
  <c r="Q57" i="102"/>
  <c r="P57" i="102"/>
  <c r="P59" i="102"/>
  <c r="Q59" i="102"/>
  <c r="Q61" i="102"/>
  <c r="P61" i="102"/>
  <c r="P63" i="102"/>
  <c r="Q63" i="102"/>
  <c r="Q65" i="102"/>
  <c r="P65" i="102"/>
  <c r="P67" i="102"/>
  <c r="Q67" i="102"/>
  <c r="Q69" i="102"/>
  <c r="P69" i="102"/>
  <c r="P71" i="102"/>
  <c r="Q71" i="102"/>
  <c r="Q73" i="102"/>
  <c r="P73" i="102"/>
  <c r="P75" i="102"/>
  <c r="Q75" i="102"/>
  <c r="Q77" i="102"/>
  <c r="P77" i="102"/>
  <c r="P79" i="102"/>
  <c r="Q79" i="102"/>
  <c r="Q81" i="102"/>
  <c r="P81" i="102"/>
  <c r="P83" i="102"/>
  <c r="Q83" i="102"/>
  <c r="Q85" i="102"/>
  <c r="P85" i="102"/>
  <c r="P87" i="102"/>
  <c r="Q87" i="102"/>
  <c r="Q89" i="102"/>
  <c r="P89" i="102"/>
  <c r="P91" i="102"/>
  <c r="Q91" i="102"/>
  <c r="Q93" i="102"/>
  <c r="P93" i="102"/>
  <c r="P95" i="102"/>
  <c r="Q95" i="102"/>
  <c r="Q97" i="102"/>
  <c r="P97" i="102"/>
  <c r="P99" i="102"/>
  <c r="Q99" i="102"/>
  <c r="Q101" i="102"/>
  <c r="P101" i="102"/>
  <c r="P103" i="102"/>
  <c r="Q103" i="102"/>
  <c r="Q105" i="102"/>
  <c r="P105" i="102"/>
  <c r="P107" i="102"/>
  <c r="Q107" i="102"/>
  <c r="Q109" i="102"/>
  <c r="P109" i="102"/>
  <c r="P111" i="102"/>
  <c r="Q111" i="102"/>
  <c r="Q113" i="102"/>
  <c r="P113" i="102"/>
  <c r="P115" i="102"/>
  <c r="Q115" i="102"/>
  <c r="Q117" i="102"/>
  <c r="P117" i="102"/>
  <c r="P119" i="102"/>
  <c r="Q119" i="102"/>
  <c r="Q121" i="102"/>
  <c r="P121" i="102"/>
  <c r="P123" i="102"/>
  <c r="Q123" i="102"/>
  <c r="Q125" i="102"/>
  <c r="P125" i="102"/>
  <c r="P127" i="102"/>
  <c r="Q127" i="102"/>
  <c r="Q129" i="102"/>
  <c r="P129" i="102"/>
  <c r="P131" i="102"/>
  <c r="Q131" i="102"/>
  <c r="Q133" i="102"/>
  <c r="P133" i="102"/>
  <c r="P135" i="102"/>
  <c r="Q135" i="102"/>
  <c r="Q137" i="102"/>
  <c r="P137" i="102"/>
  <c r="Q139" i="102"/>
  <c r="P139" i="102"/>
  <c r="Q141" i="102"/>
  <c r="P141" i="102"/>
  <c r="Q143" i="102"/>
  <c r="P143" i="102"/>
  <c r="P145" i="102"/>
  <c r="Q145" i="102"/>
  <c r="Q147" i="102"/>
  <c r="P147" i="102"/>
  <c r="Q149" i="102"/>
  <c r="P149" i="102"/>
  <c r="Q151" i="102"/>
  <c r="P151" i="102"/>
  <c r="P153" i="102"/>
  <c r="Q153" i="102"/>
  <c r="Q155" i="102"/>
  <c r="P155" i="102"/>
  <c r="Q157" i="102"/>
  <c r="P157" i="102"/>
  <c r="Q159" i="102"/>
  <c r="P159" i="102"/>
  <c r="Q161" i="102"/>
  <c r="P161" i="102"/>
  <c r="Q163" i="102"/>
  <c r="P163" i="102"/>
  <c r="Q165" i="102"/>
  <c r="P165" i="102"/>
  <c r="Q167" i="102"/>
  <c r="P167" i="102"/>
  <c r="Q169" i="102"/>
  <c r="P169" i="102"/>
  <c r="Q171" i="102"/>
  <c r="P171" i="102"/>
  <c r="P173" i="102"/>
  <c r="Q173" i="102"/>
  <c r="Q175" i="102"/>
  <c r="P175" i="102"/>
  <c r="P177" i="102"/>
  <c r="Q177" i="102"/>
  <c r="Q179" i="102"/>
  <c r="P179" i="102"/>
  <c r="Q181" i="102"/>
  <c r="P181" i="102"/>
  <c r="Q183" i="102"/>
  <c r="P183" i="102"/>
  <c r="P185" i="102"/>
  <c r="Q185" i="102"/>
  <c r="Q187" i="102"/>
  <c r="P187" i="102"/>
  <c r="Q189" i="102"/>
  <c r="P189" i="102"/>
  <c r="Q191" i="102"/>
  <c r="P191" i="102"/>
  <c r="Q193" i="102"/>
  <c r="P193" i="102"/>
  <c r="Q195" i="102"/>
  <c r="P195" i="102"/>
  <c r="Q197" i="102"/>
  <c r="P197" i="102"/>
  <c r="Q199" i="102"/>
  <c r="P199" i="102"/>
  <c r="Q201" i="102"/>
  <c r="P201" i="102"/>
  <c r="Q203" i="102"/>
  <c r="P203" i="102"/>
  <c r="Q205" i="102"/>
  <c r="P205" i="102"/>
  <c r="Q207" i="102"/>
  <c r="P207" i="102"/>
  <c r="P209" i="102"/>
  <c r="Q209" i="102"/>
  <c r="Q211" i="102"/>
  <c r="P211" i="102"/>
  <c r="Q213" i="102"/>
  <c r="P213" i="102"/>
  <c r="Q215" i="102"/>
  <c r="P215" i="102"/>
  <c r="P217" i="102"/>
  <c r="Q217" i="102"/>
  <c r="Q219" i="102"/>
  <c r="P219" i="102"/>
  <c r="Q221" i="102"/>
  <c r="P221" i="102"/>
  <c r="Q223" i="102"/>
  <c r="P223" i="102"/>
  <c r="Q225" i="102"/>
  <c r="P225" i="102"/>
  <c r="Q227" i="102"/>
  <c r="P227" i="102"/>
  <c r="Q229" i="102"/>
  <c r="P229" i="102"/>
  <c r="Q231" i="102"/>
  <c r="P231" i="102"/>
  <c r="Q233" i="102"/>
  <c r="P233" i="102"/>
  <c r="Q235" i="102"/>
  <c r="P235" i="102"/>
  <c r="Q237" i="102"/>
  <c r="P237" i="102"/>
  <c r="Q239" i="102"/>
  <c r="P239" i="102"/>
  <c r="P241" i="102"/>
  <c r="Q241" i="102"/>
  <c r="Q243" i="102"/>
  <c r="P243" i="102"/>
  <c r="Q245" i="102"/>
  <c r="P245" i="102"/>
  <c r="Q247" i="102"/>
  <c r="P247" i="102"/>
  <c r="P249" i="102"/>
  <c r="Q249" i="102"/>
  <c r="Q251" i="102"/>
  <c r="P251" i="102"/>
  <c r="Q253" i="102"/>
  <c r="P253" i="102"/>
  <c r="Q255" i="102"/>
  <c r="P255" i="102"/>
  <c r="Q257" i="102"/>
  <c r="P257" i="102"/>
  <c r="Q259" i="102"/>
  <c r="P259" i="102"/>
  <c r="Q261" i="102"/>
  <c r="P261" i="102"/>
  <c r="Q263" i="102"/>
  <c r="P263" i="102"/>
  <c r="Q265" i="102"/>
  <c r="P265" i="102"/>
  <c r="Q267" i="102"/>
  <c r="P267" i="102"/>
  <c r="Q269" i="102"/>
  <c r="P269" i="102"/>
  <c r="Q271" i="102"/>
  <c r="P271" i="102"/>
  <c r="P273" i="102"/>
  <c r="Q273" i="102"/>
  <c r="Q275" i="102"/>
  <c r="P275" i="102"/>
  <c r="P277" i="102"/>
  <c r="Q277" i="102"/>
  <c r="Q279" i="102"/>
  <c r="P279" i="102"/>
  <c r="P281" i="102"/>
  <c r="Q281" i="102"/>
  <c r="Q283" i="102"/>
  <c r="P283" i="102"/>
  <c r="P285" i="102"/>
  <c r="Q285" i="102"/>
  <c r="F287" i="102"/>
  <c r="Q287" i="102"/>
  <c r="P287" i="102"/>
  <c r="P289" i="102"/>
  <c r="Q289" i="102"/>
  <c r="Q291" i="102"/>
  <c r="P291" i="102"/>
  <c r="P293" i="102"/>
  <c r="Q293" i="102"/>
  <c r="Q295" i="102"/>
  <c r="P295" i="102"/>
  <c r="P297" i="102"/>
  <c r="Q297" i="102"/>
  <c r="Q299" i="102"/>
  <c r="P299" i="102"/>
  <c r="P301" i="102"/>
  <c r="Q301" i="102"/>
  <c r="Q303" i="102"/>
  <c r="P303" i="102"/>
  <c r="P305" i="102"/>
  <c r="Q305" i="102"/>
  <c r="F307" i="102"/>
  <c r="Q307" i="102"/>
  <c r="P307" i="102"/>
  <c r="P309" i="102"/>
  <c r="Q309" i="102"/>
  <c r="Q311" i="102"/>
  <c r="P311" i="102"/>
  <c r="P313" i="102"/>
  <c r="Q313" i="102"/>
  <c r="Q315" i="102"/>
  <c r="P315" i="102"/>
  <c r="P317" i="102"/>
  <c r="Q317" i="102"/>
  <c r="Q319" i="102"/>
  <c r="P319" i="102"/>
  <c r="P321" i="102"/>
  <c r="Q321" i="102"/>
  <c r="Q323" i="102"/>
  <c r="P323" i="102"/>
  <c r="P325" i="102"/>
  <c r="Q325" i="102"/>
  <c r="Q327" i="102"/>
  <c r="P327" i="102"/>
  <c r="P329" i="102"/>
  <c r="Q329" i="102"/>
  <c r="Q331" i="102"/>
  <c r="P331" i="102"/>
  <c r="P333" i="102"/>
  <c r="Q333" i="102"/>
  <c r="Q335" i="102"/>
  <c r="P335" i="102"/>
  <c r="P337" i="102"/>
  <c r="Q337" i="102"/>
  <c r="F339" i="102"/>
  <c r="Q339" i="102"/>
  <c r="P339" i="102"/>
  <c r="P341" i="102"/>
  <c r="Q341" i="102"/>
  <c r="Q343" i="102"/>
  <c r="P343" i="102"/>
  <c r="P345" i="102"/>
  <c r="Q345" i="102"/>
  <c r="Q347" i="102"/>
  <c r="P347" i="102"/>
  <c r="P349" i="102"/>
  <c r="Q349" i="102"/>
  <c r="Q351" i="102"/>
  <c r="P351" i="102"/>
  <c r="P353" i="102"/>
  <c r="Q353" i="102"/>
  <c r="Q355" i="102"/>
  <c r="P355" i="102"/>
  <c r="P357" i="102"/>
  <c r="Q357" i="102"/>
  <c r="Q359" i="102"/>
  <c r="P359" i="102"/>
  <c r="P361" i="102"/>
  <c r="Q361" i="102"/>
  <c r="Q363" i="102"/>
  <c r="P363" i="102"/>
  <c r="P365" i="102"/>
  <c r="Q365" i="102"/>
  <c r="Q367" i="102"/>
  <c r="P367" i="102"/>
  <c r="P369" i="102"/>
  <c r="Q369" i="102"/>
  <c r="Q371" i="102"/>
  <c r="P371" i="102"/>
  <c r="P373" i="102"/>
  <c r="Q373" i="102"/>
  <c r="Q375" i="102"/>
  <c r="P375" i="102"/>
  <c r="P377" i="102"/>
  <c r="Q377" i="102"/>
  <c r="Q379" i="102"/>
  <c r="P379" i="102"/>
  <c r="P381" i="102"/>
  <c r="Q381" i="102"/>
  <c r="Q383" i="102"/>
  <c r="P383" i="102"/>
  <c r="P385" i="102"/>
  <c r="Q385" i="102"/>
  <c r="Q387" i="102"/>
  <c r="P387" i="102"/>
  <c r="P389" i="102"/>
  <c r="Q389" i="102"/>
  <c r="Q391" i="102"/>
  <c r="P391" i="102"/>
  <c r="P393" i="102"/>
  <c r="Q393" i="102"/>
  <c r="Q395" i="102"/>
  <c r="P395" i="102"/>
  <c r="P397" i="102"/>
  <c r="Q397" i="102"/>
  <c r="Q399" i="102"/>
  <c r="P399" i="102"/>
  <c r="P401" i="102"/>
  <c r="Q401" i="102"/>
  <c r="Q403" i="102"/>
  <c r="P403" i="102"/>
  <c r="P405" i="102"/>
  <c r="Q405" i="102"/>
  <c r="Q407" i="102"/>
  <c r="P407" i="102"/>
  <c r="P409" i="102"/>
  <c r="Q409" i="102"/>
  <c r="Q411" i="102"/>
  <c r="P411" i="102"/>
  <c r="P413" i="102"/>
  <c r="Q413" i="102"/>
  <c r="Q415" i="102"/>
  <c r="P415" i="102"/>
  <c r="P417" i="102"/>
  <c r="Q417" i="102"/>
  <c r="Q419" i="102"/>
  <c r="P419" i="102"/>
  <c r="P421" i="102"/>
  <c r="Q421" i="102"/>
  <c r="Q423" i="102"/>
  <c r="P423" i="102"/>
  <c r="P425" i="102"/>
  <c r="Q425" i="102"/>
  <c r="Q427" i="102"/>
  <c r="P427" i="102"/>
  <c r="P429" i="102"/>
  <c r="Q429" i="102"/>
  <c r="Q431" i="102"/>
  <c r="P431" i="102"/>
  <c r="P433" i="102"/>
  <c r="Q433" i="102"/>
  <c r="Q435" i="102"/>
  <c r="P435" i="102"/>
  <c r="P437" i="102"/>
  <c r="Q437" i="102"/>
  <c r="Q439" i="102"/>
  <c r="P439" i="102"/>
  <c r="Q444" i="102"/>
  <c r="P444" i="102"/>
  <c r="Q483" i="102"/>
  <c r="P483" i="102"/>
  <c r="P485" i="102"/>
  <c r="Q485" i="102"/>
  <c r="Q487" i="102"/>
  <c r="P487" i="102"/>
  <c r="P489" i="102"/>
  <c r="Q489" i="102"/>
  <c r="Q491" i="102"/>
  <c r="P491" i="102"/>
  <c r="P493" i="102"/>
  <c r="Q493" i="102"/>
  <c r="Q495" i="102"/>
  <c r="P495" i="102"/>
  <c r="P497" i="102"/>
  <c r="Q497" i="102"/>
  <c r="Q499" i="102"/>
  <c r="P499" i="102"/>
  <c r="P501" i="102"/>
  <c r="Q501" i="102"/>
  <c r="Q503" i="102"/>
  <c r="P503" i="102"/>
  <c r="Q510" i="102"/>
  <c r="P510" i="102"/>
  <c r="Q551" i="102"/>
  <c r="P551" i="102"/>
  <c r="Q5" i="102"/>
  <c r="G5" i="102"/>
  <c r="G557" i="102"/>
  <c r="G505" i="102"/>
  <c r="G474" i="102"/>
  <c r="F497" i="102"/>
  <c r="F63" i="102"/>
  <c r="G556" i="102"/>
  <c r="F601" i="102"/>
  <c r="F264" i="102"/>
  <c r="F549" i="102"/>
  <c r="F569" i="102"/>
  <c r="G549" i="102"/>
  <c r="F382" i="102"/>
  <c r="F533" i="102"/>
  <c r="F95" i="102"/>
  <c r="F410" i="102"/>
  <c r="F482" i="102"/>
  <c r="F525" i="102"/>
  <c r="F286" i="102"/>
  <c r="F313" i="102"/>
  <c r="F333" i="102"/>
  <c r="F334" i="102"/>
  <c r="F335" i="102"/>
  <c r="F402" i="102"/>
  <c r="F412" i="102"/>
  <c r="F451" i="102"/>
  <c r="G546" i="102"/>
  <c r="G442" i="102"/>
  <c r="F302" i="102"/>
  <c r="F413" i="102"/>
  <c r="F59" i="102"/>
  <c r="F278" i="102"/>
  <c r="F279" i="102"/>
  <c r="F280" i="102"/>
  <c r="F311" i="102"/>
  <c r="F340" i="102"/>
  <c r="F400" i="102"/>
  <c r="F437" i="102"/>
  <c r="F438" i="102"/>
  <c r="F310" i="102"/>
  <c r="F347" i="102"/>
  <c r="F469" i="102"/>
  <c r="F592" i="102"/>
  <c r="F309" i="102"/>
  <c r="F390" i="102"/>
  <c r="F236" i="102"/>
  <c r="F256" i="102"/>
  <c r="F272" i="102"/>
  <c r="F304" i="102"/>
  <c r="F324" i="102"/>
  <c r="F345" i="102"/>
  <c r="F355" i="102"/>
  <c r="F428" i="102"/>
  <c r="F429" i="102"/>
  <c r="F430" i="102"/>
  <c r="F596" i="102"/>
  <c r="F288" i="102"/>
  <c r="F303" i="102"/>
  <c r="F323" i="102"/>
  <c r="F329" i="102"/>
  <c r="F337" i="102"/>
  <c r="F365" i="102"/>
  <c r="F404" i="102"/>
  <c r="F414" i="102"/>
  <c r="G440" i="102"/>
  <c r="G441" i="102"/>
  <c r="F457" i="102"/>
  <c r="F481" i="102"/>
  <c r="F499" i="102"/>
  <c r="F541" i="102"/>
  <c r="F557" i="102"/>
  <c r="F584" i="102"/>
  <c r="F87" i="102"/>
  <c r="F248" i="102"/>
  <c r="F294" i="102"/>
  <c r="F295" i="102"/>
  <c r="F296" i="102"/>
  <c r="F378" i="102"/>
  <c r="F406" i="102"/>
  <c r="F461" i="102"/>
  <c r="F576" i="102"/>
  <c r="F577" i="102"/>
  <c r="F608" i="102"/>
  <c r="F75" i="102"/>
  <c r="F290" i="102"/>
  <c r="F79" i="102"/>
  <c r="F83" i="102"/>
  <c r="F103" i="102"/>
  <c r="F350" i="102"/>
  <c r="F394" i="102"/>
  <c r="F486" i="102"/>
  <c r="G508" i="102"/>
  <c r="G552" i="102"/>
  <c r="F55" i="102"/>
  <c r="F91" i="102"/>
  <c r="F123" i="102"/>
  <c r="F349" i="102"/>
  <c r="F418" i="102"/>
  <c r="F609" i="102"/>
  <c r="F348" i="102"/>
  <c r="F292" i="102"/>
  <c r="F325" i="102"/>
  <c r="F503" i="102"/>
  <c r="F536" i="102"/>
  <c r="F67" i="102"/>
  <c r="F291" i="102"/>
  <c r="F386" i="102"/>
  <c r="F479" i="102"/>
  <c r="F71" i="102"/>
  <c r="F188" i="102"/>
  <c r="F232" i="102"/>
  <c r="F260" i="102"/>
  <c r="F351" i="102"/>
  <c r="F396" i="102"/>
  <c r="F477" i="102"/>
  <c r="F556" i="102"/>
  <c r="F315" i="102"/>
  <c r="F417" i="102"/>
  <c r="F465" i="102"/>
  <c r="F510" i="102"/>
  <c r="F416" i="102"/>
  <c r="F509" i="102"/>
  <c r="F519" i="102"/>
  <c r="F532" i="102"/>
  <c r="F564" i="102"/>
  <c r="F573" i="102"/>
  <c r="F605" i="102"/>
  <c r="F268" i="102"/>
  <c r="F282" i="102"/>
  <c r="F283" i="102"/>
  <c r="F284" i="102"/>
  <c r="F321" i="102"/>
  <c r="F331" i="102"/>
  <c r="F343" i="102"/>
  <c r="F361" i="102"/>
  <c r="F392" i="102"/>
  <c r="F432" i="102"/>
  <c r="F433" i="102"/>
  <c r="F434" i="102"/>
  <c r="F439" i="102"/>
  <c r="F446" i="102"/>
  <c r="F484" i="102"/>
  <c r="F491" i="102"/>
  <c r="F502" i="102"/>
  <c r="F518" i="102"/>
  <c r="F544" i="102"/>
  <c r="F342" i="102"/>
  <c r="G479" i="102"/>
  <c r="F495" i="102"/>
  <c r="F523" i="102"/>
  <c r="F540" i="102"/>
  <c r="F244" i="102"/>
  <c r="F275" i="102"/>
  <c r="F276" i="102"/>
  <c r="F308" i="102"/>
  <c r="F319" i="102"/>
  <c r="F341" i="102"/>
  <c r="F374" i="102"/>
  <c r="F424" i="102"/>
  <c r="F425" i="102"/>
  <c r="F426" i="102"/>
  <c r="F453" i="102"/>
  <c r="F475" i="102"/>
  <c r="F501" i="102"/>
  <c r="G506" i="102"/>
  <c r="F512" i="102"/>
  <c r="F522" i="102"/>
  <c r="F552" i="102"/>
  <c r="F327" i="102"/>
  <c r="G439" i="102"/>
  <c r="F489" i="102"/>
  <c r="F494" i="102"/>
  <c r="F521" i="102"/>
  <c r="F548" i="102"/>
  <c r="F240" i="102"/>
  <c r="F252" i="102"/>
  <c r="F298" i="102"/>
  <c r="F299" i="102"/>
  <c r="F300" i="102"/>
  <c r="F305" i="102"/>
  <c r="F306" i="102"/>
  <c r="F317" i="102"/>
  <c r="F326" i="102"/>
  <c r="F398" i="102"/>
  <c r="F408" i="102"/>
  <c r="F409" i="102"/>
  <c r="F420" i="102"/>
  <c r="F421" i="102"/>
  <c r="F422" i="102"/>
  <c r="F442" i="102"/>
  <c r="G445" i="102"/>
  <c r="F449" i="102"/>
  <c r="F459" i="102"/>
  <c r="F467" i="102"/>
  <c r="F493" i="102"/>
  <c r="F507" i="102"/>
  <c r="F511" i="102"/>
  <c r="F515" i="102"/>
  <c r="F528" i="102"/>
  <c r="F560" i="102"/>
  <c r="F568" i="102"/>
  <c r="F585" i="102"/>
  <c r="F600" i="102"/>
  <c r="G504" i="102"/>
  <c r="P6" i="102"/>
  <c r="F34" i="102"/>
  <c r="F40" i="102"/>
  <c r="F48" i="102"/>
  <c r="F6" i="102"/>
  <c r="F10" i="102"/>
  <c r="F14" i="102"/>
  <c r="F18" i="102"/>
  <c r="F22" i="102"/>
  <c r="F26" i="102"/>
  <c r="F30" i="102"/>
  <c r="F35" i="102"/>
  <c r="F41" i="102"/>
  <c r="F49" i="102"/>
  <c r="F60" i="102"/>
  <c r="F61" i="102"/>
  <c r="F62" i="102"/>
  <c r="F76" i="102"/>
  <c r="F77" i="102"/>
  <c r="F78" i="102"/>
  <c r="F92" i="102"/>
  <c r="F93" i="102"/>
  <c r="F94" i="102"/>
  <c r="F127" i="102"/>
  <c r="P5" i="102"/>
  <c r="F42" i="102"/>
  <c r="F50" i="102"/>
  <c r="F97" i="102"/>
  <c r="F98" i="102"/>
  <c r="F125" i="102"/>
  <c r="F135" i="102"/>
  <c r="F143" i="102"/>
  <c r="F7" i="102"/>
  <c r="F11" i="102"/>
  <c r="F15" i="102"/>
  <c r="F19" i="102"/>
  <c r="F23" i="102"/>
  <c r="F27" i="102"/>
  <c r="F31" i="102"/>
  <c r="F36" i="102"/>
  <c r="F43" i="102"/>
  <c r="F51" i="102"/>
  <c r="F64" i="102"/>
  <c r="F65" i="102"/>
  <c r="F66" i="102"/>
  <c r="F80" i="102"/>
  <c r="F81" i="102"/>
  <c r="F82" i="102"/>
  <c r="F99" i="102"/>
  <c r="F101" i="102"/>
  <c r="F102" i="102"/>
  <c r="F119" i="102"/>
  <c r="F121" i="102"/>
  <c r="F105" i="102"/>
  <c r="F106" i="102"/>
  <c r="F115" i="102"/>
  <c r="F117" i="102"/>
  <c r="F44" i="102"/>
  <c r="F52" i="102"/>
  <c r="F8" i="102"/>
  <c r="F12" i="102"/>
  <c r="F16" i="102"/>
  <c r="F20" i="102"/>
  <c r="F24" i="102"/>
  <c r="F28" i="102"/>
  <c r="F32" i="102"/>
  <c r="F37" i="102"/>
  <c r="F45" i="102"/>
  <c r="F53" i="102"/>
  <c r="F54" i="102"/>
  <c r="F68" i="102"/>
  <c r="F69" i="102"/>
  <c r="F70" i="102"/>
  <c r="F84" i="102"/>
  <c r="F85" i="102"/>
  <c r="F86" i="102"/>
  <c r="F107" i="102"/>
  <c r="F109" i="102"/>
  <c r="F111" i="102"/>
  <c r="F113" i="102"/>
  <c r="F46" i="102"/>
  <c r="F131" i="102"/>
  <c r="F139" i="102"/>
  <c r="F38" i="102"/>
  <c r="F5" i="102"/>
  <c r="F9" i="102"/>
  <c r="F13" i="102"/>
  <c r="F17" i="102"/>
  <c r="F21" i="102"/>
  <c r="F25" i="102"/>
  <c r="F29" i="102"/>
  <c r="F33" i="102"/>
  <c r="F39" i="102"/>
  <c r="F47" i="102"/>
  <c r="F56" i="102"/>
  <c r="F57" i="102"/>
  <c r="F58" i="102"/>
  <c r="F72" i="102"/>
  <c r="F73" i="102"/>
  <c r="F74" i="102"/>
  <c r="F88" i="102"/>
  <c r="F89" i="102"/>
  <c r="F90" i="102"/>
  <c r="F96" i="102"/>
  <c r="F100" i="102"/>
  <c r="F104" i="102"/>
  <c r="F108" i="102"/>
  <c r="F112" i="102"/>
  <c r="F116" i="102"/>
  <c r="F120" i="102"/>
  <c r="F124" i="102"/>
  <c r="F128" i="102"/>
  <c r="F132" i="102"/>
  <c r="F136" i="102"/>
  <c r="F140" i="102"/>
  <c r="F144" i="102"/>
  <c r="F148" i="102"/>
  <c r="F152" i="102"/>
  <c r="F156" i="102"/>
  <c r="F160" i="102"/>
  <c r="F164" i="102"/>
  <c r="F168" i="102"/>
  <c r="F173" i="102"/>
  <c r="F181" i="102"/>
  <c r="F189" i="102"/>
  <c r="F204" i="102"/>
  <c r="F220" i="102"/>
  <c r="F174" i="102"/>
  <c r="F175" i="102"/>
  <c r="F182" i="102"/>
  <c r="F183" i="102"/>
  <c r="F190" i="102"/>
  <c r="F191" i="102"/>
  <c r="F205" i="102"/>
  <c r="F206" i="102"/>
  <c r="F207" i="102"/>
  <c r="F221" i="102"/>
  <c r="F222" i="102"/>
  <c r="F223" i="102"/>
  <c r="F129" i="102"/>
  <c r="F133" i="102"/>
  <c r="F137" i="102"/>
  <c r="F141" i="102"/>
  <c r="F145" i="102"/>
  <c r="F149" i="102"/>
  <c r="F153" i="102"/>
  <c r="F157" i="102"/>
  <c r="F161" i="102"/>
  <c r="F165" i="102"/>
  <c r="F169" i="102"/>
  <c r="F176" i="102"/>
  <c r="F184" i="102"/>
  <c r="F192" i="102"/>
  <c r="F208" i="102"/>
  <c r="F224" i="102"/>
  <c r="F193" i="102"/>
  <c r="F194" i="102"/>
  <c r="F195" i="102"/>
  <c r="F209" i="102"/>
  <c r="F210" i="102"/>
  <c r="F211" i="102"/>
  <c r="F225" i="102"/>
  <c r="F226" i="102"/>
  <c r="F227" i="102"/>
  <c r="F241" i="102"/>
  <c r="F110" i="102"/>
  <c r="F114" i="102"/>
  <c r="F118" i="102"/>
  <c r="F122" i="102"/>
  <c r="F126" i="102"/>
  <c r="F130" i="102"/>
  <c r="F134" i="102"/>
  <c r="F138" i="102"/>
  <c r="F142" i="102"/>
  <c r="F146" i="102"/>
  <c r="F150" i="102"/>
  <c r="F154" i="102"/>
  <c r="F158" i="102"/>
  <c r="F162" i="102"/>
  <c r="F166" i="102"/>
  <c r="F170" i="102"/>
  <c r="F177" i="102"/>
  <c r="F185" i="102"/>
  <c r="F196" i="102"/>
  <c r="F212" i="102"/>
  <c r="F228" i="102"/>
  <c r="F171" i="102"/>
  <c r="F178" i="102"/>
  <c r="F179" i="102"/>
  <c r="F186" i="102"/>
  <c r="F187" i="102"/>
  <c r="F197" i="102"/>
  <c r="F198" i="102"/>
  <c r="F199" i="102"/>
  <c r="F213" i="102"/>
  <c r="F214" i="102"/>
  <c r="F215" i="102"/>
  <c r="F229" i="102"/>
  <c r="F230" i="102"/>
  <c r="F231" i="102"/>
  <c r="F237" i="102"/>
  <c r="F147" i="102"/>
  <c r="F151" i="102"/>
  <c r="F155" i="102"/>
  <c r="F159" i="102"/>
  <c r="F163" i="102"/>
  <c r="F167" i="102"/>
  <c r="F172" i="102"/>
  <c r="F180" i="102"/>
  <c r="F200" i="102"/>
  <c r="F216" i="102"/>
  <c r="F233" i="102"/>
  <c r="F201" i="102"/>
  <c r="F202" i="102"/>
  <c r="F203" i="102"/>
  <c r="F217" i="102"/>
  <c r="F218" i="102"/>
  <c r="F219" i="102"/>
  <c r="F314" i="102"/>
  <c r="F322" i="102"/>
  <c r="F330" i="102"/>
  <c r="F338" i="102"/>
  <c r="F346" i="102"/>
  <c r="F277" i="102"/>
  <c r="F281" i="102"/>
  <c r="F285" i="102"/>
  <c r="F289" i="102"/>
  <c r="F293" i="102"/>
  <c r="F297" i="102"/>
  <c r="F301" i="102"/>
  <c r="F399" i="102"/>
  <c r="F245" i="102"/>
  <c r="F249" i="102"/>
  <c r="F253" i="102"/>
  <c r="F257" i="102"/>
  <c r="F261" i="102"/>
  <c r="F265" i="102"/>
  <c r="F269" i="102"/>
  <c r="F273" i="102"/>
  <c r="F356" i="102"/>
  <c r="F352" i="102"/>
  <c r="F357" i="102"/>
  <c r="F366" i="102"/>
  <c r="F370" i="102"/>
  <c r="F395" i="102"/>
  <c r="F234" i="102"/>
  <c r="F238" i="102"/>
  <c r="F242" i="102"/>
  <c r="F246" i="102"/>
  <c r="F250" i="102"/>
  <c r="F254" i="102"/>
  <c r="F258" i="102"/>
  <c r="F262" i="102"/>
  <c r="F266" i="102"/>
  <c r="F270" i="102"/>
  <c r="F353" i="102"/>
  <c r="F354" i="102"/>
  <c r="F358" i="102"/>
  <c r="F359" i="102"/>
  <c r="F367" i="102"/>
  <c r="F368" i="102"/>
  <c r="F371" i="102"/>
  <c r="F372" i="102"/>
  <c r="F362" i="102"/>
  <c r="F363" i="102"/>
  <c r="F391" i="102"/>
  <c r="F235" i="102"/>
  <c r="F239" i="102"/>
  <c r="F243" i="102"/>
  <c r="F247" i="102"/>
  <c r="F251" i="102"/>
  <c r="F255" i="102"/>
  <c r="F259" i="102"/>
  <c r="F263" i="102"/>
  <c r="F267" i="102"/>
  <c r="F271" i="102"/>
  <c r="F403" i="102"/>
  <c r="F375" i="102"/>
  <c r="F379" i="102"/>
  <c r="F383" i="102"/>
  <c r="F387" i="102"/>
  <c r="F436" i="102"/>
  <c r="F443" i="102"/>
  <c r="F445" i="102"/>
  <c r="F454" i="102"/>
  <c r="F462" i="102"/>
  <c r="F470" i="102"/>
  <c r="F487" i="102"/>
  <c r="F513" i="102"/>
  <c r="F376" i="102"/>
  <c r="F380" i="102"/>
  <c r="F384" i="102"/>
  <c r="F388" i="102"/>
  <c r="F447" i="102"/>
  <c r="F455" i="102"/>
  <c r="F463" i="102"/>
  <c r="F471" i="102"/>
  <c r="F480" i="102"/>
  <c r="F504" i="102"/>
  <c r="F505" i="102"/>
  <c r="F524" i="102"/>
  <c r="F393" i="102"/>
  <c r="F397" i="102"/>
  <c r="F401" i="102"/>
  <c r="F405" i="102"/>
  <c r="F448" i="102"/>
  <c r="F456" i="102"/>
  <c r="F464" i="102"/>
  <c r="F472" i="102"/>
  <c r="G481" i="102"/>
  <c r="F506" i="102"/>
  <c r="F508" i="102"/>
  <c r="F516" i="102"/>
  <c r="F520" i="102"/>
  <c r="F360" i="102"/>
  <c r="F369" i="102"/>
  <c r="F373" i="102"/>
  <c r="F377" i="102"/>
  <c r="F381" i="102"/>
  <c r="F385" i="102"/>
  <c r="F389" i="102"/>
  <c r="F450" i="102"/>
  <c r="F458" i="102"/>
  <c r="F466" i="102"/>
  <c r="F483" i="102"/>
  <c r="F498" i="102"/>
  <c r="G513" i="102"/>
  <c r="F517" i="102"/>
  <c r="F476" i="102"/>
  <c r="G510" i="102"/>
  <c r="F514" i="102"/>
  <c r="F407" i="102"/>
  <c r="F411" i="102"/>
  <c r="F415" i="102"/>
  <c r="F419" i="102"/>
  <c r="F423" i="102"/>
  <c r="F427" i="102"/>
  <c r="F431" i="102"/>
  <c r="F435" i="102"/>
  <c r="F452" i="102"/>
  <c r="F460" i="102"/>
  <c r="F468" i="102"/>
  <c r="F478" i="102"/>
  <c r="F526" i="102"/>
  <c r="F527" i="102"/>
  <c r="F534" i="102"/>
  <c r="F535" i="102"/>
  <c r="F542" i="102"/>
  <c r="F543" i="102"/>
  <c r="F550" i="102"/>
  <c r="F551" i="102"/>
  <c r="F558" i="102"/>
  <c r="F559" i="102"/>
  <c r="F580" i="102"/>
  <c r="F589" i="102"/>
  <c r="F591" i="102"/>
  <c r="F571" i="102"/>
  <c r="F603" i="102"/>
  <c r="F572" i="102"/>
  <c r="F581" i="102"/>
  <c r="F583" i="102"/>
  <c r="F604" i="102"/>
  <c r="F440" i="102"/>
  <c r="F444" i="102"/>
  <c r="F485" i="102"/>
  <c r="F529" i="102"/>
  <c r="F537" i="102"/>
  <c r="F545" i="102"/>
  <c r="F553" i="102"/>
  <c r="F561" i="102"/>
  <c r="F563" i="102"/>
  <c r="F593" i="102"/>
  <c r="F595" i="102"/>
  <c r="F530" i="102"/>
  <c r="F531" i="102"/>
  <c r="F538" i="102"/>
  <c r="F539" i="102"/>
  <c r="F546" i="102"/>
  <c r="F547" i="102"/>
  <c r="F554" i="102"/>
  <c r="F555" i="102"/>
  <c r="F575" i="102"/>
  <c r="F607" i="102"/>
  <c r="F587" i="102"/>
  <c r="F565" i="102"/>
  <c r="F567" i="102"/>
  <c r="F588" i="102"/>
  <c r="F597" i="102"/>
  <c r="F599" i="102"/>
  <c r="F579" i="102"/>
  <c r="F562" i="102"/>
  <c r="F566" i="102"/>
  <c r="F570" i="102"/>
  <c r="F574" i="102"/>
  <c r="F578" i="102"/>
  <c r="F582" i="102"/>
  <c r="F586" i="102"/>
  <c r="F590" i="102"/>
  <c r="F594" i="102"/>
  <c r="F598" i="102"/>
  <c r="F602" i="102"/>
  <c r="F606" i="102"/>
  <c r="F610" i="102"/>
  <c r="M87" i="100" l="1"/>
  <c r="M248" i="100"/>
  <c r="M247" i="100"/>
  <c r="M246" i="100"/>
  <c r="M245" i="100"/>
  <c r="M244" i="100"/>
  <c r="M243" i="100"/>
  <c r="M242" i="100"/>
  <c r="M241" i="100"/>
  <c r="M240" i="100"/>
  <c r="M239" i="100"/>
  <c r="M238" i="100"/>
  <c r="M237" i="100"/>
  <c r="M236" i="100"/>
  <c r="M235" i="100"/>
  <c r="M234" i="100"/>
  <c r="M233" i="100"/>
  <c r="M232" i="100"/>
  <c r="M231" i="100"/>
  <c r="M230" i="100"/>
  <c r="M229" i="100"/>
  <c r="M228" i="100"/>
  <c r="M227" i="100"/>
  <c r="M226" i="100"/>
  <c r="M155" i="100"/>
  <c r="M145" i="100"/>
  <c r="M117" i="100"/>
  <c r="M116" i="100"/>
  <c r="M115" i="100"/>
  <c r="M114" i="100"/>
  <c r="M113" i="100"/>
  <c r="M112" i="100"/>
  <c r="M111" i="100"/>
  <c r="M110" i="100"/>
  <c r="M109" i="100"/>
  <c r="M108" i="100"/>
  <c r="M107" i="100"/>
  <c r="M106" i="100"/>
  <c r="M105" i="100"/>
  <c r="M104" i="100"/>
  <c r="M103" i="100"/>
  <c r="M102" i="100"/>
  <c r="M101" i="100"/>
  <c r="M100" i="100"/>
  <c r="M99" i="100"/>
  <c r="M98" i="100"/>
  <c r="M97" i="100"/>
  <c r="M96" i="100"/>
  <c r="M95" i="100"/>
  <c r="M94" i="100"/>
  <c r="M93" i="100"/>
  <c r="M92" i="100"/>
  <c r="M91" i="100"/>
  <c r="M90" i="100"/>
  <c r="M89" i="100"/>
  <c r="M88" i="100"/>
  <c r="M86" i="100"/>
  <c r="M85" i="100"/>
  <c r="M84" i="100"/>
  <c r="M83" i="100"/>
  <c r="M82" i="100"/>
  <c r="M81" i="100"/>
  <c r="M80" i="100"/>
  <c r="M79" i="100"/>
  <c r="M78" i="100"/>
  <c r="M77" i="100"/>
  <c r="M76" i="100"/>
  <c r="M75" i="100"/>
  <c r="M74" i="100"/>
  <c r="M73" i="100"/>
  <c r="M72" i="100"/>
  <c r="M71" i="100"/>
  <c r="M70" i="100"/>
  <c r="M69" i="100"/>
  <c r="M68" i="100"/>
  <c r="M67" i="100"/>
  <c r="M66" i="100"/>
  <c r="M65" i="100"/>
  <c r="M64" i="100"/>
  <c r="M63" i="100"/>
  <c r="M62" i="100"/>
  <c r="M61" i="100"/>
  <c r="M60" i="100"/>
  <c r="M59" i="100"/>
  <c r="M58" i="100"/>
  <c r="M57" i="100"/>
  <c r="M56" i="100"/>
  <c r="G482" i="100" l="1"/>
  <c r="M377" i="100" l="1"/>
  <c r="L489" i="100" l="1"/>
  <c r="G489" i="100" s="1"/>
  <c r="K357" i="100"/>
  <c r="N437" i="102" l="1"/>
  <c r="N430" i="102"/>
  <c r="N387" i="102"/>
  <c r="N379" i="102"/>
  <c r="N378" i="102"/>
  <c r="N405" i="102"/>
  <c r="N399" i="102"/>
  <c r="N398" i="102"/>
  <c r="N394" i="102"/>
  <c r="N393" i="102"/>
  <c r="N392" i="102"/>
  <c r="N388" i="102"/>
  <c r="N370" i="102"/>
  <c r="N349" i="102"/>
  <c r="N338" i="102"/>
  <c r="N328" i="102"/>
  <c r="N321" i="102"/>
  <c r="N312" i="102"/>
  <c r="N311" i="102"/>
  <c r="N310" i="102"/>
  <c r="N308" i="102"/>
  <c r="N271" i="102"/>
  <c r="N266" i="102"/>
  <c r="N257" i="102"/>
  <c r="N247" i="102"/>
  <c r="N245" i="102"/>
  <c r="N249" i="102"/>
  <c r="N165" i="102"/>
  <c r="N135" i="102"/>
  <c r="N134" i="102"/>
  <c r="N133" i="102"/>
  <c r="N132" i="102"/>
  <c r="N131" i="102"/>
  <c r="N130" i="102"/>
  <c r="N129" i="102"/>
  <c r="N128" i="102"/>
  <c r="N101" i="102"/>
  <c r="N97" i="102"/>
  <c r="N57" i="102"/>
  <c r="N123" i="102"/>
  <c r="N121" i="102"/>
  <c r="N120" i="102"/>
  <c r="N119" i="102"/>
  <c r="N117" i="102"/>
  <c r="N112" i="102"/>
  <c r="N111" i="102"/>
  <c r="N110" i="102"/>
  <c r="N106" i="102"/>
  <c r="N105" i="102"/>
  <c r="N104" i="102"/>
  <c r="N103" i="102"/>
  <c r="N102" i="102"/>
  <c r="N61" i="102"/>
  <c r="N109" i="102"/>
  <c r="N90" i="102"/>
  <c r="N71" i="102"/>
  <c r="N100" i="102"/>
  <c r="N99" i="102"/>
  <c r="N98" i="102"/>
  <c r="N96" i="102"/>
  <c r="N95" i="102"/>
  <c r="N94" i="102"/>
  <c r="N92" i="102"/>
  <c r="N88" i="102"/>
  <c r="N86" i="102"/>
  <c r="N85" i="102"/>
  <c r="N80" i="102"/>
  <c r="N79" i="102"/>
  <c r="N74" i="102"/>
  <c r="N72" i="102"/>
  <c r="N69" i="102"/>
  <c r="N68" i="102"/>
  <c r="N67" i="102"/>
  <c r="N66" i="102"/>
  <c r="N62" i="102"/>
  <c r="N58" i="102"/>
  <c r="N55" i="102"/>
  <c r="N54" i="102"/>
  <c r="N53" i="102"/>
  <c r="N52" i="102"/>
  <c r="N46" i="102"/>
  <c r="N23" i="102"/>
  <c r="N13" i="102"/>
  <c r="N19" i="102"/>
  <c r="N16" i="102" l="1"/>
  <c r="N206" i="102"/>
  <c r="N230" i="102"/>
  <c r="N248" i="102"/>
  <c r="N264" i="102"/>
  <c r="N341" i="102"/>
  <c r="N348" i="102"/>
  <c r="N358" i="102"/>
  <c r="N384" i="102"/>
  <c r="N365" i="102"/>
  <c r="N375" i="102"/>
  <c r="N386" i="102"/>
  <c r="N395" i="102"/>
  <c r="N404" i="102"/>
  <c r="N447" i="102"/>
  <c r="N452" i="102"/>
  <c r="N453" i="102"/>
  <c r="N459" i="102"/>
  <c r="N480" i="102"/>
  <c r="N487" i="102"/>
  <c r="N495" i="102"/>
  <c r="N499" i="102"/>
  <c r="N504" i="102"/>
  <c r="N508" i="102"/>
  <c r="N526" i="102"/>
  <c r="N551" i="102"/>
  <c r="N557" i="102"/>
  <c r="N560" i="102"/>
  <c r="N566" i="102"/>
  <c r="N571" i="102"/>
  <c r="N585" i="102"/>
  <c r="N596" i="102"/>
  <c r="N606" i="102"/>
  <c r="N8" i="102"/>
  <c r="N21" i="102"/>
  <c r="N26" i="102"/>
  <c r="N29" i="102"/>
  <c r="N34" i="102"/>
  <c r="N43" i="102"/>
  <c r="N77" i="102"/>
  <c r="N83" i="102"/>
  <c r="N87" i="102"/>
  <c r="N113" i="102"/>
  <c r="N137" i="102"/>
  <c r="N154" i="102"/>
  <c r="N162" i="102"/>
  <c r="N191" i="102"/>
  <c r="N199" i="102"/>
  <c r="N207" i="102"/>
  <c r="N215" i="102"/>
  <c r="N223" i="102"/>
  <c r="N231" i="102"/>
  <c r="N239" i="102"/>
  <c r="N270" i="102"/>
  <c r="N278" i="102"/>
  <c r="N286" i="102"/>
  <c r="N294" i="102"/>
  <c r="N299" i="102"/>
  <c r="N307" i="102"/>
  <c r="N317" i="102"/>
  <c r="N339" i="102"/>
  <c r="N331" i="102"/>
  <c r="N342" i="102"/>
  <c r="N359" i="102"/>
  <c r="N371" i="102"/>
  <c r="N396" i="102"/>
  <c r="N414" i="102"/>
  <c r="N421" i="102"/>
  <c r="N428" i="102"/>
  <c r="N439" i="102"/>
  <c r="N444" i="102"/>
  <c r="N448" i="102"/>
  <c r="N463" i="102"/>
  <c r="N488" i="102"/>
  <c r="N491" i="102"/>
  <c r="N500" i="102"/>
  <c r="N511" i="102"/>
  <c r="N533" i="102"/>
  <c r="N555" i="102"/>
  <c r="N558" i="102"/>
  <c r="N561" i="102"/>
  <c r="N567" i="102"/>
  <c r="N572" i="102"/>
  <c r="N582" i="102"/>
  <c r="N590" i="102"/>
  <c r="N593" i="102"/>
  <c r="N597" i="102"/>
  <c r="N76" i="102"/>
  <c r="N420" i="102"/>
  <c r="N5" i="102"/>
  <c r="N17" i="102"/>
  <c r="N39" i="102"/>
  <c r="N9" i="102"/>
  <c r="N27" i="102"/>
  <c r="N30" i="102"/>
  <c r="N44" i="102"/>
  <c r="N49" i="102"/>
  <c r="N78" i="102"/>
  <c r="N81" i="102"/>
  <c r="N84" i="102"/>
  <c r="N114" i="102"/>
  <c r="N159" i="102"/>
  <c r="N138" i="102"/>
  <c r="N140" i="102"/>
  <c r="N145" i="102"/>
  <c r="N156" i="102"/>
  <c r="N163" i="102"/>
  <c r="N192" i="102"/>
  <c r="N200" i="102"/>
  <c r="N208" i="102"/>
  <c r="N216" i="102"/>
  <c r="N224" i="102"/>
  <c r="N232" i="102"/>
  <c r="N240" i="102"/>
  <c r="N250" i="102"/>
  <c r="N279" i="102"/>
  <c r="N287" i="102"/>
  <c r="N300" i="102"/>
  <c r="N322" i="102"/>
  <c r="N350" i="102"/>
  <c r="N326" i="102"/>
  <c r="N332" i="102"/>
  <c r="N343" i="102"/>
  <c r="N352" i="102"/>
  <c r="N360" i="102"/>
  <c r="N380" i="102"/>
  <c r="N389" i="102"/>
  <c r="N422" i="102"/>
  <c r="N429" i="102"/>
  <c r="N440" i="102"/>
  <c r="N445" i="102"/>
  <c r="N449" i="102"/>
  <c r="N460" i="102"/>
  <c r="N464" i="102"/>
  <c r="N473" i="102"/>
  <c r="N489" i="102"/>
  <c r="N501" i="102"/>
  <c r="N505" i="102"/>
  <c r="N512" i="102"/>
  <c r="N520" i="102"/>
  <c r="N527" i="102"/>
  <c r="N556" i="102"/>
  <c r="N568" i="102"/>
  <c r="N573" i="102"/>
  <c r="N578" i="102"/>
  <c r="N586" i="102"/>
  <c r="N598" i="102"/>
  <c r="N602" i="102"/>
  <c r="N607" i="102"/>
  <c r="N397" i="102"/>
  <c r="N425" i="102"/>
  <c r="N18" i="102"/>
  <c r="N40" i="102"/>
  <c r="N22" i="102"/>
  <c r="N70" i="102"/>
  <c r="N115" i="102"/>
  <c r="N183" i="102"/>
  <c r="N141" i="102"/>
  <c r="N164" i="102"/>
  <c r="N181" i="102"/>
  <c r="N193" i="102"/>
  <c r="N201" i="102"/>
  <c r="N209" i="102"/>
  <c r="N217" i="102"/>
  <c r="N225" i="102"/>
  <c r="N233" i="102"/>
  <c r="N241" i="102"/>
  <c r="N251" i="102"/>
  <c r="N256" i="102"/>
  <c r="N265" i="102"/>
  <c r="N272" i="102"/>
  <c r="N280" i="102"/>
  <c r="N288" i="102"/>
  <c r="N301" i="102"/>
  <c r="N309" i="102"/>
  <c r="N323" i="102"/>
  <c r="N333" i="102"/>
  <c r="N344" i="102"/>
  <c r="N353" i="102"/>
  <c r="N391" i="102"/>
  <c r="N400" i="102"/>
  <c r="N376" i="102"/>
  <c r="N381" i="102"/>
  <c r="N390" i="102"/>
  <c r="N415" i="102"/>
  <c r="N423" i="102"/>
  <c r="N427" i="102"/>
  <c r="N450" i="102"/>
  <c r="N451" i="102"/>
  <c r="N454" i="102"/>
  <c r="N461" i="102"/>
  <c r="N462" i="102"/>
  <c r="N465" i="102"/>
  <c r="N474" i="102"/>
  <c r="N479" i="102"/>
  <c r="N502" i="102"/>
  <c r="N506" i="102"/>
  <c r="N513" i="102"/>
  <c r="N534" i="102"/>
  <c r="N569" i="102"/>
  <c r="N574" i="102"/>
  <c r="N608" i="102"/>
  <c r="N38" i="102"/>
  <c r="N45" i="102"/>
  <c r="N285" i="102"/>
  <c r="N298" i="102"/>
  <c r="N320" i="102"/>
  <c r="N351" i="102"/>
  <c r="N413" i="102"/>
  <c r="N47" i="102"/>
  <c r="N20" i="102"/>
  <c r="N28" i="102"/>
  <c r="N31" i="102"/>
  <c r="N35" i="102"/>
  <c r="N37" i="102"/>
  <c r="N93" i="102"/>
  <c r="N107" i="102"/>
  <c r="N116" i="102"/>
  <c r="N122" i="102"/>
  <c r="N125" i="102"/>
  <c r="N136" i="102"/>
  <c r="N173" i="102"/>
  <c r="N184" i="102"/>
  <c r="N142" i="102"/>
  <c r="N150" i="102"/>
  <c r="N155" i="102"/>
  <c r="N157" i="102"/>
  <c r="N179" i="102"/>
  <c r="N182" i="102"/>
  <c r="N194" i="102"/>
  <c r="N202" i="102"/>
  <c r="N210" i="102"/>
  <c r="N218" i="102"/>
  <c r="N226" i="102"/>
  <c r="N234" i="102"/>
  <c r="N243" i="102"/>
  <c r="N273" i="102"/>
  <c r="N281" i="102"/>
  <c r="N289" i="102"/>
  <c r="N295" i="102"/>
  <c r="N324" i="102"/>
  <c r="N330" i="102"/>
  <c r="N327" i="102"/>
  <c r="N354" i="102"/>
  <c r="N361" i="102"/>
  <c r="N366" i="102"/>
  <c r="N374" i="102"/>
  <c r="N382" i="102"/>
  <c r="N416" i="102"/>
  <c r="N424" i="102"/>
  <c r="N426" i="102"/>
  <c r="N431" i="102"/>
  <c r="N441" i="102"/>
  <c r="N446" i="102"/>
  <c r="N455" i="102"/>
  <c r="N466" i="102"/>
  <c r="N469" i="102"/>
  <c r="N481" i="102"/>
  <c r="N492" i="102"/>
  <c r="N503" i="102"/>
  <c r="N515" i="102"/>
  <c r="N524" i="102"/>
  <c r="N528" i="102"/>
  <c r="N559" i="102"/>
  <c r="N575" i="102"/>
  <c r="N579" i="102"/>
  <c r="N587" i="102"/>
  <c r="N594" i="102"/>
  <c r="N599" i="102"/>
  <c r="N609" i="102"/>
  <c r="N124" i="102"/>
  <c r="N242" i="102"/>
  <c r="N147" i="102"/>
  <c r="N190" i="102"/>
  <c r="N214" i="102"/>
  <c r="N238" i="102"/>
  <c r="N255" i="102"/>
  <c r="N269" i="102"/>
  <c r="N293" i="102"/>
  <c r="N306" i="102"/>
  <c r="N316" i="102"/>
  <c r="N329" i="102"/>
  <c r="N337" i="102"/>
  <c r="N48" i="102"/>
  <c r="N24" i="102"/>
  <c r="N51" i="102"/>
  <c r="N59" i="102"/>
  <c r="N73" i="102"/>
  <c r="N82" i="102"/>
  <c r="N65" i="102"/>
  <c r="N108" i="102"/>
  <c r="N168" i="102"/>
  <c r="N174" i="102"/>
  <c r="N185" i="102"/>
  <c r="N139" i="102"/>
  <c r="N146" i="102"/>
  <c r="N167" i="102"/>
  <c r="N187" i="102"/>
  <c r="N195" i="102"/>
  <c r="N203" i="102"/>
  <c r="N211" i="102"/>
  <c r="N219" i="102"/>
  <c r="N227" i="102"/>
  <c r="N235" i="102"/>
  <c r="N244" i="102"/>
  <c r="N246" i="102"/>
  <c r="N252" i="102"/>
  <c r="N261" i="102"/>
  <c r="N274" i="102"/>
  <c r="N282" i="102"/>
  <c r="N290" i="102"/>
  <c r="N296" i="102"/>
  <c r="N313" i="102"/>
  <c r="N325" i="102"/>
  <c r="N334" i="102"/>
  <c r="N345" i="102"/>
  <c r="N355" i="102"/>
  <c r="N362" i="102"/>
  <c r="N367" i="102"/>
  <c r="N377" i="102"/>
  <c r="N417" i="102"/>
  <c r="N432" i="102"/>
  <c r="N436" i="102"/>
  <c r="N456" i="102"/>
  <c r="N470" i="102"/>
  <c r="N475" i="102"/>
  <c r="N484" i="102"/>
  <c r="N477" i="102"/>
  <c r="N483" i="102"/>
  <c r="N493" i="102"/>
  <c r="N496" i="102"/>
  <c r="N563" i="102"/>
  <c r="N517" i="102"/>
  <c r="N530" i="102"/>
  <c r="N552" i="102"/>
  <c r="N562" i="102"/>
  <c r="N570" i="102"/>
  <c r="N576" i="102"/>
  <c r="N583" i="102"/>
  <c r="N588" i="102"/>
  <c r="N591" i="102"/>
  <c r="N610" i="102"/>
  <c r="N6" i="102"/>
  <c r="N10" i="102"/>
  <c r="N14" i="102"/>
  <c r="N25" i="102"/>
  <c r="N41" i="102"/>
  <c r="N60" i="102"/>
  <c r="N89" i="102"/>
  <c r="N118" i="102"/>
  <c r="N126" i="102"/>
  <c r="N169" i="102"/>
  <c r="N175" i="102"/>
  <c r="N143" i="102"/>
  <c r="N151" i="102"/>
  <c r="N153" i="102"/>
  <c r="N180" i="102"/>
  <c r="N188" i="102"/>
  <c r="N196" i="102"/>
  <c r="N204" i="102"/>
  <c r="N212" i="102"/>
  <c r="N220" i="102"/>
  <c r="N228" i="102"/>
  <c r="N236" i="102"/>
  <c r="N259" i="102"/>
  <c r="N262" i="102"/>
  <c r="N268" i="102"/>
  <c r="N275" i="102"/>
  <c r="N283" i="102"/>
  <c r="N291" i="102"/>
  <c r="N297" i="102"/>
  <c r="N302" i="102"/>
  <c r="N304" i="102"/>
  <c r="N314" i="102"/>
  <c r="N318" i="102"/>
  <c r="N340" i="102"/>
  <c r="N335" i="102"/>
  <c r="N346" i="102"/>
  <c r="N356" i="102"/>
  <c r="N406" i="102"/>
  <c r="N364" i="102"/>
  <c r="N368" i="102"/>
  <c r="N412" i="102"/>
  <c r="N418" i="102"/>
  <c r="N433" i="102"/>
  <c r="N434" i="102"/>
  <c r="N443" i="102"/>
  <c r="N457" i="102"/>
  <c r="N476" i="102"/>
  <c r="N485" i="102"/>
  <c r="N478" i="102"/>
  <c r="N490" i="102"/>
  <c r="N497" i="102"/>
  <c r="N509" i="102"/>
  <c r="N518" i="102"/>
  <c r="N525" i="102"/>
  <c r="N531" i="102"/>
  <c r="N535" i="102"/>
  <c r="N549" i="102"/>
  <c r="N553" i="102"/>
  <c r="N564" i="102"/>
  <c r="N580" i="102"/>
  <c r="N584" i="102"/>
  <c r="N589" i="102"/>
  <c r="N592" i="102"/>
  <c r="N595" i="102"/>
  <c r="N600" i="102"/>
  <c r="N12" i="102"/>
  <c r="N33" i="102"/>
  <c r="N161" i="102"/>
  <c r="N198" i="102"/>
  <c r="N222" i="102"/>
  <c r="N253" i="102"/>
  <c r="N277" i="102"/>
  <c r="N7" i="102"/>
  <c r="N11" i="102"/>
  <c r="N15" i="102"/>
  <c r="N32" i="102"/>
  <c r="N36" i="102"/>
  <c r="N42" i="102"/>
  <c r="N56" i="102"/>
  <c r="N75" i="102"/>
  <c r="N91" i="102"/>
  <c r="N127" i="102"/>
  <c r="N158" i="102"/>
  <c r="N176" i="102"/>
  <c r="N186" i="102"/>
  <c r="N144" i="102"/>
  <c r="N152" i="102"/>
  <c r="N160" i="102"/>
  <c r="N172" i="102"/>
  <c r="N189" i="102"/>
  <c r="N197" i="102"/>
  <c r="N205" i="102"/>
  <c r="N213" i="102"/>
  <c r="N221" i="102"/>
  <c r="N229" i="102"/>
  <c r="N237" i="102"/>
  <c r="N254" i="102"/>
  <c r="N258" i="102"/>
  <c r="N260" i="102"/>
  <c r="N263" i="102"/>
  <c r="N267" i="102"/>
  <c r="N276" i="102"/>
  <c r="N284" i="102"/>
  <c r="N292" i="102"/>
  <c r="N303" i="102"/>
  <c r="N305" i="102"/>
  <c r="N315" i="102"/>
  <c r="N319" i="102"/>
  <c r="N336" i="102"/>
  <c r="N347" i="102"/>
  <c r="N357" i="102"/>
  <c r="N363" i="102"/>
  <c r="N407" i="102"/>
  <c r="N411" i="102"/>
  <c r="N369" i="102"/>
  <c r="N385" i="102"/>
  <c r="N419" i="102"/>
  <c r="N435" i="102"/>
  <c r="N438" i="102"/>
  <c r="N458" i="102"/>
  <c r="N468" i="102"/>
  <c r="N486" i="102"/>
  <c r="N494" i="102"/>
  <c r="N498" i="102"/>
  <c r="N507" i="102"/>
  <c r="N510" i="102"/>
  <c r="N519" i="102"/>
  <c r="N536" i="102"/>
  <c r="N550" i="102"/>
  <c r="N554" i="102"/>
  <c r="N565" i="102"/>
  <c r="N577" i="102"/>
  <c r="N581" i="102"/>
  <c r="N601" i="102"/>
  <c r="N605" i="102"/>
  <c r="N678" i="100"/>
  <c r="M678" i="100"/>
  <c r="L678" i="100"/>
  <c r="G678" i="100" s="1"/>
  <c r="K678" i="100"/>
  <c r="J678" i="100"/>
  <c r="E678" i="100"/>
  <c r="Q678" i="100" s="1"/>
  <c r="N677" i="100"/>
  <c r="M677" i="100"/>
  <c r="L677" i="100"/>
  <c r="G677" i="100" s="1"/>
  <c r="K677" i="100"/>
  <c r="J677" i="100"/>
  <c r="E677" i="100"/>
  <c r="Q677" i="100" s="1"/>
  <c r="N676" i="100"/>
  <c r="M676" i="100"/>
  <c r="L676" i="100"/>
  <c r="G676" i="100" s="1"/>
  <c r="K676" i="100"/>
  <c r="J676" i="100"/>
  <c r="E676" i="100"/>
  <c r="Q676" i="100" s="1"/>
  <c r="N675" i="100"/>
  <c r="M675" i="100"/>
  <c r="L675" i="100"/>
  <c r="G675" i="100" s="1"/>
  <c r="K675" i="100"/>
  <c r="J675" i="100"/>
  <c r="E675" i="100"/>
  <c r="Q675" i="100" s="1"/>
  <c r="N674" i="100"/>
  <c r="M674" i="100"/>
  <c r="L674" i="100"/>
  <c r="G674" i="100" s="1"/>
  <c r="K674" i="100"/>
  <c r="J674" i="100"/>
  <c r="E674" i="100"/>
  <c r="Q674" i="100" s="1"/>
  <c r="N673" i="100"/>
  <c r="M673" i="100"/>
  <c r="L673" i="100"/>
  <c r="G673" i="100" s="1"/>
  <c r="K673" i="100"/>
  <c r="J673" i="100"/>
  <c r="E673" i="100"/>
  <c r="Q673" i="100" s="1"/>
  <c r="N672" i="100"/>
  <c r="M672" i="100"/>
  <c r="L672" i="100"/>
  <c r="G672" i="100" s="1"/>
  <c r="K672" i="100"/>
  <c r="J672" i="100"/>
  <c r="E672" i="100"/>
  <c r="Q672" i="100" s="1"/>
  <c r="N671" i="100"/>
  <c r="M671" i="100"/>
  <c r="L671" i="100"/>
  <c r="G671" i="100" s="1"/>
  <c r="K671" i="100"/>
  <c r="J671" i="100"/>
  <c r="E671" i="100"/>
  <c r="Q671" i="100" s="1"/>
  <c r="N670" i="100"/>
  <c r="M670" i="100"/>
  <c r="L670" i="100"/>
  <c r="G670" i="100" s="1"/>
  <c r="K670" i="100"/>
  <c r="J670" i="100"/>
  <c r="E670" i="100"/>
  <c r="Q670" i="100" s="1"/>
  <c r="N669" i="100"/>
  <c r="M669" i="100"/>
  <c r="L669" i="100"/>
  <c r="G669" i="100" s="1"/>
  <c r="K669" i="100"/>
  <c r="J669" i="100"/>
  <c r="E669" i="100"/>
  <c r="Q669" i="100" s="1"/>
  <c r="N668" i="100"/>
  <c r="M668" i="100"/>
  <c r="L668" i="100"/>
  <c r="G668" i="100" s="1"/>
  <c r="K668" i="100"/>
  <c r="J668" i="100"/>
  <c r="E668" i="100"/>
  <c r="Q668" i="100" s="1"/>
  <c r="N667" i="100"/>
  <c r="M667" i="100"/>
  <c r="L667" i="100"/>
  <c r="G667" i="100" s="1"/>
  <c r="K667" i="100"/>
  <c r="J667" i="100"/>
  <c r="E667" i="100"/>
  <c r="Q667" i="100" s="1"/>
  <c r="N666" i="100"/>
  <c r="M666" i="100"/>
  <c r="L666" i="100"/>
  <c r="G666" i="100" s="1"/>
  <c r="K666" i="100"/>
  <c r="J666" i="100"/>
  <c r="E666" i="100"/>
  <c r="Q666" i="100" s="1"/>
  <c r="N665" i="100"/>
  <c r="M665" i="100"/>
  <c r="L665" i="100"/>
  <c r="G665" i="100" s="1"/>
  <c r="K665" i="100"/>
  <c r="J665" i="100"/>
  <c r="E665" i="100"/>
  <c r="Q665" i="100" s="1"/>
  <c r="N664" i="100"/>
  <c r="M664" i="100"/>
  <c r="L664" i="100"/>
  <c r="G664" i="100" s="1"/>
  <c r="K664" i="100"/>
  <c r="J664" i="100"/>
  <c r="E664" i="100"/>
  <c r="Q664" i="100" s="1"/>
  <c r="N663" i="100"/>
  <c r="M663" i="100"/>
  <c r="L663" i="100"/>
  <c r="G663" i="100" s="1"/>
  <c r="K663" i="100"/>
  <c r="J663" i="100"/>
  <c r="E663" i="100"/>
  <c r="Q663" i="100" s="1"/>
  <c r="N662" i="100"/>
  <c r="M662" i="100"/>
  <c r="L662" i="100"/>
  <c r="G662" i="100" s="1"/>
  <c r="K662" i="100"/>
  <c r="J662" i="100"/>
  <c r="E662" i="100"/>
  <c r="Q662" i="100" s="1"/>
  <c r="N661" i="100"/>
  <c r="M661" i="100"/>
  <c r="L661" i="100"/>
  <c r="G661" i="100" s="1"/>
  <c r="K661" i="100"/>
  <c r="J661" i="100"/>
  <c r="E661" i="100"/>
  <c r="Q661" i="100" s="1"/>
  <c r="N660" i="100"/>
  <c r="M660" i="100"/>
  <c r="L660" i="100"/>
  <c r="G660" i="100" s="1"/>
  <c r="K660" i="100"/>
  <c r="J660" i="100"/>
  <c r="E660" i="100"/>
  <c r="Q660" i="100" s="1"/>
  <c r="N659" i="100"/>
  <c r="M659" i="100"/>
  <c r="L659" i="100"/>
  <c r="G659" i="100" s="1"/>
  <c r="K659" i="100"/>
  <c r="J659" i="100"/>
  <c r="E659" i="100"/>
  <c r="Q659" i="100" s="1"/>
  <c r="N658" i="100"/>
  <c r="M658" i="100"/>
  <c r="L658" i="100"/>
  <c r="G658" i="100" s="1"/>
  <c r="K658" i="100"/>
  <c r="J658" i="100"/>
  <c r="E658" i="100"/>
  <c r="Q658" i="100" s="1"/>
  <c r="N657" i="100"/>
  <c r="M657" i="100"/>
  <c r="L657" i="100"/>
  <c r="G657" i="100" s="1"/>
  <c r="K657" i="100"/>
  <c r="J657" i="100"/>
  <c r="E657" i="100"/>
  <c r="Q657" i="100" s="1"/>
  <c r="N656" i="100"/>
  <c r="M656" i="100"/>
  <c r="L656" i="100"/>
  <c r="G656" i="100" s="1"/>
  <c r="K656" i="100"/>
  <c r="J656" i="100"/>
  <c r="E656" i="100"/>
  <c r="Q656" i="100" s="1"/>
  <c r="N655" i="100"/>
  <c r="M655" i="100"/>
  <c r="L655" i="100"/>
  <c r="G655" i="100" s="1"/>
  <c r="K655" i="100"/>
  <c r="J655" i="100"/>
  <c r="E655" i="100"/>
  <c r="Q655" i="100" s="1"/>
  <c r="N654" i="100"/>
  <c r="M654" i="100"/>
  <c r="L654" i="100"/>
  <c r="G654" i="100" s="1"/>
  <c r="K654" i="100"/>
  <c r="J654" i="100"/>
  <c r="E654" i="100"/>
  <c r="Q654" i="100" s="1"/>
  <c r="N653" i="100"/>
  <c r="M653" i="100"/>
  <c r="L653" i="100"/>
  <c r="G653" i="100" s="1"/>
  <c r="K653" i="100"/>
  <c r="J653" i="100"/>
  <c r="E653" i="100"/>
  <c r="Q653" i="100" s="1"/>
  <c r="N652" i="100"/>
  <c r="M652" i="100"/>
  <c r="L652" i="100"/>
  <c r="G652" i="100" s="1"/>
  <c r="K652" i="100"/>
  <c r="J652" i="100"/>
  <c r="E652" i="100"/>
  <c r="Q652" i="100" s="1"/>
  <c r="N651" i="100"/>
  <c r="M651" i="100"/>
  <c r="L651" i="100"/>
  <c r="G651" i="100" s="1"/>
  <c r="K651" i="100"/>
  <c r="J651" i="100"/>
  <c r="E651" i="100"/>
  <c r="Q651" i="100" s="1"/>
  <c r="N650" i="100"/>
  <c r="M650" i="100"/>
  <c r="L650" i="100"/>
  <c r="G650" i="100" s="1"/>
  <c r="K650" i="100"/>
  <c r="J650" i="100"/>
  <c r="E650" i="100"/>
  <c r="Q650" i="100" s="1"/>
  <c r="N649" i="100"/>
  <c r="M649" i="100"/>
  <c r="L649" i="100"/>
  <c r="G649" i="100" s="1"/>
  <c r="K649" i="100"/>
  <c r="J649" i="100"/>
  <c r="E649" i="100"/>
  <c r="Q649" i="100" s="1"/>
  <c r="N648" i="100"/>
  <c r="M648" i="100"/>
  <c r="L648" i="100"/>
  <c r="G648" i="100" s="1"/>
  <c r="K648" i="100"/>
  <c r="J648" i="100"/>
  <c r="E648" i="100"/>
  <c r="Q648" i="100" s="1"/>
  <c r="N647" i="100"/>
  <c r="M647" i="100"/>
  <c r="L647" i="100"/>
  <c r="G647" i="100" s="1"/>
  <c r="K647" i="100"/>
  <c r="J647" i="100"/>
  <c r="E647" i="100"/>
  <c r="Q647" i="100" s="1"/>
  <c r="N646" i="100"/>
  <c r="L646" i="100"/>
  <c r="K646" i="100"/>
  <c r="J646" i="100"/>
  <c r="E646" i="100"/>
  <c r="Q646" i="100" s="1"/>
  <c r="N645" i="100"/>
  <c r="L645" i="100"/>
  <c r="K645" i="100"/>
  <c r="J645" i="100"/>
  <c r="E645" i="100"/>
  <c r="Q645" i="100" s="1"/>
  <c r="N644" i="100"/>
  <c r="L644" i="100"/>
  <c r="K644" i="100"/>
  <c r="J644" i="100"/>
  <c r="E644" i="100"/>
  <c r="Q644" i="100" s="1"/>
  <c r="N643" i="100"/>
  <c r="L643" i="100"/>
  <c r="G643" i="100" s="1"/>
  <c r="K643" i="100"/>
  <c r="J643" i="100"/>
  <c r="E643" i="100"/>
  <c r="Q643" i="100" s="1"/>
  <c r="N642" i="100"/>
  <c r="L642" i="100"/>
  <c r="G642" i="100" s="1"/>
  <c r="K642" i="100"/>
  <c r="J642" i="100"/>
  <c r="E642" i="100"/>
  <c r="Q642" i="100" s="1"/>
  <c r="N641" i="100"/>
  <c r="L641" i="100"/>
  <c r="K641" i="100"/>
  <c r="J641" i="100"/>
  <c r="E641" i="100"/>
  <c r="Q641" i="100" s="1"/>
  <c r="N640" i="100"/>
  <c r="L640" i="100"/>
  <c r="K640" i="100"/>
  <c r="J640" i="100"/>
  <c r="E640" i="100"/>
  <c r="Q640" i="100" s="1"/>
  <c r="N639" i="100"/>
  <c r="L639" i="100"/>
  <c r="K639" i="100"/>
  <c r="J639" i="100"/>
  <c r="E639" i="100"/>
  <c r="Q639" i="100" s="1"/>
  <c r="N638" i="100"/>
  <c r="L638" i="100"/>
  <c r="K638" i="100"/>
  <c r="J638" i="100"/>
  <c r="E638" i="100"/>
  <c r="Q638" i="100" s="1"/>
  <c r="N637" i="100"/>
  <c r="L637" i="100"/>
  <c r="K637" i="100"/>
  <c r="J637" i="100"/>
  <c r="E637" i="100"/>
  <c r="Q637" i="100" s="1"/>
  <c r="N636" i="100"/>
  <c r="L636" i="100"/>
  <c r="K636" i="100"/>
  <c r="J636" i="100"/>
  <c r="E636" i="100"/>
  <c r="Q636" i="100" s="1"/>
  <c r="N635" i="100"/>
  <c r="M635" i="100"/>
  <c r="L635" i="100"/>
  <c r="G635" i="100" s="1"/>
  <c r="K635" i="100"/>
  <c r="J635" i="100"/>
  <c r="E635" i="100"/>
  <c r="Q635" i="100" s="1"/>
  <c r="N634" i="100"/>
  <c r="M634" i="100"/>
  <c r="L634" i="100"/>
  <c r="G634" i="100" s="1"/>
  <c r="K634" i="100"/>
  <c r="J634" i="100"/>
  <c r="E634" i="100"/>
  <c r="Q634" i="100" s="1"/>
  <c r="N633" i="100"/>
  <c r="M633" i="100"/>
  <c r="L633" i="100"/>
  <c r="G633" i="100" s="1"/>
  <c r="K633" i="100"/>
  <c r="J633" i="100"/>
  <c r="E633" i="100"/>
  <c r="Q633" i="100" s="1"/>
  <c r="N632" i="100"/>
  <c r="M632" i="100"/>
  <c r="L632" i="100"/>
  <c r="G632" i="100" s="1"/>
  <c r="K632" i="100"/>
  <c r="J632" i="100"/>
  <c r="E632" i="100"/>
  <c r="Q632" i="100" s="1"/>
  <c r="N631" i="100"/>
  <c r="M631" i="100"/>
  <c r="L631" i="100"/>
  <c r="G631" i="100" s="1"/>
  <c r="K631" i="100"/>
  <c r="J631" i="100"/>
  <c r="E631" i="100"/>
  <c r="Q631" i="100" s="1"/>
  <c r="N630" i="100"/>
  <c r="M630" i="100"/>
  <c r="L630" i="100"/>
  <c r="G630" i="100" s="1"/>
  <c r="K630" i="100"/>
  <c r="J630" i="100"/>
  <c r="E630" i="100"/>
  <c r="Q630" i="100" s="1"/>
  <c r="N629" i="100"/>
  <c r="M629" i="100"/>
  <c r="L629" i="100"/>
  <c r="G629" i="100" s="1"/>
  <c r="K629" i="100"/>
  <c r="J629" i="100"/>
  <c r="E629" i="100"/>
  <c r="Q629" i="100" s="1"/>
  <c r="N628" i="100"/>
  <c r="M628" i="100"/>
  <c r="L628" i="100"/>
  <c r="G628" i="100" s="1"/>
  <c r="K628" i="100"/>
  <c r="J628" i="100"/>
  <c r="E628" i="100"/>
  <c r="Q628" i="100" s="1"/>
  <c r="N627" i="100"/>
  <c r="M627" i="100"/>
  <c r="L627" i="100"/>
  <c r="G627" i="100" s="1"/>
  <c r="K627" i="100"/>
  <c r="J627" i="100"/>
  <c r="E627" i="100"/>
  <c r="Q627" i="100" s="1"/>
  <c r="N626" i="100"/>
  <c r="M626" i="100"/>
  <c r="L626" i="100"/>
  <c r="G626" i="100" s="1"/>
  <c r="K626" i="100"/>
  <c r="J626" i="100"/>
  <c r="E626" i="100"/>
  <c r="Q626" i="100" s="1"/>
  <c r="N625" i="100"/>
  <c r="M625" i="100"/>
  <c r="L625" i="100"/>
  <c r="G625" i="100" s="1"/>
  <c r="K625" i="100"/>
  <c r="J625" i="100"/>
  <c r="E625" i="100"/>
  <c r="Q625" i="100" s="1"/>
  <c r="N624" i="100"/>
  <c r="L624" i="100"/>
  <c r="K624" i="100"/>
  <c r="J624" i="100"/>
  <c r="E624" i="100"/>
  <c r="Q624" i="100" s="1"/>
  <c r="N623" i="100"/>
  <c r="L623" i="100"/>
  <c r="G623" i="100" s="1"/>
  <c r="K623" i="100"/>
  <c r="J623" i="100"/>
  <c r="E623" i="100"/>
  <c r="Q623" i="100" s="1"/>
  <c r="N622" i="100"/>
  <c r="L622" i="100"/>
  <c r="G622" i="100" s="1"/>
  <c r="K622" i="100"/>
  <c r="J622" i="100"/>
  <c r="E622" i="100"/>
  <c r="Q622" i="100" s="1"/>
  <c r="N621" i="100"/>
  <c r="M621" i="100"/>
  <c r="L621" i="100"/>
  <c r="G621" i="100" s="1"/>
  <c r="K621" i="100"/>
  <c r="J621" i="100"/>
  <c r="E621" i="100"/>
  <c r="Q621" i="100" s="1"/>
  <c r="N620" i="100"/>
  <c r="M620" i="100"/>
  <c r="L620" i="100"/>
  <c r="G620" i="100" s="1"/>
  <c r="K620" i="100"/>
  <c r="J620" i="100"/>
  <c r="E620" i="100"/>
  <c r="Q620" i="100" s="1"/>
  <c r="N619" i="100"/>
  <c r="L619" i="100"/>
  <c r="G619" i="100" s="1"/>
  <c r="K619" i="100"/>
  <c r="J619" i="100"/>
  <c r="E619" i="100"/>
  <c r="Q619" i="100" s="1"/>
  <c r="N618" i="100"/>
  <c r="M618" i="100"/>
  <c r="L618" i="100"/>
  <c r="G618" i="100" s="1"/>
  <c r="K618" i="100"/>
  <c r="J618" i="100"/>
  <c r="E618" i="100"/>
  <c r="Q618" i="100" s="1"/>
  <c r="N617" i="100"/>
  <c r="M617" i="100"/>
  <c r="L617" i="100"/>
  <c r="G617" i="100" s="1"/>
  <c r="K617" i="100"/>
  <c r="J617" i="100"/>
  <c r="E617" i="100"/>
  <c r="Q617" i="100" s="1"/>
  <c r="N616" i="100"/>
  <c r="M616" i="100"/>
  <c r="L616" i="100"/>
  <c r="G616" i="100" s="1"/>
  <c r="K616" i="100"/>
  <c r="J616" i="100"/>
  <c r="E616" i="100"/>
  <c r="Q616" i="100" s="1"/>
  <c r="N615" i="100"/>
  <c r="M615" i="100"/>
  <c r="L615" i="100"/>
  <c r="G615" i="100" s="1"/>
  <c r="K615" i="100"/>
  <c r="J615" i="100"/>
  <c r="E615" i="100"/>
  <c r="Q615" i="100" s="1"/>
  <c r="N614" i="100"/>
  <c r="M614" i="100"/>
  <c r="L614" i="100"/>
  <c r="G614" i="100" s="1"/>
  <c r="K614" i="100"/>
  <c r="J614" i="100"/>
  <c r="E614" i="100"/>
  <c r="Q614" i="100" s="1"/>
  <c r="N613" i="100"/>
  <c r="M613" i="100"/>
  <c r="L613" i="100"/>
  <c r="G613" i="100" s="1"/>
  <c r="K613" i="100"/>
  <c r="J613" i="100"/>
  <c r="E613" i="100"/>
  <c r="Q613" i="100" s="1"/>
  <c r="N612" i="100"/>
  <c r="M612" i="100"/>
  <c r="L612" i="100"/>
  <c r="G612" i="100" s="1"/>
  <c r="K612" i="100"/>
  <c r="J612" i="100"/>
  <c r="E612" i="100"/>
  <c r="Q612" i="100" s="1"/>
  <c r="N611" i="100"/>
  <c r="M611" i="100"/>
  <c r="L611" i="100"/>
  <c r="G611" i="100" s="1"/>
  <c r="K611" i="100"/>
  <c r="J611" i="100"/>
  <c r="E611" i="100"/>
  <c r="Q611" i="100" s="1"/>
  <c r="N610" i="100"/>
  <c r="M610" i="100"/>
  <c r="L610" i="100"/>
  <c r="G610" i="100" s="1"/>
  <c r="K610" i="100"/>
  <c r="J610" i="100"/>
  <c r="E610" i="100"/>
  <c r="Q610" i="100" s="1"/>
  <c r="N609" i="100"/>
  <c r="M609" i="100"/>
  <c r="L609" i="100"/>
  <c r="G609" i="100" s="1"/>
  <c r="K609" i="100"/>
  <c r="J609" i="100"/>
  <c r="E609" i="100"/>
  <c r="Q609" i="100" s="1"/>
  <c r="N608" i="100"/>
  <c r="M608" i="100"/>
  <c r="L608" i="100"/>
  <c r="G608" i="100" s="1"/>
  <c r="K608" i="100"/>
  <c r="J608" i="100"/>
  <c r="E608" i="100"/>
  <c r="Q608" i="100" s="1"/>
  <c r="N607" i="100"/>
  <c r="M607" i="100"/>
  <c r="L607" i="100"/>
  <c r="G607" i="100" s="1"/>
  <c r="K607" i="100"/>
  <c r="J607" i="100"/>
  <c r="E607" i="100"/>
  <c r="Q607" i="100" s="1"/>
  <c r="N606" i="100"/>
  <c r="M606" i="100"/>
  <c r="L606" i="100"/>
  <c r="G606" i="100" s="1"/>
  <c r="K606" i="100"/>
  <c r="J606" i="100"/>
  <c r="E606" i="100"/>
  <c r="Q606" i="100" s="1"/>
  <c r="N605" i="100"/>
  <c r="M605" i="100"/>
  <c r="L605" i="100"/>
  <c r="G605" i="100" s="1"/>
  <c r="K605" i="100"/>
  <c r="J605" i="100"/>
  <c r="E605" i="100"/>
  <c r="Q605" i="100" s="1"/>
  <c r="N604" i="100"/>
  <c r="M604" i="100"/>
  <c r="L604" i="100"/>
  <c r="G604" i="100" s="1"/>
  <c r="K604" i="100"/>
  <c r="J604" i="100"/>
  <c r="E604" i="100"/>
  <c r="Q604" i="100" s="1"/>
  <c r="N603" i="100"/>
  <c r="M603" i="100"/>
  <c r="L603" i="100"/>
  <c r="G603" i="100" s="1"/>
  <c r="K603" i="100"/>
  <c r="J603" i="100"/>
  <c r="E603" i="100"/>
  <c r="Q603" i="100" s="1"/>
  <c r="N602" i="100"/>
  <c r="M602" i="100"/>
  <c r="L602" i="100"/>
  <c r="G602" i="100" s="1"/>
  <c r="K602" i="100"/>
  <c r="J602" i="100"/>
  <c r="E602" i="100"/>
  <c r="Q602" i="100" s="1"/>
  <c r="N601" i="100"/>
  <c r="M601" i="100"/>
  <c r="L601" i="100"/>
  <c r="G601" i="100" s="1"/>
  <c r="K601" i="100"/>
  <c r="J601" i="100"/>
  <c r="E601" i="100"/>
  <c r="Q601" i="100" s="1"/>
  <c r="N600" i="100"/>
  <c r="M600" i="100"/>
  <c r="L600" i="100"/>
  <c r="G600" i="100" s="1"/>
  <c r="K600" i="100"/>
  <c r="J600" i="100"/>
  <c r="E600" i="100"/>
  <c r="Q600" i="100" s="1"/>
  <c r="N599" i="100"/>
  <c r="M599" i="100"/>
  <c r="L599" i="100"/>
  <c r="G599" i="100" s="1"/>
  <c r="K599" i="100"/>
  <c r="J599" i="100"/>
  <c r="E599" i="100"/>
  <c r="Q599" i="100" s="1"/>
  <c r="N598" i="100"/>
  <c r="M598" i="100"/>
  <c r="L598" i="100"/>
  <c r="G598" i="100" s="1"/>
  <c r="K598" i="100"/>
  <c r="J598" i="100"/>
  <c r="E598" i="100"/>
  <c r="Q598" i="100" s="1"/>
  <c r="N597" i="100"/>
  <c r="M597" i="100"/>
  <c r="L597" i="100"/>
  <c r="G597" i="100" s="1"/>
  <c r="K597" i="100"/>
  <c r="J597" i="100"/>
  <c r="E597" i="100"/>
  <c r="Q597" i="100" s="1"/>
  <c r="N596" i="100"/>
  <c r="M596" i="100"/>
  <c r="L596" i="100"/>
  <c r="G596" i="100" s="1"/>
  <c r="K596" i="100"/>
  <c r="J596" i="100"/>
  <c r="E596" i="100"/>
  <c r="Q596" i="100" s="1"/>
  <c r="N595" i="100"/>
  <c r="M595" i="100"/>
  <c r="L595" i="100"/>
  <c r="G595" i="100" s="1"/>
  <c r="K595" i="100"/>
  <c r="J595" i="100"/>
  <c r="E595" i="100"/>
  <c r="Q595" i="100" s="1"/>
  <c r="N594" i="100"/>
  <c r="M594" i="100"/>
  <c r="L594" i="100"/>
  <c r="G594" i="100" s="1"/>
  <c r="K594" i="100"/>
  <c r="J594" i="100"/>
  <c r="E594" i="100"/>
  <c r="Q594" i="100" s="1"/>
  <c r="N593" i="100"/>
  <c r="M593" i="100"/>
  <c r="L593" i="100"/>
  <c r="G593" i="100" s="1"/>
  <c r="K593" i="100"/>
  <c r="J593" i="100"/>
  <c r="E593" i="100"/>
  <c r="Q593" i="100" s="1"/>
  <c r="N592" i="100"/>
  <c r="M592" i="100"/>
  <c r="L592" i="100"/>
  <c r="G592" i="100" s="1"/>
  <c r="K592" i="100"/>
  <c r="J592" i="100"/>
  <c r="E592" i="100"/>
  <c r="Q592" i="100" s="1"/>
  <c r="N591" i="100"/>
  <c r="M591" i="100"/>
  <c r="L591" i="100"/>
  <c r="G591" i="100" s="1"/>
  <c r="K591" i="100"/>
  <c r="J591" i="100"/>
  <c r="E591" i="100"/>
  <c r="Q591" i="100" s="1"/>
  <c r="N590" i="100"/>
  <c r="M590" i="100"/>
  <c r="L590" i="100"/>
  <c r="G590" i="100" s="1"/>
  <c r="K590" i="100"/>
  <c r="J590" i="100"/>
  <c r="E590" i="100"/>
  <c r="Q590" i="100" s="1"/>
  <c r="N589" i="100"/>
  <c r="M589" i="100"/>
  <c r="L589" i="100"/>
  <c r="G589" i="100" s="1"/>
  <c r="K589" i="100"/>
  <c r="J589" i="100"/>
  <c r="E589" i="100"/>
  <c r="Q589" i="100" s="1"/>
  <c r="N588" i="100"/>
  <c r="M588" i="100"/>
  <c r="L588" i="100"/>
  <c r="G588" i="100" s="1"/>
  <c r="K588" i="100"/>
  <c r="J588" i="100"/>
  <c r="E588" i="100"/>
  <c r="Q588" i="100" s="1"/>
  <c r="N587" i="100"/>
  <c r="M587" i="100"/>
  <c r="L587" i="100"/>
  <c r="G587" i="100" s="1"/>
  <c r="K587" i="100"/>
  <c r="J587" i="100"/>
  <c r="E587" i="100"/>
  <c r="Q587" i="100" s="1"/>
  <c r="N586" i="100"/>
  <c r="M586" i="100"/>
  <c r="L586" i="100"/>
  <c r="G586" i="100" s="1"/>
  <c r="K586" i="100"/>
  <c r="J586" i="100"/>
  <c r="E586" i="100"/>
  <c r="Q586" i="100" s="1"/>
  <c r="N585" i="100"/>
  <c r="M585" i="100"/>
  <c r="L585" i="100"/>
  <c r="G585" i="100" s="1"/>
  <c r="K585" i="100"/>
  <c r="J585" i="100"/>
  <c r="E585" i="100"/>
  <c r="Q585" i="100" s="1"/>
  <c r="N584" i="100"/>
  <c r="M584" i="100"/>
  <c r="L584" i="100"/>
  <c r="G584" i="100" s="1"/>
  <c r="K584" i="100"/>
  <c r="J584" i="100"/>
  <c r="E584" i="100"/>
  <c r="Q584" i="100" s="1"/>
  <c r="N583" i="100"/>
  <c r="M583" i="100"/>
  <c r="L583" i="100"/>
  <c r="G583" i="100" s="1"/>
  <c r="K583" i="100"/>
  <c r="J583" i="100"/>
  <c r="E583" i="100"/>
  <c r="Q583" i="100" s="1"/>
  <c r="N582" i="100"/>
  <c r="M582" i="100"/>
  <c r="L582" i="100"/>
  <c r="G582" i="100" s="1"/>
  <c r="K582" i="100"/>
  <c r="J582" i="100"/>
  <c r="E582" i="100"/>
  <c r="Q582" i="100" s="1"/>
  <c r="N581" i="100"/>
  <c r="M581" i="100"/>
  <c r="L581" i="100"/>
  <c r="G581" i="100" s="1"/>
  <c r="K581" i="100"/>
  <c r="J581" i="100"/>
  <c r="E581" i="100"/>
  <c r="Q581" i="100" s="1"/>
  <c r="N580" i="100"/>
  <c r="M580" i="100"/>
  <c r="L580" i="100"/>
  <c r="G580" i="100" s="1"/>
  <c r="K580" i="100"/>
  <c r="J580" i="100"/>
  <c r="E580" i="100"/>
  <c r="Q580" i="100" s="1"/>
  <c r="N579" i="100"/>
  <c r="M579" i="100"/>
  <c r="L579" i="100"/>
  <c r="G579" i="100" s="1"/>
  <c r="K579" i="100"/>
  <c r="J579" i="100"/>
  <c r="E579" i="100"/>
  <c r="Q579" i="100" s="1"/>
  <c r="N578" i="100"/>
  <c r="M578" i="100"/>
  <c r="L578" i="100"/>
  <c r="G578" i="100" s="1"/>
  <c r="K578" i="100"/>
  <c r="J578" i="100"/>
  <c r="E578" i="100"/>
  <c r="Q578" i="100" s="1"/>
  <c r="N577" i="100"/>
  <c r="M577" i="100"/>
  <c r="L577" i="100"/>
  <c r="G577" i="100" s="1"/>
  <c r="K577" i="100"/>
  <c r="J577" i="100"/>
  <c r="E577" i="100"/>
  <c r="Q577" i="100" s="1"/>
  <c r="N576" i="100"/>
  <c r="M576" i="100"/>
  <c r="L576" i="100"/>
  <c r="G576" i="100" s="1"/>
  <c r="K576" i="100"/>
  <c r="J576" i="100"/>
  <c r="E576" i="100"/>
  <c r="Q576" i="100" s="1"/>
  <c r="N575" i="100"/>
  <c r="M575" i="100"/>
  <c r="L575" i="100"/>
  <c r="G575" i="100" s="1"/>
  <c r="K575" i="100"/>
  <c r="J575" i="100"/>
  <c r="E575" i="100"/>
  <c r="Q575" i="100" s="1"/>
  <c r="N574" i="100"/>
  <c r="M574" i="100"/>
  <c r="L574" i="100"/>
  <c r="G574" i="100" s="1"/>
  <c r="K574" i="100"/>
  <c r="J574" i="100"/>
  <c r="E574" i="100"/>
  <c r="Q574" i="100" s="1"/>
  <c r="N573" i="100"/>
  <c r="M573" i="100"/>
  <c r="L573" i="100"/>
  <c r="G573" i="100" s="1"/>
  <c r="K573" i="100"/>
  <c r="J573" i="100"/>
  <c r="E573" i="100"/>
  <c r="Q573" i="100" s="1"/>
  <c r="N572" i="100"/>
  <c r="M572" i="100"/>
  <c r="L572" i="100"/>
  <c r="G572" i="100" s="1"/>
  <c r="K572" i="100"/>
  <c r="J572" i="100"/>
  <c r="E572" i="100"/>
  <c r="Q572" i="100" s="1"/>
  <c r="N571" i="100"/>
  <c r="M571" i="100"/>
  <c r="L571" i="100"/>
  <c r="G571" i="100" s="1"/>
  <c r="K571" i="100"/>
  <c r="J571" i="100"/>
  <c r="E571" i="100"/>
  <c r="Q571" i="100" s="1"/>
  <c r="N570" i="100"/>
  <c r="M570" i="100"/>
  <c r="L570" i="100"/>
  <c r="G570" i="100" s="1"/>
  <c r="K570" i="100"/>
  <c r="J570" i="100"/>
  <c r="E570" i="100"/>
  <c r="Q570" i="100" s="1"/>
  <c r="N569" i="100"/>
  <c r="M569" i="100"/>
  <c r="L569" i="100"/>
  <c r="G569" i="100" s="1"/>
  <c r="K569" i="100"/>
  <c r="J569" i="100"/>
  <c r="E569" i="100"/>
  <c r="Q569" i="100" s="1"/>
  <c r="N568" i="100"/>
  <c r="M568" i="100"/>
  <c r="L568" i="100"/>
  <c r="G568" i="100" s="1"/>
  <c r="K568" i="100"/>
  <c r="J568" i="100"/>
  <c r="E568" i="100"/>
  <c r="Q568" i="100" s="1"/>
  <c r="N567" i="100"/>
  <c r="M567" i="100"/>
  <c r="L567" i="100"/>
  <c r="G567" i="100" s="1"/>
  <c r="K567" i="100"/>
  <c r="J567" i="100"/>
  <c r="E567" i="100"/>
  <c r="Q567" i="100" s="1"/>
  <c r="N566" i="100"/>
  <c r="M566" i="100"/>
  <c r="L566" i="100"/>
  <c r="G566" i="100" s="1"/>
  <c r="K566" i="100"/>
  <c r="J566" i="100"/>
  <c r="E566" i="100"/>
  <c r="Q566" i="100" s="1"/>
  <c r="N565" i="100"/>
  <c r="M565" i="100"/>
  <c r="L565" i="100"/>
  <c r="G565" i="100" s="1"/>
  <c r="K565" i="100"/>
  <c r="J565" i="100"/>
  <c r="E565" i="100"/>
  <c r="Q565" i="100" s="1"/>
  <c r="N564" i="100"/>
  <c r="M564" i="100"/>
  <c r="L564" i="100"/>
  <c r="G564" i="100" s="1"/>
  <c r="K564" i="100"/>
  <c r="J564" i="100"/>
  <c r="E564" i="100"/>
  <c r="Q564" i="100" s="1"/>
  <c r="N563" i="100"/>
  <c r="M563" i="100"/>
  <c r="L563" i="100"/>
  <c r="G563" i="100" s="1"/>
  <c r="K563" i="100"/>
  <c r="J563" i="100"/>
  <c r="E563" i="100"/>
  <c r="Q563" i="100" s="1"/>
  <c r="N562" i="100"/>
  <c r="M562" i="100"/>
  <c r="L562" i="100"/>
  <c r="G562" i="100" s="1"/>
  <c r="K562" i="100"/>
  <c r="J562" i="100"/>
  <c r="E562" i="100"/>
  <c r="Q562" i="100" s="1"/>
  <c r="N561" i="100"/>
  <c r="M561" i="100"/>
  <c r="L561" i="100"/>
  <c r="G561" i="100" s="1"/>
  <c r="K561" i="100"/>
  <c r="J561" i="100"/>
  <c r="E561" i="100"/>
  <c r="Q561" i="100" s="1"/>
  <c r="N560" i="100"/>
  <c r="M560" i="100"/>
  <c r="L560" i="100"/>
  <c r="G560" i="100" s="1"/>
  <c r="K560" i="100"/>
  <c r="J560" i="100"/>
  <c r="E560" i="100"/>
  <c r="Q560" i="100" s="1"/>
  <c r="N559" i="100"/>
  <c r="M559" i="100"/>
  <c r="L559" i="100"/>
  <c r="G559" i="100" s="1"/>
  <c r="K559" i="100"/>
  <c r="J559" i="100"/>
  <c r="E559" i="100"/>
  <c r="Q559" i="100" s="1"/>
  <c r="N558" i="100"/>
  <c r="M558" i="100"/>
  <c r="L558" i="100"/>
  <c r="G558" i="100" s="1"/>
  <c r="K558" i="100"/>
  <c r="J558" i="100"/>
  <c r="E558" i="100"/>
  <c r="Q558" i="100" s="1"/>
  <c r="L557" i="100"/>
  <c r="K557" i="100"/>
  <c r="J557" i="100"/>
  <c r="E557" i="100"/>
  <c r="Q557" i="100" s="1"/>
  <c r="N556" i="100"/>
  <c r="L556" i="100"/>
  <c r="K556" i="100"/>
  <c r="J556" i="100"/>
  <c r="E556" i="100"/>
  <c r="Q556" i="100" s="1"/>
  <c r="M555" i="100"/>
  <c r="L555" i="100"/>
  <c r="G555" i="100" s="1"/>
  <c r="K555" i="100"/>
  <c r="J555" i="100"/>
  <c r="E555" i="100"/>
  <c r="Q555" i="100" s="1"/>
  <c r="M554" i="100"/>
  <c r="L554" i="100"/>
  <c r="G554" i="100" s="1"/>
  <c r="K554" i="100"/>
  <c r="J554" i="100"/>
  <c r="E554" i="100"/>
  <c r="Q554" i="100" s="1"/>
  <c r="N553" i="100"/>
  <c r="L553" i="100"/>
  <c r="K553" i="100"/>
  <c r="J553" i="100"/>
  <c r="E553" i="100"/>
  <c r="Q553" i="100" s="1"/>
  <c r="L552" i="100"/>
  <c r="K552" i="100"/>
  <c r="J552" i="100"/>
  <c r="E552" i="100"/>
  <c r="Q552" i="100" s="1"/>
  <c r="N551" i="100"/>
  <c r="L551" i="100"/>
  <c r="K551" i="100"/>
  <c r="J551" i="100"/>
  <c r="E551" i="100"/>
  <c r="Q551" i="100" s="1"/>
  <c r="L550" i="100"/>
  <c r="K550" i="100"/>
  <c r="J550" i="100"/>
  <c r="E550" i="100"/>
  <c r="Q550" i="100" s="1"/>
  <c r="L549" i="100"/>
  <c r="K549" i="100"/>
  <c r="J549" i="100"/>
  <c r="E549" i="100"/>
  <c r="Q549" i="100" s="1"/>
  <c r="N548" i="100"/>
  <c r="L548" i="100"/>
  <c r="K548" i="100"/>
  <c r="J548" i="100"/>
  <c r="E548" i="100"/>
  <c r="Q548" i="100" s="1"/>
  <c r="L547" i="100"/>
  <c r="K547" i="100"/>
  <c r="J547" i="100"/>
  <c r="E547" i="100"/>
  <c r="Q547" i="100" s="1"/>
  <c r="N546" i="100"/>
  <c r="L546" i="100"/>
  <c r="K546" i="100"/>
  <c r="J546" i="100"/>
  <c r="E546" i="100"/>
  <c r="Q546" i="100" s="1"/>
  <c r="N545" i="100"/>
  <c r="M545" i="100"/>
  <c r="L545" i="100"/>
  <c r="G545" i="100" s="1"/>
  <c r="K545" i="100"/>
  <c r="J545" i="100"/>
  <c r="E545" i="100"/>
  <c r="Q545" i="100" s="1"/>
  <c r="N544" i="100"/>
  <c r="M544" i="100"/>
  <c r="L544" i="100"/>
  <c r="G544" i="100" s="1"/>
  <c r="K544" i="100"/>
  <c r="J544" i="100"/>
  <c r="E544" i="100"/>
  <c r="Q544" i="100" s="1"/>
  <c r="N543" i="100"/>
  <c r="M543" i="100"/>
  <c r="L543" i="100"/>
  <c r="G543" i="100" s="1"/>
  <c r="K543" i="100"/>
  <c r="J543" i="100"/>
  <c r="E543" i="100"/>
  <c r="Q543" i="100" s="1"/>
  <c r="N542" i="100"/>
  <c r="M542" i="100"/>
  <c r="L542" i="100"/>
  <c r="G542" i="100" s="1"/>
  <c r="K542" i="100"/>
  <c r="J542" i="100"/>
  <c r="E542" i="100"/>
  <c r="Q542" i="100" s="1"/>
  <c r="N541" i="100"/>
  <c r="M541" i="100"/>
  <c r="L541" i="100"/>
  <c r="G541" i="100" s="1"/>
  <c r="K541" i="100"/>
  <c r="J541" i="100"/>
  <c r="E541" i="100"/>
  <c r="Q541" i="100" s="1"/>
  <c r="N540" i="100"/>
  <c r="M540" i="100"/>
  <c r="L540" i="100"/>
  <c r="G540" i="100" s="1"/>
  <c r="K540" i="100"/>
  <c r="J540" i="100"/>
  <c r="E540" i="100"/>
  <c r="Q540" i="100" s="1"/>
  <c r="N539" i="100"/>
  <c r="M539" i="100"/>
  <c r="L539" i="100"/>
  <c r="G539" i="100" s="1"/>
  <c r="K539" i="100"/>
  <c r="J539" i="100"/>
  <c r="E539" i="100"/>
  <c r="Q539" i="100" s="1"/>
  <c r="N538" i="100"/>
  <c r="M538" i="100"/>
  <c r="L538" i="100"/>
  <c r="G538" i="100" s="1"/>
  <c r="K538" i="100"/>
  <c r="J538" i="100"/>
  <c r="E538" i="100"/>
  <c r="Q538" i="100" s="1"/>
  <c r="N537" i="100"/>
  <c r="M537" i="100"/>
  <c r="L537" i="100"/>
  <c r="G537" i="100" s="1"/>
  <c r="K537" i="100"/>
  <c r="J537" i="100"/>
  <c r="E537" i="100"/>
  <c r="Q537" i="100" s="1"/>
  <c r="N536" i="100"/>
  <c r="M536" i="100"/>
  <c r="L536" i="100"/>
  <c r="G536" i="100" s="1"/>
  <c r="K536" i="100"/>
  <c r="J536" i="100"/>
  <c r="E536" i="100"/>
  <c r="Q536" i="100" s="1"/>
  <c r="N535" i="100"/>
  <c r="M535" i="100"/>
  <c r="L535" i="100"/>
  <c r="G535" i="100" s="1"/>
  <c r="K535" i="100"/>
  <c r="J535" i="100"/>
  <c r="E535" i="100"/>
  <c r="Q535" i="100" s="1"/>
  <c r="N534" i="100"/>
  <c r="M534" i="100"/>
  <c r="L534" i="100"/>
  <c r="G534" i="100" s="1"/>
  <c r="K534" i="100"/>
  <c r="J534" i="100"/>
  <c r="E534" i="100"/>
  <c r="Q534" i="100" s="1"/>
  <c r="N533" i="100"/>
  <c r="M533" i="100"/>
  <c r="L533" i="100"/>
  <c r="G533" i="100" s="1"/>
  <c r="K533" i="100"/>
  <c r="J533" i="100"/>
  <c r="E533" i="100"/>
  <c r="Q533" i="100" s="1"/>
  <c r="N532" i="100"/>
  <c r="M532" i="100"/>
  <c r="L532" i="100"/>
  <c r="G532" i="100" s="1"/>
  <c r="K532" i="100"/>
  <c r="J532" i="100"/>
  <c r="E532" i="100"/>
  <c r="Q532" i="100" s="1"/>
  <c r="N531" i="100"/>
  <c r="M531" i="100"/>
  <c r="L531" i="100"/>
  <c r="G531" i="100" s="1"/>
  <c r="K531" i="100"/>
  <c r="J531" i="100"/>
  <c r="E531" i="100"/>
  <c r="Q531" i="100" s="1"/>
  <c r="N530" i="100"/>
  <c r="M530" i="100"/>
  <c r="L530" i="100"/>
  <c r="G530" i="100" s="1"/>
  <c r="K530" i="100"/>
  <c r="J530" i="100"/>
  <c r="E530" i="100"/>
  <c r="Q530" i="100" s="1"/>
  <c r="N529" i="100"/>
  <c r="M529" i="100"/>
  <c r="L529" i="100"/>
  <c r="G529" i="100" s="1"/>
  <c r="K529" i="100"/>
  <c r="J529" i="100"/>
  <c r="E529" i="100"/>
  <c r="Q529" i="100" s="1"/>
  <c r="N528" i="100"/>
  <c r="M528" i="100"/>
  <c r="L528" i="100"/>
  <c r="G528" i="100" s="1"/>
  <c r="K528" i="100"/>
  <c r="J528" i="100"/>
  <c r="E528" i="100"/>
  <c r="Q528" i="100" s="1"/>
  <c r="N527" i="100"/>
  <c r="M527" i="100"/>
  <c r="L527" i="100"/>
  <c r="G527" i="100" s="1"/>
  <c r="K527" i="100"/>
  <c r="J527" i="100"/>
  <c r="E527" i="100"/>
  <c r="Q527" i="100" s="1"/>
  <c r="N526" i="100"/>
  <c r="M526" i="100"/>
  <c r="L526" i="100"/>
  <c r="G526" i="100" s="1"/>
  <c r="K526" i="100"/>
  <c r="J526" i="100"/>
  <c r="E526" i="100"/>
  <c r="Q526" i="100" s="1"/>
  <c r="N525" i="100"/>
  <c r="M525" i="100"/>
  <c r="L525" i="100"/>
  <c r="G525" i="100" s="1"/>
  <c r="K525" i="100"/>
  <c r="J525" i="100"/>
  <c r="E525" i="100"/>
  <c r="Q525" i="100" s="1"/>
  <c r="N524" i="100"/>
  <c r="L524" i="100"/>
  <c r="G524" i="100" s="1"/>
  <c r="K524" i="100"/>
  <c r="J524" i="100"/>
  <c r="E524" i="100"/>
  <c r="Q524" i="100" s="1"/>
  <c r="N523" i="100"/>
  <c r="M523" i="100"/>
  <c r="L523" i="100"/>
  <c r="G523" i="100" s="1"/>
  <c r="K523" i="100"/>
  <c r="J523" i="100"/>
  <c r="E523" i="100"/>
  <c r="Q523" i="100" s="1"/>
  <c r="N522" i="100"/>
  <c r="M522" i="100"/>
  <c r="L522" i="100"/>
  <c r="G522" i="100" s="1"/>
  <c r="K522" i="100"/>
  <c r="J522" i="100"/>
  <c r="E522" i="100"/>
  <c r="Q522" i="100" s="1"/>
  <c r="N521" i="100"/>
  <c r="M521" i="100"/>
  <c r="L521" i="100"/>
  <c r="G521" i="100" s="1"/>
  <c r="K521" i="100"/>
  <c r="J521" i="100"/>
  <c r="E521" i="100"/>
  <c r="Q521" i="100" s="1"/>
  <c r="N520" i="100"/>
  <c r="M520" i="100"/>
  <c r="L520" i="100"/>
  <c r="G520" i="100" s="1"/>
  <c r="K520" i="100"/>
  <c r="J520" i="100"/>
  <c r="E520" i="100"/>
  <c r="Q520" i="100" s="1"/>
  <c r="N519" i="100"/>
  <c r="M519" i="100"/>
  <c r="L519" i="100"/>
  <c r="G519" i="100" s="1"/>
  <c r="K519" i="100"/>
  <c r="J519" i="100"/>
  <c r="E519" i="100"/>
  <c r="Q519" i="100" s="1"/>
  <c r="N518" i="100"/>
  <c r="M518" i="100"/>
  <c r="L518" i="100"/>
  <c r="G518" i="100" s="1"/>
  <c r="K518" i="100"/>
  <c r="J518" i="100"/>
  <c r="E518" i="100"/>
  <c r="Q518" i="100" s="1"/>
  <c r="N517" i="100"/>
  <c r="M517" i="100"/>
  <c r="L517" i="100"/>
  <c r="G517" i="100" s="1"/>
  <c r="K517" i="100"/>
  <c r="J517" i="100"/>
  <c r="E517" i="100"/>
  <c r="Q517" i="100" s="1"/>
  <c r="N516" i="100"/>
  <c r="M516" i="100"/>
  <c r="L516" i="100"/>
  <c r="G516" i="100" s="1"/>
  <c r="K516" i="100"/>
  <c r="J516" i="100"/>
  <c r="E516" i="100"/>
  <c r="Q516" i="100" s="1"/>
  <c r="N515" i="100"/>
  <c r="M515" i="100"/>
  <c r="L515" i="100"/>
  <c r="G515" i="100" s="1"/>
  <c r="K515" i="100"/>
  <c r="J515" i="100"/>
  <c r="E515" i="100"/>
  <c r="Q515" i="100" s="1"/>
  <c r="N514" i="100"/>
  <c r="L514" i="100"/>
  <c r="G514" i="100" s="1"/>
  <c r="K514" i="100"/>
  <c r="J514" i="100"/>
  <c r="E514" i="100"/>
  <c r="Q514" i="100" s="1"/>
  <c r="N513" i="100"/>
  <c r="L513" i="100"/>
  <c r="K513" i="100"/>
  <c r="J513" i="100"/>
  <c r="E513" i="100"/>
  <c r="Q513" i="100" s="1"/>
  <c r="N512" i="100"/>
  <c r="L512" i="100"/>
  <c r="K512" i="100"/>
  <c r="J512" i="100"/>
  <c r="E512" i="100"/>
  <c r="Q512" i="100" s="1"/>
  <c r="N511" i="100"/>
  <c r="L511" i="100"/>
  <c r="G511" i="100" s="1"/>
  <c r="K511" i="100"/>
  <c r="J511" i="100"/>
  <c r="E511" i="100"/>
  <c r="Q511" i="100" s="1"/>
  <c r="N510" i="100"/>
  <c r="L510" i="100"/>
  <c r="K510" i="100"/>
  <c r="J510" i="100"/>
  <c r="E510" i="100"/>
  <c r="Q510" i="100" s="1"/>
  <c r="N509" i="100"/>
  <c r="L509" i="100"/>
  <c r="G509" i="100" s="1"/>
  <c r="K509" i="100"/>
  <c r="J509" i="100"/>
  <c r="E509" i="100"/>
  <c r="Q509" i="100" s="1"/>
  <c r="N508" i="100"/>
  <c r="L508" i="100"/>
  <c r="K508" i="100"/>
  <c r="J508" i="100"/>
  <c r="E508" i="100"/>
  <c r="Q508" i="100" s="1"/>
  <c r="N507" i="100"/>
  <c r="L507" i="100"/>
  <c r="K507" i="100"/>
  <c r="J507" i="100"/>
  <c r="E507" i="100"/>
  <c r="Q507" i="100" s="1"/>
  <c r="N506" i="100"/>
  <c r="L506" i="100"/>
  <c r="K506" i="100"/>
  <c r="J506" i="100"/>
  <c r="E506" i="100"/>
  <c r="Q506" i="100" s="1"/>
  <c r="N505" i="100"/>
  <c r="L505" i="100"/>
  <c r="K505" i="100"/>
  <c r="J505" i="100"/>
  <c r="E505" i="100"/>
  <c r="Q505" i="100" s="1"/>
  <c r="N504" i="100"/>
  <c r="L504" i="100"/>
  <c r="K504" i="100"/>
  <c r="J504" i="100"/>
  <c r="E504" i="100"/>
  <c r="Q504" i="100" s="1"/>
  <c r="N503" i="100"/>
  <c r="L503" i="100"/>
  <c r="G503" i="100" s="1"/>
  <c r="K503" i="100"/>
  <c r="J503" i="100"/>
  <c r="E503" i="100"/>
  <c r="Q503" i="100" s="1"/>
  <c r="N502" i="100"/>
  <c r="L502" i="100"/>
  <c r="G502" i="100" s="1"/>
  <c r="K502" i="100"/>
  <c r="J502" i="100"/>
  <c r="E502" i="100"/>
  <c r="Q502" i="100" s="1"/>
  <c r="N501" i="100"/>
  <c r="L501" i="100"/>
  <c r="G501" i="100" s="1"/>
  <c r="K501" i="100"/>
  <c r="J501" i="100"/>
  <c r="E501" i="100"/>
  <c r="Q501" i="100" s="1"/>
  <c r="N500" i="100"/>
  <c r="L500" i="100"/>
  <c r="G500" i="100" s="1"/>
  <c r="K500" i="100"/>
  <c r="J500" i="100"/>
  <c r="E500" i="100"/>
  <c r="Q500" i="100" s="1"/>
  <c r="N499" i="100"/>
  <c r="M499" i="100"/>
  <c r="L499" i="100"/>
  <c r="G499" i="100" s="1"/>
  <c r="K499" i="100"/>
  <c r="J499" i="100"/>
  <c r="E499" i="100"/>
  <c r="Q499" i="100" s="1"/>
  <c r="N498" i="100"/>
  <c r="M498" i="100"/>
  <c r="L498" i="100"/>
  <c r="G498" i="100" s="1"/>
  <c r="K498" i="100"/>
  <c r="J498" i="100"/>
  <c r="E498" i="100"/>
  <c r="Q498" i="100" s="1"/>
  <c r="N497" i="100"/>
  <c r="M497" i="100"/>
  <c r="L497" i="100"/>
  <c r="G497" i="100" s="1"/>
  <c r="K497" i="100"/>
  <c r="J497" i="100"/>
  <c r="E497" i="100"/>
  <c r="Q497" i="100" s="1"/>
  <c r="N496" i="100"/>
  <c r="L496" i="100"/>
  <c r="G496" i="100" s="1"/>
  <c r="K496" i="100"/>
  <c r="J496" i="100"/>
  <c r="E496" i="100"/>
  <c r="Q496" i="100" s="1"/>
  <c r="N495" i="100"/>
  <c r="L495" i="100"/>
  <c r="G495" i="100" s="1"/>
  <c r="K495" i="100"/>
  <c r="J495" i="100"/>
  <c r="E495" i="100"/>
  <c r="Q495" i="100" s="1"/>
  <c r="N494" i="100"/>
  <c r="L494" i="100"/>
  <c r="G494" i="100" s="1"/>
  <c r="K494" i="100"/>
  <c r="J494" i="100"/>
  <c r="E494" i="100"/>
  <c r="Q494" i="100" s="1"/>
  <c r="N493" i="100"/>
  <c r="L493" i="100"/>
  <c r="G493" i="100" s="1"/>
  <c r="K493" i="100"/>
  <c r="J493" i="100"/>
  <c r="E493" i="100"/>
  <c r="Q493" i="100" s="1"/>
  <c r="N492" i="100"/>
  <c r="L492" i="100"/>
  <c r="G492" i="100" s="1"/>
  <c r="K492" i="100"/>
  <c r="J492" i="100"/>
  <c r="E492" i="100"/>
  <c r="Q492" i="100" s="1"/>
  <c r="N491" i="100"/>
  <c r="L491" i="100"/>
  <c r="G491" i="100" s="1"/>
  <c r="K491" i="100"/>
  <c r="J491" i="100"/>
  <c r="E491" i="100"/>
  <c r="Q491" i="100" s="1"/>
  <c r="N490" i="100"/>
  <c r="M490" i="100"/>
  <c r="L490" i="100"/>
  <c r="G490" i="100" s="1"/>
  <c r="K490" i="100"/>
  <c r="J490" i="100"/>
  <c r="E490" i="100"/>
  <c r="Q490" i="100" s="1"/>
  <c r="N489" i="100"/>
  <c r="K489" i="100"/>
  <c r="J489" i="100"/>
  <c r="E489" i="100"/>
  <c r="Q489" i="100" s="1"/>
  <c r="N488" i="100"/>
  <c r="L488" i="100"/>
  <c r="K488" i="100"/>
  <c r="J488" i="100"/>
  <c r="E488" i="100"/>
  <c r="Q488" i="100" s="1"/>
  <c r="N487" i="100"/>
  <c r="M487" i="100"/>
  <c r="L487" i="100"/>
  <c r="G487" i="100" s="1"/>
  <c r="K487" i="100"/>
  <c r="J487" i="100"/>
  <c r="E487" i="100"/>
  <c r="Q487" i="100" s="1"/>
  <c r="N486" i="100"/>
  <c r="M486" i="100"/>
  <c r="L486" i="100"/>
  <c r="G486" i="100" s="1"/>
  <c r="K486" i="100"/>
  <c r="J486" i="100"/>
  <c r="E486" i="100"/>
  <c r="Q486" i="100" s="1"/>
  <c r="N485" i="100"/>
  <c r="M485" i="100"/>
  <c r="L485" i="100"/>
  <c r="G485" i="100" s="1"/>
  <c r="K485" i="100"/>
  <c r="J485" i="100"/>
  <c r="E485" i="100"/>
  <c r="Q485" i="100" s="1"/>
  <c r="N484" i="100"/>
  <c r="M484" i="100"/>
  <c r="L484" i="100"/>
  <c r="G484" i="100" s="1"/>
  <c r="K484" i="100"/>
  <c r="J484" i="100"/>
  <c r="E484" i="100"/>
  <c r="Q484" i="100" s="1"/>
  <c r="N483" i="100"/>
  <c r="M483" i="100"/>
  <c r="L483" i="100"/>
  <c r="G483" i="100" s="1"/>
  <c r="K483" i="100"/>
  <c r="J483" i="100"/>
  <c r="E483" i="100"/>
  <c r="Q483" i="100" s="1"/>
  <c r="N482" i="100"/>
  <c r="M482" i="100"/>
  <c r="K482" i="100"/>
  <c r="J482" i="100"/>
  <c r="E482" i="100"/>
  <c r="Q482" i="100" s="1"/>
  <c r="N481" i="100"/>
  <c r="L481" i="100"/>
  <c r="K481" i="100"/>
  <c r="J481" i="100"/>
  <c r="E481" i="100"/>
  <c r="Q481" i="100" s="1"/>
  <c r="N480" i="100"/>
  <c r="M480" i="100"/>
  <c r="L480" i="100"/>
  <c r="G480" i="100" s="1"/>
  <c r="K480" i="100"/>
  <c r="J480" i="100"/>
  <c r="E480" i="100"/>
  <c r="Q480" i="100" s="1"/>
  <c r="N479" i="100"/>
  <c r="L479" i="100"/>
  <c r="K479" i="100"/>
  <c r="J479" i="100"/>
  <c r="E479" i="100"/>
  <c r="Q479" i="100" s="1"/>
  <c r="N478" i="100"/>
  <c r="M478" i="100"/>
  <c r="L478" i="100"/>
  <c r="G478" i="100" s="1"/>
  <c r="K478" i="100"/>
  <c r="J478" i="100"/>
  <c r="E478" i="100"/>
  <c r="Q478" i="100" s="1"/>
  <c r="N477" i="100"/>
  <c r="M477" i="100"/>
  <c r="L477" i="100"/>
  <c r="G477" i="100" s="1"/>
  <c r="K477" i="100"/>
  <c r="J477" i="100"/>
  <c r="E477" i="100"/>
  <c r="Q477" i="100" s="1"/>
  <c r="N476" i="100"/>
  <c r="L476" i="100"/>
  <c r="K476" i="100"/>
  <c r="J476" i="100"/>
  <c r="E476" i="100"/>
  <c r="Q476" i="100" s="1"/>
  <c r="N475" i="100"/>
  <c r="L475" i="100"/>
  <c r="K475" i="100"/>
  <c r="J475" i="100"/>
  <c r="E475" i="100"/>
  <c r="Q475" i="100" s="1"/>
  <c r="N474" i="100"/>
  <c r="L474" i="100"/>
  <c r="K474" i="100"/>
  <c r="J474" i="100"/>
  <c r="E474" i="100"/>
  <c r="Q474" i="100" s="1"/>
  <c r="N473" i="100"/>
  <c r="L473" i="100"/>
  <c r="K473" i="100"/>
  <c r="J473" i="100"/>
  <c r="E473" i="100"/>
  <c r="Q473" i="100" s="1"/>
  <c r="N472" i="100"/>
  <c r="M472" i="100"/>
  <c r="L472" i="100"/>
  <c r="G472" i="100" s="1"/>
  <c r="K472" i="100"/>
  <c r="J472" i="100"/>
  <c r="E472" i="100"/>
  <c r="Q472" i="100" s="1"/>
  <c r="N471" i="100"/>
  <c r="M471" i="100"/>
  <c r="L471" i="100"/>
  <c r="G471" i="100" s="1"/>
  <c r="K471" i="100"/>
  <c r="J471" i="100"/>
  <c r="E471" i="100"/>
  <c r="Q471" i="100" s="1"/>
  <c r="N470" i="100"/>
  <c r="M470" i="100"/>
  <c r="L470" i="100"/>
  <c r="G470" i="100" s="1"/>
  <c r="K470" i="100"/>
  <c r="J470" i="100"/>
  <c r="E470" i="100"/>
  <c r="Q470" i="100" s="1"/>
  <c r="N469" i="100"/>
  <c r="M469" i="100"/>
  <c r="L469" i="100"/>
  <c r="G469" i="100" s="1"/>
  <c r="K469" i="100"/>
  <c r="J469" i="100"/>
  <c r="E469" i="100"/>
  <c r="Q469" i="100" s="1"/>
  <c r="N468" i="100"/>
  <c r="L468" i="100"/>
  <c r="K468" i="100"/>
  <c r="J468" i="100"/>
  <c r="E468" i="100"/>
  <c r="Q468" i="100" s="1"/>
  <c r="N467" i="100"/>
  <c r="M467" i="100"/>
  <c r="L467" i="100"/>
  <c r="G467" i="100" s="1"/>
  <c r="K467" i="100"/>
  <c r="J467" i="100"/>
  <c r="E467" i="100"/>
  <c r="Q467" i="100" s="1"/>
  <c r="N466" i="100"/>
  <c r="M466" i="100"/>
  <c r="L466" i="100"/>
  <c r="G466" i="100" s="1"/>
  <c r="K466" i="100"/>
  <c r="J466" i="100"/>
  <c r="E466" i="100"/>
  <c r="Q466" i="100" s="1"/>
  <c r="N465" i="100"/>
  <c r="M465" i="100"/>
  <c r="L465" i="100"/>
  <c r="G465" i="100" s="1"/>
  <c r="K465" i="100"/>
  <c r="J465" i="100"/>
  <c r="E465" i="100"/>
  <c r="Q465" i="100" s="1"/>
  <c r="N464" i="100"/>
  <c r="M464" i="100"/>
  <c r="L464" i="100"/>
  <c r="G464" i="100" s="1"/>
  <c r="K464" i="100"/>
  <c r="J464" i="100"/>
  <c r="E464" i="100"/>
  <c r="Q464" i="100" s="1"/>
  <c r="N463" i="100"/>
  <c r="M463" i="100"/>
  <c r="L463" i="100"/>
  <c r="G463" i="100" s="1"/>
  <c r="K463" i="100"/>
  <c r="J463" i="100"/>
  <c r="E463" i="100"/>
  <c r="Q463" i="100" s="1"/>
  <c r="N462" i="100"/>
  <c r="M462" i="100"/>
  <c r="L462" i="100"/>
  <c r="G462" i="100" s="1"/>
  <c r="K462" i="100"/>
  <c r="J462" i="100"/>
  <c r="E462" i="100"/>
  <c r="Q462" i="100" s="1"/>
  <c r="N461" i="100"/>
  <c r="M461" i="100"/>
  <c r="L461" i="100"/>
  <c r="G461" i="100" s="1"/>
  <c r="K461" i="100"/>
  <c r="J461" i="100"/>
  <c r="E461" i="100"/>
  <c r="Q461" i="100" s="1"/>
  <c r="N460" i="100"/>
  <c r="M460" i="100"/>
  <c r="L460" i="100"/>
  <c r="G460" i="100" s="1"/>
  <c r="K460" i="100"/>
  <c r="J460" i="100"/>
  <c r="E460" i="100"/>
  <c r="Q460" i="100" s="1"/>
  <c r="N459" i="100"/>
  <c r="M459" i="100"/>
  <c r="L459" i="100"/>
  <c r="G459" i="100" s="1"/>
  <c r="K459" i="100"/>
  <c r="J459" i="100"/>
  <c r="E459" i="100"/>
  <c r="Q459" i="100" s="1"/>
  <c r="N458" i="100"/>
  <c r="M458" i="100"/>
  <c r="L458" i="100"/>
  <c r="G458" i="100" s="1"/>
  <c r="K458" i="100"/>
  <c r="J458" i="100"/>
  <c r="E458" i="100"/>
  <c r="Q458" i="100" s="1"/>
  <c r="N457" i="100"/>
  <c r="M457" i="100"/>
  <c r="L457" i="100"/>
  <c r="G457" i="100" s="1"/>
  <c r="K457" i="100"/>
  <c r="J457" i="100"/>
  <c r="E457" i="100"/>
  <c r="Q457" i="100" s="1"/>
  <c r="N456" i="100"/>
  <c r="M456" i="100"/>
  <c r="L456" i="100"/>
  <c r="G456" i="100" s="1"/>
  <c r="K456" i="100"/>
  <c r="J456" i="100"/>
  <c r="E456" i="100"/>
  <c r="Q456" i="100" s="1"/>
  <c r="N455" i="100"/>
  <c r="M455" i="100"/>
  <c r="L455" i="100"/>
  <c r="G455" i="100" s="1"/>
  <c r="K455" i="100"/>
  <c r="J455" i="100"/>
  <c r="E455" i="100"/>
  <c r="Q455" i="100" s="1"/>
  <c r="N454" i="100"/>
  <c r="M454" i="100"/>
  <c r="L454" i="100"/>
  <c r="G454" i="100" s="1"/>
  <c r="K454" i="100"/>
  <c r="J454" i="100"/>
  <c r="E454" i="100"/>
  <c r="Q454" i="100" s="1"/>
  <c r="N453" i="100"/>
  <c r="M453" i="100"/>
  <c r="L453" i="100"/>
  <c r="G453" i="100" s="1"/>
  <c r="K453" i="100"/>
  <c r="J453" i="100"/>
  <c r="E453" i="100"/>
  <c r="Q453" i="100" s="1"/>
  <c r="N452" i="100"/>
  <c r="M452" i="100"/>
  <c r="L452" i="100"/>
  <c r="G452" i="100" s="1"/>
  <c r="K452" i="100"/>
  <c r="J452" i="100"/>
  <c r="E452" i="100"/>
  <c r="Q452" i="100" s="1"/>
  <c r="N451" i="100"/>
  <c r="M451" i="100"/>
  <c r="L451" i="100"/>
  <c r="G451" i="100" s="1"/>
  <c r="K451" i="100"/>
  <c r="J451" i="100"/>
  <c r="E451" i="100"/>
  <c r="Q451" i="100" s="1"/>
  <c r="N450" i="100"/>
  <c r="M450" i="100"/>
  <c r="L450" i="100"/>
  <c r="G450" i="100" s="1"/>
  <c r="K450" i="100"/>
  <c r="J450" i="100"/>
  <c r="E450" i="100"/>
  <c r="Q450" i="100" s="1"/>
  <c r="N449" i="100"/>
  <c r="M449" i="100"/>
  <c r="L449" i="100"/>
  <c r="G449" i="100" s="1"/>
  <c r="K449" i="100"/>
  <c r="J449" i="100"/>
  <c r="E449" i="100"/>
  <c r="Q449" i="100" s="1"/>
  <c r="N448" i="100"/>
  <c r="M448" i="100"/>
  <c r="L448" i="100"/>
  <c r="G448" i="100" s="1"/>
  <c r="K448" i="100"/>
  <c r="J448" i="100"/>
  <c r="E448" i="100"/>
  <c r="Q448" i="100" s="1"/>
  <c r="N447" i="100"/>
  <c r="M447" i="100"/>
  <c r="L447" i="100"/>
  <c r="G447" i="100" s="1"/>
  <c r="K447" i="100"/>
  <c r="J447" i="100"/>
  <c r="E447" i="100"/>
  <c r="Q447" i="100" s="1"/>
  <c r="N446" i="100"/>
  <c r="L446" i="100"/>
  <c r="G446" i="100" s="1"/>
  <c r="K446" i="100"/>
  <c r="J446" i="100"/>
  <c r="E446" i="100"/>
  <c r="Q446" i="100" s="1"/>
  <c r="N445" i="100"/>
  <c r="L445" i="100"/>
  <c r="K445" i="100"/>
  <c r="J445" i="100"/>
  <c r="E445" i="100"/>
  <c r="Q445" i="100" s="1"/>
  <c r="N444" i="100"/>
  <c r="L444" i="100"/>
  <c r="K444" i="100"/>
  <c r="J444" i="100"/>
  <c r="E444" i="100"/>
  <c r="Q444" i="100" s="1"/>
  <c r="N443" i="100"/>
  <c r="L443" i="100"/>
  <c r="K443" i="100"/>
  <c r="J443" i="100"/>
  <c r="E443" i="100"/>
  <c r="Q443" i="100" s="1"/>
  <c r="N442" i="100"/>
  <c r="L442" i="100"/>
  <c r="K442" i="100"/>
  <c r="J442" i="100"/>
  <c r="E442" i="100"/>
  <c r="Q442" i="100" s="1"/>
  <c r="N441" i="100"/>
  <c r="L441" i="100"/>
  <c r="K441" i="100"/>
  <c r="J441" i="100"/>
  <c r="E441" i="100"/>
  <c r="Q441" i="100" s="1"/>
  <c r="N440" i="100"/>
  <c r="L440" i="100"/>
  <c r="K440" i="100"/>
  <c r="J440" i="100"/>
  <c r="E440" i="100"/>
  <c r="Q440" i="100" s="1"/>
  <c r="N439" i="100"/>
  <c r="L439" i="100"/>
  <c r="K439" i="100"/>
  <c r="J439" i="100"/>
  <c r="E439" i="100"/>
  <c r="Q439" i="100" s="1"/>
  <c r="N438" i="100"/>
  <c r="M438" i="100"/>
  <c r="L438" i="100"/>
  <c r="G438" i="100" s="1"/>
  <c r="K438" i="100"/>
  <c r="J438" i="100"/>
  <c r="E438" i="100"/>
  <c r="Q438" i="100" s="1"/>
  <c r="N437" i="100"/>
  <c r="M437" i="100"/>
  <c r="L437" i="100"/>
  <c r="G437" i="100" s="1"/>
  <c r="K437" i="100"/>
  <c r="J437" i="100"/>
  <c r="E437" i="100"/>
  <c r="Q437" i="100" s="1"/>
  <c r="N436" i="100"/>
  <c r="M436" i="100"/>
  <c r="L436" i="100"/>
  <c r="G436" i="100" s="1"/>
  <c r="K436" i="100"/>
  <c r="J436" i="100"/>
  <c r="E436" i="100"/>
  <c r="Q436" i="100" s="1"/>
  <c r="N435" i="100"/>
  <c r="M435" i="100"/>
  <c r="L435" i="100"/>
  <c r="G435" i="100" s="1"/>
  <c r="K435" i="100"/>
  <c r="J435" i="100"/>
  <c r="E435" i="100"/>
  <c r="Q435" i="100" s="1"/>
  <c r="N434" i="100"/>
  <c r="M434" i="100"/>
  <c r="L434" i="100"/>
  <c r="G434" i="100" s="1"/>
  <c r="K434" i="100"/>
  <c r="J434" i="100"/>
  <c r="E434" i="100"/>
  <c r="Q434" i="100" s="1"/>
  <c r="N433" i="100"/>
  <c r="M433" i="100"/>
  <c r="L433" i="100"/>
  <c r="G433" i="100" s="1"/>
  <c r="K433" i="100"/>
  <c r="J433" i="100"/>
  <c r="E433" i="100"/>
  <c r="Q433" i="100" s="1"/>
  <c r="N432" i="100"/>
  <c r="M432" i="100"/>
  <c r="L432" i="100"/>
  <c r="G432" i="100" s="1"/>
  <c r="K432" i="100"/>
  <c r="J432" i="100"/>
  <c r="E432" i="100"/>
  <c r="Q432" i="100" s="1"/>
  <c r="N431" i="100"/>
  <c r="M431" i="100"/>
  <c r="L431" i="100"/>
  <c r="G431" i="100" s="1"/>
  <c r="K431" i="100"/>
  <c r="J431" i="100"/>
  <c r="E431" i="100"/>
  <c r="Q431" i="100" s="1"/>
  <c r="N430" i="100"/>
  <c r="M430" i="100"/>
  <c r="L430" i="100"/>
  <c r="G430" i="100" s="1"/>
  <c r="K430" i="100"/>
  <c r="J430" i="100"/>
  <c r="E430" i="100"/>
  <c r="Q430" i="100" s="1"/>
  <c r="N429" i="100"/>
  <c r="M429" i="100"/>
  <c r="L429" i="100"/>
  <c r="G429" i="100" s="1"/>
  <c r="K429" i="100"/>
  <c r="J429" i="100"/>
  <c r="E429" i="100"/>
  <c r="Q429" i="100" s="1"/>
  <c r="N428" i="100"/>
  <c r="M428" i="100"/>
  <c r="L428" i="100"/>
  <c r="G428" i="100" s="1"/>
  <c r="K428" i="100"/>
  <c r="J428" i="100"/>
  <c r="E428" i="100"/>
  <c r="Q428" i="100" s="1"/>
  <c r="N427" i="100"/>
  <c r="M427" i="100"/>
  <c r="L427" i="100"/>
  <c r="G427" i="100" s="1"/>
  <c r="K427" i="100"/>
  <c r="J427" i="100"/>
  <c r="E427" i="100"/>
  <c r="Q427" i="100" s="1"/>
  <c r="N426" i="100"/>
  <c r="M426" i="100"/>
  <c r="L426" i="100"/>
  <c r="G426" i="100" s="1"/>
  <c r="K426" i="100"/>
  <c r="J426" i="100"/>
  <c r="E426" i="100"/>
  <c r="Q426" i="100" s="1"/>
  <c r="N425" i="100"/>
  <c r="M425" i="100"/>
  <c r="L425" i="100"/>
  <c r="G425" i="100" s="1"/>
  <c r="K425" i="100"/>
  <c r="J425" i="100"/>
  <c r="E425" i="100"/>
  <c r="Q425" i="100" s="1"/>
  <c r="N424" i="100"/>
  <c r="M424" i="100"/>
  <c r="L424" i="100"/>
  <c r="G424" i="100" s="1"/>
  <c r="K424" i="100"/>
  <c r="J424" i="100"/>
  <c r="E424" i="100"/>
  <c r="Q424" i="100" s="1"/>
  <c r="N423" i="100"/>
  <c r="M423" i="100"/>
  <c r="L423" i="100"/>
  <c r="G423" i="100" s="1"/>
  <c r="K423" i="100"/>
  <c r="J423" i="100"/>
  <c r="E423" i="100"/>
  <c r="Q423" i="100" s="1"/>
  <c r="N422" i="100"/>
  <c r="M422" i="100"/>
  <c r="L422" i="100"/>
  <c r="G422" i="100" s="1"/>
  <c r="K422" i="100"/>
  <c r="J422" i="100"/>
  <c r="E422" i="100"/>
  <c r="Q422" i="100" s="1"/>
  <c r="N421" i="100"/>
  <c r="M421" i="100"/>
  <c r="L421" i="100"/>
  <c r="G421" i="100" s="1"/>
  <c r="K421" i="100"/>
  <c r="J421" i="100"/>
  <c r="E421" i="100"/>
  <c r="Q421" i="100" s="1"/>
  <c r="N420" i="100"/>
  <c r="M420" i="100"/>
  <c r="L420" i="100"/>
  <c r="G420" i="100" s="1"/>
  <c r="K420" i="100"/>
  <c r="J420" i="100"/>
  <c r="E420" i="100"/>
  <c r="Q420" i="100" s="1"/>
  <c r="N419" i="100"/>
  <c r="M419" i="100"/>
  <c r="L419" i="100"/>
  <c r="G419" i="100" s="1"/>
  <c r="K419" i="100"/>
  <c r="J419" i="100"/>
  <c r="E419" i="100"/>
  <c r="Q419" i="100" s="1"/>
  <c r="N418" i="100"/>
  <c r="M418" i="100"/>
  <c r="L418" i="100"/>
  <c r="G418" i="100" s="1"/>
  <c r="K418" i="100"/>
  <c r="J418" i="100"/>
  <c r="E418" i="100"/>
  <c r="Q418" i="100" s="1"/>
  <c r="N417" i="100"/>
  <c r="M417" i="100"/>
  <c r="L417" i="100"/>
  <c r="G417" i="100" s="1"/>
  <c r="K417" i="100"/>
  <c r="J417" i="100"/>
  <c r="E417" i="100"/>
  <c r="Q417" i="100" s="1"/>
  <c r="N416" i="100"/>
  <c r="M416" i="100"/>
  <c r="L416" i="100"/>
  <c r="G416" i="100" s="1"/>
  <c r="K416" i="100"/>
  <c r="J416" i="100"/>
  <c r="E416" i="100"/>
  <c r="Q416" i="100" s="1"/>
  <c r="N415" i="100"/>
  <c r="M415" i="100"/>
  <c r="L415" i="100"/>
  <c r="G415" i="100" s="1"/>
  <c r="K415" i="100"/>
  <c r="J415" i="100"/>
  <c r="E415" i="100"/>
  <c r="Q415" i="100" s="1"/>
  <c r="N414" i="100"/>
  <c r="M414" i="100"/>
  <c r="L414" i="100"/>
  <c r="G414" i="100" s="1"/>
  <c r="K414" i="100"/>
  <c r="J414" i="100"/>
  <c r="E414" i="100"/>
  <c r="Q414" i="100" s="1"/>
  <c r="N413" i="100"/>
  <c r="M413" i="100"/>
  <c r="L413" i="100"/>
  <c r="G413" i="100" s="1"/>
  <c r="K413" i="100"/>
  <c r="J413" i="100"/>
  <c r="E413" i="100"/>
  <c r="Q413" i="100" s="1"/>
  <c r="N412" i="100"/>
  <c r="M412" i="100"/>
  <c r="L412" i="100"/>
  <c r="G412" i="100" s="1"/>
  <c r="K412" i="100"/>
  <c r="J412" i="100"/>
  <c r="E412" i="100"/>
  <c r="Q412" i="100" s="1"/>
  <c r="N411" i="100"/>
  <c r="M411" i="100"/>
  <c r="L411" i="100"/>
  <c r="G411" i="100" s="1"/>
  <c r="K411" i="100"/>
  <c r="J411" i="100"/>
  <c r="E411" i="100"/>
  <c r="Q411" i="100" s="1"/>
  <c r="N410" i="100"/>
  <c r="M410" i="100"/>
  <c r="L410" i="100"/>
  <c r="G410" i="100" s="1"/>
  <c r="K410" i="100"/>
  <c r="J410" i="100"/>
  <c r="E410" i="100"/>
  <c r="Q410" i="100" s="1"/>
  <c r="N409" i="100"/>
  <c r="M409" i="100"/>
  <c r="L409" i="100"/>
  <c r="G409" i="100" s="1"/>
  <c r="K409" i="100"/>
  <c r="J409" i="100"/>
  <c r="E409" i="100"/>
  <c r="Q409" i="100" s="1"/>
  <c r="N408" i="100"/>
  <c r="M408" i="100"/>
  <c r="L408" i="100"/>
  <c r="G408" i="100" s="1"/>
  <c r="K408" i="100"/>
  <c r="J408" i="100"/>
  <c r="E408" i="100"/>
  <c r="Q408" i="100" s="1"/>
  <c r="N407" i="100"/>
  <c r="M407" i="100"/>
  <c r="L407" i="100"/>
  <c r="G407" i="100" s="1"/>
  <c r="K407" i="100"/>
  <c r="J407" i="100"/>
  <c r="E407" i="100"/>
  <c r="Q407" i="100" s="1"/>
  <c r="N406" i="100"/>
  <c r="M406" i="100"/>
  <c r="L406" i="100"/>
  <c r="G406" i="100" s="1"/>
  <c r="K406" i="100"/>
  <c r="J406" i="100"/>
  <c r="E406" i="100"/>
  <c r="Q406" i="100" s="1"/>
  <c r="N405" i="100"/>
  <c r="M405" i="100"/>
  <c r="L405" i="100"/>
  <c r="G405" i="100" s="1"/>
  <c r="K405" i="100"/>
  <c r="J405" i="100"/>
  <c r="E405" i="100"/>
  <c r="Q405" i="100" s="1"/>
  <c r="N404" i="100"/>
  <c r="M404" i="100"/>
  <c r="L404" i="100"/>
  <c r="G404" i="100" s="1"/>
  <c r="K404" i="100"/>
  <c r="J404" i="100"/>
  <c r="E404" i="100"/>
  <c r="Q404" i="100" s="1"/>
  <c r="N403" i="100"/>
  <c r="M403" i="100"/>
  <c r="L403" i="100"/>
  <c r="G403" i="100" s="1"/>
  <c r="K403" i="100"/>
  <c r="J403" i="100"/>
  <c r="E403" i="100"/>
  <c r="Q403" i="100" s="1"/>
  <c r="N402" i="100"/>
  <c r="M402" i="100"/>
  <c r="L402" i="100"/>
  <c r="G402" i="100" s="1"/>
  <c r="K402" i="100"/>
  <c r="J402" i="100"/>
  <c r="E402" i="100"/>
  <c r="Q402" i="100" s="1"/>
  <c r="N401" i="100"/>
  <c r="M401" i="100"/>
  <c r="L401" i="100"/>
  <c r="G401" i="100" s="1"/>
  <c r="K401" i="100"/>
  <c r="J401" i="100"/>
  <c r="E401" i="100"/>
  <c r="Q401" i="100" s="1"/>
  <c r="N400" i="100"/>
  <c r="M400" i="100"/>
  <c r="L400" i="100"/>
  <c r="G400" i="100" s="1"/>
  <c r="K400" i="100"/>
  <c r="J400" i="100"/>
  <c r="E400" i="100"/>
  <c r="Q400" i="100" s="1"/>
  <c r="N399" i="100"/>
  <c r="M399" i="100"/>
  <c r="K399" i="100"/>
  <c r="J399" i="100"/>
  <c r="E399" i="100"/>
  <c r="Q399" i="100" s="1"/>
  <c r="N398" i="100"/>
  <c r="M398" i="100"/>
  <c r="L398" i="100"/>
  <c r="G398" i="100" s="1"/>
  <c r="K398" i="100"/>
  <c r="J398" i="100"/>
  <c r="E398" i="100"/>
  <c r="Q398" i="100" s="1"/>
  <c r="N397" i="100"/>
  <c r="M397" i="100"/>
  <c r="L397" i="100"/>
  <c r="G397" i="100" s="1"/>
  <c r="K397" i="100"/>
  <c r="J397" i="100"/>
  <c r="E397" i="100"/>
  <c r="Q397" i="100" s="1"/>
  <c r="N396" i="100"/>
  <c r="M396" i="100"/>
  <c r="L396" i="100"/>
  <c r="G396" i="100" s="1"/>
  <c r="K396" i="100"/>
  <c r="J396" i="100"/>
  <c r="E396" i="100"/>
  <c r="Q396" i="100" s="1"/>
  <c r="N395" i="100"/>
  <c r="M395" i="100"/>
  <c r="L395" i="100"/>
  <c r="G395" i="100" s="1"/>
  <c r="K395" i="100"/>
  <c r="J395" i="100"/>
  <c r="E395" i="100"/>
  <c r="Q395" i="100" s="1"/>
  <c r="N394" i="100"/>
  <c r="M394" i="100"/>
  <c r="L394" i="100"/>
  <c r="G394" i="100" s="1"/>
  <c r="K394" i="100"/>
  <c r="J394" i="100"/>
  <c r="E394" i="100"/>
  <c r="Q394" i="100" s="1"/>
  <c r="N393" i="100"/>
  <c r="M393" i="100"/>
  <c r="L393" i="100"/>
  <c r="G393" i="100" s="1"/>
  <c r="K393" i="100"/>
  <c r="J393" i="100"/>
  <c r="E393" i="100"/>
  <c r="Q393" i="100" s="1"/>
  <c r="N392" i="100"/>
  <c r="M392" i="100"/>
  <c r="L392" i="100"/>
  <c r="G392" i="100" s="1"/>
  <c r="K392" i="100"/>
  <c r="J392" i="100"/>
  <c r="E392" i="100"/>
  <c r="Q392" i="100" s="1"/>
  <c r="N391" i="100"/>
  <c r="M391" i="100"/>
  <c r="L391" i="100"/>
  <c r="G391" i="100" s="1"/>
  <c r="K391" i="100"/>
  <c r="J391" i="100"/>
  <c r="E391" i="100"/>
  <c r="Q391" i="100" s="1"/>
  <c r="N390" i="100"/>
  <c r="L390" i="100"/>
  <c r="G390" i="100" s="1"/>
  <c r="K390" i="100"/>
  <c r="J390" i="100"/>
  <c r="E390" i="100"/>
  <c r="Q390" i="100" s="1"/>
  <c r="N389" i="100"/>
  <c r="M389" i="100"/>
  <c r="L389" i="100"/>
  <c r="G389" i="100" s="1"/>
  <c r="K389" i="100"/>
  <c r="J389" i="100"/>
  <c r="E389" i="100"/>
  <c r="Q389" i="100" s="1"/>
  <c r="N388" i="100"/>
  <c r="M388" i="100"/>
  <c r="L388" i="100"/>
  <c r="G388" i="100" s="1"/>
  <c r="K388" i="100"/>
  <c r="J388" i="100"/>
  <c r="E388" i="100"/>
  <c r="Q388" i="100" s="1"/>
  <c r="N387" i="100"/>
  <c r="M387" i="100"/>
  <c r="L387" i="100"/>
  <c r="G387" i="100" s="1"/>
  <c r="K387" i="100"/>
  <c r="J387" i="100"/>
  <c r="E387" i="100"/>
  <c r="Q387" i="100" s="1"/>
  <c r="N386" i="100"/>
  <c r="M386" i="100"/>
  <c r="L386" i="100"/>
  <c r="G386" i="100" s="1"/>
  <c r="K386" i="100"/>
  <c r="J386" i="100"/>
  <c r="E386" i="100"/>
  <c r="Q386" i="100" s="1"/>
  <c r="N385" i="100"/>
  <c r="M385" i="100"/>
  <c r="L385" i="100"/>
  <c r="G385" i="100" s="1"/>
  <c r="K385" i="100"/>
  <c r="J385" i="100"/>
  <c r="E385" i="100"/>
  <c r="Q385" i="100" s="1"/>
  <c r="N384" i="100"/>
  <c r="M384" i="100"/>
  <c r="L384" i="100"/>
  <c r="G384" i="100" s="1"/>
  <c r="K384" i="100"/>
  <c r="J384" i="100"/>
  <c r="E384" i="100"/>
  <c r="Q384" i="100" s="1"/>
  <c r="N383" i="100"/>
  <c r="M383" i="100"/>
  <c r="L383" i="100"/>
  <c r="G383" i="100" s="1"/>
  <c r="K383" i="100"/>
  <c r="J383" i="100"/>
  <c r="E383" i="100"/>
  <c r="Q383" i="100" s="1"/>
  <c r="N382" i="100"/>
  <c r="M382" i="100"/>
  <c r="L382" i="100"/>
  <c r="G382" i="100" s="1"/>
  <c r="K382" i="100"/>
  <c r="J382" i="100"/>
  <c r="E382" i="100"/>
  <c r="Q382" i="100" s="1"/>
  <c r="N381" i="100"/>
  <c r="M381" i="100"/>
  <c r="L381" i="100"/>
  <c r="G381" i="100" s="1"/>
  <c r="K381" i="100"/>
  <c r="J381" i="100"/>
  <c r="E381" i="100"/>
  <c r="Q381" i="100" s="1"/>
  <c r="N380" i="100"/>
  <c r="M380" i="100"/>
  <c r="L380" i="100"/>
  <c r="G380" i="100" s="1"/>
  <c r="K380" i="100"/>
  <c r="J380" i="100"/>
  <c r="E380" i="100"/>
  <c r="Q380" i="100" s="1"/>
  <c r="N379" i="100"/>
  <c r="M379" i="100"/>
  <c r="L379" i="100"/>
  <c r="G379" i="100" s="1"/>
  <c r="K379" i="100"/>
  <c r="J379" i="100"/>
  <c r="E379" i="100"/>
  <c r="Q379" i="100" s="1"/>
  <c r="N378" i="100"/>
  <c r="M378" i="100"/>
  <c r="L378" i="100"/>
  <c r="G378" i="100" s="1"/>
  <c r="K378" i="100"/>
  <c r="J378" i="100"/>
  <c r="E378" i="100"/>
  <c r="Q378" i="100" s="1"/>
  <c r="N377" i="100"/>
  <c r="L377" i="100"/>
  <c r="G377" i="100" s="1"/>
  <c r="K377" i="100"/>
  <c r="J377" i="100"/>
  <c r="E377" i="100"/>
  <c r="Q377" i="100" s="1"/>
  <c r="N376" i="100"/>
  <c r="M376" i="100"/>
  <c r="L376" i="100"/>
  <c r="G376" i="100" s="1"/>
  <c r="K376" i="100"/>
  <c r="J376" i="100"/>
  <c r="E376" i="100"/>
  <c r="Q376" i="100" s="1"/>
  <c r="N375" i="100"/>
  <c r="M375" i="100"/>
  <c r="L375" i="100"/>
  <c r="G375" i="100" s="1"/>
  <c r="K375" i="100"/>
  <c r="J375" i="100"/>
  <c r="E375" i="100"/>
  <c r="Q375" i="100" s="1"/>
  <c r="N374" i="100"/>
  <c r="M374" i="100"/>
  <c r="L374" i="100"/>
  <c r="G374" i="100" s="1"/>
  <c r="K374" i="100"/>
  <c r="J374" i="100"/>
  <c r="E374" i="100"/>
  <c r="Q374" i="100" s="1"/>
  <c r="N373" i="100"/>
  <c r="M373" i="100"/>
  <c r="L373" i="100"/>
  <c r="G373" i="100" s="1"/>
  <c r="K373" i="100"/>
  <c r="J373" i="100"/>
  <c r="E373" i="100"/>
  <c r="Q373" i="100" s="1"/>
  <c r="N372" i="100"/>
  <c r="M372" i="100"/>
  <c r="L372" i="100"/>
  <c r="G372" i="100" s="1"/>
  <c r="K372" i="100"/>
  <c r="J372" i="100"/>
  <c r="E372" i="100"/>
  <c r="Q372" i="100" s="1"/>
  <c r="N371" i="100"/>
  <c r="M371" i="100"/>
  <c r="L371" i="100"/>
  <c r="G371" i="100" s="1"/>
  <c r="K371" i="100"/>
  <c r="J371" i="100"/>
  <c r="E371" i="100"/>
  <c r="Q371" i="100" s="1"/>
  <c r="N370" i="100"/>
  <c r="M370" i="100"/>
  <c r="L370" i="100"/>
  <c r="G370" i="100" s="1"/>
  <c r="K370" i="100"/>
  <c r="J370" i="100"/>
  <c r="E370" i="100"/>
  <c r="Q370" i="100" s="1"/>
  <c r="N369" i="100"/>
  <c r="M369" i="100"/>
  <c r="L369" i="100"/>
  <c r="G369" i="100" s="1"/>
  <c r="K369" i="100"/>
  <c r="J369" i="100"/>
  <c r="E369" i="100"/>
  <c r="Q369" i="100" s="1"/>
  <c r="N368" i="100"/>
  <c r="M368" i="100"/>
  <c r="L368" i="100"/>
  <c r="G368" i="100" s="1"/>
  <c r="K368" i="100"/>
  <c r="J368" i="100"/>
  <c r="E368" i="100"/>
  <c r="Q368" i="100" s="1"/>
  <c r="N367" i="100"/>
  <c r="M367" i="100"/>
  <c r="L367" i="100"/>
  <c r="G367" i="100" s="1"/>
  <c r="K367" i="100"/>
  <c r="J367" i="100"/>
  <c r="E367" i="100"/>
  <c r="Q367" i="100" s="1"/>
  <c r="N366" i="100"/>
  <c r="M366" i="100"/>
  <c r="L366" i="100"/>
  <c r="G366" i="100" s="1"/>
  <c r="K366" i="100"/>
  <c r="J366" i="100"/>
  <c r="E366" i="100"/>
  <c r="Q366" i="100" s="1"/>
  <c r="N365" i="100"/>
  <c r="L365" i="100"/>
  <c r="G365" i="100" s="1"/>
  <c r="K365" i="100"/>
  <c r="J365" i="100"/>
  <c r="E365" i="100"/>
  <c r="Q365" i="100" s="1"/>
  <c r="N364" i="100"/>
  <c r="L364" i="100"/>
  <c r="G364" i="100" s="1"/>
  <c r="K364" i="100"/>
  <c r="J364" i="100"/>
  <c r="E364" i="100"/>
  <c r="Q364" i="100" s="1"/>
  <c r="N363" i="100"/>
  <c r="M363" i="100"/>
  <c r="L363" i="100"/>
  <c r="G363" i="100" s="1"/>
  <c r="K363" i="100"/>
  <c r="J363" i="100"/>
  <c r="E363" i="100"/>
  <c r="Q363" i="100" s="1"/>
  <c r="N362" i="100"/>
  <c r="M362" i="100"/>
  <c r="L362" i="100"/>
  <c r="G362" i="100" s="1"/>
  <c r="K362" i="100"/>
  <c r="J362" i="100"/>
  <c r="E362" i="100"/>
  <c r="Q362" i="100" s="1"/>
  <c r="N361" i="100"/>
  <c r="M361" i="100"/>
  <c r="L361" i="100"/>
  <c r="G361" i="100" s="1"/>
  <c r="K361" i="100"/>
  <c r="J361" i="100"/>
  <c r="E361" i="100"/>
  <c r="Q361" i="100" s="1"/>
  <c r="N360" i="100"/>
  <c r="M360" i="100"/>
  <c r="L360" i="100"/>
  <c r="G360" i="100" s="1"/>
  <c r="K360" i="100"/>
  <c r="J360" i="100"/>
  <c r="E360" i="100"/>
  <c r="Q360" i="100" s="1"/>
  <c r="N359" i="100"/>
  <c r="M359" i="100"/>
  <c r="L359" i="100"/>
  <c r="G359" i="100" s="1"/>
  <c r="K359" i="100"/>
  <c r="J359" i="100"/>
  <c r="E359" i="100"/>
  <c r="Q359" i="100" s="1"/>
  <c r="N358" i="100"/>
  <c r="M358" i="100"/>
  <c r="L358" i="100"/>
  <c r="G358" i="100" s="1"/>
  <c r="K358" i="100"/>
  <c r="J358" i="100"/>
  <c r="E358" i="100"/>
  <c r="Q358" i="100" s="1"/>
  <c r="N357" i="100"/>
  <c r="M357" i="100"/>
  <c r="L357" i="100"/>
  <c r="G357" i="100" s="1"/>
  <c r="J357" i="100"/>
  <c r="E357" i="100"/>
  <c r="Q357" i="100" s="1"/>
  <c r="N356" i="100"/>
  <c r="M356" i="100"/>
  <c r="L356" i="100"/>
  <c r="G356" i="100" s="1"/>
  <c r="K356" i="100"/>
  <c r="J356" i="100"/>
  <c r="E356" i="100"/>
  <c r="Q356" i="100" s="1"/>
  <c r="N355" i="100"/>
  <c r="L355" i="100"/>
  <c r="G355" i="100" s="1"/>
  <c r="K355" i="100"/>
  <c r="J355" i="100"/>
  <c r="E355" i="100"/>
  <c r="Q355" i="100" s="1"/>
  <c r="N354" i="100"/>
  <c r="L354" i="100"/>
  <c r="G354" i="100" s="1"/>
  <c r="K354" i="100"/>
  <c r="J354" i="100"/>
  <c r="E354" i="100"/>
  <c r="Q354" i="100" s="1"/>
  <c r="N353" i="100"/>
  <c r="M353" i="100"/>
  <c r="L353" i="100"/>
  <c r="G353" i="100" s="1"/>
  <c r="K353" i="100"/>
  <c r="J353" i="100"/>
  <c r="E353" i="100"/>
  <c r="Q353" i="100" s="1"/>
  <c r="N352" i="100"/>
  <c r="M352" i="100"/>
  <c r="L352" i="100"/>
  <c r="G352" i="100" s="1"/>
  <c r="K352" i="100"/>
  <c r="J352" i="100"/>
  <c r="E352" i="100"/>
  <c r="Q352" i="100" s="1"/>
  <c r="N351" i="100"/>
  <c r="L351" i="100"/>
  <c r="G351" i="100" s="1"/>
  <c r="K351" i="100"/>
  <c r="J351" i="100"/>
  <c r="E351" i="100"/>
  <c r="Q351" i="100" s="1"/>
  <c r="N350" i="100"/>
  <c r="M350" i="100"/>
  <c r="L350" i="100"/>
  <c r="G350" i="100" s="1"/>
  <c r="K350" i="100"/>
  <c r="J350" i="100"/>
  <c r="E350" i="100"/>
  <c r="Q350" i="100" s="1"/>
  <c r="N349" i="100"/>
  <c r="M349" i="100"/>
  <c r="L349" i="100"/>
  <c r="G349" i="100" s="1"/>
  <c r="K349" i="100"/>
  <c r="J349" i="100"/>
  <c r="E349" i="100"/>
  <c r="Q349" i="100" s="1"/>
  <c r="N348" i="100"/>
  <c r="M348" i="100"/>
  <c r="L348" i="100"/>
  <c r="G348" i="100" s="1"/>
  <c r="K348" i="100"/>
  <c r="J348" i="100"/>
  <c r="E348" i="100"/>
  <c r="Q348" i="100" s="1"/>
  <c r="N347" i="100"/>
  <c r="M347" i="100"/>
  <c r="L347" i="100"/>
  <c r="G347" i="100" s="1"/>
  <c r="K347" i="100"/>
  <c r="J347" i="100"/>
  <c r="E347" i="100"/>
  <c r="Q347" i="100" s="1"/>
  <c r="N346" i="100"/>
  <c r="M346" i="100"/>
  <c r="L346" i="100"/>
  <c r="G346" i="100" s="1"/>
  <c r="K346" i="100"/>
  <c r="J346" i="100"/>
  <c r="E346" i="100"/>
  <c r="Q346" i="100" s="1"/>
  <c r="N345" i="100"/>
  <c r="M345" i="100"/>
  <c r="L345" i="100"/>
  <c r="G345" i="100" s="1"/>
  <c r="K345" i="100"/>
  <c r="J345" i="100"/>
  <c r="E345" i="100"/>
  <c r="Q345" i="100" s="1"/>
  <c r="N344" i="100"/>
  <c r="M344" i="100"/>
  <c r="L344" i="100"/>
  <c r="G344" i="100" s="1"/>
  <c r="K344" i="100"/>
  <c r="J344" i="100"/>
  <c r="E344" i="100"/>
  <c r="Q344" i="100" s="1"/>
  <c r="N343" i="100"/>
  <c r="M343" i="100"/>
  <c r="L343" i="100"/>
  <c r="G343" i="100" s="1"/>
  <c r="K343" i="100"/>
  <c r="J343" i="100"/>
  <c r="E343" i="100"/>
  <c r="Q343" i="100" s="1"/>
  <c r="N342" i="100"/>
  <c r="M342" i="100"/>
  <c r="L342" i="100"/>
  <c r="G342" i="100" s="1"/>
  <c r="K342" i="100"/>
  <c r="J342" i="100"/>
  <c r="E342" i="100"/>
  <c r="Q342" i="100" s="1"/>
  <c r="N341" i="100"/>
  <c r="M341" i="100"/>
  <c r="L341" i="100"/>
  <c r="G341" i="100" s="1"/>
  <c r="K341" i="100"/>
  <c r="J341" i="100"/>
  <c r="E341" i="100"/>
  <c r="Q341" i="100" s="1"/>
  <c r="N340" i="100"/>
  <c r="M340" i="100"/>
  <c r="L340" i="100"/>
  <c r="G340" i="100" s="1"/>
  <c r="K340" i="100"/>
  <c r="J340" i="100"/>
  <c r="E340" i="100"/>
  <c r="Q340" i="100" s="1"/>
  <c r="N339" i="100"/>
  <c r="M339" i="100"/>
  <c r="L339" i="100"/>
  <c r="G339" i="100" s="1"/>
  <c r="K339" i="100"/>
  <c r="J339" i="100"/>
  <c r="E339" i="100"/>
  <c r="Q339" i="100" s="1"/>
  <c r="N338" i="100"/>
  <c r="M338" i="100"/>
  <c r="L338" i="100"/>
  <c r="G338" i="100" s="1"/>
  <c r="K338" i="100"/>
  <c r="J338" i="100"/>
  <c r="E338" i="100"/>
  <c r="Q338" i="100" s="1"/>
  <c r="N337" i="100"/>
  <c r="M337" i="100"/>
  <c r="L337" i="100"/>
  <c r="G337" i="100" s="1"/>
  <c r="K337" i="100"/>
  <c r="J337" i="100"/>
  <c r="E337" i="100"/>
  <c r="Q337" i="100" s="1"/>
  <c r="N336" i="100"/>
  <c r="M336" i="100"/>
  <c r="L336" i="100"/>
  <c r="G336" i="100" s="1"/>
  <c r="K336" i="100"/>
  <c r="J336" i="100"/>
  <c r="E336" i="100"/>
  <c r="Q336" i="100" s="1"/>
  <c r="N335" i="100"/>
  <c r="M335" i="100"/>
  <c r="L335" i="100"/>
  <c r="G335" i="100" s="1"/>
  <c r="K335" i="100"/>
  <c r="J335" i="100"/>
  <c r="E335" i="100"/>
  <c r="Q335" i="100" s="1"/>
  <c r="N334" i="100"/>
  <c r="M334" i="100"/>
  <c r="L334" i="100"/>
  <c r="G334" i="100" s="1"/>
  <c r="K334" i="100"/>
  <c r="J334" i="100"/>
  <c r="E334" i="100"/>
  <c r="Q334" i="100" s="1"/>
  <c r="N333" i="100"/>
  <c r="M333" i="100"/>
  <c r="L333" i="100"/>
  <c r="G333" i="100" s="1"/>
  <c r="K333" i="100"/>
  <c r="J333" i="100"/>
  <c r="E333" i="100"/>
  <c r="Q333" i="100" s="1"/>
  <c r="N332" i="100"/>
  <c r="M332" i="100"/>
  <c r="L332" i="100"/>
  <c r="G332" i="100" s="1"/>
  <c r="K332" i="100"/>
  <c r="J332" i="100"/>
  <c r="E332" i="100"/>
  <c r="Q332" i="100" s="1"/>
  <c r="N331" i="100"/>
  <c r="M331" i="100"/>
  <c r="L331" i="100"/>
  <c r="G331" i="100" s="1"/>
  <c r="K331" i="100"/>
  <c r="J331" i="100"/>
  <c r="E331" i="100"/>
  <c r="Q331" i="100" s="1"/>
  <c r="N330" i="100"/>
  <c r="M330" i="100"/>
  <c r="L330" i="100"/>
  <c r="G330" i="100" s="1"/>
  <c r="K330" i="100"/>
  <c r="J330" i="100"/>
  <c r="E330" i="100"/>
  <c r="Q330" i="100" s="1"/>
  <c r="N329" i="100"/>
  <c r="M329" i="100"/>
  <c r="L329" i="100"/>
  <c r="G329" i="100" s="1"/>
  <c r="K329" i="100"/>
  <c r="J329" i="100"/>
  <c r="E329" i="100"/>
  <c r="Q329" i="100" s="1"/>
  <c r="N328" i="100"/>
  <c r="M328" i="100"/>
  <c r="L328" i="100"/>
  <c r="G328" i="100" s="1"/>
  <c r="K328" i="100"/>
  <c r="J328" i="100"/>
  <c r="E328" i="100"/>
  <c r="Q328" i="100" s="1"/>
  <c r="N327" i="100"/>
  <c r="M327" i="100"/>
  <c r="L327" i="100"/>
  <c r="G327" i="100" s="1"/>
  <c r="K327" i="100"/>
  <c r="J327" i="100"/>
  <c r="E327" i="100"/>
  <c r="Q327" i="100" s="1"/>
  <c r="N326" i="100"/>
  <c r="M326" i="100"/>
  <c r="L326" i="100"/>
  <c r="G326" i="100" s="1"/>
  <c r="K326" i="100"/>
  <c r="J326" i="100"/>
  <c r="E326" i="100"/>
  <c r="Q326" i="100" s="1"/>
  <c r="N325" i="100"/>
  <c r="M325" i="100"/>
  <c r="L325" i="100"/>
  <c r="G325" i="100" s="1"/>
  <c r="K325" i="100"/>
  <c r="J325" i="100"/>
  <c r="E325" i="100"/>
  <c r="Q325" i="100" s="1"/>
  <c r="N324" i="100"/>
  <c r="M324" i="100"/>
  <c r="L324" i="100"/>
  <c r="G324" i="100" s="1"/>
  <c r="K324" i="100"/>
  <c r="J324" i="100"/>
  <c r="E324" i="100"/>
  <c r="Q324" i="100" s="1"/>
  <c r="N323" i="100"/>
  <c r="M323" i="100"/>
  <c r="L323" i="100"/>
  <c r="G323" i="100" s="1"/>
  <c r="K323" i="100"/>
  <c r="J323" i="100"/>
  <c r="E323" i="100"/>
  <c r="Q323" i="100" s="1"/>
  <c r="N322" i="100"/>
  <c r="M322" i="100"/>
  <c r="L322" i="100"/>
  <c r="G322" i="100" s="1"/>
  <c r="K322" i="100"/>
  <c r="J322" i="100"/>
  <c r="E322" i="100"/>
  <c r="Q322" i="100" s="1"/>
  <c r="N321" i="100"/>
  <c r="M321" i="100"/>
  <c r="L321" i="100"/>
  <c r="G321" i="100" s="1"/>
  <c r="K321" i="100"/>
  <c r="J321" i="100"/>
  <c r="E321" i="100"/>
  <c r="Q321" i="100" s="1"/>
  <c r="N320" i="100"/>
  <c r="M320" i="100"/>
  <c r="L320" i="100"/>
  <c r="G320" i="100" s="1"/>
  <c r="K320" i="100"/>
  <c r="J320" i="100"/>
  <c r="E320" i="100"/>
  <c r="Q320" i="100" s="1"/>
  <c r="N319" i="100"/>
  <c r="M319" i="100"/>
  <c r="L319" i="100"/>
  <c r="G319" i="100" s="1"/>
  <c r="K319" i="100"/>
  <c r="J319" i="100"/>
  <c r="E319" i="100"/>
  <c r="Q319" i="100" s="1"/>
  <c r="N318" i="100"/>
  <c r="M318" i="100"/>
  <c r="L318" i="100"/>
  <c r="G318" i="100" s="1"/>
  <c r="K318" i="100"/>
  <c r="J318" i="100"/>
  <c r="E318" i="100"/>
  <c r="Q318" i="100" s="1"/>
  <c r="N317" i="100"/>
  <c r="M317" i="100"/>
  <c r="L317" i="100"/>
  <c r="G317" i="100" s="1"/>
  <c r="K317" i="100"/>
  <c r="J317" i="100"/>
  <c r="E317" i="100"/>
  <c r="Q317" i="100" s="1"/>
  <c r="N316" i="100"/>
  <c r="M316" i="100"/>
  <c r="L316" i="100"/>
  <c r="G316" i="100" s="1"/>
  <c r="K316" i="100"/>
  <c r="J316" i="100"/>
  <c r="E316" i="100"/>
  <c r="Q316" i="100" s="1"/>
  <c r="N315" i="100"/>
  <c r="M315" i="100"/>
  <c r="L315" i="100"/>
  <c r="G315" i="100" s="1"/>
  <c r="K315" i="100"/>
  <c r="J315" i="100"/>
  <c r="E315" i="100"/>
  <c r="Q315" i="100" s="1"/>
  <c r="N314" i="100"/>
  <c r="M314" i="100"/>
  <c r="L314" i="100"/>
  <c r="G314" i="100" s="1"/>
  <c r="K314" i="100"/>
  <c r="J314" i="100"/>
  <c r="E314" i="100"/>
  <c r="Q314" i="100" s="1"/>
  <c r="N313" i="100"/>
  <c r="M313" i="100"/>
  <c r="L313" i="100"/>
  <c r="G313" i="100" s="1"/>
  <c r="K313" i="100"/>
  <c r="J313" i="100"/>
  <c r="E313" i="100"/>
  <c r="Q313" i="100" s="1"/>
  <c r="N312" i="100"/>
  <c r="M312" i="100"/>
  <c r="L312" i="100"/>
  <c r="G312" i="100" s="1"/>
  <c r="K312" i="100"/>
  <c r="J312" i="100"/>
  <c r="E312" i="100"/>
  <c r="Q312" i="100" s="1"/>
  <c r="N311" i="100"/>
  <c r="M311" i="100"/>
  <c r="L311" i="100"/>
  <c r="G311" i="100" s="1"/>
  <c r="K311" i="100"/>
  <c r="J311" i="100"/>
  <c r="E311" i="100"/>
  <c r="Q311" i="100" s="1"/>
  <c r="N310" i="100"/>
  <c r="M310" i="100"/>
  <c r="L310" i="100"/>
  <c r="G310" i="100" s="1"/>
  <c r="K310" i="100"/>
  <c r="J310" i="100"/>
  <c r="E310" i="100"/>
  <c r="Q310" i="100" s="1"/>
  <c r="N309" i="100"/>
  <c r="M309" i="100"/>
  <c r="L309" i="100"/>
  <c r="G309" i="100" s="1"/>
  <c r="K309" i="100"/>
  <c r="J309" i="100"/>
  <c r="E309" i="100"/>
  <c r="Q309" i="100" s="1"/>
  <c r="N308" i="100"/>
  <c r="M308" i="100"/>
  <c r="L308" i="100"/>
  <c r="G308" i="100" s="1"/>
  <c r="K308" i="100"/>
  <c r="J308" i="100"/>
  <c r="E308" i="100"/>
  <c r="Q308" i="100" s="1"/>
  <c r="N307" i="100"/>
  <c r="M307" i="100"/>
  <c r="L307" i="100"/>
  <c r="G307" i="100" s="1"/>
  <c r="K307" i="100"/>
  <c r="J307" i="100"/>
  <c r="E307" i="100"/>
  <c r="Q307" i="100" s="1"/>
  <c r="N306" i="100"/>
  <c r="M306" i="100"/>
  <c r="L306" i="100"/>
  <c r="G306" i="100" s="1"/>
  <c r="K306" i="100"/>
  <c r="J306" i="100"/>
  <c r="E306" i="100"/>
  <c r="Q306" i="100" s="1"/>
  <c r="N305" i="100"/>
  <c r="M305" i="100"/>
  <c r="L305" i="100"/>
  <c r="G305" i="100" s="1"/>
  <c r="K305" i="100"/>
  <c r="J305" i="100"/>
  <c r="E305" i="100"/>
  <c r="Q305" i="100" s="1"/>
  <c r="N304" i="100"/>
  <c r="M304" i="100"/>
  <c r="L304" i="100"/>
  <c r="G304" i="100" s="1"/>
  <c r="K304" i="100"/>
  <c r="J304" i="100"/>
  <c r="E304" i="100"/>
  <c r="Q304" i="100" s="1"/>
  <c r="N303" i="100"/>
  <c r="M303" i="100"/>
  <c r="L303" i="100"/>
  <c r="G303" i="100" s="1"/>
  <c r="K303" i="100"/>
  <c r="J303" i="100"/>
  <c r="E303" i="100"/>
  <c r="Q303" i="100" s="1"/>
  <c r="N302" i="100"/>
  <c r="M302" i="100"/>
  <c r="L302" i="100"/>
  <c r="G302" i="100" s="1"/>
  <c r="K302" i="100"/>
  <c r="J302" i="100"/>
  <c r="E302" i="100"/>
  <c r="Q302" i="100" s="1"/>
  <c r="N301" i="100"/>
  <c r="M301" i="100"/>
  <c r="L301" i="100"/>
  <c r="G301" i="100" s="1"/>
  <c r="K301" i="100"/>
  <c r="J301" i="100"/>
  <c r="E301" i="100"/>
  <c r="Q301" i="100" s="1"/>
  <c r="N300" i="100"/>
  <c r="M300" i="100"/>
  <c r="L300" i="100"/>
  <c r="G300" i="100" s="1"/>
  <c r="K300" i="100"/>
  <c r="J300" i="100"/>
  <c r="E300" i="100"/>
  <c r="Q300" i="100" s="1"/>
  <c r="N299" i="100"/>
  <c r="M299" i="100"/>
  <c r="L299" i="100"/>
  <c r="G299" i="100" s="1"/>
  <c r="K299" i="100"/>
  <c r="J299" i="100"/>
  <c r="E299" i="100"/>
  <c r="Q299" i="100" s="1"/>
  <c r="N298" i="100"/>
  <c r="M298" i="100"/>
  <c r="L298" i="100"/>
  <c r="G298" i="100" s="1"/>
  <c r="K298" i="100"/>
  <c r="J298" i="100"/>
  <c r="E298" i="100"/>
  <c r="Q298" i="100" s="1"/>
  <c r="N297" i="100"/>
  <c r="M297" i="100"/>
  <c r="L297" i="100"/>
  <c r="G297" i="100" s="1"/>
  <c r="K297" i="100"/>
  <c r="J297" i="100"/>
  <c r="E297" i="100"/>
  <c r="Q297" i="100" s="1"/>
  <c r="N296" i="100"/>
  <c r="M296" i="100"/>
  <c r="L296" i="100"/>
  <c r="G296" i="100" s="1"/>
  <c r="K296" i="100"/>
  <c r="J296" i="100"/>
  <c r="E296" i="100"/>
  <c r="Q296" i="100" s="1"/>
  <c r="N295" i="100"/>
  <c r="M295" i="100"/>
  <c r="L295" i="100"/>
  <c r="G295" i="100" s="1"/>
  <c r="K295" i="100"/>
  <c r="J295" i="100"/>
  <c r="E295" i="100"/>
  <c r="Q295" i="100" s="1"/>
  <c r="N294" i="100"/>
  <c r="M294" i="100"/>
  <c r="L294" i="100"/>
  <c r="G294" i="100" s="1"/>
  <c r="K294" i="100"/>
  <c r="J294" i="100"/>
  <c r="E294" i="100"/>
  <c r="Q294" i="100" s="1"/>
  <c r="N293" i="100"/>
  <c r="M293" i="100"/>
  <c r="L293" i="100"/>
  <c r="G293" i="100" s="1"/>
  <c r="K293" i="100"/>
  <c r="J293" i="100"/>
  <c r="E293" i="100"/>
  <c r="Q293" i="100" s="1"/>
  <c r="N292" i="100"/>
  <c r="M292" i="100"/>
  <c r="L292" i="100"/>
  <c r="G292" i="100" s="1"/>
  <c r="K292" i="100"/>
  <c r="J292" i="100"/>
  <c r="E292" i="100"/>
  <c r="Q292" i="100" s="1"/>
  <c r="N291" i="100"/>
  <c r="M291" i="100"/>
  <c r="L291" i="100"/>
  <c r="G291" i="100" s="1"/>
  <c r="K291" i="100"/>
  <c r="J291" i="100"/>
  <c r="E291" i="100"/>
  <c r="Q291" i="100" s="1"/>
  <c r="N290" i="100"/>
  <c r="M290" i="100"/>
  <c r="L290" i="100"/>
  <c r="G290" i="100" s="1"/>
  <c r="K290" i="100"/>
  <c r="J290" i="100"/>
  <c r="E290" i="100"/>
  <c r="Q290" i="100" s="1"/>
  <c r="N289" i="100"/>
  <c r="M289" i="100"/>
  <c r="L289" i="100"/>
  <c r="G289" i="100" s="1"/>
  <c r="K289" i="100"/>
  <c r="J289" i="100"/>
  <c r="E289" i="100"/>
  <c r="Q289" i="100" s="1"/>
  <c r="N288" i="100"/>
  <c r="M288" i="100"/>
  <c r="L288" i="100"/>
  <c r="G288" i="100" s="1"/>
  <c r="K288" i="100"/>
  <c r="J288" i="100"/>
  <c r="E288" i="100"/>
  <c r="Q288" i="100" s="1"/>
  <c r="N287" i="100"/>
  <c r="M287" i="100"/>
  <c r="L287" i="100"/>
  <c r="G287" i="100" s="1"/>
  <c r="K287" i="100"/>
  <c r="J287" i="100"/>
  <c r="E287" i="100"/>
  <c r="Q287" i="100" s="1"/>
  <c r="N286" i="100"/>
  <c r="M286" i="100"/>
  <c r="L286" i="100"/>
  <c r="G286" i="100" s="1"/>
  <c r="K286" i="100"/>
  <c r="J286" i="100"/>
  <c r="E286" i="100"/>
  <c r="Q286" i="100" s="1"/>
  <c r="N285" i="100"/>
  <c r="M285" i="100"/>
  <c r="L285" i="100"/>
  <c r="G285" i="100" s="1"/>
  <c r="K285" i="100"/>
  <c r="J285" i="100"/>
  <c r="E285" i="100"/>
  <c r="Q285" i="100" s="1"/>
  <c r="N284" i="100"/>
  <c r="M284" i="100"/>
  <c r="L284" i="100"/>
  <c r="G284" i="100" s="1"/>
  <c r="K284" i="100"/>
  <c r="J284" i="100"/>
  <c r="E284" i="100"/>
  <c r="Q284" i="100" s="1"/>
  <c r="N283" i="100"/>
  <c r="M283" i="100"/>
  <c r="L283" i="100"/>
  <c r="G283" i="100" s="1"/>
  <c r="K283" i="100"/>
  <c r="J283" i="100"/>
  <c r="E283" i="100"/>
  <c r="Q283" i="100" s="1"/>
  <c r="N282" i="100"/>
  <c r="M282" i="100"/>
  <c r="L282" i="100"/>
  <c r="G282" i="100" s="1"/>
  <c r="K282" i="100"/>
  <c r="J282" i="100"/>
  <c r="E282" i="100"/>
  <c r="Q282" i="100" s="1"/>
  <c r="N281" i="100"/>
  <c r="M281" i="100"/>
  <c r="L281" i="100"/>
  <c r="G281" i="100" s="1"/>
  <c r="K281" i="100"/>
  <c r="J281" i="100"/>
  <c r="E281" i="100"/>
  <c r="Q281" i="100" s="1"/>
  <c r="N280" i="100"/>
  <c r="M280" i="100"/>
  <c r="L280" i="100"/>
  <c r="G280" i="100" s="1"/>
  <c r="K280" i="100"/>
  <c r="J280" i="100"/>
  <c r="E280" i="100"/>
  <c r="Q280" i="100" s="1"/>
  <c r="N279" i="100"/>
  <c r="M279" i="100"/>
  <c r="L279" i="100"/>
  <c r="G279" i="100" s="1"/>
  <c r="K279" i="100"/>
  <c r="J279" i="100"/>
  <c r="E279" i="100"/>
  <c r="Q279" i="100" s="1"/>
  <c r="N278" i="100"/>
  <c r="M278" i="100"/>
  <c r="L278" i="100"/>
  <c r="G278" i="100" s="1"/>
  <c r="K278" i="100"/>
  <c r="J278" i="100"/>
  <c r="E278" i="100"/>
  <c r="Q278" i="100" s="1"/>
  <c r="N277" i="100"/>
  <c r="M277" i="100"/>
  <c r="L277" i="100"/>
  <c r="G277" i="100" s="1"/>
  <c r="K277" i="100"/>
  <c r="J277" i="100"/>
  <c r="E277" i="100"/>
  <c r="Q277" i="100" s="1"/>
  <c r="N276" i="100"/>
  <c r="M276" i="100"/>
  <c r="L276" i="100"/>
  <c r="G276" i="100" s="1"/>
  <c r="K276" i="100"/>
  <c r="J276" i="100"/>
  <c r="E276" i="100"/>
  <c r="Q276" i="100" s="1"/>
  <c r="N275" i="100"/>
  <c r="M275" i="100"/>
  <c r="L275" i="100"/>
  <c r="G275" i="100" s="1"/>
  <c r="K275" i="100"/>
  <c r="J275" i="100"/>
  <c r="E275" i="100"/>
  <c r="Q275" i="100" s="1"/>
  <c r="N274" i="100"/>
  <c r="L274" i="100"/>
  <c r="G274" i="100" s="1"/>
  <c r="K274" i="100"/>
  <c r="J274" i="100"/>
  <c r="E274" i="100"/>
  <c r="Q274" i="100" s="1"/>
  <c r="N273" i="100"/>
  <c r="M273" i="100"/>
  <c r="L273" i="100"/>
  <c r="G273" i="100" s="1"/>
  <c r="K273" i="100"/>
  <c r="J273" i="100"/>
  <c r="E273" i="100"/>
  <c r="Q273" i="100" s="1"/>
  <c r="N272" i="100"/>
  <c r="M272" i="100"/>
  <c r="L272" i="100"/>
  <c r="G272" i="100" s="1"/>
  <c r="K272" i="100"/>
  <c r="J272" i="100"/>
  <c r="E272" i="100"/>
  <c r="Q272" i="100" s="1"/>
  <c r="N271" i="100"/>
  <c r="M271" i="100"/>
  <c r="L271" i="100"/>
  <c r="G271" i="100" s="1"/>
  <c r="K271" i="100"/>
  <c r="J271" i="100"/>
  <c r="E271" i="100"/>
  <c r="Q271" i="100" s="1"/>
  <c r="N270" i="100"/>
  <c r="M270" i="100"/>
  <c r="L270" i="100"/>
  <c r="G270" i="100" s="1"/>
  <c r="K270" i="100"/>
  <c r="J270" i="100"/>
  <c r="E270" i="100"/>
  <c r="Q270" i="100" s="1"/>
  <c r="N269" i="100"/>
  <c r="M269" i="100"/>
  <c r="L269" i="100"/>
  <c r="G269" i="100" s="1"/>
  <c r="K269" i="100"/>
  <c r="J269" i="100"/>
  <c r="E269" i="100"/>
  <c r="Q269" i="100" s="1"/>
  <c r="N268" i="100"/>
  <c r="M268" i="100"/>
  <c r="L268" i="100"/>
  <c r="G268" i="100" s="1"/>
  <c r="K268" i="100"/>
  <c r="J268" i="100"/>
  <c r="E268" i="100"/>
  <c r="Q268" i="100" s="1"/>
  <c r="N267" i="100"/>
  <c r="M267" i="100"/>
  <c r="L267" i="100"/>
  <c r="G267" i="100" s="1"/>
  <c r="K267" i="100"/>
  <c r="J267" i="100"/>
  <c r="E267" i="100"/>
  <c r="Q267" i="100" s="1"/>
  <c r="N266" i="100"/>
  <c r="M266" i="100"/>
  <c r="L266" i="100"/>
  <c r="G266" i="100" s="1"/>
  <c r="K266" i="100"/>
  <c r="J266" i="100"/>
  <c r="E266" i="100"/>
  <c r="Q266" i="100" s="1"/>
  <c r="N265" i="100"/>
  <c r="M265" i="100"/>
  <c r="L265" i="100"/>
  <c r="G265" i="100" s="1"/>
  <c r="K265" i="100"/>
  <c r="J265" i="100"/>
  <c r="E265" i="100"/>
  <c r="Q265" i="100" s="1"/>
  <c r="N264" i="100"/>
  <c r="M264" i="100"/>
  <c r="L264" i="100"/>
  <c r="G264" i="100" s="1"/>
  <c r="K264" i="100"/>
  <c r="J264" i="100"/>
  <c r="E264" i="100"/>
  <c r="Q264" i="100" s="1"/>
  <c r="N263" i="100"/>
  <c r="M263" i="100"/>
  <c r="L263" i="100"/>
  <c r="G263" i="100" s="1"/>
  <c r="K263" i="100"/>
  <c r="J263" i="100"/>
  <c r="E263" i="100"/>
  <c r="Q263" i="100" s="1"/>
  <c r="N262" i="100"/>
  <c r="M262" i="100"/>
  <c r="L262" i="100"/>
  <c r="G262" i="100" s="1"/>
  <c r="K262" i="100"/>
  <c r="J262" i="100"/>
  <c r="E262" i="100"/>
  <c r="Q262" i="100" s="1"/>
  <c r="N261" i="100"/>
  <c r="M261" i="100"/>
  <c r="L261" i="100"/>
  <c r="G261" i="100" s="1"/>
  <c r="K261" i="100"/>
  <c r="J261" i="100"/>
  <c r="E261" i="100"/>
  <c r="Q261" i="100" s="1"/>
  <c r="N260" i="100"/>
  <c r="M260" i="100"/>
  <c r="L260" i="100"/>
  <c r="G260" i="100" s="1"/>
  <c r="K260" i="100"/>
  <c r="J260" i="100"/>
  <c r="E260" i="100"/>
  <c r="Q260" i="100" s="1"/>
  <c r="N259" i="100"/>
  <c r="M259" i="100"/>
  <c r="L259" i="100"/>
  <c r="G259" i="100" s="1"/>
  <c r="K259" i="100"/>
  <c r="J259" i="100"/>
  <c r="E259" i="100"/>
  <c r="Q259" i="100" s="1"/>
  <c r="N258" i="100"/>
  <c r="M258" i="100"/>
  <c r="L258" i="100"/>
  <c r="G258" i="100" s="1"/>
  <c r="K258" i="100"/>
  <c r="J258" i="100"/>
  <c r="E258" i="100"/>
  <c r="Q258" i="100" s="1"/>
  <c r="N257" i="100"/>
  <c r="M257" i="100"/>
  <c r="L257" i="100"/>
  <c r="G257" i="100" s="1"/>
  <c r="K257" i="100"/>
  <c r="J257" i="100"/>
  <c r="E257" i="100"/>
  <c r="Q257" i="100" s="1"/>
  <c r="N256" i="100"/>
  <c r="M256" i="100"/>
  <c r="L256" i="100"/>
  <c r="G256" i="100" s="1"/>
  <c r="K256" i="100"/>
  <c r="J256" i="100"/>
  <c r="E256" i="100"/>
  <c r="Q256" i="100" s="1"/>
  <c r="N255" i="100"/>
  <c r="M255" i="100"/>
  <c r="L255" i="100"/>
  <c r="G255" i="100" s="1"/>
  <c r="K255" i="100"/>
  <c r="J255" i="100"/>
  <c r="E255" i="100"/>
  <c r="Q255" i="100" s="1"/>
  <c r="N254" i="100"/>
  <c r="M254" i="100"/>
  <c r="L254" i="100"/>
  <c r="G254" i="100" s="1"/>
  <c r="K254" i="100"/>
  <c r="J254" i="100"/>
  <c r="E254" i="100"/>
  <c r="Q254" i="100" s="1"/>
  <c r="N253" i="100"/>
  <c r="M253" i="100"/>
  <c r="L253" i="100"/>
  <c r="G253" i="100" s="1"/>
  <c r="K253" i="100"/>
  <c r="J253" i="100"/>
  <c r="E253" i="100"/>
  <c r="Q253" i="100" s="1"/>
  <c r="N252" i="100"/>
  <c r="M252" i="100"/>
  <c r="L252" i="100"/>
  <c r="G252" i="100" s="1"/>
  <c r="K252" i="100"/>
  <c r="J252" i="100"/>
  <c r="E252" i="100"/>
  <c r="Q252" i="100" s="1"/>
  <c r="N251" i="100"/>
  <c r="M251" i="100"/>
  <c r="L251" i="100"/>
  <c r="G251" i="100" s="1"/>
  <c r="K251" i="100"/>
  <c r="J251" i="100"/>
  <c r="E251" i="100"/>
  <c r="Q251" i="100" s="1"/>
  <c r="N250" i="100"/>
  <c r="M250" i="100"/>
  <c r="L250" i="100"/>
  <c r="G250" i="100" s="1"/>
  <c r="K250" i="100"/>
  <c r="J250" i="100"/>
  <c r="E250" i="100"/>
  <c r="Q250" i="100" s="1"/>
  <c r="N249" i="100"/>
  <c r="M249" i="100"/>
  <c r="L249" i="100"/>
  <c r="G249" i="100" s="1"/>
  <c r="K249" i="100"/>
  <c r="J249" i="100"/>
  <c r="E249" i="100"/>
  <c r="Q249" i="100" s="1"/>
  <c r="N248" i="100"/>
  <c r="L248" i="100"/>
  <c r="G248" i="100" s="1"/>
  <c r="K248" i="100"/>
  <c r="J248" i="100"/>
  <c r="E248" i="100"/>
  <c r="Q248" i="100" s="1"/>
  <c r="N247" i="100"/>
  <c r="L247" i="100"/>
  <c r="G247" i="100" s="1"/>
  <c r="K247" i="100"/>
  <c r="J247" i="100"/>
  <c r="E247" i="100"/>
  <c r="Q247" i="100" s="1"/>
  <c r="N246" i="100"/>
  <c r="L246" i="100"/>
  <c r="G246" i="100" s="1"/>
  <c r="K246" i="100"/>
  <c r="J246" i="100"/>
  <c r="E246" i="100"/>
  <c r="Q246" i="100" s="1"/>
  <c r="N245" i="100"/>
  <c r="L245" i="100"/>
  <c r="G245" i="100" s="1"/>
  <c r="K245" i="100"/>
  <c r="J245" i="100"/>
  <c r="E245" i="100"/>
  <c r="Q245" i="100" s="1"/>
  <c r="N244" i="100"/>
  <c r="L244" i="100"/>
  <c r="G244" i="100" s="1"/>
  <c r="K244" i="100"/>
  <c r="J244" i="100"/>
  <c r="E244" i="100"/>
  <c r="Q244" i="100" s="1"/>
  <c r="N243" i="100"/>
  <c r="L243" i="100"/>
  <c r="G243" i="100" s="1"/>
  <c r="K243" i="100"/>
  <c r="J243" i="100"/>
  <c r="E243" i="100"/>
  <c r="Q243" i="100" s="1"/>
  <c r="N242" i="100"/>
  <c r="L242" i="100"/>
  <c r="G242" i="100" s="1"/>
  <c r="K242" i="100"/>
  <c r="J242" i="100"/>
  <c r="E242" i="100"/>
  <c r="Q242" i="100" s="1"/>
  <c r="N241" i="100"/>
  <c r="L241" i="100"/>
  <c r="G241" i="100" s="1"/>
  <c r="K241" i="100"/>
  <c r="J241" i="100"/>
  <c r="E241" i="100"/>
  <c r="Q241" i="100" s="1"/>
  <c r="N240" i="100"/>
  <c r="L240" i="100"/>
  <c r="G240" i="100" s="1"/>
  <c r="K240" i="100"/>
  <c r="J240" i="100"/>
  <c r="E240" i="100"/>
  <c r="Q240" i="100" s="1"/>
  <c r="N239" i="100"/>
  <c r="L239" i="100"/>
  <c r="G239" i="100" s="1"/>
  <c r="K239" i="100"/>
  <c r="J239" i="100"/>
  <c r="E239" i="100"/>
  <c r="Q239" i="100" s="1"/>
  <c r="N238" i="100"/>
  <c r="L238" i="100"/>
  <c r="G238" i="100" s="1"/>
  <c r="K238" i="100"/>
  <c r="J238" i="100"/>
  <c r="E238" i="100"/>
  <c r="Q238" i="100" s="1"/>
  <c r="N237" i="100"/>
  <c r="L237" i="100"/>
  <c r="G237" i="100" s="1"/>
  <c r="K237" i="100"/>
  <c r="J237" i="100"/>
  <c r="E237" i="100"/>
  <c r="Q237" i="100" s="1"/>
  <c r="N236" i="100"/>
  <c r="L236" i="100"/>
  <c r="G236" i="100" s="1"/>
  <c r="K236" i="100"/>
  <c r="J236" i="100"/>
  <c r="E236" i="100"/>
  <c r="Q236" i="100" s="1"/>
  <c r="N235" i="100"/>
  <c r="L235" i="100"/>
  <c r="G235" i="100" s="1"/>
  <c r="K235" i="100"/>
  <c r="J235" i="100"/>
  <c r="E235" i="100"/>
  <c r="Q235" i="100" s="1"/>
  <c r="N234" i="100"/>
  <c r="L234" i="100"/>
  <c r="G234" i="100" s="1"/>
  <c r="K234" i="100"/>
  <c r="J234" i="100"/>
  <c r="E234" i="100"/>
  <c r="Q234" i="100" s="1"/>
  <c r="N233" i="100"/>
  <c r="L233" i="100"/>
  <c r="G233" i="100" s="1"/>
  <c r="K233" i="100"/>
  <c r="J233" i="100"/>
  <c r="E233" i="100"/>
  <c r="Q233" i="100" s="1"/>
  <c r="N232" i="100"/>
  <c r="L232" i="100"/>
  <c r="G232" i="100" s="1"/>
  <c r="K232" i="100"/>
  <c r="J232" i="100"/>
  <c r="E232" i="100"/>
  <c r="Q232" i="100" s="1"/>
  <c r="N231" i="100"/>
  <c r="L231" i="100"/>
  <c r="G231" i="100" s="1"/>
  <c r="K231" i="100"/>
  <c r="J231" i="100"/>
  <c r="E231" i="100"/>
  <c r="Q231" i="100" s="1"/>
  <c r="N230" i="100"/>
  <c r="L230" i="100"/>
  <c r="G230" i="100" s="1"/>
  <c r="K230" i="100"/>
  <c r="J230" i="100"/>
  <c r="E230" i="100"/>
  <c r="Q230" i="100" s="1"/>
  <c r="N229" i="100"/>
  <c r="L229" i="100"/>
  <c r="G229" i="100" s="1"/>
  <c r="K229" i="100"/>
  <c r="J229" i="100"/>
  <c r="E229" i="100"/>
  <c r="Q229" i="100" s="1"/>
  <c r="N228" i="100"/>
  <c r="L228" i="100"/>
  <c r="G228" i="100" s="1"/>
  <c r="K228" i="100"/>
  <c r="J228" i="100"/>
  <c r="E228" i="100"/>
  <c r="Q228" i="100" s="1"/>
  <c r="N227" i="100"/>
  <c r="L227" i="100"/>
  <c r="G227" i="100" s="1"/>
  <c r="K227" i="100"/>
  <c r="J227" i="100"/>
  <c r="E227" i="100"/>
  <c r="Q227" i="100" s="1"/>
  <c r="N226" i="100"/>
  <c r="L226" i="100"/>
  <c r="G226" i="100" s="1"/>
  <c r="K226" i="100"/>
  <c r="J226" i="100"/>
  <c r="E226" i="100"/>
  <c r="Q226" i="100" s="1"/>
  <c r="N225" i="100"/>
  <c r="M225" i="100"/>
  <c r="L225" i="100"/>
  <c r="G225" i="100" s="1"/>
  <c r="K225" i="100"/>
  <c r="J225" i="100"/>
  <c r="E225" i="100"/>
  <c r="Q225" i="100" s="1"/>
  <c r="N224" i="100"/>
  <c r="M224" i="100"/>
  <c r="L224" i="100"/>
  <c r="G224" i="100" s="1"/>
  <c r="K224" i="100"/>
  <c r="J224" i="100"/>
  <c r="E224" i="100"/>
  <c r="Q224" i="100" s="1"/>
  <c r="N223" i="100"/>
  <c r="M223" i="100"/>
  <c r="L223" i="100"/>
  <c r="G223" i="100" s="1"/>
  <c r="K223" i="100"/>
  <c r="J223" i="100"/>
  <c r="E223" i="100"/>
  <c r="Q223" i="100" s="1"/>
  <c r="N222" i="100"/>
  <c r="M222" i="100"/>
  <c r="L222" i="100"/>
  <c r="G222" i="100" s="1"/>
  <c r="K222" i="100"/>
  <c r="J222" i="100"/>
  <c r="E222" i="100"/>
  <c r="Q222" i="100" s="1"/>
  <c r="N221" i="100"/>
  <c r="M221" i="100"/>
  <c r="L221" i="100"/>
  <c r="G221" i="100" s="1"/>
  <c r="K221" i="100"/>
  <c r="J221" i="100"/>
  <c r="E221" i="100"/>
  <c r="Q221" i="100" s="1"/>
  <c r="N220" i="100"/>
  <c r="M220" i="100"/>
  <c r="L220" i="100"/>
  <c r="G220" i="100" s="1"/>
  <c r="K220" i="100"/>
  <c r="J220" i="100"/>
  <c r="E220" i="100"/>
  <c r="Q220" i="100" s="1"/>
  <c r="N219" i="100"/>
  <c r="M219" i="100"/>
  <c r="L219" i="100"/>
  <c r="G219" i="100" s="1"/>
  <c r="K219" i="100"/>
  <c r="J219" i="100"/>
  <c r="E219" i="100"/>
  <c r="Q219" i="100" s="1"/>
  <c r="N218" i="100"/>
  <c r="M218" i="100"/>
  <c r="L218" i="100"/>
  <c r="G218" i="100" s="1"/>
  <c r="K218" i="100"/>
  <c r="J218" i="100"/>
  <c r="E218" i="100"/>
  <c r="Q218" i="100" s="1"/>
  <c r="N217" i="100"/>
  <c r="M217" i="100"/>
  <c r="L217" i="100"/>
  <c r="G217" i="100" s="1"/>
  <c r="K217" i="100"/>
  <c r="J217" i="100"/>
  <c r="E217" i="100"/>
  <c r="Q217" i="100" s="1"/>
  <c r="N216" i="100"/>
  <c r="M216" i="100"/>
  <c r="L216" i="100"/>
  <c r="G216" i="100" s="1"/>
  <c r="K216" i="100"/>
  <c r="J216" i="100"/>
  <c r="E216" i="100"/>
  <c r="Q216" i="100" s="1"/>
  <c r="N215" i="100"/>
  <c r="M215" i="100"/>
  <c r="L215" i="100"/>
  <c r="G215" i="100" s="1"/>
  <c r="K215" i="100"/>
  <c r="J215" i="100"/>
  <c r="E215" i="100"/>
  <c r="Q215" i="100" s="1"/>
  <c r="N214" i="100"/>
  <c r="M214" i="100"/>
  <c r="L214" i="100"/>
  <c r="G214" i="100" s="1"/>
  <c r="K214" i="100"/>
  <c r="J214" i="100"/>
  <c r="E214" i="100"/>
  <c r="Q214" i="100" s="1"/>
  <c r="N213" i="100"/>
  <c r="M213" i="100"/>
  <c r="L213" i="100"/>
  <c r="G213" i="100" s="1"/>
  <c r="K213" i="100"/>
  <c r="J213" i="100"/>
  <c r="E213" i="100"/>
  <c r="Q213" i="100" s="1"/>
  <c r="N212" i="100"/>
  <c r="M212" i="100"/>
  <c r="L212" i="100"/>
  <c r="G212" i="100" s="1"/>
  <c r="K212" i="100"/>
  <c r="J212" i="100"/>
  <c r="E212" i="100"/>
  <c r="Q212" i="100" s="1"/>
  <c r="N211" i="100"/>
  <c r="M211" i="100"/>
  <c r="L211" i="100"/>
  <c r="G211" i="100" s="1"/>
  <c r="K211" i="100"/>
  <c r="J211" i="100"/>
  <c r="E211" i="100"/>
  <c r="Q211" i="100" s="1"/>
  <c r="N210" i="100"/>
  <c r="M210" i="100"/>
  <c r="L210" i="100"/>
  <c r="G210" i="100" s="1"/>
  <c r="K210" i="100"/>
  <c r="J210" i="100"/>
  <c r="E210" i="100"/>
  <c r="Q210" i="100" s="1"/>
  <c r="N209" i="100"/>
  <c r="M209" i="100"/>
  <c r="L209" i="100"/>
  <c r="G209" i="100" s="1"/>
  <c r="K209" i="100"/>
  <c r="J209" i="100"/>
  <c r="E209" i="100"/>
  <c r="Q209" i="100" s="1"/>
  <c r="N208" i="100"/>
  <c r="M208" i="100"/>
  <c r="L208" i="100"/>
  <c r="G208" i="100" s="1"/>
  <c r="K208" i="100"/>
  <c r="J208" i="100"/>
  <c r="E208" i="100"/>
  <c r="Q208" i="100" s="1"/>
  <c r="N207" i="100"/>
  <c r="M207" i="100"/>
  <c r="L207" i="100"/>
  <c r="G207" i="100" s="1"/>
  <c r="K207" i="100"/>
  <c r="J207" i="100"/>
  <c r="E207" i="100"/>
  <c r="Q207" i="100" s="1"/>
  <c r="N206" i="100"/>
  <c r="M206" i="100"/>
  <c r="L206" i="100"/>
  <c r="G206" i="100" s="1"/>
  <c r="K206" i="100"/>
  <c r="J206" i="100"/>
  <c r="E206" i="100"/>
  <c r="Q206" i="100" s="1"/>
  <c r="N205" i="100"/>
  <c r="M205" i="100"/>
  <c r="L205" i="100"/>
  <c r="G205" i="100" s="1"/>
  <c r="K205" i="100"/>
  <c r="J205" i="100"/>
  <c r="E205" i="100"/>
  <c r="Q205" i="100" s="1"/>
  <c r="N204" i="100"/>
  <c r="M204" i="100"/>
  <c r="L204" i="100"/>
  <c r="G204" i="100" s="1"/>
  <c r="K204" i="100"/>
  <c r="J204" i="100"/>
  <c r="E204" i="100"/>
  <c r="Q204" i="100" s="1"/>
  <c r="N203" i="100"/>
  <c r="M203" i="100"/>
  <c r="L203" i="100"/>
  <c r="G203" i="100" s="1"/>
  <c r="K203" i="100"/>
  <c r="J203" i="100"/>
  <c r="E203" i="100"/>
  <c r="Q203" i="100" s="1"/>
  <c r="N202" i="100"/>
  <c r="M202" i="100"/>
  <c r="L202" i="100"/>
  <c r="G202" i="100" s="1"/>
  <c r="K202" i="100"/>
  <c r="J202" i="100"/>
  <c r="E202" i="100"/>
  <c r="Q202" i="100" s="1"/>
  <c r="N201" i="100"/>
  <c r="M201" i="100"/>
  <c r="L201" i="100"/>
  <c r="G201" i="100" s="1"/>
  <c r="K201" i="100"/>
  <c r="J201" i="100"/>
  <c r="E201" i="100"/>
  <c r="Q201" i="100" s="1"/>
  <c r="N200" i="100"/>
  <c r="M200" i="100"/>
  <c r="L200" i="100"/>
  <c r="G200" i="100" s="1"/>
  <c r="K200" i="100"/>
  <c r="J200" i="100"/>
  <c r="E200" i="100"/>
  <c r="Q200" i="100" s="1"/>
  <c r="N199" i="100"/>
  <c r="M199" i="100"/>
  <c r="L199" i="100"/>
  <c r="G199" i="100" s="1"/>
  <c r="K199" i="100"/>
  <c r="J199" i="100"/>
  <c r="E199" i="100"/>
  <c r="Q199" i="100" s="1"/>
  <c r="N198" i="100"/>
  <c r="M198" i="100"/>
  <c r="L198" i="100"/>
  <c r="G198" i="100" s="1"/>
  <c r="K198" i="100"/>
  <c r="J198" i="100"/>
  <c r="E198" i="100"/>
  <c r="Q198" i="100" s="1"/>
  <c r="N197" i="100"/>
  <c r="M197" i="100"/>
  <c r="L197" i="100"/>
  <c r="G197" i="100" s="1"/>
  <c r="K197" i="100"/>
  <c r="J197" i="100"/>
  <c r="E197" i="100"/>
  <c r="Q197" i="100" s="1"/>
  <c r="N196" i="100"/>
  <c r="M196" i="100"/>
  <c r="L196" i="100"/>
  <c r="G196" i="100" s="1"/>
  <c r="K196" i="100"/>
  <c r="J196" i="100"/>
  <c r="E196" i="100"/>
  <c r="Q196" i="100" s="1"/>
  <c r="N195" i="100"/>
  <c r="M195" i="100"/>
  <c r="L195" i="100"/>
  <c r="G195" i="100" s="1"/>
  <c r="K195" i="100"/>
  <c r="J195" i="100"/>
  <c r="E195" i="100"/>
  <c r="Q195" i="100" s="1"/>
  <c r="N194" i="100"/>
  <c r="M194" i="100"/>
  <c r="L194" i="100"/>
  <c r="G194" i="100" s="1"/>
  <c r="K194" i="100"/>
  <c r="J194" i="100"/>
  <c r="E194" i="100"/>
  <c r="Q194" i="100" s="1"/>
  <c r="N193" i="100"/>
  <c r="M193" i="100"/>
  <c r="L193" i="100"/>
  <c r="G193" i="100" s="1"/>
  <c r="K193" i="100"/>
  <c r="J193" i="100"/>
  <c r="E193" i="100"/>
  <c r="Q193" i="100" s="1"/>
  <c r="N192" i="100"/>
  <c r="M192" i="100"/>
  <c r="L192" i="100"/>
  <c r="G192" i="100" s="1"/>
  <c r="K192" i="100"/>
  <c r="J192" i="100"/>
  <c r="E192" i="100"/>
  <c r="Q192" i="100" s="1"/>
  <c r="N191" i="100"/>
  <c r="M191" i="100"/>
  <c r="L191" i="100"/>
  <c r="G191" i="100" s="1"/>
  <c r="K191" i="100"/>
  <c r="J191" i="100"/>
  <c r="E191" i="100"/>
  <c r="Q191" i="100" s="1"/>
  <c r="N190" i="100"/>
  <c r="M190" i="100"/>
  <c r="L190" i="100"/>
  <c r="G190" i="100" s="1"/>
  <c r="K190" i="100"/>
  <c r="J190" i="100"/>
  <c r="E190" i="100"/>
  <c r="Q190" i="100" s="1"/>
  <c r="N189" i="100"/>
  <c r="M189" i="100"/>
  <c r="L189" i="100"/>
  <c r="G189" i="100" s="1"/>
  <c r="K189" i="100"/>
  <c r="J189" i="100"/>
  <c r="E189" i="100"/>
  <c r="Q189" i="100" s="1"/>
  <c r="N188" i="100"/>
  <c r="M188" i="100"/>
  <c r="L188" i="100"/>
  <c r="G188" i="100" s="1"/>
  <c r="K188" i="100"/>
  <c r="J188" i="100"/>
  <c r="E188" i="100"/>
  <c r="Q188" i="100" s="1"/>
  <c r="N187" i="100"/>
  <c r="M187" i="100"/>
  <c r="L187" i="100"/>
  <c r="G187" i="100" s="1"/>
  <c r="K187" i="100"/>
  <c r="J187" i="100"/>
  <c r="E187" i="100"/>
  <c r="Q187" i="100" s="1"/>
  <c r="N186" i="100"/>
  <c r="M186" i="100"/>
  <c r="L186" i="100"/>
  <c r="G186" i="100" s="1"/>
  <c r="K186" i="100"/>
  <c r="J186" i="100"/>
  <c r="E186" i="100"/>
  <c r="Q186" i="100" s="1"/>
  <c r="N185" i="100"/>
  <c r="M185" i="100"/>
  <c r="L185" i="100"/>
  <c r="G185" i="100" s="1"/>
  <c r="K185" i="100"/>
  <c r="J185" i="100"/>
  <c r="E185" i="100"/>
  <c r="Q185" i="100" s="1"/>
  <c r="N184" i="100"/>
  <c r="M184" i="100"/>
  <c r="L184" i="100"/>
  <c r="G184" i="100" s="1"/>
  <c r="K184" i="100"/>
  <c r="J184" i="100"/>
  <c r="E184" i="100"/>
  <c r="Q184" i="100" s="1"/>
  <c r="N183" i="100"/>
  <c r="M183" i="100"/>
  <c r="L183" i="100"/>
  <c r="G183" i="100" s="1"/>
  <c r="K183" i="100"/>
  <c r="J183" i="100"/>
  <c r="E183" i="100"/>
  <c r="Q183" i="100" s="1"/>
  <c r="N182" i="100"/>
  <c r="M182" i="100"/>
  <c r="L182" i="100"/>
  <c r="G182" i="100" s="1"/>
  <c r="K182" i="100"/>
  <c r="J182" i="100"/>
  <c r="E182" i="100"/>
  <c r="Q182" i="100" s="1"/>
  <c r="N181" i="100"/>
  <c r="M181" i="100"/>
  <c r="L181" i="100"/>
  <c r="G181" i="100" s="1"/>
  <c r="K181" i="100"/>
  <c r="J181" i="100"/>
  <c r="E181" i="100"/>
  <c r="Q181" i="100" s="1"/>
  <c r="N180" i="100"/>
  <c r="M180" i="100"/>
  <c r="L180" i="100"/>
  <c r="G180" i="100" s="1"/>
  <c r="K180" i="100"/>
  <c r="J180" i="100"/>
  <c r="E180" i="100"/>
  <c r="Q180" i="100" s="1"/>
  <c r="N179" i="100"/>
  <c r="M179" i="100"/>
  <c r="L179" i="100"/>
  <c r="G179" i="100" s="1"/>
  <c r="K179" i="100"/>
  <c r="J179" i="100"/>
  <c r="E179" i="100"/>
  <c r="Q179" i="100" s="1"/>
  <c r="N178" i="100"/>
  <c r="M178" i="100"/>
  <c r="L178" i="100"/>
  <c r="G178" i="100" s="1"/>
  <c r="K178" i="100"/>
  <c r="J178" i="100"/>
  <c r="E178" i="100"/>
  <c r="Q178" i="100" s="1"/>
  <c r="N177" i="100"/>
  <c r="M177" i="100"/>
  <c r="L177" i="100"/>
  <c r="G177" i="100" s="1"/>
  <c r="K177" i="100"/>
  <c r="J177" i="100"/>
  <c r="E177" i="100"/>
  <c r="Q177" i="100" s="1"/>
  <c r="N176" i="100"/>
  <c r="M176" i="100"/>
  <c r="L176" i="100"/>
  <c r="G176" i="100" s="1"/>
  <c r="K176" i="100"/>
  <c r="J176" i="100"/>
  <c r="E176" i="100"/>
  <c r="Q176" i="100" s="1"/>
  <c r="N175" i="100"/>
  <c r="M175" i="100"/>
  <c r="L175" i="100"/>
  <c r="G175" i="100" s="1"/>
  <c r="K175" i="100"/>
  <c r="J175" i="100"/>
  <c r="E175" i="100"/>
  <c r="Q175" i="100" s="1"/>
  <c r="N174" i="100"/>
  <c r="M174" i="100"/>
  <c r="L174" i="100"/>
  <c r="G174" i="100" s="1"/>
  <c r="K174" i="100"/>
  <c r="J174" i="100"/>
  <c r="E174" i="100"/>
  <c r="Q174" i="100" s="1"/>
  <c r="N173" i="100"/>
  <c r="M173" i="100"/>
  <c r="L173" i="100"/>
  <c r="G173" i="100" s="1"/>
  <c r="K173" i="100"/>
  <c r="J173" i="100"/>
  <c r="E173" i="100"/>
  <c r="Q173" i="100" s="1"/>
  <c r="N172" i="100"/>
  <c r="M172" i="100"/>
  <c r="L172" i="100"/>
  <c r="G172" i="100" s="1"/>
  <c r="K172" i="100"/>
  <c r="J172" i="100"/>
  <c r="E172" i="100"/>
  <c r="Q172" i="100" s="1"/>
  <c r="N171" i="100"/>
  <c r="M171" i="100"/>
  <c r="L171" i="100"/>
  <c r="G171" i="100" s="1"/>
  <c r="K171" i="100"/>
  <c r="J171" i="100"/>
  <c r="E171" i="100"/>
  <c r="Q171" i="100" s="1"/>
  <c r="N170" i="100"/>
  <c r="M170" i="100"/>
  <c r="L170" i="100"/>
  <c r="G170" i="100" s="1"/>
  <c r="K170" i="100"/>
  <c r="J170" i="100"/>
  <c r="E170" i="100"/>
  <c r="Q170" i="100" s="1"/>
  <c r="N169" i="100"/>
  <c r="M169" i="100"/>
  <c r="L169" i="100"/>
  <c r="G169" i="100" s="1"/>
  <c r="K169" i="100"/>
  <c r="J169" i="100"/>
  <c r="E169" i="100"/>
  <c r="Q169" i="100" s="1"/>
  <c r="N168" i="100"/>
  <c r="M168" i="100"/>
  <c r="L168" i="100"/>
  <c r="G168" i="100" s="1"/>
  <c r="K168" i="100"/>
  <c r="J168" i="100"/>
  <c r="E168" i="100"/>
  <c r="Q168" i="100" s="1"/>
  <c r="N167" i="100"/>
  <c r="M167" i="100"/>
  <c r="L167" i="100"/>
  <c r="G167" i="100" s="1"/>
  <c r="K167" i="100"/>
  <c r="J167" i="100"/>
  <c r="E167" i="100"/>
  <c r="Q167" i="100" s="1"/>
  <c r="N166" i="100"/>
  <c r="M166" i="100"/>
  <c r="L166" i="100"/>
  <c r="G166" i="100" s="1"/>
  <c r="K166" i="100"/>
  <c r="J166" i="100"/>
  <c r="E166" i="100"/>
  <c r="Q166" i="100" s="1"/>
  <c r="N165" i="100"/>
  <c r="M165" i="100"/>
  <c r="L165" i="100"/>
  <c r="G165" i="100" s="1"/>
  <c r="K165" i="100"/>
  <c r="J165" i="100"/>
  <c r="E165" i="100"/>
  <c r="Q165" i="100" s="1"/>
  <c r="N164" i="100"/>
  <c r="M164" i="100"/>
  <c r="L164" i="100"/>
  <c r="G164" i="100" s="1"/>
  <c r="K164" i="100"/>
  <c r="J164" i="100"/>
  <c r="E164" i="100"/>
  <c r="Q164" i="100" s="1"/>
  <c r="N163" i="100"/>
  <c r="M163" i="100"/>
  <c r="L163" i="100"/>
  <c r="G163" i="100" s="1"/>
  <c r="K163" i="100"/>
  <c r="J163" i="100"/>
  <c r="E163" i="100"/>
  <c r="Q163" i="100" s="1"/>
  <c r="N162" i="100"/>
  <c r="M162" i="100"/>
  <c r="L162" i="100"/>
  <c r="G162" i="100" s="1"/>
  <c r="K162" i="100"/>
  <c r="J162" i="100"/>
  <c r="E162" i="100"/>
  <c r="Q162" i="100" s="1"/>
  <c r="N161" i="100"/>
  <c r="M161" i="100"/>
  <c r="L161" i="100"/>
  <c r="G161" i="100" s="1"/>
  <c r="K161" i="100"/>
  <c r="J161" i="100"/>
  <c r="E161" i="100"/>
  <c r="Q161" i="100" s="1"/>
  <c r="N160" i="100"/>
  <c r="M160" i="100"/>
  <c r="L160" i="100"/>
  <c r="G160" i="100" s="1"/>
  <c r="K160" i="100"/>
  <c r="J160" i="100"/>
  <c r="E160" i="100"/>
  <c r="Q160" i="100" s="1"/>
  <c r="N159" i="100"/>
  <c r="M159" i="100"/>
  <c r="L159" i="100"/>
  <c r="G159" i="100" s="1"/>
  <c r="K159" i="100"/>
  <c r="J159" i="100"/>
  <c r="E159" i="100"/>
  <c r="Q159" i="100" s="1"/>
  <c r="N158" i="100"/>
  <c r="M158" i="100"/>
  <c r="L158" i="100"/>
  <c r="G158" i="100" s="1"/>
  <c r="K158" i="100"/>
  <c r="J158" i="100"/>
  <c r="E158" i="100"/>
  <c r="Q158" i="100" s="1"/>
  <c r="N157" i="100"/>
  <c r="M157" i="100"/>
  <c r="L157" i="100"/>
  <c r="G157" i="100" s="1"/>
  <c r="K157" i="100"/>
  <c r="J157" i="100"/>
  <c r="E157" i="100"/>
  <c r="Q157" i="100" s="1"/>
  <c r="N156" i="100"/>
  <c r="M156" i="100"/>
  <c r="L156" i="100"/>
  <c r="G156" i="100" s="1"/>
  <c r="K156" i="100"/>
  <c r="J156" i="100"/>
  <c r="E156" i="100"/>
  <c r="Q156" i="100" s="1"/>
  <c r="N155" i="100"/>
  <c r="L155" i="100"/>
  <c r="G155" i="100" s="1"/>
  <c r="K155" i="100"/>
  <c r="J155" i="100"/>
  <c r="E155" i="100"/>
  <c r="Q155" i="100" s="1"/>
  <c r="N154" i="100"/>
  <c r="M154" i="100"/>
  <c r="L154" i="100"/>
  <c r="G154" i="100" s="1"/>
  <c r="K154" i="100"/>
  <c r="J154" i="100"/>
  <c r="E154" i="100"/>
  <c r="Q154" i="100" s="1"/>
  <c r="N153" i="100"/>
  <c r="M153" i="100"/>
  <c r="L153" i="100"/>
  <c r="G153" i="100" s="1"/>
  <c r="K153" i="100"/>
  <c r="J153" i="100"/>
  <c r="E153" i="100"/>
  <c r="Q153" i="100" s="1"/>
  <c r="N152" i="100"/>
  <c r="M152" i="100"/>
  <c r="L152" i="100"/>
  <c r="G152" i="100" s="1"/>
  <c r="K152" i="100"/>
  <c r="J152" i="100"/>
  <c r="E152" i="100"/>
  <c r="Q152" i="100" s="1"/>
  <c r="N151" i="100"/>
  <c r="M151" i="100"/>
  <c r="L151" i="100"/>
  <c r="G151" i="100" s="1"/>
  <c r="K151" i="100"/>
  <c r="J151" i="100"/>
  <c r="E151" i="100"/>
  <c r="Q151" i="100" s="1"/>
  <c r="N150" i="100"/>
  <c r="M150" i="100"/>
  <c r="L150" i="100"/>
  <c r="G150" i="100" s="1"/>
  <c r="K150" i="100"/>
  <c r="J150" i="100"/>
  <c r="E150" i="100"/>
  <c r="Q150" i="100" s="1"/>
  <c r="N149" i="100"/>
  <c r="M149" i="100"/>
  <c r="L149" i="100"/>
  <c r="G149" i="100" s="1"/>
  <c r="K149" i="100"/>
  <c r="J149" i="100"/>
  <c r="E149" i="100"/>
  <c r="Q149" i="100" s="1"/>
  <c r="N148" i="100"/>
  <c r="M148" i="100"/>
  <c r="L148" i="100"/>
  <c r="G148" i="100" s="1"/>
  <c r="K148" i="100"/>
  <c r="J148" i="100"/>
  <c r="E148" i="100"/>
  <c r="Q148" i="100" s="1"/>
  <c r="N147" i="100"/>
  <c r="M147" i="100"/>
  <c r="L147" i="100"/>
  <c r="G147" i="100" s="1"/>
  <c r="K147" i="100"/>
  <c r="J147" i="100"/>
  <c r="E147" i="100"/>
  <c r="Q147" i="100" s="1"/>
  <c r="N146" i="100"/>
  <c r="M146" i="100"/>
  <c r="L146" i="100"/>
  <c r="G146" i="100" s="1"/>
  <c r="K146" i="100"/>
  <c r="J146" i="100"/>
  <c r="E146" i="100"/>
  <c r="Q146" i="100" s="1"/>
  <c r="N145" i="100"/>
  <c r="L145" i="100"/>
  <c r="G145" i="100" s="1"/>
  <c r="K145" i="100"/>
  <c r="J145" i="100"/>
  <c r="E145" i="100"/>
  <c r="Q145" i="100" s="1"/>
  <c r="N144" i="100"/>
  <c r="M144" i="100"/>
  <c r="L144" i="100"/>
  <c r="G144" i="100" s="1"/>
  <c r="K144" i="100"/>
  <c r="J144" i="100"/>
  <c r="E144" i="100"/>
  <c r="Q144" i="100" s="1"/>
  <c r="N143" i="100"/>
  <c r="M143" i="100"/>
  <c r="L143" i="100"/>
  <c r="G143" i="100" s="1"/>
  <c r="K143" i="100"/>
  <c r="J143" i="100"/>
  <c r="E143" i="100"/>
  <c r="Q143" i="100" s="1"/>
  <c r="N142" i="100"/>
  <c r="M142" i="100"/>
  <c r="L142" i="100"/>
  <c r="G142" i="100" s="1"/>
  <c r="K142" i="100"/>
  <c r="J142" i="100"/>
  <c r="E142" i="100"/>
  <c r="Q142" i="100" s="1"/>
  <c r="N141" i="100"/>
  <c r="M141" i="100"/>
  <c r="L141" i="100"/>
  <c r="G141" i="100" s="1"/>
  <c r="K141" i="100"/>
  <c r="J141" i="100"/>
  <c r="E141" i="100"/>
  <c r="Q141" i="100" s="1"/>
  <c r="N140" i="100"/>
  <c r="M140" i="100"/>
  <c r="L140" i="100"/>
  <c r="G140" i="100" s="1"/>
  <c r="K140" i="100"/>
  <c r="J140" i="100"/>
  <c r="E140" i="100"/>
  <c r="Q140" i="100" s="1"/>
  <c r="N139" i="100"/>
  <c r="M139" i="100"/>
  <c r="L139" i="100"/>
  <c r="G139" i="100" s="1"/>
  <c r="K139" i="100"/>
  <c r="J139" i="100"/>
  <c r="E139" i="100"/>
  <c r="Q139" i="100" s="1"/>
  <c r="N138" i="100"/>
  <c r="M138" i="100"/>
  <c r="L138" i="100"/>
  <c r="G138" i="100" s="1"/>
  <c r="K138" i="100"/>
  <c r="J138" i="100"/>
  <c r="E138" i="100"/>
  <c r="Q138" i="100" s="1"/>
  <c r="N137" i="100"/>
  <c r="M137" i="100"/>
  <c r="L137" i="100"/>
  <c r="G137" i="100" s="1"/>
  <c r="K137" i="100"/>
  <c r="J137" i="100"/>
  <c r="E137" i="100"/>
  <c r="Q137" i="100" s="1"/>
  <c r="N136" i="100"/>
  <c r="M136" i="100"/>
  <c r="L136" i="100"/>
  <c r="G136" i="100" s="1"/>
  <c r="K136" i="100"/>
  <c r="J136" i="100"/>
  <c r="E136" i="100"/>
  <c r="Q136" i="100" s="1"/>
  <c r="N135" i="100"/>
  <c r="M135" i="100"/>
  <c r="L135" i="100"/>
  <c r="G135" i="100" s="1"/>
  <c r="K135" i="100"/>
  <c r="J135" i="100"/>
  <c r="E135" i="100"/>
  <c r="Q135" i="100" s="1"/>
  <c r="N134" i="100"/>
  <c r="M134" i="100"/>
  <c r="L134" i="100"/>
  <c r="G134" i="100" s="1"/>
  <c r="K134" i="100"/>
  <c r="J134" i="100"/>
  <c r="E134" i="100"/>
  <c r="Q134" i="100" s="1"/>
  <c r="N133" i="100"/>
  <c r="M133" i="100"/>
  <c r="L133" i="100"/>
  <c r="G133" i="100" s="1"/>
  <c r="K133" i="100"/>
  <c r="J133" i="100"/>
  <c r="E133" i="100"/>
  <c r="Q133" i="100" s="1"/>
  <c r="N132" i="100"/>
  <c r="M132" i="100"/>
  <c r="L132" i="100"/>
  <c r="G132" i="100" s="1"/>
  <c r="K132" i="100"/>
  <c r="J132" i="100"/>
  <c r="E132" i="100"/>
  <c r="Q132" i="100" s="1"/>
  <c r="N131" i="100"/>
  <c r="M131" i="100"/>
  <c r="L131" i="100"/>
  <c r="G131" i="100" s="1"/>
  <c r="K131" i="100"/>
  <c r="J131" i="100"/>
  <c r="E131" i="100"/>
  <c r="Q131" i="100" s="1"/>
  <c r="N130" i="100"/>
  <c r="M130" i="100"/>
  <c r="L130" i="100"/>
  <c r="G130" i="100" s="1"/>
  <c r="K130" i="100"/>
  <c r="J130" i="100"/>
  <c r="E130" i="100"/>
  <c r="Q130" i="100" s="1"/>
  <c r="N129" i="100"/>
  <c r="M129" i="100"/>
  <c r="L129" i="100"/>
  <c r="G129" i="100" s="1"/>
  <c r="K129" i="100"/>
  <c r="J129" i="100"/>
  <c r="E129" i="100"/>
  <c r="Q129" i="100" s="1"/>
  <c r="N128" i="100"/>
  <c r="M128" i="100"/>
  <c r="L128" i="100"/>
  <c r="G128" i="100" s="1"/>
  <c r="K128" i="100"/>
  <c r="J128" i="100"/>
  <c r="E128" i="100"/>
  <c r="Q128" i="100" s="1"/>
  <c r="N127" i="100"/>
  <c r="M127" i="100"/>
  <c r="L127" i="100"/>
  <c r="G127" i="100" s="1"/>
  <c r="K127" i="100"/>
  <c r="J127" i="100"/>
  <c r="E127" i="100"/>
  <c r="Q127" i="100" s="1"/>
  <c r="N126" i="100"/>
  <c r="M126" i="100"/>
  <c r="L126" i="100"/>
  <c r="G126" i="100" s="1"/>
  <c r="K126" i="100"/>
  <c r="J126" i="100"/>
  <c r="E126" i="100"/>
  <c r="Q126" i="100" s="1"/>
  <c r="N125" i="100"/>
  <c r="M125" i="100"/>
  <c r="L125" i="100"/>
  <c r="G125" i="100" s="1"/>
  <c r="K125" i="100"/>
  <c r="J125" i="100"/>
  <c r="E125" i="100"/>
  <c r="Q125" i="100" s="1"/>
  <c r="N124" i="100"/>
  <c r="M124" i="100"/>
  <c r="L124" i="100"/>
  <c r="G124" i="100" s="1"/>
  <c r="K124" i="100"/>
  <c r="J124" i="100"/>
  <c r="E124" i="100"/>
  <c r="Q124" i="100" s="1"/>
  <c r="N123" i="100"/>
  <c r="M123" i="100"/>
  <c r="L123" i="100"/>
  <c r="G123" i="100" s="1"/>
  <c r="K123" i="100"/>
  <c r="J123" i="100"/>
  <c r="E123" i="100"/>
  <c r="Q123" i="100" s="1"/>
  <c r="N122" i="100"/>
  <c r="M122" i="100"/>
  <c r="L122" i="100"/>
  <c r="G122" i="100" s="1"/>
  <c r="K122" i="100"/>
  <c r="J122" i="100"/>
  <c r="E122" i="100"/>
  <c r="Q122" i="100" s="1"/>
  <c r="N121" i="100"/>
  <c r="M121" i="100"/>
  <c r="L121" i="100"/>
  <c r="G121" i="100" s="1"/>
  <c r="K121" i="100"/>
  <c r="J121" i="100"/>
  <c r="E121" i="100"/>
  <c r="Q121" i="100" s="1"/>
  <c r="N120" i="100"/>
  <c r="M120" i="100"/>
  <c r="L120" i="100"/>
  <c r="G120" i="100" s="1"/>
  <c r="K120" i="100"/>
  <c r="J120" i="100"/>
  <c r="E120" i="100"/>
  <c r="Q120" i="100" s="1"/>
  <c r="N119" i="100"/>
  <c r="M119" i="100"/>
  <c r="L119" i="100"/>
  <c r="G119" i="100" s="1"/>
  <c r="K119" i="100"/>
  <c r="J119" i="100"/>
  <c r="E119" i="100"/>
  <c r="Q119" i="100" s="1"/>
  <c r="N118" i="100"/>
  <c r="M118" i="100"/>
  <c r="L118" i="100"/>
  <c r="G118" i="100" s="1"/>
  <c r="K118" i="100"/>
  <c r="J118" i="100"/>
  <c r="E118" i="100"/>
  <c r="Q118" i="100" s="1"/>
  <c r="N117" i="100"/>
  <c r="L117" i="100"/>
  <c r="G117" i="100" s="1"/>
  <c r="K117" i="100"/>
  <c r="J117" i="100"/>
  <c r="E117" i="100"/>
  <c r="Q117" i="100" s="1"/>
  <c r="N116" i="100"/>
  <c r="L116" i="100"/>
  <c r="G116" i="100" s="1"/>
  <c r="K116" i="100"/>
  <c r="J116" i="100"/>
  <c r="E116" i="100"/>
  <c r="Q116" i="100" s="1"/>
  <c r="N115" i="100"/>
  <c r="L115" i="100"/>
  <c r="G115" i="100" s="1"/>
  <c r="K115" i="100"/>
  <c r="J115" i="100"/>
  <c r="E115" i="100"/>
  <c r="Q115" i="100" s="1"/>
  <c r="N114" i="100"/>
  <c r="L114" i="100"/>
  <c r="G114" i="100" s="1"/>
  <c r="K114" i="100"/>
  <c r="J114" i="100"/>
  <c r="E114" i="100"/>
  <c r="Q114" i="100" s="1"/>
  <c r="N113" i="100"/>
  <c r="L113" i="100"/>
  <c r="G113" i="100" s="1"/>
  <c r="K113" i="100"/>
  <c r="J113" i="100"/>
  <c r="E113" i="100"/>
  <c r="Q113" i="100" s="1"/>
  <c r="N112" i="100"/>
  <c r="L112" i="100"/>
  <c r="G112" i="100" s="1"/>
  <c r="K112" i="100"/>
  <c r="J112" i="100"/>
  <c r="E112" i="100"/>
  <c r="Q112" i="100" s="1"/>
  <c r="N111" i="100"/>
  <c r="L111" i="100"/>
  <c r="G111" i="100" s="1"/>
  <c r="K111" i="100"/>
  <c r="J111" i="100"/>
  <c r="E111" i="100"/>
  <c r="Q111" i="100" s="1"/>
  <c r="N110" i="100"/>
  <c r="L110" i="100"/>
  <c r="G110" i="100" s="1"/>
  <c r="K110" i="100"/>
  <c r="J110" i="100"/>
  <c r="E110" i="100"/>
  <c r="Q110" i="100" s="1"/>
  <c r="N109" i="100"/>
  <c r="L109" i="100"/>
  <c r="G109" i="100" s="1"/>
  <c r="K109" i="100"/>
  <c r="J109" i="100"/>
  <c r="E109" i="100"/>
  <c r="Q109" i="100" s="1"/>
  <c r="N108" i="100"/>
  <c r="L108" i="100"/>
  <c r="G108" i="100" s="1"/>
  <c r="K108" i="100"/>
  <c r="J108" i="100"/>
  <c r="E108" i="100"/>
  <c r="Q108" i="100" s="1"/>
  <c r="N107" i="100"/>
  <c r="L107" i="100"/>
  <c r="G107" i="100" s="1"/>
  <c r="K107" i="100"/>
  <c r="J107" i="100"/>
  <c r="E107" i="100"/>
  <c r="Q107" i="100" s="1"/>
  <c r="N106" i="100"/>
  <c r="L106" i="100"/>
  <c r="G106" i="100" s="1"/>
  <c r="K106" i="100"/>
  <c r="J106" i="100"/>
  <c r="E106" i="100"/>
  <c r="Q106" i="100" s="1"/>
  <c r="N105" i="100"/>
  <c r="L105" i="100"/>
  <c r="G105" i="100" s="1"/>
  <c r="K105" i="100"/>
  <c r="J105" i="100"/>
  <c r="E105" i="100"/>
  <c r="Q105" i="100" s="1"/>
  <c r="N104" i="100"/>
  <c r="L104" i="100"/>
  <c r="G104" i="100" s="1"/>
  <c r="K104" i="100"/>
  <c r="J104" i="100"/>
  <c r="E104" i="100"/>
  <c r="Q104" i="100" s="1"/>
  <c r="N103" i="100"/>
  <c r="L103" i="100"/>
  <c r="G103" i="100" s="1"/>
  <c r="K103" i="100"/>
  <c r="J103" i="100"/>
  <c r="E103" i="100"/>
  <c r="Q103" i="100" s="1"/>
  <c r="N102" i="100"/>
  <c r="L102" i="100"/>
  <c r="G102" i="100" s="1"/>
  <c r="K102" i="100"/>
  <c r="J102" i="100"/>
  <c r="E102" i="100"/>
  <c r="Q102" i="100" s="1"/>
  <c r="N101" i="100"/>
  <c r="L101" i="100"/>
  <c r="G101" i="100" s="1"/>
  <c r="K101" i="100"/>
  <c r="J101" i="100"/>
  <c r="E101" i="100"/>
  <c r="Q101" i="100" s="1"/>
  <c r="N100" i="100"/>
  <c r="L100" i="100"/>
  <c r="G100" i="100" s="1"/>
  <c r="K100" i="100"/>
  <c r="J100" i="100"/>
  <c r="E100" i="100"/>
  <c r="Q100" i="100" s="1"/>
  <c r="N99" i="100"/>
  <c r="L99" i="100"/>
  <c r="G99" i="100" s="1"/>
  <c r="K99" i="100"/>
  <c r="J99" i="100"/>
  <c r="E99" i="100"/>
  <c r="Q99" i="100" s="1"/>
  <c r="N98" i="100"/>
  <c r="L98" i="100"/>
  <c r="G98" i="100" s="1"/>
  <c r="K98" i="100"/>
  <c r="J98" i="100"/>
  <c r="E98" i="100"/>
  <c r="Q98" i="100" s="1"/>
  <c r="N97" i="100"/>
  <c r="L97" i="100"/>
  <c r="G97" i="100" s="1"/>
  <c r="K97" i="100"/>
  <c r="J97" i="100"/>
  <c r="E97" i="100"/>
  <c r="Q97" i="100" s="1"/>
  <c r="N96" i="100"/>
  <c r="L96" i="100"/>
  <c r="G96" i="100" s="1"/>
  <c r="K96" i="100"/>
  <c r="J96" i="100"/>
  <c r="E96" i="100"/>
  <c r="Q96" i="100" s="1"/>
  <c r="N95" i="100"/>
  <c r="L95" i="100"/>
  <c r="G95" i="100" s="1"/>
  <c r="K95" i="100"/>
  <c r="J95" i="100"/>
  <c r="E95" i="100"/>
  <c r="Q95" i="100" s="1"/>
  <c r="N94" i="100"/>
  <c r="L94" i="100"/>
  <c r="G94" i="100" s="1"/>
  <c r="K94" i="100"/>
  <c r="J94" i="100"/>
  <c r="E94" i="100"/>
  <c r="Q94" i="100" s="1"/>
  <c r="N93" i="100"/>
  <c r="L93" i="100"/>
  <c r="G93" i="100" s="1"/>
  <c r="K93" i="100"/>
  <c r="J93" i="100"/>
  <c r="E93" i="100"/>
  <c r="Q93" i="100" s="1"/>
  <c r="N92" i="100"/>
  <c r="L92" i="100"/>
  <c r="G92" i="100" s="1"/>
  <c r="K92" i="100"/>
  <c r="J92" i="100"/>
  <c r="E92" i="100"/>
  <c r="Q92" i="100" s="1"/>
  <c r="N91" i="100"/>
  <c r="L91" i="100"/>
  <c r="G91" i="100" s="1"/>
  <c r="K91" i="100"/>
  <c r="J91" i="100"/>
  <c r="E91" i="100"/>
  <c r="Q91" i="100" s="1"/>
  <c r="N90" i="100"/>
  <c r="L90" i="100"/>
  <c r="G90" i="100" s="1"/>
  <c r="K90" i="100"/>
  <c r="J90" i="100"/>
  <c r="E90" i="100"/>
  <c r="Q90" i="100" s="1"/>
  <c r="N89" i="100"/>
  <c r="L89" i="100"/>
  <c r="G89" i="100" s="1"/>
  <c r="K89" i="100"/>
  <c r="J89" i="100"/>
  <c r="E89" i="100"/>
  <c r="Q89" i="100" s="1"/>
  <c r="N88" i="100"/>
  <c r="L88" i="100"/>
  <c r="G88" i="100" s="1"/>
  <c r="K88" i="100"/>
  <c r="J88" i="100"/>
  <c r="E88" i="100"/>
  <c r="Q88" i="100" s="1"/>
  <c r="N87" i="100"/>
  <c r="L87" i="100"/>
  <c r="G87" i="100" s="1"/>
  <c r="K87" i="100"/>
  <c r="J87" i="100"/>
  <c r="E87" i="100"/>
  <c r="Q87" i="100" s="1"/>
  <c r="N86" i="100"/>
  <c r="L86" i="100"/>
  <c r="G86" i="100" s="1"/>
  <c r="K86" i="100"/>
  <c r="J86" i="100"/>
  <c r="E86" i="100"/>
  <c r="Q86" i="100" s="1"/>
  <c r="N85" i="100"/>
  <c r="L85" i="100"/>
  <c r="G85" i="100" s="1"/>
  <c r="K85" i="100"/>
  <c r="J85" i="100"/>
  <c r="E85" i="100"/>
  <c r="Q85" i="100" s="1"/>
  <c r="N84" i="100"/>
  <c r="L84" i="100"/>
  <c r="G84" i="100" s="1"/>
  <c r="K84" i="100"/>
  <c r="J84" i="100"/>
  <c r="E84" i="100"/>
  <c r="Q84" i="100" s="1"/>
  <c r="N83" i="100"/>
  <c r="L83" i="100"/>
  <c r="G83" i="100" s="1"/>
  <c r="K83" i="100"/>
  <c r="J83" i="100"/>
  <c r="E83" i="100"/>
  <c r="Q83" i="100" s="1"/>
  <c r="N82" i="100"/>
  <c r="L82" i="100"/>
  <c r="G82" i="100" s="1"/>
  <c r="K82" i="100"/>
  <c r="J82" i="100"/>
  <c r="E82" i="100"/>
  <c r="Q82" i="100" s="1"/>
  <c r="N81" i="100"/>
  <c r="L81" i="100"/>
  <c r="G81" i="100" s="1"/>
  <c r="K81" i="100"/>
  <c r="J81" i="100"/>
  <c r="E81" i="100"/>
  <c r="Q81" i="100" s="1"/>
  <c r="N80" i="100"/>
  <c r="L80" i="100"/>
  <c r="G80" i="100" s="1"/>
  <c r="K80" i="100"/>
  <c r="J80" i="100"/>
  <c r="E80" i="100"/>
  <c r="Q80" i="100" s="1"/>
  <c r="N79" i="100"/>
  <c r="L79" i="100"/>
  <c r="G79" i="100" s="1"/>
  <c r="K79" i="100"/>
  <c r="J79" i="100"/>
  <c r="E79" i="100"/>
  <c r="Q79" i="100" s="1"/>
  <c r="N78" i="100"/>
  <c r="L78" i="100"/>
  <c r="G78" i="100" s="1"/>
  <c r="K78" i="100"/>
  <c r="J78" i="100"/>
  <c r="E78" i="100"/>
  <c r="Q78" i="100" s="1"/>
  <c r="N77" i="100"/>
  <c r="L77" i="100"/>
  <c r="G77" i="100" s="1"/>
  <c r="K77" i="100"/>
  <c r="J77" i="100"/>
  <c r="E77" i="100"/>
  <c r="Q77" i="100" s="1"/>
  <c r="N76" i="100"/>
  <c r="L76" i="100"/>
  <c r="G76" i="100" s="1"/>
  <c r="K76" i="100"/>
  <c r="J76" i="100"/>
  <c r="E76" i="100"/>
  <c r="Q76" i="100" s="1"/>
  <c r="N75" i="100"/>
  <c r="L75" i="100"/>
  <c r="G75" i="100" s="1"/>
  <c r="K75" i="100"/>
  <c r="J75" i="100"/>
  <c r="E75" i="100"/>
  <c r="Q75" i="100" s="1"/>
  <c r="N74" i="100"/>
  <c r="L74" i="100"/>
  <c r="G74" i="100" s="1"/>
  <c r="K74" i="100"/>
  <c r="J74" i="100"/>
  <c r="E74" i="100"/>
  <c r="Q74" i="100" s="1"/>
  <c r="N73" i="100"/>
  <c r="L73" i="100"/>
  <c r="G73" i="100" s="1"/>
  <c r="K73" i="100"/>
  <c r="J73" i="100"/>
  <c r="E73" i="100"/>
  <c r="Q73" i="100" s="1"/>
  <c r="N72" i="100"/>
  <c r="L72" i="100"/>
  <c r="G72" i="100" s="1"/>
  <c r="K72" i="100"/>
  <c r="J72" i="100"/>
  <c r="E72" i="100"/>
  <c r="Q72" i="100" s="1"/>
  <c r="N71" i="100"/>
  <c r="L71" i="100"/>
  <c r="G71" i="100" s="1"/>
  <c r="K71" i="100"/>
  <c r="J71" i="100"/>
  <c r="E71" i="100"/>
  <c r="Q71" i="100" s="1"/>
  <c r="N70" i="100"/>
  <c r="L70" i="100"/>
  <c r="G70" i="100" s="1"/>
  <c r="K70" i="100"/>
  <c r="J70" i="100"/>
  <c r="E70" i="100"/>
  <c r="Q70" i="100" s="1"/>
  <c r="N69" i="100"/>
  <c r="L69" i="100"/>
  <c r="G69" i="100" s="1"/>
  <c r="K69" i="100"/>
  <c r="J69" i="100"/>
  <c r="E69" i="100"/>
  <c r="Q69" i="100" s="1"/>
  <c r="N68" i="100"/>
  <c r="L68" i="100"/>
  <c r="G68" i="100" s="1"/>
  <c r="K68" i="100"/>
  <c r="J68" i="100"/>
  <c r="E68" i="100"/>
  <c r="Q68" i="100" s="1"/>
  <c r="N67" i="100"/>
  <c r="L67" i="100"/>
  <c r="G67" i="100" s="1"/>
  <c r="K67" i="100"/>
  <c r="J67" i="100"/>
  <c r="E67" i="100"/>
  <c r="Q67" i="100" s="1"/>
  <c r="N66" i="100"/>
  <c r="L66" i="100"/>
  <c r="G66" i="100" s="1"/>
  <c r="K66" i="100"/>
  <c r="J66" i="100"/>
  <c r="E66" i="100"/>
  <c r="Q66" i="100" s="1"/>
  <c r="N65" i="100"/>
  <c r="L65" i="100"/>
  <c r="G65" i="100" s="1"/>
  <c r="K65" i="100"/>
  <c r="J65" i="100"/>
  <c r="E65" i="100"/>
  <c r="Q65" i="100" s="1"/>
  <c r="N64" i="100"/>
  <c r="L64" i="100"/>
  <c r="G64" i="100" s="1"/>
  <c r="K64" i="100"/>
  <c r="J64" i="100"/>
  <c r="E64" i="100"/>
  <c r="Q64" i="100" s="1"/>
  <c r="N63" i="100"/>
  <c r="L63" i="100"/>
  <c r="G63" i="100" s="1"/>
  <c r="K63" i="100"/>
  <c r="J63" i="100"/>
  <c r="E63" i="100"/>
  <c r="Q63" i="100" s="1"/>
  <c r="N62" i="100"/>
  <c r="L62" i="100"/>
  <c r="G62" i="100" s="1"/>
  <c r="K62" i="100"/>
  <c r="J62" i="100"/>
  <c r="E62" i="100"/>
  <c r="Q62" i="100" s="1"/>
  <c r="N61" i="100"/>
  <c r="L61" i="100"/>
  <c r="G61" i="100" s="1"/>
  <c r="K61" i="100"/>
  <c r="J61" i="100"/>
  <c r="E61" i="100"/>
  <c r="Q61" i="100" s="1"/>
  <c r="N60" i="100"/>
  <c r="L60" i="100"/>
  <c r="G60" i="100" s="1"/>
  <c r="K60" i="100"/>
  <c r="J60" i="100"/>
  <c r="E60" i="100"/>
  <c r="Q60" i="100" s="1"/>
  <c r="N59" i="100"/>
  <c r="L59" i="100"/>
  <c r="G59" i="100" s="1"/>
  <c r="K59" i="100"/>
  <c r="J59" i="100"/>
  <c r="E59" i="100"/>
  <c r="Q59" i="100" s="1"/>
  <c r="N58" i="100"/>
  <c r="L58" i="100"/>
  <c r="G58" i="100" s="1"/>
  <c r="K58" i="100"/>
  <c r="J58" i="100"/>
  <c r="E58" i="100"/>
  <c r="Q58" i="100" s="1"/>
  <c r="N57" i="100"/>
  <c r="L57" i="100"/>
  <c r="G57" i="100" s="1"/>
  <c r="K57" i="100"/>
  <c r="J57" i="100"/>
  <c r="E57" i="100"/>
  <c r="Q57" i="100" s="1"/>
  <c r="N56" i="100"/>
  <c r="L56" i="100"/>
  <c r="G56" i="100" s="1"/>
  <c r="K56" i="100"/>
  <c r="J56" i="100"/>
  <c r="E56" i="100"/>
  <c r="Q56" i="100" s="1"/>
  <c r="N55" i="100"/>
  <c r="M55" i="100"/>
  <c r="L55" i="100"/>
  <c r="G55" i="100" s="1"/>
  <c r="K55" i="100"/>
  <c r="J55" i="100"/>
  <c r="E55" i="100"/>
  <c r="Q55" i="100" s="1"/>
  <c r="N54" i="100"/>
  <c r="M54" i="100"/>
  <c r="L54" i="100"/>
  <c r="G54" i="100" s="1"/>
  <c r="K54" i="100"/>
  <c r="J54" i="100"/>
  <c r="E54" i="100"/>
  <c r="Q54" i="100" s="1"/>
  <c r="N53" i="100"/>
  <c r="M53" i="100"/>
  <c r="L53" i="100"/>
  <c r="G53" i="100" s="1"/>
  <c r="K53" i="100"/>
  <c r="J53" i="100"/>
  <c r="E53" i="100"/>
  <c r="Q53" i="100" s="1"/>
  <c r="N52" i="100"/>
  <c r="M52" i="100"/>
  <c r="L52" i="100"/>
  <c r="G52" i="100" s="1"/>
  <c r="K52" i="100"/>
  <c r="J52" i="100"/>
  <c r="E52" i="100"/>
  <c r="Q52" i="100" s="1"/>
  <c r="N51" i="100"/>
  <c r="M51" i="100"/>
  <c r="L51" i="100"/>
  <c r="G51" i="100" s="1"/>
  <c r="K51" i="100"/>
  <c r="J51" i="100"/>
  <c r="E51" i="100"/>
  <c r="Q51" i="100" s="1"/>
  <c r="N50" i="100"/>
  <c r="M50" i="100"/>
  <c r="L50" i="100"/>
  <c r="G50" i="100" s="1"/>
  <c r="K50" i="100"/>
  <c r="J50" i="100"/>
  <c r="E50" i="100"/>
  <c r="Q50" i="100" s="1"/>
  <c r="N49" i="100"/>
  <c r="M49" i="100"/>
  <c r="L49" i="100"/>
  <c r="G49" i="100" s="1"/>
  <c r="K49" i="100"/>
  <c r="J49" i="100"/>
  <c r="E49" i="100"/>
  <c r="Q49" i="100" s="1"/>
  <c r="N48" i="100"/>
  <c r="M48" i="100"/>
  <c r="L48" i="100"/>
  <c r="G48" i="100" s="1"/>
  <c r="K48" i="100"/>
  <c r="J48" i="100"/>
  <c r="E48" i="100"/>
  <c r="Q48" i="100" s="1"/>
  <c r="N47" i="100"/>
  <c r="M47" i="100"/>
  <c r="L47" i="100"/>
  <c r="G47" i="100" s="1"/>
  <c r="K47" i="100"/>
  <c r="J47" i="100"/>
  <c r="E47" i="100"/>
  <c r="Q47" i="100" s="1"/>
  <c r="N46" i="100"/>
  <c r="M46" i="100"/>
  <c r="L46" i="100"/>
  <c r="G46" i="100" s="1"/>
  <c r="K46" i="100"/>
  <c r="J46" i="100"/>
  <c r="E46" i="100"/>
  <c r="Q46" i="100" s="1"/>
  <c r="N45" i="100"/>
  <c r="M45" i="100"/>
  <c r="L45" i="100"/>
  <c r="G45" i="100" s="1"/>
  <c r="K45" i="100"/>
  <c r="J45" i="100"/>
  <c r="E45" i="100"/>
  <c r="Q45" i="100" s="1"/>
  <c r="N44" i="100"/>
  <c r="M44" i="100"/>
  <c r="L44" i="100"/>
  <c r="G44" i="100" s="1"/>
  <c r="K44" i="100"/>
  <c r="J44" i="100"/>
  <c r="E44" i="100"/>
  <c r="Q44" i="100" s="1"/>
  <c r="N43" i="100"/>
  <c r="M43" i="100"/>
  <c r="L43" i="100"/>
  <c r="G43" i="100" s="1"/>
  <c r="K43" i="100"/>
  <c r="J43" i="100"/>
  <c r="E43" i="100"/>
  <c r="Q43" i="100" s="1"/>
  <c r="N42" i="100"/>
  <c r="M42" i="100"/>
  <c r="L42" i="100"/>
  <c r="G42" i="100" s="1"/>
  <c r="K42" i="100"/>
  <c r="J42" i="100"/>
  <c r="E42" i="100"/>
  <c r="Q42" i="100" s="1"/>
  <c r="N41" i="100"/>
  <c r="M41" i="100"/>
  <c r="L41" i="100"/>
  <c r="G41" i="100" s="1"/>
  <c r="K41" i="100"/>
  <c r="J41" i="100"/>
  <c r="E41" i="100"/>
  <c r="Q41" i="100" s="1"/>
  <c r="N40" i="100"/>
  <c r="M40" i="100"/>
  <c r="L40" i="100"/>
  <c r="G40" i="100" s="1"/>
  <c r="K40" i="100"/>
  <c r="J40" i="100"/>
  <c r="E40" i="100"/>
  <c r="Q40" i="100" s="1"/>
  <c r="N39" i="100"/>
  <c r="M39" i="100"/>
  <c r="L39" i="100"/>
  <c r="G39" i="100" s="1"/>
  <c r="K39" i="100"/>
  <c r="J39" i="100"/>
  <c r="E39" i="100"/>
  <c r="Q39" i="100" s="1"/>
  <c r="N38" i="100"/>
  <c r="M38" i="100"/>
  <c r="L38" i="100"/>
  <c r="G38" i="100" s="1"/>
  <c r="K38" i="100"/>
  <c r="J38" i="100"/>
  <c r="E38" i="100"/>
  <c r="Q38" i="100" s="1"/>
  <c r="N37" i="100"/>
  <c r="M37" i="100"/>
  <c r="L37" i="100"/>
  <c r="G37" i="100" s="1"/>
  <c r="K37" i="100"/>
  <c r="J37" i="100"/>
  <c r="E37" i="100"/>
  <c r="Q37" i="100" s="1"/>
  <c r="N36" i="100"/>
  <c r="M36" i="100"/>
  <c r="L36" i="100"/>
  <c r="G36" i="100" s="1"/>
  <c r="K36" i="100"/>
  <c r="J36" i="100"/>
  <c r="E36" i="100"/>
  <c r="Q36" i="100" s="1"/>
  <c r="N35" i="100"/>
  <c r="M35" i="100"/>
  <c r="L35" i="100"/>
  <c r="G35" i="100" s="1"/>
  <c r="K35" i="100"/>
  <c r="J35" i="100"/>
  <c r="E35" i="100"/>
  <c r="Q35" i="100" s="1"/>
  <c r="N34" i="100"/>
  <c r="M34" i="100"/>
  <c r="L34" i="100"/>
  <c r="G34" i="100" s="1"/>
  <c r="K34" i="100"/>
  <c r="J34" i="100"/>
  <c r="E34" i="100"/>
  <c r="Q34" i="100" s="1"/>
  <c r="N33" i="100"/>
  <c r="M33" i="100"/>
  <c r="L33" i="100"/>
  <c r="G33" i="100" s="1"/>
  <c r="K33" i="100"/>
  <c r="J33" i="100"/>
  <c r="E33" i="100"/>
  <c r="Q33" i="100" s="1"/>
  <c r="N32" i="100"/>
  <c r="M32" i="100"/>
  <c r="L32" i="100"/>
  <c r="G32" i="100" s="1"/>
  <c r="K32" i="100"/>
  <c r="J32" i="100"/>
  <c r="E32" i="100"/>
  <c r="Q32" i="100" s="1"/>
  <c r="N31" i="100"/>
  <c r="M31" i="100"/>
  <c r="L31" i="100"/>
  <c r="G31" i="100" s="1"/>
  <c r="K31" i="100"/>
  <c r="J31" i="100"/>
  <c r="E31" i="100"/>
  <c r="Q31" i="100" s="1"/>
  <c r="N30" i="100"/>
  <c r="M30" i="100"/>
  <c r="L30" i="100"/>
  <c r="G30" i="100" s="1"/>
  <c r="K30" i="100"/>
  <c r="J30" i="100"/>
  <c r="E30" i="100"/>
  <c r="Q30" i="100" s="1"/>
  <c r="N29" i="100"/>
  <c r="M29" i="100"/>
  <c r="L29" i="100"/>
  <c r="G29" i="100" s="1"/>
  <c r="K29" i="100"/>
  <c r="J29" i="100"/>
  <c r="E29" i="100"/>
  <c r="Q29" i="100" s="1"/>
  <c r="N28" i="100"/>
  <c r="M28" i="100"/>
  <c r="L28" i="100"/>
  <c r="G28" i="100" s="1"/>
  <c r="K28" i="100"/>
  <c r="J28" i="100"/>
  <c r="E28" i="100"/>
  <c r="Q28" i="100" s="1"/>
  <c r="N27" i="100"/>
  <c r="M27" i="100"/>
  <c r="L27" i="100"/>
  <c r="G27" i="100" s="1"/>
  <c r="K27" i="100"/>
  <c r="J27" i="100"/>
  <c r="E27" i="100"/>
  <c r="Q27" i="100" s="1"/>
  <c r="N26" i="100"/>
  <c r="M26" i="100"/>
  <c r="L26" i="100"/>
  <c r="G26" i="100" s="1"/>
  <c r="K26" i="100"/>
  <c r="J26" i="100"/>
  <c r="E26" i="100"/>
  <c r="Q26" i="100" s="1"/>
  <c r="N25" i="100"/>
  <c r="M25" i="100"/>
  <c r="L25" i="100"/>
  <c r="G25" i="100" s="1"/>
  <c r="K25" i="100"/>
  <c r="J25" i="100"/>
  <c r="E25" i="100"/>
  <c r="Q25" i="100" s="1"/>
  <c r="N24" i="100"/>
  <c r="M24" i="100"/>
  <c r="L24" i="100"/>
  <c r="G24" i="100" s="1"/>
  <c r="K24" i="100"/>
  <c r="J24" i="100"/>
  <c r="E24" i="100"/>
  <c r="Q24" i="100" s="1"/>
  <c r="N23" i="100"/>
  <c r="M23" i="100"/>
  <c r="L23" i="100"/>
  <c r="G23" i="100" s="1"/>
  <c r="K23" i="100"/>
  <c r="J23" i="100"/>
  <c r="E23" i="100"/>
  <c r="Q23" i="100" s="1"/>
  <c r="N22" i="100"/>
  <c r="M22" i="100"/>
  <c r="L22" i="100"/>
  <c r="G22" i="100" s="1"/>
  <c r="K22" i="100"/>
  <c r="J22" i="100"/>
  <c r="E22" i="100"/>
  <c r="Q22" i="100" s="1"/>
  <c r="N21" i="100"/>
  <c r="M21" i="100"/>
  <c r="L21" i="100"/>
  <c r="G21" i="100" s="1"/>
  <c r="K21" i="100"/>
  <c r="J21" i="100"/>
  <c r="E21" i="100"/>
  <c r="Q21" i="100" s="1"/>
  <c r="N20" i="100"/>
  <c r="M20" i="100"/>
  <c r="L20" i="100"/>
  <c r="G20" i="100" s="1"/>
  <c r="K20" i="100"/>
  <c r="J20" i="100"/>
  <c r="E20" i="100"/>
  <c r="Q20" i="100" s="1"/>
  <c r="N19" i="100"/>
  <c r="M19" i="100"/>
  <c r="L19" i="100"/>
  <c r="G19" i="100" s="1"/>
  <c r="K19" i="100"/>
  <c r="J19" i="100"/>
  <c r="E19" i="100"/>
  <c r="Q19" i="100" s="1"/>
  <c r="N18" i="100"/>
  <c r="M18" i="100"/>
  <c r="L18" i="100"/>
  <c r="G18" i="100" s="1"/>
  <c r="K18" i="100"/>
  <c r="J18" i="100"/>
  <c r="E18" i="100"/>
  <c r="Q18" i="100" s="1"/>
  <c r="N17" i="100"/>
  <c r="M17" i="100"/>
  <c r="L17" i="100"/>
  <c r="G17" i="100" s="1"/>
  <c r="K17" i="100"/>
  <c r="J17" i="100"/>
  <c r="E17" i="100"/>
  <c r="Q17" i="100" s="1"/>
  <c r="N16" i="100"/>
  <c r="M16" i="100"/>
  <c r="L16" i="100"/>
  <c r="G16" i="100" s="1"/>
  <c r="K16" i="100"/>
  <c r="J16" i="100"/>
  <c r="E16" i="100"/>
  <c r="Q16" i="100" s="1"/>
  <c r="N15" i="100"/>
  <c r="M15" i="100"/>
  <c r="L15" i="100"/>
  <c r="G15" i="100" s="1"/>
  <c r="K15" i="100"/>
  <c r="J15" i="100"/>
  <c r="E15" i="100"/>
  <c r="Q15" i="100" s="1"/>
  <c r="N14" i="100"/>
  <c r="M14" i="100"/>
  <c r="L14" i="100"/>
  <c r="G14" i="100" s="1"/>
  <c r="K14" i="100"/>
  <c r="J14" i="100"/>
  <c r="E14" i="100"/>
  <c r="Q14" i="100" s="1"/>
  <c r="N13" i="100"/>
  <c r="M13" i="100"/>
  <c r="L13" i="100"/>
  <c r="G13" i="100" s="1"/>
  <c r="K13" i="100"/>
  <c r="J13" i="100"/>
  <c r="E13" i="100"/>
  <c r="Q13" i="100" s="1"/>
  <c r="N12" i="100"/>
  <c r="M12" i="100"/>
  <c r="L12" i="100"/>
  <c r="G12" i="100" s="1"/>
  <c r="K12" i="100"/>
  <c r="J12" i="100"/>
  <c r="E12" i="100"/>
  <c r="Q12" i="100" s="1"/>
  <c r="N11" i="100"/>
  <c r="M11" i="100"/>
  <c r="L11" i="100"/>
  <c r="G11" i="100" s="1"/>
  <c r="K11" i="100"/>
  <c r="J11" i="100"/>
  <c r="E11" i="100"/>
  <c r="Q11" i="100" s="1"/>
  <c r="N10" i="100"/>
  <c r="M10" i="100"/>
  <c r="L10" i="100"/>
  <c r="G10" i="100" s="1"/>
  <c r="K10" i="100"/>
  <c r="J10" i="100"/>
  <c r="E10" i="100"/>
  <c r="Q10" i="100" s="1"/>
  <c r="N9" i="100"/>
  <c r="M9" i="100"/>
  <c r="L9" i="100"/>
  <c r="G9" i="100" s="1"/>
  <c r="K9" i="100"/>
  <c r="J9" i="100"/>
  <c r="E9" i="100"/>
  <c r="Q9" i="100" s="1"/>
  <c r="N8" i="100"/>
  <c r="M8" i="100"/>
  <c r="L8" i="100"/>
  <c r="G8" i="100" s="1"/>
  <c r="K8" i="100"/>
  <c r="J8" i="100"/>
  <c r="E8" i="100"/>
  <c r="Q8" i="100" s="1"/>
  <c r="N7" i="100"/>
  <c r="M7" i="100"/>
  <c r="L7" i="100"/>
  <c r="G7" i="100" s="1"/>
  <c r="K7" i="100"/>
  <c r="J7" i="100"/>
  <c r="E7" i="100"/>
  <c r="Q7" i="100" s="1"/>
  <c r="N6" i="100"/>
  <c r="M6" i="100"/>
  <c r="L6" i="100"/>
  <c r="G6" i="100" s="1"/>
  <c r="K6" i="100"/>
  <c r="J6" i="100"/>
  <c r="E6" i="100"/>
  <c r="N5" i="100"/>
  <c r="M5" i="100"/>
  <c r="L5" i="100"/>
  <c r="K5" i="100"/>
  <c r="J5" i="100"/>
  <c r="E5" i="100"/>
  <c r="P5" i="100" s="1"/>
  <c r="J4" i="100"/>
  <c r="O3" i="100"/>
  <c r="J3" i="100"/>
  <c r="O2" i="100"/>
  <c r="J2" i="100"/>
  <c r="G548" i="100" l="1"/>
  <c r="M548" i="100"/>
  <c r="G550" i="100"/>
  <c r="M550" i="100"/>
  <c r="G547" i="100"/>
  <c r="M547" i="100"/>
  <c r="G552" i="100"/>
  <c r="M552" i="100"/>
  <c r="G549" i="100"/>
  <c r="M549" i="100"/>
  <c r="G551" i="100"/>
  <c r="M551" i="100"/>
  <c r="G546" i="100"/>
  <c r="M546" i="100"/>
  <c r="G640" i="100"/>
  <c r="M640" i="100"/>
  <c r="G444" i="100"/>
  <c r="M444" i="100"/>
  <c r="G504" i="100"/>
  <c r="M504" i="100"/>
  <c r="G512" i="100"/>
  <c r="M512" i="100"/>
  <c r="G441" i="100"/>
  <c r="M441" i="100"/>
  <c r="G476" i="100"/>
  <c r="M476" i="100"/>
  <c r="G553" i="100"/>
  <c r="M553" i="100"/>
  <c r="G637" i="100"/>
  <c r="M637" i="100"/>
  <c r="G645" i="100"/>
  <c r="M645" i="100"/>
  <c r="G473" i="100"/>
  <c r="M473" i="100"/>
  <c r="G479" i="100"/>
  <c r="M479" i="100"/>
  <c r="G506" i="100"/>
  <c r="M506" i="100"/>
  <c r="G556" i="100"/>
  <c r="M556" i="100"/>
  <c r="G439" i="100"/>
  <c r="M439" i="100"/>
  <c r="G443" i="100"/>
  <c r="M443" i="100"/>
  <c r="G639" i="100"/>
  <c r="M639" i="100"/>
  <c r="G474" i="100"/>
  <c r="M474" i="100"/>
  <c r="G440" i="100"/>
  <c r="M440" i="100"/>
  <c r="G475" i="100"/>
  <c r="M475" i="100"/>
  <c r="G508" i="100"/>
  <c r="M508" i="100"/>
  <c r="G636" i="100"/>
  <c r="M636" i="100"/>
  <c r="G644" i="100"/>
  <c r="M644" i="100"/>
  <c r="G445" i="100"/>
  <c r="M445" i="100"/>
  <c r="G468" i="100"/>
  <c r="M468" i="100"/>
  <c r="G481" i="100"/>
  <c r="M481" i="100"/>
  <c r="G488" i="100"/>
  <c r="M488" i="100"/>
  <c r="G505" i="100"/>
  <c r="M505" i="100"/>
  <c r="G513" i="100"/>
  <c r="M513" i="100"/>
  <c r="G624" i="100"/>
  <c r="M624" i="100"/>
  <c r="G641" i="100"/>
  <c r="M641" i="100"/>
  <c r="G442" i="100"/>
  <c r="M442" i="100"/>
  <c r="G510" i="100"/>
  <c r="M510" i="100"/>
  <c r="G638" i="100"/>
  <c r="M638" i="100"/>
  <c r="G646" i="100"/>
  <c r="M646" i="100"/>
  <c r="G507" i="100"/>
  <c r="M507" i="100"/>
  <c r="G557" i="100"/>
  <c r="M557" i="100"/>
  <c r="P352" i="100"/>
  <c r="P381" i="100"/>
  <c r="P385" i="100"/>
  <c r="P389" i="100"/>
  <c r="P400" i="100"/>
  <c r="P404" i="100"/>
  <c r="P408" i="100"/>
  <c r="P412" i="100"/>
  <c r="P416" i="100"/>
  <c r="P420" i="100"/>
  <c r="P424" i="100"/>
  <c r="P428" i="100"/>
  <c r="P432" i="100"/>
  <c r="P436" i="100"/>
  <c r="P445" i="100"/>
  <c r="P448" i="100"/>
  <c r="P452" i="100"/>
  <c r="P456" i="100"/>
  <c r="P460" i="100"/>
  <c r="P464" i="100"/>
  <c r="P468" i="100"/>
  <c r="P481" i="100"/>
  <c r="P494" i="100"/>
  <c r="P503" i="100"/>
  <c r="P511" i="100"/>
  <c r="P517" i="100"/>
  <c r="P521" i="100"/>
  <c r="P548" i="100"/>
  <c r="P552" i="100"/>
  <c r="P622" i="100"/>
  <c r="F639" i="100"/>
  <c r="P639" i="100"/>
  <c r="P647" i="100"/>
  <c r="P651" i="100"/>
  <c r="P655" i="100"/>
  <c r="P659" i="100"/>
  <c r="P663" i="100"/>
  <c r="P667" i="100"/>
  <c r="P671" i="100"/>
  <c r="P675" i="100"/>
  <c r="P8" i="100"/>
  <c r="P12" i="100"/>
  <c r="P16" i="100"/>
  <c r="P20" i="100"/>
  <c r="P24" i="100"/>
  <c r="P28" i="100"/>
  <c r="P32" i="100"/>
  <c r="P36" i="100"/>
  <c r="P40" i="100"/>
  <c r="P44" i="100"/>
  <c r="P48" i="100"/>
  <c r="P52" i="100"/>
  <c r="P56" i="100"/>
  <c r="P60" i="100"/>
  <c r="P64" i="100"/>
  <c r="P68" i="100"/>
  <c r="P72" i="100"/>
  <c r="P76" i="100"/>
  <c r="P80" i="100"/>
  <c r="P84" i="100"/>
  <c r="P88" i="100"/>
  <c r="P92" i="100"/>
  <c r="P96" i="100"/>
  <c r="P100" i="100"/>
  <c r="P104" i="100"/>
  <c r="P108" i="100"/>
  <c r="P112" i="100"/>
  <c r="P116" i="100"/>
  <c r="P120" i="100"/>
  <c r="P124" i="100"/>
  <c r="P128" i="100"/>
  <c r="P132" i="100"/>
  <c r="P136" i="100"/>
  <c r="P140" i="100"/>
  <c r="P144" i="100"/>
  <c r="P148" i="100"/>
  <c r="P152" i="100"/>
  <c r="P156" i="100"/>
  <c r="P160" i="100"/>
  <c r="P164" i="100"/>
  <c r="P168" i="100"/>
  <c r="P172" i="100"/>
  <c r="P176" i="100"/>
  <c r="P180" i="100"/>
  <c r="P184" i="100"/>
  <c r="P188" i="100"/>
  <c r="P192" i="100"/>
  <c r="P196" i="100"/>
  <c r="P200" i="100"/>
  <c r="P204" i="100"/>
  <c r="P208" i="100"/>
  <c r="P212" i="100"/>
  <c r="P216" i="100"/>
  <c r="P220" i="100"/>
  <c r="P224" i="100"/>
  <c r="P228" i="100"/>
  <c r="P232" i="100"/>
  <c r="P236" i="100"/>
  <c r="P240" i="100"/>
  <c r="P244" i="100"/>
  <c r="P248" i="100"/>
  <c r="P252" i="100"/>
  <c r="P256" i="100"/>
  <c r="F260" i="100"/>
  <c r="P260" i="100"/>
  <c r="P264" i="100"/>
  <c r="P268" i="100"/>
  <c r="P272" i="100"/>
  <c r="P276" i="100"/>
  <c r="P280" i="100"/>
  <c r="P284" i="100"/>
  <c r="P288" i="100"/>
  <c r="P292" i="100"/>
  <c r="P296" i="100"/>
  <c r="P300" i="100"/>
  <c r="P304" i="100"/>
  <c r="P308" i="100"/>
  <c r="P312" i="100"/>
  <c r="P316" i="100"/>
  <c r="P320" i="100"/>
  <c r="P324" i="100"/>
  <c r="P328" i="100"/>
  <c r="P332" i="100"/>
  <c r="P336" i="100"/>
  <c r="P340" i="100"/>
  <c r="P344" i="100"/>
  <c r="P348" i="100"/>
  <c r="P355" i="100"/>
  <c r="P358" i="100"/>
  <c r="P362" i="100"/>
  <c r="P369" i="100"/>
  <c r="P373" i="100"/>
  <c r="P377" i="100"/>
  <c r="P392" i="100"/>
  <c r="P396" i="100"/>
  <c r="P442" i="100"/>
  <c r="P471" i="100"/>
  <c r="P477" i="100"/>
  <c r="P484" i="100"/>
  <c r="P488" i="100"/>
  <c r="P491" i="100"/>
  <c r="P500" i="100"/>
  <c r="P508" i="100"/>
  <c r="P528" i="100"/>
  <c r="P532" i="100"/>
  <c r="P536" i="100"/>
  <c r="P540" i="100"/>
  <c r="P544" i="100"/>
  <c r="P555" i="100"/>
  <c r="P558" i="100"/>
  <c r="P562" i="100"/>
  <c r="P566" i="100"/>
  <c r="P570" i="100"/>
  <c r="P574" i="100"/>
  <c r="P578" i="100"/>
  <c r="P582" i="100"/>
  <c r="P586" i="100"/>
  <c r="P590" i="100"/>
  <c r="P594" i="100"/>
  <c r="P598" i="100"/>
  <c r="P602" i="100"/>
  <c r="P606" i="100"/>
  <c r="P610" i="100"/>
  <c r="P614" i="100"/>
  <c r="P618" i="100"/>
  <c r="P628" i="100"/>
  <c r="P632" i="100"/>
  <c r="P636" i="100"/>
  <c r="P644" i="100"/>
  <c r="P365" i="100"/>
  <c r="P380" i="100"/>
  <c r="P384" i="100"/>
  <c r="P388" i="100"/>
  <c r="P403" i="100"/>
  <c r="P407" i="100"/>
  <c r="P411" i="100"/>
  <c r="P415" i="100"/>
  <c r="P419" i="100"/>
  <c r="P423" i="100"/>
  <c r="P427" i="100"/>
  <c r="P431" i="100"/>
  <c r="P435" i="100"/>
  <c r="P439" i="100"/>
  <c r="P447" i="100"/>
  <c r="P451" i="100"/>
  <c r="P455" i="100"/>
  <c r="P459" i="100"/>
  <c r="P463" i="100"/>
  <c r="P467" i="100"/>
  <c r="P474" i="100"/>
  <c r="P480" i="100"/>
  <c r="P496" i="100"/>
  <c r="P505" i="100"/>
  <c r="P513" i="100"/>
  <c r="P516" i="100"/>
  <c r="P520" i="100"/>
  <c r="P524" i="100"/>
  <c r="P547" i="100"/>
  <c r="P551" i="100"/>
  <c r="P621" i="100"/>
  <c r="P624" i="100"/>
  <c r="P641" i="100"/>
  <c r="P650" i="100"/>
  <c r="P654" i="100"/>
  <c r="P658" i="100"/>
  <c r="P662" i="100"/>
  <c r="P666" i="100"/>
  <c r="P670" i="100"/>
  <c r="P674" i="100"/>
  <c r="P678" i="100"/>
  <c r="P7" i="100"/>
  <c r="P11" i="100"/>
  <c r="P15" i="100"/>
  <c r="P19" i="100"/>
  <c r="P23" i="100"/>
  <c r="P27" i="100"/>
  <c r="P31" i="100"/>
  <c r="P35" i="100"/>
  <c r="P39" i="100"/>
  <c r="P43" i="100"/>
  <c r="P47" i="100"/>
  <c r="P51" i="100"/>
  <c r="P55" i="100"/>
  <c r="P59" i="100"/>
  <c r="P63" i="100"/>
  <c r="P67" i="100"/>
  <c r="P71" i="100"/>
  <c r="P75" i="100"/>
  <c r="P79" i="100"/>
  <c r="P83" i="100"/>
  <c r="P87" i="100"/>
  <c r="P91" i="100"/>
  <c r="P95" i="100"/>
  <c r="P99" i="100"/>
  <c r="P103" i="100"/>
  <c r="P107" i="100"/>
  <c r="P111" i="100"/>
  <c r="P115" i="100"/>
  <c r="P119" i="100"/>
  <c r="P123" i="100"/>
  <c r="P127" i="100"/>
  <c r="P131" i="100"/>
  <c r="P135" i="100"/>
  <c r="P139" i="100"/>
  <c r="P143" i="100"/>
  <c r="P147" i="100"/>
  <c r="P151" i="100"/>
  <c r="P155" i="100"/>
  <c r="P159" i="100"/>
  <c r="P163" i="100"/>
  <c r="P167" i="100"/>
  <c r="P171" i="100"/>
  <c r="P175" i="100"/>
  <c r="P179" i="100"/>
  <c r="P183" i="100"/>
  <c r="P187" i="100"/>
  <c r="P191" i="100"/>
  <c r="P195" i="100"/>
  <c r="P199" i="100"/>
  <c r="P203" i="100"/>
  <c r="P207" i="100"/>
  <c r="P211" i="100"/>
  <c r="P215" i="100"/>
  <c r="P219" i="100"/>
  <c r="P223" i="100"/>
  <c r="P227" i="100"/>
  <c r="P231" i="100"/>
  <c r="P235" i="100"/>
  <c r="P239" i="100"/>
  <c r="P243" i="100"/>
  <c r="P247" i="100"/>
  <c r="P251" i="100"/>
  <c r="P255" i="100"/>
  <c r="F259" i="100"/>
  <c r="P259" i="100"/>
  <c r="P263" i="100"/>
  <c r="P267" i="100"/>
  <c r="P271" i="100"/>
  <c r="P275" i="100"/>
  <c r="P279" i="100"/>
  <c r="P283" i="100"/>
  <c r="P287" i="100"/>
  <c r="P291" i="100"/>
  <c r="P295" i="100"/>
  <c r="P299" i="100"/>
  <c r="P303" i="100"/>
  <c r="P307" i="100"/>
  <c r="P311" i="100"/>
  <c r="P315" i="100"/>
  <c r="P319" i="100"/>
  <c r="P323" i="100"/>
  <c r="P327" i="100"/>
  <c r="P331" i="100"/>
  <c r="P335" i="100"/>
  <c r="P339" i="100"/>
  <c r="P343" i="100"/>
  <c r="P347" i="100"/>
  <c r="P351" i="100"/>
  <c r="P361" i="100"/>
  <c r="P368" i="100"/>
  <c r="P372" i="100"/>
  <c r="P376" i="100"/>
  <c r="P391" i="100"/>
  <c r="P395" i="100"/>
  <c r="P399" i="100"/>
  <c r="P444" i="100"/>
  <c r="P470" i="100"/>
  <c r="P483" i="100"/>
  <c r="P487" i="100"/>
  <c r="P490" i="100"/>
  <c r="F493" i="100"/>
  <c r="P493" i="100"/>
  <c r="P499" i="100"/>
  <c r="P502" i="100"/>
  <c r="P510" i="100"/>
  <c r="P527" i="100"/>
  <c r="P531" i="100"/>
  <c r="P535" i="100"/>
  <c r="P539" i="100"/>
  <c r="P543" i="100"/>
  <c r="P554" i="100"/>
  <c r="P561" i="100"/>
  <c r="P565" i="100"/>
  <c r="P569" i="100"/>
  <c r="P573" i="100"/>
  <c r="P577" i="100"/>
  <c r="P581" i="100"/>
  <c r="P585" i="100"/>
  <c r="P589" i="100"/>
  <c r="P593" i="100"/>
  <c r="P597" i="100"/>
  <c r="P601" i="100"/>
  <c r="P605" i="100"/>
  <c r="P609" i="100"/>
  <c r="P613" i="100"/>
  <c r="P617" i="100"/>
  <c r="P627" i="100"/>
  <c r="P631" i="100"/>
  <c r="P635" i="100"/>
  <c r="P638" i="100"/>
  <c r="P646" i="100"/>
  <c r="P357" i="100"/>
  <c r="P383" i="100"/>
  <c r="P410" i="100"/>
  <c r="P418" i="100"/>
  <c r="P422" i="100"/>
  <c r="P426" i="100"/>
  <c r="P430" i="100"/>
  <c r="P434" i="100"/>
  <c r="P438" i="100"/>
  <c r="P441" i="100"/>
  <c r="P450" i="100"/>
  <c r="P454" i="100"/>
  <c r="P458" i="100"/>
  <c r="P462" i="100"/>
  <c r="P466" i="100"/>
  <c r="P476" i="100"/>
  <c r="P507" i="100"/>
  <c r="P515" i="100"/>
  <c r="P519" i="100"/>
  <c r="P523" i="100"/>
  <c r="P550" i="100"/>
  <c r="P557" i="100"/>
  <c r="P620" i="100"/>
  <c r="P643" i="100"/>
  <c r="P649" i="100"/>
  <c r="P653" i="100"/>
  <c r="P657" i="100"/>
  <c r="P661" i="100"/>
  <c r="P665" i="100"/>
  <c r="P669" i="100"/>
  <c r="P673" i="100"/>
  <c r="P677" i="100"/>
  <c r="P354" i="100"/>
  <c r="P379" i="100"/>
  <c r="P387" i="100"/>
  <c r="P402" i="100"/>
  <c r="P406" i="100"/>
  <c r="P414" i="100"/>
  <c r="Q6" i="100"/>
  <c r="P6" i="100"/>
  <c r="P10" i="100"/>
  <c r="P14" i="100"/>
  <c r="P18" i="100"/>
  <c r="P22" i="100"/>
  <c r="P26" i="100"/>
  <c r="P30" i="100"/>
  <c r="P34" i="100"/>
  <c r="P38" i="100"/>
  <c r="P42" i="100"/>
  <c r="P46" i="100"/>
  <c r="P50" i="100"/>
  <c r="P54" i="100"/>
  <c r="P58" i="100"/>
  <c r="P62" i="100"/>
  <c r="P66" i="100"/>
  <c r="P70" i="100"/>
  <c r="P74" i="100"/>
  <c r="P78" i="100"/>
  <c r="P82" i="100"/>
  <c r="P86" i="100"/>
  <c r="F90" i="100"/>
  <c r="P90" i="100"/>
  <c r="P94" i="100"/>
  <c r="P98" i="100"/>
  <c r="P102" i="100"/>
  <c r="P106" i="100"/>
  <c r="P110" i="100"/>
  <c r="P114" i="100"/>
  <c r="P118" i="100"/>
  <c r="P122" i="100"/>
  <c r="P126" i="100"/>
  <c r="P130" i="100"/>
  <c r="P134" i="100"/>
  <c r="P138" i="100"/>
  <c r="P142" i="100"/>
  <c r="P146" i="100"/>
  <c r="P150" i="100"/>
  <c r="P154" i="100"/>
  <c r="P158" i="100"/>
  <c r="P162" i="100"/>
  <c r="P166" i="100"/>
  <c r="P170" i="100"/>
  <c r="P174" i="100"/>
  <c r="P178" i="100"/>
  <c r="P182" i="100"/>
  <c r="P186" i="100"/>
  <c r="P190" i="100"/>
  <c r="P194" i="100"/>
  <c r="P198" i="100"/>
  <c r="P202" i="100"/>
  <c r="P206" i="100"/>
  <c r="P210" i="100"/>
  <c r="P214" i="100"/>
  <c r="P218" i="100"/>
  <c r="P222" i="100"/>
  <c r="P226" i="100"/>
  <c r="P230" i="100"/>
  <c r="P234" i="100"/>
  <c r="P238" i="100"/>
  <c r="P242" i="100"/>
  <c r="P246" i="100"/>
  <c r="P250" i="100"/>
  <c r="P254" i="100"/>
  <c r="P258" i="100"/>
  <c r="P262" i="100"/>
  <c r="P266" i="100"/>
  <c r="P270" i="100"/>
  <c r="P274" i="100"/>
  <c r="P278" i="100"/>
  <c r="P282" i="100"/>
  <c r="P286" i="100"/>
  <c r="P290" i="100"/>
  <c r="P294" i="100"/>
  <c r="P298" i="100"/>
  <c r="P302" i="100"/>
  <c r="P306" i="100"/>
  <c r="P310" i="100"/>
  <c r="P314" i="100"/>
  <c r="P318" i="100"/>
  <c r="P322" i="100"/>
  <c r="P326" i="100"/>
  <c r="P330" i="100"/>
  <c r="P334" i="100"/>
  <c r="P338" i="100"/>
  <c r="P342" i="100"/>
  <c r="P346" i="100"/>
  <c r="P350" i="100"/>
  <c r="P360" i="100"/>
  <c r="P364" i="100"/>
  <c r="P367" i="100"/>
  <c r="P371" i="100"/>
  <c r="P375" i="100"/>
  <c r="P394" i="100"/>
  <c r="P398" i="100"/>
  <c r="P446" i="100"/>
  <c r="P469" i="100"/>
  <c r="P473" i="100"/>
  <c r="P479" i="100"/>
  <c r="F482" i="100"/>
  <c r="P482" i="100"/>
  <c r="P486" i="100"/>
  <c r="P495" i="100"/>
  <c r="P498" i="100"/>
  <c r="P504" i="100"/>
  <c r="P512" i="100"/>
  <c r="P526" i="100"/>
  <c r="P530" i="100"/>
  <c r="P534" i="100"/>
  <c r="P538" i="100"/>
  <c r="P542" i="100"/>
  <c r="P546" i="100"/>
  <c r="P560" i="100"/>
  <c r="P564" i="100"/>
  <c r="P568" i="100"/>
  <c r="P572" i="100"/>
  <c r="P576" i="100"/>
  <c r="P580" i="100"/>
  <c r="P584" i="100"/>
  <c r="P588" i="100"/>
  <c r="P592" i="100"/>
  <c r="P596" i="100"/>
  <c r="P600" i="100"/>
  <c r="P604" i="100"/>
  <c r="P608" i="100"/>
  <c r="P612" i="100"/>
  <c r="P616" i="100"/>
  <c r="P623" i="100"/>
  <c r="P626" i="100"/>
  <c r="P630" i="100"/>
  <c r="P634" i="100"/>
  <c r="P640" i="100"/>
  <c r="P353" i="100"/>
  <c r="P356" i="100"/>
  <c r="P378" i="100"/>
  <c r="P382" i="100"/>
  <c r="P386" i="100"/>
  <c r="P390" i="100"/>
  <c r="P401" i="100"/>
  <c r="P405" i="100"/>
  <c r="P409" i="100"/>
  <c r="P413" i="100"/>
  <c r="P417" i="100"/>
  <c r="P421" i="100"/>
  <c r="P425" i="100"/>
  <c r="P429" i="100"/>
  <c r="P433" i="100"/>
  <c r="P437" i="100"/>
  <c r="P443" i="100"/>
  <c r="P449" i="100"/>
  <c r="P453" i="100"/>
  <c r="P457" i="100"/>
  <c r="P461" i="100"/>
  <c r="P465" i="100"/>
  <c r="P489" i="100"/>
  <c r="P492" i="100"/>
  <c r="P501" i="100"/>
  <c r="P509" i="100"/>
  <c r="P518" i="100"/>
  <c r="P522" i="100"/>
  <c r="P549" i="100"/>
  <c r="P553" i="100"/>
  <c r="P637" i="100"/>
  <c r="P645" i="100"/>
  <c r="P648" i="100"/>
  <c r="P652" i="100"/>
  <c r="P656" i="100"/>
  <c r="P660" i="100"/>
  <c r="F664" i="100"/>
  <c r="P664" i="100"/>
  <c r="P668" i="100"/>
  <c r="P672" i="100"/>
  <c r="P676" i="100"/>
  <c r="P9" i="100"/>
  <c r="P13" i="100"/>
  <c r="P17" i="100"/>
  <c r="P21" i="100"/>
  <c r="P25" i="100"/>
  <c r="P29" i="100"/>
  <c r="P33" i="100"/>
  <c r="P37" i="100"/>
  <c r="P41" i="100"/>
  <c r="P45" i="100"/>
  <c r="P49" i="100"/>
  <c r="P53" i="100"/>
  <c r="P57" i="100"/>
  <c r="P61" i="100"/>
  <c r="P65" i="100"/>
  <c r="P69" i="100"/>
  <c r="P73" i="100"/>
  <c r="P77" i="100"/>
  <c r="P81" i="100"/>
  <c r="P85" i="100"/>
  <c r="P89" i="100"/>
  <c r="P93" i="100"/>
  <c r="P97" i="100"/>
  <c r="P101" i="100"/>
  <c r="P105" i="100"/>
  <c r="P109" i="100"/>
  <c r="P113" i="100"/>
  <c r="P117" i="100"/>
  <c r="P121" i="100"/>
  <c r="P125" i="100"/>
  <c r="P129" i="100"/>
  <c r="P133" i="100"/>
  <c r="P137" i="100"/>
  <c r="P141" i="100"/>
  <c r="P145" i="100"/>
  <c r="P149" i="100"/>
  <c r="P153" i="100"/>
  <c r="P157" i="100"/>
  <c r="P161" i="100"/>
  <c r="P165" i="100"/>
  <c r="P169" i="100"/>
  <c r="P173" i="100"/>
  <c r="P177" i="100"/>
  <c r="P181" i="100"/>
  <c r="P185" i="100"/>
  <c r="P189" i="100"/>
  <c r="P193" i="100"/>
  <c r="P197" i="100"/>
  <c r="P201" i="100"/>
  <c r="P205" i="100"/>
  <c r="P209" i="100"/>
  <c r="P213" i="100"/>
  <c r="P217" i="100"/>
  <c r="P221" i="100"/>
  <c r="P225" i="100"/>
  <c r="P229" i="100"/>
  <c r="P233" i="100"/>
  <c r="P237" i="100"/>
  <c r="P241" i="100"/>
  <c r="P245" i="100"/>
  <c r="P249" i="100"/>
  <c r="P253" i="100"/>
  <c r="P257" i="100"/>
  <c r="P261" i="100"/>
  <c r="P265" i="100"/>
  <c r="P269" i="100"/>
  <c r="P273" i="100"/>
  <c r="P277" i="100"/>
  <c r="P281" i="100"/>
  <c r="P285" i="100"/>
  <c r="P289" i="100"/>
  <c r="P293" i="100"/>
  <c r="P297" i="100"/>
  <c r="P301" i="100"/>
  <c r="P305" i="100"/>
  <c r="P309" i="100"/>
  <c r="P313" i="100"/>
  <c r="P317" i="100"/>
  <c r="P321" i="100"/>
  <c r="P325" i="100"/>
  <c r="P329" i="100"/>
  <c r="P333" i="100"/>
  <c r="P337" i="100"/>
  <c r="P341" i="100"/>
  <c r="P345" i="100"/>
  <c r="P349" i="100"/>
  <c r="P359" i="100"/>
  <c r="P363" i="100"/>
  <c r="P366" i="100"/>
  <c r="P370" i="100"/>
  <c r="P374" i="100"/>
  <c r="P393" i="100"/>
  <c r="P397" i="100"/>
  <c r="P440" i="100"/>
  <c r="P472" i="100"/>
  <c r="P475" i="100"/>
  <c r="P478" i="100"/>
  <c r="P485" i="100"/>
  <c r="F497" i="100"/>
  <c r="P497" i="100"/>
  <c r="P506" i="100"/>
  <c r="P514" i="100"/>
  <c r="P525" i="100"/>
  <c r="P529" i="100"/>
  <c r="P533" i="100"/>
  <c r="P537" i="100"/>
  <c r="P541" i="100"/>
  <c r="P545" i="100"/>
  <c r="P556" i="100"/>
  <c r="P559" i="100"/>
  <c r="P563" i="100"/>
  <c r="P567" i="100"/>
  <c r="P571" i="100"/>
  <c r="P575" i="100"/>
  <c r="P579" i="100"/>
  <c r="P583" i="100"/>
  <c r="P587" i="100"/>
  <c r="P591" i="100"/>
  <c r="P595" i="100"/>
  <c r="P599" i="100"/>
  <c r="P603" i="100"/>
  <c r="P607" i="100"/>
  <c r="P611" i="100"/>
  <c r="P615" i="100"/>
  <c r="P619" i="100"/>
  <c r="P625" i="100"/>
  <c r="P629" i="100"/>
  <c r="P633" i="100"/>
  <c r="P642" i="100"/>
  <c r="G5" i="100"/>
  <c r="F674" i="100"/>
  <c r="F678" i="100"/>
  <c r="F673" i="100"/>
  <c r="F672" i="100"/>
  <c r="F479" i="100"/>
  <c r="F661" i="100"/>
  <c r="F669" i="100"/>
  <c r="F23" i="100"/>
  <c r="F185" i="100"/>
  <c r="F230" i="100"/>
  <c r="F344" i="100"/>
  <c r="F222" i="100"/>
  <c r="F228" i="100"/>
  <c r="F246" i="100"/>
  <c r="F427" i="100"/>
  <c r="F168" i="100"/>
  <c r="F193" i="100"/>
  <c r="F11" i="100"/>
  <c r="F137" i="100"/>
  <c r="F182" i="100"/>
  <c r="F443" i="100"/>
  <c r="F210" i="100"/>
  <c r="F278" i="100"/>
  <c r="F415" i="100"/>
  <c r="F7" i="100"/>
  <c r="F43" i="100"/>
  <c r="F52" i="100"/>
  <c r="F190" i="100"/>
  <c r="F502" i="100"/>
  <c r="F485" i="100"/>
  <c r="F129" i="100"/>
  <c r="F161" i="100"/>
  <c r="F209" i="100"/>
  <c r="F252" i="100"/>
  <c r="F298" i="100"/>
  <c r="F318" i="100"/>
  <c r="F408" i="100"/>
  <c r="F484" i="100"/>
  <c r="F238" i="100"/>
  <c r="F93" i="100"/>
  <c r="F173" i="100"/>
  <c r="F196" i="100"/>
  <c r="F336" i="100"/>
  <c r="F352" i="100"/>
  <c r="F486" i="100"/>
  <c r="F213" i="100"/>
  <c r="F355" i="100"/>
  <c r="F105" i="100"/>
  <c r="F188" i="100"/>
  <c r="F242" i="100"/>
  <c r="F302" i="100"/>
  <c r="F392" i="100"/>
  <c r="F455" i="100"/>
  <c r="F553" i="100"/>
  <c r="F607" i="100"/>
  <c r="F21" i="100"/>
  <c r="F32" i="100"/>
  <c r="F39" i="100"/>
  <c r="F101" i="100"/>
  <c r="F121" i="100"/>
  <c r="F200" i="100"/>
  <c r="F206" i="100"/>
  <c r="F212" i="100"/>
  <c r="F218" i="100"/>
  <c r="F224" i="100"/>
  <c r="F226" i="100"/>
  <c r="F240" i="100"/>
  <c r="F334" i="100"/>
  <c r="F359" i="100"/>
  <c r="F580" i="100"/>
  <c r="F591" i="100"/>
  <c r="F16" i="100"/>
  <c r="F27" i="100"/>
  <c r="F37" i="100"/>
  <c r="F180" i="100"/>
  <c r="F234" i="100"/>
  <c r="F248" i="100"/>
  <c r="F487" i="100"/>
  <c r="F521" i="100"/>
  <c r="F527" i="100"/>
  <c r="F585" i="100"/>
  <c r="F596" i="100"/>
  <c r="F125" i="100"/>
  <c r="F153" i="100"/>
  <c r="F176" i="100"/>
  <c r="F255" i="100"/>
  <c r="F332" i="100"/>
  <c r="F346" i="100"/>
  <c r="F511" i="100"/>
  <c r="F532" i="100"/>
  <c r="F657" i="100"/>
  <c r="F668" i="100"/>
  <c r="F202" i="100"/>
  <c r="F194" i="100"/>
  <c r="F501" i="100"/>
  <c r="F51" i="100"/>
  <c r="F141" i="100"/>
  <c r="F165" i="100"/>
  <c r="F198" i="100"/>
  <c r="F214" i="100"/>
  <c r="F229" i="100"/>
  <c r="F250" i="100"/>
  <c r="F266" i="100"/>
  <c r="F306" i="100"/>
  <c r="F349" i="100"/>
  <c r="F380" i="100"/>
  <c r="F435" i="100"/>
  <c r="F481" i="100"/>
  <c r="F495" i="100"/>
  <c r="F72" i="100"/>
  <c r="F197" i="100"/>
  <c r="F201" i="100"/>
  <c r="F249" i="100"/>
  <c r="F471" i="100"/>
  <c r="F494" i="100"/>
  <c r="F548" i="100"/>
  <c r="F12" i="100"/>
  <c r="F28" i="100"/>
  <c r="F44" i="100"/>
  <c r="F47" i="100"/>
  <c r="F56" i="100"/>
  <c r="F68" i="100"/>
  <c r="F80" i="100"/>
  <c r="F113" i="100"/>
  <c r="F149" i="100"/>
  <c r="F160" i="100"/>
  <c r="F208" i="100"/>
  <c r="F225" i="100"/>
  <c r="F244" i="100"/>
  <c r="F245" i="100"/>
  <c r="F264" i="100"/>
  <c r="F364" i="100"/>
  <c r="F396" i="100"/>
  <c r="F233" i="100"/>
  <c r="F290" i="100"/>
  <c r="F152" i="100"/>
  <c r="F232" i="100"/>
  <c r="F181" i="100"/>
  <c r="F184" i="100"/>
  <c r="F241" i="100"/>
  <c r="F314" i="100"/>
  <c r="F330" i="100"/>
  <c r="F217" i="100"/>
  <c r="F340" i="100"/>
  <c r="F17" i="100"/>
  <c r="F117" i="100"/>
  <c r="F169" i="100"/>
  <c r="F216" i="100"/>
  <c r="F157" i="100"/>
  <c r="F205" i="100"/>
  <c r="F221" i="100"/>
  <c r="F237" i="100"/>
  <c r="F263" i="100"/>
  <c r="F328" i="100"/>
  <c r="F347" i="100"/>
  <c r="F492" i="100"/>
  <c r="F612" i="100"/>
  <c r="F623" i="100"/>
  <c r="F404" i="100"/>
  <c r="F33" i="100"/>
  <c r="F133" i="100"/>
  <c r="F164" i="100"/>
  <c r="F338" i="100"/>
  <c r="F350" i="100"/>
  <c r="F76" i="100"/>
  <c r="F91" i="100"/>
  <c r="F109" i="100"/>
  <c r="F145" i="100"/>
  <c r="F156" i="100"/>
  <c r="F172" i="100"/>
  <c r="F177" i="100"/>
  <c r="F186" i="100"/>
  <c r="F189" i="100"/>
  <c r="F192" i="100"/>
  <c r="F204" i="100"/>
  <c r="F220" i="100"/>
  <c r="F236" i="100"/>
  <c r="F254" i="100"/>
  <c r="F282" i="100"/>
  <c r="F326" i="100"/>
  <c r="F342" i="100"/>
  <c r="F368" i="100"/>
  <c r="F372" i="100"/>
  <c r="F388" i="100"/>
  <c r="F431" i="100"/>
  <c r="F451" i="100"/>
  <c r="F463" i="100"/>
  <c r="F569" i="100"/>
  <c r="F628" i="100"/>
  <c r="F644" i="100"/>
  <c r="F665" i="100"/>
  <c r="F516" i="100"/>
  <c r="F676" i="100"/>
  <c r="F286" i="100"/>
  <c r="F384" i="100"/>
  <c r="F447" i="100"/>
  <c r="F491" i="100"/>
  <c r="F500" i="100"/>
  <c r="F537" i="100"/>
  <c r="F294" i="100"/>
  <c r="F310" i="100"/>
  <c r="F361" i="100"/>
  <c r="F459" i="100"/>
  <c r="F467" i="100"/>
  <c r="F490" i="100"/>
  <c r="F499" i="100"/>
  <c r="F543" i="100"/>
  <c r="F601" i="100"/>
  <c r="F617" i="100"/>
  <c r="F633" i="100"/>
  <c r="F258" i="100"/>
  <c r="F268" i="100"/>
  <c r="F270" i="100"/>
  <c r="F272" i="100"/>
  <c r="F322" i="100"/>
  <c r="F354" i="100"/>
  <c r="F357" i="100"/>
  <c r="F376" i="100"/>
  <c r="F400" i="100"/>
  <c r="F419" i="100"/>
  <c r="F423" i="100"/>
  <c r="F439" i="100"/>
  <c r="F475" i="100"/>
  <c r="F483" i="100"/>
  <c r="F489" i="100"/>
  <c r="F498" i="100"/>
  <c r="F505" i="100"/>
  <c r="F564" i="100"/>
  <c r="F575" i="100"/>
  <c r="F652" i="100"/>
  <c r="F660" i="100"/>
  <c r="F656" i="100"/>
  <c r="F5" i="100"/>
  <c r="Q5" i="100"/>
  <c r="F49" i="100"/>
  <c r="F50" i="100"/>
  <c r="F61" i="100"/>
  <c r="F62" i="100"/>
  <c r="F63" i="100"/>
  <c r="F84" i="100"/>
  <c r="F6" i="100"/>
  <c r="F22" i="100"/>
  <c r="F38" i="100"/>
  <c r="F64" i="100"/>
  <c r="F67" i="100"/>
  <c r="F85" i="100"/>
  <c r="F327" i="100"/>
  <c r="F370" i="100"/>
  <c r="F65" i="100"/>
  <c r="F71" i="100"/>
  <c r="F81" i="100"/>
  <c r="F325" i="100"/>
  <c r="F97" i="100"/>
  <c r="F454" i="100"/>
  <c r="F69" i="100"/>
  <c r="F77" i="100"/>
  <c r="F8" i="100"/>
  <c r="F13" i="100"/>
  <c r="F19" i="100"/>
  <c r="F24" i="100"/>
  <c r="F29" i="100"/>
  <c r="F35" i="100"/>
  <c r="F40" i="100"/>
  <c r="F45" i="100"/>
  <c r="F46" i="100"/>
  <c r="F53" i="100"/>
  <c r="F54" i="100"/>
  <c r="F55" i="100"/>
  <c r="F73" i="100"/>
  <c r="F34" i="100"/>
  <c r="F14" i="100"/>
  <c r="F30" i="100"/>
  <c r="F393" i="100"/>
  <c r="F402" i="100"/>
  <c r="F18" i="100"/>
  <c r="F9" i="100"/>
  <c r="F15" i="100"/>
  <c r="F20" i="100"/>
  <c r="F25" i="100"/>
  <c r="F31" i="100"/>
  <c r="F36" i="100"/>
  <c r="F41" i="100"/>
  <c r="F57" i="100"/>
  <c r="F58" i="100"/>
  <c r="F59" i="100"/>
  <c r="F10" i="100"/>
  <c r="F26" i="100"/>
  <c r="F42" i="100"/>
  <c r="F48" i="100"/>
  <c r="F60" i="100"/>
  <c r="F88" i="100"/>
  <c r="F379" i="100"/>
  <c r="F257" i="100"/>
  <c r="F275" i="100"/>
  <c r="F276" i="100"/>
  <c r="F277" i="100"/>
  <c r="F345" i="100"/>
  <c r="F360" i="100"/>
  <c r="F365" i="100"/>
  <c r="F374" i="100"/>
  <c r="F383" i="100"/>
  <c r="F397" i="100"/>
  <c r="F406" i="100"/>
  <c r="F433" i="100"/>
  <c r="F75" i="100"/>
  <c r="F79" i="100"/>
  <c r="F83" i="100"/>
  <c r="F87" i="100"/>
  <c r="F92" i="100"/>
  <c r="F96" i="100"/>
  <c r="F100" i="100"/>
  <c r="F104" i="100"/>
  <c r="F108" i="100"/>
  <c r="F112" i="100"/>
  <c r="F116" i="100"/>
  <c r="F120" i="100"/>
  <c r="F124" i="100"/>
  <c r="F128" i="100"/>
  <c r="F132" i="100"/>
  <c r="F136" i="100"/>
  <c r="F140" i="100"/>
  <c r="F144" i="100"/>
  <c r="F148" i="100"/>
  <c r="F348" i="100"/>
  <c r="F351" i="100"/>
  <c r="F353" i="100"/>
  <c r="F362" i="100"/>
  <c r="F371" i="100"/>
  <c r="F385" i="100"/>
  <c r="F394" i="100"/>
  <c r="F403" i="100"/>
  <c r="F432" i="100"/>
  <c r="F478" i="100"/>
  <c r="F253" i="100"/>
  <c r="F269" i="100"/>
  <c r="F279" i="100"/>
  <c r="F280" i="100"/>
  <c r="F281" i="100"/>
  <c r="F356" i="100"/>
  <c r="F373" i="100"/>
  <c r="F382" i="100"/>
  <c r="F391" i="100"/>
  <c r="F405" i="100"/>
  <c r="F418" i="100"/>
  <c r="F265" i="100"/>
  <c r="F271" i="100"/>
  <c r="F283" i="100"/>
  <c r="F284" i="100"/>
  <c r="F285" i="100"/>
  <c r="F321" i="100"/>
  <c r="F323" i="100"/>
  <c r="F329" i="100"/>
  <c r="F331" i="100"/>
  <c r="F367" i="100"/>
  <c r="F381" i="100"/>
  <c r="F390" i="100"/>
  <c r="F399" i="100"/>
  <c r="F411" i="100"/>
  <c r="F417" i="100"/>
  <c r="F89" i="100"/>
  <c r="F94" i="100"/>
  <c r="F98" i="100"/>
  <c r="F102" i="100"/>
  <c r="F106" i="100"/>
  <c r="F110" i="100"/>
  <c r="F114" i="100"/>
  <c r="F118" i="100"/>
  <c r="F122" i="100"/>
  <c r="F126" i="100"/>
  <c r="F130" i="100"/>
  <c r="F134" i="100"/>
  <c r="F138" i="100"/>
  <c r="F142" i="100"/>
  <c r="F146" i="100"/>
  <c r="F150" i="100"/>
  <c r="F154" i="100"/>
  <c r="F158" i="100"/>
  <c r="F162" i="100"/>
  <c r="F166" i="100"/>
  <c r="F170" i="100"/>
  <c r="F174" i="100"/>
  <c r="F178" i="100"/>
  <c r="F287" i="100"/>
  <c r="F288" i="100"/>
  <c r="F289" i="100"/>
  <c r="F293" i="100"/>
  <c r="F297" i="100"/>
  <c r="F301" i="100"/>
  <c r="F305" i="100"/>
  <c r="F309" i="100"/>
  <c r="F313" i="100"/>
  <c r="F317" i="100"/>
  <c r="F319" i="100"/>
  <c r="F333" i="100"/>
  <c r="F335" i="100"/>
  <c r="F369" i="100"/>
  <c r="F378" i="100"/>
  <c r="F387" i="100"/>
  <c r="F401" i="100"/>
  <c r="F410" i="100"/>
  <c r="F416" i="100"/>
  <c r="F462" i="100"/>
  <c r="F261" i="100"/>
  <c r="F273" i="100"/>
  <c r="F291" i="100"/>
  <c r="F295" i="100"/>
  <c r="F299" i="100"/>
  <c r="F303" i="100"/>
  <c r="F307" i="100"/>
  <c r="F311" i="100"/>
  <c r="F315" i="100"/>
  <c r="F337" i="100"/>
  <c r="F339" i="100"/>
  <c r="F366" i="100"/>
  <c r="F375" i="100"/>
  <c r="F389" i="100"/>
  <c r="F398" i="100"/>
  <c r="F407" i="100"/>
  <c r="F434" i="100"/>
  <c r="F66" i="100"/>
  <c r="F70" i="100"/>
  <c r="F74" i="100"/>
  <c r="F78" i="100"/>
  <c r="F82" i="100"/>
  <c r="F86" i="100"/>
  <c r="F95" i="100"/>
  <c r="F99" i="100"/>
  <c r="F103" i="100"/>
  <c r="F107" i="100"/>
  <c r="F111" i="100"/>
  <c r="F115" i="100"/>
  <c r="F119" i="100"/>
  <c r="F123" i="100"/>
  <c r="F127" i="100"/>
  <c r="F131" i="100"/>
  <c r="F135" i="100"/>
  <c r="F139" i="100"/>
  <c r="F143" i="100"/>
  <c r="F147" i="100"/>
  <c r="F151" i="100"/>
  <c r="F155" i="100"/>
  <c r="F159" i="100"/>
  <c r="F163" i="100"/>
  <c r="F167" i="100"/>
  <c r="F171" i="100"/>
  <c r="F175" i="100"/>
  <c r="F179" i="100"/>
  <c r="F183" i="100"/>
  <c r="F187" i="100"/>
  <c r="F191" i="100"/>
  <c r="F195" i="100"/>
  <c r="F199" i="100"/>
  <c r="F203" i="100"/>
  <c r="F207" i="100"/>
  <c r="F211" i="100"/>
  <c r="F215" i="100"/>
  <c r="F219" i="100"/>
  <c r="F223" i="100"/>
  <c r="F227" i="100"/>
  <c r="F231" i="100"/>
  <c r="F235" i="100"/>
  <c r="F239" i="100"/>
  <c r="F243" i="100"/>
  <c r="F247" i="100"/>
  <c r="F251" i="100"/>
  <c r="F256" i="100"/>
  <c r="F262" i="100"/>
  <c r="F267" i="100"/>
  <c r="F274" i="100"/>
  <c r="F341" i="100"/>
  <c r="F343" i="100"/>
  <c r="F363" i="100"/>
  <c r="F377" i="100"/>
  <c r="F386" i="100"/>
  <c r="F395" i="100"/>
  <c r="F409" i="100"/>
  <c r="F470" i="100"/>
  <c r="F488" i="100"/>
  <c r="F510" i="100"/>
  <c r="F525" i="100"/>
  <c r="F540" i="100"/>
  <c r="F436" i="100"/>
  <c r="F437" i="100"/>
  <c r="F438" i="100"/>
  <c r="F509" i="100"/>
  <c r="F524" i="100"/>
  <c r="F539" i="100"/>
  <c r="F555" i="100"/>
  <c r="F603" i="100"/>
  <c r="F358" i="100"/>
  <c r="F412" i="100"/>
  <c r="F413" i="100"/>
  <c r="F414" i="100"/>
  <c r="F440" i="100"/>
  <c r="F441" i="100"/>
  <c r="F442" i="100"/>
  <c r="F444" i="100"/>
  <c r="F445" i="100"/>
  <c r="F446" i="100"/>
  <c r="F448" i="100"/>
  <c r="F449" i="100"/>
  <c r="F450" i="100"/>
  <c r="F466" i="100"/>
  <c r="F508" i="100"/>
  <c r="F523" i="100"/>
  <c r="F480" i="100"/>
  <c r="F507" i="100"/>
  <c r="F561" i="100"/>
  <c r="F581" i="100"/>
  <c r="F560" i="100"/>
  <c r="F420" i="100"/>
  <c r="F421" i="100"/>
  <c r="F422" i="100"/>
  <c r="F496" i="100"/>
  <c r="F424" i="100"/>
  <c r="F425" i="100"/>
  <c r="F426" i="100"/>
  <c r="F458" i="100"/>
  <c r="F474" i="100"/>
  <c r="F542" i="100"/>
  <c r="F292" i="100"/>
  <c r="F296" i="100"/>
  <c r="F300" i="100"/>
  <c r="F304" i="100"/>
  <c r="F308" i="100"/>
  <c r="F312" i="100"/>
  <c r="F316" i="100"/>
  <c r="F320" i="100"/>
  <c r="F324" i="100"/>
  <c r="F428" i="100"/>
  <c r="F429" i="100"/>
  <c r="F430" i="100"/>
  <c r="F526" i="100"/>
  <c r="F541" i="100"/>
  <c r="F556" i="100"/>
  <c r="F597" i="100"/>
  <c r="F506" i="100"/>
  <c r="F512" i="100"/>
  <c r="F513" i="100"/>
  <c r="F514" i="100"/>
  <c r="F517" i="100"/>
  <c r="F518" i="100"/>
  <c r="F522" i="100"/>
  <c r="F528" i="100"/>
  <c r="F529" i="100"/>
  <c r="F530" i="100"/>
  <c r="F533" i="100"/>
  <c r="F534" i="100"/>
  <c r="F538" i="100"/>
  <c r="F544" i="100"/>
  <c r="F545" i="100"/>
  <c r="F546" i="100"/>
  <c r="F549" i="100"/>
  <c r="F550" i="100"/>
  <c r="F554" i="100"/>
  <c r="F571" i="100"/>
  <c r="F608" i="100"/>
  <c r="F618" i="100"/>
  <c r="F629" i="100"/>
  <c r="F570" i="100"/>
  <c r="F640" i="100"/>
  <c r="F635" i="100"/>
  <c r="F592" i="100"/>
  <c r="F602" i="100"/>
  <c r="F452" i="100"/>
  <c r="F456" i="100"/>
  <c r="F460" i="100"/>
  <c r="F464" i="100"/>
  <c r="F468" i="100"/>
  <c r="F472" i="100"/>
  <c r="F476" i="100"/>
  <c r="F613" i="100"/>
  <c r="F624" i="100"/>
  <c r="F634" i="100"/>
  <c r="F565" i="100"/>
  <c r="F587" i="100"/>
  <c r="F453" i="100"/>
  <c r="F457" i="100"/>
  <c r="F461" i="100"/>
  <c r="F465" i="100"/>
  <c r="F469" i="100"/>
  <c r="F473" i="100"/>
  <c r="F477" i="100"/>
  <c r="F503" i="100"/>
  <c r="F504" i="100"/>
  <c r="F515" i="100"/>
  <c r="F519" i="100"/>
  <c r="F520" i="100"/>
  <c r="F531" i="100"/>
  <c r="F535" i="100"/>
  <c r="F536" i="100"/>
  <c r="F547" i="100"/>
  <c r="F551" i="100"/>
  <c r="F552" i="100"/>
  <c r="F558" i="100"/>
  <c r="F559" i="100"/>
  <c r="F576" i="100"/>
  <c r="F586" i="100"/>
  <c r="F619" i="100"/>
  <c r="F557" i="100"/>
  <c r="F563" i="100"/>
  <c r="F568" i="100"/>
  <c r="F573" i="100"/>
  <c r="F579" i="100"/>
  <c r="F584" i="100"/>
  <c r="F589" i="100"/>
  <c r="F595" i="100"/>
  <c r="F600" i="100"/>
  <c r="F605" i="100"/>
  <c r="F611" i="100"/>
  <c r="F616" i="100"/>
  <c r="F621" i="100"/>
  <c r="F627" i="100"/>
  <c r="F632" i="100"/>
  <c r="F637" i="100"/>
  <c r="F643" i="100"/>
  <c r="F648" i="100"/>
  <c r="F574" i="100"/>
  <c r="F590" i="100"/>
  <c r="F606" i="100"/>
  <c r="F622" i="100"/>
  <c r="F638" i="100"/>
  <c r="F645" i="100"/>
  <c r="F566" i="100"/>
  <c r="F582" i="100"/>
  <c r="F598" i="100"/>
  <c r="F614" i="100"/>
  <c r="F630" i="100"/>
  <c r="F646" i="100"/>
  <c r="F567" i="100"/>
  <c r="F572" i="100"/>
  <c r="F577" i="100"/>
  <c r="F583" i="100"/>
  <c r="F588" i="100"/>
  <c r="F593" i="100"/>
  <c r="F599" i="100"/>
  <c r="F604" i="100"/>
  <c r="F609" i="100"/>
  <c r="F615" i="100"/>
  <c r="F620" i="100"/>
  <c r="F625" i="100"/>
  <c r="F631" i="100"/>
  <c r="F636" i="100"/>
  <c r="F641" i="100"/>
  <c r="F647" i="100"/>
  <c r="F562" i="100"/>
  <c r="F578" i="100"/>
  <c r="F594" i="100"/>
  <c r="F610" i="100"/>
  <c r="F626" i="100"/>
  <c r="F642" i="100"/>
  <c r="F651" i="100"/>
  <c r="F655" i="100"/>
  <c r="F659" i="100"/>
  <c r="F663" i="100"/>
  <c r="F667" i="100"/>
  <c r="F671" i="100"/>
  <c r="F675" i="100"/>
  <c r="F649" i="100"/>
  <c r="F653" i="100"/>
  <c r="F677" i="100"/>
  <c r="F650" i="100"/>
  <c r="F654" i="100"/>
  <c r="F658" i="100"/>
  <c r="F662" i="100"/>
  <c r="F666" i="100"/>
  <c r="F670" i="100"/>
  <c r="N41" i="98" l="1"/>
  <c r="N40" i="98"/>
  <c r="K40" i="98"/>
  <c r="G40" i="98"/>
  <c r="D40" i="98"/>
  <c r="W39" i="98"/>
  <c r="V39" i="98"/>
  <c r="S39" i="98"/>
  <c r="R39" i="98"/>
  <c r="Q39" i="98"/>
  <c r="P39" i="98"/>
  <c r="P41" i="98" s="1"/>
  <c r="O39" i="98"/>
  <c r="O41" i="98" s="1"/>
  <c r="N39" i="98"/>
  <c r="M39" i="98"/>
  <c r="M41" i="98" s="1"/>
  <c r="L39" i="98"/>
  <c r="L41" i="98" s="1"/>
  <c r="K39" i="98"/>
  <c r="J39" i="98"/>
  <c r="J41" i="98" s="1"/>
  <c r="I39" i="98"/>
  <c r="I41" i="98" s="1"/>
  <c r="H39" i="98"/>
  <c r="H41" i="98" s="1"/>
  <c r="G39" i="98"/>
  <c r="G41" i="98" s="1"/>
  <c r="F39" i="98"/>
  <c r="F41" i="98" s="1"/>
  <c r="E39" i="98"/>
  <c r="E41" i="98" s="1"/>
  <c r="C39" i="98"/>
  <c r="X38" i="98"/>
  <c r="AF37" i="98"/>
  <c r="AF43" i="98" s="1"/>
  <c r="T37" i="98"/>
  <c r="T39" i="98" s="1"/>
  <c r="T41" i="98" s="1"/>
  <c r="X36" i="98"/>
  <c r="X35" i="98"/>
  <c r="X34" i="98"/>
  <c r="X33" i="98"/>
  <c r="X32" i="98"/>
  <c r="X31" i="98"/>
  <c r="X30" i="98"/>
  <c r="AI29" i="98"/>
  <c r="G29" i="98"/>
  <c r="X29" i="98" s="1"/>
  <c r="AI28" i="98"/>
  <c r="D28" i="98"/>
  <c r="D39" i="98" s="1"/>
  <c r="D41" i="98" s="1"/>
  <c r="T25" i="98"/>
  <c r="S25" i="98"/>
  <c r="R25" i="98"/>
  <c r="Q25" i="98"/>
  <c r="P25" i="98"/>
  <c r="N25" i="98"/>
  <c r="K25" i="98"/>
  <c r="G25" i="98"/>
  <c r="D25" i="98"/>
  <c r="X24" i="98"/>
  <c r="X23" i="98"/>
  <c r="X22" i="98"/>
  <c r="X21" i="98"/>
  <c r="X20" i="98"/>
  <c r="X19" i="98"/>
  <c r="X18" i="98"/>
  <c r="X17" i="98"/>
  <c r="X16" i="98"/>
  <c r="X15" i="98"/>
  <c r="X14" i="98"/>
  <c r="X13" i="98"/>
  <c r="D5" i="98"/>
  <c r="X1" i="98"/>
  <c r="C1" i="98"/>
  <c r="E57" i="97"/>
  <c r="L38" i="97"/>
  <c r="D36" i="97"/>
  <c r="L35" i="97"/>
  <c r="D35" i="97"/>
  <c r="L34" i="97"/>
  <c r="D34" i="97"/>
  <c r="E29" i="97"/>
  <c r="D23" i="97"/>
  <c r="I14" i="97" s="1"/>
  <c r="D22" i="97"/>
  <c r="I13" i="97" s="1"/>
  <c r="L21" i="97"/>
  <c r="D21" i="97"/>
  <c r="I12" i="97" s="1"/>
  <c r="D9" i="97"/>
  <c r="D8" i="97"/>
  <c r="G5" i="97"/>
  <c r="K41" i="98" l="1"/>
  <c r="X25" i="98"/>
  <c r="D58" i="97"/>
  <c r="L39" i="97"/>
  <c r="X37" i="98"/>
  <c r="X28" i="98"/>
  <c r="X39" i="98" s="1"/>
  <c r="I9" i="97"/>
  <c r="I16" i="97" s="1"/>
  <c r="I10" i="97"/>
  <c r="X41" i="98" l="1"/>
  <c r="Z39" i="98"/>
  <c r="D59" i="97"/>
  <c r="I397" i="96" l="1"/>
  <c r="I398" i="96"/>
  <c r="I5" i="96" l="1"/>
  <c r="I287" i="96"/>
  <c r="J12" i="96" l="1"/>
  <c r="K12" i="96"/>
  <c r="L12" i="96"/>
  <c r="G12" i="96" s="1"/>
  <c r="M12" i="96"/>
  <c r="N12" i="96"/>
  <c r="J13" i="96"/>
  <c r="K13" i="96"/>
  <c r="L13" i="96"/>
  <c r="G13" i="96" s="1"/>
  <c r="M13" i="96"/>
  <c r="N13" i="96"/>
  <c r="J14" i="96"/>
  <c r="K14" i="96"/>
  <c r="L14" i="96"/>
  <c r="G14" i="96" s="1"/>
  <c r="M14" i="96"/>
  <c r="N14" i="96"/>
  <c r="J15" i="96"/>
  <c r="K15" i="96"/>
  <c r="L15" i="96"/>
  <c r="G15" i="96" s="1"/>
  <c r="M15" i="96"/>
  <c r="N15" i="96"/>
  <c r="J16" i="96"/>
  <c r="K16" i="96"/>
  <c r="L16" i="96"/>
  <c r="G16" i="96" s="1"/>
  <c r="M16" i="96"/>
  <c r="N16" i="96"/>
  <c r="J17" i="96"/>
  <c r="K17" i="96"/>
  <c r="L17" i="96"/>
  <c r="G17" i="96" s="1"/>
  <c r="M17" i="96"/>
  <c r="N17" i="96"/>
  <c r="J18" i="96"/>
  <c r="K18" i="96"/>
  <c r="L18" i="96"/>
  <c r="G18" i="96" s="1"/>
  <c r="M18" i="96"/>
  <c r="N18" i="96"/>
  <c r="J19" i="96"/>
  <c r="K19" i="96"/>
  <c r="L19" i="96"/>
  <c r="G19" i="96" s="1"/>
  <c r="M19" i="96"/>
  <c r="N19" i="96"/>
  <c r="J20" i="96"/>
  <c r="K20" i="96"/>
  <c r="L20" i="96"/>
  <c r="G20" i="96" s="1"/>
  <c r="M20" i="96"/>
  <c r="N20" i="96"/>
  <c r="J21" i="96"/>
  <c r="K21" i="96"/>
  <c r="L21" i="96"/>
  <c r="G21" i="96" s="1"/>
  <c r="M21" i="96"/>
  <c r="N21" i="96"/>
  <c r="J22" i="96"/>
  <c r="K22" i="96"/>
  <c r="L22" i="96"/>
  <c r="G22" i="96" s="1"/>
  <c r="M22" i="96"/>
  <c r="N22" i="96"/>
  <c r="J23" i="96"/>
  <c r="K23" i="96"/>
  <c r="L23" i="96"/>
  <c r="G23" i="96" s="1"/>
  <c r="M23" i="96"/>
  <c r="N23" i="96"/>
  <c r="J24" i="96"/>
  <c r="K24" i="96"/>
  <c r="L24" i="96"/>
  <c r="G24" i="96" s="1"/>
  <c r="M24" i="96"/>
  <c r="N24" i="96"/>
  <c r="J25" i="96"/>
  <c r="K25" i="96"/>
  <c r="L25" i="96"/>
  <c r="G25" i="96" s="1"/>
  <c r="M25" i="96"/>
  <c r="N25" i="96"/>
  <c r="J26" i="96"/>
  <c r="K26" i="96"/>
  <c r="L26" i="96"/>
  <c r="G26" i="96" s="1"/>
  <c r="M26" i="96"/>
  <c r="N26" i="96"/>
  <c r="J27" i="96"/>
  <c r="K27" i="96"/>
  <c r="L27" i="96"/>
  <c r="G27" i="96" s="1"/>
  <c r="M27" i="96"/>
  <c r="N27" i="96"/>
  <c r="J28" i="96"/>
  <c r="K28" i="96"/>
  <c r="L28" i="96"/>
  <c r="G28" i="96" s="1"/>
  <c r="M28" i="96"/>
  <c r="N28" i="96"/>
  <c r="J29" i="96"/>
  <c r="K29" i="96"/>
  <c r="L29" i="96"/>
  <c r="G29" i="96" s="1"/>
  <c r="M29" i="96"/>
  <c r="N29" i="96"/>
  <c r="J30" i="96"/>
  <c r="K30" i="96"/>
  <c r="L30" i="96"/>
  <c r="G30" i="96" s="1"/>
  <c r="M30" i="96"/>
  <c r="N30" i="96"/>
  <c r="J31" i="96"/>
  <c r="K31" i="96"/>
  <c r="L31" i="96"/>
  <c r="G31" i="96" s="1"/>
  <c r="M31" i="96"/>
  <c r="N31" i="96"/>
  <c r="J32" i="96"/>
  <c r="K32" i="96"/>
  <c r="L32" i="96"/>
  <c r="G32" i="96" s="1"/>
  <c r="M32" i="96"/>
  <c r="N32" i="96"/>
  <c r="J33" i="96"/>
  <c r="K33" i="96"/>
  <c r="L33" i="96"/>
  <c r="G33" i="96" s="1"/>
  <c r="M33" i="96"/>
  <c r="N33" i="96"/>
  <c r="J34" i="96"/>
  <c r="K34" i="96"/>
  <c r="L34" i="96"/>
  <c r="G34" i="96" s="1"/>
  <c r="M34" i="96"/>
  <c r="N34" i="96"/>
  <c r="J35" i="96"/>
  <c r="K35" i="96"/>
  <c r="L35" i="96"/>
  <c r="G35" i="96" s="1"/>
  <c r="M35" i="96"/>
  <c r="N35" i="96"/>
  <c r="J36" i="96"/>
  <c r="K36" i="96"/>
  <c r="L36" i="96"/>
  <c r="G36" i="96" s="1"/>
  <c r="M36" i="96"/>
  <c r="N36" i="96"/>
  <c r="J37" i="96"/>
  <c r="K37" i="96"/>
  <c r="L37" i="96"/>
  <c r="G37" i="96" s="1"/>
  <c r="M37" i="96"/>
  <c r="N37" i="96"/>
  <c r="J38" i="96"/>
  <c r="K38" i="96"/>
  <c r="L38" i="96"/>
  <c r="G38" i="96" s="1"/>
  <c r="M38" i="96"/>
  <c r="N38" i="96"/>
  <c r="J39" i="96"/>
  <c r="K39" i="96"/>
  <c r="L39" i="96"/>
  <c r="G39" i="96" s="1"/>
  <c r="M39" i="96"/>
  <c r="N39" i="96"/>
  <c r="J40" i="96"/>
  <c r="K40" i="96"/>
  <c r="L40" i="96"/>
  <c r="G40" i="96" s="1"/>
  <c r="M40" i="96"/>
  <c r="N40" i="96"/>
  <c r="J41" i="96"/>
  <c r="K41" i="96"/>
  <c r="L41" i="96"/>
  <c r="G41" i="96" s="1"/>
  <c r="M41" i="96"/>
  <c r="N41" i="96"/>
  <c r="J42" i="96"/>
  <c r="K42" i="96"/>
  <c r="L42" i="96"/>
  <c r="G42" i="96" s="1"/>
  <c r="M42" i="96"/>
  <c r="N42" i="96"/>
  <c r="J43" i="96"/>
  <c r="K43" i="96"/>
  <c r="L43" i="96"/>
  <c r="G43" i="96" s="1"/>
  <c r="M43" i="96"/>
  <c r="N43" i="96"/>
  <c r="J44" i="96"/>
  <c r="K44" i="96"/>
  <c r="L44" i="96"/>
  <c r="G44" i="96" s="1"/>
  <c r="M44" i="96"/>
  <c r="N44" i="96"/>
  <c r="J45" i="96"/>
  <c r="K45" i="96"/>
  <c r="L45" i="96"/>
  <c r="G45" i="96" s="1"/>
  <c r="M45" i="96"/>
  <c r="N45" i="96"/>
  <c r="J46" i="96"/>
  <c r="K46" i="96"/>
  <c r="L46" i="96"/>
  <c r="G46" i="96" s="1"/>
  <c r="M46" i="96"/>
  <c r="N46" i="96"/>
  <c r="J47" i="96"/>
  <c r="K47" i="96"/>
  <c r="L47" i="96"/>
  <c r="G47" i="96" s="1"/>
  <c r="M47" i="96"/>
  <c r="N47" i="96"/>
  <c r="J48" i="96"/>
  <c r="K48" i="96"/>
  <c r="L48" i="96"/>
  <c r="G48" i="96" s="1"/>
  <c r="M48" i="96"/>
  <c r="N48" i="96"/>
  <c r="J49" i="96"/>
  <c r="K49" i="96"/>
  <c r="L49" i="96"/>
  <c r="G49" i="96" s="1"/>
  <c r="M49" i="96"/>
  <c r="N49" i="96"/>
  <c r="J50" i="96"/>
  <c r="K50" i="96"/>
  <c r="L50" i="96"/>
  <c r="G50" i="96" s="1"/>
  <c r="M50" i="96"/>
  <c r="N50" i="96"/>
  <c r="J51" i="96"/>
  <c r="K51" i="96"/>
  <c r="L51" i="96"/>
  <c r="G51" i="96" s="1"/>
  <c r="M51" i="96"/>
  <c r="N51" i="96"/>
  <c r="J52" i="96"/>
  <c r="K52" i="96"/>
  <c r="L52" i="96"/>
  <c r="G52" i="96" s="1"/>
  <c r="M52" i="96"/>
  <c r="N52" i="96"/>
  <c r="J53" i="96"/>
  <c r="K53" i="96"/>
  <c r="L53" i="96"/>
  <c r="G53" i="96" s="1"/>
  <c r="M53" i="96"/>
  <c r="N53" i="96"/>
  <c r="J54" i="96"/>
  <c r="K54" i="96"/>
  <c r="L54" i="96"/>
  <c r="G54" i="96" s="1"/>
  <c r="M54" i="96"/>
  <c r="N54" i="96"/>
  <c r="J55" i="96"/>
  <c r="K55" i="96"/>
  <c r="L55" i="96"/>
  <c r="G55" i="96" s="1"/>
  <c r="M55" i="96"/>
  <c r="N55" i="96"/>
  <c r="J56" i="96"/>
  <c r="K56" i="96"/>
  <c r="L56" i="96"/>
  <c r="G56" i="96" s="1"/>
  <c r="M56" i="96"/>
  <c r="N56" i="96"/>
  <c r="J57" i="96"/>
  <c r="K57" i="96"/>
  <c r="L57" i="96"/>
  <c r="G57" i="96" s="1"/>
  <c r="M57" i="96"/>
  <c r="N57" i="96"/>
  <c r="J58" i="96"/>
  <c r="K58" i="96"/>
  <c r="L58" i="96"/>
  <c r="G58" i="96" s="1"/>
  <c r="M58" i="96"/>
  <c r="N58" i="96"/>
  <c r="J59" i="96"/>
  <c r="K59" i="96"/>
  <c r="L59" i="96"/>
  <c r="G59" i="96" s="1"/>
  <c r="M59" i="96"/>
  <c r="N59" i="96"/>
  <c r="J60" i="96"/>
  <c r="K60" i="96"/>
  <c r="L60" i="96"/>
  <c r="G60" i="96" s="1"/>
  <c r="M60" i="96"/>
  <c r="N60" i="96"/>
  <c r="J61" i="96"/>
  <c r="K61" i="96"/>
  <c r="L61" i="96"/>
  <c r="G61" i="96" s="1"/>
  <c r="M61" i="96"/>
  <c r="N61" i="96"/>
  <c r="J62" i="96"/>
  <c r="K62" i="96"/>
  <c r="L62" i="96"/>
  <c r="G62" i="96" s="1"/>
  <c r="M62" i="96"/>
  <c r="N62" i="96"/>
  <c r="J63" i="96"/>
  <c r="K63" i="96"/>
  <c r="L63" i="96"/>
  <c r="G63" i="96" s="1"/>
  <c r="M63" i="96"/>
  <c r="N63" i="96"/>
  <c r="J64" i="96"/>
  <c r="K64" i="96"/>
  <c r="L64" i="96"/>
  <c r="G64" i="96" s="1"/>
  <c r="M64" i="96"/>
  <c r="N64" i="96"/>
  <c r="J65" i="96"/>
  <c r="K65" i="96"/>
  <c r="L65" i="96"/>
  <c r="G65" i="96" s="1"/>
  <c r="M65" i="96"/>
  <c r="N65" i="96"/>
  <c r="J66" i="96"/>
  <c r="K66" i="96"/>
  <c r="L66" i="96"/>
  <c r="G66" i="96" s="1"/>
  <c r="M66" i="96"/>
  <c r="N66" i="96"/>
  <c r="J67" i="96"/>
  <c r="K67" i="96"/>
  <c r="L67" i="96"/>
  <c r="G67" i="96" s="1"/>
  <c r="M67" i="96"/>
  <c r="N67" i="96"/>
  <c r="J68" i="96"/>
  <c r="K68" i="96"/>
  <c r="L68" i="96"/>
  <c r="G68" i="96" s="1"/>
  <c r="M68" i="96"/>
  <c r="N68" i="96"/>
  <c r="J69" i="96"/>
  <c r="K69" i="96"/>
  <c r="L69" i="96"/>
  <c r="G69" i="96" s="1"/>
  <c r="M69" i="96"/>
  <c r="N69" i="96"/>
  <c r="J70" i="96"/>
  <c r="K70" i="96"/>
  <c r="L70" i="96"/>
  <c r="G70" i="96" s="1"/>
  <c r="M70" i="96"/>
  <c r="N70" i="96"/>
  <c r="J71" i="96"/>
  <c r="K71" i="96"/>
  <c r="L71" i="96"/>
  <c r="G71" i="96" s="1"/>
  <c r="M71" i="96"/>
  <c r="N71" i="96"/>
  <c r="J72" i="96"/>
  <c r="K72" i="96"/>
  <c r="L72" i="96"/>
  <c r="G72" i="96" s="1"/>
  <c r="M72" i="96"/>
  <c r="N72" i="96"/>
  <c r="J73" i="96"/>
  <c r="K73" i="96"/>
  <c r="L73" i="96"/>
  <c r="G73" i="96" s="1"/>
  <c r="M73" i="96"/>
  <c r="N73" i="96"/>
  <c r="J74" i="96"/>
  <c r="K74" i="96"/>
  <c r="L74" i="96"/>
  <c r="G74" i="96" s="1"/>
  <c r="M74" i="96"/>
  <c r="N74" i="96"/>
  <c r="J75" i="96"/>
  <c r="K75" i="96"/>
  <c r="L75" i="96"/>
  <c r="G75" i="96" s="1"/>
  <c r="M75" i="96"/>
  <c r="N75" i="96"/>
  <c r="J76" i="96"/>
  <c r="K76" i="96"/>
  <c r="L76" i="96"/>
  <c r="G76" i="96" s="1"/>
  <c r="M76" i="96"/>
  <c r="N76" i="96"/>
  <c r="J77" i="96"/>
  <c r="K77" i="96"/>
  <c r="L77" i="96"/>
  <c r="G77" i="96" s="1"/>
  <c r="M77" i="96"/>
  <c r="N77" i="96"/>
  <c r="J78" i="96"/>
  <c r="K78" i="96"/>
  <c r="L78" i="96"/>
  <c r="G78" i="96" s="1"/>
  <c r="M78" i="96"/>
  <c r="N78" i="96"/>
  <c r="J79" i="96"/>
  <c r="K79" i="96"/>
  <c r="L79" i="96"/>
  <c r="G79" i="96" s="1"/>
  <c r="M79" i="96"/>
  <c r="N79" i="96"/>
  <c r="J80" i="96"/>
  <c r="K80" i="96"/>
  <c r="L80" i="96"/>
  <c r="G80" i="96" s="1"/>
  <c r="M80" i="96"/>
  <c r="N80" i="96"/>
  <c r="J81" i="96"/>
  <c r="K81" i="96"/>
  <c r="L81" i="96"/>
  <c r="G81" i="96" s="1"/>
  <c r="M81" i="96"/>
  <c r="N81" i="96"/>
  <c r="J82" i="96"/>
  <c r="K82" i="96"/>
  <c r="L82" i="96"/>
  <c r="G82" i="96" s="1"/>
  <c r="M82" i="96"/>
  <c r="N82" i="96"/>
  <c r="J83" i="96"/>
  <c r="K83" i="96"/>
  <c r="L83" i="96"/>
  <c r="G83" i="96" s="1"/>
  <c r="M83" i="96"/>
  <c r="N83" i="96"/>
  <c r="J84" i="96"/>
  <c r="K84" i="96"/>
  <c r="L84" i="96"/>
  <c r="G84" i="96" s="1"/>
  <c r="M84" i="96"/>
  <c r="N84" i="96"/>
  <c r="J85" i="96"/>
  <c r="K85" i="96"/>
  <c r="L85" i="96"/>
  <c r="G85" i="96" s="1"/>
  <c r="M85" i="96"/>
  <c r="N85" i="96"/>
  <c r="J86" i="96"/>
  <c r="K86" i="96"/>
  <c r="L86" i="96"/>
  <c r="G86" i="96" s="1"/>
  <c r="M86" i="96"/>
  <c r="N86" i="96"/>
  <c r="J87" i="96"/>
  <c r="K87" i="96"/>
  <c r="L87" i="96"/>
  <c r="G87" i="96" s="1"/>
  <c r="M87" i="96"/>
  <c r="N87" i="96"/>
  <c r="J88" i="96"/>
  <c r="K88" i="96"/>
  <c r="L88" i="96"/>
  <c r="G88" i="96" s="1"/>
  <c r="M88" i="96"/>
  <c r="N88" i="96"/>
  <c r="J89" i="96"/>
  <c r="K89" i="96"/>
  <c r="L89" i="96"/>
  <c r="G89" i="96" s="1"/>
  <c r="M89" i="96"/>
  <c r="N89" i="96"/>
  <c r="J90" i="96"/>
  <c r="K90" i="96"/>
  <c r="L90" i="96"/>
  <c r="G90" i="96" s="1"/>
  <c r="M90" i="96"/>
  <c r="N90" i="96"/>
  <c r="J91" i="96"/>
  <c r="K91" i="96"/>
  <c r="L91" i="96"/>
  <c r="G91" i="96" s="1"/>
  <c r="M91" i="96"/>
  <c r="N91" i="96"/>
  <c r="J92" i="96"/>
  <c r="K92" i="96"/>
  <c r="L92" i="96"/>
  <c r="M92" i="96"/>
  <c r="N92" i="96"/>
  <c r="J93" i="96"/>
  <c r="K93" i="96"/>
  <c r="L93" i="96"/>
  <c r="M93" i="96"/>
  <c r="N93" i="96"/>
  <c r="J94" i="96"/>
  <c r="K94" i="96"/>
  <c r="L94" i="96"/>
  <c r="G94" i="96" s="1"/>
  <c r="M94" i="96"/>
  <c r="N94" i="96"/>
  <c r="J95" i="96"/>
  <c r="K95" i="96"/>
  <c r="L95" i="96"/>
  <c r="G95" i="96" s="1"/>
  <c r="M95" i="96"/>
  <c r="N95" i="96"/>
  <c r="J96" i="96"/>
  <c r="K96" i="96"/>
  <c r="L96" i="96"/>
  <c r="G96" i="96" s="1"/>
  <c r="M96" i="96"/>
  <c r="N96" i="96"/>
  <c r="J97" i="96"/>
  <c r="K97" i="96"/>
  <c r="L97" i="96"/>
  <c r="G97" i="96" s="1"/>
  <c r="M97" i="96"/>
  <c r="N97" i="96"/>
  <c r="J98" i="96"/>
  <c r="K98" i="96"/>
  <c r="L98" i="96"/>
  <c r="G98" i="96" s="1"/>
  <c r="M98" i="96"/>
  <c r="N98" i="96"/>
  <c r="J99" i="96"/>
  <c r="K99" i="96"/>
  <c r="L99" i="96"/>
  <c r="G99" i="96" s="1"/>
  <c r="M99" i="96"/>
  <c r="N99" i="96"/>
  <c r="J100" i="96"/>
  <c r="K100" i="96"/>
  <c r="L100" i="96"/>
  <c r="G100" i="96" s="1"/>
  <c r="M100" i="96"/>
  <c r="N100" i="96"/>
  <c r="J101" i="96"/>
  <c r="K101" i="96"/>
  <c r="L101" i="96"/>
  <c r="G101" i="96" s="1"/>
  <c r="M101" i="96"/>
  <c r="N101" i="96"/>
  <c r="J102" i="96"/>
  <c r="K102" i="96"/>
  <c r="L102" i="96"/>
  <c r="G102" i="96" s="1"/>
  <c r="M102" i="96"/>
  <c r="N102" i="96"/>
  <c r="J103" i="96"/>
  <c r="K103" i="96"/>
  <c r="L103" i="96"/>
  <c r="G103" i="96" s="1"/>
  <c r="M103" i="96"/>
  <c r="N103" i="96"/>
  <c r="J104" i="96"/>
  <c r="K104" i="96"/>
  <c r="L104" i="96"/>
  <c r="G104" i="96" s="1"/>
  <c r="M104" i="96"/>
  <c r="N104" i="96"/>
  <c r="J105" i="96"/>
  <c r="K105" i="96"/>
  <c r="L105" i="96"/>
  <c r="G105" i="96" s="1"/>
  <c r="M105" i="96"/>
  <c r="N105" i="96"/>
  <c r="J106" i="96"/>
  <c r="K106" i="96"/>
  <c r="L106" i="96"/>
  <c r="G106" i="96" s="1"/>
  <c r="M106" i="96"/>
  <c r="N106" i="96"/>
  <c r="J107" i="96"/>
  <c r="K107" i="96"/>
  <c r="L107" i="96"/>
  <c r="G107" i="96" s="1"/>
  <c r="M107" i="96"/>
  <c r="N107" i="96"/>
  <c r="J108" i="96"/>
  <c r="K108" i="96"/>
  <c r="L108" i="96"/>
  <c r="G108" i="96" s="1"/>
  <c r="M108" i="96"/>
  <c r="N108" i="96"/>
  <c r="J109" i="96"/>
  <c r="K109" i="96"/>
  <c r="L109" i="96"/>
  <c r="G109" i="96" s="1"/>
  <c r="M109" i="96"/>
  <c r="N109" i="96"/>
  <c r="J110" i="96"/>
  <c r="K110" i="96"/>
  <c r="L110" i="96"/>
  <c r="G110" i="96" s="1"/>
  <c r="M110" i="96"/>
  <c r="N110" i="96"/>
  <c r="J111" i="96"/>
  <c r="K111" i="96"/>
  <c r="L111" i="96"/>
  <c r="G111" i="96" s="1"/>
  <c r="M111" i="96"/>
  <c r="N111" i="96"/>
  <c r="J112" i="96"/>
  <c r="K112" i="96"/>
  <c r="L112" i="96"/>
  <c r="G112" i="96" s="1"/>
  <c r="M112" i="96"/>
  <c r="N112" i="96"/>
  <c r="J113" i="96"/>
  <c r="K113" i="96"/>
  <c r="L113" i="96"/>
  <c r="G113" i="96" s="1"/>
  <c r="M113" i="96"/>
  <c r="N113" i="96"/>
  <c r="J114" i="96"/>
  <c r="K114" i="96"/>
  <c r="L114" i="96"/>
  <c r="G114" i="96" s="1"/>
  <c r="M114" i="96"/>
  <c r="N114" i="96"/>
  <c r="J115" i="96"/>
  <c r="K115" i="96"/>
  <c r="L115" i="96"/>
  <c r="G115" i="96" s="1"/>
  <c r="M115" i="96"/>
  <c r="N115" i="96"/>
  <c r="J116" i="96"/>
  <c r="K116" i="96"/>
  <c r="L116" i="96"/>
  <c r="G116" i="96" s="1"/>
  <c r="M116" i="96"/>
  <c r="N116" i="96"/>
  <c r="J117" i="96"/>
  <c r="K117" i="96"/>
  <c r="L117" i="96"/>
  <c r="G117" i="96" s="1"/>
  <c r="M117" i="96"/>
  <c r="N117" i="96"/>
  <c r="J118" i="96"/>
  <c r="K118" i="96"/>
  <c r="L118" i="96"/>
  <c r="G118" i="96" s="1"/>
  <c r="M118" i="96"/>
  <c r="N118" i="96"/>
  <c r="J119" i="96"/>
  <c r="K119" i="96"/>
  <c r="L119" i="96"/>
  <c r="G119" i="96" s="1"/>
  <c r="M119" i="96"/>
  <c r="N119" i="96"/>
  <c r="J120" i="96"/>
  <c r="K120" i="96"/>
  <c r="L120" i="96"/>
  <c r="G120" i="96" s="1"/>
  <c r="M120" i="96"/>
  <c r="N120" i="96"/>
  <c r="J121" i="96"/>
  <c r="K121" i="96"/>
  <c r="L121" i="96"/>
  <c r="G121" i="96" s="1"/>
  <c r="M121" i="96"/>
  <c r="N121" i="96"/>
  <c r="J122" i="96"/>
  <c r="K122" i="96"/>
  <c r="L122" i="96"/>
  <c r="G122" i="96" s="1"/>
  <c r="M122" i="96"/>
  <c r="N122" i="96"/>
  <c r="J123" i="96"/>
  <c r="K123" i="96"/>
  <c r="L123" i="96"/>
  <c r="G123" i="96" s="1"/>
  <c r="M123" i="96"/>
  <c r="N123" i="96"/>
  <c r="J124" i="96"/>
  <c r="K124" i="96"/>
  <c r="L124" i="96"/>
  <c r="G124" i="96" s="1"/>
  <c r="M124" i="96"/>
  <c r="N124" i="96"/>
  <c r="J125" i="96"/>
  <c r="K125" i="96"/>
  <c r="L125" i="96"/>
  <c r="G125" i="96" s="1"/>
  <c r="M125" i="96"/>
  <c r="N125" i="96"/>
  <c r="J126" i="96"/>
  <c r="K126" i="96"/>
  <c r="L126" i="96"/>
  <c r="G126" i="96" s="1"/>
  <c r="M126" i="96"/>
  <c r="N126" i="96"/>
  <c r="J127" i="96"/>
  <c r="K127" i="96"/>
  <c r="L127" i="96"/>
  <c r="G127" i="96" s="1"/>
  <c r="M127" i="96"/>
  <c r="N127" i="96"/>
  <c r="J128" i="96"/>
  <c r="K128" i="96"/>
  <c r="L128" i="96"/>
  <c r="G128" i="96" s="1"/>
  <c r="M128" i="96"/>
  <c r="N128" i="96"/>
  <c r="J129" i="96"/>
  <c r="K129" i="96"/>
  <c r="L129" i="96"/>
  <c r="G129" i="96" s="1"/>
  <c r="M129" i="96"/>
  <c r="N129" i="96"/>
  <c r="J130" i="96"/>
  <c r="K130" i="96"/>
  <c r="L130" i="96"/>
  <c r="G130" i="96" s="1"/>
  <c r="M130" i="96"/>
  <c r="N130" i="96"/>
  <c r="J131" i="96"/>
  <c r="K131" i="96"/>
  <c r="L131" i="96"/>
  <c r="G131" i="96" s="1"/>
  <c r="M131" i="96"/>
  <c r="N131" i="96"/>
  <c r="J132" i="96"/>
  <c r="K132" i="96"/>
  <c r="L132" i="96"/>
  <c r="G132" i="96" s="1"/>
  <c r="M132" i="96"/>
  <c r="N132" i="96"/>
  <c r="J133" i="96"/>
  <c r="K133" i="96"/>
  <c r="L133" i="96"/>
  <c r="G133" i="96" s="1"/>
  <c r="M133" i="96"/>
  <c r="N133" i="96"/>
  <c r="J134" i="96"/>
  <c r="K134" i="96"/>
  <c r="L134" i="96"/>
  <c r="G134" i="96" s="1"/>
  <c r="M134" i="96"/>
  <c r="N134" i="96"/>
  <c r="J135" i="96"/>
  <c r="K135" i="96"/>
  <c r="L135" i="96"/>
  <c r="G135" i="96" s="1"/>
  <c r="M135" i="96"/>
  <c r="N135" i="96"/>
  <c r="J136" i="96"/>
  <c r="K136" i="96"/>
  <c r="L136" i="96"/>
  <c r="G136" i="96" s="1"/>
  <c r="M136" i="96"/>
  <c r="N136" i="96"/>
  <c r="J137" i="96"/>
  <c r="K137" i="96"/>
  <c r="L137" i="96"/>
  <c r="G137" i="96" s="1"/>
  <c r="M137" i="96"/>
  <c r="N137" i="96"/>
  <c r="J138" i="96"/>
  <c r="K138" i="96"/>
  <c r="L138" i="96"/>
  <c r="G138" i="96" s="1"/>
  <c r="M138" i="96"/>
  <c r="N138" i="96"/>
  <c r="J139" i="96"/>
  <c r="K139" i="96"/>
  <c r="L139" i="96"/>
  <c r="G139" i="96" s="1"/>
  <c r="M139" i="96"/>
  <c r="N139" i="96"/>
  <c r="J140" i="96"/>
  <c r="K140" i="96"/>
  <c r="L140" i="96"/>
  <c r="G140" i="96" s="1"/>
  <c r="M140" i="96"/>
  <c r="N140" i="96"/>
  <c r="J141" i="96"/>
  <c r="K141" i="96"/>
  <c r="L141" i="96"/>
  <c r="G141" i="96" s="1"/>
  <c r="M141" i="96"/>
  <c r="N141" i="96"/>
  <c r="J142" i="96"/>
  <c r="K142" i="96"/>
  <c r="L142" i="96"/>
  <c r="G142" i="96" s="1"/>
  <c r="M142" i="96"/>
  <c r="N142" i="96"/>
  <c r="J143" i="96"/>
  <c r="K143" i="96"/>
  <c r="L143" i="96"/>
  <c r="G143" i="96" s="1"/>
  <c r="M143" i="96"/>
  <c r="N143" i="96"/>
  <c r="J144" i="96"/>
  <c r="K144" i="96"/>
  <c r="L144" i="96"/>
  <c r="G144" i="96" s="1"/>
  <c r="M144" i="96"/>
  <c r="N144" i="96"/>
  <c r="J145" i="96"/>
  <c r="K145" i="96"/>
  <c r="L145" i="96"/>
  <c r="G145" i="96" s="1"/>
  <c r="M145" i="96"/>
  <c r="N145" i="96"/>
  <c r="J146" i="96"/>
  <c r="K146" i="96"/>
  <c r="L146" i="96"/>
  <c r="G146" i="96" s="1"/>
  <c r="M146" i="96"/>
  <c r="N146" i="96"/>
  <c r="J147" i="96"/>
  <c r="K147" i="96"/>
  <c r="L147" i="96"/>
  <c r="G147" i="96" s="1"/>
  <c r="M147" i="96"/>
  <c r="N147" i="96"/>
  <c r="J148" i="96"/>
  <c r="K148" i="96"/>
  <c r="L148" i="96"/>
  <c r="G148" i="96" s="1"/>
  <c r="M148" i="96"/>
  <c r="N148" i="96"/>
  <c r="J149" i="96"/>
  <c r="K149" i="96"/>
  <c r="L149" i="96"/>
  <c r="G149" i="96" s="1"/>
  <c r="M149" i="96"/>
  <c r="N149" i="96"/>
  <c r="J150" i="96"/>
  <c r="K150" i="96"/>
  <c r="L150" i="96"/>
  <c r="G150" i="96" s="1"/>
  <c r="M150" i="96"/>
  <c r="N150" i="96"/>
  <c r="J151" i="96"/>
  <c r="K151" i="96"/>
  <c r="L151" i="96"/>
  <c r="G151" i="96" s="1"/>
  <c r="M151" i="96"/>
  <c r="N151" i="96"/>
  <c r="J152" i="96"/>
  <c r="K152" i="96"/>
  <c r="L152" i="96"/>
  <c r="G152" i="96" s="1"/>
  <c r="M152" i="96"/>
  <c r="N152" i="96"/>
  <c r="J153" i="96"/>
  <c r="K153" i="96"/>
  <c r="L153" i="96"/>
  <c r="G153" i="96" s="1"/>
  <c r="M153" i="96"/>
  <c r="N153" i="96"/>
  <c r="J154" i="96"/>
  <c r="K154" i="96"/>
  <c r="L154" i="96"/>
  <c r="G154" i="96" s="1"/>
  <c r="M154" i="96"/>
  <c r="N154" i="96"/>
  <c r="J155" i="96"/>
  <c r="K155" i="96"/>
  <c r="L155" i="96"/>
  <c r="G155" i="96" s="1"/>
  <c r="M155" i="96"/>
  <c r="N155" i="96"/>
  <c r="J156" i="96"/>
  <c r="K156" i="96"/>
  <c r="L156" i="96"/>
  <c r="G156" i="96" s="1"/>
  <c r="M156" i="96"/>
  <c r="N156" i="96"/>
  <c r="J157" i="96"/>
  <c r="K157" i="96"/>
  <c r="L157" i="96"/>
  <c r="G157" i="96" s="1"/>
  <c r="M157" i="96"/>
  <c r="N157" i="96"/>
  <c r="J158" i="96"/>
  <c r="K158" i="96"/>
  <c r="L158" i="96"/>
  <c r="G158" i="96" s="1"/>
  <c r="M158" i="96"/>
  <c r="N158" i="96"/>
  <c r="J159" i="96"/>
  <c r="K159" i="96"/>
  <c r="L159" i="96"/>
  <c r="G159" i="96" s="1"/>
  <c r="M159" i="96"/>
  <c r="N159" i="96"/>
  <c r="J160" i="96"/>
  <c r="K160" i="96"/>
  <c r="L160" i="96"/>
  <c r="G160" i="96" s="1"/>
  <c r="M160" i="96"/>
  <c r="N160" i="96"/>
  <c r="J161" i="96"/>
  <c r="K161" i="96"/>
  <c r="L161" i="96"/>
  <c r="G161" i="96" s="1"/>
  <c r="M161" i="96"/>
  <c r="N161" i="96"/>
  <c r="J162" i="96"/>
  <c r="K162" i="96"/>
  <c r="L162" i="96"/>
  <c r="G162" i="96" s="1"/>
  <c r="M162" i="96"/>
  <c r="N162" i="96"/>
  <c r="J163" i="96"/>
  <c r="K163" i="96"/>
  <c r="L163" i="96"/>
  <c r="G163" i="96" s="1"/>
  <c r="M163" i="96"/>
  <c r="N163" i="96"/>
  <c r="J164" i="96"/>
  <c r="K164" i="96"/>
  <c r="L164" i="96"/>
  <c r="G164" i="96" s="1"/>
  <c r="M164" i="96"/>
  <c r="N164" i="96"/>
  <c r="J165" i="96"/>
  <c r="K165" i="96"/>
  <c r="L165" i="96"/>
  <c r="G165" i="96" s="1"/>
  <c r="M165" i="96"/>
  <c r="N165" i="96"/>
  <c r="J166" i="96"/>
  <c r="K166" i="96"/>
  <c r="L166" i="96"/>
  <c r="G166" i="96" s="1"/>
  <c r="M166" i="96"/>
  <c r="N166" i="96"/>
  <c r="J167" i="96"/>
  <c r="K167" i="96"/>
  <c r="L167" i="96"/>
  <c r="G167" i="96" s="1"/>
  <c r="M167" i="96"/>
  <c r="N167" i="96"/>
  <c r="J168" i="96"/>
  <c r="K168" i="96"/>
  <c r="L168" i="96"/>
  <c r="G168" i="96" s="1"/>
  <c r="M168" i="96"/>
  <c r="N168" i="96"/>
  <c r="J169" i="96"/>
  <c r="K169" i="96"/>
  <c r="L169" i="96"/>
  <c r="G169" i="96" s="1"/>
  <c r="M169" i="96"/>
  <c r="N169" i="96"/>
  <c r="J170" i="96"/>
  <c r="K170" i="96"/>
  <c r="L170" i="96"/>
  <c r="G170" i="96" s="1"/>
  <c r="M170" i="96"/>
  <c r="N170" i="96"/>
  <c r="J171" i="96"/>
  <c r="K171" i="96"/>
  <c r="L171" i="96"/>
  <c r="G171" i="96" s="1"/>
  <c r="M171" i="96"/>
  <c r="N171" i="96"/>
  <c r="J172" i="96"/>
  <c r="K172" i="96"/>
  <c r="L172" i="96"/>
  <c r="G172" i="96" s="1"/>
  <c r="M172" i="96"/>
  <c r="N172" i="96"/>
  <c r="J173" i="96"/>
  <c r="K173" i="96"/>
  <c r="L173" i="96"/>
  <c r="G173" i="96" s="1"/>
  <c r="M173" i="96"/>
  <c r="N173" i="96"/>
  <c r="J174" i="96"/>
  <c r="K174" i="96"/>
  <c r="L174" i="96"/>
  <c r="G174" i="96" s="1"/>
  <c r="M174" i="96"/>
  <c r="N174" i="96"/>
  <c r="J175" i="96"/>
  <c r="K175" i="96"/>
  <c r="L175" i="96"/>
  <c r="G175" i="96" s="1"/>
  <c r="M175" i="96"/>
  <c r="N175" i="96"/>
  <c r="J176" i="96"/>
  <c r="K176" i="96"/>
  <c r="L176" i="96"/>
  <c r="G176" i="96" s="1"/>
  <c r="M176" i="96"/>
  <c r="N176" i="96"/>
  <c r="J177" i="96"/>
  <c r="K177" i="96"/>
  <c r="L177" i="96"/>
  <c r="G177" i="96" s="1"/>
  <c r="M177" i="96"/>
  <c r="N177" i="96"/>
  <c r="J178" i="96"/>
  <c r="K178" i="96"/>
  <c r="L178" i="96"/>
  <c r="G178" i="96" s="1"/>
  <c r="M178" i="96"/>
  <c r="N178" i="96"/>
  <c r="J179" i="96"/>
  <c r="K179" i="96"/>
  <c r="L179" i="96"/>
  <c r="G179" i="96" s="1"/>
  <c r="M179" i="96"/>
  <c r="N179" i="96"/>
  <c r="J180" i="96"/>
  <c r="K180" i="96"/>
  <c r="L180" i="96"/>
  <c r="G180" i="96" s="1"/>
  <c r="M180" i="96"/>
  <c r="N180" i="96"/>
  <c r="J181" i="96"/>
  <c r="K181" i="96"/>
  <c r="L181" i="96"/>
  <c r="G181" i="96" s="1"/>
  <c r="M181" i="96"/>
  <c r="N181" i="96"/>
  <c r="J182" i="96"/>
  <c r="K182" i="96"/>
  <c r="L182" i="96"/>
  <c r="G182" i="96" s="1"/>
  <c r="M182" i="96"/>
  <c r="N182" i="96"/>
  <c r="J183" i="96"/>
  <c r="K183" i="96"/>
  <c r="L183" i="96"/>
  <c r="G183" i="96" s="1"/>
  <c r="M183" i="96"/>
  <c r="N183" i="96"/>
  <c r="J184" i="96"/>
  <c r="K184" i="96"/>
  <c r="L184" i="96"/>
  <c r="G184" i="96" s="1"/>
  <c r="M184" i="96"/>
  <c r="N184" i="96"/>
  <c r="J185" i="96"/>
  <c r="K185" i="96"/>
  <c r="L185" i="96"/>
  <c r="G185" i="96" s="1"/>
  <c r="M185" i="96"/>
  <c r="N185" i="96"/>
  <c r="J186" i="96"/>
  <c r="K186" i="96"/>
  <c r="L186" i="96"/>
  <c r="G186" i="96" s="1"/>
  <c r="M186" i="96"/>
  <c r="N186" i="96"/>
  <c r="J187" i="96"/>
  <c r="K187" i="96"/>
  <c r="L187" i="96"/>
  <c r="G187" i="96" s="1"/>
  <c r="M187" i="96"/>
  <c r="N187" i="96"/>
  <c r="J188" i="96"/>
  <c r="K188" i="96"/>
  <c r="L188" i="96"/>
  <c r="G188" i="96" s="1"/>
  <c r="M188" i="96"/>
  <c r="N188" i="96"/>
  <c r="J189" i="96"/>
  <c r="K189" i="96"/>
  <c r="L189" i="96"/>
  <c r="G189" i="96" s="1"/>
  <c r="M189" i="96"/>
  <c r="N189" i="96"/>
  <c r="J190" i="96"/>
  <c r="K190" i="96"/>
  <c r="L190" i="96"/>
  <c r="G190" i="96" s="1"/>
  <c r="M190" i="96"/>
  <c r="N190" i="96"/>
  <c r="J191" i="96"/>
  <c r="K191" i="96"/>
  <c r="L191" i="96"/>
  <c r="G191" i="96" s="1"/>
  <c r="M191" i="96"/>
  <c r="N191" i="96"/>
  <c r="J192" i="96"/>
  <c r="K192" i="96"/>
  <c r="L192" i="96"/>
  <c r="G192" i="96" s="1"/>
  <c r="M192" i="96"/>
  <c r="N192" i="96"/>
  <c r="J193" i="96"/>
  <c r="K193" i="96"/>
  <c r="L193" i="96"/>
  <c r="G193" i="96" s="1"/>
  <c r="M193" i="96"/>
  <c r="N193" i="96"/>
  <c r="J194" i="96"/>
  <c r="K194" i="96"/>
  <c r="L194" i="96"/>
  <c r="G194" i="96" s="1"/>
  <c r="M194" i="96"/>
  <c r="N194" i="96"/>
  <c r="J195" i="96"/>
  <c r="K195" i="96"/>
  <c r="L195" i="96"/>
  <c r="G195" i="96" s="1"/>
  <c r="M195" i="96"/>
  <c r="N195" i="96"/>
  <c r="J196" i="96"/>
  <c r="K196" i="96"/>
  <c r="L196" i="96"/>
  <c r="G196" i="96" s="1"/>
  <c r="M196" i="96"/>
  <c r="N196" i="96"/>
  <c r="J197" i="96"/>
  <c r="K197" i="96"/>
  <c r="L197" i="96"/>
  <c r="G197" i="96" s="1"/>
  <c r="M197" i="96"/>
  <c r="N197" i="96"/>
  <c r="J198" i="96"/>
  <c r="K198" i="96"/>
  <c r="L198" i="96"/>
  <c r="G198" i="96" s="1"/>
  <c r="M198" i="96"/>
  <c r="N198" i="96"/>
  <c r="J199" i="96"/>
  <c r="K199" i="96"/>
  <c r="L199" i="96"/>
  <c r="G199" i="96" s="1"/>
  <c r="M199" i="96"/>
  <c r="N199" i="96"/>
  <c r="J200" i="96"/>
  <c r="K200" i="96"/>
  <c r="L200" i="96"/>
  <c r="G200" i="96" s="1"/>
  <c r="M200" i="96"/>
  <c r="N200" i="96"/>
  <c r="J201" i="96"/>
  <c r="K201" i="96"/>
  <c r="L201" i="96"/>
  <c r="G201" i="96" s="1"/>
  <c r="M201" i="96"/>
  <c r="N201" i="96"/>
  <c r="J202" i="96"/>
  <c r="K202" i="96"/>
  <c r="L202" i="96"/>
  <c r="G202" i="96" s="1"/>
  <c r="M202" i="96"/>
  <c r="N202" i="96"/>
  <c r="J203" i="96"/>
  <c r="K203" i="96"/>
  <c r="L203" i="96"/>
  <c r="G203" i="96" s="1"/>
  <c r="M203" i="96"/>
  <c r="N203" i="96"/>
  <c r="J204" i="96"/>
  <c r="K204" i="96"/>
  <c r="L204" i="96"/>
  <c r="G204" i="96" s="1"/>
  <c r="M204" i="96"/>
  <c r="N204" i="96"/>
  <c r="J205" i="96"/>
  <c r="K205" i="96"/>
  <c r="L205" i="96"/>
  <c r="G205" i="96" s="1"/>
  <c r="M205" i="96"/>
  <c r="N205" i="96"/>
  <c r="J206" i="96"/>
  <c r="K206" i="96"/>
  <c r="L206" i="96"/>
  <c r="G206" i="96" s="1"/>
  <c r="M206" i="96"/>
  <c r="N206" i="96"/>
  <c r="J207" i="96"/>
  <c r="K207" i="96"/>
  <c r="L207" i="96"/>
  <c r="G207" i="96" s="1"/>
  <c r="M207" i="96"/>
  <c r="N207" i="96"/>
  <c r="J208" i="96"/>
  <c r="K208" i="96"/>
  <c r="L208" i="96"/>
  <c r="G208" i="96" s="1"/>
  <c r="M208" i="96"/>
  <c r="N208" i="96"/>
  <c r="J209" i="96"/>
  <c r="K209" i="96"/>
  <c r="L209" i="96"/>
  <c r="G209" i="96" s="1"/>
  <c r="M209" i="96"/>
  <c r="N209" i="96"/>
  <c r="J210" i="96"/>
  <c r="K210" i="96"/>
  <c r="L210" i="96"/>
  <c r="G210" i="96" s="1"/>
  <c r="M210" i="96"/>
  <c r="N210" i="96"/>
  <c r="J211" i="96"/>
  <c r="K211" i="96"/>
  <c r="L211" i="96"/>
  <c r="G211" i="96" s="1"/>
  <c r="M211" i="96"/>
  <c r="N211" i="96"/>
  <c r="J212" i="96"/>
  <c r="K212" i="96"/>
  <c r="L212" i="96"/>
  <c r="G212" i="96" s="1"/>
  <c r="M212" i="96"/>
  <c r="N212" i="96"/>
  <c r="J213" i="96"/>
  <c r="K213" i="96"/>
  <c r="L213" i="96"/>
  <c r="G213" i="96" s="1"/>
  <c r="M213" i="96"/>
  <c r="N213" i="96"/>
  <c r="J214" i="96"/>
  <c r="K214" i="96"/>
  <c r="L214" i="96"/>
  <c r="G214" i="96" s="1"/>
  <c r="M214" i="96"/>
  <c r="N214" i="96"/>
  <c r="J215" i="96"/>
  <c r="K215" i="96"/>
  <c r="L215" i="96"/>
  <c r="G215" i="96" s="1"/>
  <c r="M215" i="96"/>
  <c r="N215" i="96"/>
  <c r="J216" i="96"/>
  <c r="K216" i="96"/>
  <c r="L216" i="96"/>
  <c r="G216" i="96" s="1"/>
  <c r="M216" i="96"/>
  <c r="N216" i="96"/>
  <c r="J217" i="96"/>
  <c r="K217" i="96"/>
  <c r="L217" i="96"/>
  <c r="G217" i="96" s="1"/>
  <c r="M217" i="96"/>
  <c r="N217" i="96"/>
  <c r="J218" i="96"/>
  <c r="K218" i="96"/>
  <c r="L218" i="96"/>
  <c r="G218" i="96" s="1"/>
  <c r="M218" i="96"/>
  <c r="N218" i="96"/>
  <c r="J219" i="96"/>
  <c r="K219" i="96"/>
  <c r="L219" i="96"/>
  <c r="G219" i="96" s="1"/>
  <c r="M219" i="96"/>
  <c r="N219" i="96"/>
  <c r="J220" i="96"/>
  <c r="K220" i="96"/>
  <c r="L220" i="96"/>
  <c r="G220" i="96" s="1"/>
  <c r="M220" i="96"/>
  <c r="N220" i="96"/>
  <c r="J221" i="96"/>
  <c r="K221" i="96"/>
  <c r="L221" i="96"/>
  <c r="G221" i="96" s="1"/>
  <c r="M221" i="96"/>
  <c r="N221" i="96"/>
  <c r="J222" i="96"/>
  <c r="K222" i="96"/>
  <c r="L222" i="96"/>
  <c r="G222" i="96" s="1"/>
  <c r="M222" i="96"/>
  <c r="N222" i="96"/>
  <c r="J223" i="96"/>
  <c r="K223" i="96"/>
  <c r="L223" i="96"/>
  <c r="G223" i="96" s="1"/>
  <c r="M223" i="96"/>
  <c r="N223" i="96"/>
  <c r="J224" i="96"/>
  <c r="K224" i="96"/>
  <c r="L224" i="96"/>
  <c r="G224" i="96" s="1"/>
  <c r="M224" i="96"/>
  <c r="N224" i="96"/>
  <c r="J225" i="96"/>
  <c r="K225" i="96"/>
  <c r="L225" i="96"/>
  <c r="G225" i="96" s="1"/>
  <c r="M225" i="96"/>
  <c r="N225" i="96"/>
  <c r="J226" i="96"/>
  <c r="K226" i="96"/>
  <c r="L226" i="96"/>
  <c r="G226" i="96" s="1"/>
  <c r="M226" i="96"/>
  <c r="N226" i="96"/>
  <c r="J227" i="96"/>
  <c r="K227" i="96"/>
  <c r="L227" i="96"/>
  <c r="G227" i="96" s="1"/>
  <c r="M227" i="96"/>
  <c r="N227" i="96"/>
  <c r="J228" i="96"/>
  <c r="K228" i="96"/>
  <c r="L228" i="96"/>
  <c r="G228" i="96" s="1"/>
  <c r="M228" i="96"/>
  <c r="N228" i="96"/>
  <c r="J229" i="96"/>
  <c r="K229" i="96"/>
  <c r="L229" i="96"/>
  <c r="G229" i="96" s="1"/>
  <c r="M229" i="96"/>
  <c r="N229" i="96"/>
  <c r="J230" i="96"/>
  <c r="K230" i="96"/>
  <c r="L230" i="96"/>
  <c r="G230" i="96" s="1"/>
  <c r="M230" i="96"/>
  <c r="N230" i="96"/>
  <c r="J231" i="96"/>
  <c r="K231" i="96"/>
  <c r="L231" i="96"/>
  <c r="G231" i="96" s="1"/>
  <c r="M231" i="96"/>
  <c r="N231" i="96"/>
  <c r="J232" i="96"/>
  <c r="K232" i="96"/>
  <c r="L232" i="96"/>
  <c r="G232" i="96" s="1"/>
  <c r="M232" i="96"/>
  <c r="N232" i="96"/>
  <c r="J233" i="96"/>
  <c r="K233" i="96"/>
  <c r="L233" i="96"/>
  <c r="G233" i="96" s="1"/>
  <c r="M233" i="96"/>
  <c r="N233" i="96"/>
  <c r="J234" i="96"/>
  <c r="K234" i="96"/>
  <c r="L234" i="96"/>
  <c r="G234" i="96" s="1"/>
  <c r="M234" i="96"/>
  <c r="N234" i="96"/>
  <c r="J235" i="96"/>
  <c r="K235" i="96"/>
  <c r="L235" i="96"/>
  <c r="G235" i="96" s="1"/>
  <c r="M235" i="96"/>
  <c r="N235" i="96"/>
  <c r="J236" i="96"/>
  <c r="K236" i="96"/>
  <c r="L236" i="96"/>
  <c r="G236" i="96" s="1"/>
  <c r="M236" i="96"/>
  <c r="N236" i="96"/>
  <c r="J237" i="96"/>
  <c r="K237" i="96"/>
  <c r="L237" i="96"/>
  <c r="G237" i="96" s="1"/>
  <c r="M237" i="96"/>
  <c r="N237" i="96"/>
  <c r="J238" i="96"/>
  <c r="K238" i="96"/>
  <c r="L238" i="96"/>
  <c r="G238" i="96" s="1"/>
  <c r="M238" i="96"/>
  <c r="N238" i="96"/>
  <c r="J239" i="96"/>
  <c r="K239" i="96"/>
  <c r="L239" i="96"/>
  <c r="G239" i="96" s="1"/>
  <c r="M239" i="96"/>
  <c r="N239" i="96"/>
  <c r="J240" i="96"/>
  <c r="K240" i="96"/>
  <c r="L240" i="96"/>
  <c r="G240" i="96" s="1"/>
  <c r="M240" i="96"/>
  <c r="N240" i="96"/>
  <c r="J241" i="96"/>
  <c r="K241" i="96"/>
  <c r="L241" i="96"/>
  <c r="G241" i="96" s="1"/>
  <c r="M241" i="96"/>
  <c r="N241" i="96"/>
  <c r="J242" i="96"/>
  <c r="K242" i="96"/>
  <c r="L242" i="96"/>
  <c r="G242" i="96" s="1"/>
  <c r="M242" i="96"/>
  <c r="N242" i="96"/>
  <c r="J243" i="96"/>
  <c r="K243" i="96"/>
  <c r="L243" i="96"/>
  <c r="G243" i="96" s="1"/>
  <c r="M243" i="96"/>
  <c r="N243" i="96"/>
  <c r="J244" i="96"/>
  <c r="K244" i="96"/>
  <c r="L244" i="96"/>
  <c r="G244" i="96" s="1"/>
  <c r="M244" i="96"/>
  <c r="N244" i="96"/>
  <c r="J245" i="96"/>
  <c r="K245" i="96"/>
  <c r="L245" i="96"/>
  <c r="G245" i="96" s="1"/>
  <c r="M245" i="96"/>
  <c r="N245" i="96"/>
  <c r="J246" i="96"/>
  <c r="K246" i="96"/>
  <c r="L246" i="96"/>
  <c r="G246" i="96" s="1"/>
  <c r="M246" i="96"/>
  <c r="N246" i="96"/>
  <c r="J247" i="96"/>
  <c r="K247" i="96"/>
  <c r="L247" i="96"/>
  <c r="G247" i="96" s="1"/>
  <c r="M247" i="96"/>
  <c r="N247" i="96"/>
  <c r="J248" i="96"/>
  <c r="K248" i="96"/>
  <c r="L248" i="96"/>
  <c r="G248" i="96" s="1"/>
  <c r="M248" i="96"/>
  <c r="N248" i="96"/>
  <c r="J249" i="96"/>
  <c r="K249" i="96"/>
  <c r="L249" i="96"/>
  <c r="G249" i="96" s="1"/>
  <c r="M249" i="96"/>
  <c r="N249" i="96"/>
  <c r="J250" i="96"/>
  <c r="K250" i="96"/>
  <c r="L250" i="96"/>
  <c r="G250" i="96" s="1"/>
  <c r="M250" i="96"/>
  <c r="N250" i="96"/>
  <c r="J251" i="96"/>
  <c r="K251" i="96"/>
  <c r="L251" i="96"/>
  <c r="G251" i="96" s="1"/>
  <c r="M251" i="96"/>
  <c r="N251" i="96"/>
  <c r="J252" i="96"/>
  <c r="K252" i="96"/>
  <c r="L252" i="96"/>
  <c r="G252" i="96" s="1"/>
  <c r="M252" i="96"/>
  <c r="N252" i="96"/>
  <c r="J253" i="96"/>
  <c r="K253" i="96"/>
  <c r="L253" i="96"/>
  <c r="G253" i="96" s="1"/>
  <c r="M253" i="96"/>
  <c r="N253" i="96"/>
  <c r="J254" i="96"/>
  <c r="K254" i="96"/>
  <c r="L254" i="96"/>
  <c r="G254" i="96" s="1"/>
  <c r="M254" i="96"/>
  <c r="N254" i="96"/>
  <c r="J255" i="96"/>
  <c r="K255" i="96"/>
  <c r="L255" i="96"/>
  <c r="G255" i="96" s="1"/>
  <c r="M255" i="96"/>
  <c r="N255" i="96"/>
  <c r="J256" i="96"/>
  <c r="K256" i="96"/>
  <c r="L256" i="96"/>
  <c r="G256" i="96" s="1"/>
  <c r="M256" i="96"/>
  <c r="N256" i="96"/>
  <c r="J257" i="96"/>
  <c r="K257" i="96"/>
  <c r="L257" i="96"/>
  <c r="G257" i="96" s="1"/>
  <c r="M257" i="96"/>
  <c r="N257" i="96"/>
  <c r="J258" i="96"/>
  <c r="K258" i="96"/>
  <c r="L258" i="96"/>
  <c r="G258" i="96" s="1"/>
  <c r="M258" i="96"/>
  <c r="N258" i="96"/>
  <c r="J259" i="96"/>
  <c r="K259" i="96"/>
  <c r="L259" i="96"/>
  <c r="G259" i="96" s="1"/>
  <c r="M259" i="96"/>
  <c r="N259" i="96"/>
  <c r="J260" i="96"/>
  <c r="K260" i="96"/>
  <c r="L260" i="96"/>
  <c r="G260" i="96" s="1"/>
  <c r="M260" i="96"/>
  <c r="N260" i="96"/>
  <c r="J261" i="96"/>
  <c r="K261" i="96"/>
  <c r="L261" i="96"/>
  <c r="G261" i="96" s="1"/>
  <c r="M261" i="96"/>
  <c r="N261" i="96"/>
  <c r="J262" i="96"/>
  <c r="K262" i="96"/>
  <c r="L262" i="96"/>
  <c r="G262" i="96" s="1"/>
  <c r="M262" i="96"/>
  <c r="N262" i="96"/>
  <c r="J263" i="96"/>
  <c r="K263" i="96"/>
  <c r="L263" i="96"/>
  <c r="G263" i="96" s="1"/>
  <c r="M263" i="96"/>
  <c r="N263" i="96"/>
  <c r="J264" i="96"/>
  <c r="K264" i="96"/>
  <c r="L264" i="96"/>
  <c r="G264" i="96" s="1"/>
  <c r="M264" i="96"/>
  <c r="N264" i="96"/>
  <c r="J265" i="96"/>
  <c r="K265" i="96"/>
  <c r="L265" i="96"/>
  <c r="G265" i="96" s="1"/>
  <c r="M265" i="96"/>
  <c r="N265" i="96"/>
  <c r="J266" i="96"/>
  <c r="K266" i="96"/>
  <c r="L266" i="96"/>
  <c r="G266" i="96" s="1"/>
  <c r="M266" i="96"/>
  <c r="N266" i="96"/>
  <c r="J267" i="96"/>
  <c r="K267" i="96"/>
  <c r="L267" i="96"/>
  <c r="G267" i="96" s="1"/>
  <c r="M267" i="96"/>
  <c r="N267" i="96"/>
  <c r="J268" i="96"/>
  <c r="K268" i="96"/>
  <c r="L268" i="96"/>
  <c r="G268" i="96" s="1"/>
  <c r="M268" i="96"/>
  <c r="N268" i="96"/>
  <c r="J269" i="96"/>
  <c r="K269" i="96"/>
  <c r="L269" i="96"/>
  <c r="G269" i="96" s="1"/>
  <c r="M269" i="96"/>
  <c r="N269" i="96"/>
  <c r="J270" i="96"/>
  <c r="K270" i="96"/>
  <c r="L270" i="96"/>
  <c r="G270" i="96" s="1"/>
  <c r="M270" i="96"/>
  <c r="N270" i="96"/>
  <c r="J271" i="96"/>
  <c r="K271" i="96"/>
  <c r="L271" i="96"/>
  <c r="G271" i="96" s="1"/>
  <c r="M271" i="96"/>
  <c r="N271" i="96"/>
  <c r="J272" i="96"/>
  <c r="K272" i="96"/>
  <c r="L272" i="96"/>
  <c r="G272" i="96" s="1"/>
  <c r="M272" i="96"/>
  <c r="N272" i="96"/>
  <c r="J273" i="96"/>
  <c r="K273" i="96"/>
  <c r="L273" i="96"/>
  <c r="G273" i="96" s="1"/>
  <c r="M273" i="96"/>
  <c r="N273" i="96"/>
  <c r="J274" i="96"/>
  <c r="K274" i="96"/>
  <c r="L274" i="96"/>
  <c r="G274" i="96" s="1"/>
  <c r="M274" i="96"/>
  <c r="N274" i="96"/>
  <c r="J275" i="96"/>
  <c r="K275" i="96"/>
  <c r="L275" i="96"/>
  <c r="G275" i="96" s="1"/>
  <c r="M275" i="96"/>
  <c r="N275" i="96"/>
  <c r="J276" i="96"/>
  <c r="K276" i="96"/>
  <c r="L276" i="96"/>
  <c r="G276" i="96" s="1"/>
  <c r="M276" i="96"/>
  <c r="N276" i="96"/>
  <c r="J277" i="96"/>
  <c r="K277" i="96"/>
  <c r="L277" i="96"/>
  <c r="G277" i="96" s="1"/>
  <c r="M277" i="96"/>
  <c r="N277" i="96"/>
  <c r="J278" i="96"/>
  <c r="K278" i="96"/>
  <c r="L278" i="96"/>
  <c r="G278" i="96" s="1"/>
  <c r="M278" i="96"/>
  <c r="N278" i="96"/>
  <c r="J279" i="96"/>
  <c r="K279" i="96"/>
  <c r="L279" i="96"/>
  <c r="G279" i="96" s="1"/>
  <c r="M279" i="96"/>
  <c r="N279" i="96"/>
  <c r="J280" i="96"/>
  <c r="K280" i="96"/>
  <c r="L280" i="96"/>
  <c r="G280" i="96" s="1"/>
  <c r="M280" i="96"/>
  <c r="N280" i="96"/>
  <c r="J281" i="96"/>
  <c r="K281" i="96"/>
  <c r="L281" i="96"/>
  <c r="G281" i="96" s="1"/>
  <c r="M281" i="96"/>
  <c r="N281" i="96"/>
  <c r="J282" i="96"/>
  <c r="K282" i="96"/>
  <c r="L282" i="96"/>
  <c r="G282" i="96" s="1"/>
  <c r="M282" i="96"/>
  <c r="N282" i="96"/>
  <c r="J283" i="96"/>
  <c r="K283" i="96"/>
  <c r="L283" i="96"/>
  <c r="G283" i="96" s="1"/>
  <c r="M283" i="96"/>
  <c r="N283" i="96"/>
  <c r="J284" i="96"/>
  <c r="K284" i="96"/>
  <c r="L284" i="96"/>
  <c r="G284" i="96" s="1"/>
  <c r="M284" i="96"/>
  <c r="N284" i="96"/>
  <c r="J285" i="96"/>
  <c r="K285" i="96"/>
  <c r="L285" i="96"/>
  <c r="G285" i="96" s="1"/>
  <c r="M285" i="96"/>
  <c r="N285" i="96"/>
  <c r="J286" i="96"/>
  <c r="K286" i="96"/>
  <c r="L286" i="96"/>
  <c r="G286" i="96" s="1"/>
  <c r="M286" i="96"/>
  <c r="N286" i="96"/>
  <c r="J287" i="96"/>
  <c r="K287" i="96"/>
  <c r="L287" i="96"/>
  <c r="G287" i="96" s="1"/>
  <c r="M287" i="96"/>
  <c r="N287" i="96"/>
  <c r="J288" i="96"/>
  <c r="K288" i="96"/>
  <c r="L288" i="96"/>
  <c r="G288" i="96" s="1"/>
  <c r="M288" i="96"/>
  <c r="N288" i="96"/>
  <c r="J289" i="96"/>
  <c r="K289" i="96"/>
  <c r="L289" i="96"/>
  <c r="G289" i="96" s="1"/>
  <c r="M289" i="96"/>
  <c r="N289" i="96"/>
  <c r="J290" i="96"/>
  <c r="K290" i="96"/>
  <c r="L290" i="96"/>
  <c r="G290" i="96" s="1"/>
  <c r="M290" i="96"/>
  <c r="N290" i="96"/>
  <c r="J291" i="96"/>
  <c r="K291" i="96"/>
  <c r="L291" i="96"/>
  <c r="G291" i="96" s="1"/>
  <c r="M291" i="96"/>
  <c r="N291" i="96"/>
  <c r="J292" i="96"/>
  <c r="K292" i="96"/>
  <c r="L292" i="96"/>
  <c r="G292" i="96" s="1"/>
  <c r="M292" i="96"/>
  <c r="N292" i="96"/>
  <c r="J293" i="96"/>
  <c r="K293" i="96"/>
  <c r="L293" i="96"/>
  <c r="G293" i="96" s="1"/>
  <c r="M293" i="96"/>
  <c r="N293" i="96"/>
  <c r="J294" i="96"/>
  <c r="K294" i="96"/>
  <c r="L294" i="96"/>
  <c r="G294" i="96" s="1"/>
  <c r="M294" i="96"/>
  <c r="N294" i="96"/>
  <c r="J295" i="96"/>
  <c r="K295" i="96"/>
  <c r="L295" i="96"/>
  <c r="G295" i="96" s="1"/>
  <c r="M295" i="96"/>
  <c r="N295" i="96"/>
  <c r="J296" i="96"/>
  <c r="K296" i="96"/>
  <c r="L296" i="96"/>
  <c r="G296" i="96" s="1"/>
  <c r="M296" i="96"/>
  <c r="N296" i="96"/>
  <c r="J297" i="96"/>
  <c r="K297" i="96"/>
  <c r="L297" i="96"/>
  <c r="G297" i="96" s="1"/>
  <c r="M297" i="96"/>
  <c r="N297" i="96"/>
  <c r="J298" i="96"/>
  <c r="K298" i="96"/>
  <c r="L298" i="96"/>
  <c r="G298" i="96" s="1"/>
  <c r="M298" i="96"/>
  <c r="N298" i="96"/>
  <c r="J299" i="96"/>
  <c r="K299" i="96"/>
  <c r="L299" i="96"/>
  <c r="G299" i="96" s="1"/>
  <c r="M299" i="96"/>
  <c r="N299" i="96"/>
  <c r="J300" i="96"/>
  <c r="K300" i="96"/>
  <c r="L300" i="96"/>
  <c r="G300" i="96" s="1"/>
  <c r="M300" i="96"/>
  <c r="N300" i="96"/>
  <c r="J301" i="96"/>
  <c r="K301" i="96"/>
  <c r="L301" i="96"/>
  <c r="G301" i="96" s="1"/>
  <c r="M301" i="96"/>
  <c r="N301" i="96"/>
  <c r="J302" i="96"/>
  <c r="K302" i="96"/>
  <c r="L302" i="96"/>
  <c r="G302" i="96" s="1"/>
  <c r="M302" i="96"/>
  <c r="N302" i="96"/>
  <c r="J303" i="96"/>
  <c r="K303" i="96"/>
  <c r="L303" i="96"/>
  <c r="G303" i="96" s="1"/>
  <c r="M303" i="96"/>
  <c r="N303" i="96"/>
  <c r="J304" i="96"/>
  <c r="K304" i="96"/>
  <c r="L304" i="96"/>
  <c r="G304" i="96" s="1"/>
  <c r="M304" i="96"/>
  <c r="N304" i="96"/>
  <c r="J305" i="96"/>
  <c r="K305" i="96"/>
  <c r="L305" i="96"/>
  <c r="G305" i="96" s="1"/>
  <c r="M305" i="96"/>
  <c r="N305" i="96"/>
  <c r="J306" i="96"/>
  <c r="K306" i="96"/>
  <c r="L306" i="96"/>
  <c r="G306" i="96" s="1"/>
  <c r="M306" i="96"/>
  <c r="N306" i="96"/>
  <c r="J307" i="96"/>
  <c r="K307" i="96"/>
  <c r="L307" i="96"/>
  <c r="G307" i="96" s="1"/>
  <c r="M307" i="96"/>
  <c r="N307" i="96"/>
  <c r="J308" i="96"/>
  <c r="K308" i="96"/>
  <c r="L308" i="96"/>
  <c r="G308" i="96" s="1"/>
  <c r="M308" i="96"/>
  <c r="N308" i="96"/>
  <c r="J309" i="96"/>
  <c r="K309" i="96"/>
  <c r="L309" i="96"/>
  <c r="G309" i="96" s="1"/>
  <c r="M309" i="96"/>
  <c r="N309" i="96"/>
  <c r="J310" i="96"/>
  <c r="K310" i="96"/>
  <c r="L310" i="96"/>
  <c r="G310" i="96" s="1"/>
  <c r="M310" i="96"/>
  <c r="N310" i="96"/>
  <c r="J311" i="96"/>
  <c r="K311" i="96"/>
  <c r="L311" i="96"/>
  <c r="G311" i="96" s="1"/>
  <c r="M311" i="96"/>
  <c r="N311" i="96"/>
  <c r="J312" i="96"/>
  <c r="K312" i="96"/>
  <c r="L312" i="96"/>
  <c r="G312" i="96" s="1"/>
  <c r="M312" i="96"/>
  <c r="N312" i="96"/>
  <c r="J313" i="96"/>
  <c r="K313" i="96"/>
  <c r="L313" i="96"/>
  <c r="G313" i="96" s="1"/>
  <c r="M313" i="96"/>
  <c r="N313" i="96"/>
  <c r="J314" i="96"/>
  <c r="K314" i="96"/>
  <c r="L314" i="96"/>
  <c r="G314" i="96" s="1"/>
  <c r="M314" i="96"/>
  <c r="N314" i="96"/>
  <c r="J315" i="96"/>
  <c r="K315" i="96"/>
  <c r="L315" i="96"/>
  <c r="G315" i="96" s="1"/>
  <c r="M315" i="96"/>
  <c r="N315" i="96"/>
  <c r="J316" i="96"/>
  <c r="K316" i="96"/>
  <c r="L316" i="96"/>
  <c r="G316" i="96" s="1"/>
  <c r="M316" i="96"/>
  <c r="N316" i="96"/>
  <c r="J317" i="96"/>
  <c r="K317" i="96"/>
  <c r="L317" i="96"/>
  <c r="G317" i="96" s="1"/>
  <c r="M317" i="96"/>
  <c r="N317" i="96"/>
  <c r="J318" i="96"/>
  <c r="K318" i="96"/>
  <c r="L318" i="96"/>
  <c r="G318" i="96" s="1"/>
  <c r="M318" i="96"/>
  <c r="N318" i="96"/>
  <c r="J319" i="96"/>
  <c r="K319" i="96"/>
  <c r="L319" i="96"/>
  <c r="G319" i="96" s="1"/>
  <c r="M319" i="96"/>
  <c r="N319" i="96"/>
  <c r="J320" i="96"/>
  <c r="K320" i="96"/>
  <c r="L320" i="96"/>
  <c r="G320" i="96" s="1"/>
  <c r="M320" i="96"/>
  <c r="N320" i="96"/>
  <c r="J321" i="96"/>
  <c r="K321" i="96"/>
  <c r="L321" i="96"/>
  <c r="G321" i="96" s="1"/>
  <c r="M321" i="96"/>
  <c r="N321" i="96"/>
  <c r="J322" i="96"/>
  <c r="K322" i="96"/>
  <c r="L322" i="96"/>
  <c r="G322" i="96" s="1"/>
  <c r="M322" i="96"/>
  <c r="N322" i="96"/>
  <c r="J323" i="96"/>
  <c r="K323" i="96"/>
  <c r="L323" i="96"/>
  <c r="M323" i="96"/>
  <c r="N323" i="96"/>
  <c r="J324" i="96"/>
  <c r="K324" i="96"/>
  <c r="L324" i="96"/>
  <c r="M324" i="96"/>
  <c r="N324" i="96"/>
  <c r="J325" i="96"/>
  <c r="K325" i="96"/>
  <c r="L325" i="96"/>
  <c r="M325" i="96"/>
  <c r="N325" i="96"/>
  <c r="J326" i="96"/>
  <c r="K326" i="96"/>
  <c r="L326" i="96"/>
  <c r="M326" i="96"/>
  <c r="N326" i="96"/>
  <c r="J327" i="96"/>
  <c r="K327" i="96"/>
  <c r="L327" i="96"/>
  <c r="M327" i="96"/>
  <c r="N327" i="96"/>
  <c r="J328" i="96"/>
  <c r="K328" i="96"/>
  <c r="L328" i="96"/>
  <c r="M328" i="96"/>
  <c r="N328" i="96"/>
  <c r="J329" i="96"/>
  <c r="K329" i="96"/>
  <c r="L329" i="96"/>
  <c r="M329" i="96"/>
  <c r="N329" i="96"/>
  <c r="J330" i="96"/>
  <c r="K330" i="96"/>
  <c r="L330" i="96"/>
  <c r="M330" i="96"/>
  <c r="N330" i="96"/>
  <c r="J331" i="96"/>
  <c r="K331" i="96"/>
  <c r="L331" i="96"/>
  <c r="M331" i="96"/>
  <c r="N331" i="96"/>
  <c r="J332" i="96"/>
  <c r="K332" i="96"/>
  <c r="L332" i="96"/>
  <c r="M332" i="96"/>
  <c r="N332" i="96"/>
  <c r="J333" i="96"/>
  <c r="K333" i="96"/>
  <c r="L333" i="96"/>
  <c r="M333" i="96"/>
  <c r="N333" i="96"/>
  <c r="J334" i="96"/>
  <c r="K334" i="96"/>
  <c r="L334" i="96"/>
  <c r="M334" i="96"/>
  <c r="N334" i="96"/>
  <c r="J335" i="96"/>
  <c r="K335" i="96"/>
  <c r="L335" i="96"/>
  <c r="M335" i="96"/>
  <c r="N335" i="96"/>
  <c r="J336" i="96"/>
  <c r="K336" i="96"/>
  <c r="L336" i="96"/>
  <c r="M336" i="96"/>
  <c r="N336" i="96"/>
  <c r="J337" i="96"/>
  <c r="K337" i="96"/>
  <c r="L337" i="96"/>
  <c r="M337" i="96"/>
  <c r="N337" i="96"/>
  <c r="J338" i="96"/>
  <c r="K338" i="96"/>
  <c r="L338" i="96"/>
  <c r="M338" i="96"/>
  <c r="N338" i="96"/>
  <c r="J339" i="96"/>
  <c r="K339" i="96"/>
  <c r="L339" i="96"/>
  <c r="M339" i="96"/>
  <c r="N339" i="96"/>
  <c r="J340" i="96"/>
  <c r="K340" i="96"/>
  <c r="L340" i="96"/>
  <c r="M340" i="96"/>
  <c r="N340" i="96"/>
  <c r="J341" i="96"/>
  <c r="K341" i="96"/>
  <c r="L341" i="96"/>
  <c r="M341" i="96"/>
  <c r="N341" i="96"/>
  <c r="J342" i="96"/>
  <c r="K342" i="96"/>
  <c r="L342" i="96"/>
  <c r="M342" i="96"/>
  <c r="N342" i="96"/>
  <c r="J343" i="96"/>
  <c r="K343" i="96"/>
  <c r="L343" i="96"/>
  <c r="M343" i="96"/>
  <c r="N343" i="96"/>
  <c r="J344" i="96"/>
  <c r="K344" i="96"/>
  <c r="L344" i="96"/>
  <c r="M344" i="96"/>
  <c r="N344" i="96"/>
  <c r="J345" i="96"/>
  <c r="K345" i="96"/>
  <c r="L345" i="96"/>
  <c r="M345" i="96"/>
  <c r="N345" i="96"/>
  <c r="J346" i="96"/>
  <c r="K346" i="96"/>
  <c r="L346" i="96"/>
  <c r="M346" i="96"/>
  <c r="N346" i="96"/>
  <c r="J347" i="96"/>
  <c r="K347" i="96"/>
  <c r="L347" i="96"/>
  <c r="M347" i="96"/>
  <c r="N347" i="96"/>
  <c r="J348" i="96"/>
  <c r="K348" i="96"/>
  <c r="L348" i="96"/>
  <c r="M348" i="96"/>
  <c r="N348" i="96"/>
  <c r="J349" i="96"/>
  <c r="K349" i="96"/>
  <c r="L349" i="96"/>
  <c r="M349" i="96"/>
  <c r="N349" i="96"/>
  <c r="J350" i="96"/>
  <c r="K350" i="96"/>
  <c r="L350" i="96"/>
  <c r="M350" i="96"/>
  <c r="N350" i="96"/>
  <c r="J351" i="96"/>
  <c r="K351" i="96"/>
  <c r="L351" i="96"/>
  <c r="M351" i="96"/>
  <c r="N351" i="96"/>
  <c r="J352" i="96"/>
  <c r="K352" i="96"/>
  <c r="L352" i="96"/>
  <c r="M352" i="96"/>
  <c r="N352" i="96"/>
  <c r="J353" i="96"/>
  <c r="K353" i="96"/>
  <c r="L353" i="96"/>
  <c r="M353" i="96"/>
  <c r="N353" i="96"/>
  <c r="J354" i="96"/>
  <c r="K354" i="96"/>
  <c r="L354" i="96"/>
  <c r="M354" i="96"/>
  <c r="N354" i="96"/>
  <c r="J355" i="96"/>
  <c r="K355" i="96"/>
  <c r="L355" i="96"/>
  <c r="M355" i="96"/>
  <c r="N355" i="96"/>
  <c r="J356" i="96"/>
  <c r="K356" i="96"/>
  <c r="L356" i="96"/>
  <c r="M356" i="96"/>
  <c r="N356" i="96"/>
  <c r="J357" i="96"/>
  <c r="K357" i="96"/>
  <c r="L357" i="96"/>
  <c r="M357" i="96"/>
  <c r="N357" i="96"/>
  <c r="J358" i="96"/>
  <c r="K358" i="96"/>
  <c r="L358" i="96"/>
  <c r="M358" i="96"/>
  <c r="N358" i="96"/>
  <c r="J359" i="96"/>
  <c r="K359" i="96"/>
  <c r="L359" i="96"/>
  <c r="M359" i="96"/>
  <c r="N359" i="96"/>
  <c r="J360" i="96"/>
  <c r="K360" i="96"/>
  <c r="L360" i="96"/>
  <c r="M360" i="96"/>
  <c r="N360" i="96"/>
  <c r="J361" i="96"/>
  <c r="K361" i="96"/>
  <c r="L361" i="96"/>
  <c r="M361" i="96"/>
  <c r="N361" i="96"/>
  <c r="J362" i="96"/>
  <c r="K362" i="96"/>
  <c r="L362" i="96"/>
  <c r="M362" i="96"/>
  <c r="N362" i="96"/>
  <c r="J363" i="96"/>
  <c r="K363" i="96"/>
  <c r="L363" i="96"/>
  <c r="M363" i="96"/>
  <c r="N363" i="96"/>
  <c r="J364" i="96"/>
  <c r="K364" i="96"/>
  <c r="L364" i="96"/>
  <c r="M364" i="96"/>
  <c r="N364" i="96"/>
  <c r="J365" i="96"/>
  <c r="K365" i="96"/>
  <c r="L365" i="96"/>
  <c r="M365" i="96"/>
  <c r="N365" i="96"/>
  <c r="J366" i="96"/>
  <c r="K366" i="96"/>
  <c r="L366" i="96"/>
  <c r="M366" i="96"/>
  <c r="N366" i="96"/>
  <c r="J367" i="96"/>
  <c r="K367" i="96"/>
  <c r="L367" i="96"/>
  <c r="M367" i="96"/>
  <c r="N367" i="96"/>
  <c r="J368" i="96"/>
  <c r="K368" i="96"/>
  <c r="L368" i="96"/>
  <c r="M368" i="96"/>
  <c r="N368" i="96"/>
  <c r="J369" i="96"/>
  <c r="K369" i="96"/>
  <c r="L369" i="96"/>
  <c r="M369" i="96"/>
  <c r="N369" i="96"/>
  <c r="J370" i="96"/>
  <c r="K370" i="96"/>
  <c r="L370" i="96"/>
  <c r="M370" i="96"/>
  <c r="N370" i="96"/>
  <c r="J371" i="96"/>
  <c r="K371" i="96"/>
  <c r="L371" i="96"/>
  <c r="M371" i="96"/>
  <c r="N371" i="96"/>
  <c r="J372" i="96"/>
  <c r="K372" i="96"/>
  <c r="L372" i="96"/>
  <c r="M372" i="96"/>
  <c r="N372" i="96"/>
  <c r="J373" i="96"/>
  <c r="K373" i="96"/>
  <c r="L373" i="96"/>
  <c r="M373" i="96"/>
  <c r="N373" i="96"/>
  <c r="J374" i="96"/>
  <c r="K374" i="96"/>
  <c r="L374" i="96"/>
  <c r="M374" i="96"/>
  <c r="N374" i="96"/>
  <c r="J375" i="96"/>
  <c r="K375" i="96"/>
  <c r="L375" i="96"/>
  <c r="M375" i="96"/>
  <c r="N375" i="96"/>
  <c r="J376" i="96"/>
  <c r="K376" i="96"/>
  <c r="L376" i="96"/>
  <c r="M376" i="96"/>
  <c r="N376" i="96"/>
  <c r="J377" i="96"/>
  <c r="K377" i="96"/>
  <c r="L377" i="96"/>
  <c r="M377" i="96"/>
  <c r="N377" i="96"/>
  <c r="J378" i="96"/>
  <c r="K378" i="96"/>
  <c r="L378" i="96"/>
  <c r="M378" i="96"/>
  <c r="N378" i="96"/>
  <c r="J379" i="96"/>
  <c r="K379" i="96"/>
  <c r="L379" i="96"/>
  <c r="M379" i="96"/>
  <c r="N379" i="96"/>
  <c r="J380" i="96"/>
  <c r="K380" i="96"/>
  <c r="L380" i="96"/>
  <c r="M380" i="96"/>
  <c r="N380" i="96"/>
  <c r="J381" i="96"/>
  <c r="K381" i="96"/>
  <c r="L381" i="96"/>
  <c r="M381" i="96"/>
  <c r="N381" i="96"/>
  <c r="J382" i="96"/>
  <c r="K382" i="96"/>
  <c r="L382" i="96"/>
  <c r="M382" i="96"/>
  <c r="N382" i="96"/>
  <c r="J383" i="96"/>
  <c r="K383" i="96"/>
  <c r="L383" i="96"/>
  <c r="M383" i="96"/>
  <c r="N383" i="96"/>
  <c r="J384" i="96"/>
  <c r="K384" i="96"/>
  <c r="L384" i="96"/>
  <c r="M384" i="96"/>
  <c r="N384" i="96"/>
  <c r="J385" i="96"/>
  <c r="K385" i="96"/>
  <c r="L385" i="96"/>
  <c r="M385" i="96"/>
  <c r="N385" i="96"/>
  <c r="J386" i="96"/>
  <c r="K386" i="96"/>
  <c r="L386" i="96"/>
  <c r="M386" i="96"/>
  <c r="N386" i="96"/>
  <c r="J387" i="96"/>
  <c r="K387" i="96"/>
  <c r="L387" i="96"/>
  <c r="M387" i="96"/>
  <c r="N387" i="96"/>
  <c r="J388" i="96"/>
  <c r="K388" i="96"/>
  <c r="L388" i="96"/>
  <c r="M388" i="96"/>
  <c r="N388" i="96"/>
  <c r="J389" i="96"/>
  <c r="K389" i="96"/>
  <c r="L389" i="96"/>
  <c r="M389" i="96"/>
  <c r="N389" i="96"/>
  <c r="J390" i="96"/>
  <c r="K390" i="96"/>
  <c r="L390" i="96"/>
  <c r="M390" i="96"/>
  <c r="N390" i="96"/>
  <c r="J391" i="96"/>
  <c r="K391" i="96"/>
  <c r="L391" i="96"/>
  <c r="M391" i="96"/>
  <c r="N391" i="96"/>
  <c r="J392" i="96"/>
  <c r="K392" i="96"/>
  <c r="L392" i="96"/>
  <c r="M392" i="96"/>
  <c r="N392" i="96"/>
  <c r="J393" i="96"/>
  <c r="K393" i="96"/>
  <c r="L393" i="96"/>
  <c r="M393" i="96"/>
  <c r="N393" i="96"/>
  <c r="J394" i="96"/>
  <c r="K394" i="96"/>
  <c r="L394" i="96"/>
  <c r="M394" i="96"/>
  <c r="N394" i="96"/>
  <c r="J395" i="96"/>
  <c r="K395" i="96"/>
  <c r="L395" i="96"/>
  <c r="M395" i="96"/>
  <c r="N395" i="96"/>
  <c r="J396" i="96"/>
  <c r="K396" i="96"/>
  <c r="L396" i="96"/>
  <c r="M396" i="96"/>
  <c r="N396" i="96"/>
  <c r="J397" i="96"/>
  <c r="K397" i="96"/>
  <c r="L397" i="96"/>
  <c r="G397" i="96" s="1"/>
  <c r="M397" i="96"/>
  <c r="N397" i="96"/>
  <c r="J398" i="96"/>
  <c r="K398" i="96"/>
  <c r="L398" i="96"/>
  <c r="G398" i="96" s="1"/>
  <c r="M398" i="96"/>
  <c r="N398" i="96"/>
  <c r="J399" i="96"/>
  <c r="K399" i="96"/>
  <c r="L399" i="96"/>
  <c r="G399" i="96" s="1"/>
  <c r="M399" i="96"/>
  <c r="N399" i="96"/>
  <c r="J400" i="96"/>
  <c r="K400" i="96"/>
  <c r="L400" i="96"/>
  <c r="G400" i="96" s="1"/>
  <c r="M400" i="96"/>
  <c r="N400" i="96"/>
  <c r="J401" i="96"/>
  <c r="K401" i="96"/>
  <c r="L401" i="96"/>
  <c r="G401" i="96" s="1"/>
  <c r="M401" i="96"/>
  <c r="N401" i="96"/>
  <c r="J402" i="96"/>
  <c r="K402" i="96"/>
  <c r="L402" i="96"/>
  <c r="G402" i="96" s="1"/>
  <c r="M402" i="96"/>
  <c r="N402" i="96"/>
  <c r="J403" i="96"/>
  <c r="K403" i="96"/>
  <c r="L403" i="96"/>
  <c r="G403" i="96" s="1"/>
  <c r="M403" i="96"/>
  <c r="N403" i="96"/>
  <c r="J404" i="96"/>
  <c r="K404" i="96"/>
  <c r="L404" i="96"/>
  <c r="G404" i="96" s="1"/>
  <c r="M404" i="96"/>
  <c r="N404" i="96"/>
  <c r="J405" i="96"/>
  <c r="K405" i="96"/>
  <c r="L405" i="96"/>
  <c r="G405" i="96" s="1"/>
  <c r="M405" i="96"/>
  <c r="N405" i="96"/>
  <c r="J406" i="96"/>
  <c r="K406" i="96"/>
  <c r="L406" i="96"/>
  <c r="G406" i="96" s="1"/>
  <c r="M406" i="96"/>
  <c r="N406" i="96"/>
  <c r="J407" i="96"/>
  <c r="K407" i="96"/>
  <c r="L407" i="96"/>
  <c r="G407" i="96" s="1"/>
  <c r="M407" i="96"/>
  <c r="N407" i="96"/>
  <c r="J408" i="96"/>
  <c r="K408" i="96"/>
  <c r="L408" i="96"/>
  <c r="G408" i="96" s="1"/>
  <c r="M408" i="96"/>
  <c r="N408" i="96"/>
  <c r="J409" i="96"/>
  <c r="K409" i="96"/>
  <c r="L409" i="96"/>
  <c r="G409" i="96" s="1"/>
  <c r="M409" i="96"/>
  <c r="N409" i="96"/>
  <c r="J410" i="96"/>
  <c r="K410" i="96"/>
  <c r="L410" i="96"/>
  <c r="G410" i="96" s="1"/>
  <c r="M410" i="96"/>
  <c r="N410" i="96"/>
  <c r="J411" i="96"/>
  <c r="K411" i="96"/>
  <c r="L411" i="96"/>
  <c r="G411" i="96" s="1"/>
  <c r="M411" i="96"/>
  <c r="N411" i="96"/>
  <c r="J412" i="96"/>
  <c r="K412" i="96"/>
  <c r="L412" i="96"/>
  <c r="G412" i="96" s="1"/>
  <c r="M412" i="96"/>
  <c r="N412" i="96"/>
  <c r="J413" i="96"/>
  <c r="K413" i="96"/>
  <c r="L413" i="96"/>
  <c r="G413" i="96" s="1"/>
  <c r="M413" i="96"/>
  <c r="N413" i="96"/>
  <c r="J414" i="96"/>
  <c r="K414" i="96"/>
  <c r="L414" i="96"/>
  <c r="G414" i="96" s="1"/>
  <c r="M414" i="96"/>
  <c r="N414" i="96"/>
  <c r="J415" i="96"/>
  <c r="K415" i="96"/>
  <c r="L415" i="96"/>
  <c r="G415" i="96" s="1"/>
  <c r="M415" i="96"/>
  <c r="N415" i="96"/>
  <c r="J416" i="96"/>
  <c r="K416" i="96"/>
  <c r="L416" i="96"/>
  <c r="G416" i="96" s="1"/>
  <c r="M416" i="96"/>
  <c r="N416" i="96"/>
  <c r="J417" i="96"/>
  <c r="K417" i="96"/>
  <c r="L417" i="96"/>
  <c r="G417" i="96" s="1"/>
  <c r="M417" i="96"/>
  <c r="N417" i="96"/>
  <c r="J418" i="96"/>
  <c r="K418" i="96"/>
  <c r="L418" i="96"/>
  <c r="G418" i="96" s="1"/>
  <c r="M418" i="96"/>
  <c r="N418" i="96"/>
  <c r="J419" i="96"/>
  <c r="K419" i="96"/>
  <c r="L419" i="96"/>
  <c r="G419" i="96" s="1"/>
  <c r="M419" i="96"/>
  <c r="N419" i="96"/>
  <c r="J420" i="96"/>
  <c r="K420" i="96"/>
  <c r="L420" i="96"/>
  <c r="G420" i="96" s="1"/>
  <c r="M420" i="96"/>
  <c r="N420" i="96"/>
  <c r="J421" i="96"/>
  <c r="K421" i="96"/>
  <c r="L421" i="96"/>
  <c r="G421" i="96" s="1"/>
  <c r="M421" i="96"/>
  <c r="N421" i="96"/>
  <c r="J422" i="96"/>
  <c r="K422" i="96"/>
  <c r="L422" i="96"/>
  <c r="G422" i="96" s="1"/>
  <c r="M422" i="96"/>
  <c r="N422" i="96"/>
  <c r="J423" i="96"/>
  <c r="K423" i="96"/>
  <c r="L423" i="96"/>
  <c r="G423" i="96" s="1"/>
  <c r="M423" i="96"/>
  <c r="N423" i="96"/>
  <c r="J424" i="96"/>
  <c r="K424" i="96"/>
  <c r="L424" i="96"/>
  <c r="G424" i="96" s="1"/>
  <c r="M424" i="96"/>
  <c r="N424" i="96"/>
  <c r="J425" i="96"/>
  <c r="K425" i="96"/>
  <c r="L425" i="96"/>
  <c r="G425" i="96" s="1"/>
  <c r="M425" i="96"/>
  <c r="N425" i="96"/>
  <c r="J426" i="96"/>
  <c r="K426" i="96"/>
  <c r="L426" i="96"/>
  <c r="G426" i="96" s="1"/>
  <c r="M426" i="96"/>
  <c r="N426" i="96"/>
  <c r="J427" i="96"/>
  <c r="K427" i="96"/>
  <c r="L427" i="96"/>
  <c r="G427" i="96" s="1"/>
  <c r="M427" i="96"/>
  <c r="N427" i="96"/>
  <c r="J428" i="96"/>
  <c r="K428" i="96"/>
  <c r="L428" i="96"/>
  <c r="G428" i="96" s="1"/>
  <c r="M428" i="96"/>
  <c r="N428" i="96"/>
  <c r="J429" i="96"/>
  <c r="K429" i="96"/>
  <c r="L429" i="96"/>
  <c r="G429" i="96" s="1"/>
  <c r="M429" i="96"/>
  <c r="N429" i="96"/>
  <c r="J430" i="96"/>
  <c r="K430" i="96"/>
  <c r="L430" i="96"/>
  <c r="G430" i="96" s="1"/>
  <c r="M430" i="96"/>
  <c r="N430" i="96"/>
  <c r="J431" i="96"/>
  <c r="K431" i="96"/>
  <c r="L431" i="96"/>
  <c r="G431" i="96" s="1"/>
  <c r="M431" i="96"/>
  <c r="N431" i="96"/>
  <c r="J432" i="96"/>
  <c r="K432" i="96"/>
  <c r="L432" i="96"/>
  <c r="G432" i="96" s="1"/>
  <c r="M432" i="96"/>
  <c r="N432" i="96"/>
  <c r="J433" i="96"/>
  <c r="K433" i="96"/>
  <c r="L433" i="96"/>
  <c r="G433" i="96" s="1"/>
  <c r="M433" i="96"/>
  <c r="N433" i="96"/>
  <c r="J434" i="96"/>
  <c r="K434" i="96"/>
  <c r="L434" i="96"/>
  <c r="G434" i="96" s="1"/>
  <c r="M434" i="96"/>
  <c r="N434" i="96"/>
  <c r="J435" i="96"/>
  <c r="K435" i="96"/>
  <c r="L435" i="96"/>
  <c r="G435" i="96" s="1"/>
  <c r="M435" i="96"/>
  <c r="N435" i="96"/>
  <c r="J436" i="96"/>
  <c r="K436" i="96"/>
  <c r="L436" i="96"/>
  <c r="G436" i="96" s="1"/>
  <c r="M436" i="96"/>
  <c r="N436" i="96"/>
  <c r="J437" i="96"/>
  <c r="K437" i="96"/>
  <c r="L437" i="96"/>
  <c r="G437" i="96" s="1"/>
  <c r="M437" i="96"/>
  <c r="N437" i="96"/>
  <c r="J438" i="96"/>
  <c r="K438" i="96"/>
  <c r="L438" i="96"/>
  <c r="G438" i="96" s="1"/>
  <c r="M438" i="96"/>
  <c r="N438" i="96"/>
  <c r="J439" i="96"/>
  <c r="K439" i="96"/>
  <c r="L439" i="96"/>
  <c r="G439" i="96" s="1"/>
  <c r="M439" i="96"/>
  <c r="N439" i="96"/>
  <c r="J440" i="96"/>
  <c r="K440" i="96"/>
  <c r="L440" i="96"/>
  <c r="G440" i="96" s="1"/>
  <c r="M440" i="96"/>
  <c r="N440" i="96"/>
  <c r="J441" i="96"/>
  <c r="K441" i="96"/>
  <c r="L441" i="96"/>
  <c r="G441" i="96" s="1"/>
  <c r="M441" i="96"/>
  <c r="N441" i="96"/>
  <c r="J442" i="96"/>
  <c r="K442" i="96"/>
  <c r="L442" i="96"/>
  <c r="G442" i="96" s="1"/>
  <c r="M442" i="96"/>
  <c r="N442" i="96"/>
  <c r="J443" i="96"/>
  <c r="K443" i="96"/>
  <c r="L443" i="96"/>
  <c r="G443" i="96" s="1"/>
  <c r="M443" i="96"/>
  <c r="N443" i="96"/>
  <c r="J444" i="96"/>
  <c r="K444" i="96"/>
  <c r="L444" i="96"/>
  <c r="G444" i="96" s="1"/>
  <c r="M444" i="96"/>
  <c r="N444" i="96"/>
  <c r="J445" i="96"/>
  <c r="K445" i="96"/>
  <c r="L445" i="96"/>
  <c r="G445" i="96" s="1"/>
  <c r="M445" i="96"/>
  <c r="N445" i="96"/>
  <c r="J446" i="96"/>
  <c r="K446" i="96"/>
  <c r="L446" i="96"/>
  <c r="G446" i="96" s="1"/>
  <c r="M446" i="96"/>
  <c r="N446" i="96"/>
  <c r="J447" i="96"/>
  <c r="K447" i="96"/>
  <c r="L447" i="96"/>
  <c r="G447" i="96" s="1"/>
  <c r="M447" i="96"/>
  <c r="N447" i="96"/>
  <c r="J448" i="96"/>
  <c r="K448" i="96"/>
  <c r="L448" i="96"/>
  <c r="G448" i="96" s="1"/>
  <c r="M448" i="96"/>
  <c r="N448" i="96"/>
  <c r="J449" i="96"/>
  <c r="K449" i="96"/>
  <c r="L449" i="96"/>
  <c r="G449" i="96" s="1"/>
  <c r="M449" i="96"/>
  <c r="N449" i="96"/>
  <c r="J450" i="96"/>
  <c r="K450" i="96"/>
  <c r="L450" i="96"/>
  <c r="G450" i="96" s="1"/>
  <c r="M450" i="96"/>
  <c r="N450" i="96"/>
  <c r="J451" i="96"/>
  <c r="K451" i="96"/>
  <c r="L451" i="96"/>
  <c r="G451" i="96" s="1"/>
  <c r="M451" i="96"/>
  <c r="N451" i="96"/>
  <c r="J452" i="96"/>
  <c r="K452" i="96"/>
  <c r="L452" i="96"/>
  <c r="G452" i="96" s="1"/>
  <c r="M452" i="96"/>
  <c r="N452" i="96"/>
  <c r="J453" i="96"/>
  <c r="K453" i="96"/>
  <c r="L453" i="96"/>
  <c r="G453" i="96" s="1"/>
  <c r="M453" i="96"/>
  <c r="N453" i="96"/>
  <c r="J454" i="96"/>
  <c r="K454" i="96"/>
  <c r="L454" i="96"/>
  <c r="G454" i="96" s="1"/>
  <c r="M454" i="96"/>
  <c r="N454" i="96"/>
  <c r="J455" i="96"/>
  <c r="K455" i="96"/>
  <c r="L455" i="96"/>
  <c r="G455" i="96" s="1"/>
  <c r="M455" i="96"/>
  <c r="N455" i="96"/>
  <c r="J456" i="96"/>
  <c r="K456" i="96"/>
  <c r="L456" i="96"/>
  <c r="G456" i="96" s="1"/>
  <c r="M456" i="96"/>
  <c r="N456" i="96"/>
  <c r="J457" i="96"/>
  <c r="K457" i="96"/>
  <c r="L457" i="96"/>
  <c r="G457" i="96" s="1"/>
  <c r="M457" i="96"/>
  <c r="N457" i="96"/>
  <c r="J458" i="96"/>
  <c r="K458" i="96"/>
  <c r="L458" i="96"/>
  <c r="G458" i="96" s="1"/>
  <c r="M458" i="96"/>
  <c r="N458" i="96"/>
  <c r="J459" i="96"/>
  <c r="K459" i="96"/>
  <c r="L459" i="96"/>
  <c r="G459" i="96" s="1"/>
  <c r="M459" i="96"/>
  <c r="N459" i="96"/>
  <c r="J460" i="96"/>
  <c r="K460" i="96"/>
  <c r="L460" i="96"/>
  <c r="G460" i="96" s="1"/>
  <c r="M460" i="96"/>
  <c r="N460" i="96"/>
  <c r="J461" i="96"/>
  <c r="K461" i="96"/>
  <c r="L461" i="96"/>
  <c r="G461" i="96" s="1"/>
  <c r="M461" i="96"/>
  <c r="N461" i="96"/>
  <c r="J462" i="96"/>
  <c r="K462" i="96"/>
  <c r="L462" i="96"/>
  <c r="G462" i="96" s="1"/>
  <c r="M462" i="96"/>
  <c r="N462" i="96"/>
  <c r="J463" i="96"/>
  <c r="K463" i="96"/>
  <c r="L463" i="96"/>
  <c r="G463" i="96" s="1"/>
  <c r="M463" i="96"/>
  <c r="N463" i="96"/>
  <c r="J464" i="96"/>
  <c r="K464" i="96"/>
  <c r="L464" i="96"/>
  <c r="G464" i="96" s="1"/>
  <c r="M464" i="96"/>
  <c r="N464" i="96"/>
  <c r="J465" i="96"/>
  <c r="K465" i="96"/>
  <c r="L465" i="96"/>
  <c r="G465" i="96" s="1"/>
  <c r="M465" i="96"/>
  <c r="N465" i="96"/>
  <c r="J466" i="96"/>
  <c r="K466" i="96"/>
  <c r="L466" i="96"/>
  <c r="G466" i="96" s="1"/>
  <c r="M466" i="96"/>
  <c r="N466" i="96"/>
  <c r="J467" i="96"/>
  <c r="K467" i="96"/>
  <c r="M467" i="96"/>
  <c r="N467" i="96"/>
  <c r="J468" i="96"/>
  <c r="K468" i="96"/>
  <c r="L468" i="96"/>
  <c r="G468" i="96" s="1"/>
  <c r="M468" i="96"/>
  <c r="N468" i="96"/>
  <c r="J469" i="96"/>
  <c r="K469" i="96"/>
  <c r="L469" i="96"/>
  <c r="G469" i="96" s="1"/>
  <c r="M469" i="96"/>
  <c r="N469" i="96"/>
  <c r="J470" i="96"/>
  <c r="K470" i="96"/>
  <c r="L470" i="96"/>
  <c r="G470" i="96" s="1"/>
  <c r="M470" i="96"/>
  <c r="N470" i="96"/>
  <c r="J471" i="96"/>
  <c r="K471" i="96"/>
  <c r="L471" i="96"/>
  <c r="G471" i="96" s="1"/>
  <c r="M471" i="96"/>
  <c r="N471" i="96"/>
  <c r="J472" i="96"/>
  <c r="K472" i="96"/>
  <c r="L472" i="96"/>
  <c r="G472" i="96" s="1"/>
  <c r="M472" i="96"/>
  <c r="N472" i="96"/>
  <c r="J473" i="96"/>
  <c r="K473" i="96"/>
  <c r="L473" i="96"/>
  <c r="G473" i="96" s="1"/>
  <c r="M473" i="96"/>
  <c r="N473" i="96"/>
  <c r="J474" i="96"/>
  <c r="K474" i="96"/>
  <c r="L474" i="96"/>
  <c r="G474" i="96" s="1"/>
  <c r="M474" i="96"/>
  <c r="N474" i="96"/>
  <c r="J475" i="96"/>
  <c r="K475" i="96"/>
  <c r="L475" i="96"/>
  <c r="G475" i="96" s="1"/>
  <c r="M475" i="96"/>
  <c r="N475" i="96"/>
  <c r="J476" i="96"/>
  <c r="K476" i="96"/>
  <c r="L476" i="96"/>
  <c r="G476" i="96" s="1"/>
  <c r="M476" i="96"/>
  <c r="N476" i="96"/>
  <c r="J477" i="96"/>
  <c r="K477" i="96"/>
  <c r="L477" i="96"/>
  <c r="G477" i="96" s="1"/>
  <c r="M477" i="96"/>
  <c r="N477" i="96"/>
  <c r="J478" i="96"/>
  <c r="K478" i="96"/>
  <c r="L478" i="96"/>
  <c r="G478" i="96" s="1"/>
  <c r="M478" i="96"/>
  <c r="N478" i="96"/>
  <c r="J479" i="96"/>
  <c r="K479" i="96"/>
  <c r="L479" i="96"/>
  <c r="G479" i="96" s="1"/>
  <c r="M479" i="96"/>
  <c r="N479" i="96"/>
  <c r="J480" i="96"/>
  <c r="K480" i="96"/>
  <c r="L480" i="96"/>
  <c r="G480" i="96" s="1"/>
  <c r="M480" i="96"/>
  <c r="N480" i="96"/>
  <c r="J481" i="96"/>
  <c r="K481" i="96"/>
  <c r="L481" i="96"/>
  <c r="G481" i="96" s="1"/>
  <c r="M481" i="96"/>
  <c r="N481" i="96"/>
  <c r="J482" i="96"/>
  <c r="K482" i="96"/>
  <c r="L482" i="96"/>
  <c r="G482" i="96" s="1"/>
  <c r="M482" i="96"/>
  <c r="N482" i="96"/>
  <c r="J483" i="96"/>
  <c r="K483" i="96"/>
  <c r="L483" i="96"/>
  <c r="G483" i="96" s="1"/>
  <c r="M483" i="96"/>
  <c r="N483" i="96"/>
  <c r="J484" i="96"/>
  <c r="K484" i="96"/>
  <c r="L484" i="96"/>
  <c r="G484" i="96" s="1"/>
  <c r="M484" i="96"/>
  <c r="N484" i="96"/>
  <c r="J485" i="96"/>
  <c r="K485" i="96"/>
  <c r="L485" i="96"/>
  <c r="G485" i="96" s="1"/>
  <c r="M485" i="96"/>
  <c r="N485" i="96"/>
  <c r="J486" i="96"/>
  <c r="K486" i="96"/>
  <c r="L486" i="96"/>
  <c r="G486" i="96" s="1"/>
  <c r="M486" i="96"/>
  <c r="N486" i="96"/>
  <c r="J487" i="96"/>
  <c r="K487" i="96"/>
  <c r="L487" i="96"/>
  <c r="G487" i="96" s="1"/>
  <c r="M487" i="96"/>
  <c r="N487" i="96"/>
  <c r="J488" i="96"/>
  <c r="K488" i="96"/>
  <c r="L488" i="96"/>
  <c r="G488" i="96" s="1"/>
  <c r="M488" i="96"/>
  <c r="N488" i="96"/>
  <c r="J489" i="96"/>
  <c r="K489" i="96"/>
  <c r="L489" i="96"/>
  <c r="G489" i="96" s="1"/>
  <c r="M489" i="96"/>
  <c r="N489" i="96"/>
  <c r="J490" i="96"/>
  <c r="K490" i="96"/>
  <c r="L490" i="96"/>
  <c r="G490" i="96" s="1"/>
  <c r="M490" i="96"/>
  <c r="N490" i="96"/>
  <c r="J491" i="96"/>
  <c r="K491" i="96"/>
  <c r="L491" i="96"/>
  <c r="G491" i="96" s="1"/>
  <c r="M491" i="96"/>
  <c r="N491" i="96"/>
  <c r="J492" i="96"/>
  <c r="K492" i="96"/>
  <c r="L492" i="96"/>
  <c r="G492" i="96" s="1"/>
  <c r="M492" i="96"/>
  <c r="N492" i="96"/>
  <c r="J493" i="96"/>
  <c r="K493" i="96"/>
  <c r="L493" i="96"/>
  <c r="G493" i="96" s="1"/>
  <c r="M493" i="96"/>
  <c r="N493" i="96"/>
  <c r="J494" i="96"/>
  <c r="K494" i="96"/>
  <c r="L494" i="96"/>
  <c r="G494" i="96" s="1"/>
  <c r="M494" i="96"/>
  <c r="N494" i="96"/>
  <c r="J495" i="96"/>
  <c r="K495" i="96"/>
  <c r="L495" i="96"/>
  <c r="G495" i="96" s="1"/>
  <c r="M495" i="96"/>
  <c r="N495" i="96"/>
  <c r="J496" i="96"/>
  <c r="K496" i="96"/>
  <c r="L496" i="96"/>
  <c r="G496" i="96" s="1"/>
  <c r="M496" i="96"/>
  <c r="N496" i="96"/>
  <c r="J497" i="96"/>
  <c r="K497" i="96"/>
  <c r="L497" i="96"/>
  <c r="G497" i="96" s="1"/>
  <c r="M497" i="96"/>
  <c r="N497" i="96"/>
  <c r="J498" i="96"/>
  <c r="K498" i="96"/>
  <c r="L498" i="96"/>
  <c r="G498" i="96" s="1"/>
  <c r="M498" i="96"/>
  <c r="N498" i="96"/>
  <c r="J499" i="96"/>
  <c r="K499" i="96"/>
  <c r="L499" i="96"/>
  <c r="G499" i="96" s="1"/>
  <c r="M499" i="96"/>
  <c r="N499" i="96"/>
  <c r="J500" i="96"/>
  <c r="K500" i="96"/>
  <c r="L500" i="96"/>
  <c r="G500" i="96" s="1"/>
  <c r="M500" i="96"/>
  <c r="N500" i="96"/>
  <c r="J501" i="96"/>
  <c r="K501" i="96"/>
  <c r="L501" i="96"/>
  <c r="G501" i="96" s="1"/>
  <c r="M501" i="96"/>
  <c r="N501" i="96"/>
  <c r="J502" i="96"/>
  <c r="K502" i="96"/>
  <c r="L502" i="96"/>
  <c r="G502" i="96" s="1"/>
  <c r="M502" i="96"/>
  <c r="N502" i="96"/>
  <c r="J503" i="96"/>
  <c r="K503" i="96"/>
  <c r="L503" i="96"/>
  <c r="G503" i="96" s="1"/>
  <c r="M503" i="96"/>
  <c r="N503" i="96"/>
  <c r="J504" i="96"/>
  <c r="K504" i="96"/>
  <c r="L504" i="96"/>
  <c r="G504" i="96" s="1"/>
  <c r="M504" i="96"/>
  <c r="N504" i="96"/>
  <c r="J505" i="96"/>
  <c r="K505" i="96"/>
  <c r="L505" i="96"/>
  <c r="G505" i="96" s="1"/>
  <c r="M505" i="96"/>
  <c r="N505" i="96"/>
  <c r="J506" i="96"/>
  <c r="K506" i="96"/>
  <c r="L506" i="96"/>
  <c r="G506" i="96" s="1"/>
  <c r="M506" i="96"/>
  <c r="N506" i="96"/>
  <c r="J507" i="96"/>
  <c r="K507" i="96"/>
  <c r="L507" i="96"/>
  <c r="G507" i="96" s="1"/>
  <c r="M507" i="96"/>
  <c r="N507" i="96"/>
  <c r="J508" i="96"/>
  <c r="K508" i="96"/>
  <c r="L508" i="96"/>
  <c r="G508" i="96" s="1"/>
  <c r="M508" i="96"/>
  <c r="N508" i="96"/>
  <c r="J509" i="96"/>
  <c r="K509" i="96"/>
  <c r="L509" i="96"/>
  <c r="G509" i="96" s="1"/>
  <c r="M509" i="96"/>
  <c r="N509" i="96"/>
  <c r="J510" i="96"/>
  <c r="K510" i="96"/>
  <c r="L510" i="96"/>
  <c r="G510" i="96" s="1"/>
  <c r="M510" i="96"/>
  <c r="N510" i="96"/>
  <c r="J511" i="96"/>
  <c r="K511" i="96"/>
  <c r="L511" i="96"/>
  <c r="G511" i="96" s="1"/>
  <c r="M511" i="96"/>
  <c r="N511" i="96"/>
  <c r="J512" i="96"/>
  <c r="K512" i="96"/>
  <c r="L512" i="96"/>
  <c r="G512" i="96" s="1"/>
  <c r="M512" i="96"/>
  <c r="N512" i="96"/>
  <c r="J513" i="96"/>
  <c r="K513" i="96"/>
  <c r="L513" i="96"/>
  <c r="G513" i="96" s="1"/>
  <c r="M513" i="96"/>
  <c r="N513" i="96"/>
  <c r="J514" i="96"/>
  <c r="K514" i="96"/>
  <c r="L514" i="96"/>
  <c r="G514" i="96" s="1"/>
  <c r="M514" i="96"/>
  <c r="N514" i="96"/>
  <c r="J515" i="96"/>
  <c r="K515" i="96"/>
  <c r="L515" i="96"/>
  <c r="G515" i="96" s="1"/>
  <c r="M515" i="96"/>
  <c r="N515" i="96"/>
  <c r="J516" i="96"/>
  <c r="K516" i="96"/>
  <c r="L516" i="96"/>
  <c r="G516" i="96" s="1"/>
  <c r="M516" i="96"/>
  <c r="N516" i="96"/>
  <c r="J517" i="96"/>
  <c r="K517" i="96"/>
  <c r="L517" i="96"/>
  <c r="G517" i="96" s="1"/>
  <c r="M517" i="96"/>
  <c r="N517" i="96"/>
  <c r="J518" i="96"/>
  <c r="K518" i="96"/>
  <c r="L518" i="96"/>
  <c r="G518" i="96" s="1"/>
  <c r="M518" i="96"/>
  <c r="N518" i="96"/>
  <c r="J519" i="96"/>
  <c r="K519" i="96"/>
  <c r="L519" i="96"/>
  <c r="G519" i="96" s="1"/>
  <c r="M519" i="96"/>
  <c r="N519" i="96"/>
  <c r="J520" i="96"/>
  <c r="K520" i="96"/>
  <c r="L520" i="96"/>
  <c r="G520" i="96" s="1"/>
  <c r="M520" i="96"/>
  <c r="N520" i="96"/>
  <c r="J521" i="96"/>
  <c r="K521" i="96"/>
  <c r="L521" i="96"/>
  <c r="G521" i="96" s="1"/>
  <c r="M521" i="96"/>
  <c r="N521" i="96"/>
  <c r="J522" i="96"/>
  <c r="K522" i="96"/>
  <c r="L522" i="96"/>
  <c r="G522" i="96" s="1"/>
  <c r="M522" i="96"/>
  <c r="N522" i="96"/>
  <c r="J523" i="96"/>
  <c r="K523" i="96"/>
  <c r="L523" i="96"/>
  <c r="G523" i="96" s="1"/>
  <c r="M523" i="96"/>
  <c r="N523" i="96"/>
  <c r="J524" i="96"/>
  <c r="K524" i="96"/>
  <c r="L524" i="96"/>
  <c r="G524" i="96" s="1"/>
  <c r="M524" i="96"/>
  <c r="N524" i="96"/>
  <c r="J525" i="96"/>
  <c r="K525" i="96"/>
  <c r="L525" i="96"/>
  <c r="G525" i="96" s="1"/>
  <c r="M525" i="96"/>
  <c r="N525" i="96"/>
  <c r="J526" i="96"/>
  <c r="K526" i="96"/>
  <c r="L526" i="96"/>
  <c r="G526" i="96" s="1"/>
  <c r="M526" i="96"/>
  <c r="N526" i="96"/>
  <c r="J527" i="96"/>
  <c r="K527" i="96"/>
  <c r="L527" i="96"/>
  <c r="G527" i="96" s="1"/>
  <c r="M527" i="96"/>
  <c r="N527" i="96"/>
  <c r="J528" i="96"/>
  <c r="K528" i="96"/>
  <c r="L528" i="96"/>
  <c r="G528" i="96" s="1"/>
  <c r="M528" i="96"/>
  <c r="N528" i="96"/>
  <c r="J529" i="96"/>
  <c r="K529" i="96"/>
  <c r="L529" i="96"/>
  <c r="G529" i="96" s="1"/>
  <c r="M529" i="96"/>
  <c r="N529" i="96"/>
  <c r="J530" i="96"/>
  <c r="K530" i="96"/>
  <c r="L530" i="96"/>
  <c r="G530" i="96" s="1"/>
  <c r="M530" i="96"/>
  <c r="N530" i="96"/>
  <c r="J531" i="96"/>
  <c r="K531" i="96"/>
  <c r="L531" i="96"/>
  <c r="G531" i="96" s="1"/>
  <c r="M531" i="96"/>
  <c r="N531" i="96"/>
  <c r="J532" i="96"/>
  <c r="K532" i="96"/>
  <c r="L532" i="96"/>
  <c r="G532" i="96" s="1"/>
  <c r="M532" i="96"/>
  <c r="N532" i="96"/>
  <c r="J533" i="96"/>
  <c r="K533" i="96"/>
  <c r="L533" i="96"/>
  <c r="G533" i="96" s="1"/>
  <c r="M533" i="96"/>
  <c r="N533" i="96"/>
  <c r="J534" i="96"/>
  <c r="K534" i="96"/>
  <c r="L534" i="96"/>
  <c r="G534" i="96" s="1"/>
  <c r="M534" i="96"/>
  <c r="N534" i="96"/>
  <c r="J535" i="96"/>
  <c r="K535" i="96"/>
  <c r="L535" i="96"/>
  <c r="G535" i="96" s="1"/>
  <c r="M535" i="96"/>
  <c r="N535" i="96"/>
  <c r="J536" i="96"/>
  <c r="K536" i="96"/>
  <c r="L536" i="96"/>
  <c r="G536" i="96" s="1"/>
  <c r="M536" i="96"/>
  <c r="N536" i="96"/>
  <c r="J537" i="96"/>
  <c r="K537" i="96"/>
  <c r="L537" i="96"/>
  <c r="G537" i="96" s="1"/>
  <c r="M537" i="96"/>
  <c r="N537" i="96"/>
  <c r="J538" i="96"/>
  <c r="K538" i="96"/>
  <c r="L538" i="96"/>
  <c r="G538" i="96" s="1"/>
  <c r="M538" i="96"/>
  <c r="N538" i="96"/>
  <c r="J539" i="96"/>
  <c r="K539" i="96"/>
  <c r="L539" i="96"/>
  <c r="G539" i="96" s="1"/>
  <c r="M539" i="96"/>
  <c r="N539" i="96"/>
  <c r="J540" i="96"/>
  <c r="K540" i="96"/>
  <c r="L540" i="96"/>
  <c r="G540" i="96" s="1"/>
  <c r="M540" i="96"/>
  <c r="N540" i="96"/>
  <c r="J541" i="96"/>
  <c r="K541" i="96"/>
  <c r="L541" i="96"/>
  <c r="G541" i="96" s="1"/>
  <c r="M541" i="96"/>
  <c r="N541" i="96"/>
  <c r="J542" i="96"/>
  <c r="K542" i="96"/>
  <c r="L542" i="96"/>
  <c r="G542" i="96" s="1"/>
  <c r="M542" i="96"/>
  <c r="N542" i="96"/>
  <c r="J543" i="96"/>
  <c r="K543" i="96"/>
  <c r="L543" i="96"/>
  <c r="G543" i="96" s="1"/>
  <c r="M543" i="96"/>
  <c r="N543" i="96"/>
  <c r="J544" i="96"/>
  <c r="K544" i="96"/>
  <c r="L544" i="96"/>
  <c r="G544" i="96" s="1"/>
  <c r="M544" i="96"/>
  <c r="N544" i="96"/>
  <c r="J545" i="96"/>
  <c r="K545" i="96"/>
  <c r="L545" i="96"/>
  <c r="G545" i="96" s="1"/>
  <c r="M545" i="96"/>
  <c r="N545" i="96"/>
  <c r="J546" i="96"/>
  <c r="K546" i="96"/>
  <c r="L546" i="96"/>
  <c r="G546" i="96" s="1"/>
  <c r="M546" i="96"/>
  <c r="N546" i="96"/>
  <c r="J547" i="96"/>
  <c r="K547" i="96"/>
  <c r="L547" i="96"/>
  <c r="G547" i="96" s="1"/>
  <c r="M547" i="96"/>
  <c r="N547" i="96"/>
  <c r="J548" i="96"/>
  <c r="K548" i="96"/>
  <c r="L548" i="96"/>
  <c r="G548" i="96" s="1"/>
  <c r="M548" i="96"/>
  <c r="N548" i="96"/>
  <c r="J549" i="96"/>
  <c r="K549" i="96"/>
  <c r="L549" i="96"/>
  <c r="G549" i="96" s="1"/>
  <c r="M549" i="96"/>
  <c r="N549" i="96"/>
  <c r="J550" i="96"/>
  <c r="K550" i="96"/>
  <c r="L550" i="96"/>
  <c r="G550" i="96" s="1"/>
  <c r="M550" i="96"/>
  <c r="N550" i="96"/>
  <c r="J551" i="96"/>
  <c r="K551" i="96"/>
  <c r="L551" i="96"/>
  <c r="G551" i="96" s="1"/>
  <c r="M551" i="96"/>
  <c r="N551" i="96"/>
  <c r="J552" i="96"/>
  <c r="K552" i="96"/>
  <c r="L552" i="96"/>
  <c r="G552" i="96" s="1"/>
  <c r="M552" i="96"/>
  <c r="N552" i="96"/>
  <c r="J553" i="96"/>
  <c r="K553" i="96"/>
  <c r="L553" i="96"/>
  <c r="G553" i="96" s="1"/>
  <c r="M553" i="96"/>
  <c r="N553" i="96"/>
  <c r="J554" i="96"/>
  <c r="K554" i="96"/>
  <c r="L554" i="96"/>
  <c r="G554" i="96" s="1"/>
  <c r="M554" i="96"/>
  <c r="N554" i="96"/>
  <c r="J555" i="96"/>
  <c r="K555" i="96"/>
  <c r="L555" i="96"/>
  <c r="G555" i="96" s="1"/>
  <c r="M555" i="96"/>
  <c r="N555" i="96"/>
  <c r="J556" i="96"/>
  <c r="K556" i="96"/>
  <c r="L556" i="96"/>
  <c r="G556" i="96" s="1"/>
  <c r="M556" i="96"/>
  <c r="N556" i="96"/>
  <c r="J557" i="96"/>
  <c r="K557" i="96"/>
  <c r="L557" i="96"/>
  <c r="G557" i="96" s="1"/>
  <c r="M557" i="96"/>
  <c r="N557" i="96"/>
  <c r="J558" i="96"/>
  <c r="K558" i="96"/>
  <c r="L558" i="96"/>
  <c r="G558" i="96" s="1"/>
  <c r="M558" i="96"/>
  <c r="N558" i="96"/>
  <c r="J559" i="96"/>
  <c r="K559" i="96"/>
  <c r="L559" i="96"/>
  <c r="G559" i="96" s="1"/>
  <c r="M559" i="96"/>
  <c r="N559" i="96"/>
  <c r="J560" i="96"/>
  <c r="K560" i="96"/>
  <c r="L560" i="96"/>
  <c r="G560" i="96" s="1"/>
  <c r="M560" i="96"/>
  <c r="N560" i="96"/>
  <c r="J561" i="96"/>
  <c r="K561" i="96"/>
  <c r="L561" i="96"/>
  <c r="G561" i="96" s="1"/>
  <c r="M561" i="96"/>
  <c r="N561" i="96"/>
  <c r="J562" i="96"/>
  <c r="K562" i="96"/>
  <c r="L562" i="96"/>
  <c r="G562" i="96" s="1"/>
  <c r="M562" i="96"/>
  <c r="N562" i="96"/>
  <c r="J563" i="96"/>
  <c r="K563" i="96"/>
  <c r="L563" i="96"/>
  <c r="G563" i="96" s="1"/>
  <c r="M563" i="96"/>
  <c r="N563" i="96"/>
  <c r="J564" i="96"/>
  <c r="K564" i="96"/>
  <c r="L564" i="96"/>
  <c r="G564" i="96" s="1"/>
  <c r="M564" i="96"/>
  <c r="N564" i="96"/>
  <c r="J565" i="96"/>
  <c r="K565" i="96"/>
  <c r="L565" i="96"/>
  <c r="G565" i="96" s="1"/>
  <c r="M565" i="96"/>
  <c r="N565" i="96"/>
  <c r="J566" i="96"/>
  <c r="K566" i="96"/>
  <c r="L566" i="96"/>
  <c r="G566" i="96" s="1"/>
  <c r="M566" i="96"/>
  <c r="N566" i="96"/>
  <c r="J567" i="96"/>
  <c r="K567" i="96"/>
  <c r="L567" i="96"/>
  <c r="G567" i="96" s="1"/>
  <c r="M567" i="96"/>
  <c r="N567" i="96"/>
  <c r="J568" i="96"/>
  <c r="K568" i="96"/>
  <c r="L568" i="96"/>
  <c r="G568" i="96" s="1"/>
  <c r="M568" i="96"/>
  <c r="N568" i="96"/>
  <c r="J569" i="96"/>
  <c r="K569" i="96"/>
  <c r="L569" i="96"/>
  <c r="G569" i="96" s="1"/>
  <c r="M569" i="96"/>
  <c r="N569" i="96"/>
  <c r="J570" i="96"/>
  <c r="K570" i="96"/>
  <c r="L570" i="96"/>
  <c r="G570" i="96" s="1"/>
  <c r="M570" i="96"/>
  <c r="N570" i="96"/>
  <c r="J571" i="96"/>
  <c r="K571" i="96"/>
  <c r="L571" i="96"/>
  <c r="G571" i="96" s="1"/>
  <c r="M571" i="96"/>
  <c r="N571" i="96"/>
  <c r="J572" i="96"/>
  <c r="K572" i="96"/>
  <c r="L572" i="96"/>
  <c r="G572" i="96" s="1"/>
  <c r="M572" i="96"/>
  <c r="N572" i="96"/>
  <c r="J573" i="96"/>
  <c r="K573" i="96"/>
  <c r="L573" i="96"/>
  <c r="G573" i="96" s="1"/>
  <c r="M573" i="96"/>
  <c r="N573" i="96"/>
  <c r="J574" i="96"/>
  <c r="K574" i="96"/>
  <c r="L574" i="96"/>
  <c r="G574" i="96" s="1"/>
  <c r="M574" i="96"/>
  <c r="N574" i="96"/>
  <c r="J575" i="96"/>
  <c r="K575" i="96"/>
  <c r="L575" i="96"/>
  <c r="G575" i="96" s="1"/>
  <c r="M575" i="96"/>
  <c r="N575" i="96"/>
  <c r="J576" i="96"/>
  <c r="K576" i="96"/>
  <c r="L576" i="96"/>
  <c r="G576" i="96" s="1"/>
  <c r="M576" i="96"/>
  <c r="N576" i="96"/>
  <c r="J577" i="96"/>
  <c r="K577" i="96"/>
  <c r="L577" i="96"/>
  <c r="G577" i="96" s="1"/>
  <c r="M577" i="96"/>
  <c r="N577" i="96"/>
  <c r="J578" i="96"/>
  <c r="K578" i="96"/>
  <c r="L578" i="96"/>
  <c r="G578" i="96" s="1"/>
  <c r="M578" i="96"/>
  <c r="N578" i="96"/>
  <c r="J579" i="96"/>
  <c r="K579" i="96"/>
  <c r="L579" i="96"/>
  <c r="G579" i="96" s="1"/>
  <c r="M579" i="96"/>
  <c r="N579" i="96"/>
  <c r="J580" i="96"/>
  <c r="K580" i="96"/>
  <c r="L580" i="96"/>
  <c r="G580" i="96" s="1"/>
  <c r="M580" i="96"/>
  <c r="N580" i="96"/>
  <c r="J581" i="96"/>
  <c r="K581" i="96"/>
  <c r="L581" i="96"/>
  <c r="G581" i="96" s="1"/>
  <c r="M581" i="96"/>
  <c r="N581" i="96"/>
  <c r="J582" i="96"/>
  <c r="K582" i="96"/>
  <c r="L582" i="96"/>
  <c r="G582" i="96" s="1"/>
  <c r="M582" i="96"/>
  <c r="N582" i="96"/>
  <c r="J583" i="96"/>
  <c r="K583" i="96"/>
  <c r="L583" i="96"/>
  <c r="G583" i="96" s="1"/>
  <c r="M583" i="96"/>
  <c r="N583" i="96"/>
  <c r="J584" i="96"/>
  <c r="K584" i="96"/>
  <c r="L584" i="96"/>
  <c r="G584" i="96" s="1"/>
  <c r="M584" i="96"/>
  <c r="N584" i="96"/>
  <c r="J585" i="96"/>
  <c r="K585" i="96"/>
  <c r="L585" i="96"/>
  <c r="G585" i="96" s="1"/>
  <c r="M585" i="96"/>
  <c r="N585" i="96"/>
  <c r="J586" i="96"/>
  <c r="K586" i="96"/>
  <c r="L586" i="96"/>
  <c r="G586" i="96" s="1"/>
  <c r="M586" i="96"/>
  <c r="N586" i="96"/>
  <c r="J587" i="96"/>
  <c r="K587" i="96"/>
  <c r="L587" i="96"/>
  <c r="G587" i="96" s="1"/>
  <c r="M587" i="96"/>
  <c r="N587" i="96"/>
  <c r="J588" i="96"/>
  <c r="K588" i="96"/>
  <c r="L588" i="96"/>
  <c r="G588" i="96" s="1"/>
  <c r="M588" i="96"/>
  <c r="N588" i="96"/>
  <c r="J589" i="96"/>
  <c r="K589" i="96"/>
  <c r="L589" i="96"/>
  <c r="G589" i="96" s="1"/>
  <c r="M589" i="96"/>
  <c r="N589" i="96"/>
  <c r="J590" i="96"/>
  <c r="K590" i="96"/>
  <c r="L590" i="96"/>
  <c r="G590" i="96" s="1"/>
  <c r="M590" i="96"/>
  <c r="N590" i="96"/>
  <c r="J591" i="96"/>
  <c r="K591" i="96"/>
  <c r="L591" i="96"/>
  <c r="G591" i="96" s="1"/>
  <c r="M591" i="96"/>
  <c r="N591" i="96"/>
  <c r="J592" i="96"/>
  <c r="K592" i="96"/>
  <c r="L592" i="96"/>
  <c r="G592" i="96" s="1"/>
  <c r="M592" i="96"/>
  <c r="N592" i="96"/>
  <c r="J593" i="96"/>
  <c r="K593" i="96"/>
  <c r="L593" i="96"/>
  <c r="G593" i="96" s="1"/>
  <c r="M593" i="96"/>
  <c r="N593" i="96"/>
  <c r="J594" i="96"/>
  <c r="K594" i="96"/>
  <c r="L594" i="96"/>
  <c r="G594" i="96" s="1"/>
  <c r="M594" i="96"/>
  <c r="N594" i="96"/>
  <c r="J595" i="96"/>
  <c r="K595" i="96"/>
  <c r="L595" i="96"/>
  <c r="G595" i="96" s="1"/>
  <c r="M595" i="96"/>
  <c r="N595" i="96"/>
  <c r="J596" i="96"/>
  <c r="K596" i="96"/>
  <c r="L596" i="96"/>
  <c r="G596" i="96" s="1"/>
  <c r="M596" i="96"/>
  <c r="N596" i="96"/>
  <c r="J597" i="96"/>
  <c r="K597" i="96"/>
  <c r="L597" i="96"/>
  <c r="G597" i="96" s="1"/>
  <c r="M597" i="96"/>
  <c r="N597" i="96"/>
  <c r="J598" i="96"/>
  <c r="K598" i="96"/>
  <c r="L598" i="96"/>
  <c r="G598" i="96" s="1"/>
  <c r="M598" i="96"/>
  <c r="N598" i="96"/>
  <c r="J599" i="96"/>
  <c r="K599" i="96"/>
  <c r="L599" i="96"/>
  <c r="G599" i="96" s="1"/>
  <c r="M599" i="96"/>
  <c r="N599" i="96"/>
  <c r="J600" i="96"/>
  <c r="K600" i="96"/>
  <c r="L600" i="96"/>
  <c r="G600" i="96" s="1"/>
  <c r="M600" i="96"/>
  <c r="N600" i="96"/>
  <c r="J601" i="96"/>
  <c r="K601" i="96"/>
  <c r="L601" i="96"/>
  <c r="G601" i="96" s="1"/>
  <c r="M601" i="96"/>
  <c r="N601" i="96"/>
  <c r="J602" i="96"/>
  <c r="K602" i="96"/>
  <c r="L602" i="96"/>
  <c r="G602" i="96" s="1"/>
  <c r="M602" i="96"/>
  <c r="N602" i="96"/>
  <c r="J603" i="96"/>
  <c r="K603" i="96"/>
  <c r="L603" i="96"/>
  <c r="G603" i="96" s="1"/>
  <c r="M603" i="96"/>
  <c r="J604" i="96"/>
  <c r="K604" i="96"/>
  <c r="L604" i="96"/>
  <c r="G604" i="96" s="1"/>
  <c r="M604" i="96"/>
  <c r="N604" i="96"/>
  <c r="J605" i="96"/>
  <c r="K605" i="96"/>
  <c r="L605" i="96"/>
  <c r="G605" i="96" s="1"/>
  <c r="M605" i="96"/>
  <c r="J606" i="96"/>
  <c r="K606" i="96"/>
  <c r="L606" i="96"/>
  <c r="G606" i="96" s="1"/>
  <c r="M606" i="96"/>
  <c r="J607" i="96"/>
  <c r="K607" i="96"/>
  <c r="L607" i="96"/>
  <c r="G607" i="96" s="1"/>
  <c r="M607" i="96"/>
  <c r="N607" i="96"/>
  <c r="J608" i="96"/>
  <c r="K608" i="96"/>
  <c r="L608" i="96"/>
  <c r="G608" i="96" s="1"/>
  <c r="M608" i="96"/>
  <c r="J609" i="96"/>
  <c r="K609" i="96"/>
  <c r="L609" i="96"/>
  <c r="G609" i="96" s="1"/>
  <c r="M609" i="96"/>
  <c r="N609" i="96"/>
  <c r="J610" i="96"/>
  <c r="K610" i="96"/>
  <c r="L610" i="96"/>
  <c r="G610" i="96" s="1"/>
  <c r="M610" i="96"/>
  <c r="J611" i="96"/>
  <c r="K611" i="96"/>
  <c r="L611" i="96"/>
  <c r="G611" i="96" s="1"/>
  <c r="M611" i="96"/>
  <c r="J612" i="96"/>
  <c r="K612" i="96"/>
  <c r="L612" i="96"/>
  <c r="G612" i="96" s="1"/>
  <c r="M612" i="96"/>
  <c r="N612" i="96"/>
  <c r="J613" i="96"/>
  <c r="K613" i="96"/>
  <c r="L613" i="96"/>
  <c r="G613" i="96" s="1"/>
  <c r="M613" i="96"/>
  <c r="J614" i="96"/>
  <c r="K614" i="96"/>
  <c r="L614" i="96"/>
  <c r="G614" i="96" s="1"/>
  <c r="M614" i="96"/>
  <c r="N614" i="96"/>
  <c r="J615" i="96"/>
  <c r="K615" i="96"/>
  <c r="L615" i="96"/>
  <c r="G615" i="96" s="1"/>
  <c r="M615" i="96"/>
  <c r="N615" i="96"/>
  <c r="J616" i="96"/>
  <c r="K616" i="96"/>
  <c r="L616" i="96"/>
  <c r="G616" i="96" s="1"/>
  <c r="M616" i="96"/>
  <c r="N616" i="96"/>
  <c r="J617" i="96"/>
  <c r="K617" i="96"/>
  <c r="L617" i="96"/>
  <c r="G617" i="96" s="1"/>
  <c r="M617" i="96"/>
  <c r="N617" i="96"/>
  <c r="J618" i="96"/>
  <c r="K618" i="96"/>
  <c r="L618" i="96"/>
  <c r="G618" i="96" s="1"/>
  <c r="M618" i="96"/>
  <c r="N618" i="96"/>
  <c r="J619" i="96"/>
  <c r="K619" i="96"/>
  <c r="L619" i="96"/>
  <c r="G619" i="96" s="1"/>
  <c r="M619" i="96"/>
  <c r="N619" i="96"/>
  <c r="J620" i="96"/>
  <c r="K620" i="96"/>
  <c r="L620" i="96"/>
  <c r="G620" i="96" s="1"/>
  <c r="M620" i="96"/>
  <c r="N620" i="96"/>
  <c r="J621" i="96"/>
  <c r="K621" i="96"/>
  <c r="L621" i="96"/>
  <c r="G621" i="96" s="1"/>
  <c r="M621" i="96"/>
  <c r="N621" i="96"/>
  <c r="J622" i="96"/>
  <c r="K622" i="96"/>
  <c r="L622" i="96"/>
  <c r="G622" i="96" s="1"/>
  <c r="M622" i="96"/>
  <c r="N622" i="96"/>
  <c r="J623" i="96"/>
  <c r="K623" i="96"/>
  <c r="L623" i="96"/>
  <c r="G623" i="96" s="1"/>
  <c r="M623" i="96"/>
  <c r="N623" i="96"/>
  <c r="J624" i="96"/>
  <c r="K624" i="96"/>
  <c r="L624" i="96"/>
  <c r="G624" i="96" s="1"/>
  <c r="M624" i="96"/>
  <c r="N624" i="96"/>
  <c r="J625" i="96"/>
  <c r="K625" i="96"/>
  <c r="L625" i="96"/>
  <c r="G625" i="96" s="1"/>
  <c r="M625" i="96"/>
  <c r="N625" i="96"/>
  <c r="J626" i="96"/>
  <c r="K626" i="96"/>
  <c r="L626" i="96"/>
  <c r="G626" i="96" s="1"/>
  <c r="M626" i="96"/>
  <c r="N626" i="96"/>
  <c r="J627" i="96"/>
  <c r="K627" i="96"/>
  <c r="L627" i="96"/>
  <c r="G627" i="96" s="1"/>
  <c r="M627" i="96"/>
  <c r="N627" i="96"/>
  <c r="J628" i="96"/>
  <c r="K628" i="96"/>
  <c r="L628" i="96"/>
  <c r="G628" i="96" s="1"/>
  <c r="M628" i="96"/>
  <c r="N628" i="96"/>
  <c r="J629" i="96"/>
  <c r="K629" i="96"/>
  <c r="L629" i="96"/>
  <c r="G629" i="96" s="1"/>
  <c r="M629" i="96"/>
  <c r="N629" i="96"/>
  <c r="J630" i="96"/>
  <c r="K630" i="96"/>
  <c r="L630" i="96"/>
  <c r="G630" i="96" s="1"/>
  <c r="M630" i="96"/>
  <c r="N630" i="96"/>
  <c r="J631" i="96"/>
  <c r="K631" i="96"/>
  <c r="L631" i="96"/>
  <c r="G631" i="96" s="1"/>
  <c r="M631" i="96"/>
  <c r="N631" i="96"/>
  <c r="J632" i="96"/>
  <c r="K632" i="96"/>
  <c r="L632" i="96"/>
  <c r="G632" i="96" s="1"/>
  <c r="M632" i="96"/>
  <c r="N632" i="96"/>
  <c r="J633" i="96"/>
  <c r="K633" i="96"/>
  <c r="L633" i="96"/>
  <c r="G633" i="96" s="1"/>
  <c r="M633" i="96"/>
  <c r="N633" i="96"/>
  <c r="J634" i="96"/>
  <c r="K634" i="96"/>
  <c r="L634" i="96"/>
  <c r="G634" i="96" s="1"/>
  <c r="M634" i="96"/>
  <c r="N634" i="96"/>
  <c r="J635" i="96"/>
  <c r="K635" i="96"/>
  <c r="L635" i="96"/>
  <c r="G635" i="96" s="1"/>
  <c r="M635" i="96"/>
  <c r="N635" i="96"/>
  <c r="J636" i="96"/>
  <c r="K636" i="96"/>
  <c r="L636" i="96"/>
  <c r="G636" i="96" s="1"/>
  <c r="M636" i="96"/>
  <c r="N636" i="96"/>
  <c r="J637" i="96"/>
  <c r="K637" i="96"/>
  <c r="L637" i="96"/>
  <c r="G637" i="96" s="1"/>
  <c r="M637" i="96"/>
  <c r="N637" i="96"/>
  <c r="J638" i="96"/>
  <c r="K638" i="96"/>
  <c r="L638" i="96"/>
  <c r="G638" i="96" s="1"/>
  <c r="M638" i="96"/>
  <c r="N638" i="96"/>
  <c r="J639" i="96"/>
  <c r="K639" i="96"/>
  <c r="L639" i="96"/>
  <c r="G639" i="96" s="1"/>
  <c r="M639" i="96"/>
  <c r="N639" i="96"/>
  <c r="J640" i="96"/>
  <c r="K640" i="96"/>
  <c r="L640" i="96"/>
  <c r="G640" i="96" s="1"/>
  <c r="M640" i="96"/>
  <c r="N640" i="96"/>
  <c r="J641" i="96"/>
  <c r="K641" i="96"/>
  <c r="L641" i="96"/>
  <c r="G641" i="96" s="1"/>
  <c r="M641" i="96"/>
  <c r="N641" i="96"/>
  <c r="J642" i="96"/>
  <c r="K642" i="96"/>
  <c r="L642" i="96"/>
  <c r="G642" i="96" s="1"/>
  <c r="M642" i="96"/>
  <c r="N642" i="96"/>
  <c r="J643" i="96"/>
  <c r="K643" i="96"/>
  <c r="L643" i="96"/>
  <c r="G643" i="96" s="1"/>
  <c r="M643" i="96"/>
  <c r="N643" i="96"/>
  <c r="J644" i="96"/>
  <c r="K644" i="96"/>
  <c r="L644" i="96"/>
  <c r="G644" i="96" s="1"/>
  <c r="M644" i="96"/>
  <c r="N644" i="96"/>
  <c r="J645" i="96"/>
  <c r="K645" i="96"/>
  <c r="L645" i="96"/>
  <c r="G645" i="96" s="1"/>
  <c r="M645" i="96"/>
  <c r="N645" i="96"/>
  <c r="J646" i="96"/>
  <c r="K646" i="96"/>
  <c r="L646" i="96"/>
  <c r="G646" i="96" s="1"/>
  <c r="M646" i="96"/>
  <c r="N646" i="96"/>
  <c r="J647" i="96"/>
  <c r="K647" i="96"/>
  <c r="L647" i="96"/>
  <c r="G647" i="96" s="1"/>
  <c r="M647" i="96"/>
  <c r="N647" i="96"/>
  <c r="J648" i="96"/>
  <c r="K648" i="96"/>
  <c r="L648" i="96"/>
  <c r="G648" i="96" s="1"/>
  <c r="M648" i="96"/>
  <c r="N648" i="96"/>
  <c r="J649" i="96"/>
  <c r="K649" i="96"/>
  <c r="L649" i="96"/>
  <c r="G649" i="96" s="1"/>
  <c r="M649" i="96"/>
  <c r="N649" i="96"/>
  <c r="J650" i="96"/>
  <c r="K650" i="96"/>
  <c r="L650" i="96"/>
  <c r="G650" i="96" s="1"/>
  <c r="M650" i="96"/>
  <c r="N650" i="96"/>
  <c r="J651" i="96"/>
  <c r="K651" i="96"/>
  <c r="L651" i="96"/>
  <c r="G651" i="96" s="1"/>
  <c r="M651" i="96"/>
  <c r="N651" i="96"/>
  <c r="J652" i="96"/>
  <c r="K652" i="96"/>
  <c r="L652" i="96"/>
  <c r="G652" i="96" s="1"/>
  <c r="M652" i="96"/>
  <c r="N652" i="96"/>
  <c r="J653" i="96"/>
  <c r="K653" i="96"/>
  <c r="L653" i="96"/>
  <c r="G653" i="96" s="1"/>
  <c r="M653" i="96"/>
  <c r="N653" i="96"/>
  <c r="J654" i="96"/>
  <c r="K654" i="96"/>
  <c r="L654" i="96"/>
  <c r="G654" i="96" s="1"/>
  <c r="M654" i="96"/>
  <c r="N654" i="96"/>
  <c r="J655" i="96"/>
  <c r="K655" i="96"/>
  <c r="L655" i="96"/>
  <c r="G655" i="96" s="1"/>
  <c r="M655" i="96"/>
  <c r="N655" i="96"/>
  <c r="J656" i="96"/>
  <c r="K656" i="96"/>
  <c r="L656" i="96"/>
  <c r="G656" i="96" s="1"/>
  <c r="M656" i="96"/>
  <c r="N656" i="96"/>
  <c r="J657" i="96"/>
  <c r="K657" i="96"/>
  <c r="L657" i="96"/>
  <c r="G657" i="96" s="1"/>
  <c r="M657" i="96"/>
  <c r="N657" i="96"/>
  <c r="J658" i="96"/>
  <c r="K658" i="96"/>
  <c r="L658" i="96"/>
  <c r="G658" i="96" s="1"/>
  <c r="M658" i="96"/>
  <c r="N658" i="96"/>
  <c r="J659" i="96"/>
  <c r="K659" i="96"/>
  <c r="L659" i="96"/>
  <c r="G659" i="96" s="1"/>
  <c r="M659" i="96"/>
  <c r="N659" i="96"/>
  <c r="J660" i="96"/>
  <c r="K660" i="96"/>
  <c r="L660" i="96"/>
  <c r="G660" i="96" s="1"/>
  <c r="M660" i="96"/>
  <c r="N660" i="96"/>
  <c r="J661" i="96"/>
  <c r="K661" i="96"/>
  <c r="L661" i="96"/>
  <c r="G661" i="96" s="1"/>
  <c r="M661" i="96"/>
  <c r="N661" i="96"/>
  <c r="J662" i="96"/>
  <c r="K662" i="96"/>
  <c r="L662" i="96"/>
  <c r="G662" i="96" s="1"/>
  <c r="M662" i="96"/>
  <c r="N662" i="96"/>
  <c r="J663" i="96"/>
  <c r="K663" i="96"/>
  <c r="L663" i="96"/>
  <c r="G663" i="96" s="1"/>
  <c r="M663" i="96"/>
  <c r="N663" i="96"/>
  <c r="J664" i="96"/>
  <c r="K664" i="96"/>
  <c r="L664" i="96"/>
  <c r="G664" i="96" s="1"/>
  <c r="M664" i="96"/>
  <c r="N664" i="96"/>
  <c r="J665" i="96"/>
  <c r="K665" i="96"/>
  <c r="L665" i="96"/>
  <c r="G665" i="96" s="1"/>
  <c r="M665" i="96"/>
  <c r="N665" i="96"/>
  <c r="J666" i="96"/>
  <c r="K666" i="96"/>
  <c r="L666" i="96"/>
  <c r="G666" i="96" s="1"/>
  <c r="M666" i="96"/>
  <c r="N666" i="96"/>
  <c r="J667" i="96"/>
  <c r="K667" i="96"/>
  <c r="L667" i="96"/>
  <c r="G667" i="96" s="1"/>
  <c r="M667" i="96"/>
  <c r="N667" i="96"/>
  <c r="J668" i="96"/>
  <c r="K668" i="96"/>
  <c r="L668" i="96"/>
  <c r="G668" i="96" s="1"/>
  <c r="M668" i="96"/>
  <c r="N668" i="96"/>
  <c r="J669" i="96"/>
  <c r="K669" i="96"/>
  <c r="L669" i="96"/>
  <c r="G669" i="96" s="1"/>
  <c r="M669" i="96"/>
  <c r="N669" i="96"/>
  <c r="J670" i="96"/>
  <c r="K670" i="96"/>
  <c r="L670" i="96"/>
  <c r="G670" i="96" s="1"/>
  <c r="M670" i="96"/>
  <c r="N670" i="96"/>
  <c r="J671" i="96"/>
  <c r="K671" i="96"/>
  <c r="L671" i="96"/>
  <c r="G671" i="96" s="1"/>
  <c r="M671" i="96"/>
  <c r="N671" i="96"/>
  <c r="J672" i="96"/>
  <c r="K672" i="96"/>
  <c r="L672" i="96"/>
  <c r="G672" i="96" s="1"/>
  <c r="M672" i="96"/>
  <c r="N672" i="96"/>
  <c r="J673" i="96"/>
  <c r="K673" i="96"/>
  <c r="L673" i="96"/>
  <c r="G673" i="96" s="1"/>
  <c r="M673" i="96"/>
  <c r="N673" i="96"/>
  <c r="J674" i="96"/>
  <c r="K674" i="96"/>
  <c r="L674" i="96"/>
  <c r="G674" i="96" s="1"/>
  <c r="M674" i="96"/>
  <c r="N674" i="96"/>
  <c r="J675" i="96"/>
  <c r="K675" i="96"/>
  <c r="L675" i="96"/>
  <c r="G675" i="96" s="1"/>
  <c r="M675" i="96"/>
  <c r="N675" i="96"/>
  <c r="J676" i="96"/>
  <c r="K676" i="96"/>
  <c r="L676" i="96"/>
  <c r="G676" i="96" s="1"/>
  <c r="M676" i="96"/>
  <c r="N676" i="96"/>
  <c r="J677" i="96"/>
  <c r="K677" i="96"/>
  <c r="L677" i="96"/>
  <c r="G677" i="96" s="1"/>
  <c r="M677" i="96"/>
  <c r="N677" i="96"/>
  <c r="J678" i="96"/>
  <c r="K678" i="96"/>
  <c r="L678" i="96"/>
  <c r="G678" i="96" s="1"/>
  <c r="M678" i="96"/>
  <c r="N678" i="96"/>
  <c r="J679" i="96"/>
  <c r="K679" i="96"/>
  <c r="L679" i="96"/>
  <c r="G679" i="96" s="1"/>
  <c r="M679" i="96"/>
  <c r="N679" i="96"/>
  <c r="J680" i="96"/>
  <c r="K680" i="96"/>
  <c r="L680" i="96"/>
  <c r="G680" i="96" s="1"/>
  <c r="M680" i="96"/>
  <c r="N680" i="96"/>
  <c r="J681" i="96"/>
  <c r="K681" i="96"/>
  <c r="L681" i="96"/>
  <c r="G681" i="96" s="1"/>
  <c r="M681" i="96"/>
  <c r="N681" i="96"/>
  <c r="J682" i="96"/>
  <c r="K682" i="96"/>
  <c r="L682" i="96"/>
  <c r="G682" i="96" s="1"/>
  <c r="M682" i="96"/>
  <c r="N682" i="96"/>
  <c r="J683" i="96"/>
  <c r="K683" i="96"/>
  <c r="L683" i="96"/>
  <c r="G683" i="96" s="1"/>
  <c r="M683" i="96"/>
  <c r="N683" i="96"/>
  <c r="J684" i="96"/>
  <c r="K684" i="96"/>
  <c r="L684" i="96"/>
  <c r="G684" i="96" s="1"/>
  <c r="M684" i="96"/>
  <c r="N684" i="96"/>
  <c r="J685" i="96"/>
  <c r="K685" i="96"/>
  <c r="L685" i="96"/>
  <c r="G685" i="96" s="1"/>
  <c r="M685" i="96"/>
  <c r="N685" i="96"/>
  <c r="J686" i="96"/>
  <c r="K686" i="96"/>
  <c r="L686" i="96"/>
  <c r="G686" i="96" s="1"/>
  <c r="M686" i="96"/>
  <c r="N686" i="96"/>
  <c r="J687" i="96"/>
  <c r="K687" i="96"/>
  <c r="L687" i="96"/>
  <c r="G687" i="96" s="1"/>
  <c r="M687" i="96"/>
  <c r="N687" i="96"/>
  <c r="J688" i="96"/>
  <c r="K688" i="96"/>
  <c r="L688" i="96"/>
  <c r="G688" i="96" s="1"/>
  <c r="M688" i="96"/>
  <c r="N688" i="96"/>
  <c r="J689" i="96"/>
  <c r="K689" i="96"/>
  <c r="L689" i="96"/>
  <c r="G689" i="96" s="1"/>
  <c r="M689" i="96"/>
  <c r="N689" i="96"/>
  <c r="J690" i="96"/>
  <c r="K690" i="96"/>
  <c r="L690" i="96"/>
  <c r="G690" i="96" s="1"/>
  <c r="M690" i="96"/>
  <c r="N690" i="96"/>
  <c r="E7" i="96"/>
  <c r="E8" i="96"/>
  <c r="E9" i="96"/>
  <c r="E10" i="96"/>
  <c r="E11" i="96"/>
  <c r="E12" i="96"/>
  <c r="E13" i="96"/>
  <c r="E14" i="96"/>
  <c r="E15" i="96"/>
  <c r="E16" i="96"/>
  <c r="E17" i="96"/>
  <c r="E18" i="96"/>
  <c r="E19" i="96"/>
  <c r="E20" i="96"/>
  <c r="E21" i="96"/>
  <c r="E22" i="96"/>
  <c r="Q22" i="96" s="1"/>
  <c r="E23" i="96"/>
  <c r="E24" i="96"/>
  <c r="Q24" i="96" s="1"/>
  <c r="E25" i="96"/>
  <c r="E26" i="96"/>
  <c r="E27" i="96"/>
  <c r="E28" i="96"/>
  <c r="E29" i="96"/>
  <c r="E30" i="96"/>
  <c r="Q30" i="96" s="1"/>
  <c r="E31" i="96"/>
  <c r="E32" i="96"/>
  <c r="Q32" i="96" s="1"/>
  <c r="E33" i="96"/>
  <c r="E34" i="96"/>
  <c r="E35" i="96"/>
  <c r="E36" i="96"/>
  <c r="E37" i="96"/>
  <c r="E38" i="96"/>
  <c r="Q38" i="96" s="1"/>
  <c r="E39" i="96"/>
  <c r="E40" i="96"/>
  <c r="Q40" i="96" s="1"/>
  <c r="E41" i="96"/>
  <c r="E42" i="96"/>
  <c r="E43" i="96"/>
  <c r="E44" i="96"/>
  <c r="E45" i="96"/>
  <c r="E46" i="96"/>
  <c r="E47" i="96"/>
  <c r="Q47" i="96" s="1"/>
  <c r="E48" i="96"/>
  <c r="E49" i="96"/>
  <c r="Q49" i="96" s="1"/>
  <c r="E50" i="96"/>
  <c r="E51" i="96"/>
  <c r="E52" i="96"/>
  <c r="E53" i="96"/>
  <c r="E54" i="96"/>
  <c r="E55" i="96"/>
  <c r="Q55" i="96" s="1"/>
  <c r="E56" i="96"/>
  <c r="E57" i="96"/>
  <c r="Q57" i="96" s="1"/>
  <c r="E58" i="96"/>
  <c r="E59" i="96"/>
  <c r="E60" i="96"/>
  <c r="E61" i="96"/>
  <c r="E62" i="96"/>
  <c r="E63" i="96"/>
  <c r="Q63" i="96" s="1"/>
  <c r="E64" i="96"/>
  <c r="E65" i="96"/>
  <c r="Q65" i="96" s="1"/>
  <c r="E66" i="96"/>
  <c r="E67" i="96"/>
  <c r="E68" i="96"/>
  <c r="E69" i="96"/>
  <c r="E70" i="96"/>
  <c r="E71" i="96"/>
  <c r="Q71" i="96" s="1"/>
  <c r="E72" i="96"/>
  <c r="E73" i="96"/>
  <c r="Q73" i="96" s="1"/>
  <c r="E74" i="96"/>
  <c r="E75" i="96"/>
  <c r="E76" i="96"/>
  <c r="E77" i="96"/>
  <c r="E78" i="96"/>
  <c r="E79" i="96"/>
  <c r="Q79" i="96" s="1"/>
  <c r="E80" i="96"/>
  <c r="E81" i="96"/>
  <c r="Q81" i="96" s="1"/>
  <c r="E82" i="96"/>
  <c r="E83" i="96"/>
  <c r="E84" i="96"/>
  <c r="E85" i="96"/>
  <c r="E86" i="96"/>
  <c r="E87" i="96"/>
  <c r="Q87" i="96" s="1"/>
  <c r="E88" i="96"/>
  <c r="E89" i="96"/>
  <c r="Q89" i="96" s="1"/>
  <c r="E90" i="96"/>
  <c r="E91" i="96"/>
  <c r="E92" i="96"/>
  <c r="E93" i="96"/>
  <c r="E94" i="96"/>
  <c r="E95" i="96"/>
  <c r="Q95" i="96" s="1"/>
  <c r="E96" i="96"/>
  <c r="E97" i="96"/>
  <c r="Q97" i="96" s="1"/>
  <c r="E98" i="96"/>
  <c r="E99" i="96"/>
  <c r="E100" i="96"/>
  <c r="E101" i="96"/>
  <c r="E102" i="96"/>
  <c r="E103" i="96"/>
  <c r="Q103" i="96" s="1"/>
  <c r="E104" i="96"/>
  <c r="E105" i="96"/>
  <c r="Q105" i="96" s="1"/>
  <c r="E106" i="96"/>
  <c r="E107" i="96"/>
  <c r="E108" i="96"/>
  <c r="E109" i="96"/>
  <c r="E110" i="96"/>
  <c r="E111" i="96"/>
  <c r="Q111" i="96" s="1"/>
  <c r="E112" i="96"/>
  <c r="E113" i="96"/>
  <c r="Q113" i="96" s="1"/>
  <c r="E114" i="96"/>
  <c r="E115" i="96"/>
  <c r="E116" i="96"/>
  <c r="E117" i="96"/>
  <c r="E118" i="96"/>
  <c r="E119" i="96"/>
  <c r="Q119" i="96" s="1"/>
  <c r="E120" i="96"/>
  <c r="E121" i="96"/>
  <c r="Q121" i="96" s="1"/>
  <c r="E122" i="96"/>
  <c r="E123" i="96"/>
  <c r="E124" i="96"/>
  <c r="E125" i="96"/>
  <c r="E126" i="96"/>
  <c r="E127" i="96"/>
  <c r="Q127" i="96" s="1"/>
  <c r="E128" i="96"/>
  <c r="E129" i="96"/>
  <c r="Q129" i="96" s="1"/>
  <c r="E130" i="96"/>
  <c r="E131" i="96"/>
  <c r="E132" i="96"/>
  <c r="E133" i="96"/>
  <c r="E134" i="96"/>
  <c r="E135" i="96"/>
  <c r="Q135" i="96" s="1"/>
  <c r="E136" i="96"/>
  <c r="E137" i="96"/>
  <c r="Q137" i="96" s="1"/>
  <c r="E138" i="96"/>
  <c r="E139" i="96"/>
  <c r="E140" i="96"/>
  <c r="E141" i="96"/>
  <c r="E142" i="96"/>
  <c r="E143" i="96"/>
  <c r="Q143" i="96" s="1"/>
  <c r="E144" i="96"/>
  <c r="E145" i="96"/>
  <c r="Q145" i="96" s="1"/>
  <c r="E146" i="96"/>
  <c r="E147" i="96"/>
  <c r="E148" i="96"/>
  <c r="E149" i="96"/>
  <c r="E150" i="96"/>
  <c r="E151" i="96"/>
  <c r="Q151" i="96" s="1"/>
  <c r="E152" i="96"/>
  <c r="E153" i="96"/>
  <c r="Q153" i="96" s="1"/>
  <c r="E154" i="96"/>
  <c r="E155" i="96"/>
  <c r="E156" i="96"/>
  <c r="E157" i="96"/>
  <c r="E158" i="96"/>
  <c r="E159" i="96"/>
  <c r="Q159" i="96" s="1"/>
  <c r="E160" i="96"/>
  <c r="E161" i="96"/>
  <c r="Q161" i="96" s="1"/>
  <c r="E162" i="96"/>
  <c r="E163" i="96"/>
  <c r="E164" i="96"/>
  <c r="E165" i="96"/>
  <c r="E166" i="96"/>
  <c r="E167" i="96"/>
  <c r="Q167" i="96" s="1"/>
  <c r="E168" i="96"/>
  <c r="E169" i="96"/>
  <c r="Q169" i="96" s="1"/>
  <c r="E170" i="96"/>
  <c r="E171" i="96"/>
  <c r="E172" i="96"/>
  <c r="E173" i="96"/>
  <c r="E174" i="96"/>
  <c r="E175" i="96"/>
  <c r="Q175" i="96" s="1"/>
  <c r="E176" i="96"/>
  <c r="E177" i="96"/>
  <c r="Q177" i="96" s="1"/>
  <c r="E178" i="96"/>
  <c r="E179" i="96"/>
  <c r="E180" i="96"/>
  <c r="E181" i="96"/>
  <c r="E182" i="96"/>
  <c r="E183" i="96"/>
  <c r="Q183" i="96" s="1"/>
  <c r="E184" i="96"/>
  <c r="E185" i="96"/>
  <c r="Q185" i="96" s="1"/>
  <c r="E186" i="96"/>
  <c r="E187" i="96"/>
  <c r="E188" i="96"/>
  <c r="E189" i="96"/>
  <c r="E190" i="96"/>
  <c r="E191" i="96"/>
  <c r="Q191" i="96" s="1"/>
  <c r="E192" i="96"/>
  <c r="E193" i="96"/>
  <c r="Q193" i="96" s="1"/>
  <c r="E194" i="96"/>
  <c r="E195" i="96"/>
  <c r="E196" i="96"/>
  <c r="E197" i="96"/>
  <c r="E198" i="96"/>
  <c r="E199" i="96"/>
  <c r="Q199" i="96" s="1"/>
  <c r="E200" i="96"/>
  <c r="E201" i="96"/>
  <c r="Q201" i="96" s="1"/>
  <c r="E202" i="96"/>
  <c r="E203" i="96"/>
  <c r="E204" i="96"/>
  <c r="E205" i="96"/>
  <c r="E206" i="96"/>
  <c r="E207" i="96"/>
  <c r="Q207" i="96" s="1"/>
  <c r="E208" i="96"/>
  <c r="E209" i="96"/>
  <c r="Q209" i="96" s="1"/>
  <c r="E210" i="96"/>
  <c r="E211" i="96"/>
  <c r="E212" i="96"/>
  <c r="E213" i="96"/>
  <c r="E214" i="96"/>
  <c r="E215" i="96"/>
  <c r="Q215" i="96" s="1"/>
  <c r="E216" i="96"/>
  <c r="E217" i="96"/>
  <c r="Q217" i="96" s="1"/>
  <c r="E218" i="96"/>
  <c r="E219" i="96"/>
  <c r="E220" i="96"/>
  <c r="E221" i="96"/>
  <c r="E222" i="96"/>
  <c r="E223" i="96"/>
  <c r="Q223" i="96" s="1"/>
  <c r="E224" i="96"/>
  <c r="E225" i="96"/>
  <c r="Q225" i="96" s="1"/>
  <c r="E226" i="96"/>
  <c r="E227" i="96"/>
  <c r="E228" i="96"/>
  <c r="E229" i="96"/>
  <c r="E230" i="96"/>
  <c r="E231" i="96"/>
  <c r="Q231" i="96" s="1"/>
  <c r="E232" i="96"/>
  <c r="E233" i="96"/>
  <c r="Q233" i="96" s="1"/>
  <c r="E234" i="96"/>
  <c r="E235" i="96"/>
  <c r="E236" i="96"/>
  <c r="E237" i="96"/>
  <c r="E238" i="96"/>
  <c r="E239" i="96"/>
  <c r="Q239" i="96" s="1"/>
  <c r="E240" i="96"/>
  <c r="E241" i="96"/>
  <c r="Q241" i="96" s="1"/>
  <c r="E242" i="96"/>
  <c r="E243" i="96"/>
  <c r="E244" i="96"/>
  <c r="E245" i="96"/>
  <c r="E246" i="96"/>
  <c r="E247" i="96"/>
  <c r="Q247" i="96" s="1"/>
  <c r="E248" i="96"/>
  <c r="E249" i="96"/>
  <c r="Q249" i="96" s="1"/>
  <c r="E250" i="96"/>
  <c r="E251" i="96"/>
  <c r="E252" i="96"/>
  <c r="E253" i="96"/>
  <c r="E254" i="96"/>
  <c r="E255" i="96"/>
  <c r="Q255" i="96" s="1"/>
  <c r="E256" i="96"/>
  <c r="E257" i="96"/>
  <c r="Q257" i="96" s="1"/>
  <c r="E258" i="96"/>
  <c r="E259" i="96"/>
  <c r="E260" i="96"/>
  <c r="E261" i="96"/>
  <c r="E262" i="96"/>
  <c r="E263" i="96"/>
  <c r="Q263" i="96" s="1"/>
  <c r="E264" i="96"/>
  <c r="E265" i="96"/>
  <c r="E266" i="96"/>
  <c r="E267" i="96"/>
  <c r="E268" i="96"/>
  <c r="E269" i="96"/>
  <c r="E270" i="96"/>
  <c r="E271" i="96"/>
  <c r="Q271" i="96" s="1"/>
  <c r="E272" i="96"/>
  <c r="E273" i="96"/>
  <c r="Q273" i="96" s="1"/>
  <c r="E274" i="96"/>
  <c r="E275" i="96"/>
  <c r="E276" i="96"/>
  <c r="E277" i="96"/>
  <c r="E278" i="96"/>
  <c r="E279" i="96"/>
  <c r="Q279" i="96" s="1"/>
  <c r="E280" i="96"/>
  <c r="E281" i="96"/>
  <c r="Q281" i="96" s="1"/>
  <c r="E282" i="96"/>
  <c r="E283" i="96"/>
  <c r="E284" i="96"/>
  <c r="E285" i="96"/>
  <c r="E286" i="96"/>
  <c r="E287" i="96"/>
  <c r="Q287" i="96" s="1"/>
  <c r="E288" i="96"/>
  <c r="E289" i="96"/>
  <c r="Q289" i="96" s="1"/>
  <c r="E290" i="96"/>
  <c r="E291" i="96"/>
  <c r="E292" i="96"/>
  <c r="E293" i="96"/>
  <c r="E294" i="96"/>
  <c r="E295" i="96"/>
  <c r="Q295" i="96" s="1"/>
  <c r="E296" i="96"/>
  <c r="E297" i="96"/>
  <c r="Q297" i="96" s="1"/>
  <c r="E298" i="96"/>
  <c r="E299" i="96"/>
  <c r="E300" i="96"/>
  <c r="E301" i="96"/>
  <c r="E302" i="96"/>
  <c r="E303" i="96"/>
  <c r="Q303" i="96" s="1"/>
  <c r="E304" i="96"/>
  <c r="E305" i="96"/>
  <c r="Q305" i="96" s="1"/>
  <c r="E306" i="96"/>
  <c r="E307" i="96"/>
  <c r="E308" i="96"/>
  <c r="E309" i="96"/>
  <c r="E310" i="96"/>
  <c r="E311" i="96"/>
  <c r="Q311" i="96" s="1"/>
  <c r="E312" i="96"/>
  <c r="E313" i="96"/>
  <c r="Q313" i="96" s="1"/>
  <c r="E314" i="96"/>
  <c r="E315" i="96"/>
  <c r="E316" i="96"/>
  <c r="E317" i="96"/>
  <c r="E318" i="96"/>
  <c r="E319" i="96"/>
  <c r="Q319" i="96" s="1"/>
  <c r="E320" i="96"/>
  <c r="E321" i="96"/>
  <c r="Q321" i="96" s="1"/>
  <c r="E322" i="96"/>
  <c r="E323" i="96"/>
  <c r="E324" i="96"/>
  <c r="E325" i="96"/>
  <c r="E326" i="96"/>
  <c r="E327" i="96"/>
  <c r="Q327" i="96" s="1"/>
  <c r="E328" i="96"/>
  <c r="E329" i="96"/>
  <c r="Q329" i="96" s="1"/>
  <c r="E330" i="96"/>
  <c r="E331" i="96"/>
  <c r="E332" i="96"/>
  <c r="E333" i="96"/>
  <c r="E334" i="96"/>
  <c r="E335" i="96"/>
  <c r="Q335" i="96" s="1"/>
  <c r="E336" i="96"/>
  <c r="E337" i="96"/>
  <c r="Q337" i="96" s="1"/>
  <c r="E338" i="96"/>
  <c r="E339" i="96"/>
  <c r="E340" i="96"/>
  <c r="E341" i="96"/>
  <c r="E342" i="96"/>
  <c r="E343" i="96"/>
  <c r="Q343" i="96" s="1"/>
  <c r="E344" i="96"/>
  <c r="E345" i="96"/>
  <c r="Q345" i="96" s="1"/>
  <c r="E346" i="96"/>
  <c r="E347" i="96"/>
  <c r="E348" i="96"/>
  <c r="E349" i="96"/>
  <c r="E350" i="96"/>
  <c r="E351" i="96"/>
  <c r="Q351" i="96" s="1"/>
  <c r="E352" i="96"/>
  <c r="E353" i="96"/>
  <c r="Q353" i="96" s="1"/>
  <c r="E354" i="96"/>
  <c r="E355" i="96"/>
  <c r="E356" i="96"/>
  <c r="E357" i="96"/>
  <c r="E358" i="96"/>
  <c r="E359" i="96"/>
  <c r="Q359" i="96" s="1"/>
  <c r="E360" i="96"/>
  <c r="E361" i="96"/>
  <c r="Q361" i="96" s="1"/>
  <c r="E362" i="96"/>
  <c r="E363" i="96"/>
  <c r="E364" i="96"/>
  <c r="E365" i="96"/>
  <c r="E366" i="96"/>
  <c r="E367" i="96"/>
  <c r="Q367" i="96" s="1"/>
  <c r="E368" i="96"/>
  <c r="Q368" i="96" s="1"/>
  <c r="E369" i="96"/>
  <c r="Q369" i="96" s="1"/>
  <c r="E370" i="96"/>
  <c r="Q370" i="96" s="1"/>
  <c r="E371" i="96"/>
  <c r="E372" i="96"/>
  <c r="E373" i="96"/>
  <c r="E374" i="96"/>
  <c r="E375" i="96"/>
  <c r="Q375" i="96" s="1"/>
  <c r="E376" i="96"/>
  <c r="Q376" i="96" s="1"/>
  <c r="E377" i="96"/>
  <c r="Q377" i="96" s="1"/>
  <c r="E378" i="96"/>
  <c r="Q378" i="96" s="1"/>
  <c r="E379" i="96"/>
  <c r="E380" i="96"/>
  <c r="E381" i="96"/>
  <c r="E382" i="96"/>
  <c r="Q382" i="96" s="1"/>
  <c r="E383" i="96"/>
  <c r="Q383" i="96" s="1"/>
  <c r="E384" i="96"/>
  <c r="Q384" i="96" s="1"/>
  <c r="E385" i="96"/>
  <c r="Q385" i="96" s="1"/>
  <c r="E386" i="96"/>
  <c r="Q386" i="96" s="1"/>
  <c r="E387" i="96"/>
  <c r="E388" i="96"/>
  <c r="E389" i="96"/>
  <c r="E390" i="96"/>
  <c r="Q390" i="96" s="1"/>
  <c r="E391" i="96"/>
  <c r="Q391" i="96" s="1"/>
  <c r="E392" i="96"/>
  <c r="Q392" i="96" s="1"/>
  <c r="E393" i="96"/>
  <c r="Q393" i="96" s="1"/>
  <c r="E394" i="96"/>
  <c r="Q394" i="96" s="1"/>
  <c r="E395" i="96"/>
  <c r="E396" i="96"/>
  <c r="E397" i="96"/>
  <c r="E398" i="96"/>
  <c r="Q398" i="96" s="1"/>
  <c r="E399" i="96"/>
  <c r="Q399" i="96" s="1"/>
  <c r="E400" i="96"/>
  <c r="Q400" i="96" s="1"/>
  <c r="E401" i="96"/>
  <c r="Q401" i="96" s="1"/>
  <c r="E402" i="96"/>
  <c r="Q402" i="96" s="1"/>
  <c r="E403" i="96"/>
  <c r="E404" i="96"/>
  <c r="E405" i="96"/>
  <c r="E406" i="96"/>
  <c r="Q406" i="96" s="1"/>
  <c r="E407" i="96"/>
  <c r="Q407" i="96" s="1"/>
  <c r="E408" i="96"/>
  <c r="Q408" i="96" s="1"/>
  <c r="E409" i="96"/>
  <c r="Q409" i="96" s="1"/>
  <c r="E410" i="96"/>
  <c r="Q410" i="96" s="1"/>
  <c r="E411" i="96"/>
  <c r="E412" i="96"/>
  <c r="E413" i="96"/>
  <c r="E414" i="96"/>
  <c r="Q414" i="96" s="1"/>
  <c r="E415" i="96"/>
  <c r="Q415" i="96" s="1"/>
  <c r="E416" i="96"/>
  <c r="Q416" i="96" s="1"/>
  <c r="E417" i="96"/>
  <c r="Q417" i="96" s="1"/>
  <c r="E418" i="96"/>
  <c r="Q418" i="96" s="1"/>
  <c r="E419" i="96"/>
  <c r="E420" i="96"/>
  <c r="E421" i="96"/>
  <c r="E422" i="96"/>
  <c r="Q422" i="96" s="1"/>
  <c r="E423" i="96"/>
  <c r="Q423" i="96" s="1"/>
  <c r="E424" i="96"/>
  <c r="Q424" i="96" s="1"/>
  <c r="E425" i="96"/>
  <c r="Q425" i="96" s="1"/>
  <c r="E426" i="96"/>
  <c r="Q426" i="96" s="1"/>
  <c r="E427" i="96"/>
  <c r="E428" i="96"/>
  <c r="E429" i="96"/>
  <c r="E430" i="96"/>
  <c r="Q430" i="96" s="1"/>
  <c r="E431" i="96"/>
  <c r="Q431" i="96" s="1"/>
  <c r="E432" i="96"/>
  <c r="Q432" i="96" s="1"/>
  <c r="E433" i="96"/>
  <c r="Q433" i="96" s="1"/>
  <c r="E434" i="96"/>
  <c r="Q434" i="96" s="1"/>
  <c r="E435" i="96"/>
  <c r="E436" i="96"/>
  <c r="E437" i="96"/>
  <c r="E438" i="96"/>
  <c r="Q438" i="96" s="1"/>
  <c r="E439" i="96"/>
  <c r="Q439" i="96" s="1"/>
  <c r="E440" i="96"/>
  <c r="Q440" i="96" s="1"/>
  <c r="E441" i="96"/>
  <c r="Q441" i="96" s="1"/>
  <c r="E442" i="96"/>
  <c r="Q442" i="96" s="1"/>
  <c r="E443" i="96"/>
  <c r="E444" i="96"/>
  <c r="E445" i="96"/>
  <c r="E446" i="96"/>
  <c r="Q446" i="96" s="1"/>
  <c r="E447" i="96"/>
  <c r="Q447" i="96" s="1"/>
  <c r="E448" i="96"/>
  <c r="Q448" i="96" s="1"/>
  <c r="E449" i="96"/>
  <c r="Q449" i="96" s="1"/>
  <c r="E450" i="96"/>
  <c r="Q450" i="96" s="1"/>
  <c r="E451" i="96"/>
  <c r="E452" i="96"/>
  <c r="E453" i="96"/>
  <c r="Q453" i="96" s="1"/>
  <c r="E454" i="96"/>
  <c r="Q454" i="96" s="1"/>
  <c r="E455" i="96"/>
  <c r="Q455" i="96" s="1"/>
  <c r="E456" i="96"/>
  <c r="Q456" i="96" s="1"/>
  <c r="E457" i="96"/>
  <c r="Q457" i="96" s="1"/>
  <c r="E458" i="96"/>
  <c r="Q458" i="96" s="1"/>
  <c r="E459" i="96"/>
  <c r="E460" i="96"/>
  <c r="E461" i="96"/>
  <c r="Q461" i="96" s="1"/>
  <c r="E462" i="96"/>
  <c r="Q462" i="96" s="1"/>
  <c r="E463" i="96"/>
  <c r="Q463" i="96" s="1"/>
  <c r="E464" i="96"/>
  <c r="Q464" i="96" s="1"/>
  <c r="E465" i="96"/>
  <c r="Q465" i="96" s="1"/>
  <c r="E466" i="96"/>
  <c r="Q466" i="96" s="1"/>
  <c r="E467" i="96"/>
  <c r="E468" i="96"/>
  <c r="E469" i="96"/>
  <c r="Q469" i="96" s="1"/>
  <c r="E470" i="96"/>
  <c r="Q470" i="96" s="1"/>
  <c r="E471" i="96"/>
  <c r="Q471" i="96" s="1"/>
  <c r="E472" i="96"/>
  <c r="Q472" i="96" s="1"/>
  <c r="E473" i="96"/>
  <c r="Q473" i="96" s="1"/>
  <c r="E474" i="96"/>
  <c r="Q474" i="96" s="1"/>
  <c r="E475" i="96"/>
  <c r="E476" i="96"/>
  <c r="E477" i="96"/>
  <c r="Q477" i="96" s="1"/>
  <c r="E478" i="96"/>
  <c r="Q478" i="96" s="1"/>
  <c r="E479" i="96"/>
  <c r="Q479" i="96" s="1"/>
  <c r="E480" i="96"/>
  <c r="Q480" i="96" s="1"/>
  <c r="E481" i="96"/>
  <c r="Q481" i="96" s="1"/>
  <c r="E482" i="96"/>
  <c r="Q482" i="96" s="1"/>
  <c r="E483" i="96"/>
  <c r="E484" i="96"/>
  <c r="E485" i="96"/>
  <c r="Q485" i="96" s="1"/>
  <c r="E486" i="96"/>
  <c r="Q486" i="96" s="1"/>
  <c r="E487" i="96"/>
  <c r="Q487" i="96" s="1"/>
  <c r="E488" i="96"/>
  <c r="Q488" i="96" s="1"/>
  <c r="E489" i="96"/>
  <c r="Q489" i="96" s="1"/>
  <c r="E490" i="96"/>
  <c r="Q490" i="96" s="1"/>
  <c r="E491" i="96"/>
  <c r="E492" i="96"/>
  <c r="E493" i="96"/>
  <c r="E494" i="96"/>
  <c r="Q494" i="96" s="1"/>
  <c r="E495" i="96"/>
  <c r="Q495" i="96" s="1"/>
  <c r="E496" i="96"/>
  <c r="Q496" i="96" s="1"/>
  <c r="E497" i="96"/>
  <c r="Q497" i="96" s="1"/>
  <c r="E498" i="96"/>
  <c r="Q498" i="96" s="1"/>
  <c r="E499" i="96"/>
  <c r="E500" i="96"/>
  <c r="E501" i="96"/>
  <c r="E502" i="96"/>
  <c r="Q502" i="96" s="1"/>
  <c r="E503" i="96"/>
  <c r="Q503" i="96" s="1"/>
  <c r="E504" i="96"/>
  <c r="Q504" i="96" s="1"/>
  <c r="E505" i="96"/>
  <c r="Q505" i="96" s="1"/>
  <c r="E506" i="96"/>
  <c r="Q506" i="96" s="1"/>
  <c r="E507" i="96"/>
  <c r="E508" i="96"/>
  <c r="E509" i="96"/>
  <c r="E510" i="96"/>
  <c r="Q510" i="96" s="1"/>
  <c r="E511" i="96"/>
  <c r="Q511" i="96" s="1"/>
  <c r="E512" i="96"/>
  <c r="Q512" i="96" s="1"/>
  <c r="E513" i="96"/>
  <c r="Q513" i="96" s="1"/>
  <c r="E514" i="96"/>
  <c r="Q514" i="96" s="1"/>
  <c r="E515" i="96"/>
  <c r="E516" i="96"/>
  <c r="E517" i="96"/>
  <c r="E518" i="96"/>
  <c r="Q518" i="96" s="1"/>
  <c r="E519" i="96"/>
  <c r="Q519" i="96" s="1"/>
  <c r="E520" i="96"/>
  <c r="Q520" i="96" s="1"/>
  <c r="E521" i="96"/>
  <c r="Q521" i="96" s="1"/>
  <c r="E522" i="96"/>
  <c r="Q522" i="96" s="1"/>
  <c r="E523" i="96"/>
  <c r="E524" i="96"/>
  <c r="E525" i="96"/>
  <c r="E526" i="96"/>
  <c r="Q526" i="96" s="1"/>
  <c r="E527" i="96"/>
  <c r="Q527" i="96" s="1"/>
  <c r="E528" i="96"/>
  <c r="Q528" i="96" s="1"/>
  <c r="E529" i="96"/>
  <c r="Q529" i="96" s="1"/>
  <c r="E530" i="96"/>
  <c r="Q530" i="96" s="1"/>
  <c r="E531" i="96"/>
  <c r="E532" i="96"/>
  <c r="E533" i="96"/>
  <c r="E534" i="96"/>
  <c r="Q534" i="96" s="1"/>
  <c r="E535" i="96"/>
  <c r="Q535" i="96" s="1"/>
  <c r="E536" i="96"/>
  <c r="Q536" i="96" s="1"/>
  <c r="E537" i="96"/>
  <c r="Q537" i="96" s="1"/>
  <c r="E538" i="96"/>
  <c r="Q538" i="96" s="1"/>
  <c r="E539" i="96"/>
  <c r="E540" i="96"/>
  <c r="E541" i="96"/>
  <c r="E542" i="96"/>
  <c r="Q542" i="96" s="1"/>
  <c r="E543" i="96"/>
  <c r="Q543" i="96" s="1"/>
  <c r="E544" i="96"/>
  <c r="Q544" i="96" s="1"/>
  <c r="E545" i="96"/>
  <c r="Q545" i="96" s="1"/>
  <c r="E546" i="96"/>
  <c r="Q546" i="96" s="1"/>
  <c r="E547" i="96"/>
  <c r="E548" i="96"/>
  <c r="E549" i="96"/>
  <c r="E550" i="96"/>
  <c r="Q550" i="96" s="1"/>
  <c r="E551" i="96"/>
  <c r="Q551" i="96" s="1"/>
  <c r="E552" i="96"/>
  <c r="Q552" i="96" s="1"/>
  <c r="E553" i="96"/>
  <c r="Q553" i="96" s="1"/>
  <c r="E554" i="96"/>
  <c r="Q554" i="96" s="1"/>
  <c r="E555" i="96"/>
  <c r="E556" i="96"/>
  <c r="E557" i="96"/>
  <c r="E558" i="96"/>
  <c r="Q558" i="96" s="1"/>
  <c r="E559" i="96"/>
  <c r="Q559" i="96" s="1"/>
  <c r="E560" i="96"/>
  <c r="Q560" i="96" s="1"/>
  <c r="E561" i="96"/>
  <c r="Q561" i="96" s="1"/>
  <c r="E562" i="96"/>
  <c r="Q562" i="96" s="1"/>
  <c r="E563" i="96"/>
  <c r="E564" i="96"/>
  <c r="E565" i="96"/>
  <c r="E566" i="96"/>
  <c r="Q566" i="96" s="1"/>
  <c r="E567" i="96"/>
  <c r="Q567" i="96" s="1"/>
  <c r="E568" i="96"/>
  <c r="Q568" i="96" s="1"/>
  <c r="E569" i="96"/>
  <c r="Q569" i="96" s="1"/>
  <c r="E570" i="96"/>
  <c r="Q570" i="96" s="1"/>
  <c r="E571" i="96"/>
  <c r="E572" i="96"/>
  <c r="E573" i="96"/>
  <c r="E574" i="96"/>
  <c r="Q574" i="96" s="1"/>
  <c r="E575" i="96"/>
  <c r="Q575" i="96" s="1"/>
  <c r="E576" i="96"/>
  <c r="Q576" i="96" s="1"/>
  <c r="E577" i="96"/>
  <c r="Q577" i="96" s="1"/>
  <c r="E578" i="96"/>
  <c r="Q578" i="96" s="1"/>
  <c r="E579" i="96"/>
  <c r="E580" i="96"/>
  <c r="E581" i="96"/>
  <c r="E582" i="96"/>
  <c r="Q582" i="96" s="1"/>
  <c r="E583" i="96"/>
  <c r="Q583" i="96" s="1"/>
  <c r="E584" i="96"/>
  <c r="Q584" i="96" s="1"/>
  <c r="E585" i="96"/>
  <c r="Q585" i="96" s="1"/>
  <c r="E586" i="96"/>
  <c r="Q586" i="96" s="1"/>
  <c r="E587" i="96"/>
  <c r="E588" i="96"/>
  <c r="E589" i="96"/>
  <c r="E590" i="96"/>
  <c r="Q590" i="96" s="1"/>
  <c r="E591" i="96"/>
  <c r="Q591" i="96" s="1"/>
  <c r="E592" i="96"/>
  <c r="Q592" i="96" s="1"/>
  <c r="E593" i="96"/>
  <c r="Q593" i="96" s="1"/>
  <c r="E594" i="96"/>
  <c r="Q594" i="96" s="1"/>
  <c r="E595" i="96"/>
  <c r="E596" i="96"/>
  <c r="E597" i="96"/>
  <c r="E598" i="96"/>
  <c r="Q598" i="96" s="1"/>
  <c r="E599" i="96"/>
  <c r="Q599" i="96" s="1"/>
  <c r="E600" i="96"/>
  <c r="Q600" i="96" s="1"/>
  <c r="E601" i="96"/>
  <c r="Q601" i="96" s="1"/>
  <c r="E602" i="96"/>
  <c r="Q602" i="96" s="1"/>
  <c r="E603" i="96"/>
  <c r="E604" i="96"/>
  <c r="E605" i="96"/>
  <c r="E606" i="96"/>
  <c r="Q606" i="96" s="1"/>
  <c r="E607" i="96"/>
  <c r="Q607" i="96" s="1"/>
  <c r="E608" i="96"/>
  <c r="Q608" i="96" s="1"/>
  <c r="E609" i="96"/>
  <c r="Q609" i="96" s="1"/>
  <c r="E610" i="96"/>
  <c r="Q610" i="96" s="1"/>
  <c r="E611" i="96"/>
  <c r="E612" i="96"/>
  <c r="E613" i="96"/>
  <c r="E614" i="96"/>
  <c r="Q614" i="96" s="1"/>
  <c r="E615" i="96"/>
  <c r="Q615" i="96" s="1"/>
  <c r="E616" i="96"/>
  <c r="Q616" i="96" s="1"/>
  <c r="E617" i="96"/>
  <c r="Q617" i="96" s="1"/>
  <c r="E618" i="96"/>
  <c r="Q618" i="96" s="1"/>
  <c r="E619" i="96"/>
  <c r="E620" i="96"/>
  <c r="E621" i="96"/>
  <c r="E622" i="96"/>
  <c r="Q622" i="96" s="1"/>
  <c r="E623" i="96"/>
  <c r="Q623" i="96" s="1"/>
  <c r="E624" i="96"/>
  <c r="Q624" i="96" s="1"/>
  <c r="E625" i="96"/>
  <c r="Q625" i="96" s="1"/>
  <c r="E626" i="96"/>
  <c r="Q626" i="96" s="1"/>
  <c r="E627" i="96"/>
  <c r="E628" i="96"/>
  <c r="E629" i="96"/>
  <c r="E630" i="96"/>
  <c r="Q630" i="96" s="1"/>
  <c r="E631" i="96"/>
  <c r="Q631" i="96" s="1"/>
  <c r="E632" i="96"/>
  <c r="Q632" i="96" s="1"/>
  <c r="E633" i="96"/>
  <c r="Q633" i="96" s="1"/>
  <c r="E634" i="96"/>
  <c r="Q634" i="96" s="1"/>
  <c r="E635" i="96"/>
  <c r="E636" i="96"/>
  <c r="E637" i="96"/>
  <c r="E638" i="96"/>
  <c r="Q638" i="96" s="1"/>
  <c r="E639" i="96"/>
  <c r="Q639" i="96" s="1"/>
  <c r="E640" i="96"/>
  <c r="Q640" i="96" s="1"/>
  <c r="E641" i="96"/>
  <c r="Q641" i="96" s="1"/>
  <c r="E642" i="96"/>
  <c r="Q642" i="96" s="1"/>
  <c r="E643" i="96"/>
  <c r="E644" i="96"/>
  <c r="E645" i="96"/>
  <c r="E646" i="96"/>
  <c r="Q646" i="96" s="1"/>
  <c r="E647" i="96"/>
  <c r="Q647" i="96" s="1"/>
  <c r="E648" i="96"/>
  <c r="Q648" i="96" s="1"/>
  <c r="E649" i="96"/>
  <c r="Q649" i="96" s="1"/>
  <c r="E650" i="96"/>
  <c r="Q650" i="96" s="1"/>
  <c r="E651" i="96"/>
  <c r="E652" i="96"/>
  <c r="E653" i="96"/>
  <c r="E654" i="96"/>
  <c r="Q654" i="96" s="1"/>
  <c r="E655" i="96"/>
  <c r="Q655" i="96" s="1"/>
  <c r="E656" i="96"/>
  <c r="Q656" i="96" s="1"/>
  <c r="E657" i="96"/>
  <c r="Q657" i="96" s="1"/>
  <c r="E658" i="96"/>
  <c r="Q658" i="96" s="1"/>
  <c r="E659" i="96"/>
  <c r="E660" i="96"/>
  <c r="E661" i="96"/>
  <c r="E662" i="96"/>
  <c r="Q662" i="96" s="1"/>
  <c r="E663" i="96"/>
  <c r="Q663" i="96" s="1"/>
  <c r="E664" i="96"/>
  <c r="Q664" i="96" s="1"/>
  <c r="E665" i="96"/>
  <c r="Q665" i="96" s="1"/>
  <c r="E666" i="96"/>
  <c r="Q666" i="96" s="1"/>
  <c r="E667" i="96"/>
  <c r="E668" i="96"/>
  <c r="E669" i="96"/>
  <c r="E670" i="96"/>
  <c r="Q670" i="96" s="1"/>
  <c r="E671" i="96"/>
  <c r="Q671" i="96" s="1"/>
  <c r="E672" i="96"/>
  <c r="Q672" i="96" s="1"/>
  <c r="E673" i="96"/>
  <c r="Q673" i="96" s="1"/>
  <c r="E674" i="96"/>
  <c r="Q674" i="96" s="1"/>
  <c r="E675" i="96"/>
  <c r="E676" i="96"/>
  <c r="E677" i="96"/>
  <c r="E678" i="96"/>
  <c r="Q678" i="96" s="1"/>
  <c r="E679" i="96"/>
  <c r="Q679" i="96" s="1"/>
  <c r="E680" i="96"/>
  <c r="Q680" i="96" s="1"/>
  <c r="E681" i="96"/>
  <c r="Q681" i="96" s="1"/>
  <c r="E682" i="96"/>
  <c r="Q682" i="96" s="1"/>
  <c r="E683" i="96"/>
  <c r="E684" i="96"/>
  <c r="E685" i="96"/>
  <c r="E686" i="96"/>
  <c r="Q686" i="96" s="1"/>
  <c r="E687" i="96"/>
  <c r="Q687" i="96" s="1"/>
  <c r="E688" i="96"/>
  <c r="Q688" i="96" s="1"/>
  <c r="E689" i="96"/>
  <c r="Q689" i="96" s="1"/>
  <c r="E690" i="96"/>
  <c r="Q690" i="96" s="1"/>
  <c r="J5" i="96"/>
  <c r="N11" i="96"/>
  <c r="M11" i="96"/>
  <c r="L11" i="96"/>
  <c r="G11" i="96" s="1"/>
  <c r="K11" i="96"/>
  <c r="J11" i="96"/>
  <c r="N10" i="96"/>
  <c r="M10" i="96"/>
  <c r="L10" i="96"/>
  <c r="G10" i="96" s="1"/>
  <c r="K10" i="96"/>
  <c r="J10" i="96"/>
  <c r="N9" i="96"/>
  <c r="M9" i="96"/>
  <c r="L9" i="96"/>
  <c r="G9" i="96" s="1"/>
  <c r="K9" i="96"/>
  <c r="J9" i="96"/>
  <c r="N8" i="96"/>
  <c r="M8" i="96"/>
  <c r="L8" i="96"/>
  <c r="G8" i="96" s="1"/>
  <c r="K8" i="96"/>
  <c r="J8" i="96"/>
  <c r="N7" i="96"/>
  <c r="M7" i="96"/>
  <c r="L7" i="96"/>
  <c r="G7" i="96" s="1"/>
  <c r="K7" i="96"/>
  <c r="J7" i="96"/>
  <c r="N6" i="96"/>
  <c r="M6" i="96"/>
  <c r="L6" i="96"/>
  <c r="G6" i="96" s="1"/>
  <c r="K6" i="96"/>
  <c r="J6" i="96"/>
  <c r="E6" i="96"/>
  <c r="N5" i="96"/>
  <c r="M5" i="96"/>
  <c r="L5" i="96"/>
  <c r="K5" i="96"/>
  <c r="E5" i="96"/>
  <c r="J4" i="96"/>
  <c r="J3" i="96"/>
  <c r="J2" i="96"/>
  <c r="J3" i="91"/>
  <c r="J2" i="91"/>
  <c r="S18" i="97" l="1"/>
  <c r="S22" i="97"/>
  <c r="S15" i="97"/>
  <c r="S20" i="97"/>
  <c r="S23" i="97"/>
  <c r="S16" i="97"/>
  <c r="S26" i="97"/>
  <c r="D55" i="97" s="1"/>
  <c r="D57" i="97" s="1"/>
  <c r="S19" i="97"/>
  <c r="S17" i="97"/>
  <c r="S21" i="97"/>
  <c r="P677" i="96"/>
  <c r="Q677" i="96"/>
  <c r="P613" i="96"/>
  <c r="Q613" i="96"/>
  <c r="P549" i="96"/>
  <c r="Q549" i="96"/>
  <c r="P405" i="96"/>
  <c r="Q405" i="96"/>
  <c r="P341" i="96"/>
  <c r="Q341" i="96"/>
  <c r="P285" i="96"/>
  <c r="Q285" i="96"/>
  <c r="P213" i="96"/>
  <c r="Q213" i="96"/>
  <c r="P133" i="96"/>
  <c r="Q133" i="96"/>
  <c r="P644" i="96"/>
  <c r="Q644" i="96"/>
  <c r="P596" i="96"/>
  <c r="Q596" i="96"/>
  <c r="P540" i="96"/>
  <c r="Q540" i="96"/>
  <c r="P484" i="96"/>
  <c r="Q484" i="96"/>
  <c r="P428" i="96"/>
  <c r="Q428" i="96"/>
  <c r="P372" i="96"/>
  <c r="Q372" i="96"/>
  <c r="P316" i="96"/>
  <c r="Q316" i="96"/>
  <c r="P236" i="96"/>
  <c r="Q236" i="96"/>
  <c r="P172" i="96"/>
  <c r="Q172" i="96"/>
  <c r="P116" i="96"/>
  <c r="Q116" i="96"/>
  <c r="P52" i="96"/>
  <c r="Q52" i="96"/>
  <c r="P685" i="96"/>
  <c r="Q685" i="96"/>
  <c r="P621" i="96"/>
  <c r="Q621" i="96"/>
  <c r="P541" i="96"/>
  <c r="Q541" i="96"/>
  <c r="P389" i="96"/>
  <c r="Q389" i="96"/>
  <c r="P325" i="96"/>
  <c r="Q325" i="96"/>
  <c r="P261" i="96"/>
  <c r="Q261" i="96"/>
  <c r="P197" i="96"/>
  <c r="Q197" i="96"/>
  <c r="P141" i="96"/>
  <c r="Q141" i="96"/>
  <c r="P85" i="96"/>
  <c r="Q85" i="96"/>
  <c r="P45" i="96"/>
  <c r="Q45" i="96"/>
  <c r="P636" i="96"/>
  <c r="Q636" i="96"/>
  <c r="P588" i="96"/>
  <c r="Q588" i="96"/>
  <c r="P532" i="96"/>
  <c r="Q532" i="96"/>
  <c r="P476" i="96"/>
  <c r="Q476" i="96"/>
  <c r="P420" i="96"/>
  <c r="Q420" i="96"/>
  <c r="P364" i="96"/>
  <c r="Q364" i="96"/>
  <c r="P308" i="96"/>
  <c r="Q308" i="96"/>
  <c r="P260" i="96"/>
  <c r="Q260" i="96"/>
  <c r="P204" i="96"/>
  <c r="Q204" i="96"/>
  <c r="P148" i="96"/>
  <c r="Q148" i="96"/>
  <c r="P92" i="96"/>
  <c r="Q92" i="96"/>
  <c r="P44" i="96"/>
  <c r="Q44" i="96"/>
  <c r="P643" i="96"/>
  <c r="Q643" i="96"/>
  <c r="P587" i="96"/>
  <c r="Q587" i="96"/>
  <c r="P539" i="96"/>
  <c r="Q539" i="96"/>
  <c r="P491" i="96"/>
  <c r="Q491" i="96"/>
  <c r="P443" i="96"/>
  <c r="Q443" i="96"/>
  <c r="P395" i="96"/>
  <c r="Q395" i="96"/>
  <c r="P347" i="96"/>
  <c r="Q347" i="96"/>
  <c r="P299" i="96"/>
  <c r="Q299" i="96"/>
  <c r="P251" i="96"/>
  <c r="Q251" i="96"/>
  <c r="P195" i="96"/>
  <c r="Q195" i="96"/>
  <c r="P147" i="96"/>
  <c r="Q147" i="96"/>
  <c r="P91" i="96"/>
  <c r="Q91" i="96"/>
  <c r="P19" i="96"/>
  <c r="Q19" i="96"/>
  <c r="P669" i="96"/>
  <c r="Q669" i="96"/>
  <c r="P605" i="96"/>
  <c r="Q605" i="96"/>
  <c r="P557" i="96"/>
  <c r="Q557" i="96"/>
  <c r="P509" i="96"/>
  <c r="Q509" i="96"/>
  <c r="P445" i="96"/>
  <c r="Q445" i="96"/>
  <c r="P381" i="96"/>
  <c r="Q381" i="96"/>
  <c r="P317" i="96"/>
  <c r="Q317" i="96"/>
  <c r="P253" i="96"/>
  <c r="Q253" i="96"/>
  <c r="P189" i="96"/>
  <c r="Q189" i="96"/>
  <c r="P117" i="96"/>
  <c r="Q117" i="96"/>
  <c r="P652" i="96"/>
  <c r="Q652" i="96"/>
  <c r="P580" i="96"/>
  <c r="Q580" i="96"/>
  <c r="P524" i="96"/>
  <c r="Q524" i="96"/>
  <c r="P468" i="96"/>
  <c r="Q468" i="96"/>
  <c r="P412" i="96"/>
  <c r="Q412" i="96"/>
  <c r="P356" i="96"/>
  <c r="Q356" i="96"/>
  <c r="P300" i="96"/>
  <c r="Q300" i="96"/>
  <c r="F252" i="96"/>
  <c r="Q252" i="96"/>
  <c r="P188" i="96"/>
  <c r="Q188" i="96"/>
  <c r="P108" i="96"/>
  <c r="Q108" i="96"/>
  <c r="P659" i="96"/>
  <c r="Q659" i="96"/>
  <c r="P611" i="96"/>
  <c r="Q611" i="96"/>
  <c r="P563" i="96"/>
  <c r="Q563" i="96"/>
  <c r="P515" i="96"/>
  <c r="Q515" i="96"/>
  <c r="P459" i="96"/>
  <c r="Q459" i="96"/>
  <c r="P411" i="96"/>
  <c r="Q411" i="96"/>
  <c r="P363" i="96"/>
  <c r="Q363" i="96"/>
  <c r="P315" i="96"/>
  <c r="Q315" i="96"/>
  <c r="P267" i="96"/>
  <c r="Q267" i="96"/>
  <c r="P219" i="96"/>
  <c r="Q219" i="96"/>
  <c r="P171" i="96"/>
  <c r="Q171" i="96"/>
  <c r="P123" i="96"/>
  <c r="Q123" i="96"/>
  <c r="P75" i="96"/>
  <c r="Q75" i="96"/>
  <c r="P35" i="96"/>
  <c r="Q35" i="96"/>
  <c r="P338" i="96"/>
  <c r="Q338" i="96"/>
  <c r="P298" i="96"/>
  <c r="Q298" i="96"/>
  <c r="F258" i="96"/>
  <c r="Q258" i="96"/>
  <c r="P218" i="96"/>
  <c r="Q218" i="96"/>
  <c r="P178" i="96"/>
  <c r="Q178" i="96"/>
  <c r="P130" i="96"/>
  <c r="Q130" i="96"/>
  <c r="P106" i="96"/>
  <c r="Q106" i="96"/>
  <c r="P66" i="96"/>
  <c r="Q66" i="96"/>
  <c r="P34" i="96"/>
  <c r="Q34" i="96"/>
  <c r="P10" i="96"/>
  <c r="Q10" i="96"/>
  <c r="P629" i="96"/>
  <c r="Q629" i="96"/>
  <c r="P565" i="96"/>
  <c r="Q565" i="96"/>
  <c r="P421" i="96"/>
  <c r="Q421" i="96"/>
  <c r="P357" i="96"/>
  <c r="Q357" i="96"/>
  <c r="P301" i="96"/>
  <c r="Q301" i="96"/>
  <c r="P237" i="96"/>
  <c r="Q237" i="96"/>
  <c r="P173" i="96"/>
  <c r="Q173" i="96"/>
  <c r="P109" i="96"/>
  <c r="Q109" i="96"/>
  <c r="P61" i="96"/>
  <c r="Q61" i="96"/>
  <c r="P21" i="96"/>
  <c r="Q21" i="96"/>
  <c r="P676" i="96"/>
  <c r="Q676" i="96"/>
  <c r="P612" i="96"/>
  <c r="Q612" i="96"/>
  <c r="P548" i="96"/>
  <c r="Q548" i="96"/>
  <c r="P492" i="96"/>
  <c r="Q492" i="96"/>
  <c r="P436" i="96"/>
  <c r="Q436" i="96"/>
  <c r="P380" i="96"/>
  <c r="Q380" i="96"/>
  <c r="P324" i="96"/>
  <c r="Q324" i="96"/>
  <c r="P268" i="96"/>
  <c r="Q268" i="96"/>
  <c r="P212" i="96"/>
  <c r="Q212" i="96"/>
  <c r="P156" i="96"/>
  <c r="Q156" i="96"/>
  <c r="P100" i="96"/>
  <c r="Q100" i="96"/>
  <c r="P60" i="96"/>
  <c r="Q60" i="96"/>
  <c r="P20" i="96"/>
  <c r="Q20" i="96"/>
  <c r="P651" i="96"/>
  <c r="Q651" i="96"/>
  <c r="P603" i="96"/>
  <c r="Q603" i="96"/>
  <c r="P555" i="96"/>
  <c r="Q555" i="96"/>
  <c r="P499" i="96"/>
  <c r="Q499" i="96"/>
  <c r="P451" i="96"/>
  <c r="Q451" i="96"/>
  <c r="P403" i="96"/>
  <c r="Q403" i="96"/>
  <c r="P355" i="96"/>
  <c r="Q355" i="96"/>
  <c r="P307" i="96"/>
  <c r="Q307" i="96"/>
  <c r="P259" i="96"/>
  <c r="Q259" i="96"/>
  <c r="P211" i="96"/>
  <c r="Q211" i="96"/>
  <c r="P163" i="96"/>
  <c r="Q163" i="96"/>
  <c r="P115" i="96"/>
  <c r="Q115" i="96"/>
  <c r="P67" i="96"/>
  <c r="Q67" i="96"/>
  <c r="P43" i="96"/>
  <c r="Q43" i="96"/>
  <c r="F11" i="96"/>
  <c r="Q11" i="96"/>
  <c r="P354" i="96"/>
  <c r="Q354" i="96"/>
  <c r="P306" i="96"/>
  <c r="Q306" i="96"/>
  <c r="P266" i="96"/>
  <c r="Q266" i="96"/>
  <c r="P226" i="96"/>
  <c r="Q226" i="96"/>
  <c r="P186" i="96"/>
  <c r="Q186" i="96"/>
  <c r="P146" i="96"/>
  <c r="Q146" i="96"/>
  <c r="P90" i="96"/>
  <c r="Q90" i="96"/>
  <c r="P26" i="96"/>
  <c r="Q26" i="96"/>
  <c r="F265" i="96"/>
  <c r="Q265" i="96"/>
  <c r="P41" i="96"/>
  <c r="Q41" i="96"/>
  <c r="P33" i="96"/>
  <c r="Q33" i="96"/>
  <c r="P25" i="96"/>
  <c r="Q25" i="96"/>
  <c r="P17" i="96"/>
  <c r="Q17" i="96"/>
  <c r="P9" i="96"/>
  <c r="Q9" i="96"/>
  <c r="P653" i="96"/>
  <c r="Q653" i="96"/>
  <c r="P589" i="96"/>
  <c r="Q589" i="96"/>
  <c r="P525" i="96"/>
  <c r="Q525" i="96"/>
  <c r="P501" i="96"/>
  <c r="Q501" i="96"/>
  <c r="P437" i="96"/>
  <c r="Q437" i="96"/>
  <c r="P365" i="96"/>
  <c r="Q365" i="96"/>
  <c r="P293" i="96"/>
  <c r="Q293" i="96"/>
  <c r="P229" i="96"/>
  <c r="Q229" i="96"/>
  <c r="P165" i="96"/>
  <c r="Q165" i="96"/>
  <c r="P101" i="96"/>
  <c r="Q101" i="96"/>
  <c r="P53" i="96"/>
  <c r="Q53" i="96"/>
  <c r="P13" i="96"/>
  <c r="Q13" i="96"/>
  <c r="P668" i="96"/>
  <c r="Q668" i="96"/>
  <c r="P620" i="96"/>
  <c r="Q620" i="96"/>
  <c r="P564" i="96"/>
  <c r="Q564" i="96"/>
  <c r="P500" i="96"/>
  <c r="Q500" i="96"/>
  <c r="P444" i="96"/>
  <c r="Q444" i="96"/>
  <c r="P388" i="96"/>
  <c r="Q388" i="96"/>
  <c r="P332" i="96"/>
  <c r="Q332" i="96"/>
  <c r="P276" i="96"/>
  <c r="Q276" i="96"/>
  <c r="P220" i="96"/>
  <c r="Q220" i="96"/>
  <c r="P164" i="96"/>
  <c r="Q164" i="96"/>
  <c r="P140" i="96"/>
  <c r="Q140" i="96"/>
  <c r="P84" i="96"/>
  <c r="Q84" i="96"/>
  <c r="P36" i="96"/>
  <c r="Q36" i="96"/>
  <c r="P12" i="96"/>
  <c r="Q12" i="96"/>
  <c r="P683" i="96"/>
  <c r="Q683" i="96"/>
  <c r="P635" i="96"/>
  <c r="Q635" i="96"/>
  <c r="P595" i="96"/>
  <c r="Q595" i="96"/>
  <c r="P547" i="96"/>
  <c r="Q547" i="96"/>
  <c r="P507" i="96"/>
  <c r="Q507" i="96"/>
  <c r="P467" i="96"/>
  <c r="Q467" i="96"/>
  <c r="P419" i="96"/>
  <c r="Q419" i="96"/>
  <c r="P371" i="96"/>
  <c r="Q371" i="96"/>
  <c r="P323" i="96"/>
  <c r="Q323" i="96"/>
  <c r="P275" i="96"/>
  <c r="Q275" i="96"/>
  <c r="P227" i="96"/>
  <c r="Q227" i="96"/>
  <c r="P179" i="96"/>
  <c r="Q179" i="96"/>
  <c r="P131" i="96"/>
  <c r="Q131" i="96"/>
  <c r="P83" i="96"/>
  <c r="Q83" i="96"/>
  <c r="P6" i="96"/>
  <c r="Q6" i="96"/>
  <c r="P346" i="96"/>
  <c r="Q346" i="96"/>
  <c r="P314" i="96"/>
  <c r="Q314" i="96"/>
  <c r="P274" i="96"/>
  <c r="Q274" i="96"/>
  <c r="P234" i="96"/>
  <c r="Q234" i="96"/>
  <c r="P194" i="96"/>
  <c r="Q194" i="96"/>
  <c r="P162" i="96"/>
  <c r="Q162" i="96"/>
  <c r="P122" i="96"/>
  <c r="Q122" i="96"/>
  <c r="P74" i="96"/>
  <c r="Q74" i="96"/>
  <c r="P42" i="96"/>
  <c r="Q42" i="96"/>
  <c r="P360" i="96"/>
  <c r="Q360" i="96"/>
  <c r="P352" i="96"/>
  <c r="Q352" i="96"/>
  <c r="P344" i="96"/>
  <c r="Q344" i="96"/>
  <c r="P336" i="96"/>
  <c r="Q336" i="96"/>
  <c r="P328" i="96"/>
  <c r="Q328" i="96"/>
  <c r="P320" i="96"/>
  <c r="Q320" i="96"/>
  <c r="P312" i="96"/>
  <c r="Q312" i="96"/>
  <c r="P304" i="96"/>
  <c r="Q304" i="96"/>
  <c r="P296" i="96"/>
  <c r="Q296" i="96"/>
  <c r="P288" i="96"/>
  <c r="Q288" i="96"/>
  <c r="P280" i="96"/>
  <c r="Q280" i="96"/>
  <c r="P272" i="96"/>
  <c r="Q272" i="96"/>
  <c r="P264" i="96"/>
  <c r="Q264" i="96"/>
  <c r="P256" i="96"/>
  <c r="Q256" i="96"/>
  <c r="P248" i="96"/>
  <c r="Q248" i="96"/>
  <c r="P240" i="96"/>
  <c r="Q240" i="96"/>
  <c r="P232" i="96"/>
  <c r="Q232" i="96"/>
  <c r="P224" i="96"/>
  <c r="Q224" i="96"/>
  <c r="P216" i="96"/>
  <c r="Q216" i="96"/>
  <c r="P208" i="96"/>
  <c r="Q208" i="96"/>
  <c r="P200" i="96"/>
  <c r="Q200" i="96"/>
  <c r="P192" i="96"/>
  <c r="Q192" i="96"/>
  <c r="P184" i="96"/>
  <c r="Q184" i="96"/>
  <c r="P176" i="96"/>
  <c r="Q176" i="96"/>
  <c r="P168" i="96"/>
  <c r="Q168" i="96"/>
  <c r="P160" i="96"/>
  <c r="Q160" i="96"/>
  <c r="P152" i="96"/>
  <c r="Q152" i="96"/>
  <c r="P144" i="96"/>
  <c r="Q144" i="96"/>
  <c r="P136" i="96"/>
  <c r="Q136" i="96"/>
  <c r="P128" i="96"/>
  <c r="Q128" i="96"/>
  <c r="P120" i="96"/>
  <c r="Q120" i="96"/>
  <c r="P112" i="96"/>
  <c r="Q112" i="96"/>
  <c r="P104" i="96"/>
  <c r="Q104" i="96"/>
  <c r="P96" i="96"/>
  <c r="Q96" i="96"/>
  <c r="P88" i="96"/>
  <c r="Q88" i="96"/>
  <c r="P80" i="96"/>
  <c r="Q80" i="96"/>
  <c r="P72" i="96"/>
  <c r="Q72" i="96"/>
  <c r="P64" i="96"/>
  <c r="Q64" i="96"/>
  <c r="P56" i="96"/>
  <c r="Q56" i="96"/>
  <c r="P48" i="96"/>
  <c r="Q48" i="96"/>
  <c r="P16" i="96"/>
  <c r="Q16" i="96"/>
  <c r="P8" i="96"/>
  <c r="Q8" i="96"/>
  <c r="P645" i="96"/>
  <c r="Q645" i="96"/>
  <c r="P581" i="96"/>
  <c r="Q581" i="96"/>
  <c r="P517" i="96"/>
  <c r="Q517" i="96"/>
  <c r="P397" i="96"/>
  <c r="Q397" i="96"/>
  <c r="P333" i="96"/>
  <c r="Q333" i="96"/>
  <c r="P269" i="96"/>
  <c r="Q269" i="96"/>
  <c r="P221" i="96"/>
  <c r="Q221" i="96"/>
  <c r="P157" i="96"/>
  <c r="Q157" i="96"/>
  <c r="P77" i="96"/>
  <c r="Q77" i="96"/>
  <c r="P684" i="96"/>
  <c r="Q684" i="96"/>
  <c r="P628" i="96"/>
  <c r="Q628" i="96"/>
  <c r="P572" i="96"/>
  <c r="Q572" i="96"/>
  <c r="P516" i="96"/>
  <c r="Q516" i="96"/>
  <c r="P460" i="96"/>
  <c r="Q460" i="96"/>
  <c r="P404" i="96"/>
  <c r="Q404" i="96"/>
  <c r="P348" i="96"/>
  <c r="Q348" i="96"/>
  <c r="P292" i="96"/>
  <c r="Q292" i="96"/>
  <c r="P244" i="96"/>
  <c r="Q244" i="96"/>
  <c r="P196" i="96"/>
  <c r="Q196" i="96"/>
  <c r="P132" i="96"/>
  <c r="Q132" i="96"/>
  <c r="P76" i="96"/>
  <c r="Q76" i="96"/>
  <c r="P28" i="96"/>
  <c r="Q28" i="96"/>
  <c r="P667" i="96"/>
  <c r="Q667" i="96"/>
  <c r="P619" i="96"/>
  <c r="Q619" i="96"/>
  <c r="P571" i="96"/>
  <c r="Q571" i="96"/>
  <c r="P531" i="96"/>
  <c r="Q531" i="96"/>
  <c r="P483" i="96"/>
  <c r="Q483" i="96"/>
  <c r="P435" i="96"/>
  <c r="Q435" i="96"/>
  <c r="P379" i="96"/>
  <c r="Q379" i="96"/>
  <c r="P331" i="96"/>
  <c r="Q331" i="96"/>
  <c r="P283" i="96"/>
  <c r="Q283" i="96"/>
  <c r="P235" i="96"/>
  <c r="Q235" i="96"/>
  <c r="P187" i="96"/>
  <c r="Q187" i="96"/>
  <c r="P139" i="96"/>
  <c r="Q139" i="96"/>
  <c r="P99" i="96"/>
  <c r="Q99" i="96"/>
  <c r="P51" i="96"/>
  <c r="Q51" i="96"/>
  <c r="P330" i="96"/>
  <c r="Q330" i="96"/>
  <c r="P290" i="96"/>
  <c r="Q290" i="96"/>
  <c r="P250" i="96"/>
  <c r="Q250" i="96"/>
  <c r="P210" i="96"/>
  <c r="Q210" i="96"/>
  <c r="P170" i="96"/>
  <c r="Q170" i="96"/>
  <c r="P138" i="96"/>
  <c r="Q138" i="96"/>
  <c r="P98" i="96"/>
  <c r="Q98" i="96"/>
  <c r="P58" i="96"/>
  <c r="Q58" i="96"/>
  <c r="P5" i="96"/>
  <c r="Q5" i="96"/>
  <c r="P39" i="96"/>
  <c r="Q39" i="96"/>
  <c r="P31" i="96"/>
  <c r="Q31" i="96"/>
  <c r="P23" i="96"/>
  <c r="Q23" i="96"/>
  <c r="P15" i="96"/>
  <c r="Q15" i="96"/>
  <c r="P7" i="96"/>
  <c r="Q7" i="96"/>
  <c r="P661" i="96"/>
  <c r="Q661" i="96"/>
  <c r="P597" i="96"/>
  <c r="Q597" i="96"/>
  <c r="P533" i="96"/>
  <c r="Q533" i="96"/>
  <c r="P493" i="96"/>
  <c r="Q493" i="96"/>
  <c r="P429" i="96"/>
  <c r="Q429" i="96"/>
  <c r="P373" i="96"/>
  <c r="Q373" i="96"/>
  <c r="P309" i="96"/>
  <c r="Q309" i="96"/>
  <c r="P245" i="96"/>
  <c r="Q245" i="96"/>
  <c r="P181" i="96"/>
  <c r="Q181" i="96"/>
  <c r="P125" i="96"/>
  <c r="Q125" i="96"/>
  <c r="P69" i="96"/>
  <c r="Q69" i="96"/>
  <c r="P29" i="96"/>
  <c r="Q29" i="96"/>
  <c r="P660" i="96"/>
  <c r="Q660" i="96"/>
  <c r="P604" i="96"/>
  <c r="Q604" i="96"/>
  <c r="P556" i="96"/>
  <c r="Q556" i="96"/>
  <c r="P508" i="96"/>
  <c r="Q508" i="96"/>
  <c r="P452" i="96"/>
  <c r="Q452" i="96"/>
  <c r="P396" i="96"/>
  <c r="Q396" i="96"/>
  <c r="P340" i="96"/>
  <c r="Q340" i="96"/>
  <c r="P284" i="96"/>
  <c r="Q284" i="96"/>
  <c r="P228" i="96"/>
  <c r="Q228" i="96"/>
  <c r="P180" i="96"/>
  <c r="Q180" i="96"/>
  <c r="P124" i="96"/>
  <c r="Q124" i="96"/>
  <c r="P68" i="96"/>
  <c r="Q68" i="96"/>
  <c r="P675" i="96"/>
  <c r="Q675" i="96"/>
  <c r="P627" i="96"/>
  <c r="Q627" i="96"/>
  <c r="P579" i="96"/>
  <c r="Q579" i="96"/>
  <c r="P523" i="96"/>
  <c r="Q523" i="96"/>
  <c r="P475" i="96"/>
  <c r="Q475" i="96"/>
  <c r="P427" i="96"/>
  <c r="Q427" i="96"/>
  <c r="P387" i="96"/>
  <c r="Q387" i="96"/>
  <c r="P339" i="96"/>
  <c r="Q339" i="96"/>
  <c r="P291" i="96"/>
  <c r="Q291" i="96"/>
  <c r="F243" i="96"/>
  <c r="Q243" i="96"/>
  <c r="P203" i="96"/>
  <c r="Q203" i="96"/>
  <c r="P155" i="96"/>
  <c r="Q155" i="96"/>
  <c r="P107" i="96"/>
  <c r="Q107" i="96"/>
  <c r="P59" i="96"/>
  <c r="Q59" i="96"/>
  <c r="P27" i="96"/>
  <c r="Q27" i="96"/>
  <c r="P362" i="96"/>
  <c r="Q362" i="96"/>
  <c r="P322" i="96"/>
  <c r="Q322" i="96"/>
  <c r="P282" i="96"/>
  <c r="Q282" i="96"/>
  <c r="P242" i="96"/>
  <c r="Q242" i="96"/>
  <c r="P202" i="96"/>
  <c r="Q202" i="96"/>
  <c r="P154" i="96"/>
  <c r="Q154" i="96"/>
  <c r="P114" i="96"/>
  <c r="Q114" i="96"/>
  <c r="P82" i="96"/>
  <c r="Q82" i="96"/>
  <c r="P50" i="96"/>
  <c r="Q50" i="96"/>
  <c r="P18" i="96"/>
  <c r="Q18" i="96"/>
  <c r="P374" i="96"/>
  <c r="Q374" i="96"/>
  <c r="P366" i="96"/>
  <c r="Q366" i="96"/>
  <c r="P358" i="96"/>
  <c r="Q358" i="96"/>
  <c r="P350" i="96"/>
  <c r="Q350" i="96"/>
  <c r="P342" i="96"/>
  <c r="Q342" i="96"/>
  <c r="P334" i="96"/>
  <c r="Q334" i="96"/>
  <c r="P326" i="96"/>
  <c r="Q326" i="96"/>
  <c r="P318" i="96"/>
  <c r="Q318" i="96"/>
  <c r="P310" i="96"/>
  <c r="Q310" i="96"/>
  <c r="P302" i="96"/>
  <c r="Q302" i="96"/>
  <c r="P294" i="96"/>
  <c r="Q294" i="96"/>
  <c r="P286" i="96"/>
  <c r="Q286" i="96"/>
  <c r="P278" i="96"/>
  <c r="Q278" i="96"/>
  <c r="P270" i="96"/>
  <c r="Q270" i="96"/>
  <c r="P262" i="96"/>
  <c r="Q262" i="96"/>
  <c r="P254" i="96"/>
  <c r="Q254" i="96"/>
  <c r="P246" i="96"/>
  <c r="Q246" i="96"/>
  <c r="P238" i="96"/>
  <c r="Q238" i="96"/>
  <c r="P230" i="96"/>
  <c r="Q230" i="96"/>
  <c r="P222" i="96"/>
  <c r="Q222" i="96"/>
  <c r="P214" i="96"/>
  <c r="Q214" i="96"/>
  <c r="P206" i="96"/>
  <c r="Q206" i="96"/>
  <c r="P198" i="96"/>
  <c r="Q198" i="96"/>
  <c r="F190" i="96"/>
  <c r="Q190" i="96"/>
  <c r="F182" i="96"/>
  <c r="Q182" i="96"/>
  <c r="F174" i="96"/>
  <c r="Q174" i="96"/>
  <c r="P166" i="96"/>
  <c r="Q166" i="96"/>
  <c r="P158" i="96"/>
  <c r="Q158" i="96"/>
  <c r="P150" i="96"/>
  <c r="Q150" i="96"/>
  <c r="P142" i="96"/>
  <c r="Q142" i="96"/>
  <c r="P134" i="96"/>
  <c r="Q134" i="96"/>
  <c r="P126" i="96"/>
  <c r="Q126" i="96"/>
  <c r="P118" i="96"/>
  <c r="Q118" i="96"/>
  <c r="P110" i="96"/>
  <c r="Q110" i="96"/>
  <c r="F102" i="96"/>
  <c r="Q102" i="96"/>
  <c r="P94" i="96"/>
  <c r="Q94" i="96"/>
  <c r="P86" i="96"/>
  <c r="Q86" i="96"/>
  <c r="P78" i="96"/>
  <c r="Q78" i="96"/>
  <c r="P70" i="96"/>
  <c r="Q70" i="96"/>
  <c r="P62" i="96"/>
  <c r="Q62" i="96"/>
  <c r="P54" i="96"/>
  <c r="Q54" i="96"/>
  <c r="P46" i="96"/>
  <c r="Q46" i="96"/>
  <c r="P14" i="96"/>
  <c r="Q14" i="96"/>
  <c r="P637" i="96"/>
  <c r="Q637" i="96"/>
  <c r="P573" i="96"/>
  <c r="Q573" i="96"/>
  <c r="P413" i="96"/>
  <c r="Q413" i="96"/>
  <c r="P349" i="96"/>
  <c r="Q349" i="96"/>
  <c r="P277" i="96"/>
  <c r="Q277" i="96"/>
  <c r="P205" i="96"/>
  <c r="Q205" i="96"/>
  <c r="P149" i="96"/>
  <c r="Q149" i="96"/>
  <c r="P93" i="96"/>
  <c r="Q93" i="96"/>
  <c r="P37" i="96"/>
  <c r="Q37" i="96"/>
  <c r="F6" i="96"/>
  <c r="F14" i="96"/>
  <c r="F23" i="96"/>
  <c r="F34" i="96"/>
  <c r="F45" i="96"/>
  <c r="F56" i="96"/>
  <c r="F67" i="96"/>
  <c r="F77" i="96"/>
  <c r="F88" i="96"/>
  <c r="F99" i="96"/>
  <c r="F109" i="96"/>
  <c r="F120" i="96"/>
  <c r="F131" i="96"/>
  <c r="F141" i="96"/>
  <c r="F152" i="96"/>
  <c r="F163" i="96"/>
  <c r="F173" i="96"/>
  <c r="F184" i="96"/>
  <c r="F195" i="96"/>
  <c r="F205" i="96"/>
  <c r="F216" i="96"/>
  <c r="F227" i="96"/>
  <c r="F237" i="96"/>
  <c r="F248" i="96"/>
  <c r="F259" i="96"/>
  <c r="F269" i="96"/>
  <c r="F280" i="96"/>
  <c r="F291" i="96"/>
  <c r="F301" i="96"/>
  <c r="F312" i="96"/>
  <c r="F323" i="96"/>
  <c r="F333" i="96"/>
  <c r="F344" i="96"/>
  <c r="F355" i="96"/>
  <c r="F365" i="96"/>
  <c r="F381" i="96"/>
  <c r="F404" i="96"/>
  <c r="F427" i="96"/>
  <c r="F445" i="96"/>
  <c r="F668" i="96"/>
  <c r="F645" i="96"/>
  <c r="F627" i="96"/>
  <c r="F604" i="96"/>
  <c r="F581" i="96"/>
  <c r="F563" i="96"/>
  <c r="F540" i="96"/>
  <c r="F517" i="96"/>
  <c r="F499" i="96"/>
  <c r="F468" i="96"/>
  <c r="F7" i="96"/>
  <c r="F15" i="96"/>
  <c r="F25" i="96"/>
  <c r="F35" i="96"/>
  <c r="F46" i="96"/>
  <c r="F58" i="96"/>
  <c r="F68" i="96"/>
  <c r="F78" i="96"/>
  <c r="F90" i="96"/>
  <c r="F100" i="96"/>
  <c r="F110" i="96"/>
  <c r="F122" i="96"/>
  <c r="F132" i="96"/>
  <c r="F142" i="96"/>
  <c r="F154" i="96"/>
  <c r="F164" i="96"/>
  <c r="F186" i="96"/>
  <c r="F196" i="96"/>
  <c r="F206" i="96"/>
  <c r="F218" i="96"/>
  <c r="F228" i="96"/>
  <c r="F238" i="96"/>
  <c r="F250" i="96"/>
  <c r="F260" i="96"/>
  <c r="F270" i="96"/>
  <c r="F282" i="96"/>
  <c r="F292" i="96"/>
  <c r="F302" i="96"/>
  <c r="F314" i="96"/>
  <c r="F324" i="96"/>
  <c r="F334" i="96"/>
  <c r="F346" i="96"/>
  <c r="F356" i="96"/>
  <c r="F366" i="96"/>
  <c r="F387" i="96"/>
  <c r="F405" i="96"/>
  <c r="F428" i="96"/>
  <c r="F685" i="96"/>
  <c r="F667" i="96"/>
  <c r="F644" i="96"/>
  <c r="F621" i="96"/>
  <c r="F603" i="96"/>
  <c r="F580" i="96"/>
  <c r="F557" i="96"/>
  <c r="F539" i="96"/>
  <c r="F516" i="96"/>
  <c r="F493" i="96"/>
  <c r="F467" i="96"/>
  <c r="F8" i="96"/>
  <c r="F16" i="96"/>
  <c r="F26" i="96"/>
  <c r="F36" i="96"/>
  <c r="F48" i="96"/>
  <c r="F59" i="96"/>
  <c r="F69" i="96"/>
  <c r="F80" i="96"/>
  <c r="F91" i="96"/>
  <c r="F101" i="96"/>
  <c r="F112" i="96"/>
  <c r="F123" i="96"/>
  <c r="F133" i="96"/>
  <c r="F144" i="96"/>
  <c r="F155" i="96"/>
  <c r="F165" i="96"/>
  <c r="F176" i="96"/>
  <c r="F187" i="96"/>
  <c r="F197" i="96"/>
  <c r="F208" i="96"/>
  <c r="F219" i="96"/>
  <c r="F229" i="96"/>
  <c r="F240" i="96"/>
  <c r="F251" i="96"/>
  <c r="F261" i="96"/>
  <c r="F272" i="96"/>
  <c r="F283" i="96"/>
  <c r="F293" i="96"/>
  <c r="F304" i="96"/>
  <c r="F315" i="96"/>
  <c r="F325" i="96"/>
  <c r="F336" i="96"/>
  <c r="F347" i="96"/>
  <c r="F357" i="96"/>
  <c r="F371" i="96"/>
  <c r="F388" i="96"/>
  <c r="F411" i="96"/>
  <c r="F429" i="96"/>
  <c r="F684" i="96"/>
  <c r="F661" i="96"/>
  <c r="F643" i="96"/>
  <c r="F620" i="96"/>
  <c r="F597" i="96"/>
  <c r="F579" i="96"/>
  <c r="F556" i="96"/>
  <c r="F533" i="96"/>
  <c r="F515" i="96"/>
  <c r="F492" i="96"/>
  <c r="F460" i="96"/>
  <c r="P682" i="96"/>
  <c r="F682" i="96"/>
  <c r="P650" i="96"/>
  <c r="F650" i="96"/>
  <c r="P618" i="96"/>
  <c r="F618" i="96"/>
  <c r="P586" i="96"/>
  <c r="F586" i="96"/>
  <c r="P554" i="96"/>
  <c r="F554" i="96"/>
  <c r="P522" i="96"/>
  <c r="F522" i="96"/>
  <c r="P498" i="96"/>
  <c r="F498" i="96"/>
  <c r="P466" i="96"/>
  <c r="F466" i="96"/>
  <c r="P434" i="96"/>
  <c r="F434" i="96"/>
  <c r="P402" i="96"/>
  <c r="F402" i="96"/>
  <c r="P11" i="96"/>
  <c r="P665" i="96"/>
  <c r="F665" i="96"/>
  <c r="P633" i="96"/>
  <c r="F633" i="96"/>
  <c r="P593" i="96"/>
  <c r="F593" i="96"/>
  <c r="P569" i="96"/>
  <c r="F569" i="96"/>
  <c r="P537" i="96"/>
  <c r="F537" i="96"/>
  <c r="P505" i="96"/>
  <c r="F505" i="96"/>
  <c r="P473" i="96"/>
  <c r="F473" i="96"/>
  <c r="P441" i="96"/>
  <c r="F441" i="96"/>
  <c r="P409" i="96"/>
  <c r="F409" i="96"/>
  <c r="P377" i="96"/>
  <c r="F377" i="96"/>
  <c r="P345" i="96"/>
  <c r="F345" i="96"/>
  <c r="P313" i="96"/>
  <c r="F313" i="96"/>
  <c r="P233" i="96"/>
  <c r="F233" i="96"/>
  <c r="P201" i="96"/>
  <c r="F201" i="96"/>
  <c r="P169" i="96"/>
  <c r="F169" i="96"/>
  <c r="P137" i="96"/>
  <c r="F137" i="96"/>
  <c r="P105" i="96"/>
  <c r="F105" i="96"/>
  <c r="P81" i="96"/>
  <c r="F81" i="96"/>
  <c r="P680" i="96"/>
  <c r="F680" i="96"/>
  <c r="P656" i="96"/>
  <c r="F656" i="96"/>
  <c r="P640" i="96"/>
  <c r="F640" i="96"/>
  <c r="P616" i="96"/>
  <c r="F616" i="96"/>
  <c r="P600" i="96"/>
  <c r="F600" i="96"/>
  <c r="P584" i="96"/>
  <c r="F584" i="96"/>
  <c r="P568" i="96"/>
  <c r="F568" i="96"/>
  <c r="P552" i="96"/>
  <c r="F552" i="96"/>
  <c r="P528" i="96"/>
  <c r="F528" i="96"/>
  <c r="P512" i="96"/>
  <c r="F512" i="96"/>
  <c r="P496" i="96"/>
  <c r="F496" i="96"/>
  <c r="P480" i="96"/>
  <c r="F480" i="96"/>
  <c r="P464" i="96"/>
  <c r="F464" i="96"/>
  <c r="P448" i="96"/>
  <c r="F448" i="96"/>
  <c r="P432" i="96"/>
  <c r="F432" i="96"/>
  <c r="P416" i="96"/>
  <c r="F416" i="96"/>
  <c r="P408" i="96"/>
  <c r="F408" i="96"/>
  <c r="P392" i="96"/>
  <c r="F392" i="96"/>
  <c r="P376" i="96"/>
  <c r="F376" i="96"/>
  <c r="P32" i="96"/>
  <c r="F32" i="96"/>
  <c r="P671" i="96"/>
  <c r="F671" i="96"/>
  <c r="P647" i="96"/>
  <c r="F647" i="96"/>
  <c r="P623" i="96"/>
  <c r="F623" i="96"/>
  <c r="P599" i="96"/>
  <c r="F599" i="96"/>
  <c r="P575" i="96"/>
  <c r="F575" i="96"/>
  <c r="P551" i="96"/>
  <c r="F551" i="96"/>
  <c r="P527" i="96"/>
  <c r="F527" i="96"/>
  <c r="P503" i="96"/>
  <c r="F503" i="96"/>
  <c r="P479" i="96"/>
  <c r="F479" i="96"/>
  <c r="P447" i="96"/>
  <c r="F447" i="96"/>
  <c r="P423" i="96"/>
  <c r="F423" i="96"/>
  <c r="P399" i="96"/>
  <c r="F399" i="96"/>
  <c r="P375" i="96"/>
  <c r="F375" i="96"/>
  <c r="P351" i="96"/>
  <c r="F351" i="96"/>
  <c r="P327" i="96"/>
  <c r="F327" i="96"/>
  <c r="P303" i="96"/>
  <c r="F303" i="96"/>
  <c r="P287" i="96"/>
  <c r="F287" i="96"/>
  <c r="P255" i="96"/>
  <c r="F255" i="96"/>
  <c r="P239" i="96"/>
  <c r="F239" i="96"/>
  <c r="P223" i="96"/>
  <c r="F223" i="96"/>
  <c r="P199" i="96"/>
  <c r="F199" i="96"/>
  <c r="P183" i="96"/>
  <c r="F183" i="96"/>
  <c r="P167" i="96"/>
  <c r="F167" i="96"/>
  <c r="P143" i="96"/>
  <c r="F143" i="96"/>
  <c r="P127" i="96"/>
  <c r="F127" i="96"/>
  <c r="P111" i="96"/>
  <c r="F111" i="96"/>
  <c r="P79" i="96"/>
  <c r="F79" i="96"/>
  <c r="P63" i="96"/>
  <c r="F63" i="96"/>
  <c r="F9" i="96"/>
  <c r="F17" i="96"/>
  <c r="F27" i="96"/>
  <c r="F37" i="96"/>
  <c r="F50" i="96"/>
  <c r="F60" i="96"/>
  <c r="F70" i="96"/>
  <c r="F82" i="96"/>
  <c r="F92" i="96"/>
  <c r="F114" i="96"/>
  <c r="F124" i="96"/>
  <c r="F134" i="96"/>
  <c r="F146" i="96"/>
  <c r="F156" i="96"/>
  <c r="F166" i="96"/>
  <c r="F178" i="96"/>
  <c r="F188" i="96"/>
  <c r="F198" i="96"/>
  <c r="F210" i="96"/>
  <c r="F220" i="96"/>
  <c r="F230" i="96"/>
  <c r="F242" i="96"/>
  <c r="F262" i="96"/>
  <c r="F274" i="96"/>
  <c r="F284" i="96"/>
  <c r="F294" i="96"/>
  <c r="F306" i="96"/>
  <c r="F316" i="96"/>
  <c r="F326" i="96"/>
  <c r="F338" i="96"/>
  <c r="F348" i="96"/>
  <c r="F358" i="96"/>
  <c r="F372" i="96"/>
  <c r="F389" i="96"/>
  <c r="F412" i="96"/>
  <c r="F435" i="96"/>
  <c r="F683" i="96"/>
  <c r="F660" i="96"/>
  <c r="F637" i="96"/>
  <c r="F619" i="96"/>
  <c r="F596" i="96"/>
  <c r="F573" i="96"/>
  <c r="F555" i="96"/>
  <c r="F532" i="96"/>
  <c r="F509" i="96"/>
  <c r="F491" i="96"/>
  <c r="F459" i="96"/>
  <c r="P666" i="96"/>
  <c r="F666" i="96"/>
  <c r="P634" i="96"/>
  <c r="F634" i="96"/>
  <c r="P610" i="96"/>
  <c r="F610" i="96"/>
  <c r="P578" i="96"/>
  <c r="F578" i="96"/>
  <c r="P546" i="96"/>
  <c r="F546" i="96"/>
  <c r="P514" i="96"/>
  <c r="F514" i="96"/>
  <c r="P482" i="96"/>
  <c r="F482" i="96"/>
  <c r="P450" i="96"/>
  <c r="F450" i="96"/>
  <c r="P418" i="96"/>
  <c r="F418" i="96"/>
  <c r="P386" i="96"/>
  <c r="F386" i="96"/>
  <c r="P681" i="96"/>
  <c r="F681" i="96"/>
  <c r="P649" i="96"/>
  <c r="F649" i="96"/>
  <c r="P617" i="96"/>
  <c r="F617" i="96"/>
  <c r="P585" i="96"/>
  <c r="F585" i="96"/>
  <c r="P553" i="96"/>
  <c r="F553" i="96"/>
  <c r="P521" i="96"/>
  <c r="F521" i="96"/>
  <c r="P489" i="96"/>
  <c r="F489" i="96"/>
  <c r="P457" i="96"/>
  <c r="F457" i="96"/>
  <c r="P417" i="96"/>
  <c r="F417" i="96"/>
  <c r="P385" i="96"/>
  <c r="F385" i="96"/>
  <c r="P353" i="96"/>
  <c r="F353" i="96"/>
  <c r="P321" i="96"/>
  <c r="F321" i="96"/>
  <c r="P289" i="96"/>
  <c r="F289" i="96"/>
  <c r="P257" i="96"/>
  <c r="F257" i="96"/>
  <c r="P225" i="96"/>
  <c r="F225" i="96"/>
  <c r="P193" i="96"/>
  <c r="F193" i="96"/>
  <c r="P161" i="96"/>
  <c r="F161" i="96"/>
  <c r="P129" i="96"/>
  <c r="F129" i="96"/>
  <c r="P97" i="96"/>
  <c r="F97" i="96"/>
  <c r="P65" i="96"/>
  <c r="F65" i="96"/>
  <c r="P49" i="96"/>
  <c r="F49" i="96"/>
  <c r="P672" i="96"/>
  <c r="F672" i="96"/>
  <c r="P648" i="96"/>
  <c r="F648" i="96"/>
  <c r="P624" i="96"/>
  <c r="F624" i="96"/>
  <c r="P608" i="96"/>
  <c r="F608" i="96"/>
  <c r="P592" i="96"/>
  <c r="F592" i="96"/>
  <c r="P576" i="96"/>
  <c r="F576" i="96"/>
  <c r="P560" i="96"/>
  <c r="F560" i="96"/>
  <c r="P536" i="96"/>
  <c r="F536" i="96"/>
  <c r="P520" i="96"/>
  <c r="F520" i="96"/>
  <c r="P504" i="96"/>
  <c r="F504" i="96"/>
  <c r="P488" i="96"/>
  <c r="F488" i="96"/>
  <c r="P472" i="96"/>
  <c r="F472" i="96"/>
  <c r="P456" i="96"/>
  <c r="F456" i="96"/>
  <c r="P440" i="96"/>
  <c r="F440" i="96"/>
  <c r="P424" i="96"/>
  <c r="F424" i="96"/>
  <c r="P400" i="96"/>
  <c r="F400" i="96"/>
  <c r="P384" i="96"/>
  <c r="F384" i="96"/>
  <c r="P368" i="96"/>
  <c r="F368" i="96"/>
  <c r="P40" i="96"/>
  <c r="F40" i="96"/>
  <c r="P24" i="96"/>
  <c r="F24" i="96"/>
  <c r="P687" i="96"/>
  <c r="F687" i="96"/>
  <c r="P663" i="96"/>
  <c r="F663" i="96"/>
  <c r="P639" i="96"/>
  <c r="F639" i="96"/>
  <c r="P615" i="96"/>
  <c r="F615" i="96"/>
  <c r="P591" i="96"/>
  <c r="F591" i="96"/>
  <c r="P567" i="96"/>
  <c r="F567" i="96"/>
  <c r="P543" i="96"/>
  <c r="F543" i="96"/>
  <c r="P519" i="96"/>
  <c r="F519" i="96"/>
  <c r="P495" i="96"/>
  <c r="F495" i="96"/>
  <c r="P471" i="96"/>
  <c r="F471" i="96"/>
  <c r="P455" i="96"/>
  <c r="F455" i="96"/>
  <c r="P431" i="96"/>
  <c r="F431" i="96"/>
  <c r="P407" i="96"/>
  <c r="F407" i="96"/>
  <c r="P383" i="96"/>
  <c r="F383" i="96"/>
  <c r="P359" i="96"/>
  <c r="F359" i="96"/>
  <c r="P335" i="96"/>
  <c r="F335" i="96"/>
  <c r="P311" i="96"/>
  <c r="F311" i="96"/>
  <c r="P271" i="96"/>
  <c r="F271" i="96"/>
  <c r="P215" i="96"/>
  <c r="F215" i="96"/>
  <c r="P151" i="96"/>
  <c r="F151" i="96"/>
  <c r="P87" i="96"/>
  <c r="F87" i="96"/>
  <c r="P47" i="96"/>
  <c r="F47" i="96"/>
  <c r="G5" i="96"/>
  <c r="P686" i="96"/>
  <c r="F686" i="96"/>
  <c r="P670" i="96"/>
  <c r="F670" i="96"/>
  <c r="P646" i="96"/>
  <c r="F646" i="96"/>
  <c r="P630" i="96"/>
  <c r="F630" i="96"/>
  <c r="P614" i="96"/>
  <c r="F614" i="96"/>
  <c r="P598" i="96"/>
  <c r="F598" i="96"/>
  <c r="P582" i="96"/>
  <c r="F582" i="96"/>
  <c r="P566" i="96"/>
  <c r="F566" i="96"/>
  <c r="P550" i="96"/>
  <c r="F550" i="96"/>
  <c r="P534" i="96"/>
  <c r="F534" i="96"/>
  <c r="P518" i="96"/>
  <c r="F518" i="96"/>
  <c r="P502" i="96"/>
  <c r="F502" i="96"/>
  <c r="P486" i="96"/>
  <c r="F486" i="96"/>
  <c r="P470" i="96"/>
  <c r="F470" i="96"/>
  <c r="P454" i="96"/>
  <c r="F454" i="96"/>
  <c r="P438" i="96"/>
  <c r="F438" i="96"/>
  <c r="P422" i="96"/>
  <c r="F422" i="96"/>
  <c r="P406" i="96"/>
  <c r="F406" i="96"/>
  <c r="P390" i="96"/>
  <c r="F390" i="96"/>
  <c r="P382" i="96"/>
  <c r="F382" i="96"/>
  <c r="P38" i="96"/>
  <c r="F38" i="96"/>
  <c r="P22" i="96"/>
  <c r="F22" i="96"/>
  <c r="F10" i="96"/>
  <c r="F18" i="96"/>
  <c r="F28" i="96"/>
  <c r="F39" i="96"/>
  <c r="F51" i="96"/>
  <c r="F61" i="96"/>
  <c r="F72" i="96"/>
  <c r="F83" i="96"/>
  <c r="F93" i="96"/>
  <c r="F104" i="96"/>
  <c r="F115" i="96"/>
  <c r="F125" i="96"/>
  <c r="F136" i="96"/>
  <c r="F147" i="96"/>
  <c r="F157" i="96"/>
  <c r="F168" i="96"/>
  <c r="F179" i="96"/>
  <c r="F189" i="96"/>
  <c r="F200" i="96"/>
  <c r="F211" i="96"/>
  <c r="F221" i="96"/>
  <c r="F232" i="96"/>
  <c r="F253" i="96"/>
  <c r="F264" i="96"/>
  <c r="F275" i="96"/>
  <c r="F285" i="96"/>
  <c r="F296" i="96"/>
  <c r="F307" i="96"/>
  <c r="F317" i="96"/>
  <c r="F328" i="96"/>
  <c r="F339" i="96"/>
  <c r="F349" i="96"/>
  <c r="F360" i="96"/>
  <c r="F373" i="96"/>
  <c r="F395" i="96"/>
  <c r="F413" i="96"/>
  <c r="F436" i="96"/>
  <c r="F677" i="96"/>
  <c r="F659" i="96"/>
  <c r="F636" i="96"/>
  <c r="F613" i="96"/>
  <c r="F595" i="96"/>
  <c r="F572" i="96"/>
  <c r="F549" i="96"/>
  <c r="F531" i="96"/>
  <c r="F508" i="96"/>
  <c r="F484" i="96"/>
  <c r="F452" i="96"/>
  <c r="P674" i="96"/>
  <c r="F674" i="96"/>
  <c r="P642" i="96"/>
  <c r="F642" i="96"/>
  <c r="P602" i="96"/>
  <c r="F602" i="96"/>
  <c r="P570" i="96"/>
  <c r="F570" i="96"/>
  <c r="P538" i="96"/>
  <c r="F538" i="96"/>
  <c r="P506" i="96"/>
  <c r="F506" i="96"/>
  <c r="P474" i="96"/>
  <c r="F474" i="96"/>
  <c r="P442" i="96"/>
  <c r="F442" i="96"/>
  <c r="P410" i="96"/>
  <c r="F410" i="96"/>
  <c r="P378" i="96"/>
  <c r="F378" i="96"/>
  <c r="P673" i="96"/>
  <c r="F673" i="96"/>
  <c r="P641" i="96"/>
  <c r="F641" i="96"/>
  <c r="P609" i="96"/>
  <c r="F609" i="96"/>
  <c r="P561" i="96"/>
  <c r="F561" i="96"/>
  <c r="P529" i="96"/>
  <c r="F529" i="96"/>
  <c r="P497" i="96"/>
  <c r="F497" i="96"/>
  <c r="P465" i="96"/>
  <c r="F465" i="96"/>
  <c r="P433" i="96"/>
  <c r="F433" i="96"/>
  <c r="P401" i="96"/>
  <c r="F401" i="96"/>
  <c r="P369" i="96"/>
  <c r="F369" i="96"/>
  <c r="P337" i="96"/>
  <c r="F337" i="96"/>
  <c r="P305" i="96"/>
  <c r="F305" i="96"/>
  <c r="P281" i="96"/>
  <c r="F281" i="96"/>
  <c r="P249" i="96"/>
  <c r="F249" i="96"/>
  <c r="P209" i="96"/>
  <c r="F209" i="96"/>
  <c r="P177" i="96"/>
  <c r="F177" i="96"/>
  <c r="P145" i="96"/>
  <c r="F145" i="96"/>
  <c r="P113" i="96"/>
  <c r="F113" i="96"/>
  <c r="P73" i="96"/>
  <c r="F73" i="96"/>
  <c r="P688" i="96"/>
  <c r="F688" i="96"/>
  <c r="P664" i="96"/>
  <c r="F664" i="96"/>
  <c r="P632" i="96"/>
  <c r="F632" i="96"/>
  <c r="P544" i="96"/>
  <c r="F544" i="96"/>
  <c r="P679" i="96"/>
  <c r="F679" i="96"/>
  <c r="P655" i="96"/>
  <c r="F655" i="96"/>
  <c r="P631" i="96"/>
  <c r="F631" i="96"/>
  <c r="P607" i="96"/>
  <c r="F607" i="96"/>
  <c r="P583" i="96"/>
  <c r="F583" i="96"/>
  <c r="P559" i="96"/>
  <c r="F559" i="96"/>
  <c r="P535" i="96"/>
  <c r="F535" i="96"/>
  <c r="P511" i="96"/>
  <c r="F511" i="96"/>
  <c r="P487" i="96"/>
  <c r="F487" i="96"/>
  <c r="P463" i="96"/>
  <c r="F463" i="96"/>
  <c r="P439" i="96"/>
  <c r="F439" i="96"/>
  <c r="P415" i="96"/>
  <c r="F415" i="96"/>
  <c r="P391" i="96"/>
  <c r="F391" i="96"/>
  <c r="P367" i="96"/>
  <c r="F367" i="96"/>
  <c r="P343" i="96"/>
  <c r="F343" i="96"/>
  <c r="P319" i="96"/>
  <c r="F319" i="96"/>
  <c r="P295" i="96"/>
  <c r="F295" i="96"/>
  <c r="P279" i="96"/>
  <c r="F279" i="96"/>
  <c r="P263" i="96"/>
  <c r="F263" i="96"/>
  <c r="P247" i="96"/>
  <c r="F247" i="96"/>
  <c r="P231" i="96"/>
  <c r="F231" i="96"/>
  <c r="P207" i="96"/>
  <c r="F207" i="96"/>
  <c r="P191" i="96"/>
  <c r="F191" i="96"/>
  <c r="P175" i="96"/>
  <c r="F175" i="96"/>
  <c r="P159" i="96"/>
  <c r="F159" i="96"/>
  <c r="P135" i="96"/>
  <c r="F135" i="96"/>
  <c r="P119" i="96"/>
  <c r="F119" i="96"/>
  <c r="P103" i="96"/>
  <c r="F103" i="96"/>
  <c r="P95" i="96"/>
  <c r="F95" i="96"/>
  <c r="P71" i="96"/>
  <c r="F71" i="96"/>
  <c r="P55" i="96"/>
  <c r="F55" i="96"/>
  <c r="P678" i="96"/>
  <c r="F678" i="96"/>
  <c r="P662" i="96"/>
  <c r="F662" i="96"/>
  <c r="P654" i="96"/>
  <c r="F654" i="96"/>
  <c r="P638" i="96"/>
  <c r="F638" i="96"/>
  <c r="P622" i="96"/>
  <c r="F622" i="96"/>
  <c r="P606" i="96"/>
  <c r="F606" i="96"/>
  <c r="P590" i="96"/>
  <c r="F590" i="96"/>
  <c r="P574" i="96"/>
  <c r="F574" i="96"/>
  <c r="P558" i="96"/>
  <c r="F558" i="96"/>
  <c r="P542" i="96"/>
  <c r="F542" i="96"/>
  <c r="P526" i="96"/>
  <c r="F526" i="96"/>
  <c r="P510" i="96"/>
  <c r="F510" i="96"/>
  <c r="P494" i="96"/>
  <c r="F494" i="96"/>
  <c r="P478" i="96"/>
  <c r="F478" i="96"/>
  <c r="P462" i="96"/>
  <c r="F462" i="96"/>
  <c r="P446" i="96"/>
  <c r="F446" i="96"/>
  <c r="P430" i="96"/>
  <c r="F430" i="96"/>
  <c r="P414" i="96"/>
  <c r="F414" i="96"/>
  <c r="P398" i="96"/>
  <c r="F398" i="96"/>
  <c r="P30" i="96"/>
  <c r="F30" i="96"/>
  <c r="P485" i="96"/>
  <c r="F485" i="96"/>
  <c r="P477" i="96"/>
  <c r="F477" i="96"/>
  <c r="P469" i="96"/>
  <c r="F469" i="96"/>
  <c r="P461" i="96"/>
  <c r="F461" i="96"/>
  <c r="P453" i="96"/>
  <c r="F453" i="96"/>
  <c r="F19" i="96"/>
  <c r="F29" i="96"/>
  <c r="F41" i="96"/>
  <c r="F52" i="96"/>
  <c r="F62" i="96"/>
  <c r="F74" i="96"/>
  <c r="F84" i="96"/>
  <c r="F94" i="96"/>
  <c r="F106" i="96"/>
  <c r="F116" i="96"/>
  <c r="F126" i="96"/>
  <c r="F138" i="96"/>
  <c r="F148" i="96"/>
  <c r="F158" i="96"/>
  <c r="F170" i="96"/>
  <c r="F180" i="96"/>
  <c r="F202" i="96"/>
  <c r="F212" i="96"/>
  <c r="F222" i="96"/>
  <c r="F234" i="96"/>
  <c r="F244" i="96"/>
  <c r="F254" i="96"/>
  <c r="F266" i="96"/>
  <c r="F276" i="96"/>
  <c r="F286" i="96"/>
  <c r="F298" i="96"/>
  <c r="F308" i="96"/>
  <c r="F318" i="96"/>
  <c r="F330" i="96"/>
  <c r="F340" i="96"/>
  <c r="F350" i="96"/>
  <c r="F362" i="96"/>
  <c r="F374" i="96"/>
  <c r="F396" i="96"/>
  <c r="F419" i="96"/>
  <c r="F437" i="96"/>
  <c r="F676" i="96"/>
  <c r="F653" i="96"/>
  <c r="F635" i="96"/>
  <c r="F612" i="96"/>
  <c r="F589" i="96"/>
  <c r="F571" i="96"/>
  <c r="F548" i="96"/>
  <c r="F525" i="96"/>
  <c r="F507" i="96"/>
  <c r="F483" i="96"/>
  <c r="F451" i="96"/>
  <c r="P690" i="96"/>
  <c r="F690" i="96"/>
  <c r="P658" i="96"/>
  <c r="F658" i="96"/>
  <c r="P626" i="96"/>
  <c r="F626" i="96"/>
  <c r="P594" i="96"/>
  <c r="F594" i="96"/>
  <c r="P562" i="96"/>
  <c r="F562" i="96"/>
  <c r="P530" i="96"/>
  <c r="F530" i="96"/>
  <c r="P490" i="96"/>
  <c r="F490" i="96"/>
  <c r="P458" i="96"/>
  <c r="F458" i="96"/>
  <c r="P426" i="96"/>
  <c r="F426" i="96"/>
  <c r="P394" i="96"/>
  <c r="F394" i="96"/>
  <c r="P370" i="96"/>
  <c r="F370" i="96"/>
  <c r="P689" i="96"/>
  <c r="F689" i="96"/>
  <c r="P657" i="96"/>
  <c r="F657" i="96"/>
  <c r="P625" i="96"/>
  <c r="F625" i="96"/>
  <c r="P601" i="96"/>
  <c r="F601" i="96"/>
  <c r="P577" i="96"/>
  <c r="F577" i="96"/>
  <c r="P545" i="96"/>
  <c r="F545" i="96"/>
  <c r="P513" i="96"/>
  <c r="F513" i="96"/>
  <c r="P481" i="96"/>
  <c r="F481" i="96"/>
  <c r="P449" i="96"/>
  <c r="F449" i="96"/>
  <c r="P425" i="96"/>
  <c r="F425" i="96"/>
  <c r="P393" i="96"/>
  <c r="F393" i="96"/>
  <c r="P361" i="96"/>
  <c r="F361" i="96"/>
  <c r="P329" i="96"/>
  <c r="F329" i="96"/>
  <c r="P297" i="96"/>
  <c r="F297" i="96"/>
  <c r="P273" i="96"/>
  <c r="F273" i="96"/>
  <c r="P241" i="96"/>
  <c r="F241" i="96"/>
  <c r="P217" i="96"/>
  <c r="F217" i="96"/>
  <c r="P185" i="96"/>
  <c r="F185" i="96"/>
  <c r="P153" i="96"/>
  <c r="F153" i="96"/>
  <c r="P121" i="96"/>
  <c r="F121" i="96"/>
  <c r="P89" i="96"/>
  <c r="F89" i="96"/>
  <c r="P57" i="96"/>
  <c r="F57" i="96"/>
  <c r="F12" i="96"/>
  <c r="F20" i="96"/>
  <c r="F31" i="96"/>
  <c r="F43" i="96"/>
  <c r="F53" i="96"/>
  <c r="F64" i="96"/>
  <c r="F75" i="96"/>
  <c r="F85" i="96"/>
  <c r="F96" i="96"/>
  <c r="F107" i="96"/>
  <c r="F117" i="96"/>
  <c r="F128" i="96"/>
  <c r="F139" i="96"/>
  <c r="F149" i="96"/>
  <c r="F160" i="96"/>
  <c r="F171" i="96"/>
  <c r="F181" i="96"/>
  <c r="F192" i="96"/>
  <c r="F203" i="96"/>
  <c r="F213" i="96"/>
  <c r="F224" i="96"/>
  <c r="F235" i="96"/>
  <c r="F245" i="96"/>
  <c r="F256" i="96"/>
  <c r="F267" i="96"/>
  <c r="F277" i="96"/>
  <c r="F288" i="96"/>
  <c r="F299" i="96"/>
  <c r="F309" i="96"/>
  <c r="F320" i="96"/>
  <c r="F331" i="96"/>
  <c r="F341" i="96"/>
  <c r="F352" i="96"/>
  <c r="F363" i="96"/>
  <c r="F379" i="96"/>
  <c r="F397" i="96"/>
  <c r="F420" i="96"/>
  <c r="F443" i="96"/>
  <c r="F675" i="96"/>
  <c r="F652" i="96"/>
  <c r="F629" i="96"/>
  <c r="F611" i="96"/>
  <c r="F588" i="96"/>
  <c r="F565" i="96"/>
  <c r="F547" i="96"/>
  <c r="F524" i="96"/>
  <c r="F501" i="96"/>
  <c r="F476" i="96"/>
  <c r="F5" i="96"/>
  <c r="F13" i="96"/>
  <c r="F21" i="96"/>
  <c r="F33" i="96"/>
  <c r="F44" i="96"/>
  <c r="F54" i="96"/>
  <c r="F66" i="96"/>
  <c r="F76" i="96"/>
  <c r="F86" i="96"/>
  <c r="F98" i="96"/>
  <c r="F108" i="96"/>
  <c r="F118" i="96"/>
  <c r="F130" i="96"/>
  <c r="F140" i="96"/>
  <c r="F150" i="96"/>
  <c r="F162" i="96"/>
  <c r="F172" i="96"/>
  <c r="F194" i="96"/>
  <c r="F204" i="96"/>
  <c r="F214" i="96"/>
  <c r="F226" i="96"/>
  <c r="F236" i="96"/>
  <c r="F246" i="96"/>
  <c r="F268" i="96"/>
  <c r="F278" i="96"/>
  <c r="F290" i="96"/>
  <c r="F300" i="96"/>
  <c r="F310" i="96"/>
  <c r="F322" i="96"/>
  <c r="F332" i="96"/>
  <c r="F342" i="96"/>
  <c r="F354" i="96"/>
  <c r="F364" i="96"/>
  <c r="F380" i="96"/>
  <c r="F403" i="96"/>
  <c r="F421" i="96"/>
  <c r="F444" i="96"/>
  <c r="F669" i="96"/>
  <c r="F651" i="96"/>
  <c r="F628" i="96"/>
  <c r="F605" i="96"/>
  <c r="F587" i="96"/>
  <c r="F564" i="96"/>
  <c r="F541" i="96"/>
  <c r="F523" i="96"/>
  <c r="F500" i="96"/>
  <c r="F475" i="96"/>
  <c r="F42" i="96"/>
  <c r="P102" i="96"/>
  <c r="P252" i="96"/>
  <c r="P182" i="96"/>
  <c r="P243" i="96"/>
  <c r="P174" i="96"/>
  <c r="P258" i="96"/>
  <c r="P265" i="96"/>
  <c r="P190" i="96"/>
  <c r="S24" i="97" l="1"/>
  <c r="D27" i="97" s="1"/>
  <c r="I18" i="97" l="1"/>
  <c r="I19" i="97" s="1"/>
  <c r="D29" i="97"/>
  <c r="E5" i="91" l="1"/>
  <c r="E6" i="91"/>
  <c r="E7" i="91"/>
  <c r="E8" i="91"/>
  <c r="E9" i="91"/>
  <c r="E10" i="91"/>
  <c r="E11" i="91"/>
  <c r="E12" i="91"/>
  <c r="E13" i="91"/>
  <c r="E14" i="91"/>
  <c r="E15" i="91"/>
  <c r="E16" i="91"/>
  <c r="E17" i="91"/>
  <c r="E18" i="91"/>
  <c r="E19" i="91"/>
  <c r="E20" i="91"/>
  <c r="E21" i="91"/>
  <c r="E22" i="91"/>
  <c r="E23" i="91"/>
  <c r="E24" i="91"/>
  <c r="E25" i="91"/>
  <c r="E26" i="91"/>
  <c r="E27" i="91"/>
  <c r="E28" i="91"/>
  <c r="E29" i="91"/>
  <c r="E30" i="91"/>
  <c r="E31" i="91"/>
  <c r="E32" i="91"/>
  <c r="E33" i="91"/>
  <c r="E34" i="91"/>
  <c r="E35" i="91"/>
  <c r="E36" i="91"/>
  <c r="E37" i="91"/>
  <c r="E38" i="91"/>
  <c r="E39" i="91"/>
  <c r="E40" i="91"/>
  <c r="E41" i="91"/>
  <c r="E42" i="91"/>
  <c r="E43" i="91"/>
  <c r="E44" i="91"/>
  <c r="E45" i="91"/>
  <c r="E46" i="91"/>
  <c r="E47" i="91"/>
  <c r="E48" i="91"/>
  <c r="E49" i="91"/>
  <c r="E50" i="91"/>
  <c r="E51" i="91"/>
  <c r="E52" i="91"/>
  <c r="E53" i="91"/>
  <c r="E54" i="91"/>
  <c r="E55" i="91"/>
  <c r="E56" i="91"/>
  <c r="E57" i="91"/>
  <c r="E58" i="91"/>
  <c r="E59" i="91"/>
  <c r="E60" i="91"/>
  <c r="E61" i="91"/>
  <c r="E62" i="91"/>
  <c r="E63" i="91"/>
  <c r="E64" i="91"/>
  <c r="E65" i="91"/>
  <c r="E66" i="91"/>
  <c r="E67" i="91"/>
  <c r="E68" i="91"/>
  <c r="E69" i="91"/>
  <c r="E70" i="91"/>
  <c r="E71" i="91"/>
  <c r="E72" i="91"/>
  <c r="E73" i="91"/>
  <c r="E74" i="91"/>
  <c r="E75" i="91"/>
  <c r="E76" i="91"/>
  <c r="E77" i="91"/>
  <c r="E78" i="91"/>
  <c r="E79" i="91"/>
  <c r="E80" i="91"/>
  <c r="E81" i="91"/>
  <c r="E82" i="91"/>
  <c r="E83" i="91"/>
  <c r="E84" i="91"/>
  <c r="E85" i="91"/>
  <c r="E86" i="91"/>
  <c r="E87" i="91"/>
  <c r="E88" i="91"/>
  <c r="E89" i="91"/>
  <c r="E90" i="91"/>
  <c r="E91" i="91"/>
  <c r="E92" i="91"/>
  <c r="E93" i="91"/>
  <c r="E94" i="91"/>
  <c r="E95" i="91"/>
  <c r="E96" i="91"/>
  <c r="E97" i="91"/>
  <c r="E98" i="91"/>
  <c r="E99" i="91"/>
  <c r="E100" i="91"/>
  <c r="E101" i="91"/>
  <c r="E102" i="91"/>
  <c r="E103" i="91"/>
  <c r="E104" i="91"/>
  <c r="E105" i="91"/>
  <c r="E106" i="91"/>
  <c r="E107" i="91"/>
  <c r="E108" i="91"/>
  <c r="E109" i="91"/>
  <c r="E110" i="91"/>
  <c r="E111" i="91"/>
  <c r="E112" i="91"/>
  <c r="E113" i="91"/>
  <c r="E114" i="91"/>
  <c r="E115" i="91"/>
  <c r="E116" i="91"/>
  <c r="E117" i="91"/>
  <c r="E118" i="91"/>
  <c r="E119" i="91"/>
  <c r="E120" i="91"/>
  <c r="E121" i="91"/>
  <c r="E122" i="91"/>
  <c r="E123" i="91"/>
  <c r="E124" i="91"/>
  <c r="E125" i="91"/>
  <c r="E126" i="91"/>
  <c r="E127" i="91"/>
  <c r="E128" i="91"/>
  <c r="E129" i="91"/>
  <c r="E130" i="91"/>
  <c r="E131" i="91"/>
  <c r="E132" i="91"/>
  <c r="E133" i="91"/>
  <c r="E134" i="91"/>
  <c r="E135" i="91"/>
  <c r="E136" i="91"/>
  <c r="E137" i="91"/>
  <c r="E138" i="91"/>
  <c r="E139" i="91"/>
  <c r="E140" i="91"/>
  <c r="E141" i="91"/>
  <c r="E142" i="91"/>
  <c r="E143" i="91"/>
  <c r="E144" i="91"/>
  <c r="E145" i="91"/>
  <c r="E146" i="91"/>
  <c r="E147" i="91"/>
  <c r="E148" i="91"/>
  <c r="E149" i="91"/>
  <c r="E150" i="91"/>
  <c r="E151" i="91"/>
  <c r="E152" i="91"/>
  <c r="E153" i="91"/>
  <c r="E154" i="91"/>
  <c r="E155" i="91"/>
  <c r="E156" i="91"/>
  <c r="E157" i="91"/>
  <c r="E158" i="91"/>
  <c r="E159" i="91"/>
  <c r="E160" i="91"/>
  <c r="E161" i="91"/>
  <c r="E162" i="91"/>
  <c r="E163" i="91"/>
  <c r="E164" i="91"/>
  <c r="E165" i="91"/>
  <c r="E166" i="91"/>
  <c r="E167" i="91"/>
  <c r="E168" i="91"/>
  <c r="E169" i="91"/>
  <c r="E170" i="91"/>
  <c r="E171" i="91"/>
  <c r="E172" i="91"/>
  <c r="E173" i="91"/>
  <c r="E174" i="91"/>
  <c r="E175" i="91"/>
  <c r="E176" i="91"/>
  <c r="E177" i="91"/>
  <c r="E178" i="91"/>
  <c r="E179" i="91"/>
  <c r="E180" i="91"/>
  <c r="E181" i="91"/>
  <c r="E182" i="91"/>
  <c r="E183" i="91"/>
  <c r="E184" i="91"/>
  <c r="E185" i="91"/>
  <c r="E186" i="91"/>
  <c r="E187" i="91"/>
  <c r="E188" i="91"/>
  <c r="E189" i="91"/>
  <c r="E190" i="91"/>
  <c r="E191" i="91"/>
  <c r="E192" i="91"/>
  <c r="E193" i="91"/>
  <c r="E194" i="91"/>
  <c r="E195" i="91"/>
  <c r="E196" i="91"/>
  <c r="E197" i="91"/>
  <c r="E198" i="91"/>
  <c r="E199" i="91"/>
  <c r="E200" i="91"/>
  <c r="E201" i="91"/>
  <c r="E202" i="91"/>
  <c r="E203" i="91"/>
  <c r="E204" i="91"/>
  <c r="E205" i="91"/>
  <c r="E206" i="91"/>
  <c r="E207" i="91"/>
  <c r="E208" i="91"/>
  <c r="E209" i="91"/>
  <c r="E210" i="91"/>
  <c r="E211" i="91"/>
  <c r="E212" i="91"/>
  <c r="E213" i="91"/>
  <c r="E214" i="91"/>
  <c r="E215" i="91"/>
  <c r="E216" i="91"/>
  <c r="E217" i="91"/>
  <c r="E218" i="91"/>
  <c r="E219" i="91"/>
  <c r="E220" i="91"/>
  <c r="E221" i="91"/>
  <c r="E222" i="91"/>
  <c r="E223" i="91"/>
  <c r="E224" i="91"/>
  <c r="E225" i="91"/>
  <c r="E226" i="91"/>
  <c r="E227" i="91"/>
  <c r="E228" i="91"/>
  <c r="E229" i="91"/>
  <c r="E230" i="91"/>
  <c r="E231" i="91"/>
  <c r="E232" i="91"/>
  <c r="E233" i="91"/>
  <c r="E234" i="91"/>
  <c r="E235" i="91"/>
  <c r="E236" i="91"/>
  <c r="E237" i="91"/>
  <c r="E238" i="91"/>
  <c r="E239" i="91"/>
  <c r="E240" i="91"/>
  <c r="E241" i="91"/>
  <c r="E242" i="91"/>
  <c r="E243" i="91"/>
  <c r="E244" i="91"/>
  <c r="E245" i="91"/>
  <c r="E246" i="91"/>
  <c r="E247" i="91"/>
  <c r="E248" i="91"/>
  <c r="E249" i="91"/>
  <c r="E250" i="91"/>
  <c r="E251" i="91"/>
  <c r="E252" i="91"/>
  <c r="E253" i="91"/>
  <c r="E254" i="91"/>
  <c r="E255" i="91"/>
  <c r="E256" i="91"/>
  <c r="E257" i="91"/>
  <c r="E258" i="91"/>
  <c r="E259" i="91"/>
  <c r="E260" i="91"/>
  <c r="E261" i="91"/>
  <c r="E262" i="91"/>
  <c r="E263" i="91"/>
  <c r="E264" i="91"/>
  <c r="E265" i="91"/>
  <c r="E266" i="91"/>
  <c r="E267" i="91"/>
  <c r="E268" i="91"/>
  <c r="E269" i="91"/>
  <c r="E270" i="91"/>
  <c r="E271" i="91"/>
  <c r="E272" i="91"/>
  <c r="E273" i="91"/>
  <c r="E274" i="91"/>
  <c r="E275" i="91"/>
  <c r="E276" i="91"/>
  <c r="E277" i="91"/>
  <c r="E278" i="91"/>
  <c r="E279" i="91"/>
  <c r="E280" i="91"/>
  <c r="E281" i="91"/>
  <c r="E282" i="91"/>
  <c r="E283" i="91"/>
  <c r="E284" i="91"/>
  <c r="E285" i="91"/>
  <c r="E286" i="91"/>
  <c r="E287" i="91"/>
  <c r="E288" i="91"/>
  <c r="E289" i="91"/>
  <c r="E290" i="91"/>
  <c r="E291" i="91"/>
  <c r="E292" i="91"/>
  <c r="E293" i="91"/>
  <c r="E294" i="91"/>
  <c r="E295" i="91"/>
  <c r="E296" i="91"/>
  <c r="E297" i="91"/>
  <c r="E298" i="91"/>
  <c r="E299" i="91"/>
  <c r="E300" i="91"/>
  <c r="E301" i="91"/>
  <c r="E302" i="91"/>
  <c r="E303" i="91"/>
  <c r="E304" i="91"/>
  <c r="E305" i="91"/>
  <c r="E306" i="91"/>
  <c r="E307" i="91"/>
  <c r="E308" i="91"/>
  <c r="E309" i="91"/>
  <c r="E310" i="91"/>
  <c r="E311" i="91"/>
  <c r="E312" i="91"/>
  <c r="E313" i="91"/>
  <c r="E314" i="91"/>
  <c r="E315" i="91"/>
  <c r="E316" i="91"/>
  <c r="E317" i="91"/>
  <c r="E318" i="91"/>
  <c r="E319" i="91"/>
  <c r="E320" i="91"/>
  <c r="E321" i="91"/>
  <c r="E322" i="91"/>
  <c r="E323" i="91"/>
  <c r="E324" i="91"/>
  <c r="E325" i="91"/>
  <c r="E326" i="91"/>
  <c r="E327" i="91"/>
  <c r="E328" i="91"/>
  <c r="E329" i="91"/>
  <c r="E330" i="91"/>
  <c r="E331" i="91"/>
  <c r="E332" i="91"/>
  <c r="E333" i="91"/>
  <c r="E334" i="91"/>
  <c r="E335" i="91"/>
  <c r="E336" i="91"/>
  <c r="E337" i="91"/>
  <c r="E338" i="91"/>
  <c r="E339" i="91"/>
  <c r="E340" i="91"/>
  <c r="E341" i="91"/>
  <c r="E342" i="91"/>
  <c r="E343" i="91"/>
  <c r="E344" i="91"/>
  <c r="E345" i="91"/>
  <c r="E346" i="91"/>
  <c r="E347" i="91"/>
  <c r="E348" i="91"/>
  <c r="E349" i="91"/>
  <c r="E350" i="91"/>
  <c r="E351" i="91"/>
  <c r="E352" i="91"/>
  <c r="E353" i="91"/>
  <c r="E354" i="91"/>
  <c r="E355" i="91"/>
  <c r="E356" i="91"/>
  <c r="E357" i="91"/>
  <c r="E358" i="91"/>
  <c r="E359" i="91"/>
  <c r="E360" i="91"/>
  <c r="E361" i="91"/>
  <c r="E362" i="91"/>
  <c r="E363" i="91"/>
  <c r="E364" i="91"/>
  <c r="E365" i="91"/>
  <c r="E366" i="91"/>
  <c r="E367" i="91"/>
  <c r="E368" i="91"/>
  <c r="E369" i="91"/>
  <c r="E370" i="91"/>
  <c r="E371" i="91"/>
  <c r="E372" i="91"/>
  <c r="E373" i="91"/>
  <c r="E374" i="91"/>
  <c r="E375" i="91"/>
  <c r="E376" i="91"/>
  <c r="E377" i="91"/>
  <c r="E378" i="91"/>
  <c r="E379" i="91"/>
  <c r="E380" i="91"/>
  <c r="E381" i="91"/>
  <c r="E382" i="91"/>
  <c r="E383" i="91"/>
  <c r="E384" i="91"/>
  <c r="E385" i="91"/>
  <c r="E386" i="91"/>
  <c r="E387" i="91"/>
  <c r="E388" i="91"/>
  <c r="E389" i="91"/>
  <c r="E390" i="91"/>
  <c r="E391" i="91"/>
  <c r="E392" i="91"/>
  <c r="E393" i="91"/>
  <c r="E394" i="91"/>
  <c r="E395" i="91"/>
  <c r="E396" i="91"/>
  <c r="E397" i="91"/>
  <c r="E398" i="91"/>
  <c r="E399" i="91"/>
  <c r="E400" i="91"/>
  <c r="E401" i="91"/>
  <c r="E402" i="91"/>
  <c r="E403" i="91"/>
  <c r="E404" i="91"/>
  <c r="E405" i="91"/>
  <c r="E406" i="91"/>
  <c r="E407" i="91"/>
  <c r="E408" i="91"/>
  <c r="E409" i="91"/>
  <c r="E410" i="91"/>
  <c r="E411" i="91"/>
  <c r="E412" i="91"/>
  <c r="E413" i="91"/>
  <c r="E414" i="91"/>
  <c r="E415" i="91"/>
  <c r="E416" i="91"/>
  <c r="E417" i="91"/>
  <c r="E418" i="91"/>
  <c r="E419" i="91"/>
  <c r="E420" i="91"/>
  <c r="E421" i="91"/>
  <c r="E422" i="91"/>
  <c r="E423" i="91"/>
  <c r="E424" i="91"/>
  <c r="E425" i="91"/>
  <c r="E426" i="91"/>
  <c r="E427" i="91"/>
  <c r="E428" i="91"/>
  <c r="E429" i="91"/>
  <c r="E430" i="91"/>
  <c r="E431" i="91"/>
  <c r="E432" i="91"/>
  <c r="E433" i="91"/>
  <c r="E434" i="91"/>
  <c r="E435" i="91"/>
  <c r="E436" i="91"/>
  <c r="E437" i="91"/>
  <c r="E438" i="91"/>
  <c r="E439" i="91"/>
  <c r="E440" i="91"/>
  <c r="E441" i="91"/>
  <c r="E442" i="91"/>
  <c r="E443" i="91"/>
  <c r="E444" i="91"/>
  <c r="E445" i="91"/>
  <c r="E446" i="91"/>
  <c r="E447" i="91"/>
  <c r="E448" i="91"/>
  <c r="E449" i="91"/>
  <c r="E450" i="91"/>
  <c r="E451" i="91"/>
  <c r="E452" i="91"/>
  <c r="E453" i="91"/>
  <c r="E454" i="91"/>
  <c r="E455" i="91"/>
  <c r="E456" i="91"/>
  <c r="E457" i="91"/>
  <c r="E458" i="91"/>
  <c r="E459" i="91"/>
  <c r="E460" i="91"/>
  <c r="E461" i="91"/>
  <c r="E462" i="91"/>
  <c r="E463" i="91"/>
  <c r="E464" i="91"/>
  <c r="E465" i="91"/>
  <c r="E466" i="91"/>
  <c r="E467" i="91"/>
  <c r="E468" i="91"/>
  <c r="E469" i="91"/>
  <c r="E470" i="91"/>
  <c r="E471" i="91"/>
  <c r="E472" i="91"/>
  <c r="E473" i="91"/>
  <c r="E474" i="91"/>
  <c r="E475" i="91"/>
  <c r="E476" i="91"/>
  <c r="E477" i="91"/>
  <c r="E478" i="91"/>
  <c r="E479" i="91"/>
  <c r="E480" i="91"/>
  <c r="E481" i="91"/>
  <c r="E482" i="91"/>
  <c r="E483" i="91"/>
  <c r="E484" i="91"/>
  <c r="E485" i="91"/>
  <c r="E486" i="91"/>
  <c r="E487" i="91"/>
  <c r="E488" i="91"/>
  <c r="E489" i="91"/>
  <c r="E490" i="91"/>
  <c r="E491" i="91"/>
  <c r="E492" i="91"/>
  <c r="E493" i="91"/>
  <c r="E494" i="91"/>
  <c r="E495" i="91"/>
  <c r="E496" i="91"/>
  <c r="E497" i="91"/>
  <c r="E498" i="91"/>
  <c r="E499" i="91"/>
  <c r="E500" i="91"/>
  <c r="E501" i="91"/>
  <c r="E502" i="91"/>
  <c r="E503" i="91"/>
  <c r="E504" i="91"/>
  <c r="E505" i="91"/>
  <c r="E506" i="91"/>
  <c r="E507" i="91"/>
  <c r="E508" i="91"/>
  <c r="E509" i="91"/>
  <c r="E510" i="91"/>
  <c r="E511" i="91"/>
  <c r="E512" i="91"/>
  <c r="E513" i="91"/>
  <c r="E514" i="91"/>
  <c r="E515" i="91"/>
  <c r="E516" i="91"/>
  <c r="E517" i="91"/>
  <c r="E518" i="91"/>
  <c r="E519" i="91"/>
  <c r="E520" i="91"/>
  <c r="E521" i="91"/>
  <c r="E522" i="91"/>
  <c r="E523" i="91"/>
  <c r="E524" i="91"/>
  <c r="E525" i="91"/>
  <c r="E526" i="91"/>
  <c r="E527" i="91"/>
  <c r="E528" i="91"/>
  <c r="E529" i="91"/>
  <c r="E530" i="91"/>
  <c r="E531" i="91"/>
  <c r="E532" i="91"/>
  <c r="E533" i="91"/>
  <c r="E534" i="91"/>
  <c r="E535" i="91"/>
  <c r="E536" i="91"/>
  <c r="E537" i="91"/>
  <c r="E538" i="91"/>
  <c r="E539" i="91"/>
  <c r="E540" i="91"/>
  <c r="E541" i="91"/>
  <c r="E542" i="91"/>
  <c r="E543" i="91"/>
  <c r="E544" i="91"/>
  <c r="E545" i="91"/>
  <c r="E546" i="91"/>
  <c r="E547" i="91"/>
  <c r="E548" i="91"/>
  <c r="E549" i="91"/>
  <c r="E550" i="91"/>
  <c r="E551" i="91"/>
  <c r="E552" i="91"/>
  <c r="E553" i="91"/>
  <c r="E554" i="91"/>
  <c r="E555" i="91"/>
  <c r="E556" i="91"/>
  <c r="E557" i="91"/>
  <c r="E558" i="91"/>
  <c r="E559" i="91"/>
  <c r="E560" i="91"/>
  <c r="E561" i="91"/>
  <c r="E562" i="91"/>
  <c r="E563" i="91"/>
  <c r="E564" i="91"/>
  <c r="E565" i="91"/>
  <c r="E566" i="91"/>
  <c r="E567" i="91"/>
  <c r="E568" i="91"/>
  <c r="E569" i="91"/>
  <c r="E570" i="91"/>
  <c r="E571" i="91"/>
  <c r="E572" i="91"/>
  <c r="E573" i="91"/>
  <c r="E574" i="91"/>
  <c r="E575" i="91"/>
  <c r="E576" i="91"/>
  <c r="E577" i="91"/>
  <c r="E578" i="91"/>
  <c r="E579" i="91"/>
  <c r="E580" i="91"/>
  <c r="E581" i="91"/>
  <c r="E582" i="91"/>
  <c r="E583" i="91"/>
  <c r="E584" i="91"/>
  <c r="E585" i="91"/>
  <c r="E586" i="91"/>
  <c r="E587" i="91"/>
  <c r="E588" i="91"/>
  <c r="E589" i="91"/>
  <c r="E590" i="91"/>
  <c r="E591" i="91"/>
  <c r="E592" i="91"/>
  <c r="E593" i="91"/>
  <c r="E594" i="91"/>
  <c r="E595" i="91"/>
  <c r="E596" i="91"/>
  <c r="E597" i="91"/>
  <c r="E598" i="91"/>
  <c r="E599" i="91"/>
  <c r="E600" i="91"/>
  <c r="E601" i="91"/>
  <c r="E602" i="91"/>
  <c r="E603" i="91"/>
  <c r="E604" i="91"/>
  <c r="E605" i="91"/>
  <c r="E606" i="91"/>
  <c r="E607" i="91"/>
  <c r="E608" i="91"/>
  <c r="E609" i="91"/>
  <c r="E610" i="91"/>
  <c r="E611" i="91"/>
  <c r="E612" i="91"/>
  <c r="E613" i="91"/>
  <c r="E614" i="91"/>
  <c r="E615" i="91"/>
  <c r="M461" i="91" l="1"/>
  <c r="M414" i="91"/>
  <c r="J4" i="91"/>
  <c r="J5" i="91"/>
  <c r="J6" i="91"/>
  <c r="J7" i="91"/>
  <c r="J8" i="91"/>
  <c r="J9" i="91"/>
  <c r="J10" i="91"/>
  <c r="J11" i="91"/>
  <c r="J12" i="91"/>
  <c r="J13" i="91"/>
  <c r="J14" i="91"/>
  <c r="J15" i="91"/>
  <c r="J16" i="91"/>
  <c r="J17" i="91"/>
  <c r="J18" i="91"/>
  <c r="J19" i="91"/>
  <c r="J20" i="91"/>
  <c r="J21" i="91"/>
  <c r="J22" i="91"/>
  <c r="J23" i="91"/>
  <c r="J24" i="91"/>
  <c r="J25" i="91"/>
  <c r="J26" i="91"/>
  <c r="J27" i="91"/>
  <c r="J28" i="91"/>
  <c r="J29" i="91"/>
  <c r="J30" i="91"/>
  <c r="J31" i="91"/>
  <c r="J32" i="91"/>
  <c r="J33" i="91"/>
  <c r="J34" i="91"/>
  <c r="J35" i="91"/>
  <c r="J36" i="91"/>
  <c r="J37" i="91"/>
  <c r="J38" i="91"/>
  <c r="J39" i="91"/>
  <c r="J40" i="91"/>
  <c r="J41" i="91"/>
  <c r="J42" i="91"/>
  <c r="J43" i="91"/>
  <c r="J44" i="91"/>
  <c r="J45" i="91"/>
  <c r="J46" i="91"/>
  <c r="J47" i="91"/>
  <c r="J48" i="91"/>
  <c r="J49" i="91"/>
  <c r="J50" i="91"/>
  <c r="J51" i="91"/>
  <c r="J52" i="91"/>
  <c r="J53" i="91"/>
  <c r="J54" i="91"/>
  <c r="J55" i="91"/>
  <c r="J56" i="91"/>
  <c r="J57" i="91"/>
  <c r="J58" i="91"/>
  <c r="J59" i="91"/>
  <c r="J60" i="91"/>
  <c r="J61" i="91"/>
  <c r="J62" i="91"/>
  <c r="J63" i="91"/>
  <c r="J64" i="91"/>
  <c r="J65" i="91"/>
  <c r="J66" i="91"/>
  <c r="J67" i="91"/>
  <c r="J68" i="91"/>
  <c r="J69" i="91"/>
  <c r="J70" i="91"/>
  <c r="J71" i="91"/>
  <c r="J72" i="91"/>
  <c r="J73" i="91"/>
  <c r="J74" i="91"/>
  <c r="J75" i="91"/>
  <c r="J76" i="91"/>
  <c r="J77" i="91"/>
  <c r="J78" i="91"/>
  <c r="J79" i="91"/>
  <c r="J80" i="91"/>
  <c r="J81" i="91"/>
  <c r="J82" i="91"/>
  <c r="J83" i="91"/>
  <c r="J84" i="91"/>
  <c r="J85" i="91"/>
  <c r="J86" i="91"/>
  <c r="J87" i="91"/>
  <c r="J88" i="91"/>
  <c r="J89" i="91"/>
  <c r="J90" i="91"/>
  <c r="J91" i="91"/>
  <c r="J92" i="91"/>
  <c r="J93" i="91"/>
  <c r="J94" i="91"/>
  <c r="J95" i="91"/>
  <c r="J96" i="91"/>
  <c r="J97" i="91"/>
  <c r="J98" i="91"/>
  <c r="J99" i="91"/>
  <c r="J100" i="91"/>
  <c r="J101" i="91"/>
  <c r="J102" i="91"/>
  <c r="J103" i="91"/>
  <c r="J104" i="91"/>
  <c r="J105" i="91"/>
  <c r="J106" i="91"/>
  <c r="J107" i="91"/>
  <c r="J108" i="91"/>
  <c r="J109" i="91"/>
  <c r="J110" i="91"/>
  <c r="J111" i="91"/>
  <c r="J112" i="91"/>
  <c r="J113" i="91"/>
  <c r="J114" i="91"/>
  <c r="J115" i="91"/>
  <c r="J116" i="91"/>
  <c r="J117" i="91"/>
  <c r="J118" i="91"/>
  <c r="J119" i="91"/>
  <c r="J120" i="91"/>
  <c r="J121" i="91"/>
  <c r="J122" i="91"/>
  <c r="J123" i="91"/>
  <c r="J124" i="91"/>
  <c r="J125" i="91"/>
  <c r="J126" i="91"/>
  <c r="J127" i="91"/>
  <c r="J128" i="91"/>
  <c r="J129" i="91"/>
  <c r="J130" i="91"/>
  <c r="J131" i="91"/>
  <c r="J132" i="91"/>
  <c r="J133" i="91"/>
  <c r="J134" i="91"/>
  <c r="J135" i="91"/>
  <c r="J136" i="91"/>
  <c r="J137" i="91"/>
  <c r="J138" i="91"/>
  <c r="J139" i="91"/>
  <c r="J140" i="91"/>
  <c r="J141" i="91"/>
  <c r="J142" i="91"/>
  <c r="J143" i="91"/>
  <c r="J144" i="91"/>
  <c r="J145" i="91"/>
  <c r="J146" i="91"/>
  <c r="J147" i="91"/>
  <c r="J148" i="91"/>
  <c r="J149" i="91"/>
  <c r="J150" i="91"/>
  <c r="J151" i="91"/>
  <c r="J152" i="91"/>
  <c r="J153" i="91"/>
  <c r="J154" i="91"/>
  <c r="J155" i="91"/>
  <c r="J156" i="91"/>
  <c r="J157" i="91"/>
  <c r="J158" i="91"/>
  <c r="J159" i="91"/>
  <c r="J160" i="91"/>
  <c r="J161" i="91"/>
  <c r="J162" i="91"/>
  <c r="J163" i="91"/>
  <c r="J164" i="91"/>
  <c r="J213" i="91"/>
  <c r="J169" i="91"/>
  <c r="J170" i="91"/>
  <c r="J171" i="91"/>
  <c r="J172" i="91"/>
  <c r="J173" i="91"/>
  <c r="J174" i="91"/>
  <c r="J175" i="91"/>
  <c r="J176" i="91"/>
  <c r="J177" i="91"/>
  <c r="J178" i="91"/>
  <c r="J179" i="91"/>
  <c r="J180" i="91"/>
  <c r="J181" i="91"/>
  <c r="J182" i="91"/>
  <c r="J183" i="91"/>
  <c r="J184" i="91"/>
  <c r="J185" i="91"/>
  <c r="J186" i="91"/>
  <c r="J187" i="91"/>
  <c r="J188" i="91"/>
  <c r="J189" i="91"/>
  <c r="J190" i="91"/>
  <c r="J191" i="91"/>
  <c r="J192" i="91"/>
  <c r="J209" i="91"/>
  <c r="J204" i="91"/>
  <c r="J211" i="91"/>
  <c r="J217" i="91"/>
  <c r="J202" i="91"/>
  <c r="J203" i="91"/>
  <c r="J216" i="91"/>
  <c r="J229" i="91"/>
  <c r="J198" i="91"/>
  <c r="J240" i="91"/>
  <c r="J241" i="91"/>
  <c r="J214" i="91"/>
  <c r="J195" i="91"/>
  <c r="J225" i="91"/>
  <c r="J228" i="91"/>
  <c r="J199" i="91"/>
  <c r="J194" i="91"/>
  <c r="J206" i="91"/>
  <c r="J207" i="91"/>
  <c r="J233" i="91"/>
  <c r="J215" i="91"/>
  <c r="J220" i="91"/>
  <c r="J224" i="91"/>
  <c r="J212" i="91"/>
  <c r="J201" i="91"/>
  <c r="J234" i="91"/>
  <c r="J210" i="91"/>
  <c r="J193" i="91"/>
  <c r="J196" i="91"/>
  <c r="J236" i="91"/>
  <c r="J237" i="91"/>
  <c r="J238" i="91"/>
  <c r="J166" i="91"/>
  <c r="J205" i="91"/>
  <c r="J226" i="91"/>
  <c r="J222" i="91"/>
  <c r="J208" i="91"/>
  <c r="J223" i="91"/>
  <c r="J232" i="91"/>
  <c r="J231" i="91"/>
  <c r="J218" i="91"/>
  <c r="J227" i="91"/>
  <c r="J221" i="91"/>
  <c r="J165" i="91"/>
  <c r="J197" i="91"/>
  <c r="J168" i="91"/>
  <c r="J200" i="91"/>
  <c r="J230" i="91"/>
  <c r="J235" i="91"/>
  <c r="J239" i="91"/>
  <c r="J167" i="91"/>
  <c r="J219" i="91"/>
  <c r="J242" i="91"/>
  <c r="J243" i="91"/>
  <c r="J244" i="91"/>
  <c r="J245" i="91"/>
  <c r="J246" i="91"/>
  <c r="J247" i="91"/>
  <c r="J248" i="91"/>
  <c r="J249" i="91"/>
  <c r="J250" i="91"/>
  <c r="J251" i="91"/>
  <c r="J252" i="91"/>
  <c r="J253" i="91"/>
  <c r="J254" i="91"/>
  <c r="J255" i="91"/>
  <c r="J256" i="91"/>
  <c r="J257" i="91"/>
  <c r="J258" i="91"/>
  <c r="J259" i="91"/>
  <c r="J260" i="91"/>
  <c r="J261" i="91"/>
  <c r="J262" i="91"/>
  <c r="J263" i="91"/>
  <c r="J264" i="91"/>
  <c r="J265" i="91"/>
  <c r="J266" i="91"/>
  <c r="J267" i="91"/>
  <c r="J268" i="91"/>
  <c r="J269" i="91"/>
  <c r="J270" i="91"/>
  <c r="J271" i="91"/>
  <c r="J272" i="91"/>
  <c r="J273" i="91"/>
  <c r="J274" i="91"/>
  <c r="J275" i="91"/>
  <c r="J276" i="91"/>
  <c r="J277" i="91"/>
  <c r="J278" i="91"/>
  <c r="J279" i="91"/>
  <c r="J280" i="91"/>
  <c r="J281" i="91"/>
  <c r="J282" i="91"/>
  <c r="J283" i="91"/>
  <c r="J284" i="91"/>
  <c r="J285" i="91"/>
  <c r="J286" i="91"/>
  <c r="J287" i="91"/>
  <c r="J288" i="91"/>
  <c r="J289" i="91"/>
  <c r="J290" i="91"/>
  <c r="J291" i="91"/>
  <c r="J292" i="91"/>
  <c r="J293" i="91"/>
  <c r="J294" i="91"/>
  <c r="J295" i="91"/>
  <c r="J296" i="91"/>
  <c r="J297" i="91"/>
  <c r="J298" i="91"/>
  <c r="J299" i="91"/>
  <c r="J300" i="91"/>
  <c r="J301" i="91"/>
  <c r="J302" i="91"/>
  <c r="J303" i="91"/>
  <c r="J304" i="91"/>
  <c r="J305" i="91"/>
  <c r="J306" i="91"/>
  <c r="J307" i="91"/>
  <c r="J308" i="91"/>
  <c r="J309" i="91"/>
  <c r="J310" i="91"/>
  <c r="J311" i="91"/>
  <c r="J312" i="91"/>
  <c r="J313" i="91"/>
  <c r="J314" i="91"/>
  <c r="J315" i="91"/>
  <c r="J316" i="91"/>
  <c r="J317" i="91"/>
  <c r="J318" i="91"/>
  <c r="J319" i="91"/>
  <c r="J320" i="91"/>
  <c r="J321" i="91"/>
  <c r="J322" i="91"/>
  <c r="J323" i="91"/>
  <c r="J324" i="91"/>
  <c r="J325" i="91"/>
  <c r="J326" i="91"/>
  <c r="J327" i="91"/>
  <c r="J328" i="91"/>
  <c r="J329" i="91"/>
  <c r="J330" i="91"/>
  <c r="J331" i="91"/>
  <c r="J332" i="91"/>
  <c r="J333" i="91"/>
  <c r="J334" i="91"/>
  <c r="J335" i="91"/>
  <c r="J336" i="91"/>
  <c r="J337" i="91"/>
  <c r="J338" i="91"/>
  <c r="J339" i="91"/>
  <c r="J340" i="91"/>
  <c r="J341" i="91"/>
  <c r="J342" i="91"/>
  <c r="J343" i="91"/>
  <c r="J344" i="91"/>
  <c r="J345" i="91"/>
  <c r="J346" i="91"/>
  <c r="J347" i="91"/>
  <c r="J348" i="91"/>
  <c r="J349" i="91"/>
  <c r="J350" i="91"/>
  <c r="J351" i="91"/>
  <c r="J352" i="91"/>
  <c r="J353" i="91"/>
  <c r="J354" i="91"/>
  <c r="J355" i="91"/>
  <c r="J356" i="91"/>
  <c r="J357" i="91"/>
  <c r="J358" i="91"/>
  <c r="J359" i="91"/>
  <c r="J360" i="91"/>
  <c r="J361" i="91"/>
  <c r="J362" i="91"/>
  <c r="J363" i="91"/>
  <c r="J364" i="91"/>
  <c r="J365" i="91"/>
  <c r="J366" i="91"/>
  <c r="J367" i="91"/>
  <c r="J368" i="91"/>
  <c r="J369" i="91"/>
  <c r="J370" i="91"/>
  <c r="J371" i="91"/>
  <c r="J372" i="91"/>
  <c r="J373" i="91"/>
  <c r="J374" i="91"/>
  <c r="J375" i="91"/>
  <c r="J376" i="91"/>
  <c r="J377" i="91"/>
  <c r="J378" i="91"/>
  <c r="J379" i="91"/>
  <c r="J380" i="91"/>
  <c r="J381" i="91"/>
  <c r="J382" i="91"/>
  <c r="J383" i="91"/>
  <c r="J384" i="91"/>
  <c r="J385" i="91"/>
  <c r="J386" i="91"/>
  <c r="J387" i="91"/>
  <c r="J388" i="91"/>
  <c r="J389" i="91"/>
  <c r="J390" i="91"/>
  <c r="J391" i="91"/>
  <c r="J392" i="91"/>
  <c r="J393" i="91"/>
  <c r="J394" i="91"/>
  <c r="J395" i="91"/>
  <c r="J396" i="91"/>
  <c r="J397" i="91"/>
  <c r="J398" i="91"/>
  <c r="J399" i="91"/>
  <c r="J400" i="91"/>
  <c r="J401" i="91"/>
  <c r="J402" i="91"/>
  <c r="J403" i="91"/>
  <c r="J404" i="91"/>
  <c r="J405" i="91"/>
  <c r="J406" i="91"/>
  <c r="J407" i="91"/>
  <c r="J408" i="91"/>
  <c r="J409" i="91"/>
  <c r="J410" i="91"/>
  <c r="J411" i="91"/>
  <c r="J412" i="91"/>
  <c r="J413" i="91"/>
  <c r="J414" i="91"/>
  <c r="J415" i="91"/>
  <c r="J416" i="91"/>
  <c r="J417" i="91"/>
  <c r="J418" i="91"/>
  <c r="J419" i="91"/>
  <c r="J420" i="91"/>
  <c r="J421" i="91"/>
  <c r="J422" i="91"/>
  <c r="J423" i="91"/>
  <c r="J424" i="91"/>
  <c r="J425" i="91"/>
  <c r="J426" i="91"/>
  <c r="J427" i="91"/>
  <c r="J428" i="91"/>
  <c r="J429" i="91"/>
  <c r="J430" i="91"/>
  <c r="J431" i="91"/>
  <c r="J432" i="91"/>
  <c r="J433" i="91"/>
  <c r="J434" i="91"/>
  <c r="J435" i="91"/>
  <c r="J436" i="91"/>
  <c r="J437" i="91"/>
  <c r="J438" i="91"/>
  <c r="J439" i="91"/>
  <c r="J440" i="91"/>
  <c r="J441" i="91"/>
  <c r="J442" i="91"/>
  <c r="J443" i="91"/>
  <c r="J444" i="91"/>
  <c r="J445" i="91"/>
  <c r="J446" i="91"/>
  <c r="J447" i="91"/>
  <c r="J448" i="91"/>
  <c r="J449" i="91"/>
  <c r="J450" i="91"/>
  <c r="J451" i="91"/>
  <c r="J452" i="91"/>
  <c r="J453" i="91"/>
  <c r="J454" i="91"/>
  <c r="J455" i="91"/>
  <c r="J456" i="91"/>
  <c r="J457" i="91"/>
  <c r="J458" i="91"/>
  <c r="J459" i="91"/>
  <c r="J460" i="91"/>
  <c r="J461" i="91"/>
  <c r="J462" i="91"/>
  <c r="J463" i="91"/>
  <c r="J464" i="91"/>
  <c r="J465" i="91"/>
  <c r="J466" i="91"/>
  <c r="J467" i="91"/>
  <c r="J468" i="91"/>
  <c r="J469" i="91"/>
  <c r="J470" i="91"/>
  <c r="J471" i="91"/>
  <c r="J472" i="91"/>
  <c r="J473" i="91"/>
  <c r="J474" i="91"/>
  <c r="J475" i="91"/>
  <c r="J476" i="91"/>
  <c r="J477" i="91"/>
  <c r="J478" i="91"/>
  <c r="J479" i="91"/>
  <c r="J480" i="91"/>
  <c r="J481" i="91"/>
  <c r="J482" i="91"/>
  <c r="J483" i="91"/>
  <c r="J484" i="91"/>
  <c r="J485" i="91"/>
  <c r="J486" i="91"/>
  <c r="J487" i="91"/>
  <c r="J488" i="91"/>
  <c r="J489" i="91"/>
  <c r="J490" i="91"/>
  <c r="J491" i="91"/>
  <c r="J492" i="91"/>
  <c r="J493" i="91"/>
  <c r="J494" i="91"/>
  <c r="J495" i="91"/>
  <c r="J496" i="91"/>
  <c r="J497" i="91"/>
  <c r="J498" i="91"/>
  <c r="J499" i="91"/>
  <c r="J500" i="91"/>
  <c r="J501" i="91"/>
  <c r="J502" i="91"/>
  <c r="J503" i="91"/>
  <c r="J504" i="91"/>
  <c r="J505" i="91"/>
  <c r="J506" i="91"/>
  <c r="J507" i="91"/>
  <c r="J508" i="91"/>
  <c r="J509" i="91"/>
  <c r="J510" i="91"/>
  <c r="J511" i="91"/>
  <c r="J512" i="91"/>
  <c r="J513" i="91"/>
  <c r="J514" i="91"/>
  <c r="J515" i="91"/>
  <c r="J516" i="91"/>
  <c r="J517" i="91"/>
  <c r="J518" i="91"/>
  <c r="J519" i="91"/>
  <c r="J520" i="91"/>
  <c r="J521" i="91"/>
  <c r="J522" i="91"/>
  <c r="J523" i="91"/>
  <c r="J524" i="91"/>
  <c r="J525" i="91"/>
  <c r="J526" i="91"/>
  <c r="J527" i="91"/>
  <c r="J528" i="91"/>
  <c r="J529" i="91"/>
  <c r="J530" i="91"/>
  <c r="J531" i="91"/>
  <c r="J532" i="91"/>
  <c r="J533" i="91"/>
  <c r="J534" i="91"/>
  <c r="J535" i="91"/>
  <c r="J536" i="91"/>
  <c r="J537" i="91"/>
  <c r="J538" i="91"/>
  <c r="J539" i="91"/>
  <c r="J540" i="91"/>
  <c r="J541" i="91"/>
  <c r="J542" i="91"/>
  <c r="J543" i="91"/>
  <c r="J544" i="91"/>
  <c r="J545" i="91"/>
  <c r="J546" i="91"/>
  <c r="J547" i="91"/>
  <c r="J548" i="91"/>
  <c r="J549" i="91"/>
  <c r="J550" i="91"/>
  <c r="J551" i="91"/>
  <c r="J552" i="91"/>
  <c r="J553" i="91"/>
  <c r="J554" i="91"/>
  <c r="J555" i="91"/>
  <c r="J556" i="91"/>
  <c r="J557" i="91"/>
  <c r="J558" i="91"/>
  <c r="J559" i="91"/>
  <c r="J560" i="91"/>
  <c r="J561" i="91"/>
  <c r="J562" i="91"/>
  <c r="J563" i="91"/>
  <c r="J564" i="91"/>
  <c r="J565" i="91"/>
  <c r="J566" i="91"/>
  <c r="J567" i="91"/>
  <c r="J568" i="91"/>
  <c r="J569" i="91"/>
  <c r="J570" i="91"/>
  <c r="J571" i="91"/>
  <c r="J572" i="91"/>
  <c r="J573" i="91"/>
  <c r="J574" i="91"/>
  <c r="J575" i="91"/>
  <c r="J576" i="91"/>
  <c r="J577" i="91"/>
  <c r="J578" i="91"/>
  <c r="J579" i="91"/>
  <c r="J580" i="91"/>
  <c r="J581" i="91"/>
  <c r="J582" i="91"/>
  <c r="J583" i="91"/>
  <c r="J584" i="91"/>
  <c r="J585" i="91"/>
  <c r="J586" i="91"/>
  <c r="J587" i="91"/>
  <c r="J588" i="91"/>
  <c r="J589" i="91"/>
  <c r="J590" i="91"/>
  <c r="J591" i="91"/>
  <c r="J592" i="91"/>
  <c r="J593" i="91"/>
  <c r="J594" i="91"/>
  <c r="J595" i="91"/>
  <c r="J596" i="91"/>
  <c r="J597" i="91"/>
  <c r="J598" i="91"/>
  <c r="J599" i="91"/>
  <c r="J600" i="91"/>
  <c r="J601" i="91"/>
  <c r="J602" i="91"/>
  <c r="J603" i="91"/>
  <c r="J604" i="91"/>
  <c r="J605" i="91"/>
  <c r="J606" i="91"/>
  <c r="J607" i="91"/>
  <c r="J608" i="91"/>
  <c r="J609" i="91"/>
  <c r="J610" i="91"/>
  <c r="J611" i="91"/>
  <c r="J612" i="91"/>
  <c r="J613" i="91"/>
  <c r="J614" i="91"/>
  <c r="J615" i="91"/>
  <c r="K305" i="91"/>
  <c r="L305" i="91"/>
  <c r="M305" i="91"/>
  <c r="N305" i="91"/>
  <c r="N540" i="102" l="1"/>
  <c r="N549" i="100"/>
  <c r="N605" i="96"/>
  <c r="N538" i="102"/>
  <c r="N547" i="100"/>
  <c r="N603" i="96"/>
  <c r="N603" i="102"/>
  <c r="N532" i="102"/>
  <c r="N548" i="102"/>
  <c r="N557" i="100"/>
  <c r="N613" i="96"/>
  <c r="N523" i="102"/>
  <c r="N546" i="102"/>
  <c r="N555" i="100"/>
  <c r="N611" i="96"/>
  <c r="N521" i="102"/>
  <c r="N545" i="102"/>
  <c r="N554" i="100"/>
  <c r="N610" i="96"/>
  <c r="N514" i="102"/>
  <c r="N482" i="102"/>
  <c r="N543" i="102"/>
  <c r="N552" i="100"/>
  <c r="N608" i="96"/>
  <c r="N471" i="102"/>
  <c r="N541" i="102"/>
  <c r="N550" i="100"/>
  <c r="N606" i="96"/>
  <c r="L456" i="91" l="1"/>
  <c r="K456" i="91"/>
  <c r="N15" i="91" l="1"/>
  <c r="N134" i="91"/>
  <c r="N215" i="91"/>
  <c r="N234" i="91"/>
  <c r="N193" i="91"/>
  <c r="N167" i="91"/>
  <c r="N402" i="91"/>
  <c r="N416" i="91"/>
  <c r="N118" i="91"/>
  <c r="L6" i="91"/>
  <c r="L7" i="91"/>
  <c r="L8" i="91"/>
  <c r="L9" i="91"/>
  <c r="L10" i="91"/>
  <c r="L11" i="91"/>
  <c r="L12" i="91"/>
  <c r="L13" i="91"/>
  <c r="L14" i="91"/>
  <c r="L15" i="91"/>
  <c r="L16" i="91"/>
  <c r="L17" i="91"/>
  <c r="L18" i="91"/>
  <c r="L19" i="91"/>
  <c r="L20" i="91"/>
  <c r="L21" i="91"/>
  <c r="L22" i="91"/>
  <c r="L23" i="91"/>
  <c r="L24" i="91"/>
  <c r="L25" i="91"/>
  <c r="L26" i="91"/>
  <c r="L27" i="91"/>
  <c r="L28" i="91"/>
  <c r="L29" i="91"/>
  <c r="L30" i="91"/>
  <c r="L31" i="91"/>
  <c r="L32" i="91"/>
  <c r="L33" i="91"/>
  <c r="L34" i="91"/>
  <c r="L35" i="91"/>
  <c r="L36" i="91"/>
  <c r="L37" i="91"/>
  <c r="L38" i="91"/>
  <c r="L39" i="91"/>
  <c r="L40" i="91"/>
  <c r="L41" i="91"/>
  <c r="L42" i="91"/>
  <c r="L43" i="91"/>
  <c r="L44" i="91"/>
  <c r="L45" i="91"/>
  <c r="L46" i="91"/>
  <c r="L47" i="91"/>
  <c r="L48" i="91"/>
  <c r="L49" i="91"/>
  <c r="L50" i="91"/>
  <c r="L51" i="91"/>
  <c r="L52" i="91"/>
  <c r="L53" i="91"/>
  <c r="L54" i="91"/>
  <c r="L55" i="91"/>
  <c r="L56" i="91"/>
  <c r="L57" i="91"/>
  <c r="L58" i="91"/>
  <c r="L59" i="91"/>
  <c r="L60" i="91"/>
  <c r="L61" i="91"/>
  <c r="L62" i="91"/>
  <c r="L63" i="91"/>
  <c r="L64" i="91"/>
  <c r="L65" i="91"/>
  <c r="L66" i="91"/>
  <c r="L67" i="91"/>
  <c r="L68" i="91"/>
  <c r="L69" i="91"/>
  <c r="L70" i="91"/>
  <c r="L71" i="91"/>
  <c r="L72" i="91"/>
  <c r="L73" i="91"/>
  <c r="L74" i="91"/>
  <c r="L75" i="91"/>
  <c r="L76" i="91"/>
  <c r="L77" i="91"/>
  <c r="L78" i="91"/>
  <c r="L79" i="91"/>
  <c r="L80" i="91"/>
  <c r="L81" i="91"/>
  <c r="L82" i="91"/>
  <c r="L83" i="91"/>
  <c r="L84" i="91"/>
  <c r="L85" i="91"/>
  <c r="L86" i="91"/>
  <c r="L87" i="91"/>
  <c r="L88" i="91"/>
  <c r="L89" i="91"/>
  <c r="L90" i="91"/>
  <c r="L91" i="91"/>
  <c r="L92" i="91"/>
  <c r="L93" i="91"/>
  <c r="L94" i="91"/>
  <c r="L95" i="91"/>
  <c r="L96" i="91"/>
  <c r="L97" i="91"/>
  <c r="L98" i="91"/>
  <c r="L99" i="91"/>
  <c r="L100" i="91"/>
  <c r="L101" i="91"/>
  <c r="L102" i="91"/>
  <c r="L103" i="91"/>
  <c r="L104" i="91"/>
  <c r="L105" i="91"/>
  <c r="L106" i="91"/>
  <c r="L107" i="91"/>
  <c r="L108" i="91"/>
  <c r="L109" i="91"/>
  <c r="L110" i="91"/>
  <c r="L111" i="91"/>
  <c r="L112" i="91"/>
  <c r="L113" i="91"/>
  <c r="L114" i="91"/>
  <c r="L115" i="91"/>
  <c r="L116" i="91"/>
  <c r="L117" i="91"/>
  <c r="L118" i="91"/>
  <c r="L119" i="91"/>
  <c r="L120" i="91"/>
  <c r="L121" i="91"/>
  <c r="L122" i="91"/>
  <c r="L123" i="91"/>
  <c r="L124" i="91"/>
  <c r="L125" i="91"/>
  <c r="L126" i="91"/>
  <c r="L127" i="91"/>
  <c r="L128" i="91"/>
  <c r="L129" i="91"/>
  <c r="L130" i="91"/>
  <c r="L131" i="91"/>
  <c r="L132" i="91"/>
  <c r="L133" i="91"/>
  <c r="L134" i="91"/>
  <c r="L135" i="91"/>
  <c r="L136" i="91"/>
  <c r="L137" i="91"/>
  <c r="L138" i="91"/>
  <c r="L139" i="91"/>
  <c r="L140" i="91"/>
  <c r="L141" i="91"/>
  <c r="L142" i="91"/>
  <c r="L143" i="91"/>
  <c r="L144" i="91"/>
  <c r="L145" i="91"/>
  <c r="L146" i="91"/>
  <c r="L147" i="91"/>
  <c r="L148" i="91"/>
  <c r="L149" i="91"/>
  <c r="L150" i="91"/>
  <c r="L151" i="91"/>
  <c r="L152" i="91"/>
  <c r="L153" i="91"/>
  <c r="L154" i="91"/>
  <c r="L155" i="91"/>
  <c r="L156" i="91"/>
  <c r="L157" i="91"/>
  <c r="L158" i="91"/>
  <c r="L159" i="91"/>
  <c r="L160" i="91"/>
  <c r="L161" i="91"/>
  <c r="L162" i="91"/>
  <c r="L163" i="91"/>
  <c r="L164" i="91"/>
  <c r="L213" i="91"/>
  <c r="L169" i="91"/>
  <c r="L170" i="91"/>
  <c r="L171" i="91"/>
  <c r="L172" i="91"/>
  <c r="L173" i="91"/>
  <c r="L174" i="91"/>
  <c r="L175" i="91"/>
  <c r="L176" i="91"/>
  <c r="L177" i="91"/>
  <c r="L178" i="91"/>
  <c r="L179" i="91"/>
  <c r="L180" i="91"/>
  <c r="L181" i="91"/>
  <c r="L182" i="91"/>
  <c r="L183" i="91"/>
  <c r="L184" i="91"/>
  <c r="L185" i="91"/>
  <c r="L186" i="91"/>
  <c r="L187" i="91"/>
  <c r="L188" i="91"/>
  <c r="L189" i="91"/>
  <c r="L190" i="91"/>
  <c r="L191" i="91"/>
  <c r="L192" i="91"/>
  <c r="L209" i="91"/>
  <c r="L204" i="91"/>
  <c r="L211" i="91"/>
  <c r="L217" i="91"/>
  <c r="L202" i="91"/>
  <c r="L203" i="91"/>
  <c r="L216" i="91"/>
  <c r="L229" i="91"/>
  <c r="L198" i="91"/>
  <c r="L240" i="91"/>
  <c r="L241" i="91"/>
  <c r="L214" i="91"/>
  <c r="L195" i="91"/>
  <c r="L225" i="91"/>
  <c r="L228" i="91"/>
  <c r="L199" i="91"/>
  <c r="L194" i="91"/>
  <c r="L206" i="91"/>
  <c r="L207" i="91"/>
  <c r="L233" i="91"/>
  <c r="L215" i="91"/>
  <c r="L220" i="91"/>
  <c r="L224" i="91"/>
  <c r="L212" i="91"/>
  <c r="L201" i="91"/>
  <c r="L234" i="91"/>
  <c r="L210" i="91"/>
  <c r="L193" i="91"/>
  <c r="L196" i="91"/>
  <c r="L236" i="91"/>
  <c r="L237" i="91"/>
  <c r="L238" i="91"/>
  <c r="L166" i="91"/>
  <c r="L205" i="91"/>
  <c r="L226" i="91"/>
  <c r="L222" i="91"/>
  <c r="L208" i="91"/>
  <c r="L223" i="91"/>
  <c r="L232" i="91"/>
  <c r="L231" i="91"/>
  <c r="L218" i="91"/>
  <c r="L227" i="91"/>
  <c r="L221" i="91"/>
  <c r="L165" i="91"/>
  <c r="L197" i="91"/>
  <c r="L168" i="91"/>
  <c r="L200" i="91"/>
  <c r="L230" i="91"/>
  <c r="L235" i="91"/>
  <c r="L239" i="91"/>
  <c r="L167" i="91"/>
  <c r="L219" i="91"/>
  <c r="L242" i="91"/>
  <c r="L243" i="91"/>
  <c r="L244" i="91"/>
  <c r="L245" i="91"/>
  <c r="L246" i="91"/>
  <c r="L247" i="91"/>
  <c r="L248" i="91"/>
  <c r="L249" i="91"/>
  <c r="L250" i="91"/>
  <c r="L251" i="91"/>
  <c r="L252" i="91"/>
  <c r="L253" i="91"/>
  <c r="L254" i="91"/>
  <c r="L255" i="91"/>
  <c r="L256" i="91"/>
  <c r="L257" i="91"/>
  <c r="L258" i="91"/>
  <c r="L259" i="91"/>
  <c r="L260" i="91"/>
  <c r="L261" i="91"/>
  <c r="L262" i="91"/>
  <c r="L263" i="91"/>
  <c r="L264" i="91"/>
  <c r="L265" i="91"/>
  <c r="L266" i="91"/>
  <c r="L267" i="91"/>
  <c r="L268" i="91"/>
  <c r="L269" i="91"/>
  <c r="L270" i="91"/>
  <c r="L271" i="91"/>
  <c r="L272" i="91"/>
  <c r="L273" i="91"/>
  <c r="L274" i="91"/>
  <c r="L275" i="91"/>
  <c r="L276" i="91"/>
  <c r="L277" i="91"/>
  <c r="L278" i="91"/>
  <c r="L279" i="91"/>
  <c r="L280" i="91"/>
  <c r="L281" i="91"/>
  <c r="L282" i="91"/>
  <c r="L283" i="91"/>
  <c r="L284" i="91"/>
  <c r="L285" i="91"/>
  <c r="L286" i="91"/>
  <c r="L287" i="91"/>
  <c r="L288" i="91"/>
  <c r="L289" i="91"/>
  <c r="L290" i="91"/>
  <c r="L291" i="91"/>
  <c r="L292" i="91"/>
  <c r="L293" i="91"/>
  <c r="L294" i="91"/>
  <c r="L295" i="91"/>
  <c r="L296" i="91"/>
  <c r="L297" i="91"/>
  <c r="L298" i="91"/>
  <c r="L299" i="91"/>
  <c r="L300" i="91"/>
  <c r="L301" i="91"/>
  <c r="L302" i="91"/>
  <c r="L303" i="91"/>
  <c r="L304" i="91"/>
  <c r="L306" i="91"/>
  <c r="L307" i="91"/>
  <c r="L308" i="91"/>
  <c r="L309" i="91"/>
  <c r="L310" i="91"/>
  <c r="L311" i="91"/>
  <c r="L312" i="91"/>
  <c r="L313" i="91"/>
  <c r="L314" i="91"/>
  <c r="L315" i="91"/>
  <c r="L316" i="91"/>
  <c r="L317" i="91"/>
  <c r="L318" i="91"/>
  <c r="L319" i="91"/>
  <c r="L321" i="91"/>
  <c r="L322" i="91"/>
  <c r="L325" i="91"/>
  <c r="L326" i="91"/>
  <c r="L327" i="91"/>
  <c r="L329" i="91"/>
  <c r="L330" i="91"/>
  <c r="L331" i="91"/>
  <c r="L332" i="91"/>
  <c r="L333" i="91"/>
  <c r="L334" i="91"/>
  <c r="L335" i="91"/>
  <c r="L336" i="91"/>
  <c r="L337" i="91"/>
  <c r="L338" i="91"/>
  <c r="L339" i="91"/>
  <c r="L340" i="91"/>
  <c r="L341" i="91"/>
  <c r="L342" i="91"/>
  <c r="L343" i="91"/>
  <c r="L344" i="91"/>
  <c r="L345" i="91"/>
  <c r="L346" i="91"/>
  <c r="L347" i="91"/>
  <c r="L348" i="91"/>
  <c r="L349" i="91"/>
  <c r="L350" i="91"/>
  <c r="L351" i="91"/>
  <c r="L352" i="91"/>
  <c r="L353" i="91"/>
  <c r="L354" i="91"/>
  <c r="L355" i="91"/>
  <c r="L356" i="91"/>
  <c r="L357" i="91"/>
  <c r="L358" i="91"/>
  <c r="L359" i="91"/>
  <c r="L360" i="91"/>
  <c r="L361" i="91"/>
  <c r="L362" i="91"/>
  <c r="L363" i="91"/>
  <c r="L364" i="91"/>
  <c r="L365" i="91"/>
  <c r="L366" i="91"/>
  <c r="L367" i="91"/>
  <c r="L368" i="91"/>
  <c r="L369" i="91"/>
  <c r="L370" i="91"/>
  <c r="L371" i="91"/>
  <c r="L372" i="91"/>
  <c r="L373" i="91"/>
  <c r="L374" i="91"/>
  <c r="L375" i="91"/>
  <c r="L376" i="91"/>
  <c r="L377" i="91"/>
  <c r="L378" i="91"/>
  <c r="L379" i="91"/>
  <c r="L380" i="91"/>
  <c r="L381" i="91"/>
  <c r="L382" i="91"/>
  <c r="L383" i="91"/>
  <c r="L384" i="91"/>
  <c r="L385" i="91"/>
  <c r="L386" i="91"/>
  <c r="L387" i="91"/>
  <c r="L388" i="91"/>
  <c r="L389" i="91"/>
  <c r="L390" i="91"/>
  <c r="L391" i="91"/>
  <c r="L392" i="91"/>
  <c r="L393" i="91"/>
  <c r="L394" i="91"/>
  <c r="L395" i="91"/>
  <c r="L396" i="91"/>
  <c r="L397" i="91"/>
  <c r="L398" i="91"/>
  <c r="L399" i="91"/>
  <c r="L400" i="91"/>
  <c r="L401" i="91"/>
  <c r="L402" i="91"/>
  <c r="L403" i="91"/>
  <c r="L404" i="91"/>
  <c r="L405" i="91"/>
  <c r="L406" i="91"/>
  <c r="L407" i="91"/>
  <c r="L408" i="91"/>
  <c r="L409" i="91"/>
  <c r="L410" i="91"/>
  <c r="L412" i="91"/>
  <c r="L413" i="91"/>
  <c r="L414" i="91"/>
  <c r="L415" i="91"/>
  <c r="L416" i="91"/>
  <c r="L417" i="91"/>
  <c r="L418" i="91"/>
  <c r="L419" i="91"/>
  <c r="L420" i="91"/>
  <c r="L421" i="91"/>
  <c r="L422" i="91"/>
  <c r="L423" i="91"/>
  <c r="L424" i="91"/>
  <c r="L425" i="91"/>
  <c r="L426" i="91"/>
  <c r="L427" i="91"/>
  <c r="L428" i="91"/>
  <c r="L429" i="91"/>
  <c r="L430" i="91"/>
  <c r="L431" i="91"/>
  <c r="L432" i="91"/>
  <c r="L433" i="91"/>
  <c r="L434" i="91"/>
  <c r="L435" i="91"/>
  <c r="L436" i="91"/>
  <c r="L440" i="91"/>
  <c r="L442" i="91"/>
  <c r="L443" i="91"/>
  <c r="L444" i="91"/>
  <c r="L445" i="91"/>
  <c r="L446" i="91"/>
  <c r="L447" i="91"/>
  <c r="L448" i="91"/>
  <c r="L449" i="91"/>
  <c r="L450" i="91"/>
  <c r="L451" i="91"/>
  <c r="L452" i="91"/>
  <c r="L453" i="91"/>
  <c r="L454" i="91"/>
  <c r="L455" i="91"/>
  <c r="L457" i="91"/>
  <c r="L458" i="91"/>
  <c r="L459" i="91"/>
  <c r="L460" i="91"/>
  <c r="L461" i="91"/>
  <c r="L462" i="91"/>
  <c r="L463" i="91"/>
  <c r="L464" i="91"/>
  <c r="L470" i="91"/>
  <c r="L472" i="91"/>
  <c r="L473" i="91"/>
  <c r="L474" i="91"/>
  <c r="L475" i="91"/>
  <c r="L476" i="91"/>
  <c r="L477" i="91"/>
  <c r="L478" i="91"/>
  <c r="L479" i="91"/>
  <c r="L480" i="91"/>
  <c r="L481" i="91"/>
  <c r="L482" i="91"/>
  <c r="L483" i="91"/>
  <c r="L484" i="91"/>
  <c r="L485" i="91"/>
  <c r="L486" i="91"/>
  <c r="L487" i="91"/>
  <c r="L488" i="91"/>
  <c r="L489" i="91"/>
  <c r="L490" i="91"/>
  <c r="L491" i="91"/>
  <c r="L492" i="91"/>
  <c r="L493" i="91"/>
  <c r="L494" i="91"/>
  <c r="L495" i="91"/>
  <c r="L496" i="91"/>
  <c r="L497" i="91"/>
  <c r="L498" i="91"/>
  <c r="L499" i="91"/>
  <c r="L500" i="91"/>
  <c r="L501" i="91"/>
  <c r="L502" i="91"/>
  <c r="L503" i="91"/>
  <c r="L504" i="91"/>
  <c r="L505" i="91"/>
  <c r="L506" i="91"/>
  <c r="L507" i="91"/>
  <c r="L508" i="91"/>
  <c r="L509" i="91"/>
  <c r="L510" i="91"/>
  <c r="L511" i="91"/>
  <c r="L512" i="91"/>
  <c r="L513" i="91"/>
  <c r="L514" i="91"/>
  <c r="L515" i="91"/>
  <c r="L516" i="91"/>
  <c r="L517" i="91"/>
  <c r="L518" i="91"/>
  <c r="L519" i="91"/>
  <c r="L520" i="91"/>
  <c r="L521" i="91"/>
  <c r="L522" i="91"/>
  <c r="L523" i="91"/>
  <c r="L524" i="91"/>
  <c r="L525" i="91"/>
  <c r="L526" i="91"/>
  <c r="L527" i="91"/>
  <c r="L528" i="91"/>
  <c r="L529" i="91"/>
  <c r="L530" i="91"/>
  <c r="L531" i="91"/>
  <c r="L532" i="91"/>
  <c r="L533" i="91"/>
  <c r="L534" i="91"/>
  <c r="L535" i="91"/>
  <c r="L536" i="91"/>
  <c r="L537" i="91"/>
  <c r="L538" i="91"/>
  <c r="L539" i="91"/>
  <c r="L540" i="91"/>
  <c r="L541" i="91"/>
  <c r="L542" i="91"/>
  <c r="L543" i="91"/>
  <c r="L544" i="91"/>
  <c r="L545" i="91"/>
  <c r="L546" i="91"/>
  <c r="L547" i="91"/>
  <c r="L548" i="91"/>
  <c r="L549" i="91"/>
  <c r="L550" i="91"/>
  <c r="L551" i="91"/>
  <c r="L552" i="91"/>
  <c r="L553" i="91"/>
  <c r="L554" i="91"/>
  <c r="L555" i="91"/>
  <c r="L556" i="91"/>
  <c r="L557" i="91"/>
  <c r="L558" i="91"/>
  <c r="L559" i="91"/>
  <c r="L560" i="91"/>
  <c r="L561" i="91"/>
  <c r="L562" i="91"/>
  <c r="L563" i="91"/>
  <c r="L564" i="91"/>
  <c r="L565" i="91"/>
  <c r="L566" i="91"/>
  <c r="L567" i="91"/>
  <c r="L568" i="91"/>
  <c r="L569" i="91"/>
  <c r="L570" i="91"/>
  <c r="L571" i="91"/>
  <c r="L572" i="91"/>
  <c r="L573" i="91"/>
  <c r="L574" i="91"/>
  <c r="L575" i="91"/>
  <c r="L576" i="91"/>
  <c r="L577" i="91"/>
  <c r="L578" i="91"/>
  <c r="L579" i="91"/>
  <c r="L580" i="91"/>
  <c r="L581" i="91"/>
  <c r="L582" i="91"/>
  <c r="L583" i="91"/>
  <c r="L584" i="91"/>
  <c r="L585" i="91"/>
  <c r="L586" i="91"/>
  <c r="L587" i="91"/>
  <c r="L588" i="91"/>
  <c r="L589" i="91"/>
  <c r="L590" i="91"/>
  <c r="L591" i="91"/>
  <c r="L592" i="91"/>
  <c r="L593" i="91"/>
  <c r="L594" i="91"/>
  <c r="L595" i="91"/>
  <c r="L596" i="91"/>
  <c r="L597" i="91"/>
  <c r="L598" i="91"/>
  <c r="L599" i="91"/>
  <c r="L600" i="91"/>
  <c r="L601" i="91"/>
  <c r="L602" i="91"/>
  <c r="L603" i="91"/>
  <c r="L604" i="91"/>
  <c r="L605" i="91"/>
  <c r="L606" i="91"/>
  <c r="L607" i="91"/>
  <c r="L608" i="91"/>
  <c r="L609" i="91"/>
  <c r="L610" i="91"/>
  <c r="L611" i="91"/>
  <c r="L612" i="91"/>
  <c r="L613" i="91"/>
  <c r="L614" i="91"/>
  <c r="L615" i="91"/>
  <c r="F92" i="91"/>
  <c r="F93" i="91"/>
  <c r="F94" i="91"/>
  <c r="F95" i="91"/>
  <c r="F96" i="91"/>
  <c r="F97" i="91"/>
  <c r="F98" i="91"/>
  <c r="F99" i="91"/>
  <c r="F100" i="91"/>
  <c r="F101" i="91"/>
  <c r="F102" i="91"/>
  <c r="F103" i="91"/>
  <c r="F104" i="91"/>
  <c r="F105" i="91"/>
  <c r="F106" i="91"/>
  <c r="F107" i="91"/>
  <c r="F108" i="91"/>
  <c r="F109" i="91"/>
  <c r="F110" i="91"/>
  <c r="F111" i="91"/>
  <c r="F112" i="91"/>
  <c r="F113" i="91"/>
  <c r="F114" i="91"/>
  <c r="F115" i="91"/>
  <c r="F116" i="91"/>
  <c r="F117" i="91"/>
  <c r="F118" i="91"/>
  <c r="F119" i="91"/>
  <c r="F120" i="91"/>
  <c r="F121" i="91"/>
  <c r="F122" i="91"/>
  <c r="F123" i="91"/>
  <c r="F124" i="91"/>
  <c r="F125" i="91"/>
  <c r="F126" i="91"/>
  <c r="F127" i="91"/>
  <c r="F128" i="91"/>
  <c r="F129" i="91"/>
  <c r="F130" i="91"/>
  <c r="F131" i="91"/>
  <c r="F132" i="91"/>
  <c r="F133" i="91"/>
  <c r="F134" i="91"/>
  <c r="F135" i="91"/>
  <c r="F136" i="91"/>
  <c r="F137" i="91"/>
  <c r="F138" i="91"/>
  <c r="F139" i="91"/>
  <c r="F140" i="91"/>
  <c r="F141" i="91"/>
  <c r="F142" i="91"/>
  <c r="F143" i="91"/>
  <c r="F144" i="91"/>
  <c r="F145" i="91"/>
  <c r="F146" i="91"/>
  <c r="F147" i="91"/>
  <c r="F148" i="91"/>
  <c r="F149" i="91"/>
  <c r="F150" i="91"/>
  <c r="F151" i="91"/>
  <c r="F152" i="91"/>
  <c r="F153" i="91"/>
  <c r="F154" i="91"/>
  <c r="F155" i="91"/>
  <c r="F156" i="91"/>
  <c r="F157" i="91"/>
  <c r="F158" i="91"/>
  <c r="F159" i="91"/>
  <c r="F160" i="91"/>
  <c r="F161" i="91"/>
  <c r="F162" i="91"/>
  <c r="F163" i="91"/>
  <c r="F164" i="91"/>
  <c r="F213" i="91"/>
  <c r="F169" i="91"/>
  <c r="F170" i="91"/>
  <c r="F171" i="91"/>
  <c r="F172" i="91"/>
  <c r="F173" i="91"/>
  <c r="F174" i="91"/>
  <c r="F175" i="91"/>
  <c r="F176" i="91"/>
  <c r="F177" i="91"/>
  <c r="F178" i="91"/>
  <c r="F179" i="91"/>
  <c r="F180" i="91"/>
  <c r="F181" i="91"/>
  <c r="F182" i="91"/>
  <c r="F183" i="91"/>
  <c r="F184" i="91"/>
  <c r="F185" i="91"/>
  <c r="F186" i="91"/>
  <c r="F187" i="91"/>
  <c r="F188" i="91"/>
  <c r="F189" i="91"/>
  <c r="F190" i="91"/>
  <c r="F191" i="91"/>
  <c r="F192" i="91"/>
  <c r="F209" i="91"/>
  <c r="F204" i="91"/>
  <c r="F211" i="91"/>
  <c r="F217" i="91"/>
  <c r="F202" i="91"/>
  <c r="F222" i="91"/>
  <c r="F219" i="91"/>
  <c r="F242" i="91"/>
  <c r="F243" i="91"/>
  <c r="F244" i="91"/>
  <c r="F245" i="91"/>
  <c r="F246" i="91"/>
  <c r="F247" i="91"/>
  <c r="F248" i="91"/>
  <c r="F249" i="91"/>
  <c r="F250" i="91"/>
  <c r="F251" i="91"/>
  <c r="F252" i="91"/>
  <c r="F253" i="91"/>
  <c r="F254" i="91"/>
  <c r="F255" i="91"/>
  <c r="F256" i="91"/>
  <c r="F257" i="91"/>
  <c r="F258" i="91"/>
  <c r="F259" i="91"/>
  <c r="F260" i="91"/>
  <c r="F261" i="91"/>
  <c r="F262" i="91"/>
  <c r="F263" i="91"/>
  <c r="F264" i="91"/>
  <c r="F265" i="91"/>
  <c r="F266" i="91"/>
  <c r="F267" i="91"/>
  <c r="F268" i="91"/>
  <c r="F269" i="91"/>
  <c r="F315" i="91"/>
  <c r="F316" i="91"/>
  <c r="F317" i="91"/>
  <c r="F318" i="91"/>
  <c r="F319" i="91"/>
  <c r="F320" i="91"/>
  <c r="F321" i="91"/>
  <c r="F322" i="91"/>
  <c r="F323" i="91"/>
  <c r="F324" i="91"/>
  <c r="F325" i="91"/>
  <c r="F326" i="91"/>
  <c r="F327" i="91"/>
  <c r="F328" i="91"/>
  <c r="F329" i="91"/>
  <c r="F330" i="91"/>
  <c r="F331" i="91"/>
  <c r="F332" i="91"/>
  <c r="F333" i="91"/>
  <c r="F334" i="91"/>
  <c r="F335" i="91"/>
  <c r="F336" i="91"/>
  <c r="F337" i="91"/>
  <c r="F338" i="91"/>
  <c r="F339" i="91"/>
  <c r="F340" i="91"/>
  <c r="F341" i="91"/>
  <c r="F342" i="91"/>
  <c r="F343" i="91"/>
  <c r="F344" i="91"/>
  <c r="F345" i="91"/>
  <c r="F346" i="91"/>
  <c r="F347" i="91"/>
  <c r="F348" i="91"/>
  <c r="F349" i="91"/>
  <c r="F350" i="91"/>
  <c r="F351" i="91"/>
  <c r="F352" i="91"/>
  <c r="F353" i="91"/>
  <c r="F354" i="91"/>
  <c r="F355" i="91"/>
  <c r="F356" i="91"/>
  <c r="F357" i="91"/>
  <c r="F358" i="91"/>
  <c r="F359" i="91"/>
  <c r="F360" i="91"/>
  <c r="F361" i="91"/>
  <c r="F362" i="91"/>
  <c r="F363" i="91"/>
  <c r="F364" i="91"/>
  <c r="F365" i="91"/>
  <c r="F366" i="91"/>
  <c r="F367" i="91"/>
  <c r="F368" i="91"/>
  <c r="F369" i="91"/>
  <c r="F370" i="91"/>
  <c r="F371" i="91"/>
  <c r="F372" i="91"/>
  <c r="F373" i="91"/>
  <c r="F374" i="91"/>
  <c r="F375" i="91"/>
  <c r="F376" i="91"/>
  <c r="F377" i="91"/>
  <c r="F378" i="91"/>
  <c r="F379" i="91"/>
  <c r="F380" i="91"/>
  <c r="F381" i="91"/>
  <c r="F382" i="91"/>
  <c r="F383" i="91"/>
  <c r="F384" i="91"/>
  <c r="F385" i="91"/>
  <c r="F386" i="91"/>
  <c r="F387" i="91"/>
  <c r="F388" i="91"/>
  <c r="P615" i="91" l="1"/>
  <c r="M615" i="91"/>
  <c r="K615" i="91"/>
  <c r="P614" i="91"/>
  <c r="M614" i="91"/>
  <c r="K614" i="91"/>
  <c r="P613" i="91"/>
  <c r="M613" i="91"/>
  <c r="K613" i="91"/>
  <c r="P612" i="91"/>
  <c r="M612" i="91"/>
  <c r="K612" i="91"/>
  <c r="P611" i="91"/>
  <c r="M611" i="91"/>
  <c r="K611" i="91"/>
  <c r="P610" i="91"/>
  <c r="M610" i="91"/>
  <c r="K610" i="91"/>
  <c r="P609" i="91"/>
  <c r="M609" i="91"/>
  <c r="K609" i="91"/>
  <c r="P608" i="91"/>
  <c r="M608" i="91"/>
  <c r="K608" i="91"/>
  <c r="P607" i="91"/>
  <c r="M607" i="91"/>
  <c r="K607" i="91"/>
  <c r="P606" i="91"/>
  <c r="M606" i="91"/>
  <c r="K606" i="91"/>
  <c r="P605" i="91"/>
  <c r="M605" i="91"/>
  <c r="K605" i="91"/>
  <c r="P604" i="91"/>
  <c r="M604" i="91"/>
  <c r="K604" i="91"/>
  <c r="P603" i="91"/>
  <c r="M603" i="91"/>
  <c r="K603" i="91"/>
  <c r="P602" i="91"/>
  <c r="M602" i="91"/>
  <c r="K602" i="91"/>
  <c r="P601" i="91"/>
  <c r="M601" i="91"/>
  <c r="K601" i="91"/>
  <c r="P600" i="91"/>
  <c r="M600" i="91"/>
  <c r="K600" i="91"/>
  <c r="P599" i="91"/>
  <c r="M599" i="91"/>
  <c r="K599" i="91"/>
  <c r="P598" i="91"/>
  <c r="M598" i="91"/>
  <c r="K598" i="91"/>
  <c r="P597" i="91"/>
  <c r="M597" i="91"/>
  <c r="K597" i="91"/>
  <c r="P596" i="91"/>
  <c r="M596" i="91"/>
  <c r="K596" i="91"/>
  <c r="P595" i="91"/>
  <c r="M595" i="91"/>
  <c r="K595" i="91"/>
  <c r="P594" i="91"/>
  <c r="M594" i="91"/>
  <c r="K594" i="91"/>
  <c r="P593" i="91"/>
  <c r="M593" i="91"/>
  <c r="K593" i="91"/>
  <c r="P592" i="91"/>
  <c r="M592" i="91"/>
  <c r="K592" i="91"/>
  <c r="P591" i="91"/>
  <c r="M591" i="91"/>
  <c r="K591" i="91"/>
  <c r="P590" i="91"/>
  <c r="M590" i="91"/>
  <c r="K590" i="91"/>
  <c r="P589" i="91"/>
  <c r="M589" i="91"/>
  <c r="K589" i="91"/>
  <c r="P588" i="91"/>
  <c r="M588" i="91"/>
  <c r="K588" i="91"/>
  <c r="P587" i="91"/>
  <c r="M587" i="91"/>
  <c r="K587" i="91"/>
  <c r="P586" i="91"/>
  <c r="M586" i="91"/>
  <c r="K586" i="91"/>
  <c r="P585" i="91"/>
  <c r="M585" i="91"/>
  <c r="K585" i="91"/>
  <c r="P584" i="91"/>
  <c r="M584" i="91"/>
  <c r="K584" i="91"/>
  <c r="P583" i="91"/>
  <c r="M583" i="91"/>
  <c r="K583" i="91"/>
  <c r="P582" i="91"/>
  <c r="M582" i="91"/>
  <c r="K582" i="91"/>
  <c r="P581" i="91"/>
  <c r="M581" i="91"/>
  <c r="K581" i="91"/>
  <c r="P580" i="91"/>
  <c r="M580" i="91"/>
  <c r="K580" i="91"/>
  <c r="P579" i="91"/>
  <c r="M579" i="91"/>
  <c r="K579" i="91"/>
  <c r="P578" i="91"/>
  <c r="M578" i="91"/>
  <c r="K578" i="91"/>
  <c r="P577" i="91"/>
  <c r="M577" i="91"/>
  <c r="K577" i="91"/>
  <c r="P576" i="91"/>
  <c r="M576" i="91"/>
  <c r="K576" i="91"/>
  <c r="P575" i="91"/>
  <c r="M575" i="91"/>
  <c r="K575" i="91"/>
  <c r="P574" i="91"/>
  <c r="M574" i="91"/>
  <c r="K574" i="91"/>
  <c r="P573" i="91"/>
  <c r="M573" i="91"/>
  <c r="K573" i="91"/>
  <c r="P572" i="91"/>
  <c r="M572" i="91"/>
  <c r="K572" i="91"/>
  <c r="P571" i="91"/>
  <c r="M571" i="91"/>
  <c r="K571" i="91"/>
  <c r="P570" i="91"/>
  <c r="M570" i="91"/>
  <c r="K570" i="91"/>
  <c r="P569" i="91"/>
  <c r="M569" i="91"/>
  <c r="K569" i="91"/>
  <c r="P568" i="91"/>
  <c r="M568" i="91"/>
  <c r="K568" i="91"/>
  <c r="P567" i="91"/>
  <c r="M567" i="91"/>
  <c r="K567" i="91"/>
  <c r="P566" i="91"/>
  <c r="M566" i="91"/>
  <c r="K566" i="91"/>
  <c r="P565" i="91"/>
  <c r="M565" i="91"/>
  <c r="K565" i="91"/>
  <c r="P564" i="91"/>
  <c r="M564" i="91"/>
  <c r="K564" i="91"/>
  <c r="P563" i="91"/>
  <c r="M563" i="91"/>
  <c r="K563" i="91"/>
  <c r="P562" i="91"/>
  <c r="M562" i="91"/>
  <c r="K562" i="91"/>
  <c r="P561" i="91"/>
  <c r="M561" i="91"/>
  <c r="K561" i="91"/>
  <c r="P560" i="91"/>
  <c r="M560" i="91"/>
  <c r="K560" i="91"/>
  <c r="P559" i="91"/>
  <c r="M559" i="91"/>
  <c r="K559" i="91"/>
  <c r="P558" i="91"/>
  <c r="M558" i="91"/>
  <c r="K558" i="91"/>
  <c r="P557" i="91"/>
  <c r="M557" i="91"/>
  <c r="K557" i="91"/>
  <c r="P556" i="91"/>
  <c r="M556" i="91"/>
  <c r="K556" i="91"/>
  <c r="P555" i="91"/>
  <c r="M555" i="91"/>
  <c r="K555" i="91"/>
  <c r="P554" i="91"/>
  <c r="M554" i="91"/>
  <c r="K554" i="91"/>
  <c r="P553" i="91"/>
  <c r="M553" i="91"/>
  <c r="K553" i="91"/>
  <c r="P552" i="91"/>
  <c r="M552" i="91"/>
  <c r="K552" i="91"/>
  <c r="P551" i="91"/>
  <c r="M551" i="91"/>
  <c r="K551" i="91"/>
  <c r="P550" i="91"/>
  <c r="M550" i="91"/>
  <c r="K550" i="91"/>
  <c r="P549" i="91"/>
  <c r="M549" i="91"/>
  <c r="K549" i="91"/>
  <c r="P548" i="91"/>
  <c r="M548" i="91"/>
  <c r="K548" i="91"/>
  <c r="P547" i="91"/>
  <c r="M547" i="91"/>
  <c r="K547" i="91"/>
  <c r="P546" i="91"/>
  <c r="M546" i="91"/>
  <c r="K546" i="91"/>
  <c r="P545" i="91"/>
  <c r="M545" i="91"/>
  <c r="K545" i="91"/>
  <c r="P544" i="91"/>
  <c r="M544" i="91"/>
  <c r="K544" i="91"/>
  <c r="P543" i="91"/>
  <c r="M543" i="91"/>
  <c r="K543" i="91"/>
  <c r="P542" i="91"/>
  <c r="M542" i="91"/>
  <c r="K542" i="91"/>
  <c r="P541" i="91"/>
  <c r="M541" i="91"/>
  <c r="K541" i="91"/>
  <c r="P540" i="91"/>
  <c r="M540" i="91"/>
  <c r="K540" i="91"/>
  <c r="P539" i="91"/>
  <c r="M539" i="91"/>
  <c r="K539" i="91"/>
  <c r="P538" i="91"/>
  <c r="M538" i="91"/>
  <c r="K538" i="91"/>
  <c r="P537" i="91"/>
  <c r="M537" i="91"/>
  <c r="K537" i="91"/>
  <c r="P536" i="91"/>
  <c r="M536" i="91"/>
  <c r="K536" i="91"/>
  <c r="P535" i="91"/>
  <c r="M535" i="91"/>
  <c r="K535" i="91"/>
  <c r="P534" i="91"/>
  <c r="M534" i="91"/>
  <c r="K534" i="91"/>
  <c r="P533" i="91"/>
  <c r="M533" i="91"/>
  <c r="K533" i="91"/>
  <c r="P532" i="91"/>
  <c r="M532" i="91"/>
  <c r="K532" i="91"/>
  <c r="P531" i="91"/>
  <c r="M531" i="91"/>
  <c r="K531" i="91"/>
  <c r="P530" i="91"/>
  <c r="M530" i="91"/>
  <c r="K530" i="91"/>
  <c r="P529" i="91"/>
  <c r="M529" i="91"/>
  <c r="K529" i="91"/>
  <c r="P528" i="91"/>
  <c r="M528" i="91"/>
  <c r="K528" i="91"/>
  <c r="P527" i="91"/>
  <c r="M527" i="91"/>
  <c r="K527" i="91"/>
  <c r="P526" i="91"/>
  <c r="M526" i="91"/>
  <c r="K526" i="91"/>
  <c r="P525" i="91"/>
  <c r="M525" i="91"/>
  <c r="K525" i="91"/>
  <c r="P524" i="91"/>
  <c r="M524" i="91"/>
  <c r="K524" i="91"/>
  <c r="P523" i="91"/>
  <c r="M523" i="91"/>
  <c r="K523" i="91"/>
  <c r="P522" i="91"/>
  <c r="M522" i="91"/>
  <c r="K522" i="91"/>
  <c r="P521" i="91"/>
  <c r="M521" i="91"/>
  <c r="K521" i="91"/>
  <c r="P520" i="91"/>
  <c r="M520" i="91"/>
  <c r="K520" i="91"/>
  <c r="P519" i="91"/>
  <c r="M519" i="91"/>
  <c r="K519" i="91"/>
  <c r="P518" i="91"/>
  <c r="M518" i="91"/>
  <c r="K518" i="91"/>
  <c r="P517" i="91"/>
  <c r="M517" i="91"/>
  <c r="K517" i="91"/>
  <c r="P516" i="91"/>
  <c r="M516" i="91"/>
  <c r="K516" i="91"/>
  <c r="P515" i="91"/>
  <c r="M515" i="91"/>
  <c r="K515" i="91"/>
  <c r="P514" i="91"/>
  <c r="M514" i="91"/>
  <c r="K514" i="91"/>
  <c r="P513" i="91"/>
  <c r="M513" i="91"/>
  <c r="K513" i="91"/>
  <c r="P512" i="91"/>
  <c r="M512" i="91"/>
  <c r="K512" i="91"/>
  <c r="P511" i="91"/>
  <c r="M511" i="91"/>
  <c r="K511" i="91"/>
  <c r="P510" i="91"/>
  <c r="M510" i="91"/>
  <c r="K510" i="91"/>
  <c r="P509" i="91"/>
  <c r="M509" i="91"/>
  <c r="K509" i="91"/>
  <c r="P508" i="91"/>
  <c r="M508" i="91"/>
  <c r="K508" i="91"/>
  <c r="P507" i="91"/>
  <c r="M507" i="91"/>
  <c r="K507" i="91"/>
  <c r="P506" i="91"/>
  <c r="M506" i="91"/>
  <c r="K506" i="91"/>
  <c r="P505" i="91"/>
  <c r="M505" i="91"/>
  <c r="K505" i="91"/>
  <c r="P504" i="91"/>
  <c r="M504" i="91"/>
  <c r="K504" i="91"/>
  <c r="P503" i="91"/>
  <c r="M503" i="91"/>
  <c r="K503" i="91"/>
  <c r="P502" i="91"/>
  <c r="M502" i="91"/>
  <c r="K502" i="91"/>
  <c r="P501" i="91"/>
  <c r="M501" i="91"/>
  <c r="K501" i="91"/>
  <c r="P500" i="91"/>
  <c r="M500" i="91"/>
  <c r="K500" i="91"/>
  <c r="P499" i="91"/>
  <c r="M499" i="91"/>
  <c r="K499" i="91"/>
  <c r="P498" i="91"/>
  <c r="M498" i="91"/>
  <c r="K498" i="91"/>
  <c r="P497" i="91"/>
  <c r="M497" i="91"/>
  <c r="K497" i="91"/>
  <c r="P496" i="91"/>
  <c r="M496" i="91"/>
  <c r="K496" i="91"/>
  <c r="P495" i="91"/>
  <c r="M495" i="91"/>
  <c r="K495" i="91"/>
  <c r="P494" i="91"/>
  <c r="M494" i="91"/>
  <c r="K494" i="91"/>
  <c r="P493" i="91"/>
  <c r="M493" i="91"/>
  <c r="K493" i="91"/>
  <c r="P492" i="91"/>
  <c r="M492" i="91"/>
  <c r="K492" i="91"/>
  <c r="P491" i="91"/>
  <c r="M491" i="91"/>
  <c r="K491" i="91"/>
  <c r="P490" i="91"/>
  <c r="M490" i="91"/>
  <c r="K490" i="91"/>
  <c r="P489" i="91"/>
  <c r="M489" i="91"/>
  <c r="K489" i="91"/>
  <c r="P488" i="91"/>
  <c r="M488" i="91"/>
  <c r="K488" i="91"/>
  <c r="P487" i="91"/>
  <c r="M487" i="91"/>
  <c r="K487" i="91"/>
  <c r="P486" i="91"/>
  <c r="M486" i="91"/>
  <c r="K486" i="91"/>
  <c r="P485" i="91"/>
  <c r="M485" i="91"/>
  <c r="K485" i="91"/>
  <c r="P484" i="91"/>
  <c r="M484" i="91"/>
  <c r="K484" i="91"/>
  <c r="P483" i="91"/>
  <c r="M483" i="91"/>
  <c r="K483" i="91"/>
  <c r="P482" i="91"/>
  <c r="M482" i="91"/>
  <c r="K482" i="91"/>
  <c r="P481" i="91"/>
  <c r="M481" i="91"/>
  <c r="K481" i="91"/>
  <c r="P480" i="91"/>
  <c r="M480" i="91"/>
  <c r="K480" i="91"/>
  <c r="P479" i="91"/>
  <c r="M479" i="91"/>
  <c r="K479" i="91"/>
  <c r="P478" i="91"/>
  <c r="M478" i="91"/>
  <c r="K478" i="91"/>
  <c r="P477" i="91"/>
  <c r="M477" i="91"/>
  <c r="K477" i="91"/>
  <c r="P476" i="91"/>
  <c r="M476" i="91"/>
  <c r="K476" i="91"/>
  <c r="P475" i="91"/>
  <c r="M475" i="91"/>
  <c r="K475" i="91"/>
  <c r="P474" i="91"/>
  <c r="M474" i="91"/>
  <c r="K474" i="91"/>
  <c r="P473" i="91"/>
  <c r="M473" i="91"/>
  <c r="K473" i="91"/>
  <c r="P472" i="91"/>
  <c r="M472" i="91"/>
  <c r="K472" i="91"/>
  <c r="P471" i="91"/>
  <c r="M471" i="91"/>
  <c r="K471" i="91"/>
  <c r="P470" i="91"/>
  <c r="M470" i="91"/>
  <c r="K470" i="91"/>
  <c r="P469" i="91"/>
  <c r="M469" i="91"/>
  <c r="P468" i="91"/>
  <c r="M468" i="91"/>
  <c r="P467" i="91"/>
  <c r="M467" i="91"/>
  <c r="P466" i="91"/>
  <c r="M466" i="91"/>
  <c r="P465" i="91"/>
  <c r="M465" i="91"/>
  <c r="K465" i="91"/>
  <c r="P464" i="91"/>
  <c r="M464" i="91"/>
  <c r="K464" i="91"/>
  <c r="P463" i="91"/>
  <c r="M463" i="91"/>
  <c r="K463" i="91"/>
  <c r="P462" i="91"/>
  <c r="M462" i="91"/>
  <c r="K462" i="91"/>
  <c r="P461" i="91"/>
  <c r="K461" i="91"/>
  <c r="P460" i="91"/>
  <c r="M460" i="91"/>
  <c r="K460" i="91"/>
  <c r="P459" i="91"/>
  <c r="M459" i="91"/>
  <c r="K459" i="91"/>
  <c r="P458" i="91"/>
  <c r="M458" i="91"/>
  <c r="K458" i="91"/>
  <c r="P457" i="91"/>
  <c r="M457" i="91"/>
  <c r="K457" i="91"/>
  <c r="P456" i="91"/>
  <c r="M456" i="91"/>
  <c r="P455" i="91"/>
  <c r="M455" i="91"/>
  <c r="K455" i="91"/>
  <c r="P454" i="91"/>
  <c r="M454" i="91"/>
  <c r="K454" i="91"/>
  <c r="P453" i="91"/>
  <c r="M453" i="91"/>
  <c r="K453" i="91"/>
  <c r="P452" i="91"/>
  <c r="M452" i="91"/>
  <c r="K452" i="91"/>
  <c r="P451" i="91"/>
  <c r="M451" i="91"/>
  <c r="K451" i="91"/>
  <c r="P450" i="91"/>
  <c r="M450" i="91"/>
  <c r="K450" i="91"/>
  <c r="P449" i="91"/>
  <c r="M449" i="91"/>
  <c r="K449" i="91"/>
  <c r="P448" i="91"/>
  <c r="M448" i="91"/>
  <c r="K448" i="91"/>
  <c r="P447" i="91"/>
  <c r="M447" i="91"/>
  <c r="K447" i="91"/>
  <c r="P446" i="91"/>
  <c r="M446" i="91"/>
  <c r="K446" i="91"/>
  <c r="P445" i="91"/>
  <c r="M445" i="91"/>
  <c r="K445" i="91"/>
  <c r="P444" i="91"/>
  <c r="M444" i="91"/>
  <c r="K444" i="91"/>
  <c r="P443" i="91"/>
  <c r="M443" i="91"/>
  <c r="K443" i="91"/>
  <c r="P442" i="91"/>
  <c r="M442" i="91"/>
  <c r="K442" i="91"/>
  <c r="P441" i="91"/>
  <c r="M441" i="91"/>
  <c r="K441" i="91"/>
  <c r="P440" i="91"/>
  <c r="M440" i="91"/>
  <c r="K440" i="91"/>
  <c r="P439" i="91"/>
  <c r="M439" i="91"/>
  <c r="K439" i="91"/>
  <c r="P438" i="91"/>
  <c r="M438" i="91"/>
  <c r="K438" i="91"/>
  <c r="P437" i="91"/>
  <c r="M437" i="91"/>
  <c r="K437" i="91"/>
  <c r="P436" i="91"/>
  <c r="M436" i="91"/>
  <c r="K436" i="91"/>
  <c r="P435" i="91"/>
  <c r="M435" i="91"/>
  <c r="K435" i="91"/>
  <c r="P434" i="91"/>
  <c r="M434" i="91"/>
  <c r="K434" i="91"/>
  <c r="P433" i="91"/>
  <c r="M433" i="91"/>
  <c r="K433" i="91"/>
  <c r="P432" i="91"/>
  <c r="M432" i="91"/>
  <c r="K432" i="91"/>
  <c r="P431" i="91"/>
  <c r="M431" i="91"/>
  <c r="K431" i="91"/>
  <c r="P430" i="91"/>
  <c r="M430" i="91"/>
  <c r="K430" i="91"/>
  <c r="P429" i="91"/>
  <c r="M429" i="91"/>
  <c r="K429" i="91"/>
  <c r="P428" i="91"/>
  <c r="M428" i="91"/>
  <c r="K428" i="91"/>
  <c r="P427" i="91"/>
  <c r="M427" i="91"/>
  <c r="K427" i="91"/>
  <c r="P426" i="91"/>
  <c r="M426" i="91"/>
  <c r="K426" i="91"/>
  <c r="P425" i="91"/>
  <c r="M425" i="91"/>
  <c r="K425" i="91"/>
  <c r="P424" i="91"/>
  <c r="M424" i="91"/>
  <c r="K424" i="91"/>
  <c r="P423" i="91"/>
  <c r="M423" i="91"/>
  <c r="K423" i="91"/>
  <c r="P422" i="91"/>
  <c r="M422" i="91"/>
  <c r="K422" i="91"/>
  <c r="P421" i="91"/>
  <c r="M421" i="91"/>
  <c r="K421" i="91"/>
  <c r="P420" i="91"/>
  <c r="M420" i="91"/>
  <c r="K420" i="91"/>
  <c r="P419" i="91"/>
  <c r="M419" i="91"/>
  <c r="K419" i="91"/>
  <c r="P418" i="91"/>
  <c r="M418" i="91"/>
  <c r="K418" i="91"/>
  <c r="P417" i="91"/>
  <c r="M417" i="91"/>
  <c r="K417" i="91"/>
  <c r="P416" i="91"/>
  <c r="M416" i="91"/>
  <c r="K416" i="91"/>
  <c r="P415" i="91"/>
  <c r="M415" i="91"/>
  <c r="K415" i="91"/>
  <c r="P414" i="91"/>
  <c r="K414" i="91"/>
  <c r="P413" i="91"/>
  <c r="M413" i="91"/>
  <c r="K413" i="91"/>
  <c r="P412" i="91"/>
  <c r="M412" i="91"/>
  <c r="K412" i="91"/>
  <c r="P411" i="91"/>
  <c r="M411" i="91"/>
  <c r="K411" i="91"/>
  <c r="P410" i="91"/>
  <c r="M410" i="91"/>
  <c r="K410" i="91"/>
  <c r="P409" i="91"/>
  <c r="M409" i="91"/>
  <c r="K409" i="91"/>
  <c r="P408" i="91"/>
  <c r="M408" i="91"/>
  <c r="K408" i="91"/>
  <c r="P407" i="91"/>
  <c r="M407" i="91"/>
  <c r="K407" i="91"/>
  <c r="P406" i="91"/>
  <c r="M406" i="91"/>
  <c r="K406" i="91"/>
  <c r="P405" i="91"/>
  <c r="M405" i="91"/>
  <c r="K405" i="91"/>
  <c r="P404" i="91"/>
  <c r="M404" i="91"/>
  <c r="K404" i="91"/>
  <c r="P403" i="91"/>
  <c r="M403" i="91"/>
  <c r="K403" i="91"/>
  <c r="P402" i="91"/>
  <c r="M402" i="91"/>
  <c r="K402" i="91"/>
  <c r="P401" i="91"/>
  <c r="M401" i="91"/>
  <c r="K401" i="91"/>
  <c r="P400" i="91"/>
  <c r="M400" i="91"/>
  <c r="K400" i="91"/>
  <c r="P399" i="91"/>
  <c r="M399" i="91"/>
  <c r="K399" i="91"/>
  <c r="P398" i="91"/>
  <c r="M398" i="91"/>
  <c r="K398" i="91"/>
  <c r="P397" i="91"/>
  <c r="M397" i="91"/>
  <c r="K397" i="91"/>
  <c r="P396" i="91"/>
  <c r="M396" i="91"/>
  <c r="K396" i="91"/>
  <c r="P395" i="91"/>
  <c r="M395" i="91"/>
  <c r="K395" i="91"/>
  <c r="P394" i="91"/>
  <c r="M394" i="91"/>
  <c r="K394" i="91"/>
  <c r="P393" i="91"/>
  <c r="M393" i="91"/>
  <c r="K393" i="91"/>
  <c r="P392" i="91"/>
  <c r="M392" i="91"/>
  <c r="K392" i="91"/>
  <c r="P391" i="91"/>
  <c r="M391" i="91"/>
  <c r="K391" i="91"/>
  <c r="P390" i="91"/>
  <c r="M390" i="91"/>
  <c r="K390" i="91"/>
  <c r="P389" i="91"/>
  <c r="M389" i="91"/>
  <c r="K389" i="91"/>
  <c r="P388" i="91"/>
  <c r="M388" i="91"/>
  <c r="K388" i="91"/>
  <c r="P387" i="91"/>
  <c r="M387" i="91"/>
  <c r="K387" i="91"/>
  <c r="P386" i="91"/>
  <c r="M386" i="91"/>
  <c r="K386" i="91"/>
  <c r="P385" i="91"/>
  <c r="M385" i="91"/>
  <c r="K385" i="91"/>
  <c r="P384" i="91"/>
  <c r="M384" i="91"/>
  <c r="K384" i="91"/>
  <c r="P383" i="91"/>
  <c r="M383" i="91"/>
  <c r="K383" i="91"/>
  <c r="P382" i="91"/>
  <c r="M382" i="91"/>
  <c r="K382" i="91"/>
  <c r="P381" i="91"/>
  <c r="M381" i="91"/>
  <c r="K381" i="91"/>
  <c r="P380" i="91"/>
  <c r="M380" i="91"/>
  <c r="K380" i="91"/>
  <c r="P379" i="91"/>
  <c r="M379" i="91"/>
  <c r="K379" i="91"/>
  <c r="P378" i="91"/>
  <c r="M378" i="91"/>
  <c r="K378" i="91"/>
  <c r="P377" i="91"/>
  <c r="M377" i="91"/>
  <c r="K377" i="91"/>
  <c r="P376" i="91"/>
  <c r="M376" i="91"/>
  <c r="K376" i="91"/>
  <c r="P375" i="91"/>
  <c r="M375" i="91"/>
  <c r="K375" i="91"/>
  <c r="P374" i="91"/>
  <c r="M374" i="91"/>
  <c r="K374" i="91"/>
  <c r="P373" i="91"/>
  <c r="M373" i="91"/>
  <c r="K373" i="91"/>
  <c r="P372" i="91"/>
  <c r="M372" i="91"/>
  <c r="K372" i="91"/>
  <c r="P371" i="91"/>
  <c r="M371" i="91"/>
  <c r="K371" i="91"/>
  <c r="P370" i="91"/>
  <c r="M370" i="91"/>
  <c r="K370" i="91"/>
  <c r="P369" i="91"/>
  <c r="M369" i="91"/>
  <c r="K369" i="91"/>
  <c r="P368" i="91"/>
  <c r="M368" i="91"/>
  <c r="K368" i="91"/>
  <c r="P367" i="91"/>
  <c r="M367" i="91"/>
  <c r="K367" i="91"/>
  <c r="P366" i="91"/>
  <c r="M366" i="91"/>
  <c r="K366" i="91"/>
  <c r="P365" i="91"/>
  <c r="M365" i="91"/>
  <c r="K365" i="91"/>
  <c r="P364" i="91"/>
  <c r="M364" i="91"/>
  <c r="K364" i="91"/>
  <c r="P363" i="91"/>
  <c r="M363" i="91"/>
  <c r="K363" i="91"/>
  <c r="P362" i="91"/>
  <c r="M362" i="91"/>
  <c r="K362" i="91"/>
  <c r="P361" i="91"/>
  <c r="M361" i="91"/>
  <c r="K361" i="91"/>
  <c r="P360" i="91"/>
  <c r="M360" i="91"/>
  <c r="K360" i="91"/>
  <c r="P359" i="91"/>
  <c r="M359" i="91"/>
  <c r="K359" i="91"/>
  <c r="P358" i="91"/>
  <c r="M358" i="91"/>
  <c r="K358" i="91"/>
  <c r="P357" i="91"/>
  <c r="M357" i="91"/>
  <c r="K357" i="91"/>
  <c r="P356" i="91"/>
  <c r="M356" i="91"/>
  <c r="K356" i="91"/>
  <c r="P355" i="91"/>
  <c r="M355" i="91"/>
  <c r="K355" i="91"/>
  <c r="P354" i="91"/>
  <c r="M354" i="91"/>
  <c r="K354" i="91"/>
  <c r="P353" i="91"/>
  <c r="M353" i="91"/>
  <c r="K353" i="91"/>
  <c r="P352" i="91"/>
  <c r="M352" i="91"/>
  <c r="K352" i="91"/>
  <c r="P351" i="91"/>
  <c r="M351" i="91"/>
  <c r="K351" i="91"/>
  <c r="P350" i="91"/>
  <c r="M350" i="91"/>
  <c r="K350" i="91"/>
  <c r="P349" i="91"/>
  <c r="M349" i="91"/>
  <c r="K349" i="91"/>
  <c r="P348" i="91"/>
  <c r="M348" i="91"/>
  <c r="K348" i="91"/>
  <c r="P347" i="91"/>
  <c r="M347" i="91"/>
  <c r="K347" i="91"/>
  <c r="P346" i="91"/>
  <c r="M346" i="91"/>
  <c r="K346" i="91"/>
  <c r="P345" i="91"/>
  <c r="M345" i="91"/>
  <c r="K345" i="91"/>
  <c r="P344" i="91"/>
  <c r="M344" i="91"/>
  <c r="K344" i="91"/>
  <c r="P343" i="91"/>
  <c r="M343" i="91"/>
  <c r="K343" i="91"/>
  <c r="P342" i="91"/>
  <c r="M342" i="91"/>
  <c r="K342" i="91"/>
  <c r="P341" i="91"/>
  <c r="M341" i="91"/>
  <c r="K341" i="91"/>
  <c r="P340" i="91"/>
  <c r="M340" i="91"/>
  <c r="K340" i="91"/>
  <c r="P339" i="91"/>
  <c r="M339" i="91"/>
  <c r="K339" i="91"/>
  <c r="P338" i="91"/>
  <c r="M338" i="91"/>
  <c r="K338" i="91"/>
  <c r="P337" i="91"/>
  <c r="M337" i="91"/>
  <c r="K337" i="91"/>
  <c r="P336" i="91"/>
  <c r="M336" i="91"/>
  <c r="K336" i="91"/>
  <c r="P335" i="91"/>
  <c r="M335" i="91"/>
  <c r="K335" i="91"/>
  <c r="P334" i="91"/>
  <c r="M334" i="91"/>
  <c r="K334" i="91"/>
  <c r="P333" i="91"/>
  <c r="M333" i="91"/>
  <c r="K333" i="91"/>
  <c r="P332" i="91"/>
  <c r="M332" i="91"/>
  <c r="K332" i="91"/>
  <c r="P331" i="91"/>
  <c r="M331" i="91"/>
  <c r="K331" i="91"/>
  <c r="P330" i="91"/>
  <c r="M330" i="91"/>
  <c r="K330" i="91"/>
  <c r="P329" i="91"/>
  <c r="M329" i="91"/>
  <c r="K329" i="91"/>
  <c r="P328" i="91"/>
  <c r="M328" i="91"/>
  <c r="K328" i="91"/>
  <c r="P327" i="91"/>
  <c r="M327" i="91"/>
  <c r="K327" i="91"/>
  <c r="P326" i="91"/>
  <c r="M326" i="91"/>
  <c r="K326" i="91"/>
  <c r="P325" i="91"/>
  <c r="M325" i="91"/>
  <c r="K325" i="91"/>
  <c r="P324" i="91"/>
  <c r="M324" i="91"/>
  <c r="K324" i="91"/>
  <c r="P323" i="91"/>
  <c r="M323" i="91"/>
  <c r="K323" i="91"/>
  <c r="P322" i="91"/>
  <c r="M322" i="91"/>
  <c r="K322" i="91"/>
  <c r="P321" i="91"/>
  <c r="M321" i="91"/>
  <c r="K321" i="91"/>
  <c r="P320" i="91"/>
  <c r="M320" i="91"/>
  <c r="K320" i="91"/>
  <c r="P319" i="91"/>
  <c r="M319" i="91"/>
  <c r="K319" i="91"/>
  <c r="P318" i="91"/>
  <c r="M318" i="91"/>
  <c r="K318" i="91"/>
  <c r="P317" i="91"/>
  <c r="M317" i="91"/>
  <c r="K317" i="91"/>
  <c r="P316" i="91"/>
  <c r="M316" i="91"/>
  <c r="K316" i="91"/>
  <c r="P315" i="91"/>
  <c r="M315" i="91"/>
  <c r="K315" i="91"/>
  <c r="P314" i="91"/>
  <c r="M314" i="91"/>
  <c r="K314" i="91"/>
  <c r="P313" i="91"/>
  <c r="M313" i="91"/>
  <c r="K313" i="91"/>
  <c r="P312" i="91"/>
  <c r="M312" i="91"/>
  <c r="K312" i="91"/>
  <c r="P311" i="91"/>
  <c r="M311" i="91"/>
  <c r="K311" i="91"/>
  <c r="P310" i="91"/>
  <c r="M310" i="91"/>
  <c r="K310" i="91"/>
  <c r="P309" i="91"/>
  <c r="M309" i="91"/>
  <c r="K309" i="91"/>
  <c r="P308" i="91"/>
  <c r="M308" i="91"/>
  <c r="K308" i="91"/>
  <c r="P307" i="91"/>
  <c r="M307" i="91"/>
  <c r="K307" i="91"/>
  <c r="P306" i="91"/>
  <c r="M306" i="91"/>
  <c r="K306" i="91"/>
  <c r="P305" i="91"/>
  <c r="P304" i="91"/>
  <c r="M304" i="91"/>
  <c r="K304" i="91"/>
  <c r="P303" i="91"/>
  <c r="M303" i="91"/>
  <c r="K303" i="91"/>
  <c r="P302" i="91"/>
  <c r="M302" i="91"/>
  <c r="K302" i="91"/>
  <c r="P301" i="91"/>
  <c r="M301" i="91"/>
  <c r="K301" i="91"/>
  <c r="P300" i="91"/>
  <c r="M300" i="91"/>
  <c r="K300" i="91"/>
  <c r="P299" i="91"/>
  <c r="M299" i="91"/>
  <c r="K299" i="91"/>
  <c r="P298" i="91"/>
  <c r="M298" i="91"/>
  <c r="K298" i="91"/>
  <c r="P297" i="91"/>
  <c r="M297" i="91"/>
  <c r="K297" i="91"/>
  <c r="P296" i="91"/>
  <c r="M296" i="91"/>
  <c r="K296" i="91"/>
  <c r="P295" i="91"/>
  <c r="M295" i="91"/>
  <c r="K295" i="91"/>
  <c r="P294" i="91"/>
  <c r="M294" i="91"/>
  <c r="K294" i="91"/>
  <c r="P293" i="91"/>
  <c r="M293" i="91"/>
  <c r="K293" i="91"/>
  <c r="P292" i="91"/>
  <c r="M292" i="91"/>
  <c r="K292" i="91"/>
  <c r="P291" i="91"/>
  <c r="M291" i="91"/>
  <c r="K291" i="91"/>
  <c r="P290" i="91"/>
  <c r="M290" i="91"/>
  <c r="K290" i="91"/>
  <c r="P289" i="91"/>
  <c r="M289" i="91"/>
  <c r="K289" i="91"/>
  <c r="P288" i="91"/>
  <c r="M288" i="91"/>
  <c r="K288" i="91"/>
  <c r="P287" i="91"/>
  <c r="M287" i="91"/>
  <c r="K287" i="91"/>
  <c r="P286" i="91"/>
  <c r="M286" i="91"/>
  <c r="K286" i="91"/>
  <c r="P285" i="91"/>
  <c r="M285" i="91"/>
  <c r="K285" i="91"/>
  <c r="P284" i="91"/>
  <c r="M284" i="91"/>
  <c r="K284" i="91"/>
  <c r="P283" i="91"/>
  <c r="M283" i="91"/>
  <c r="K283" i="91"/>
  <c r="P282" i="91"/>
  <c r="M282" i="91"/>
  <c r="K282" i="91"/>
  <c r="P281" i="91"/>
  <c r="M281" i="91"/>
  <c r="K281" i="91"/>
  <c r="P280" i="91"/>
  <c r="M280" i="91"/>
  <c r="K280" i="91"/>
  <c r="P279" i="91"/>
  <c r="M279" i="91"/>
  <c r="K279" i="91"/>
  <c r="P278" i="91"/>
  <c r="M278" i="91"/>
  <c r="K278" i="91"/>
  <c r="P277" i="91"/>
  <c r="M277" i="91"/>
  <c r="K277" i="91"/>
  <c r="P276" i="91"/>
  <c r="M276" i="91"/>
  <c r="K276" i="91"/>
  <c r="P275" i="91"/>
  <c r="M275" i="91"/>
  <c r="K275" i="91"/>
  <c r="P274" i="91"/>
  <c r="M274" i="91"/>
  <c r="K274" i="91"/>
  <c r="P273" i="91"/>
  <c r="M273" i="91"/>
  <c r="K273" i="91"/>
  <c r="P272" i="91"/>
  <c r="M272" i="91"/>
  <c r="K272" i="91"/>
  <c r="P271" i="91"/>
  <c r="M271" i="91"/>
  <c r="K271" i="91"/>
  <c r="P270" i="91"/>
  <c r="M270" i="91"/>
  <c r="K270" i="91"/>
  <c r="P269" i="91"/>
  <c r="M269" i="91"/>
  <c r="K269" i="91"/>
  <c r="P268" i="91"/>
  <c r="M268" i="91"/>
  <c r="K268" i="91"/>
  <c r="P267" i="91"/>
  <c r="M267" i="91"/>
  <c r="K267" i="91"/>
  <c r="P266" i="91"/>
  <c r="M266" i="91"/>
  <c r="K266" i="91"/>
  <c r="P265" i="91"/>
  <c r="M265" i="91"/>
  <c r="K265" i="91"/>
  <c r="P264" i="91"/>
  <c r="M264" i="91"/>
  <c r="K264" i="91"/>
  <c r="P263" i="91"/>
  <c r="M263" i="91"/>
  <c r="K263" i="91"/>
  <c r="P262" i="91"/>
  <c r="M262" i="91"/>
  <c r="K262" i="91"/>
  <c r="P261" i="91"/>
  <c r="M261" i="91"/>
  <c r="K261" i="91"/>
  <c r="P260" i="91"/>
  <c r="M260" i="91"/>
  <c r="K260" i="91"/>
  <c r="P259" i="91"/>
  <c r="M259" i="91"/>
  <c r="K259" i="91"/>
  <c r="P258" i="91"/>
  <c r="M258" i="91"/>
  <c r="K258" i="91"/>
  <c r="P257" i="91"/>
  <c r="M257" i="91"/>
  <c r="K257" i="91"/>
  <c r="P256" i="91"/>
  <c r="M256" i="91"/>
  <c r="K256" i="91"/>
  <c r="P255" i="91"/>
  <c r="M255" i="91"/>
  <c r="K255" i="91"/>
  <c r="P254" i="91"/>
  <c r="M254" i="91"/>
  <c r="K254" i="91"/>
  <c r="P253" i="91"/>
  <c r="M253" i="91"/>
  <c r="K253" i="91"/>
  <c r="P252" i="91"/>
  <c r="M252" i="91"/>
  <c r="K252" i="91"/>
  <c r="P251" i="91"/>
  <c r="M251" i="91"/>
  <c r="K251" i="91"/>
  <c r="P250" i="91"/>
  <c r="M250" i="91"/>
  <c r="K250" i="91"/>
  <c r="P249" i="91"/>
  <c r="M249" i="91"/>
  <c r="K249" i="91"/>
  <c r="P248" i="91"/>
  <c r="M248" i="91"/>
  <c r="K248" i="91"/>
  <c r="P247" i="91"/>
  <c r="M247" i="91"/>
  <c r="K247" i="91"/>
  <c r="P246" i="91"/>
  <c r="M246" i="91"/>
  <c r="K246" i="91"/>
  <c r="P245" i="91"/>
  <c r="M245" i="91"/>
  <c r="K245" i="91"/>
  <c r="P244" i="91"/>
  <c r="M244" i="91"/>
  <c r="K244" i="91"/>
  <c r="P243" i="91"/>
  <c r="M243" i="91"/>
  <c r="K243" i="91"/>
  <c r="P242" i="91"/>
  <c r="M242" i="91"/>
  <c r="K242" i="91"/>
  <c r="P219" i="91"/>
  <c r="M219" i="91"/>
  <c r="K219" i="91"/>
  <c r="P167" i="91"/>
  <c r="M167" i="91"/>
  <c r="K167" i="91"/>
  <c r="P239" i="91"/>
  <c r="M239" i="91"/>
  <c r="K239" i="91"/>
  <c r="P235" i="91"/>
  <c r="M235" i="91"/>
  <c r="K235" i="91"/>
  <c r="P230" i="91"/>
  <c r="M230" i="91"/>
  <c r="K230" i="91"/>
  <c r="P200" i="91"/>
  <c r="M200" i="91"/>
  <c r="K200" i="91"/>
  <c r="P168" i="91"/>
  <c r="M168" i="91"/>
  <c r="K168" i="91"/>
  <c r="P197" i="91"/>
  <c r="M197" i="91"/>
  <c r="K197" i="91"/>
  <c r="P165" i="91"/>
  <c r="M165" i="91"/>
  <c r="K165" i="91"/>
  <c r="P221" i="91"/>
  <c r="M221" i="91"/>
  <c r="K221" i="91"/>
  <c r="P227" i="91"/>
  <c r="M227" i="91"/>
  <c r="K227" i="91"/>
  <c r="P218" i="91"/>
  <c r="M218" i="91"/>
  <c r="K218" i="91"/>
  <c r="P231" i="91"/>
  <c r="M231" i="91"/>
  <c r="K231" i="91"/>
  <c r="P232" i="91"/>
  <c r="M232" i="91"/>
  <c r="K232" i="91"/>
  <c r="P223" i="91"/>
  <c r="M223" i="91"/>
  <c r="K223" i="91"/>
  <c r="P208" i="91"/>
  <c r="M208" i="91"/>
  <c r="K208" i="91"/>
  <c r="P222" i="91"/>
  <c r="M222" i="91"/>
  <c r="K222" i="91"/>
  <c r="P226" i="91"/>
  <c r="M226" i="91"/>
  <c r="K226" i="91"/>
  <c r="P205" i="91"/>
  <c r="M205" i="91"/>
  <c r="K205" i="91"/>
  <c r="P166" i="91"/>
  <c r="M166" i="91"/>
  <c r="K166" i="91"/>
  <c r="P238" i="91"/>
  <c r="M238" i="91"/>
  <c r="K238" i="91"/>
  <c r="P237" i="91"/>
  <c r="M237" i="91"/>
  <c r="K237" i="91"/>
  <c r="P236" i="91"/>
  <c r="M236" i="91"/>
  <c r="K236" i="91"/>
  <c r="P196" i="91"/>
  <c r="M196" i="91"/>
  <c r="K196" i="91"/>
  <c r="P193" i="91"/>
  <c r="M193" i="91"/>
  <c r="K193" i="91"/>
  <c r="P210" i="91"/>
  <c r="M210" i="91"/>
  <c r="K210" i="91"/>
  <c r="P234" i="91"/>
  <c r="M234" i="91"/>
  <c r="K234" i="91"/>
  <c r="P201" i="91"/>
  <c r="M201" i="91"/>
  <c r="K201" i="91"/>
  <c r="P212" i="91"/>
  <c r="M212" i="91"/>
  <c r="K212" i="91"/>
  <c r="P224" i="91"/>
  <c r="M224" i="91"/>
  <c r="K224" i="91"/>
  <c r="P220" i="91"/>
  <c r="M220" i="91"/>
  <c r="K220" i="91"/>
  <c r="P215" i="91"/>
  <c r="M215" i="91"/>
  <c r="K215" i="91"/>
  <c r="P233" i="91"/>
  <c r="M233" i="91"/>
  <c r="K233" i="91"/>
  <c r="P207" i="91"/>
  <c r="M207" i="91"/>
  <c r="K207" i="91"/>
  <c r="P206" i="91"/>
  <c r="M206" i="91"/>
  <c r="K206" i="91"/>
  <c r="P194" i="91"/>
  <c r="M194" i="91"/>
  <c r="K194" i="91"/>
  <c r="P199" i="91"/>
  <c r="M199" i="91"/>
  <c r="K199" i="91"/>
  <c r="P228" i="91"/>
  <c r="M228" i="91"/>
  <c r="K228" i="91"/>
  <c r="P225" i="91"/>
  <c r="M225" i="91"/>
  <c r="K225" i="91"/>
  <c r="P195" i="91"/>
  <c r="M195" i="91"/>
  <c r="K195" i="91"/>
  <c r="P214" i="91"/>
  <c r="M214" i="91"/>
  <c r="K214" i="91"/>
  <c r="P241" i="91"/>
  <c r="M241" i="91"/>
  <c r="K241" i="91"/>
  <c r="P240" i="91"/>
  <c r="M240" i="91"/>
  <c r="K240" i="91"/>
  <c r="P198" i="91"/>
  <c r="M198" i="91"/>
  <c r="K198" i="91"/>
  <c r="P229" i="91"/>
  <c r="M229" i="91"/>
  <c r="K229" i="91"/>
  <c r="P216" i="91"/>
  <c r="M216" i="91"/>
  <c r="K216" i="91"/>
  <c r="P203" i="91"/>
  <c r="M203" i="91"/>
  <c r="K203" i="91"/>
  <c r="P202" i="91"/>
  <c r="M202" i="91"/>
  <c r="K202" i="91"/>
  <c r="P217" i="91"/>
  <c r="M217" i="91"/>
  <c r="K217" i="91"/>
  <c r="P211" i="91"/>
  <c r="M211" i="91"/>
  <c r="K211" i="91"/>
  <c r="P204" i="91"/>
  <c r="M204" i="91"/>
  <c r="K204" i="91"/>
  <c r="P209" i="91"/>
  <c r="M209" i="91"/>
  <c r="K209" i="91"/>
  <c r="P192" i="91"/>
  <c r="M192" i="91"/>
  <c r="K192" i="91"/>
  <c r="P191" i="91"/>
  <c r="M191" i="91"/>
  <c r="K191" i="91"/>
  <c r="P190" i="91"/>
  <c r="M190" i="91"/>
  <c r="K190" i="91"/>
  <c r="P189" i="91"/>
  <c r="M189" i="91"/>
  <c r="K189" i="91"/>
  <c r="P188" i="91"/>
  <c r="M188" i="91"/>
  <c r="K188" i="91"/>
  <c r="P187" i="91"/>
  <c r="M187" i="91"/>
  <c r="K187" i="91"/>
  <c r="P186" i="91"/>
  <c r="M186" i="91"/>
  <c r="K186" i="91"/>
  <c r="P185" i="91"/>
  <c r="M185" i="91"/>
  <c r="K185" i="91"/>
  <c r="P184" i="91"/>
  <c r="M184" i="91"/>
  <c r="K184" i="91"/>
  <c r="P183" i="91"/>
  <c r="M183" i="91"/>
  <c r="K183" i="91"/>
  <c r="P182" i="91"/>
  <c r="M182" i="91"/>
  <c r="K182" i="91"/>
  <c r="P181" i="91"/>
  <c r="M181" i="91"/>
  <c r="K181" i="91"/>
  <c r="P180" i="91"/>
  <c r="M180" i="91"/>
  <c r="K180" i="91"/>
  <c r="P179" i="91"/>
  <c r="M179" i="91"/>
  <c r="K179" i="91"/>
  <c r="P178" i="91"/>
  <c r="M178" i="91"/>
  <c r="K178" i="91"/>
  <c r="P177" i="91"/>
  <c r="M177" i="91"/>
  <c r="K177" i="91"/>
  <c r="P176" i="91"/>
  <c r="M176" i="91"/>
  <c r="K176" i="91"/>
  <c r="P175" i="91"/>
  <c r="M175" i="91"/>
  <c r="K175" i="91"/>
  <c r="P174" i="91"/>
  <c r="M174" i="91"/>
  <c r="K174" i="91"/>
  <c r="P173" i="91"/>
  <c r="M173" i="91"/>
  <c r="K173" i="91"/>
  <c r="P172" i="91"/>
  <c r="M172" i="91"/>
  <c r="K172" i="91"/>
  <c r="P171" i="91"/>
  <c r="M171" i="91"/>
  <c r="K171" i="91"/>
  <c r="P170" i="91"/>
  <c r="M170" i="91"/>
  <c r="K170" i="91"/>
  <c r="P169" i="91"/>
  <c r="M169" i="91"/>
  <c r="K169" i="91"/>
  <c r="P213" i="91"/>
  <c r="M213" i="91"/>
  <c r="K213" i="91"/>
  <c r="P164" i="91"/>
  <c r="M164" i="91"/>
  <c r="K164" i="91"/>
  <c r="P163" i="91"/>
  <c r="M163" i="91"/>
  <c r="K163" i="91"/>
  <c r="P162" i="91"/>
  <c r="M162" i="91"/>
  <c r="K162" i="91"/>
  <c r="P161" i="91"/>
  <c r="M161" i="91"/>
  <c r="K161" i="91"/>
  <c r="P160" i="91"/>
  <c r="M160" i="91"/>
  <c r="K160" i="91"/>
  <c r="P159" i="91"/>
  <c r="M159" i="91"/>
  <c r="K159" i="91"/>
  <c r="P158" i="91"/>
  <c r="M158" i="91"/>
  <c r="K158" i="91"/>
  <c r="P157" i="91"/>
  <c r="M157" i="91"/>
  <c r="K157" i="91"/>
  <c r="P156" i="91"/>
  <c r="M156" i="91"/>
  <c r="K156" i="91"/>
  <c r="P155" i="91"/>
  <c r="M155" i="91"/>
  <c r="K155" i="91"/>
  <c r="P154" i="91"/>
  <c r="M154" i="91"/>
  <c r="K154" i="91"/>
  <c r="P153" i="91"/>
  <c r="M153" i="91"/>
  <c r="K153" i="91"/>
  <c r="P152" i="91"/>
  <c r="M152" i="91"/>
  <c r="K152" i="91"/>
  <c r="P151" i="91"/>
  <c r="M151" i="91"/>
  <c r="K151" i="91"/>
  <c r="P150" i="91"/>
  <c r="M150" i="91"/>
  <c r="K150" i="91"/>
  <c r="P149" i="91"/>
  <c r="M149" i="91"/>
  <c r="K149" i="91"/>
  <c r="P148" i="91"/>
  <c r="M148" i="91"/>
  <c r="K148" i="91"/>
  <c r="P147" i="91"/>
  <c r="M147" i="91"/>
  <c r="K147" i="91"/>
  <c r="P146" i="91"/>
  <c r="M146" i="91"/>
  <c r="K146" i="91"/>
  <c r="P145" i="91"/>
  <c r="M145" i="91"/>
  <c r="K145" i="91"/>
  <c r="P144" i="91"/>
  <c r="M144" i="91"/>
  <c r="K144" i="91"/>
  <c r="P143" i="91"/>
  <c r="M143" i="91"/>
  <c r="K143" i="91"/>
  <c r="P142" i="91"/>
  <c r="M142" i="91"/>
  <c r="K142" i="91"/>
  <c r="P141" i="91"/>
  <c r="M141" i="91"/>
  <c r="K141" i="91"/>
  <c r="P140" i="91"/>
  <c r="M140" i="91"/>
  <c r="K140" i="91"/>
  <c r="P139" i="91"/>
  <c r="M139" i="91"/>
  <c r="K139" i="91"/>
  <c r="P138" i="91"/>
  <c r="M138" i="91"/>
  <c r="K138" i="91"/>
  <c r="P137" i="91"/>
  <c r="M137" i="91"/>
  <c r="K137" i="91"/>
  <c r="P136" i="91"/>
  <c r="M136" i="91"/>
  <c r="K136" i="91"/>
  <c r="P135" i="91"/>
  <c r="M135" i="91"/>
  <c r="K135" i="91"/>
  <c r="P134" i="91"/>
  <c r="M134" i="91"/>
  <c r="K134" i="91"/>
  <c r="P133" i="91"/>
  <c r="M133" i="91"/>
  <c r="K133" i="91"/>
  <c r="P132" i="91"/>
  <c r="M132" i="91"/>
  <c r="K132" i="91"/>
  <c r="P131" i="91"/>
  <c r="M131" i="91"/>
  <c r="K131" i="91"/>
  <c r="P130" i="91"/>
  <c r="M130" i="91"/>
  <c r="K130" i="91"/>
  <c r="P129" i="91"/>
  <c r="M129" i="91"/>
  <c r="K129" i="91"/>
  <c r="P128" i="91"/>
  <c r="M128" i="91"/>
  <c r="K128" i="91"/>
  <c r="P127" i="91"/>
  <c r="M127" i="91"/>
  <c r="K127" i="91"/>
  <c r="P126" i="91"/>
  <c r="M126" i="91"/>
  <c r="K126" i="91"/>
  <c r="P125" i="91"/>
  <c r="M125" i="91"/>
  <c r="K125" i="91"/>
  <c r="P124" i="91"/>
  <c r="M124" i="91"/>
  <c r="K124" i="91"/>
  <c r="P123" i="91"/>
  <c r="M123" i="91"/>
  <c r="K123" i="91"/>
  <c r="P122" i="91"/>
  <c r="M122" i="91"/>
  <c r="K122" i="91"/>
  <c r="P121" i="91"/>
  <c r="M121" i="91"/>
  <c r="K121" i="91"/>
  <c r="P120" i="91"/>
  <c r="M120" i="91"/>
  <c r="K120" i="91"/>
  <c r="P119" i="91"/>
  <c r="M119" i="91"/>
  <c r="K119" i="91"/>
  <c r="P118" i="91"/>
  <c r="M118" i="91"/>
  <c r="K118" i="91"/>
  <c r="P117" i="91"/>
  <c r="M117" i="91"/>
  <c r="K117" i="91"/>
  <c r="P116" i="91"/>
  <c r="M116" i="91"/>
  <c r="K116" i="91"/>
  <c r="P115" i="91"/>
  <c r="M115" i="91"/>
  <c r="K115" i="91"/>
  <c r="P114" i="91"/>
  <c r="M114" i="91"/>
  <c r="K114" i="91"/>
  <c r="P113" i="91"/>
  <c r="M113" i="91"/>
  <c r="K113" i="91"/>
  <c r="P112" i="91"/>
  <c r="M112" i="91"/>
  <c r="K112" i="91"/>
  <c r="P111" i="91"/>
  <c r="M111" i="91"/>
  <c r="K111" i="91"/>
  <c r="P110" i="91"/>
  <c r="M110" i="91"/>
  <c r="K110" i="91"/>
  <c r="P109" i="91"/>
  <c r="M109" i="91"/>
  <c r="K109" i="91"/>
  <c r="P108" i="91"/>
  <c r="M108" i="91"/>
  <c r="K108" i="91"/>
  <c r="P107" i="91"/>
  <c r="M107" i="91"/>
  <c r="K107" i="91"/>
  <c r="P106" i="91"/>
  <c r="M106" i="91"/>
  <c r="K106" i="91"/>
  <c r="P105" i="91"/>
  <c r="M105" i="91"/>
  <c r="K105" i="91"/>
  <c r="P104" i="91"/>
  <c r="M104" i="91"/>
  <c r="K104" i="91"/>
  <c r="P103" i="91"/>
  <c r="M103" i="91"/>
  <c r="K103" i="91"/>
  <c r="P102" i="91"/>
  <c r="M102" i="91"/>
  <c r="K102" i="91"/>
  <c r="P101" i="91"/>
  <c r="M101" i="91"/>
  <c r="K101" i="91"/>
  <c r="P100" i="91"/>
  <c r="M100" i="91"/>
  <c r="K100" i="91"/>
  <c r="P99" i="91"/>
  <c r="M99" i="91"/>
  <c r="K99" i="91"/>
  <c r="P98" i="91"/>
  <c r="M98" i="91"/>
  <c r="K98" i="91"/>
  <c r="P97" i="91"/>
  <c r="M97" i="91"/>
  <c r="K97" i="91"/>
  <c r="P96" i="91"/>
  <c r="M96" i="91"/>
  <c r="K96" i="91"/>
  <c r="P95" i="91"/>
  <c r="M95" i="91"/>
  <c r="K95" i="91"/>
  <c r="P94" i="91"/>
  <c r="M94" i="91"/>
  <c r="K94" i="91"/>
  <c r="P93" i="91"/>
  <c r="M93" i="91"/>
  <c r="K93" i="91"/>
  <c r="P92" i="91"/>
  <c r="M92" i="91"/>
  <c r="K92" i="91"/>
  <c r="P91" i="91"/>
  <c r="M91" i="91"/>
  <c r="K91" i="91"/>
  <c r="P90" i="91"/>
  <c r="M90" i="91"/>
  <c r="K90" i="91"/>
  <c r="P89" i="91"/>
  <c r="M89" i="91"/>
  <c r="K89" i="91"/>
  <c r="P88" i="91"/>
  <c r="M88" i="91"/>
  <c r="K88" i="91"/>
  <c r="P87" i="91"/>
  <c r="M87" i="91"/>
  <c r="K87" i="91"/>
  <c r="P86" i="91"/>
  <c r="M86" i="91"/>
  <c r="K86" i="91"/>
  <c r="P85" i="91"/>
  <c r="M85" i="91"/>
  <c r="K85" i="91"/>
  <c r="P84" i="91"/>
  <c r="M84" i="91"/>
  <c r="K84" i="91"/>
  <c r="P83" i="91"/>
  <c r="M83" i="91"/>
  <c r="K83" i="91"/>
  <c r="P82" i="91"/>
  <c r="M82" i="91"/>
  <c r="K82" i="91"/>
  <c r="P81" i="91"/>
  <c r="M81" i="91"/>
  <c r="K81" i="91"/>
  <c r="P80" i="91"/>
  <c r="M80" i="91"/>
  <c r="K80" i="91"/>
  <c r="P79" i="91"/>
  <c r="M79" i="91"/>
  <c r="K79" i="91"/>
  <c r="P78" i="91"/>
  <c r="M78" i="91"/>
  <c r="K78" i="91"/>
  <c r="P77" i="91"/>
  <c r="M77" i="91"/>
  <c r="K77" i="91"/>
  <c r="P76" i="91"/>
  <c r="M76" i="91"/>
  <c r="K76" i="91"/>
  <c r="P75" i="91"/>
  <c r="M75" i="91"/>
  <c r="K75" i="91"/>
  <c r="P74" i="91"/>
  <c r="M74" i="91"/>
  <c r="K74" i="91"/>
  <c r="P73" i="91"/>
  <c r="M73" i="91"/>
  <c r="K73" i="91"/>
  <c r="P72" i="91"/>
  <c r="M72" i="91"/>
  <c r="K72" i="91"/>
  <c r="P71" i="91"/>
  <c r="M71" i="91"/>
  <c r="K71" i="91"/>
  <c r="P70" i="91"/>
  <c r="M70" i="91"/>
  <c r="K70" i="91"/>
  <c r="P69" i="91"/>
  <c r="M69" i="91"/>
  <c r="K69" i="91"/>
  <c r="P68" i="91"/>
  <c r="M68" i="91"/>
  <c r="K68" i="91"/>
  <c r="P67" i="91"/>
  <c r="M67" i="91"/>
  <c r="K67" i="91"/>
  <c r="P66" i="91"/>
  <c r="M66" i="91"/>
  <c r="K66" i="91"/>
  <c r="P65" i="91"/>
  <c r="M65" i="91"/>
  <c r="K65" i="91"/>
  <c r="P64" i="91"/>
  <c r="M64" i="91"/>
  <c r="K64" i="91"/>
  <c r="P63" i="91"/>
  <c r="M63" i="91"/>
  <c r="K63" i="91"/>
  <c r="P62" i="91"/>
  <c r="M62" i="91"/>
  <c r="K62" i="91"/>
  <c r="P61" i="91"/>
  <c r="M61" i="91"/>
  <c r="K61" i="91"/>
  <c r="P60" i="91"/>
  <c r="M60" i="91"/>
  <c r="K60" i="91"/>
  <c r="P59" i="91"/>
  <c r="M59" i="91"/>
  <c r="K59" i="91"/>
  <c r="P58" i="91"/>
  <c r="M58" i="91"/>
  <c r="K58" i="91"/>
  <c r="P57" i="91"/>
  <c r="M57" i="91"/>
  <c r="K57" i="91"/>
  <c r="P56" i="91"/>
  <c r="M56" i="91"/>
  <c r="K56" i="91"/>
  <c r="P55" i="91"/>
  <c r="M55" i="91"/>
  <c r="K55" i="91"/>
  <c r="P54" i="91"/>
  <c r="M54" i="91"/>
  <c r="K54" i="91"/>
  <c r="P53" i="91"/>
  <c r="M53" i="91"/>
  <c r="K53" i="91"/>
  <c r="P52" i="91"/>
  <c r="M52" i="91"/>
  <c r="K52" i="91"/>
  <c r="P51" i="91"/>
  <c r="M51" i="91"/>
  <c r="K51" i="91"/>
  <c r="P50" i="91"/>
  <c r="M50" i="91"/>
  <c r="K50" i="91"/>
  <c r="P49" i="91"/>
  <c r="M49" i="91"/>
  <c r="K49" i="91"/>
  <c r="P48" i="91"/>
  <c r="M48" i="91"/>
  <c r="K48" i="91"/>
  <c r="P47" i="91"/>
  <c r="M47" i="91"/>
  <c r="K47" i="91"/>
  <c r="P46" i="91"/>
  <c r="M46" i="91"/>
  <c r="K46" i="91"/>
  <c r="P45" i="91"/>
  <c r="M45" i="91"/>
  <c r="K45" i="91"/>
  <c r="P44" i="91"/>
  <c r="M44" i="91"/>
  <c r="K44" i="91"/>
  <c r="P43" i="91"/>
  <c r="M43" i="91"/>
  <c r="K43" i="91"/>
  <c r="P42" i="91"/>
  <c r="M42" i="91"/>
  <c r="K42" i="91"/>
  <c r="P41" i="91"/>
  <c r="M41" i="91"/>
  <c r="K41" i="91"/>
  <c r="P40" i="91"/>
  <c r="M40" i="91"/>
  <c r="K40" i="91"/>
  <c r="P39" i="91"/>
  <c r="M39" i="91"/>
  <c r="K39" i="91"/>
  <c r="P38" i="91"/>
  <c r="M38" i="91"/>
  <c r="K38" i="91"/>
  <c r="P37" i="91"/>
  <c r="M37" i="91"/>
  <c r="K37" i="91"/>
  <c r="P36" i="91"/>
  <c r="M36" i="91"/>
  <c r="K36" i="91"/>
  <c r="P35" i="91"/>
  <c r="M35" i="91"/>
  <c r="K35" i="91"/>
  <c r="P34" i="91"/>
  <c r="M34" i="91"/>
  <c r="K34" i="91"/>
  <c r="P33" i="91"/>
  <c r="M33" i="91"/>
  <c r="K33" i="91"/>
  <c r="P32" i="91"/>
  <c r="M32" i="91"/>
  <c r="K32" i="91"/>
  <c r="P31" i="91"/>
  <c r="M31" i="91"/>
  <c r="K31" i="91"/>
  <c r="P30" i="91"/>
  <c r="M30" i="91"/>
  <c r="K30" i="91"/>
  <c r="P29" i="91"/>
  <c r="M29" i="91"/>
  <c r="K29" i="91"/>
  <c r="P28" i="91"/>
  <c r="M28" i="91"/>
  <c r="K28" i="91"/>
  <c r="P27" i="91"/>
  <c r="M27" i="91"/>
  <c r="K27" i="91"/>
  <c r="P26" i="91"/>
  <c r="M26" i="91"/>
  <c r="K26" i="91"/>
  <c r="P25" i="91"/>
  <c r="M25" i="91"/>
  <c r="K25" i="91"/>
  <c r="P24" i="91"/>
  <c r="M24" i="91"/>
  <c r="K24" i="91"/>
  <c r="P23" i="91"/>
  <c r="M23" i="91"/>
  <c r="K23" i="91"/>
  <c r="P22" i="91"/>
  <c r="M22" i="91"/>
  <c r="K22" i="91"/>
  <c r="P21" i="91"/>
  <c r="M21" i="91"/>
  <c r="K21" i="91"/>
  <c r="P20" i="91"/>
  <c r="M20" i="91"/>
  <c r="K20" i="91"/>
  <c r="P19" i="91"/>
  <c r="M19" i="91"/>
  <c r="K19" i="91"/>
  <c r="P18" i="91"/>
  <c r="M18" i="91"/>
  <c r="K18" i="91"/>
  <c r="P17" i="91"/>
  <c r="M17" i="91"/>
  <c r="K17" i="91"/>
  <c r="P16" i="91"/>
  <c r="M16" i="91"/>
  <c r="K16" i="91"/>
  <c r="P15" i="91"/>
  <c r="M15" i="91"/>
  <c r="K15" i="91"/>
  <c r="P14" i="91"/>
  <c r="M14" i="91"/>
  <c r="K14" i="91"/>
  <c r="P13" i="91"/>
  <c r="M13" i="91"/>
  <c r="K13" i="91"/>
  <c r="P12" i="91"/>
  <c r="M12" i="91"/>
  <c r="K12" i="91"/>
  <c r="P11" i="91"/>
  <c r="M11" i="91"/>
  <c r="K11" i="91"/>
  <c r="P10" i="91"/>
  <c r="M10" i="91"/>
  <c r="K10" i="91"/>
  <c r="P9" i="91"/>
  <c r="M9" i="91"/>
  <c r="K9" i="91"/>
  <c r="P8" i="91"/>
  <c r="M8" i="91"/>
  <c r="K8" i="91"/>
  <c r="P7" i="91"/>
  <c r="M7" i="91"/>
  <c r="K7" i="91"/>
  <c r="P6" i="91"/>
  <c r="M6" i="91"/>
  <c r="K6" i="91"/>
  <c r="P5" i="91"/>
  <c r="M5" i="91"/>
  <c r="L5" i="91"/>
  <c r="K5" i="91"/>
  <c r="N6" i="91" l="1"/>
  <c r="N7" i="91"/>
  <c r="N8" i="91"/>
  <c r="N9" i="91"/>
  <c r="N10" i="91"/>
  <c r="N11" i="91"/>
  <c r="N12" i="91"/>
  <c r="N13" i="91"/>
  <c r="N14" i="91"/>
  <c r="N16" i="91"/>
  <c r="N17" i="91"/>
  <c r="N18" i="91"/>
  <c r="N19" i="91"/>
  <c r="N20" i="91"/>
  <c r="N21" i="91"/>
  <c r="N22" i="91"/>
  <c r="N23" i="91"/>
  <c r="N24" i="91"/>
  <c r="N25" i="91"/>
  <c r="N26" i="91"/>
  <c r="N27" i="91"/>
  <c r="N28" i="91"/>
  <c r="N29" i="91"/>
  <c r="N30" i="91"/>
  <c r="N31" i="91"/>
  <c r="N32" i="91"/>
  <c r="N33" i="91"/>
  <c r="N34" i="91"/>
  <c r="N35" i="91"/>
  <c r="N36" i="91"/>
  <c r="N37" i="91"/>
  <c r="N38" i="91"/>
  <c r="N39" i="91"/>
  <c r="N40" i="91"/>
  <c r="N41" i="91"/>
  <c r="N42" i="91"/>
  <c r="N43" i="91"/>
  <c r="N44" i="91"/>
  <c r="N45" i="91"/>
  <c r="N46" i="91"/>
  <c r="N47" i="91"/>
  <c r="N48" i="91"/>
  <c r="N49" i="91"/>
  <c r="N50" i="91"/>
  <c r="N51" i="91"/>
  <c r="N52" i="91"/>
  <c r="N53" i="91"/>
  <c r="N54" i="91"/>
  <c r="N55" i="91"/>
  <c r="N56" i="91"/>
  <c r="N57" i="91"/>
  <c r="N58" i="91"/>
  <c r="N59" i="91"/>
  <c r="N60" i="91"/>
  <c r="N61" i="91"/>
  <c r="N62" i="91"/>
  <c r="N63" i="91"/>
  <c r="N64" i="91"/>
  <c r="N65" i="91"/>
  <c r="N66" i="91"/>
  <c r="N67" i="91"/>
  <c r="N68" i="91"/>
  <c r="N69" i="91"/>
  <c r="N70" i="91"/>
  <c r="N71" i="91"/>
  <c r="N72" i="91"/>
  <c r="N73" i="91"/>
  <c r="N74" i="91"/>
  <c r="N75" i="91"/>
  <c r="N76" i="91"/>
  <c r="N77" i="91"/>
  <c r="N78" i="91"/>
  <c r="N79" i="91"/>
  <c r="N80" i="91"/>
  <c r="N81" i="91"/>
  <c r="N83" i="91"/>
  <c r="N84" i="91"/>
  <c r="N85" i="91"/>
  <c r="N86" i="91"/>
  <c r="N87" i="91"/>
  <c r="N89" i="91"/>
  <c r="N90" i="91"/>
  <c r="N82" i="91"/>
  <c r="N88" i="91"/>
  <c r="N91" i="91"/>
  <c r="N144" i="91"/>
  <c r="N145" i="91"/>
  <c r="N92" i="91"/>
  <c r="N95" i="91"/>
  <c r="N104" i="91"/>
  <c r="N161" i="91"/>
  <c r="N180" i="91"/>
  <c r="N93" i="91"/>
  <c r="N96" i="91"/>
  <c r="N101" i="91"/>
  <c r="N105" i="91"/>
  <c r="N109" i="91"/>
  <c r="N129" i="91"/>
  <c r="N154" i="91"/>
  <c r="N162" i="91"/>
  <c r="N175" i="91"/>
  <c r="N181" i="91"/>
  <c r="N190" i="91"/>
  <c r="N209" i="91"/>
  <c r="N97" i="91"/>
  <c r="N102" i="91"/>
  <c r="N106" i="91"/>
  <c r="N110" i="91"/>
  <c r="N114" i="91"/>
  <c r="N119" i="91"/>
  <c r="N122" i="91"/>
  <c r="N130" i="91"/>
  <c r="N140" i="91"/>
  <c r="N151" i="91"/>
  <c r="N155" i="91"/>
  <c r="N163" i="91"/>
  <c r="N169" i="91"/>
  <c r="N176" i="91"/>
  <c r="N182" i="91"/>
  <c r="N186" i="91"/>
  <c r="N191" i="91"/>
  <c r="N98" i="91"/>
  <c r="N103" i="91"/>
  <c r="N107" i="91"/>
  <c r="N111" i="91"/>
  <c r="N115" i="91"/>
  <c r="N123" i="91"/>
  <c r="N126" i="91"/>
  <c r="N131" i="91"/>
  <c r="N137" i="91"/>
  <c r="N141" i="91"/>
  <c r="N152" i="91"/>
  <c r="N156" i="91"/>
  <c r="N159" i="91"/>
  <c r="N164" i="91"/>
  <c r="N170" i="91"/>
  <c r="N177" i="91"/>
  <c r="N183" i="91"/>
  <c r="N187" i="91"/>
  <c r="N192" i="91"/>
  <c r="N211" i="91"/>
  <c r="N202" i="91"/>
  <c r="N94" i="91"/>
  <c r="N99" i="91"/>
  <c r="N108" i="91"/>
  <c r="N112" i="91"/>
  <c r="N116" i="91"/>
  <c r="N120" i="91"/>
  <c r="N124" i="91"/>
  <c r="N127" i="91"/>
  <c r="N132" i="91"/>
  <c r="N135" i="91"/>
  <c r="N138" i="91"/>
  <c r="N142" i="91"/>
  <c r="N146" i="91"/>
  <c r="N148" i="91"/>
  <c r="N153" i="91"/>
  <c r="N157" i="91"/>
  <c r="N160" i="91"/>
  <c r="N213" i="91"/>
  <c r="N171" i="91"/>
  <c r="N173" i="91"/>
  <c r="N178" i="91"/>
  <c r="N184" i="91"/>
  <c r="N188" i="91"/>
  <c r="N204" i="91"/>
  <c r="N217" i="91"/>
  <c r="N100" i="91"/>
  <c r="N113" i="91"/>
  <c r="N117" i="91"/>
  <c r="N121" i="91"/>
  <c r="N125" i="91"/>
  <c r="N128" i="91"/>
  <c r="N133" i="91"/>
  <c r="N136" i="91"/>
  <c r="N139" i="91"/>
  <c r="N143" i="91"/>
  <c r="N147" i="91"/>
  <c r="N149" i="91"/>
  <c r="N150" i="91"/>
  <c r="N158" i="91"/>
  <c r="N172" i="91"/>
  <c r="N174" i="91"/>
  <c r="N179" i="91"/>
  <c r="N185" i="91"/>
  <c r="N189" i="91"/>
  <c r="N203" i="91"/>
  <c r="N216" i="91"/>
  <c r="N229" i="91"/>
  <c r="N198" i="91"/>
  <c r="N240" i="91"/>
  <c r="N241" i="91"/>
  <c r="N214" i="91"/>
  <c r="N195" i="91"/>
  <c r="N225" i="91"/>
  <c r="N228" i="91"/>
  <c r="N199" i="91"/>
  <c r="N194" i="91"/>
  <c r="N206" i="91"/>
  <c r="N207" i="91"/>
  <c r="N233" i="91"/>
  <c r="N220" i="91"/>
  <c r="N224" i="91"/>
  <c r="N212" i="91"/>
  <c r="N201" i="91"/>
  <c r="N210" i="91"/>
  <c r="N196" i="91"/>
  <c r="N236" i="91"/>
  <c r="N237" i="91"/>
  <c r="N238" i="91"/>
  <c r="N166" i="91"/>
  <c r="N205" i="91"/>
  <c r="N226" i="91"/>
  <c r="N222" i="91"/>
  <c r="N208" i="91"/>
  <c r="N223" i="91"/>
  <c r="N232" i="91"/>
  <c r="N231" i="91"/>
  <c r="N218" i="91"/>
  <c r="N227" i="91"/>
  <c r="N221" i="91"/>
  <c r="N165" i="91"/>
  <c r="N197" i="91"/>
  <c r="N168" i="91"/>
  <c r="N200" i="91"/>
  <c r="N230" i="91"/>
  <c r="N235" i="91"/>
  <c r="N239" i="91"/>
  <c r="N219" i="91"/>
  <c r="N242" i="91"/>
  <c r="N243" i="91"/>
  <c r="N244" i="91"/>
  <c r="N245" i="91"/>
  <c r="N246" i="91"/>
  <c r="N247" i="91"/>
  <c r="N248" i="91"/>
  <c r="N249" i="91"/>
  <c r="N250" i="91"/>
  <c r="N251" i="91"/>
  <c r="N252" i="91"/>
  <c r="N253" i="91"/>
  <c r="N254" i="91"/>
  <c r="N255" i="91"/>
  <c r="N256" i="91"/>
  <c r="N257" i="91"/>
  <c r="N258" i="91"/>
  <c r="N259" i="91"/>
  <c r="N260" i="91"/>
  <c r="N261" i="91"/>
  <c r="N262" i="91"/>
  <c r="N263" i="91"/>
  <c r="N264" i="91"/>
  <c r="N265" i="91"/>
  <c r="N266" i="91"/>
  <c r="N267" i="91"/>
  <c r="N268" i="91"/>
  <c r="N269" i="91"/>
  <c r="N270" i="91"/>
  <c r="N271" i="91"/>
  <c r="N272" i="91"/>
  <c r="N273" i="91"/>
  <c r="N274" i="91"/>
  <c r="N275" i="91"/>
  <c r="N276" i="91"/>
  <c r="N277" i="91"/>
  <c r="N278" i="91"/>
  <c r="N279" i="91"/>
  <c r="N280" i="91"/>
  <c r="N281" i="91"/>
  <c r="N282" i="91"/>
  <c r="N283" i="91"/>
  <c r="N284" i="91"/>
  <c r="N285" i="91"/>
  <c r="N286" i="91"/>
  <c r="N287" i="91"/>
  <c r="N288" i="91"/>
  <c r="N289" i="91"/>
  <c r="N290" i="91"/>
  <c r="N291" i="91"/>
  <c r="N292" i="91"/>
  <c r="N293" i="91"/>
  <c r="N294" i="91"/>
  <c r="N295" i="91"/>
  <c r="N296" i="91"/>
  <c r="N297" i="91"/>
  <c r="N298" i="91"/>
  <c r="N299" i="91"/>
  <c r="N300" i="91"/>
  <c r="N301" i="91"/>
  <c r="N302" i="91"/>
  <c r="N303" i="91"/>
  <c r="N304" i="91"/>
  <c r="N306" i="91"/>
  <c r="N307" i="91"/>
  <c r="N308" i="91"/>
  <c r="N309" i="91"/>
  <c r="N310" i="91"/>
  <c r="N311" i="91"/>
  <c r="N312" i="91"/>
  <c r="N313" i="91"/>
  <c r="N314" i="91"/>
  <c r="N330" i="91"/>
  <c r="N331" i="91"/>
  <c r="N319" i="91"/>
  <c r="N339" i="91"/>
  <c r="N355" i="91"/>
  <c r="N315" i="91"/>
  <c r="N320" i="91"/>
  <c r="N328" i="91"/>
  <c r="N329" i="91"/>
  <c r="N333" i="91"/>
  <c r="N334" i="91"/>
  <c r="N335" i="91"/>
  <c r="N340" i="91"/>
  <c r="N349" i="91"/>
  <c r="N350" i="91"/>
  <c r="N351" i="91"/>
  <c r="N356" i="91"/>
  <c r="N316" i="91"/>
  <c r="N321" i="91"/>
  <c r="N336" i="91"/>
  <c r="N341" i="91"/>
  <c r="N352" i="91"/>
  <c r="N357" i="91"/>
  <c r="N317" i="91"/>
  <c r="N322" i="91"/>
  <c r="N324" i="91"/>
  <c r="N326" i="91"/>
  <c r="N337" i="91"/>
  <c r="N342" i="91"/>
  <c r="N345" i="91"/>
  <c r="N347" i="91"/>
  <c r="N353" i="91"/>
  <c r="N358" i="91"/>
  <c r="N318" i="91"/>
  <c r="N323" i="91"/>
  <c r="N325" i="91"/>
  <c r="N327" i="91"/>
  <c r="N332" i="91"/>
  <c r="N338" i="91"/>
  <c r="N343" i="91"/>
  <c r="N344" i="91"/>
  <c r="N346" i="91"/>
  <c r="N348" i="91"/>
  <c r="N354" i="91"/>
  <c r="N359" i="91"/>
  <c r="N363" i="91"/>
  <c r="N370" i="91"/>
  <c r="N377" i="91"/>
  <c r="N364" i="91"/>
  <c r="N367" i="91"/>
  <c r="N371" i="91"/>
  <c r="N374" i="91"/>
  <c r="N380" i="91"/>
  <c r="N361" i="91"/>
  <c r="N365" i="91"/>
  <c r="N368" i="91"/>
  <c r="N372" i="91"/>
  <c r="N375" i="91"/>
  <c r="N378" i="91"/>
  <c r="N381" i="91"/>
  <c r="N384" i="91"/>
  <c r="N387" i="91"/>
  <c r="N360" i="91"/>
  <c r="N362" i="91"/>
  <c r="N366" i="91"/>
  <c r="N369" i="91"/>
  <c r="N373" i="91"/>
  <c r="N376" i="91"/>
  <c r="N379" i="91"/>
  <c r="N382" i="91"/>
  <c r="N383" i="91"/>
  <c r="N385" i="91"/>
  <c r="N386" i="91"/>
  <c r="N388" i="91"/>
  <c r="N389" i="91"/>
  <c r="N390" i="91"/>
  <c r="N391" i="91"/>
  <c r="N392" i="91"/>
  <c r="N393" i="91"/>
  <c r="N394" i="91"/>
  <c r="N395" i="91"/>
  <c r="N396" i="91"/>
  <c r="N397" i="91"/>
  <c r="N398" i="91"/>
  <c r="N399" i="91"/>
  <c r="N400" i="91"/>
  <c r="N401" i="91"/>
  <c r="N403" i="91"/>
  <c r="N404" i="91"/>
  <c r="N405" i="91"/>
  <c r="N406" i="91"/>
  <c r="N407" i="91"/>
  <c r="N408" i="91"/>
  <c r="N409" i="91"/>
  <c r="N410" i="91"/>
  <c r="N411" i="91"/>
  <c r="N412" i="91"/>
  <c r="N413" i="91"/>
  <c r="N414" i="91"/>
  <c r="N415" i="91"/>
  <c r="N417" i="91"/>
  <c r="N418" i="91"/>
  <c r="N419" i="91"/>
  <c r="N420" i="91"/>
  <c r="N421" i="91"/>
  <c r="N422" i="91"/>
  <c r="N423" i="91"/>
  <c r="N424" i="91"/>
  <c r="N425" i="91"/>
  <c r="N426" i="91"/>
  <c r="N427" i="91"/>
  <c r="N428" i="91"/>
  <c r="N429" i="91"/>
  <c r="N430" i="91"/>
  <c r="N431" i="91"/>
  <c r="N432" i="91"/>
  <c r="N433" i="91"/>
  <c r="N434" i="91"/>
  <c r="N435" i="91"/>
  <c r="N436" i="91"/>
  <c r="N437" i="91"/>
  <c r="N438" i="91"/>
  <c r="N439" i="91"/>
  <c r="N440" i="91"/>
  <c r="N441" i="91"/>
  <c r="N442" i="91"/>
  <c r="N443" i="91"/>
  <c r="N444" i="91"/>
  <c r="N445" i="91"/>
  <c r="N446" i="91"/>
  <c r="N447" i="91"/>
  <c r="N448" i="91"/>
  <c r="N449" i="91"/>
  <c r="N450" i="91"/>
  <c r="N451" i="91"/>
  <c r="N452" i="91"/>
  <c r="N453" i="91"/>
  <c r="N454" i="91"/>
  <c r="N455" i="91"/>
  <c r="N456" i="91"/>
  <c r="N457" i="91"/>
  <c r="N458" i="91"/>
  <c r="N459" i="91"/>
  <c r="N460" i="91"/>
  <c r="N461" i="91"/>
  <c r="N462" i="91"/>
  <c r="N463" i="91"/>
  <c r="N464" i="91"/>
  <c r="N465" i="91"/>
  <c r="N466" i="91"/>
  <c r="N467" i="91"/>
  <c r="N468" i="91"/>
  <c r="N469" i="91"/>
  <c r="N470" i="91"/>
  <c r="N471" i="91"/>
  <c r="N472" i="91"/>
  <c r="N473" i="91"/>
  <c r="N474" i="91"/>
  <c r="N475" i="91"/>
  <c r="N476" i="91"/>
  <c r="N477" i="91"/>
  <c r="N478" i="91"/>
  <c r="N479" i="91"/>
  <c r="N480" i="91"/>
  <c r="N481" i="91"/>
  <c r="N482" i="91"/>
  <c r="N483" i="91"/>
  <c r="N484" i="91"/>
  <c r="N485" i="91"/>
  <c r="N486" i="91"/>
  <c r="N487" i="91"/>
  <c r="N488" i="91"/>
  <c r="N489" i="91"/>
  <c r="N490" i="91"/>
  <c r="N491" i="91"/>
  <c r="N492" i="91"/>
  <c r="N493" i="91"/>
  <c r="N494" i="91"/>
  <c r="N495" i="91"/>
  <c r="N496" i="91"/>
  <c r="N497" i="91"/>
  <c r="N498" i="91"/>
  <c r="N499" i="91"/>
  <c r="N500" i="91"/>
  <c r="N501" i="91"/>
  <c r="N502" i="91"/>
  <c r="N503" i="91"/>
  <c r="N504" i="91"/>
  <c r="N505" i="91"/>
  <c r="N506" i="91"/>
  <c r="N507" i="91"/>
  <c r="N508" i="91"/>
  <c r="N509" i="91"/>
  <c r="N510" i="91"/>
  <c r="N511" i="91"/>
  <c r="N512" i="91"/>
  <c r="N513" i="91"/>
  <c r="N514" i="91"/>
  <c r="N515" i="91"/>
  <c r="N516" i="91"/>
  <c r="N517" i="91"/>
  <c r="N518" i="91"/>
  <c r="N519" i="91"/>
  <c r="N520" i="91"/>
  <c r="N521" i="91"/>
  <c r="N522" i="91"/>
  <c r="N523" i="91"/>
  <c r="N524" i="91"/>
  <c r="N525" i="91"/>
  <c r="N526" i="91"/>
  <c r="N527" i="91"/>
  <c r="N528" i="91"/>
  <c r="N529" i="91"/>
  <c r="N530" i="91"/>
  <c r="N531" i="91"/>
  <c r="N532" i="91"/>
  <c r="N533" i="91"/>
  <c r="N534" i="91"/>
  <c r="N535" i="91"/>
  <c r="N536" i="91"/>
  <c r="N537" i="91"/>
  <c r="N538" i="91"/>
  <c r="N539" i="91"/>
  <c r="N540" i="91"/>
  <c r="N541" i="91"/>
  <c r="N542" i="91"/>
  <c r="N543" i="91"/>
  <c r="N544" i="91"/>
  <c r="N545" i="91"/>
  <c r="N546" i="91"/>
  <c r="N547" i="91"/>
  <c r="N548" i="91"/>
  <c r="N549" i="91"/>
  <c r="N550" i="91"/>
  <c r="N551" i="91"/>
  <c r="N552" i="91"/>
  <c r="N553" i="91"/>
  <c r="N554" i="91"/>
  <c r="N555" i="91"/>
  <c r="N556" i="91"/>
  <c r="N557" i="91"/>
  <c r="N558" i="91"/>
  <c r="N559" i="91"/>
  <c r="N560" i="91"/>
  <c r="N561" i="91"/>
  <c r="N562" i="91"/>
  <c r="N563" i="91"/>
  <c r="N564" i="91"/>
  <c r="N565" i="91"/>
  <c r="N566" i="91"/>
  <c r="N567" i="91"/>
  <c r="N568" i="91"/>
  <c r="N569" i="91"/>
  <c r="N570" i="91"/>
  <c r="N571" i="91"/>
  <c r="N572" i="91"/>
  <c r="N573" i="91"/>
  <c r="N574" i="91"/>
  <c r="N575" i="91"/>
  <c r="N576" i="91"/>
  <c r="N577" i="91"/>
  <c r="N578" i="91"/>
  <c r="N579" i="91"/>
  <c r="N580" i="91"/>
  <c r="N581" i="91"/>
  <c r="N582" i="91"/>
  <c r="N583" i="91"/>
  <c r="N584" i="91"/>
  <c r="N585" i="91"/>
  <c r="N586" i="91"/>
  <c r="N587" i="91"/>
  <c r="N588" i="91"/>
  <c r="N589" i="91"/>
  <c r="N590" i="91"/>
  <c r="N591" i="91"/>
  <c r="N592" i="91"/>
  <c r="N593" i="91"/>
  <c r="N594" i="91"/>
  <c r="N595" i="91"/>
  <c r="N596" i="91"/>
  <c r="N597" i="91"/>
  <c r="N598" i="91"/>
  <c r="N599" i="91"/>
  <c r="N600" i="91"/>
  <c r="N601" i="91"/>
  <c r="N602" i="91"/>
  <c r="N603" i="91"/>
  <c r="N604" i="91"/>
  <c r="N605" i="91"/>
  <c r="N606" i="91"/>
  <c r="N607" i="91"/>
  <c r="N608" i="91"/>
  <c r="N609" i="91"/>
  <c r="N610" i="91"/>
  <c r="N611" i="91"/>
  <c r="N612" i="91"/>
  <c r="N613" i="91"/>
  <c r="N614" i="91"/>
  <c r="N615" i="91"/>
  <c r="N5" i="91"/>
  <c r="L323" i="91"/>
  <c r="L324" i="91"/>
  <c r="L399" i="100" l="1"/>
  <c r="L411" i="91"/>
  <c r="L467" i="96"/>
  <c r="L328" i="91"/>
  <c r="L320" i="91"/>
  <c r="L438" i="91"/>
  <c r="L439" i="91"/>
  <c r="L437" i="91"/>
  <c r="L465" i="91"/>
  <c r="L441" i="91"/>
  <c r="L471" i="91"/>
  <c r="L469" i="91"/>
  <c r="L468" i="91"/>
  <c r="L467" i="91"/>
  <c r="L466" i="91"/>
  <c r="K468" i="91"/>
  <c r="K467" i="91"/>
  <c r="K466" i="91"/>
  <c r="K469" i="91"/>
  <c r="G399" i="100" l="1"/>
  <c r="G467" i="9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Fernando Luis Olmedo Aveiro</author>
  </authors>
  <commentList>
    <comment ref="D8" authorId="0" shapeId="0" xr:uid="{E00BF309-056B-40EA-A654-71899433AC64}">
      <text>
        <r>
          <rPr>
            <b/>
            <sz val="9"/>
            <color indexed="81"/>
            <rFont val="Tahoma"/>
            <family val="2"/>
          </rPr>
          <t>Fernando Luis Olmedo Aveiro:</t>
        </r>
        <r>
          <rPr>
            <sz val="9"/>
            <color indexed="81"/>
            <rFont val="Tahoma"/>
            <family val="2"/>
          </rPr>
          <t xml:space="preserve">
Del calculo del inventario auxiliar</t>
        </r>
      </text>
    </comment>
    <comment ref="C15" authorId="0" shapeId="0" xr:uid="{FBDA666A-0728-4006-9323-AAD50D845366}">
      <text>
        <r>
          <rPr>
            <b/>
            <sz val="9"/>
            <color indexed="81"/>
            <rFont val="Tahoma"/>
            <family val="2"/>
          </rPr>
          <t>Fernando Luis Olmedo Aveiro:</t>
        </r>
        <r>
          <rPr>
            <sz val="9"/>
            <color indexed="81"/>
            <rFont val="Tahoma"/>
            <family val="2"/>
          </rPr>
          <t xml:space="preserve">
de la nota 40</t>
        </r>
      </text>
    </comment>
  </commentList>
</comments>
</file>

<file path=xl/sharedStrings.xml><?xml version="1.0" encoding="utf-8"?>
<sst xmlns="http://schemas.openxmlformats.org/spreadsheetml/2006/main" count="10887" uniqueCount="3490">
  <si>
    <t>Total</t>
  </si>
  <si>
    <t>La composición de la cuenta es la siguiente:</t>
  </si>
  <si>
    <t>Concepto</t>
  </si>
  <si>
    <t>Previsiones</t>
  </si>
  <si>
    <t>En Gestión de Cobro</t>
  </si>
  <si>
    <t>B. Total Cartera Vencida</t>
  </si>
  <si>
    <t>Observaciones</t>
  </si>
  <si>
    <t>Criterios de Clasificación utilizados</t>
  </si>
  <si>
    <t>El rubro de otros créditos se compone como sigue:</t>
  </si>
  <si>
    <t>Garantía de Alquiler</t>
  </si>
  <si>
    <t xml:space="preserve">Total </t>
  </si>
  <si>
    <t>Los bienes de cambio están compuestos de la siguiente manera:</t>
  </si>
  <si>
    <t>Impuestos diferidos</t>
  </si>
  <si>
    <t>INDICE</t>
  </si>
  <si>
    <t>Nota 1</t>
  </si>
  <si>
    <t>Nota 2</t>
  </si>
  <si>
    <t>Nota 3</t>
  </si>
  <si>
    <t>Nota 4</t>
  </si>
  <si>
    <t>Nota 5</t>
  </si>
  <si>
    <t>Nota 6</t>
  </si>
  <si>
    <t>Nota 7</t>
  </si>
  <si>
    <t>Nota 8</t>
  </si>
  <si>
    <t>Nota 9</t>
  </si>
  <si>
    <t>Nota 10</t>
  </si>
  <si>
    <t>Nota 11</t>
  </si>
  <si>
    <t>Nota 12</t>
  </si>
  <si>
    <t>Nota 13</t>
  </si>
  <si>
    <t>Nota 14</t>
  </si>
  <si>
    <t>Nota 15</t>
  </si>
  <si>
    <t>Nota 16</t>
  </si>
  <si>
    <t>Resumen de las principales políticas contables</t>
  </si>
  <si>
    <t>Otros créditos</t>
  </si>
  <si>
    <t>Patrimonio Neto</t>
  </si>
  <si>
    <t>d.   Efectivo y equivalentes de efectivo</t>
  </si>
  <si>
    <t>Reserva de revalúo</t>
  </si>
  <si>
    <t>Resultados acumulados</t>
  </si>
  <si>
    <t xml:space="preserve"> </t>
  </si>
  <si>
    <t>Impuesto a la renta</t>
  </si>
  <si>
    <t>Aporte para</t>
  </si>
  <si>
    <t>aumento de capital</t>
  </si>
  <si>
    <t>Flujo neto de efectivo de actividades operativas</t>
  </si>
  <si>
    <t>Flujo neto de efectivo de actividades de inversión</t>
  </si>
  <si>
    <t>EVPN</t>
  </si>
  <si>
    <t xml:space="preserve">Estado de Resultados </t>
  </si>
  <si>
    <t>Estado de Evolución del Patrimonio Neto</t>
  </si>
  <si>
    <t>Subtotal</t>
  </si>
  <si>
    <t>Ventas</t>
  </si>
  <si>
    <t>Corrientes</t>
  </si>
  <si>
    <t>(nuevas cuentas a incluir)</t>
  </si>
  <si>
    <t>Remuneraciones y cargas sociales a pagar</t>
  </si>
  <si>
    <t>Impuestos a pagar</t>
  </si>
  <si>
    <t>Provisiones</t>
  </si>
  <si>
    <t>Diferencia transitoria por conversión</t>
  </si>
  <si>
    <t>Interés minoritario</t>
  </si>
  <si>
    <t>Utilidad bruta</t>
  </si>
  <si>
    <t>Resultado extraordinario neto de impuesto a la renta</t>
  </si>
  <si>
    <t>Resultado sobre actividades discontinuadas neto de impuesto a la renta</t>
  </si>
  <si>
    <t>Resultado ordinario antes del impuesto a la renta</t>
  </si>
  <si>
    <t>Primas de emisión</t>
  </si>
  <si>
    <t>Reserva legal</t>
  </si>
  <si>
    <t>Reserva facultativa</t>
  </si>
  <si>
    <t>Revalúo de activos fijos</t>
  </si>
  <si>
    <t>Intereses pagados</t>
  </si>
  <si>
    <t>Dividendos pagados</t>
  </si>
  <si>
    <t>(Disminución) Incremento neto de efectivo</t>
  </si>
  <si>
    <t>Efectivo al principio del año</t>
  </si>
  <si>
    <t>Mercaderías</t>
  </si>
  <si>
    <t>Productos terminados</t>
  </si>
  <si>
    <t>Productos en proceso</t>
  </si>
  <si>
    <t>Materia prima</t>
  </si>
  <si>
    <t>Composición Cartera Vencida</t>
  </si>
  <si>
    <t>b.   Uso de estimaciones contables</t>
  </si>
  <si>
    <t>c.   Moneda extranjera</t>
  </si>
  <si>
    <t>Activos</t>
  </si>
  <si>
    <t>Indicar moneda</t>
  </si>
  <si>
    <t>Pasivos</t>
  </si>
  <si>
    <t>Inversiones temporales</t>
  </si>
  <si>
    <t>Cuentas por pagar comerciales</t>
  </si>
  <si>
    <t>Préstamos a corto plazo</t>
  </si>
  <si>
    <t>Total cuentas a pagar por comerciales</t>
  </si>
  <si>
    <t>Bonos bursátiles</t>
  </si>
  <si>
    <t>Vencimiento</t>
  </si>
  <si>
    <t>Tipo de garantía</t>
  </si>
  <si>
    <t>Tipo de Garantía</t>
  </si>
  <si>
    <t>Activos intangibles</t>
  </si>
  <si>
    <t>Inversiones</t>
  </si>
  <si>
    <t>Total general</t>
  </si>
  <si>
    <t>Goodwill</t>
  </si>
  <si>
    <t>BG</t>
  </si>
  <si>
    <t>Porción corriente de la deuda a largo plazo</t>
  </si>
  <si>
    <t>Préstamos bancarios</t>
  </si>
  <si>
    <t>Intereses bancarios a pagar</t>
  </si>
  <si>
    <t>Intereses bursatiles a pagar</t>
  </si>
  <si>
    <t>Sueldo y otras remuneraciones a pagar</t>
  </si>
  <si>
    <t>Aportes y retenciones a pagar</t>
  </si>
  <si>
    <t>Previsiones para contingencias/Indemnizaciones y despidos</t>
  </si>
  <si>
    <t>ER</t>
  </si>
  <si>
    <t>Costo de ventas</t>
  </si>
  <si>
    <t>Resultado operativo</t>
  </si>
  <si>
    <t>Resultado de inversiones en asociadas</t>
  </si>
  <si>
    <t>Resultado participación minoritaria</t>
  </si>
  <si>
    <t>La preparación de los presentes estados financieros requiere que la Gerencia de la sociedad realice estimaciones y evaluaciones que afectan el monto de los activos y pasivos registrados y contingentes, como así también los ingresos y egresos registrados en el ejercicio.  Los resultados reales futuros pueden diferir de las estimaciones y evaluaciones realizadas a la fecha de preparación de los presentes estados financieros.</t>
  </si>
  <si>
    <t>Las diferencias de cambio originadas por fluctuaciones en los tipos de cambio producidos entre las fechas de concertación de las operaciones y su liquidación o valuación al cierre del ejercicio, son reconocidas en resultados.</t>
  </si>
  <si>
    <t>f. Previsión para cuentas de dudoso cobro/incobrables</t>
  </si>
  <si>
    <t>e.   Inversiones</t>
  </si>
  <si>
    <t>Los intangibles se exponen a su costo incurrido menos las correspondientes amortizaciones acumuladas al cierre del año.</t>
  </si>
  <si>
    <t>Los ingresos y egresos son reconocidos en función de su devengamiento.</t>
  </si>
  <si>
    <t>Simbología según ISO 4217</t>
  </si>
  <si>
    <t>Los siguientes bienes de propiedad de la Sociedad han sido hipotecados y prendados en garantía de obligaciones financieras.</t>
  </si>
  <si>
    <t>Tipo de Activo</t>
  </si>
  <si>
    <t>Datos  del activo gravado</t>
  </si>
  <si>
    <t>A favor de</t>
  </si>
  <si>
    <t xml:space="preserve">El rubro está compuesto de la siguiente forma: </t>
  </si>
  <si>
    <t>Gastos de Ventas</t>
  </si>
  <si>
    <t>Gastos Administrativos</t>
  </si>
  <si>
    <t>Movilidad y viáticos</t>
  </si>
  <si>
    <t>Gastos de alquiler</t>
  </si>
  <si>
    <t>Computación y redes</t>
  </si>
  <si>
    <t>Gastos por servicios</t>
  </si>
  <si>
    <t>Honorarios profesionales y asesoramiento</t>
  </si>
  <si>
    <t>Impuestos y tasas</t>
  </si>
  <si>
    <t>Gastos de reparación y mantenimiento</t>
  </si>
  <si>
    <t>Gastos del personal y capacitación</t>
  </si>
  <si>
    <t>Seguros pagados</t>
  </si>
  <si>
    <t>Otros gastos de operación</t>
  </si>
  <si>
    <t>Remuneraciones de administradores, directores, síndicos y consejo de vigilancia</t>
  </si>
  <si>
    <t>Regalías y Honorarios por servicios técnicos</t>
  </si>
  <si>
    <t>Gastos de Publicidad y Propaganda</t>
  </si>
  <si>
    <t>Intereses, multas y recargos impositivos</t>
  </si>
  <si>
    <t>Intereses a bancos e instituciones financieras</t>
  </si>
  <si>
    <t>a.   Bases de contabilización (Según NIF Bases de preparación de los Estados Financieros)</t>
  </si>
  <si>
    <t>Nota</t>
  </si>
  <si>
    <t>ACTIVOS</t>
  </si>
  <si>
    <t>Activos Corrientes</t>
  </si>
  <si>
    <t>Efectivo y equivalente de efectivo</t>
  </si>
  <si>
    <t>Cuentas por cobrar comerciales</t>
  </si>
  <si>
    <t>Inventarios</t>
  </si>
  <si>
    <t>Activos no Corrientes</t>
  </si>
  <si>
    <t>Adquisiciones</t>
  </si>
  <si>
    <t>Revalúo del año</t>
  </si>
  <si>
    <t>Valor de origen revaluado al final del año</t>
  </si>
  <si>
    <t>Depreciación acumulada revaluada al inicio del año</t>
  </si>
  <si>
    <t>Depreciación del año</t>
  </si>
  <si>
    <t>Revalúo depreciación acumulada del año</t>
  </si>
  <si>
    <t>Depreciación acumulada revaluada al final del año</t>
  </si>
  <si>
    <t>Instalaciones</t>
  </si>
  <si>
    <t>Rodados</t>
  </si>
  <si>
    <t>Equipos de computación</t>
  </si>
  <si>
    <t>En miles de guaraníes</t>
  </si>
  <si>
    <t>Activos disponibles para la venta</t>
  </si>
  <si>
    <t>Total Activos</t>
  </si>
  <si>
    <t>PASIVOS Y PATRIMONIO NETO</t>
  </si>
  <si>
    <t>Pasivos corrientes</t>
  </si>
  <si>
    <t>Total Pasivos Corrientes</t>
  </si>
  <si>
    <t>Otros pasivos corrientes</t>
  </si>
  <si>
    <t>Pasivos no corrientes</t>
  </si>
  <si>
    <t>Capital integrado</t>
  </si>
  <si>
    <t>Reservas facultatitvas</t>
  </si>
  <si>
    <t>Total Patrimonio Neto</t>
  </si>
  <si>
    <t>Total Pasivos y Patrimonio Neto</t>
  </si>
  <si>
    <t xml:space="preserve"> (En miles de guaraníes)</t>
  </si>
  <si>
    <t>Gastos de ventas</t>
  </si>
  <si>
    <t>Miles de guaraníes</t>
  </si>
  <si>
    <t xml:space="preserve">Gastos administrativos </t>
  </si>
  <si>
    <t>Existencia inicial del inventario</t>
  </si>
  <si>
    <t>+ Compra de bienes y servicios</t>
  </si>
  <si>
    <t>+ Costo de producción</t>
  </si>
  <si>
    <t>- Existencia final de inventario</t>
  </si>
  <si>
    <t>Total costo de ventas</t>
  </si>
  <si>
    <t xml:space="preserve">Utilidad/(Pérdida) neta del año </t>
  </si>
  <si>
    <t>(En miles de guaraníes)</t>
  </si>
  <si>
    <t>FLUJO DE EFECTIVO DE ACTIVIDADES OPERATIVAS</t>
  </si>
  <si>
    <t xml:space="preserve">FLUJO DE EFECTIVO DE ACTIVIDADES DE INVERSIÓN </t>
  </si>
  <si>
    <t>FLUJO DE EFECTIVO DE ACTIVIDADES DE FINANCIACIÓN</t>
  </si>
  <si>
    <t>Aporte de los propietarios</t>
  </si>
  <si>
    <t>Balance General</t>
  </si>
  <si>
    <t>Estado de Flujos de Efectivo</t>
  </si>
  <si>
    <t>EFE</t>
  </si>
  <si>
    <t>Se considerarán dentro del concepto de efectivo los saldos en efectivo, disponibilidades en cuentas bancarias y toda inversión de muy alta liquidez, con vencimiento originalmente pactado no superior a tres meses.</t>
  </si>
  <si>
    <t>Situación</t>
  </si>
  <si>
    <t>Deudores en gestión judicial</t>
  </si>
  <si>
    <t>Cheques rechazados</t>
  </si>
  <si>
    <t>Deudores por ventas locales</t>
  </si>
  <si>
    <t>Deudores por ventas en el exterior</t>
  </si>
  <si>
    <t>ESTADO DE RESULTADOS</t>
  </si>
  <si>
    <t>Comparativo con igual período del año anterior</t>
  </si>
  <si>
    <t>Comparativo con igual periodo del año anterior</t>
  </si>
  <si>
    <t>I.V.A. Crédito fiscal</t>
  </si>
  <si>
    <t xml:space="preserve">Anticipos a proveedores </t>
  </si>
  <si>
    <t>(-) Previsión para desvalorización y deterioro de inventario</t>
  </si>
  <si>
    <t>Total activos corrientes</t>
  </si>
  <si>
    <t>Total del resultado</t>
  </si>
  <si>
    <t>En miles de guaranies</t>
  </si>
  <si>
    <t>Total valuación patrimonial proporcional</t>
  </si>
  <si>
    <t>Totales</t>
  </si>
  <si>
    <t>Obs.:</t>
  </si>
  <si>
    <t>Incluir aclaraciones en los siguientes casos:</t>
  </si>
  <si>
    <t>Ver adicionalmente Norma de Información Financiera N° 11 Propiedades, planta y equipo</t>
  </si>
  <si>
    <t>1.      Cuando los bienes de uso tienen alguna restricción sobre su utilización, como por ejemplo cuando están garantizando obligaciones. En su caso también hacer referencia a la nota correspondiente.</t>
  </si>
  <si>
    <t>2.      Cuando exista alguna previsión por desvalorización (“deterioro”), detallando la evolución de la misma en el transcurso del año.</t>
  </si>
  <si>
    <t>3.      Si se están capitalizando intereses al costo de bienes de uso. En su caso deberá aclararse la tasa utilizada para la capitalización.</t>
  </si>
  <si>
    <t>Total activos no corrientes</t>
  </si>
  <si>
    <t>Moneda</t>
  </si>
  <si>
    <t>Total pasivos no corrientes</t>
  </si>
  <si>
    <t>Nota 31 - Resultado participación minoritaria</t>
  </si>
  <si>
    <t>- Impuesto a la renta</t>
  </si>
  <si>
    <t>Descripción de la naturaleza y del negocio de la Sociedad</t>
  </si>
  <si>
    <t>Propiedades, planta y equipo</t>
  </si>
  <si>
    <t>Nota 17</t>
  </si>
  <si>
    <t>Nota 18</t>
  </si>
  <si>
    <t>Nota 19</t>
  </si>
  <si>
    <t>Nota 20</t>
  </si>
  <si>
    <t>Nota 21</t>
  </si>
  <si>
    <t>Nota 22</t>
  </si>
  <si>
    <t>Nota 23</t>
  </si>
  <si>
    <t>Nota 24</t>
  </si>
  <si>
    <t>Nota 25</t>
  </si>
  <si>
    <t>Nota 26</t>
  </si>
  <si>
    <t>Nota 27</t>
  </si>
  <si>
    <t>Nota 28</t>
  </si>
  <si>
    <t>Otros ingresos y gastos operativos</t>
  </si>
  <si>
    <t>Nota 29</t>
  </si>
  <si>
    <t>Nota 30</t>
  </si>
  <si>
    <t>Nota 31</t>
  </si>
  <si>
    <t>Nota 32</t>
  </si>
  <si>
    <t>Nota 33</t>
  </si>
  <si>
    <t>Nota 34</t>
  </si>
  <si>
    <t>Nota 35</t>
  </si>
  <si>
    <t>Utilidad/(Pérdida) neta del año</t>
  </si>
  <si>
    <t>REF.</t>
  </si>
  <si>
    <t>Activos gravados</t>
  </si>
  <si>
    <t>Nota 36</t>
  </si>
  <si>
    <t>Indice</t>
  </si>
  <si>
    <t>Contingencias y compromisos</t>
  </si>
  <si>
    <t>Nota 37</t>
  </si>
  <si>
    <t>Hechos posteriores</t>
  </si>
  <si>
    <t>Nota 38</t>
  </si>
  <si>
    <t>Nota 39</t>
  </si>
  <si>
    <t>El siguiente cuadro detalla las diferencias temporales a la tasa del impuesto a los efectos de determinación del impuesto diferido:</t>
  </si>
  <si>
    <t xml:space="preserve">Activos y pasivos impositivos diferidos: </t>
  </si>
  <si>
    <t>Caja y Bancos</t>
  </si>
  <si>
    <t>Previsión para deudores incobrables</t>
  </si>
  <si>
    <t>Bienes de uso</t>
  </si>
  <si>
    <t>Previsión del pasivo</t>
  </si>
  <si>
    <t>Deudas comerciales y bancarias</t>
  </si>
  <si>
    <t>Bienes de cambio</t>
  </si>
  <si>
    <t xml:space="preserve">Sub - total  </t>
  </si>
  <si>
    <t xml:space="preserve">Previsión para impuestos diferidos netos </t>
  </si>
  <si>
    <t>Total activo/pasivo impositivo diferido neto antes de quebrantos</t>
  </si>
  <si>
    <t>Quebranto impositivo</t>
  </si>
  <si>
    <t>Obs.: Cambios en políticas contables y su efecto sobre los estados financieros, como así también las modificaciones o ajustes de la información de ejercicios anteriores deben exponerse conforme a lo requerido por la Norma de Información Financiera N° 6 Utilidad o pérdida neta por el período, errores fundamentales y cambios en políticas contables</t>
  </si>
  <si>
    <t>Las notas que se acompañan forman parte integrante de estos estados.</t>
  </si>
  <si>
    <t>Inversión en asociadas</t>
  </si>
  <si>
    <t>Propiedades, planta y equipo/Bienes de uso, neto</t>
  </si>
  <si>
    <t>Total Pasivos</t>
  </si>
  <si>
    <t>Gastos financieros -  neto</t>
  </si>
  <si>
    <t>Ingresos financieros - neto</t>
  </si>
  <si>
    <t>Resultados ordinarios antes de impuesto a la renta y participación minoritaria</t>
  </si>
  <si>
    <t>Resultado neto de actividades ordinarias</t>
  </si>
  <si>
    <t>Impuesto diferido</t>
  </si>
  <si>
    <t>Ganancias reservadas</t>
  </si>
  <si>
    <t>Flujo neto de efectivo de actividades de financiamiento</t>
  </si>
  <si>
    <t>Informacion General</t>
  </si>
  <si>
    <t>Otras Notas de los Estados Financieros</t>
  </si>
  <si>
    <t>USD</t>
  </si>
  <si>
    <t>PYG</t>
  </si>
  <si>
    <t>Bancos Locales - Moneda extranjera Dólares</t>
  </si>
  <si>
    <t>Bancos Locales - Moneda local Guaraníes</t>
  </si>
  <si>
    <t>Inversiones en Titulos del Sistema Financiero Local - Moneda Extranjera Dólares</t>
  </si>
  <si>
    <t>Otras inversiones - Moneda Local Guaraníes</t>
  </si>
  <si>
    <t>Inversiones en Titulos del Sistema Financiero Local - Moneda Local Guaraníes</t>
  </si>
  <si>
    <t>Moneda Local Guaraníes</t>
  </si>
  <si>
    <t>Moneda Extranjera Dólares</t>
  </si>
  <si>
    <t>Moneda Extranjera otros</t>
  </si>
  <si>
    <t>Deudores - Entidad relacionada</t>
  </si>
  <si>
    <t>Otros</t>
  </si>
  <si>
    <t>Menos Previsiones</t>
  </si>
  <si>
    <t>Nombre de Sociedad</t>
  </si>
  <si>
    <t>RUC</t>
  </si>
  <si>
    <t>Total Patrimonio neto</t>
  </si>
  <si>
    <t>Periodo</t>
  </si>
  <si>
    <t>Cantidad de acciones</t>
  </si>
  <si>
    <t>Total Inversión</t>
  </si>
  <si>
    <t>Participación sobre los votos (%)</t>
  </si>
  <si>
    <t>Participación sobre el Patrimonio Neto (%)</t>
  </si>
  <si>
    <t>Resultado sobre inversiones</t>
  </si>
  <si>
    <t>Total Inversión (miles de Gs)</t>
  </si>
  <si>
    <t>&lt;-- Indicar Monto</t>
  </si>
  <si>
    <t>Valor neto contable</t>
  </si>
  <si>
    <t>Indicación de Moneda</t>
  </si>
  <si>
    <t>AED</t>
  </si>
  <si>
    <t>Dírham de los Emiratos Árabes Unidos</t>
  </si>
  <si>
    <t>AFN</t>
  </si>
  <si>
    <t>ALL</t>
  </si>
  <si>
    <t>AMD</t>
  </si>
  <si>
    <t>ANG</t>
  </si>
  <si>
    <t>AOA</t>
  </si>
  <si>
    <t>ARS</t>
  </si>
  <si>
    <t>AUD</t>
  </si>
  <si>
    <t>AWG</t>
  </si>
  <si>
    <t>AZN</t>
  </si>
  <si>
    <t>BAM</t>
  </si>
  <si>
    <t>BBD</t>
  </si>
  <si>
    <t>BDT</t>
  </si>
  <si>
    <t>BGN</t>
  </si>
  <si>
    <t>BHD</t>
  </si>
  <si>
    <t>BIF</t>
  </si>
  <si>
    <t>BMD</t>
  </si>
  <si>
    <t>BND</t>
  </si>
  <si>
    <t>BOB</t>
  </si>
  <si>
    <t>BRL</t>
  </si>
  <si>
    <t>BSD</t>
  </si>
  <si>
    <t>BTN</t>
  </si>
  <si>
    <t>BWP</t>
  </si>
  <si>
    <t>BYN</t>
  </si>
  <si>
    <t>BZD</t>
  </si>
  <si>
    <t>CAD</t>
  </si>
  <si>
    <t>CDF</t>
  </si>
  <si>
    <t>CHF</t>
  </si>
  <si>
    <t>CLP</t>
  </si>
  <si>
    <t>CNY</t>
  </si>
  <si>
    <t>COP</t>
  </si>
  <si>
    <t>CRC</t>
  </si>
  <si>
    <t>CUC</t>
  </si>
  <si>
    <t>CUP</t>
  </si>
  <si>
    <t>CVE</t>
  </si>
  <si>
    <t>CZK</t>
  </si>
  <si>
    <t>DJF</t>
  </si>
  <si>
    <t>DKK</t>
  </si>
  <si>
    <t>DOP</t>
  </si>
  <si>
    <t>DZD</t>
  </si>
  <si>
    <t>EGP</t>
  </si>
  <si>
    <t>ERN</t>
  </si>
  <si>
    <t>ETB</t>
  </si>
  <si>
    <t>EUR</t>
  </si>
  <si>
    <t>FJD</t>
  </si>
  <si>
    <t>FKP</t>
  </si>
  <si>
    <t>GBP</t>
  </si>
  <si>
    <t>GEL</t>
  </si>
  <si>
    <t>GHS</t>
  </si>
  <si>
    <t>GIP</t>
  </si>
  <si>
    <t>GMD</t>
  </si>
  <si>
    <t>GNF</t>
  </si>
  <si>
    <t>GTQ</t>
  </si>
  <si>
    <t>GYD</t>
  </si>
  <si>
    <t>HKD</t>
  </si>
  <si>
    <t>HNL</t>
  </si>
  <si>
    <t>HRK</t>
  </si>
  <si>
    <t>HTG</t>
  </si>
  <si>
    <t>HUF</t>
  </si>
  <si>
    <t>IDR</t>
  </si>
  <si>
    <t>ILS</t>
  </si>
  <si>
    <t>INR</t>
  </si>
  <si>
    <t>IQD</t>
  </si>
  <si>
    <t>IRR</t>
  </si>
  <si>
    <t>ISK</t>
  </si>
  <si>
    <t>JMD</t>
  </si>
  <si>
    <t>JOD</t>
  </si>
  <si>
    <t>JPY</t>
  </si>
  <si>
    <t>KES</t>
  </si>
  <si>
    <t>KGS</t>
  </si>
  <si>
    <t>KHR</t>
  </si>
  <si>
    <t>KMF</t>
  </si>
  <si>
    <t>KPW</t>
  </si>
  <si>
    <t>KRW</t>
  </si>
  <si>
    <t>KWD</t>
  </si>
  <si>
    <t>KYD</t>
  </si>
  <si>
    <t>KZT</t>
  </si>
  <si>
    <t>LAK</t>
  </si>
  <si>
    <t>LBP</t>
  </si>
  <si>
    <t>LKR</t>
  </si>
  <si>
    <t>LRD</t>
  </si>
  <si>
    <t>LSL</t>
  </si>
  <si>
    <t>LYD</t>
  </si>
  <si>
    <t>MAD</t>
  </si>
  <si>
    <t>MDL</t>
  </si>
  <si>
    <t>MGA</t>
  </si>
  <si>
    <t>MKD</t>
  </si>
  <si>
    <t>MMK</t>
  </si>
  <si>
    <t>MNT</t>
  </si>
  <si>
    <t>MOP</t>
  </si>
  <si>
    <t>MRU</t>
  </si>
  <si>
    <t>MUR</t>
  </si>
  <si>
    <t>MVR</t>
  </si>
  <si>
    <t>MWK</t>
  </si>
  <si>
    <t>MXN</t>
  </si>
  <si>
    <t>MYR</t>
  </si>
  <si>
    <t>MZN</t>
  </si>
  <si>
    <t>NAD</t>
  </si>
  <si>
    <t>NGN</t>
  </si>
  <si>
    <t>NIO</t>
  </si>
  <si>
    <t>NOK</t>
  </si>
  <si>
    <t>NPR</t>
  </si>
  <si>
    <t>NZD</t>
  </si>
  <si>
    <t>Dólar neozelandés</t>
  </si>
  <si>
    <t>OMR</t>
  </si>
  <si>
    <t>PAB</t>
  </si>
  <si>
    <t>PEN</t>
  </si>
  <si>
    <t>PGK</t>
  </si>
  <si>
    <t>PHP</t>
  </si>
  <si>
    <t>PKR</t>
  </si>
  <si>
    <t>PLN</t>
  </si>
  <si>
    <t>QAR</t>
  </si>
  <si>
    <t>RON</t>
  </si>
  <si>
    <t>RSD</t>
  </si>
  <si>
    <t>RUB</t>
  </si>
  <si>
    <t>RWF</t>
  </si>
  <si>
    <t>SAR</t>
  </si>
  <si>
    <t>SBD</t>
  </si>
  <si>
    <t>SCR</t>
  </si>
  <si>
    <t>SDG</t>
  </si>
  <si>
    <t>SEK</t>
  </si>
  <si>
    <t>SGD</t>
  </si>
  <si>
    <t>SHP</t>
  </si>
  <si>
    <t>SLL</t>
  </si>
  <si>
    <t>SOS</t>
  </si>
  <si>
    <t>SRD</t>
  </si>
  <si>
    <t>STN</t>
  </si>
  <si>
    <t>SVC</t>
  </si>
  <si>
    <t>SYP</t>
  </si>
  <si>
    <t>SZL</t>
  </si>
  <si>
    <t>THB</t>
  </si>
  <si>
    <t>TJS</t>
  </si>
  <si>
    <t>TMT</t>
  </si>
  <si>
    <t>TND</t>
  </si>
  <si>
    <t>TOP</t>
  </si>
  <si>
    <t>TRY</t>
  </si>
  <si>
    <t>TTD</t>
  </si>
  <si>
    <t>TWD</t>
  </si>
  <si>
    <t>TZS</t>
  </si>
  <si>
    <t>UAH</t>
  </si>
  <si>
    <t>UGX</t>
  </si>
  <si>
    <t>Dólar estadounidense</t>
  </si>
  <si>
    <t>UYU</t>
  </si>
  <si>
    <t>UZS</t>
  </si>
  <si>
    <t>VND</t>
  </si>
  <si>
    <t>VUV</t>
  </si>
  <si>
    <t>WST</t>
  </si>
  <si>
    <t>XAF</t>
  </si>
  <si>
    <t>XCD</t>
  </si>
  <si>
    <t>XDR</t>
  </si>
  <si>
    <t>XOF</t>
  </si>
  <si>
    <t>XPF</t>
  </si>
  <si>
    <t>YER</t>
  </si>
  <si>
    <t>ZAR</t>
  </si>
  <si>
    <t>ZMW</t>
  </si>
  <si>
    <t>Afgani</t>
  </si>
  <si>
    <t>Lek</t>
  </si>
  <si>
    <t>Dram armenio</t>
  </si>
  <si>
    <t>Florín antillano neerlandés</t>
  </si>
  <si>
    <t>Kwanza</t>
  </si>
  <si>
    <t>Peso argentino</t>
  </si>
  <si>
    <t>Dólar australiano</t>
  </si>
  <si>
    <t>Florín arubeño</t>
  </si>
  <si>
    <t>Manat azerbaiyano</t>
  </si>
  <si>
    <t>Marco convertible</t>
  </si>
  <si>
    <t>Dólar de Barbados</t>
  </si>
  <si>
    <t>Taka</t>
  </si>
  <si>
    <t>Lev búlgaro</t>
  </si>
  <si>
    <t>Dinar bareiní</t>
  </si>
  <si>
    <t>Franco de Burundi</t>
  </si>
  <si>
    <t>Dólar bermudeño</t>
  </si>
  <si>
    <t>Dólar de Brunéi</t>
  </si>
  <si>
    <t>Boliviano</t>
  </si>
  <si>
    <t>BOV</t>
  </si>
  <si>
    <t>MVDOL</t>
  </si>
  <si>
    <t>Real brasileño</t>
  </si>
  <si>
    <t>Dólar bahameño</t>
  </si>
  <si>
    <t>Ngultrum</t>
  </si>
  <si>
    <t>Pula</t>
  </si>
  <si>
    <t>Rublo bielorruso</t>
  </si>
  <si>
    <t>Dólar beliceño</t>
  </si>
  <si>
    <t>Dólar canadiense</t>
  </si>
  <si>
    <t>Franco congoleño</t>
  </si>
  <si>
    <t>CHE</t>
  </si>
  <si>
    <t>Euro WIR</t>
  </si>
  <si>
    <t>Franco suizo</t>
  </si>
  <si>
    <t>CHW</t>
  </si>
  <si>
    <t>Franco WIR</t>
  </si>
  <si>
    <t>CLF</t>
  </si>
  <si>
    <t>Unidad de fomento</t>
  </si>
  <si>
    <t>Peso chileno</t>
  </si>
  <si>
    <t>Yuan chino</t>
  </si>
  <si>
    <t>Peso colombiano</t>
  </si>
  <si>
    <t>COU</t>
  </si>
  <si>
    <t>Unidad de valor real</t>
  </si>
  <si>
    <t>Colón costarricense</t>
  </si>
  <si>
    <t>Peso convertible</t>
  </si>
  <si>
    <t>Peso cubano</t>
  </si>
  <si>
    <t>Escudo caboverdiano</t>
  </si>
  <si>
    <t>Corona checa</t>
  </si>
  <si>
    <t>Franco yibutiano</t>
  </si>
  <si>
    <t>Corona danesa</t>
  </si>
  <si>
    <t>Peso dominicano</t>
  </si>
  <si>
    <t>Dinar argelino</t>
  </si>
  <si>
    <t>Libra egipcia</t>
  </si>
  <si>
    <t>Nakfa</t>
  </si>
  <si>
    <t>Birr etíope</t>
  </si>
  <si>
    <t>Euro</t>
  </si>
  <si>
    <t>Dólar fiyiano</t>
  </si>
  <si>
    <t>Libra malvinense</t>
  </si>
  <si>
    <t>Libra esterlina</t>
  </si>
  <si>
    <t>Lari</t>
  </si>
  <si>
    <t>Cedi ghanés</t>
  </si>
  <si>
    <t>Libra de Gibraltar</t>
  </si>
  <si>
    <t>Dalasi</t>
  </si>
  <si>
    <t>Franco guineano</t>
  </si>
  <si>
    <t>Quetzal</t>
  </si>
  <si>
    <t>Dólar guyanés</t>
  </si>
  <si>
    <t>Dólar de Hong Kong</t>
  </si>
  <si>
    <t>Lempira</t>
  </si>
  <si>
    <t>Kuna</t>
  </si>
  <si>
    <t>Gourde</t>
  </si>
  <si>
    <t>Forinto</t>
  </si>
  <si>
    <t>Rupia indonesia</t>
  </si>
  <si>
    <t>Nuevo shéquel israelí</t>
  </si>
  <si>
    <t>Rupia india</t>
  </si>
  <si>
    <t>Dinar iraquí</t>
  </si>
  <si>
    <t>Rial iraní</t>
  </si>
  <si>
    <t>Corona islandesa</t>
  </si>
  <si>
    <t>Dólar jamaiquino</t>
  </si>
  <si>
    <t>Dinar jordano</t>
  </si>
  <si>
    <t>Yen</t>
  </si>
  <si>
    <t>Chelín keniano</t>
  </si>
  <si>
    <t>Som</t>
  </si>
  <si>
    <t>Riel</t>
  </si>
  <si>
    <t>Franco comorense</t>
  </si>
  <si>
    <t>Won norcoreano</t>
  </si>
  <si>
    <t>Won</t>
  </si>
  <si>
    <t>Dinar kuwaití</t>
  </si>
  <si>
    <t>Dólar de las Islas Caimán</t>
  </si>
  <si>
    <t>Tenge</t>
  </si>
  <si>
    <t>Kip</t>
  </si>
  <si>
    <t>Libra libanesa</t>
  </si>
  <si>
    <t>Rupia de Sri Lanka</t>
  </si>
  <si>
    <t>Dólar liberiano</t>
  </si>
  <si>
    <t>Loti</t>
  </si>
  <si>
    <t>Dinar libio</t>
  </si>
  <si>
    <t>Dírham marroquí</t>
  </si>
  <si>
    <t>Leu moldavo</t>
  </si>
  <si>
    <t>Ariary malgache</t>
  </si>
  <si>
    <t>Denar</t>
  </si>
  <si>
    <t>Kyat</t>
  </si>
  <si>
    <t>Tugrik</t>
  </si>
  <si>
    <t>Pataca</t>
  </si>
  <si>
    <t>Uguiya</t>
  </si>
  <si>
    <t>Rupia de Mauricio</t>
  </si>
  <si>
    <t>Rufiyaa</t>
  </si>
  <si>
    <t>Kwacha</t>
  </si>
  <si>
    <t>Peso mexicano</t>
  </si>
  <si>
    <t>MXV</t>
  </si>
  <si>
    <t>Unidad de Inversión (UDI) mexicana</t>
  </si>
  <si>
    <t>Ringgit malayo</t>
  </si>
  <si>
    <t>Metical mozambiqueño</t>
  </si>
  <si>
    <t>Dólar namibio</t>
  </si>
  <si>
    <t>Naira</t>
  </si>
  <si>
    <t>Córdoba</t>
  </si>
  <si>
    <t>Corona noruega</t>
  </si>
  <si>
    <t>Rupia nepalí</t>
  </si>
  <si>
    <t>Rial omaní</t>
  </si>
  <si>
    <t>Balboa</t>
  </si>
  <si>
    <t>Sol</t>
  </si>
  <si>
    <t>Kina</t>
  </si>
  <si>
    <t>Peso filipino</t>
  </si>
  <si>
    <t>Rupia pakistaní</t>
  </si>
  <si>
    <t>Złoty</t>
  </si>
  <si>
    <t>Guaraní</t>
  </si>
  <si>
    <t>Riyal qatarí</t>
  </si>
  <si>
    <t>Leu rumano</t>
  </si>
  <si>
    <t>Dinar serbio</t>
  </si>
  <si>
    <t>Rublo ruso</t>
  </si>
  <si>
    <t>Franco ruandés</t>
  </si>
  <si>
    <t>Riyal saudí</t>
  </si>
  <si>
    <t>Dólar de las Islas Salomón</t>
  </si>
  <si>
    <t>Rupia seychelense</t>
  </si>
  <si>
    <t>Dinar sudanés</t>
  </si>
  <si>
    <t>Corona sueca</t>
  </si>
  <si>
    <t>Dólar de Singapur</t>
  </si>
  <si>
    <t>Libra de Santa Elena</t>
  </si>
  <si>
    <t>Leone</t>
  </si>
  <si>
    <t>Chelín somalí</t>
  </si>
  <si>
    <t>Dólar surinamés</t>
  </si>
  <si>
    <t>SSP</t>
  </si>
  <si>
    <t>Libra sursudanesa</t>
  </si>
  <si>
    <t>Dobra</t>
  </si>
  <si>
    <t>Colon Salvadoreño</t>
  </si>
  <si>
    <t>Libra siria</t>
  </si>
  <si>
    <t>Lilangeni</t>
  </si>
  <si>
    <t>Baht</t>
  </si>
  <si>
    <t>Somoni tayiko</t>
  </si>
  <si>
    <t>Manat turcomano</t>
  </si>
  <si>
    <t>Dinar tunecino</t>
  </si>
  <si>
    <t>Paʻanga</t>
  </si>
  <si>
    <t>Lira turca</t>
  </si>
  <si>
    <t>Dólar de Trinidad y Tobago</t>
  </si>
  <si>
    <t>Nuevo dólar taiwanés</t>
  </si>
  <si>
    <t>Chelín tanzano</t>
  </si>
  <si>
    <t>Grivna</t>
  </si>
  <si>
    <t>Chelín ugandés</t>
  </si>
  <si>
    <t>USN</t>
  </si>
  <si>
    <t>Dólar estadounidense (Siguiente día)</t>
  </si>
  <si>
    <t>UYI</t>
  </si>
  <si>
    <t>Peso en Unidades Indexadas (Uruguay)</t>
  </si>
  <si>
    <t>Peso uruguayo</t>
  </si>
  <si>
    <t>UYW</t>
  </si>
  <si>
    <t>Unidad Previsional</t>
  </si>
  <si>
    <t>Som uzbeko</t>
  </si>
  <si>
    <t>VES7​</t>
  </si>
  <si>
    <t>Bolívar soberano</t>
  </si>
  <si>
    <t>Dong vietnamita</t>
  </si>
  <si>
    <t>Vatu</t>
  </si>
  <si>
    <t>Tala</t>
  </si>
  <si>
    <t>Franco CFA de África Central</t>
  </si>
  <si>
    <t>XAG</t>
  </si>
  <si>
    <t>Plata (una onza troy)</t>
  </si>
  <si>
    <t>XAU</t>
  </si>
  <si>
    <t>Oro (una onza troy)</t>
  </si>
  <si>
    <t>XBA</t>
  </si>
  <si>
    <t>Unidad compuesta europea (EURCO) (Unidad del mercados de bonos)</t>
  </si>
  <si>
    <t>XBB</t>
  </si>
  <si>
    <t>Unidad Monetaria europea (E.M.U.-6) (Unidad del mercado de bonos)</t>
  </si>
  <si>
    <t>XBC</t>
  </si>
  <si>
    <t>Unidad europea de cuenta 9 (E.U.A.-9) (Unidad del mercado de bonos)</t>
  </si>
  <si>
    <t>XBD</t>
  </si>
  <si>
    <t>Unidad europea de cuenta 17 (E.U.A.-17) (Unidad del mercado de bonos)</t>
  </si>
  <si>
    <t>Dólar del Caribe Oriental</t>
  </si>
  <si>
    <t>Derechos especiales de giro</t>
  </si>
  <si>
    <t>Franco CFA de África Occidental</t>
  </si>
  <si>
    <t>XPD</t>
  </si>
  <si>
    <t>Paladio (una onza troy)</t>
  </si>
  <si>
    <t>Franco CFP</t>
  </si>
  <si>
    <t>XPT</t>
  </si>
  <si>
    <t>Platino (una onza troy)</t>
  </si>
  <si>
    <t>XSU</t>
  </si>
  <si>
    <t>SUCRE</t>
  </si>
  <si>
    <t>XTS</t>
  </si>
  <si>
    <t>Reservado para pruebas</t>
  </si>
  <si>
    <t>XUA</t>
  </si>
  <si>
    <t>Unidad de cuenta BAD</t>
  </si>
  <si>
    <t>XXX</t>
  </si>
  <si>
    <t>Sin divisa</t>
  </si>
  <si>
    <t>Rial yemení</t>
  </si>
  <si>
    <t>Rand</t>
  </si>
  <si>
    <t>Kwacha zambiano</t>
  </si>
  <si>
    <t>ZWL</t>
  </si>
  <si>
    <t>Dólar zimbabuense</t>
  </si>
  <si>
    <t>No Corrientes</t>
  </si>
  <si>
    <t>Las cuentas por pagar comerciales se componen como sigue:</t>
  </si>
  <si>
    <t>Símbolo de Moneda</t>
  </si>
  <si>
    <t>Intereses a pagar</t>
  </si>
  <si>
    <t>Intereses préstamos entidades financieras a pagar</t>
  </si>
  <si>
    <t>(-) Intereses a Devengar</t>
  </si>
  <si>
    <t>Importe (miles de Gs)</t>
  </si>
  <si>
    <t>Monto Capital Social</t>
  </si>
  <si>
    <t>Valor Nominal de Acciones</t>
  </si>
  <si>
    <t>Cantidad de Acciones</t>
  </si>
  <si>
    <t>(a) Equivalentes al tipo de cambio referencial de la fecha de presentacion</t>
  </si>
  <si>
    <t xml:space="preserve">Presentadas en forma comparativa con el periodo terminado </t>
  </si>
  <si>
    <t>Linea de negocio 1</t>
  </si>
  <si>
    <t>Linea de negocio 2</t>
  </si>
  <si>
    <t>Conceptos</t>
  </si>
  <si>
    <t>Utilidad Neta</t>
  </si>
  <si>
    <t>Cantidad de Acciones Ordinarias en Circulación</t>
  </si>
  <si>
    <t>ESTADO DE EVOLUCIÓN DEL PATRIMONIO NETO</t>
  </si>
  <si>
    <t>Composición de la cartera de créditos por ventas</t>
  </si>
  <si>
    <t>Total de la cartera de créditos (A+B)</t>
  </si>
  <si>
    <t>(-) Total Previsiones</t>
  </si>
  <si>
    <t>Monto</t>
  </si>
  <si>
    <t>TOTAL  NETO DE LA CARTERA DE CRÉDITOS</t>
  </si>
  <si>
    <t>Las cuentas a cobrar comerciales a corto plazo se integran como sigue:</t>
  </si>
  <si>
    <t>Las cuentas a cobrar comerciales a largo plazo se integran como sigue:</t>
  </si>
  <si>
    <t>ACTIVO</t>
  </si>
  <si>
    <t>PASIVO</t>
  </si>
  <si>
    <t>Préstamos a largo plazo</t>
  </si>
  <si>
    <t>Otros pasivos</t>
  </si>
  <si>
    <t>Total pasivo</t>
  </si>
  <si>
    <t>Saldos y transacciones con partes relacionadas</t>
  </si>
  <si>
    <t>Nota 40</t>
  </si>
  <si>
    <t>Índice</t>
  </si>
  <si>
    <t>CREDICENTRO S.A.E.C.A.</t>
  </si>
  <si>
    <t>FECHA</t>
  </si>
  <si>
    <t>NIVEL</t>
  </si>
  <si>
    <t>RUB_OR</t>
  </si>
  <si>
    <t>COD_RUBRO</t>
  </si>
  <si>
    <t>RUBRO</t>
  </si>
  <si>
    <t>SALDO_ACTUAL_EQ_DOLAR_10</t>
  </si>
  <si>
    <t>TOTAL_12</t>
  </si>
  <si>
    <t>Activo</t>
  </si>
  <si>
    <t>0.11.1.10.101.1.02.001.99</t>
  </si>
  <si>
    <t>Moneda Local</t>
  </si>
  <si>
    <t>Moneda Extranjera - U$S</t>
  </si>
  <si>
    <t>0.11.1.10.101.1.02.506.01</t>
  </si>
  <si>
    <t>0.11.1.20.109.1.02.002.99</t>
  </si>
  <si>
    <t>Bancos Privados del Pais</t>
  </si>
  <si>
    <t>Continental Acciones Cta. Cte. 16-573462-02 - Gs.</t>
  </si>
  <si>
    <t>0.11.1.20.109.1.04.006.99</t>
  </si>
  <si>
    <t>Itau Cta. Cte. 1401284 Gs</t>
  </si>
  <si>
    <t>0.11.1.20.109.1.04.009.01</t>
  </si>
  <si>
    <t>Itau Cta. Cte. 50018954 Usd</t>
  </si>
  <si>
    <t>Continental Matriz Cta.Cte.16-747760-08 - Gs</t>
  </si>
  <si>
    <t>Continental Suc. C.D.E. Cta.Cte.16-776980-01 - Gs</t>
  </si>
  <si>
    <t>Continental Matriz Cta.Cte.16-756801-07 - Usd</t>
  </si>
  <si>
    <t>Continental Documenta Cta.Cte.16-327481-01 - Gs</t>
  </si>
  <si>
    <t>0.11.1.20.109.1.04.025.99</t>
  </si>
  <si>
    <t>Continental Practipago Cta.Ah.16-103302-01 - Gs</t>
  </si>
  <si>
    <t>0.11.1.20.109.1.04.026.99</t>
  </si>
  <si>
    <t>Solar Cta. Ah. 0181106 - Gs</t>
  </si>
  <si>
    <t>0.11.1.20.109.1.04.039.99</t>
  </si>
  <si>
    <t>Continental Tarjetas Cta.Cte.16-460821-08 - Gs</t>
  </si>
  <si>
    <t>Continental Suc. Acc Sur Cta.Cte. 16-819704-07 - Gs</t>
  </si>
  <si>
    <t>0.11.1.20.109.1.04.044.99</t>
  </si>
  <si>
    <t>Bancop Cta. Cte. 410029718 - Gs</t>
  </si>
  <si>
    <t>0.11.1.20.109.1.04.045.99</t>
  </si>
  <si>
    <t>Conti. Infonet Boca Cobranzas Cta.Cte.16-643821-09 - Gs</t>
  </si>
  <si>
    <t>0.11.1.20.109.1.04.049.99</t>
  </si>
  <si>
    <t>Continental Ext. Infonet Cta.Cte.16-643881-06 - Gs</t>
  </si>
  <si>
    <t>0.11.1.20.109.1.04.050.99</t>
  </si>
  <si>
    <t>Interfisa Cta. Cte. 5-0000201 - Gs</t>
  </si>
  <si>
    <t>0.11.1.20.109.1.04.051.99</t>
  </si>
  <si>
    <t>Continental Ext. Documenta Cta.Cte.16-643921-08 - Gs</t>
  </si>
  <si>
    <t>0.11.1.20.109.1.04.052.99</t>
  </si>
  <si>
    <t>Vision Cta. Cte. 900485680 - Gs</t>
  </si>
  <si>
    <t>0.11.1.20.109.1.04.053.99</t>
  </si>
  <si>
    <t>Cefisa Cta. Ahorro - Gs</t>
  </si>
  <si>
    <t>0.11.1.20.109.1.04.054.01</t>
  </si>
  <si>
    <t>Cefisa Cta. Ahorro - Usd</t>
  </si>
  <si>
    <t>0.11.1.20.109.1.04.055.01</t>
  </si>
  <si>
    <t>Interfisa Cta.Cte. 60000260 - Usd</t>
  </si>
  <si>
    <t>0.11.1.20.109.1.04.056.01</t>
  </si>
  <si>
    <t>Amambay Cta. Ah. 10155002066 - Usd</t>
  </si>
  <si>
    <t>0.11.1.20.109.1.04.059.01</t>
  </si>
  <si>
    <t>Solar Cta. Ah. 0182874 - Usd</t>
  </si>
  <si>
    <t>0.11.1.20.109.1.04.060.01</t>
  </si>
  <si>
    <t>Bancop Cta. Usd 0410036188</t>
  </si>
  <si>
    <t>0.11.1.20.109.1.04.060.99</t>
  </si>
  <si>
    <t>Ficsa Cta.Ah. 0131000848 Gs</t>
  </si>
  <si>
    <t>0.11.1.20.109.1.04.061.01</t>
  </si>
  <si>
    <t>Gnb Cta. Cte. 12409384/002 Usd</t>
  </si>
  <si>
    <t>Gnb Cta. Cte. 12409384/001 - Gs</t>
  </si>
  <si>
    <t>0.11.1.20.109.1.04.063.01</t>
  </si>
  <si>
    <t>Finexpar Cta. Ah. 101.5500034/9 Usd</t>
  </si>
  <si>
    <t>0.11.1.20.109.1.04.063.99</t>
  </si>
  <si>
    <t>Finexpar Cta. Ah. 155000580 - Gs.</t>
  </si>
  <si>
    <t>0.11.1.20.109.1.04.065.99</t>
  </si>
  <si>
    <t>Conti-Documenta Emisor 16-283184-05 Gs</t>
  </si>
  <si>
    <t>0.11.1.20.109.1.04.066.99</t>
  </si>
  <si>
    <t>Amambay Cob Cta.Cte. 100023529 Gs</t>
  </si>
  <si>
    <t>0.11.1.20.109.1.04.069.99</t>
  </si>
  <si>
    <t>Finlatina Cta. Ah. 73569 Gs</t>
  </si>
  <si>
    <t>0.11.1.20.109.1.04.070.99</t>
  </si>
  <si>
    <t>Amambay Com Cta.Ah.155028524 Gs</t>
  </si>
  <si>
    <t>0.11.1.20.109.1.04.071.01</t>
  </si>
  <si>
    <t>Fin.Paraguayo Japonesa Cj.Ah. 178323 Usd</t>
  </si>
  <si>
    <t>0.11.1.20.109.1.04.071.99</t>
  </si>
  <si>
    <t>Fin.Paraguayo Japonesa Cta.Ah. 168435 - Gs</t>
  </si>
  <si>
    <t>0.11.1.20.109.1.04.073.01</t>
  </si>
  <si>
    <t>Gnb Cta. Cte. 12409384/005 Usd</t>
  </si>
  <si>
    <t>0.11.1.20.109.1.04.075.01</t>
  </si>
  <si>
    <t>Banco Rio Cta.Ah. 01-00000850-02 Usd</t>
  </si>
  <si>
    <t>0.11.1.20.109.1.04.075.99</t>
  </si>
  <si>
    <t>Banco Rio Cta.Ah. 01-00034299-02 Gs</t>
  </si>
  <si>
    <t>0.11.1.20.109.1.04.086.99</t>
  </si>
  <si>
    <t>Banco Rio 01-819400-01 Gs</t>
  </si>
  <si>
    <t>0.11.1.20.109.1.04.210.01</t>
  </si>
  <si>
    <t>El Comercio Cta.Ah.3745-02 - Usd</t>
  </si>
  <si>
    <t>0.11.1.20.109.1.04.421.99</t>
  </si>
  <si>
    <t>0.13.7.10.131.7.04.000.01</t>
  </si>
  <si>
    <t>0.13.7.10.131.7.04.000.99</t>
  </si>
  <si>
    <t>0.13.7.80.161.7.82.000.99</t>
  </si>
  <si>
    <t>Prod. Financ. Documentados - Residentes</t>
  </si>
  <si>
    <t>0.13.7.80.161.7.82.001.01</t>
  </si>
  <si>
    <t>(Prod.Financ.Docum.a Deveng-Resid)</t>
  </si>
  <si>
    <t>0.13.7.80.161.7.94.000.99</t>
  </si>
  <si>
    <t>Residentes</t>
  </si>
  <si>
    <t>0.14.5.10.169.5.02.000.01</t>
  </si>
  <si>
    <t>Prest, Plazo Fijo -Resid. -Menores de 180 Dias</t>
  </si>
  <si>
    <t>0.14.7.10.169.7.02.000.01</t>
  </si>
  <si>
    <t>Prest, Plazo Fijo -Resid. -Menores de Tres Años</t>
  </si>
  <si>
    <t>0.14.8.10.169.8.02.000.01</t>
  </si>
  <si>
    <t>Prest, Plazo Fijo -Resid. -Mayores de Tres Años</t>
  </si>
  <si>
    <t>0.14.5.10.169.5.02.000.99</t>
  </si>
  <si>
    <t>0.14.6.10.169.6.02.000.99</t>
  </si>
  <si>
    <t>Prest, Plazo Fijo -Resid. -Menores de Un Año</t>
  </si>
  <si>
    <t>0.14.7.10.169.7.02.000.99</t>
  </si>
  <si>
    <t>0.14.8.10.169.8.02.000.99</t>
  </si>
  <si>
    <t>Prestamos Amortizables No Reajustables</t>
  </si>
  <si>
    <t>0.14.8.10.173.8.02.000.01</t>
  </si>
  <si>
    <t>Prest,Amortizables -Resid -Mayores de Tres Años</t>
  </si>
  <si>
    <t>0.14.4.10.173.4.02.000.99</t>
  </si>
  <si>
    <t>Prest,Amortizables -Resid -Menores de 90 Dias</t>
  </si>
  <si>
    <t>0.14.5.10.173.5.02.000.99</t>
  </si>
  <si>
    <t>Prest,Amortizables -Resid -Menores de 180 Dias</t>
  </si>
  <si>
    <t>0.14.6.10.173.6.02.000.99</t>
  </si>
  <si>
    <t>Prest,Amortizables -Resid -Menores de Un Año</t>
  </si>
  <si>
    <t>0.14.7.10.173.7.02.000.99</t>
  </si>
  <si>
    <t>Prest,Amortizables -Resid -Menores de Tres Años</t>
  </si>
  <si>
    <t>0.14.8.10.173.8.02.000.99</t>
  </si>
  <si>
    <t>Prestamos Al Personal -Menores de 180 Dias</t>
  </si>
  <si>
    <t>Prestamos Al Personal -Menores de Un Año</t>
  </si>
  <si>
    <t>Prestamos Al Personal -Menores de Tres Años</t>
  </si>
  <si>
    <t>0.14.8.10.173.8.04.000.01</t>
  </si>
  <si>
    <t>Prestamos Al Personal -Mayores de Tres Años</t>
  </si>
  <si>
    <t>0.14.4.10.173.4.04.000.99</t>
  </si>
  <si>
    <t>Prestamos Al Personal -Menores de 90 Dias</t>
  </si>
  <si>
    <t>0.14.5.10.173.5.04.000.99</t>
  </si>
  <si>
    <t>0.14.6.10.173.6.04.000.99</t>
  </si>
  <si>
    <t>0.14.7.10.173.7.04.000.99</t>
  </si>
  <si>
    <t>0.14.8.10.173.8.04.000.99</t>
  </si>
  <si>
    <t>0.14.8.10.173.8.08.000.99</t>
  </si>
  <si>
    <t>Creditos Refinanciados -P.Amortizables -Mayores de Tres Años</t>
  </si>
  <si>
    <t>0.14.7.10.173.7.10.000.99</t>
  </si>
  <si>
    <t>Creditos Reestructurados -P.Amortiz. -Menores de Tres Años</t>
  </si>
  <si>
    <t>0.14.8.10.173.8.10.000.99</t>
  </si>
  <si>
    <t>Creditos Reestructurados -P.Amortiz. -Mayores de Tres Años</t>
  </si>
  <si>
    <t>0.14.1.10.183.1.02.002.99</t>
  </si>
  <si>
    <t>Cheques Devuelto - Vista</t>
  </si>
  <si>
    <t>Deudores por Utilizacion de Tarjetas de Creditos</t>
  </si>
  <si>
    <t>Documentos Descontados</t>
  </si>
  <si>
    <t>0.14.7.10.351.7.02.000.01</t>
  </si>
  <si>
    <t>Documentos Descontados  Resid.-Menores de Tres Años</t>
  </si>
  <si>
    <t>0.14.8.10.351.8.02.000.01</t>
  </si>
  <si>
    <t>Documentos Descontados  Resid.-Mayores de Tres Años</t>
  </si>
  <si>
    <t>Documentos Descontados  Resid.-Menores de 180 Dias</t>
  </si>
  <si>
    <t>0.14.8.10.351.8.02.000.99</t>
  </si>
  <si>
    <t>Cheques Diferidos Descontados -Menores de 90 Dias</t>
  </si>
  <si>
    <t>Cheques Diferidos Descontados -Menores de 180 Dias</t>
  </si>
  <si>
    <t>0.14.4.10.405.4.01.000.99</t>
  </si>
  <si>
    <t>0.14.5.10.405.5.01.000.99</t>
  </si>
  <si>
    <t>0.14.8.10.405.8.01.000.99</t>
  </si>
  <si>
    <t>Cheques Diferidos Descontados -Mayores de Tres Años</t>
  </si>
  <si>
    <t>Productos Financi. Doc. - Resid. &lt; de 30 Dias</t>
  </si>
  <si>
    <t>Productos Financi. Doc. - Resid. &lt; de 60 Dias</t>
  </si>
  <si>
    <t>0.14.4.80.225.4.82.000.01</t>
  </si>
  <si>
    <t>Productos Financi. Doc. - Resid. &lt; de 90 Dias</t>
  </si>
  <si>
    <t>0.14.5.80.225.5.82.000.01</t>
  </si>
  <si>
    <t>Productos Financi. Doc. - Resid. &lt; de 180 Dias</t>
  </si>
  <si>
    <t>0.14.6.80.225.6.82.000.01</t>
  </si>
  <si>
    <t>Productos Financi. Doc. - Resid. &lt; de 1 Aðo</t>
  </si>
  <si>
    <t>0.14.7.80.225.7.82.000.01</t>
  </si>
  <si>
    <t>Productos Financ.Doc. - Resid.&lt; de 3 Aðos</t>
  </si>
  <si>
    <t>0.14.8.80.225.8.82.000.01</t>
  </si>
  <si>
    <t>Productos Financi. Doc. - Resid. &gt; de 3 Aðos</t>
  </si>
  <si>
    <t>0.14.2.80.225.2.82.000.99</t>
  </si>
  <si>
    <t>0.14.3.80.225.3.82.000.99</t>
  </si>
  <si>
    <t>0.14.4.80.225.4.82.000.99</t>
  </si>
  <si>
    <t>0.14.5.80.225.5.82.000.99</t>
  </si>
  <si>
    <t>0.14.6.80.225.6.82.000.99</t>
  </si>
  <si>
    <t>0.14.7.80.225.7.82.000.99</t>
  </si>
  <si>
    <t>0.14.8.80.225.8.82.000.99</t>
  </si>
  <si>
    <t>(Prod. Financ. Docum. a Devengar - Resid. &lt; 30 Dias)</t>
  </si>
  <si>
    <t>(Prod. Financ. Docum. a Devengar - Resid. &lt; 90 Dias)</t>
  </si>
  <si>
    <t>0.14.5.80.225.5.94.000.01</t>
  </si>
  <si>
    <t>(Prod. Financ. Docum. a Devengar - Resid. &lt; 180 Dias)</t>
  </si>
  <si>
    <t>0.14.6.80.225.6.94.000.01</t>
  </si>
  <si>
    <t>(Prod. Financ. Docum. a Devengar - Resid. &lt; 1 Aðo)</t>
  </si>
  <si>
    <t>0.14.7.80.225.7.94.000.01</t>
  </si>
  <si>
    <t>(Prod. Financ. Docum. a Devengar - Resid. &lt; 3 Aðos)</t>
  </si>
  <si>
    <t>0.14.8.80.225.8.94.000.01</t>
  </si>
  <si>
    <t>(Prod. Financ. Docum. a Devengar - Resid. &gt; 3 Aðos)</t>
  </si>
  <si>
    <t>0.14.2.80.225.2.94.000.99</t>
  </si>
  <si>
    <t>0.14.4.80.225.4.94.000.99</t>
  </si>
  <si>
    <t>0.14.5.80.225.5.94.000.99</t>
  </si>
  <si>
    <t>0.14.6.80.225.6.94.000.99</t>
  </si>
  <si>
    <t>0.14.7.80.225.7.94.000.99</t>
  </si>
  <si>
    <t>0.14.8.80.225.8.94.000.99</t>
  </si>
  <si>
    <t>0.14.2.90.231.2.92.001.99</t>
  </si>
  <si>
    <t>(Previsiones s/Prest,Amortiz. -Menores 30 Dias)</t>
  </si>
  <si>
    <t>Anticipos por Compra de Bienes y Servicios</t>
  </si>
  <si>
    <t>0.15.0.10.241.0.02.008.99</t>
  </si>
  <si>
    <t>Deudores Varios</t>
  </si>
  <si>
    <t>0.15.0.10.243.0.01.013.99</t>
  </si>
  <si>
    <t>Gastos Diferidos ¿ Emision</t>
  </si>
  <si>
    <t>0.15.0.10.243.0.01.023.99</t>
  </si>
  <si>
    <t>Gto.Pag.Adel-Gtos.Grales</t>
  </si>
  <si>
    <t>Anticipo de Impuestos Nacionales</t>
  </si>
  <si>
    <t>0.15.0.10.245.0.04.001.99</t>
  </si>
  <si>
    <t>Anticipo de Impuesto a la Renta</t>
  </si>
  <si>
    <t>Impuesto Al Valor Agregado - a Deducir</t>
  </si>
  <si>
    <t>Diversos</t>
  </si>
  <si>
    <t>0.15.0.10.257.0.02.025.99</t>
  </si>
  <si>
    <t>Documentos a Compensar</t>
  </si>
  <si>
    <t>0.15.0.10.257.0.02.032.99</t>
  </si>
  <si>
    <t>Cajero Clearing Tarjetas</t>
  </si>
  <si>
    <t>0.15.0.10.257.0.02.037.99</t>
  </si>
  <si>
    <t>Op. a Cancelar Tarjeta Corporativa</t>
  </si>
  <si>
    <t>0.15.0.10.257.0.02.043.99</t>
  </si>
  <si>
    <t>Viatico a Rendir Gs</t>
  </si>
  <si>
    <t>0.15.0.10.257.0.02.044.99</t>
  </si>
  <si>
    <t>Anticipo Procard</t>
  </si>
  <si>
    <t>0.15.0.10.257.0.02.059.99</t>
  </si>
  <si>
    <t>Operaciones a Liquidar Carsa-Cobro Prestamos</t>
  </si>
  <si>
    <t>0.15.0.10.257.0.02.060.99</t>
  </si>
  <si>
    <t>Operaciones a Liquidar Pronet-Cobros de Prestamos</t>
  </si>
  <si>
    <t>0.15.0.10.257.0.02.061.99</t>
  </si>
  <si>
    <t>Operaciones a Liquidar Infonet</t>
  </si>
  <si>
    <t>0.15.0.10.257.0.02.062.99</t>
  </si>
  <si>
    <t>Operaciones a Liquidar Documenta - Prestamos</t>
  </si>
  <si>
    <t>0.15.0.10.257.0.02.063.99</t>
  </si>
  <si>
    <t>Operaciones a Liquidar Netel - Prestamos</t>
  </si>
  <si>
    <t>0.15.0.10.257.0.02.087.99</t>
  </si>
  <si>
    <t>A Cobrar por Cartera Transf. Gs.</t>
  </si>
  <si>
    <t>0.15.0.10.257.0.02.090.99</t>
  </si>
  <si>
    <t>Impuesto a Regularizar</t>
  </si>
  <si>
    <t>0.15.0.10.257.0.02.149.99</t>
  </si>
  <si>
    <t>Operaciones a Cancelar Rrhh Gs.</t>
  </si>
  <si>
    <t>0.16.0.10.265.0.02.001.99</t>
  </si>
  <si>
    <t>Colocacion Vencida-Residente</t>
  </si>
  <si>
    <t>0.16.0.10.265.0.02.003.99</t>
  </si>
  <si>
    <t>Cred. Vencidos Cheques Devueltos</t>
  </si>
  <si>
    <t>0.16.0.10.269.0.02.001.99</t>
  </si>
  <si>
    <t>Creditos en Gestion - Residentes</t>
  </si>
  <si>
    <t>0.16.0.10.269.0.02.003.99</t>
  </si>
  <si>
    <t>Cred.en Gestion - Cheques Devueltos</t>
  </si>
  <si>
    <t>Creditos Morosos</t>
  </si>
  <si>
    <t>0.16.0.30.275.0.02.001.99</t>
  </si>
  <si>
    <t>Creditos Morosos - Prestamos</t>
  </si>
  <si>
    <t>0.16.0.30.275.0.02.003.99</t>
  </si>
  <si>
    <t>Creditos Morosos - Cheques Devueltos</t>
  </si>
  <si>
    <t>Productos Financ.Documentados - Residentes</t>
  </si>
  <si>
    <t>0.16.0.80.277.0.82.001.99</t>
  </si>
  <si>
    <t>0.16.0.80.277.0.94.001.99</t>
  </si>
  <si>
    <t>(Productos Financieros Documentados a Devengar - Residentes)</t>
  </si>
  <si>
    <t>Product.Financ.Document.- Residentes</t>
  </si>
  <si>
    <t>0.16.0.80.279.0.82.001.99</t>
  </si>
  <si>
    <t>0.16.0.80.279.0.94.001.99</t>
  </si>
  <si>
    <t>Productos Financ. Document. - Residentes</t>
  </si>
  <si>
    <t>0.16.0.80.347.0.82.000.99</t>
  </si>
  <si>
    <t>Prod, Financ,Docum, Cred,Morosos - Residentes</t>
  </si>
  <si>
    <t>0.16.0.80.347.0.82.001.99</t>
  </si>
  <si>
    <t>0.16.0.80.347.0.94.001.99</t>
  </si>
  <si>
    <t>Muebles en el Pais</t>
  </si>
  <si>
    <t>0.17.0.10.293.0.04.001.99</t>
  </si>
  <si>
    <t>Inmuebles Adjudicados en el Pais</t>
  </si>
  <si>
    <t>0.17.0.20.295.0.04.020.99</t>
  </si>
  <si>
    <t>Acciones en Otras Empresas</t>
  </si>
  <si>
    <t>Prevision Bienes Adquiridos en Recup.de Cred.- Usd</t>
  </si>
  <si>
    <t>0.18.0.10.319.0.02.014.99</t>
  </si>
  <si>
    <t>Mejoras en Inmuebles de Terceros</t>
  </si>
  <si>
    <t>0.18.0.10.319.0.02.015.99</t>
  </si>
  <si>
    <t>Edificios</t>
  </si>
  <si>
    <t>0.18.0.10.319.0.04.011.99</t>
  </si>
  <si>
    <t>Terrenos</t>
  </si>
  <si>
    <t>0.18.0.10.319.0.92.001.99</t>
  </si>
  <si>
    <t>(Deprec.Acumuladas - Edificio)</t>
  </si>
  <si>
    <t>0.18.0.10.319.0.92.002.99</t>
  </si>
  <si>
    <t>(Deprec.Acum-Mejoras Inmueble Terc)</t>
  </si>
  <si>
    <t>Muebles, Utiles e Instalaciones</t>
  </si>
  <si>
    <t>0.18.0.10.321.0.02.001.99</t>
  </si>
  <si>
    <t>Muebles y Utiles</t>
  </si>
  <si>
    <t>0.18.0.10.321.0.02.002.99</t>
  </si>
  <si>
    <t>Equipos de Oficina</t>
  </si>
  <si>
    <t>0.18.0.10.321.0.02.004.99</t>
  </si>
  <si>
    <t>0.18.0.10.321.0.04.001.99</t>
  </si>
  <si>
    <t>Maquinas y Equipos de Oficina</t>
  </si>
  <si>
    <t>0.18.0.10.321.0.92.001.99</t>
  </si>
  <si>
    <t>(Deprec.Acum.-Muebles y Utiles)</t>
  </si>
  <si>
    <t>0.18.0.10.321.0.92.002.99</t>
  </si>
  <si>
    <t>(Deprec.Acum.-Equipos de Oficina)</t>
  </si>
  <si>
    <t>0.18.0.10.321.0.92.004.99</t>
  </si>
  <si>
    <t>(Deprec.Acum-Instal.Prop.Arrendada)</t>
  </si>
  <si>
    <t>(Depreciaciones Acumul.- Maquinas de Almacenes)</t>
  </si>
  <si>
    <t>0.18.0.10.321.0.94.001.99</t>
  </si>
  <si>
    <t>Equipos de Computacion</t>
  </si>
  <si>
    <t>0.18.0.10.323.0.02.001.99</t>
  </si>
  <si>
    <t>Equipos de Informatica</t>
  </si>
  <si>
    <t>0.18.0.10.323.0.92.001.99</t>
  </si>
  <si>
    <t>(Deprec.Acum.-Equipos Informaticos.)</t>
  </si>
  <si>
    <t>Cajas de Seguridad y Tesoro</t>
  </si>
  <si>
    <t>0.18.0.10.325.0.02.001.99</t>
  </si>
  <si>
    <t>Equipos de Seguridad</t>
  </si>
  <si>
    <t>0.18.0.10.325.0.92.001.99</t>
  </si>
  <si>
    <t>Depreciacion Acumulada Equipos de Seguridad</t>
  </si>
  <si>
    <t>Material de Transporte</t>
  </si>
  <si>
    <t>0.18.0.10.327.0.02.000.99</t>
  </si>
  <si>
    <t>Valor Costo Revaluado Material de Transporte</t>
  </si>
  <si>
    <t>0.18.0.10.327.0.92.001.99</t>
  </si>
  <si>
    <t>Depreciacion Acumulada Flota de Vehiculos</t>
  </si>
  <si>
    <t>0.19.0.10.337.0.02.001.99</t>
  </si>
  <si>
    <t>Valor de Costo - Gastos de Organiz.</t>
  </si>
  <si>
    <t>0.19.0.10.337.0.02.022.99</t>
  </si>
  <si>
    <t>Gastos de Organizacion Crediplus</t>
  </si>
  <si>
    <t>0.19.0.10.337.0.04.000.99</t>
  </si>
  <si>
    <t>Software</t>
  </si>
  <si>
    <t>0.19.0.10.337.0.92.000.99</t>
  </si>
  <si>
    <t>(Amortizaciones Acumuladas - Gastos de Organización)</t>
  </si>
  <si>
    <t>(Amortizaciones Acumuladas ¿ Sistemas)</t>
  </si>
  <si>
    <t>0.19.0.10.337.0.94.000.99</t>
  </si>
  <si>
    <t>Mejoras e Instalaciones en Inmuebles Arrendados</t>
  </si>
  <si>
    <t>0.19.0.10.339.0.02.000.99</t>
  </si>
  <si>
    <t>Valor Costo -Mejoras e Instalac,En Inmuebles Arrend.</t>
  </si>
  <si>
    <t>0.19.0.10.339.0.92.000.99</t>
  </si>
  <si>
    <t>(Amortizac,Acumulad,-Mejoras e Instal.en Inm.Arrend)</t>
  </si>
  <si>
    <t>0.19.0.10.341.0.02.000.99</t>
  </si>
  <si>
    <t>Proyecto Desarrollo - Ln</t>
  </si>
  <si>
    <t>0.19.0.10.341.0.02.011.99</t>
  </si>
  <si>
    <t>Gtos.Dif.Licencias</t>
  </si>
  <si>
    <t>Gtos.Dif.Proyecto Werking</t>
  </si>
  <si>
    <t>Gtos.Dif.Valor Llave Wk</t>
  </si>
  <si>
    <t>0.19.0.10.341.0.92.000.99</t>
  </si>
  <si>
    <t>(Amort. Acum. Proyecto Desarrollo - Ln)</t>
  </si>
  <si>
    <t>0.19.0.10.341.0.92.011.99</t>
  </si>
  <si>
    <t>(Amort. Acum. - Difer.Licencias)</t>
  </si>
  <si>
    <t>(Amort.Acum. - Difer.Proyecto Werking)</t>
  </si>
  <si>
    <t>(Amort.Acum. - Difer.Valor Llave Wk)</t>
  </si>
  <si>
    <t>Pasivo</t>
  </si>
  <si>
    <t>Depositos a la Vista de Otras Instituciones Financ</t>
  </si>
  <si>
    <t>Continental Suc.Caaguazu Cta.Cte.16-819864-03 - Gs</t>
  </si>
  <si>
    <t>Prestamos Directos Plazo 181-360 Dias</t>
  </si>
  <si>
    <t>0.21.7.40.390.7.02.000.01</t>
  </si>
  <si>
    <t>Prestamos Directos Plazo 361-1080 Dias</t>
  </si>
  <si>
    <t>0.21.6.40.390.6.02.000.99</t>
  </si>
  <si>
    <t>0.21.7.40.390.7.02.000.99</t>
  </si>
  <si>
    <t>0.21.8.40.390.8.02.000.99</t>
  </si>
  <si>
    <t>Prestamos Directos Plazo Mayor a 1080 Dias</t>
  </si>
  <si>
    <t>0.21.8.40.390.8.03.000.99</t>
  </si>
  <si>
    <t>Prest. Rec. del Exterior Gs</t>
  </si>
  <si>
    <t>0.21.5.80.134.5.82.001.01</t>
  </si>
  <si>
    <t>Int. a Pagar Prest. Directos Plazo 91-180 Dias</t>
  </si>
  <si>
    <t>Int. a Pagar Prest. Directos Plazo 181-360 Dias</t>
  </si>
  <si>
    <t>0.21.7.80.134.7.82.001.01</t>
  </si>
  <si>
    <t>Int.a Pagar Prest.Directos Plazo 361-1080 Dias</t>
  </si>
  <si>
    <t>0.21.5.80.134.5.82.001.99</t>
  </si>
  <si>
    <t>0.21.6.80.134.6.82.001.99</t>
  </si>
  <si>
    <t>0.21.7.80.134.7.82.001.99</t>
  </si>
  <si>
    <t>0.21.8.80.134.8.82.001.99</t>
  </si>
  <si>
    <t>Int.a Pagar Prest.Directos Plazo Mayor a 1080 Dias</t>
  </si>
  <si>
    <t>(Int.a Deveng.Prest.Directos Plazo 91-180 Dias)</t>
  </si>
  <si>
    <t>(Int.a Deveng.Prest.Directos Plazo 181-360 Dias)</t>
  </si>
  <si>
    <t>0.21.7.80.134.7.92.001.01</t>
  </si>
  <si>
    <t>(Int.a Deveng.Prest.Directos Plazo 361-1080 Dias)</t>
  </si>
  <si>
    <t>0.21.5.80.134.5.92.001.99</t>
  </si>
  <si>
    <t>0.21.6.80.134.6.92.001.99</t>
  </si>
  <si>
    <t>0.21.7.80.134.7.92.001.99</t>
  </si>
  <si>
    <t>0.21.8.80.134.8.92.001.99</t>
  </si>
  <si>
    <t>(Int.a Deveng.Prest.Direc.Plazo Mayor a 1080 Dias)</t>
  </si>
  <si>
    <t>Emision de Deuda Privada-Usd</t>
  </si>
  <si>
    <t>0.22.7.60.268.7.04.001.01</t>
  </si>
  <si>
    <t>Emision de Deuda Privada-Gs</t>
  </si>
  <si>
    <t>0.22.6.60.268.6.04.001.99</t>
  </si>
  <si>
    <t>Cargos Financ.-Emision Privada-Usd</t>
  </si>
  <si>
    <t>0.24.0.20.250.0.01.001.99</t>
  </si>
  <si>
    <t>Ips a Pagar</t>
  </si>
  <si>
    <t>0.24.0.40.258.0.02.008.01</t>
  </si>
  <si>
    <t>Pago a Proveedores Varios</t>
  </si>
  <si>
    <t>0.24.0.40.258.0.02.008.99</t>
  </si>
  <si>
    <t>0.24.0.40.258.0.02.014.99</t>
  </si>
  <si>
    <t>Cajero Bocas Infonet a Pagar</t>
  </si>
  <si>
    <t>0.24.0.40.260.0.02.020.99</t>
  </si>
  <si>
    <t>Operaciones a Cancelar Administracion Gs</t>
  </si>
  <si>
    <t>0.24.0.40.260.0.02.043.99</t>
  </si>
  <si>
    <t>0.24.0.40.260.0.02.049.99</t>
  </si>
  <si>
    <t>Garantia Alquiler Residentes</t>
  </si>
  <si>
    <t>0.24.0.40.260.0.02.062.99</t>
  </si>
  <si>
    <t>A Pagar por Cartera Transferida</t>
  </si>
  <si>
    <t>0.24.0.40.260.0.02.117.01</t>
  </si>
  <si>
    <t>Operaciones a Cancelar Tesoreria ¿ Usd</t>
  </si>
  <si>
    <t>0.24.0.40.260.0.02.117.99</t>
  </si>
  <si>
    <t>Operaciones a Cancelar Tesoreria - Gs</t>
  </si>
  <si>
    <t>0.24.0.40.260.0.02.142.99</t>
  </si>
  <si>
    <t>Facturas a Pagar a Comercios</t>
  </si>
  <si>
    <t>Comision a Pagar - Procesadora</t>
  </si>
  <si>
    <t>0.24.0.40.260.0.02.146.99</t>
  </si>
  <si>
    <t>Comision  Entidad</t>
  </si>
  <si>
    <t>0.24.0.40.260.0.02.191.99</t>
  </si>
  <si>
    <t>A Pagar Transferencia Sipap Gs</t>
  </si>
  <si>
    <t>0.24.0.40.260.0.02.240.01</t>
  </si>
  <si>
    <t>Op a Cancelar Operaciones Usd</t>
  </si>
  <si>
    <t>0.24.0.40.260.0.02.240.99</t>
  </si>
  <si>
    <t>Op a Cancelar Operaciones Gs</t>
  </si>
  <si>
    <t>0.25.0.10.270.0.01.001.99</t>
  </si>
  <si>
    <t>Impuesto a la Renta a Pagar</t>
  </si>
  <si>
    <t>0.25.0.10.272.0.01.002.99</t>
  </si>
  <si>
    <t>Sueldos a Pagar</t>
  </si>
  <si>
    <t>0.25.0.10.272.0.01.006.99</t>
  </si>
  <si>
    <t>Aguinaldo a Pagar Personal Administrativo</t>
  </si>
  <si>
    <t>Capital Integrado</t>
  </si>
  <si>
    <t>0.31.0.10.400.0.01.001.99</t>
  </si>
  <si>
    <t>Aportes No Capitalizados</t>
  </si>
  <si>
    <t>0.31.0.20.404.0.00.000.99</t>
  </si>
  <si>
    <t>Capital a Integrar</t>
  </si>
  <si>
    <t>(-) Accionistas</t>
  </si>
  <si>
    <t>0.31.0.30.408.0.01.001.99</t>
  </si>
  <si>
    <t>Reserva de Revaluo</t>
  </si>
  <si>
    <t>Reservas</t>
  </si>
  <si>
    <t>Reserva Legal</t>
  </si>
  <si>
    <t>0.31.0.40.424.0.01.001.99</t>
  </si>
  <si>
    <t>Resultado Acumulado a Distribuir</t>
  </si>
  <si>
    <t>Resultados del Ejercicio</t>
  </si>
  <si>
    <t>Productos por Colocaciones</t>
  </si>
  <si>
    <t>0.61.0.10.702.0.02.000.01</t>
  </si>
  <si>
    <t>No Reajustables Residentes -Produc.por Colocac.</t>
  </si>
  <si>
    <t>0.61.0.10.702.0.02.005.99</t>
  </si>
  <si>
    <t>Intereses Caja de Ahorro - Bancos del Pais</t>
  </si>
  <si>
    <t>0.61.0.10.702.0.02.008.99</t>
  </si>
  <si>
    <t>Productos Financieros Devengados Gs</t>
  </si>
  <si>
    <t>Productos por Prestamos a Plazo Fijo</t>
  </si>
  <si>
    <t>0.61.0.20.712.0.02.001.98</t>
  </si>
  <si>
    <t>Intereses Cobrados Prestamos a Plazo Fijo</t>
  </si>
  <si>
    <t>0.61.0.20.712.0.02.001.99</t>
  </si>
  <si>
    <t>0.61.0.20.712.0.02.002.99</t>
  </si>
  <si>
    <t>Intereses Moratorios</t>
  </si>
  <si>
    <t>Productos por Prestamos Amortizables</t>
  </si>
  <si>
    <t>0.61.0.20.714.0.02.001.98</t>
  </si>
  <si>
    <t>Int. Cobrados s/Prestamos Amortizables</t>
  </si>
  <si>
    <t>0.61.0.20.714.0.02.001.99</t>
  </si>
  <si>
    <t>0.61.0.20.714.0.02.002.99</t>
  </si>
  <si>
    <t>Mora Prest. Amortizables No Reajustables</t>
  </si>
  <si>
    <t>Productos Sobre Documentos Descontados</t>
  </si>
  <si>
    <t>0.61.0.20.718.0.02.000.99</t>
  </si>
  <si>
    <t>Prod,s/ Documentos Descontados -Residentes</t>
  </si>
  <si>
    <t>0.61.0.20.718.0.02.001.98</t>
  </si>
  <si>
    <t>0.61.0.20.718.0.02.002.99</t>
  </si>
  <si>
    <t>Mora Cheques Diferidos Descontados</t>
  </si>
  <si>
    <t>Productos por Creditos en Gestion</t>
  </si>
  <si>
    <t>0.61.0.30.752.0.02.001.99</t>
  </si>
  <si>
    <t>Interes Morat.s/Cred.en Gestion</t>
  </si>
  <si>
    <t>Disponibilidades - Residentes</t>
  </si>
  <si>
    <t>0.61.0.60.766.0.02.000.99</t>
  </si>
  <si>
    <t>0.61.0.60.766.0.02.001.99</t>
  </si>
  <si>
    <t>0.61.0.60.766.0.04.000.99</t>
  </si>
  <si>
    <t>Cred.Vig. X Inter.Financ.-Sector Financ. - Resid</t>
  </si>
  <si>
    <t>0.61.0.60.766.0.06.000.99</t>
  </si>
  <si>
    <t>Cred.Vig. X Inter.Financ.-Sector No Financ.-Resid.</t>
  </si>
  <si>
    <t>0.61.0.60.766.0.08.000.99</t>
  </si>
  <si>
    <t>Creditos Vencidos por Intermed,Financiera -Resid.</t>
  </si>
  <si>
    <t>Ganancias por Servicios</t>
  </si>
  <si>
    <t>Gestiones por Cuenta de Terceros</t>
  </si>
  <si>
    <t>Ingresos por Seguros Cob</t>
  </si>
  <si>
    <t>Gastos a Recuperar - Residentes</t>
  </si>
  <si>
    <t>0.63.0.10.808.0.04.001.99</t>
  </si>
  <si>
    <t>Gestion Cob.Telefonica</t>
  </si>
  <si>
    <t>De Cambio y Arbitraje</t>
  </si>
  <si>
    <t>0.63.0.10.810.0.02.000.99</t>
  </si>
  <si>
    <t>0.63.0.30.818.0.02.008.99</t>
  </si>
  <si>
    <t>Rec.Gto.Admin.p/Ptmos</t>
  </si>
  <si>
    <t>0.63.0.40.820.0.04.000.99</t>
  </si>
  <si>
    <t>Creditos Diversos Resid.</t>
  </si>
  <si>
    <t>0.63.0.40.820.0.06.000.99</t>
  </si>
  <si>
    <t>Inversiones en el Pais</t>
  </si>
  <si>
    <t>0.63.0.40.822.0.02.000.99</t>
  </si>
  <si>
    <t>Obligaciones Diversas Resid.</t>
  </si>
  <si>
    <t>0.63.0.40.822.0.04.000.99</t>
  </si>
  <si>
    <t>0.64.0.10.832.0.01.001.99</t>
  </si>
  <si>
    <t>Ingresos Varios</t>
  </si>
  <si>
    <t>0.64.0.10.832.0.01.002.99</t>
  </si>
  <si>
    <t>Ingresos por Venta de Cartera</t>
  </si>
  <si>
    <t>0.64.0.10.832.0.01.021.99</t>
  </si>
  <si>
    <t>Alquiler de Bienes Inmueb</t>
  </si>
  <si>
    <t>0.71.0.10.705.0.02.000.01</t>
  </si>
  <si>
    <t>0.71.0.10.705.0.02.000.99</t>
  </si>
  <si>
    <t>Gastos Bancarios Administrativos</t>
  </si>
  <si>
    <t>0.71.0.10.705.0.02.001.01</t>
  </si>
  <si>
    <t>0.71.0.10.705.0.02.001.99</t>
  </si>
  <si>
    <t>0.71.0.10.705.0.02.002.99</t>
  </si>
  <si>
    <t>0.71.0.20.797.0.01.002.99</t>
  </si>
  <si>
    <t>Gastos de Emision de Acciones</t>
  </si>
  <si>
    <t>0.71.0.40.739.0.02.000.99</t>
  </si>
  <si>
    <t>0.71.0.40.739.0.02.001.99</t>
  </si>
  <si>
    <t>0.71.0.40.739.0.04.000.99</t>
  </si>
  <si>
    <t>Creditos Vigentes por Int.Financ Sect.Financ.-.Res.</t>
  </si>
  <si>
    <t>0.71.0.40.739.0.06.000.99</t>
  </si>
  <si>
    <t>Creditos Vigentes por Int,Financ.Sect, No Financ.Res.</t>
  </si>
  <si>
    <t>0.71.0.40.739.0.08.000.99</t>
  </si>
  <si>
    <t>Creditos Vencidos por Intermediacion Financiera -Res.</t>
  </si>
  <si>
    <t>Perdidas s/Quitas de Creditos</t>
  </si>
  <si>
    <t>0.71.0.50.747.0.01.000.99</t>
  </si>
  <si>
    <t>0.72.0.10.757.0.02.008.99</t>
  </si>
  <si>
    <t>Gestion de Cobranza</t>
  </si>
  <si>
    <t>0.72.0.10.757.0.02.010.99</t>
  </si>
  <si>
    <t>Comis. Bocas de Cobranzas</t>
  </si>
  <si>
    <t>0.72.0.10.757.0.02.042.99</t>
  </si>
  <si>
    <t>Comisiones Asociaciones</t>
  </si>
  <si>
    <t>0.73.0.10.759.0.02.001.99</t>
  </si>
  <si>
    <t>Remuneraciones a Directores</t>
  </si>
  <si>
    <t>0.73.0.10.759.0.06.001.99</t>
  </si>
  <si>
    <t>Aguinaldos Administrativos</t>
  </si>
  <si>
    <t>Salario Vacacional</t>
  </si>
  <si>
    <t>0.73.0.10.759.0.08.000.99</t>
  </si>
  <si>
    <t>0.73.0.10.759.0.18.005.99</t>
  </si>
  <si>
    <t>Comision Gestion Comercial</t>
  </si>
  <si>
    <t>Fiestas y Eventos Al Personal</t>
  </si>
  <si>
    <t>Gastos Varios Directorio</t>
  </si>
  <si>
    <t>0.73.0.10.759.0.20.002.99</t>
  </si>
  <si>
    <t>Aporte Patronal Ips</t>
  </si>
  <si>
    <t>0.73.0.10.767.0.02.001.99</t>
  </si>
  <si>
    <t>Amortizacion Intangibles</t>
  </si>
  <si>
    <t>0.73.0.10.767.0.04.000.99</t>
  </si>
  <si>
    <t>0.73.0.10.767.0.06.002.99</t>
  </si>
  <si>
    <t>Amortizacion Software</t>
  </si>
  <si>
    <t>0.73.0.10.769.0.10.002.99</t>
  </si>
  <si>
    <t>Absorcion Impuesto a la Renta - Gnd</t>
  </si>
  <si>
    <t>0.73.0.10.769.0.14.000.99</t>
  </si>
  <si>
    <t>Multas,Recargos e Intereses</t>
  </si>
  <si>
    <t>0.73.0.10.771.0.02.001.99</t>
  </si>
  <si>
    <t>Alquileres Pagados</t>
  </si>
  <si>
    <t>0.73.0.10.771.0.02.002.99</t>
  </si>
  <si>
    <t>Expensas Sucursales</t>
  </si>
  <si>
    <t>0.73.0.10.771.0.02.004.99</t>
  </si>
  <si>
    <t>Alquileres Pagados Estacionamiento</t>
  </si>
  <si>
    <t>Gastos de Salud Organizacional</t>
  </si>
  <si>
    <t>0.73.0.10.771.0.08.001.99</t>
  </si>
  <si>
    <t>Mant. de Edificio e Instalaciones</t>
  </si>
  <si>
    <t>0.73.0.10.771.0.08.002.99</t>
  </si>
  <si>
    <t>Rep.Mant.Muebles</t>
  </si>
  <si>
    <t>0.73.0.10.771.0.12.001.99</t>
  </si>
  <si>
    <t>Combustible y Lubricantes</t>
  </si>
  <si>
    <t>0.73.0.10.771.0.12.002.99</t>
  </si>
  <si>
    <t>Reparacion y Mantenimiento de Vehiculos</t>
  </si>
  <si>
    <t>Energia Electrica</t>
  </si>
  <si>
    <t>0.73.0.10.771.0.14.001.99</t>
  </si>
  <si>
    <t>0.73.0.10.771.0.16.014.99</t>
  </si>
  <si>
    <t>Servicios de Internet</t>
  </si>
  <si>
    <t>0.73.0.10.771.0.18.001.99</t>
  </si>
  <si>
    <t>Papeleria y Utiles de Escritorio</t>
  </si>
  <si>
    <t>0.73.0.10.771.0.20.010.99</t>
  </si>
  <si>
    <t>Fletes y Transportes</t>
  </si>
  <si>
    <t>0.73.0.10.771.0.22.001.99</t>
  </si>
  <si>
    <t>Insumos de Limpieza</t>
  </si>
  <si>
    <t>0.73.0.10.771.0.26.001.99</t>
  </si>
  <si>
    <t>Servicios de Vigilancia y Seguridad</t>
  </si>
  <si>
    <t>Propaganda y Publicidad</t>
  </si>
  <si>
    <t>0.73.0.10.771.0.30.000.99</t>
  </si>
  <si>
    <t>Publicidad Institucional</t>
  </si>
  <si>
    <t>0.73.0.10.771.0.30.007.99</t>
  </si>
  <si>
    <t>Impresos Publicit.</t>
  </si>
  <si>
    <t>Cuota Social y Suscripciones</t>
  </si>
  <si>
    <t>0.73.0.10.771.0.44.002.99</t>
  </si>
  <si>
    <t>Gastos Diversos-Deducibles</t>
  </si>
  <si>
    <t>0.73.0.10.771.0.44.003.99</t>
  </si>
  <si>
    <t>Gastos Diversos-No Deducibles</t>
  </si>
  <si>
    <t>0.73.0.10.771.0.44.014.99</t>
  </si>
  <si>
    <t>Honor. Asesores y Consultores</t>
  </si>
  <si>
    <t>0.73.0.10.771.0.44.019.99</t>
  </si>
  <si>
    <t>Gastos de Cafeteria</t>
  </si>
  <si>
    <t>0.73.0.10.771.0.44.023.99</t>
  </si>
  <si>
    <t>Gastos Seleccion de Personal</t>
  </si>
  <si>
    <t>0.73.0.10.771.0.44.038.99</t>
  </si>
  <si>
    <t>Beneficios Al Personal</t>
  </si>
  <si>
    <t>0.73.0.10.771.0.44.079.99</t>
  </si>
  <si>
    <t>Descuento Cancelacion Anticipada</t>
  </si>
  <si>
    <t>0.73.0.10.771.0.44.605.99</t>
  </si>
  <si>
    <t>Gastos en Procesos Judiciales</t>
  </si>
  <si>
    <t>0.73.0.10.771.0.44.702.99</t>
  </si>
  <si>
    <t>Servicios de Terceros</t>
  </si>
  <si>
    <t>Honorarios Escribanos</t>
  </si>
  <si>
    <t>Donaciones</t>
  </si>
  <si>
    <t>0.73.0.10.775.0.02.000.99</t>
  </si>
  <si>
    <t>0.73.0.20.779.0.04.000.99</t>
  </si>
  <si>
    <t>0.73.0.20.779.0.06.000.99</t>
  </si>
  <si>
    <t>0.73.0.20.781.0.02.000.99</t>
  </si>
  <si>
    <t>Obligaciones Diversas-Residentes</t>
  </si>
  <si>
    <t>0.73.0.20.781.0.04.000.99</t>
  </si>
  <si>
    <t>0.14.1.10.183.1.02.002.01</t>
  </si>
  <si>
    <t>0.14.7.10.405.7.01.000.01</t>
  </si>
  <si>
    <t>Cheques Diferidos Descontados -Menores de Tres Años</t>
  </si>
  <si>
    <t>0.14.7.10.405.7.01.000.99</t>
  </si>
  <si>
    <t>0.31.0.60.418.0.01.000.99</t>
  </si>
  <si>
    <t>Utilidad del Ejercicio</t>
  </si>
  <si>
    <t>0.64.0.10.832.0.01.007.99</t>
  </si>
  <si>
    <t>Recupero de Gastos-Beneficios</t>
  </si>
  <si>
    <t>0.73.0.10.759.0.14.010.99</t>
  </si>
  <si>
    <t>Beneficios Rrhh - Guardería</t>
  </si>
  <si>
    <t>0.14.7.10.173.7.02.000.01</t>
  </si>
  <si>
    <t>Caja - Moneda local Guaranies</t>
  </si>
  <si>
    <t>Caja - Moneda extranjera Dólares</t>
  </si>
  <si>
    <t>Monto Aportes No Capitalizados</t>
  </si>
  <si>
    <t>0.73.0.10.763.0.00.000.00</t>
  </si>
  <si>
    <t>Direcc. General de Recaudaciones</t>
  </si>
  <si>
    <t>0.61.0.20.718.0.02.001.01</t>
  </si>
  <si>
    <t>Tarjetas de Credito</t>
  </si>
  <si>
    <t>0.62.0.10.776.0.02.004.99</t>
  </si>
  <si>
    <t>Seguro de Vida y Contra Fraude</t>
  </si>
  <si>
    <t>0.62.0.10.776.0.02.010.99</t>
  </si>
  <si>
    <t>Comision p/ Adm. Compras en el Exterior</t>
  </si>
  <si>
    <t>0.62.0.10.776.0.02.012.99</t>
  </si>
  <si>
    <t>Com. p/ Adm. Exceso</t>
  </si>
  <si>
    <t>0.62.0.10.776.0.02.021.99</t>
  </si>
  <si>
    <t>Manten. de Cuenta Cuota Anual</t>
  </si>
  <si>
    <t>0.62.0.10.776.0.02.023.99</t>
  </si>
  <si>
    <t>Cuota Interes</t>
  </si>
  <si>
    <t>0.62.0.10.776.0.02.025.99</t>
  </si>
  <si>
    <t>Interes</t>
  </si>
  <si>
    <t>0.62.0.10.776.0.02.046.99</t>
  </si>
  <si>
    <t>Comis. para Transac. en Atm</t>
  </si>
  <si>
    <t>Cajas de Seguridad</t>
  </si>
  <si>
    <t>0.63.0.10.808.0.04.001.98</t>
  </si>
  <si>
    <t>0.63.0.30.818.0.02.001.98</t>
  </si>
  <si>
    <t>Interes Punitorio</t>
  </si>
  <si>
    <t>0.71.0.10.705.0.02.003.99</t>
  </si>
  <si>
    <t>0.71.0.10.705.0.02.005.99</t>
  </si>
  <si>
    <t>0.71.0.10.705.0.03.001.99</t>
  </si>
  <si>
    <t>0.71.0.20.723.0.02.000.99</t>
  </si>
  <si>
    <t>Procard-Cargos Internacionales</t>
  </si>
  <si>
    <t>0.71.0.20.723.0.02.001.99</t>
  </si>
  <si>
    <t>Procard-Cargos Locales</t>
  </si>
  <si>
    <t>0.72.0.10.757.0.02.007.99</t>
  </si>
  <si>
    <t>Servicios de Courrier (Gs)</t>
  </si>
  <si>
    <t>0.72.0.10.757.0.02.044.99</t>
  </si>
  <si>
    <t>Comisiones Colocacion de Deuda</t>
  </si>
  <si>
    <t>0.73.0.10.759.0.04.001.99</t>
  </si>
  <si>
    <t>Sueldos Administrativos</t>
  </si>
  <si>
    <t>0.73.0.10.759.0.22.001.99</t>
  </si>
  <si>
    <t>Bonificacion Familiar</t>
  </si>
  <si>
    <t>0.73.0.10.759.0.22.003.99</t>
  </si>
  <si>
    <t>Bonos Trimestrales</t>
  </si>
  <si>
    <t>Otros Seguros</t>
  </si>
  <si>
    <t>0.73.0.10.763.0.02.001.99</t>
  </si>
  <si>
    <t>Depreciacion Bienes Inmuebles</t>
  </si>
  <si>
    <t>0.73.0.10.763.0.04.000.99</t>
  </si>
  <si>
    <t>Muebles Utiles e Instalaciones</t>
  </si>
  <si>
    <t>0.73.0.10.763.0.04.006.99</t>
  </si>
  <si>
    <t>Maquinas y Equipos</t>
  </si>
  <si>
    <t>0.73.0.10.763.0.06.000.99</t>
  </si>
  <si>
    <t>0.73.0.10.763.0.08.000.99</t>
  </si>
  <si>
    <t>0.73.0.10.763.0.10.000.99</t>
  </si>
  <si>
    <t>0.73.0.10.769.0.10.006.99</t>
  </si>
  <si>
    <t>Iva Gastos No Deducibles</t>
  </si>
  <si>
    <t>0.73.0.10.769.0.10.008.99</t>
  </si>
  <si>
    <t>Otros Impuestos y Tasas</t>
  </si>
  <si>
    <t>0.73.0.10.771.0.06.008.99</t>
  </si>
  <si>
    <t>Agua</t>
  </si>
  <si>
    <t>0.73.0.10.771.0.08.004.99</t>
  </si>
  <si>
    <t>Reparacion y Mant. Equipos de Ofic</t>
  </si>
  <si>
    <t>0.73.0.10.771.0.08.006.99</t>
  </si>
  <si>
    <t>Rep.Mant.Equip.Informatico</t>
  </si>
  <si>
    <t>0.73.0.10.771.0.16.006.99</t>
  </si>
  <si>
    <t>Consumo Telefonico Copaco</t>
  </si>
  <si>
    <t>0.73.0.10.771.0.16.007.99</t>
  </si>
  <si>
    <t>Telefonia Celular</t>
  </si>
  <si>
    <t>0.73.0.10.771.0.28.001.99</t>
  </si>
  <si>
    <t>Pasajes y Viaticos - No Deduc.</t>
  </si>
  <si>
    <t>Pasajes y Viaticos Al Personal</t>
  </si>
  <si>
    <t>0.73.0.10.771.0.30.016.99</t>
  </si>
  <si>
    <t>Multas y Recargos</t>
  </si>
  <si>
    <t>0.73.0.10.771.0.44.004.99</t>
  </si>
  <si>
    <t>Servicio de Tv Cable - Gs.</t>
  </si>
  <si>
    <t>0.73.0.10.771.0.44.009.99</t>
  </si>
  <si>
    <t>Eventos de la Empresa</t>
  </si>
  <si>
    <t>Perdidas Extraordinarias</t>
  </si>
  <si>
    <t>Comisiones Percibidas No Devengadas</t>
  </si>
  <si>
    <t>0.73.0.10.769.0.06.016.99</t>
  </si>
  <si>
    <t>Iva Gastos</t>
  </si>
  <si>
    <t>Anticipos Al Personal</t>
  </si>
  <si>
    <t>0.73.0.10.769.0.02.000.99</t>
  </si>
  <si>
    <t>0.15.0.10.257.0.02.058.99</t>
  </si>
  <si>
    <t>Anticipo Pago Proveedores - Gs</t>
  </si>
  <si>
    <t>Productos por Colocacion Vencida - Sector No Publ.</t>
  </si>
  <si>
    <t>0.73.0.10.761.0.10.005.99</t>
  </si>
  <si>
    <t>Seguros Pagados Varios</t>
  </si>
  <si>
    <t>0.73.0.10.769.0.10.001.99</t>
  </si>
  <si>
    <t>Impuesto Inmobiliario</t>
  </si>
  <si>
    <t>0.73.0.10.769.0.10.007.99</t>
  </si>
  <si>
    <t>Patente Comercial</t>
  </si>
  <si>
    <t>Auditoria Externa</t>
  </si>
  <si>
    <t>0.73.0.10.771.0.40.000.99</t>
  </si>
  <si>
    <t>0.73.0.10.771.0.44.081.99</t>
  </si>
  <si>
    <t>Perdida por Venta de Cartera</t>
  </si>
  <si>
    <t>Honorarios Tasadores</t>
  </si>
  <si>
    <t>0.73.0.10.773.0.02.001.99</t>
  </si>
  <si>
    <t>Donaciones y Contribuciones</t>
  </si>
  <si>
    <t>0.74.0.10.791.0.01.000.99</t>
  </si>
  <si>
    <t>Perdida Vta de Bienes Muebles</t>
  </si>
  <si>
    <t>0.16.0.10.265.0.02.001.01</t>
  </si>
  <si>
    <t>0.16.0.30.275.0.02.001.01</t>
  </si>
  <si>
    <t>0.16.0.80.277.0.82.001.01</t>
  </si>
  <si>
    <t>0.21.7.40.390.7.03.000.99</t>
  </si>
  <si>
    <t>0.24.0.10.244.0.01.005.99</t>
  </si>
  <si>
    <t>0.24.0.10.246.0.01.001.99</t>
  </si>
  <si>
    <t>0.61.0.10.702.0.02.001.99</t>
  </si>
  <si>
    <t>0.61.0.20.712.0.03.000.99</t>
  </si>
  <si>
    <t>0.61.0.30.760.0.02.000.99</t>
  </si>
  <si>
    <t>0.62.0.10.776.0.02.026.99</t>
  </si>
  <si>
    <t>0.71.0.20.721.0.02.001.99</t>
  </si>
  <si>
    <t>0.71.0.20.721.0.02.008.99</t>
  </si>
  <si>
    <t>0.71.0.20.721.0.02.009.99</t>
  </si>
  <si>
    <t>0.71.0.50.743.0.02.000.99</t>
  </si>
  <si>
    <t>0.73.0.10.759.0.04.003.99</t>
  </si>
  <si>
    <t>0.73.0.10.759.0.12.002.99</t>
  </si>
  <si>
    <t>0.73.0.10.759.0.16.001.99</t>
  </si>
  <si>
    <t>0.73.0.10.759.0.18.007.99</t>
  </si>
  <si>
    <t>0.73.0.10.761.0.04.024.99</t>
  </si>
  <si>
    <t>0.73.0.10.769.0.10.004.99</t>
  </si>
  <si>
    <t>0.73.0.10.771.0.04.402.01</t>
  </si>
  <si>
    <t>0.73.0.10.771.0.04.402.99</t>
  </si>
  <si>
    <t>0.73.0.10.771.0.06.000.99</t>
  </si>
  <si>
    <t>0.73.0.10.771.0.06.010.99</t>
  </si>
  <si>
    <t>0.73.0.10.771.0.08.007.99</t>
  </si>
  <si>
    <t>0.73.0.10.771.0.10.000.99</t>
  </si>
  <si>
    <t>0.73.0.10.771.0.30.001.99</t>
  </si>
  <si>
    <t>0.73.0.10.771.0.30.011.99</t>
  </si>
  <si>
    <t>0.73.0.10.771.0.44.001.01</t>
  </si>
  <si>
    <t>0.73.0.10.771.0.44.028.99</t>
  </si>
  <si>
    <t>0.73.0.10.771.0.44.077.99</t>
  </si>
  <si>
    <t>Dividendos a Pagar</t>
  </si>
  <si>
    <t>Prod.Col.Venc.Sect.Finan.-No Reajustable</t>
  </si>
  <si>
    <t>Otros Gastos de Rrhh Gnd Usd</t>
  </si>
  <si>
    <t>Otros Gastos de Rrhh Gnd Gs</t>
  </si>
  <si>
    <t>Interes Moratorio y Punitorio</t>
  </si>
  <si>
    <t>Impuesto a la Renta</t>
  </si>
  <si>
    <t>Reparaciones y Mant. de Bienes Inmuebles</t>
  </si>
  <si>
    <t>La firma comercial Credicentro Sociedad Anónima fue constituida por Escritura Pública de fecha 13 de diciembre de 1994 ante la escribana Maria de Jesús Basualdo, habiéndose aprobado los Estatutos Sociales e inscripto en el Registro Público de Comercio bajo el N° 146, en fecha 23 de febrero de 1995 incluyendo sus modificaciones correspondientes, los cuales constan en los registros legales pertinentes.</t>
  </si>
  <si>
    <t xml:space="preserve">En fecha 31 de octubre del 2011 por Escritura Pública N° 61 ante la escribana Alma Maria Ayala de Benitez se realizó la protocolización del Acta de Asamblea Extraordinaria de Accionistas para la transformación de la firma Credicentro Sociedad Anónima a Credicentro Sociedad Anónima Emisora de Capital Abierto. Dicha protocolización fue inscripta en el Registro Público de Comercio bajo el N° 93 de fecha 20 de febrero de 2012. </t>
  </si>
  <si>
    <t xml:space="preserve">Por Resolución 39E/13 de fecha 30 de julio de 2013 la Comisión Nacional de Valores calificó a Credicentro como Sociedad Anónima Emisora de Capital Abierto. </t>
  </si>
  <si>
    <t>El 15 de enero del 2014, ante el Escribano Carlos Alberto Insfran Ojeda, por Escritura Pública Nº 5, se realizó la protocolización del Acta de Asamblea Extraordinaria Nº 22 de fecha 18 de octubre de 2013 para el aumento del Capital Social a Gs. 85.000.000.000. La mencionada protocolización fue inscripta en el Registro Público de Comercio bajo el Nº 104 en fecha 27 de enero de 2014.</t>
  </si>
  <si>
    <t>El 07 de Junio del 2017, ante la Escribana Maria Teresa Lopez de Aponte, por Escritura Pública Nº 74, se realizó la protocolización del Acta de Asamblea Extraordinaria Nº 27 de fecha 07 de abril de 2017 para el aumento del Capital Social a Gs. 150.000.000.000. La mencionada protocolización fue inscripta en el Registro Público de Comercio bajo el Nº 1 en fecha 30 de junio de 2017.</t>
  </si>
  <si>
    <t>El 11 de Abril del 2019, ante la Escribana Maria Teresa Lopez de Aponte, por Escritura Pública Nº 49, se realizó la protocolización del Acta de Asamblea Extraordinaria Nº 31 de fecha 19 de diciembre de 2018 para el aumento del Capital Social a Gs. 300.000.000.000. La mencionada protocolización fue inscripta en el Registro Público de Comercio bajo el Nº 2 en fecha 17 de mayo de 2019.</t>
  </si>
  <si>
    <t>El 10 de Diciembre del 2019, ante la Escribana Maria Teresa Lopez de Aponte, por Escritura Pública Nº 196, se realizó la protocolización del Acta de Asamblea Extraordinaria Nº 35 de fecha 04 de Octubre de 2019 para el aumento del Capital Social a Gs. 400.000.000.000. La mencionada protocolización fue inscripta en el Registro Público de Comercio bajo el Nº 3 en fecha 31 de diciembre de 2019.</t>
  </si>
  <si>
    <t>Actividades.</t>
  </si>
  <si>
    <t>BIC S.A.</t>
  </si>
  <si>
    <t>Intereses Pagados Varios</t>
  </si>
  <si>
    <t>Fallas de Caja</t>
  </si>
  <si>
    <t>Descuento Capital Campaña Cobranza</t>
  </si>
  <si>
    <t>Gastos Bancarios - Adm (Gs)</t>
  </si>
  <si>
    <t>0</t>
  </si>
  <si>
    <t>Seguros de Autovehiculos</t>
  </si>
  <si>
    <t>0.73.0.10.761.0.10.001.99</t>
  </si>
  <si>
    <t>N/A</t>
  </si>
  <si>
    <t>0.21.8.40.390.8.02.000.01</t>
  </si>
  <si>
    <t>Gastos Financieros</t>
  </si>
  <si>
    <t>Creditos Fiscales</t>
  </si>
  <si>
    <t>Gastos Pagados por Adelantado</t>
  </si>
  <si>
    <t>Proveedores del exterior</t>
  </si>
  <si>
    <t>Las cuentas por remuneraciones y cargas sociales a pagar se componen como sigue:</t>
  </si>
  <si>
    <t>Las cuentas por impuestos a pagar se componen como sigue:</t>
  </si>
  <si>
    <t>Las cuentas por otros pasivos se componen como sigue:</t>
  </si>
  <si>
    <t>Las cuentas por capital integrado se componen como sigue:</t>
  </si>
  <si>
    <t>Las cuentas por reservas patrimoniales se componen como sigue:</t>
  </si>
  <si>
    <t>Las cuentas por resultados se componen como sigue:</t>
  </si>
  <si>
    <t>Resultado del Ejercicio actual</t>
  </si>
  <si>
    <t xml:space="preserve">Préstamos Financieros a corto plazo </t>
  </si>
  <si>
    <t xml:space="preserve">Préstamos Financieros Locales a largo plazo </t>
  </si>
  <si>
    <t xml:space="preserve">Préstamos Financieros del Exterior a largo plazo </t>
  </si>
  <si>
    <t>Total No Corriente</t>
  </si>
  <si>
    <t>Intereses otras deudas a pagar</t>
  </si>
  <si>
    <t>Intereses préstamos entidades Financieras locales a pagar</t>
  </si>
  <si>
    <t>Intereses préstamos entidades Financieras del Exterior a pagar</t>
  </si>
  <si>
    <t>Las cuentas por ventas se componen como sigue:</t>
  </si>
  <si>
    <t>Mejoras en Predio Ajeno</t>
  </si>
  <si>
    <t>a</t>
  </si>
  <si>
    <t>c</t>
  </si>
  <si>
    <t>e</t>
  </si>
  <si>
    <t>d</t>
  </si>
  <si>
    <t>b</t>
  </si>
  <si>
    <t>f</t>
  </si>
  <si>
    <t>g</t>
  </si>
  <si>
    <t>(b) Obligaciones garantizadas por valor de guaraníes</t>
  </si>
  <si>
    <t>El Impuesto a la Renta Empresarial se compone como sigue:</t>
  </si>
  <si>
    <t>Productos por Deud. por Utilizacion de Tarj. de Cr</t>
  </si>
  <si>
    <t>Gastos Bancarios - Moratorio/Punitorio Gs</t>
  </si>
  <si>
    <t>Constitucion de Prevision  -Prestamos</t>
  </si>
  <si>
    <t>Comisiones Pagadas (Varios)</t>
  </si>
  <si>
    <t>Patente Vehiculo</t>
  </si>
  <si>
    <t>Gastos Diversos No Deducibles Usd</t>
  </si>
  <si>
    <t>El rubro de activos disponibles para la venta se compone como sigue:</t>
  </si>
  <si>
    <t>El rubro de activos intangibles se compone como sigue:</t>
  </si>
  <si>
    <t>El goodwill se compone como sigue:</t>
  </si>
  <si>
    <t>Otros Deudores</t>
  </si>
  <si>
    <t>Otros Pasivos No Corrientes</t>
  </si>
  <si>
    <t>Otros Pasivos Corrientes</t>
  </si>
  <si>
    <t>Otros gastos financieros</t>
  </si>
  <si>
    <t>Gastos de Financieros</t>
  </si>
  <si>
    <t>OIKOCREDIT , ECUMENICAL DEVELOPMENT COOPERATIVE SOCIETY U.A.</t>
  </si>
  <si>
    <t>SYMBIOTICS</t>
  </si>
  <si>
    <t>PUENTE CASA DE BOLSA S.A.</t>
  </si>
  <si>
    <t>BANCO BASA S.A.</t>
  </si>
  <si>
    <t>BANCO GNB PARAGUAY S.A.</t>
  </si>
  <si>
    <t>CRISOL Y ENCARNACION FINANCIERA S.A.E.C.A.</t>
  </si>
  <si>
    <t>FIC S.A. DE FINANZAS</t>
  </si>
  <si>
    <t>FINANCIERA PARAGUAYO JAPONESA S.A.E.C.A</t>
  </si>
  <si>
    <t>FINLATINA S.A. DE FINANZAS</t>
  </si>
  <si>
    <t>INTERFISA BANCO</t>
  </si>
  <si>
    <t>HIPOTECAS</t>
  </si>
  <si>
    <t>SOLA FIRMA</t>
  </si>
  <si>
    <t>Préstamos de Entidades Financieras Locales</t>
  </si>
  <si>
    <t>Préstamos Otras Entidades</t>
  </si>
  <si>
    <t>Préstamos de Entidades Financieras del  Exterior</t>
  </si>
  <si>
    <t>Incremento/Disminución neto préstamos a clientes</t>
  </si>
  <si>
    <t>Cuentas a cobrar comerciales - Corriente</t>
  </si>
  <si>
    <t>Cuentas a cobrar comerciales - No Corriente</t>
  </si>
  <si>
    <t>a) Datos sobre la sociedad: CENTRAL DE RIESGOS</t>
  </si>
  <si>
    <t>-</t>
  </si>
  <si>
    <t>Cantidad de Acciones Preferidas en Circulación</t>
  </si>
  <si>
    <t xml:space="preserve">Los activos y pasivos en moneda extranjera (dólares estadounidenses) fueron valuados a los tipos de cambio que se encontraban vigentes a la fecha de cierre del balance general, de acuerdo con publicaciones efectuadas por el Banco Central del Paraguay. </t>
  </si>
  <si>
    <t>En cuanto a la constitución de previsiones, la entidad se encuentra ceñida a lo establecido en el Art. Nº 126 de la Ley Nº 5810/17 del Mercado de Valores.</t>
  </si>
  <si>
    <t>Los bienes de uso están registrados de acuerdo con los siguientes criterios:</t>
  </si>
  <si>
    <t>iii.   Las mejoras o adiciones son capitalizadas, mientras que los gastos de mantenimiento y/o reparaciones que no aumentan el valor de los activos ni prolongan su vida útil, son imputados como gastos en el período en que se originan.</t>
  </si>
  <si>
    <t>iv.   El valor residual de los bienes revaluados considerados en su conjunto no excede su valor recuperable al cierre del ejercicio.</t>
  </si>
  <si>
    <t>g. Propiedades, planta y equipo</t>
  </si>
  <si>
    <t>h. Intangibles</t>
  </si>
  <si>
    <t>i. Goodwill</t>
  </si>
  <si>
    <t>j. Reconocimiento de ingresos y egresos</t>
  </si>
  <si>
    <t>k. Impuesto a la renta</t>
  </si>
  <si>
    <t>Nota 30 - Resultado de inversiones en asociadas</t>
  </si>
  <si>
    <t>Resultado de Ejercicio Anterior</t>
  </si>
  <si>
    <t>Dólar Estadounidense</t>
  </si>
  <si>
    <t>80090066-9</t>
  </si>
  <si>
    <t>Gastos Fiduciarios</t>
  </si>
  <si>
    <t>Venta de Bienes Inmuebles</t>
  </si>
  <si>
    <t>Aportes no Capitalizados</t>
  </si>
  <si>
    <t>0.21.8.40.390.8.08.000.99</t>
  </si>
  <si>
    <t>Productos por Medida Excepcional de Apoyo</t>
  </si>
  <si>
    <t>Mant. de Bienes Inmuebles Adjudicados</t>
  </si>
  <si>
    <t>Nota 1 – Descripción de la naturaleza y del negocio de la compañía</t>
  </si>
  <si>
    <t>Nota 2 - Resumen de las principales políticas contables</t>
  </si>
  <si>
    <t>Nota 3 - Efectivo y equivalente de efectivo</t>
  </si>
  <si>
    <t>Nota 4 – Inversiones temporales</t>
  </si>
  <si>
    <t xml:space="preserve">Nota 5 - Cuentas por cobrar comerciales	</t>
  </si>
  <si>
    <t>Nota 6 - Otros créditos</t>
  </si>
  <si>
    <t>CORRIENTES</t>
  </si>
  <si>
    <t>NO CORRIENTES</t>
  </si>
  <si>
    <t>Nota 7 – Inventarios</t>
  </si>
  <si>
    <t xml:space="preserve">Nota 8 - Inversiones en asociadas	</t>
  </si>
  <si>
    <t>NOTA 9 - Propiedades, Planta y Equipo - Neto</t>
  </si>
  <si>
    <t>Nota 10 – Activos disponibles para la venta</t>
  </si>
  <si>
    <t>Bienes Adquiridos en Recupero - Usd</t>
  </si>
  <si>
    <t>Nota 11 – Activos Intangibles</t>
  </si>
  <si>
    <t>Nota 12 – Goodwill</t>
  </si>
  <si>
    <t>Nota 13 – Cuentas por pagar comerciales</t>
  </si>
  <si>
    <t>Nota 14 – Préstamos a corto y largo plazo</t>
  </si>
  <si>
    <t>Nota 15 – Porción corriente de la deuda a largo plazo</t>
  </si>
  <si>
    <t>Nota 16 – Remuneraciones y cargas sociales a pagar</t>
  </si>
  <si>
    <t>Nota 18 – Provisiones</t>
  </si>
  <si>
    <t>Nota 20 – Capital Integrado</t>
  </si>
  <si>
    <t>Nota 21 – Reservas</t>
  </si>
  <si>
    <t>Nota 22 – Diferencia transitoria por conversión</t>
  </si>
  <si>
    <t>Nota 24 – Interés minoritario</t>
  </si>
  <si>
    <t>Nota 26 - Costo de ventas</t>
  </si>
  <si>
    <t>Nota 27 – Gastos</t>
  </si>
  <si>
    <t>Las cuentas por perdidas por valuación se componen como sigue:</t>
  </si>
  <si>
    <t>Nota 32 - Impuesto a la Renta</t>
  </si>
  <si>
    <t>Nota 33 - Resultado Extraordinario. Neto de Impuesto a la Renta</t>
  </si>
  <si>
    <t>Nota 35- Utilidad (pérdida) neta del año y por acción ordinaria</t>
  </si>
  <si>
    <t>Nota 36 - Activos Gravados</t>
  </si>
  <si>
    <t>Nota 38 - Impuesto Diferido</t>
  </si>
  <si>
    <t>Nota 39 - Hechos posteriores</t>
  </si>
  <si>
    <t>Nota 40 - Saldos y transacciones con partes relacionadas</t>
  </si>
  <si>
    <t>Nota 17 – Impuestos a Pagar</t>
  </si>
  <si>
    <t>Nota 23 – Resultados Acumulados</t>
  </si>
  <si>
    <t>Nota 34 - Resultado sobre actividades discontinuadas. Neto de Impuesto a la Renta</t>
  </si>
  <si>
    <t>Nota 37 - Contingencias y Compromisos</t>
  </si>
  <si>
    <t>Capital Suscripto e integrado</t>
  </si>
  <si>
    <t>Las reservas de Revalúo se registran al final del ejercicio conforme el coeficiente de revalúo emitido por la SET.</t>
  </si>
  <si>
    <t>a)  Reserva de revalúo</t>
  </si>
  <si>
    <t>b) Reserva legal</t>
  </si>
  <si>
    <t>c) Reservas estatutarias</t>
  </si>
  <si>
    <t>d) Reservas facultativas</t>
  </si>
  <si>
    <t xml:space="preserve">La Sociedad constituye anualmente, una vez que la Asamblea General de Accionistas haya aprobado los estados financieros, una reserva legal equivalente al 5% de la utilidad neta del ejercicio en cumplimiento a lo establecido en el Art. 91º de la Ley Nº 1034/83. </t>
  </si>
  <si>
    <t>Préstamos a corto y largo plazo</t>
  </si>
  <si>
    <t>Gastos</t>
  </si>
  <si>
    <t>Ingresos y Gastos financieros - netos</t>
  </si>
  <si>
    <t>Nota 19 – Otros Pasivos</t>
  </si>
  <si>
    <t>Vigente</t>
  </si>
  <si>
    <t>Vencido</t>
  </si>
  <si>
    <t>En Gestión</t>
  </si>
  <si>
    <t>1 día</t>
  </si>
  <si>
    <t>60 días</t>
  </si>
  <si>
    <t>61 días</t>
  </si>
  <si>
    <t>90 días</t>
  </si>
  <si>
    <t>91 días</t>
  </si>
  <si>
    <t>150 días</t>
  </si>
  <si>
    <t>mayor a 150 días</t>
  </si>
  <si>
    <t>Deudores por Préstamos Locales</t>
  </si>
  <si>
    <t>Colocacion Vencida</t>
  </si>
  <si>
    <t>A  Total Cartera Vigente</t>
  </si>
  <si>
    <t>Desde</t>
  </si>
  <si>
    <t>Hasta</t>
  </si>
  <si>
    <t>Nota 28 - Otros Ingresos y gastos operativos</t>
  </si>
  <si>
    <t>Otros Beneficios Rrhh Gnd</t>
  </si>
  <si>
    <t>Retencion Impuesto a la Renta a Pagar</t>
  </si>
  <si>
    <t>Productos por Prestamos a Plazo Fijo -No Residentes</t>
  </si>
  <si>
    <t xml:space="preserve">SUDAMERIS BANK                                              </t>
  </si>
  <si>
    <t>AGENCIA FINANCIERA DE DESARROLLO</t>
  </si>
  <si>
    <t>Reservas Voluntarias</t>
  </si>
  <si>
    <t>Posición neta en USD</t>
  </si>
  <si>
    <t>El impuesto a la renta que se carga a los resultados del año a la tasa del 10% se basa en la utilidad contable antes de este concepto, ajustada por las partidas que la Ley N° 6.380/19 (De modernizacion y simplificacion del sistema tributario nacional), y sus reglamentaciones que incluyen o excluyen ajustes para la determinación de la renta neta imponible.</t>
  </si>
  <si>
    <t>Operaciones a Cancelar Werking</t>
  </si>
  <si>
    <t>Otros créditos LP</t>
  </si>
  <si>
    <t>Product.Financ.Sect.Financ.</t>
  </si>
  <si>
    <t>0.21.7.40.390.7.03.000.01</t>
  </si>
  <si>
    <t>0.21.8.40.390.8.03.000.01</t>
  </si>
  <si>
    <t>0.21.8.80.134.8.82.001.01</t>
  </si>
  <si>
    <t>Rentas Sobre Titulos de Renta Fija de Soc.Privadas</t>
  </si>
  <si>
    <t>Honorarios Profesionales - Varios</t>
  </si>
  <si>
    <t>Compra de Materiales Electricos</t>
  </si>
  <si>
    <t>Mant. de Bienes Muebles Adjudicados</t>
  </si>
  <si>
    <t>Mant.Desarrollo Externo de Sist.</t>
  </si>
  <si>
    <t>Propaganda y Publicidad  - No Deduc.</t>
  </si>
  <si>
    <t>Personal Contratado Tercerizado</t>
  </si>
  <si>
    <t>CLASIFICACION</t>
  </si>
  <si>
    <t>111101010200199</t>
  </si>
  <si>
    <t>111101010250601</t>
  </si>
  <si>
    <t>111201090200299</t>
  </si>
  <si>
    <t>111201090400699</t>
  </si>
  <si>
    <t>111201090400901</t>
  </si>
  <si>
    <t>111201090402599</t>
  </si>
  <si>
    <t>111201090403999</t>
  </si>
  <si>
    <t>111201090404599</t>
  </si>
  <si>
    <t>111201090404999</t>
  </si>
  <si>
    <t>111201090405399</t>
  </si>
  <si>
    <t>111201090405401</t>
  </si>
  <si>
    <t>111201090405901</t>
  </si>
  <si>
    <t>111201090406001</t>
  </si>
  <si>
    <t>111201090406101</t>
  </si>
  <si>
    <t>111201090406301</t>
  </si>
  <si>
    <t>111201090406399</t>
  </si>
  <si>
    <t>111201090406599</t>
  </si>
  <si>
    <t>111201090406999</t>
  </si>
  <si>
    <t>111201090407099</t>
  </si>
  <si>
    <t>111201090407101</t>
  </si>
  <si>
    <t>111201090407199</t>
  </si>
  <si>
    <t>111201090407301</t>
  </si>
  <si>
    <t>111201090407501</t>
  </si>
  <si>
    <t>111201090408699</t>
  </si>
  <si>
    <t>147101690200001</t>
  </si>
  <si>
    <t>145101690200099</t>
  </si>
  <si>
    <t>147101690200099</t>
  </si>
  <si>
    <t>148101690200099</t>
  </si>
  <si>
    <t>147101730200001</t>
  </si>
  <si>
    <t>148101730200001</t>
  </si>
  <si>
    <t>146101730200099</t>
  </si>
  <si>
    <t>147101730200099</t>
  </si>
  <si>
    <t>148101730200099</t>
  </si>
  <si>
    <t>148101730400001</t>
  </si>
  <si>
    <t>146101730400099</t>
  </si>
  <si>
    <t>147101730400099</t>
  </si>
  <si>
    <t>148101730400099</t>
  </si>
  <si>
    <t>148101730800099</t>
  </si>
  <si>
    <t>147101731000099</t>
  </si>
  <si>
    <t>148101731000099</t>
  </si>
  <si>
    <t>141101830200299</t>
  </si>
  <si>
    <t>147103510200001</t>
  </si>
  <si>
    <t>148103510200001</t>
  </si>
  <si>
    <t>148103510200099</t>
  </si>
  <si>
    <t>145104050100099</t>
  </si>
  <si>
    <t>147104050100099</t>
  </si>
  <si>
    <t>148104050100099</t>
  </si>
  <si>
    <t>145802258200001</t>
  </si>
  <si>
    <t>147802258200001</t>
  </si>
  <si>
    <t>148802258200001</t>
  </si>
  <si>
    <t>143802258200099</t>
  </si>
  <si>
    <t>145802258200099</t>
  </si>
  <si>
    <t>146802258200099</t>
  </si>
  <si>
    <t>147802258200099</t>
  </si>
  <si>
    <t>148802258200099</t>
  </si>
  <si>
    <t>145802259400001</t>
  </si>
  <si>
    <t>147802259400001</t>
  </si>
  <si>
    <t>148802259400001</t>
  </si>
  <si>
    <t>145802259400099</t>
  </si>
  <si>
    <t>146802259400099</t>
  </si>
  <si>
    <t>147802259400099</t>
  </si>
  <si>
    <t>148802259400099</t>
  </si>
  <si>
    <t>150102410200001</t>
  </si>
  <si>
    <t>150102410200099</t>
  </si>
  <si>
    <t>150102430101399</t>
  </si>
  <si>
    <t>150102570202599</t>
  </si>
  <si>
    <t>150102570204399</t>
  </si>
  <si>
    <t>150102570205999</t>
  </si>
  <si>
    <t>150102570206099</t>
  </si>
  <si>
    <t>150102570206199</t>
  </si>
  <si>
    <t>150102570206299</t>
  </si>
  <si>
    <t>150102570206399</t>
  </si>
  <si>
    <t>150102570208799</t>
  </si>
  <si>
    <t>150102570209099</t>
  </si>
  <si>
    <t>150102570214999</t>
  </si>
  <si>
    <t>160102650200199</t>
  </si>
  <si>
    <t>160102690200199</t>
  </si>
  <si>
    <t>160302750200101</t>
  </si>
  <si>
    <t>160302750200199</t>
  </si>
  <si>
    <t>160302750200399</t>
  </si>
  <si>
    <t>160802778200199</t>
  </si>
  <si>
    <t>160802779400199</t>
  </si>
  <si>
    <t>160802798200199</t>
  </si>
  <si>
    <t>160802799400199</t>
  </si>
  <si>
    <t>160803478200199</t>
  </si>
  <si>
    <t>160803479400199</t>
  </si>
  <si>
    <t>170102930400199</t>
  </si>
  <si>
    <t>170202950402099</t>
  </si>
  <si>
    <t>180103190201499</t>
  </si>
  <si>
    <t>180103190201599</t>
  </si>
  <si>
    <t>180103190401199</t>
  </si>
  <si>
    <t>180103199200299</t>
  </si>
  <si>
    <t>180103210200199</t>
  </si>
  <si>
    <t>180103210200299</t>
  </si>
  <si>
    <t>180103210200499</t>
  </si>
  <si>
    <t>180103210400199</t>
  </si>
  <si>
    <t>180103219200199</t>
  </si>
  <si>
    <t>180103219200299</t>
  </si>
  <si>
    <t>180103219200499</t>
  </si>
  <si>
    <t>180103219400199</t>
  </si>
  <si>
    <t>180103230200199</t>
  </si>
  <si>
    <t>180103239200199</t>
  </si>
  <si>
    <t>180103250200199</t>
  </si>
  <si>
    <t>180103259200199</t>
  </si>
  <si>
    <t>180103270200099</t>
  </si>
  <si>
    <t>180103279200199</t>
  </si>
  <si>
    <t>190103370200199</t>
  </si>
  <si>
    <t>190103370202299</t>
  </si>
  <si>
    <t>190103370400099</t>
  </si>
  <si>
    <t>190103379200099</t>
  </si>
  <si>
    <t>190103379400099</t>
  </si>
  <si>
    <t>190103390200099</t>
  </si>
  <si>
    <t>190103399200099</t>
  </si>
  <si>
    <t>190103410200099</t>
  </si>
  <si>
    <t>190103410201199</t>
  </si>
  <si>
    <t>190103419200099</t>
  </si>
  <si>
    <t>190103419201199</t>
  </si>
  <si>
    <t>217403900200001</t>
  </si>
  <si>
    <t>216403900200099</t>
  </si>
  <si>
    <t>217403900200099</t>
  </si>
  <si>
    <t>218403900200099</t>
  </si>
  <si>
    <t>218403900300099</t>
  </si>
  <si>
    <t>217801348200101</t>
  </si>
  <si>
    <t>215801348200199</t>
  </si>
  <si>
    <t>216801348200199</t>
  </si>
  <si>
    <t>217801348200199</t>
  </si>
  <si>
    <t>218801348200199</t>
  </si>
  <si>
    <t>217801349200101</t>
  </si>
  <si>
    <t>215801349200199</t>
  </si>
  <si>
    <t>216801349200199</t>
  </si>
  <si>
    <t>217801349200199</t>
  </si>
  <si>
    <t>218801349200199</t>
  </si>
  <si>
    <t>240102460100199</t>
  </si>
  <si>
    <t>240202500100199</t>
  </si>
  <si>
    <t>240402580200801</t>
  </si>
  <si>
    <t>240402580200899</t>
  </si>
  <si>
    <t>240402600204999</t>
  </si>
  <si>
    <t>240402600211701</t>
  </si>
  <si>
    <t>240402600211799</t>
  </si>
  <si>
    <t>240402600224099</t>
  </si>
  <si>
    <t>250102700100199</t>
  </si>
  <si>
    <t>310104000100199</t>
  </si>
  <si>
    <t>310204040000099</t>
  </si>
  <si>
    <t>310304080100199</t>
  </si>
  <si>
    <t>310404240100199</t>
  </si>
  <si>
    <t>310604180100099</t>
  </si>
  <si>
    <t>PLAZO</t>
  </si>
  <si>
    <t>RUBRO SIN ESPACIO</t>
  </si>
  <si>
    <t>610107020200001</t>
  </si>
  <si>
    <t>610107020200599</t>
  </si>
  <si>
    <t>610107020200899</t>
  </si>
  <si>
    <t>610207120200198</t>
  </si>
  <si>
    <t>610207120200199</t>
  </si>
  <si>
    <t>610207120200299</t>
  </si>
  <si>
    <t>610207140200198</t>
  </si>
  <si>
    <t>610207140200199</t>
  </si>
  <si>
    <t>610207140200299</t>
  </si>
  <si>
    <t>610207180200099</t>
  </si>
  <si>
    <t>610207180200198</t>
  </si>
  <si>
    <t>610207180200299</t>
  </si>
  <si>
    <t>610307520200199</t>
  </si>
  <si>
    <t>610307600200099</t>
  </si>
  <si>
    <t>610607660200099</t>
  </si>
  <si>
    <t>610607660200199</t>
  </si>
  <si>
    <t>610607660400099</t>
  </si>
  <si>
    <t>610607660600099</t>
  </si>
  <si>
    <t>610607660800099</t>
  </si>
  <si>
    <t>620107760200499</t>
  </si>
  <si>
    <t>620107760201099</t>
  </si>
  <si>
    <t>620107760201299</t>
  </si>
  <si>
    <t>620107760202199</t>
  </si>
  <si>
    <t>620107760202399</t>
  </si>
  <si>
    <t>620107760202599</t>
  </si>
  <si>
    <t>620107760202699</t>
  </si>
  <si>
    <t>620107760204699</t>
  </si>
  <si>
    <t>630108080400198</t>
  </si>
  <si>
    <t>630108080400199</t>
  </si>
  <si>
    <t>630108100200099</t>
  </si>
  <si>
    <t>630308180200198</t>
  </si>
  <si>
    <t>630308180200899</t>
  </si>
  <si>
    <t>630408200400099</t>
  </si>
  <si>
    <t>630408200600099</t>
  </si>
  <si>
    <t>630408220200099</t>
  </si>
  <si>
    <t>630408220400099</t>
  </si>
  <si>
    <t>640108320100199</t>
  </si>
  <si>
    <t>640108320100799</t>
  </si>
  <si>
    <t>640108320102199</t>
  </si>
  <si>
    <t>710107050200099</t>
  </si>
  <si>
    <t>710207210200999</t>
  </si>
  <si>
    <t>710207230200099</t>
  </si>
  <si>
    <t>710207230200199</t>
  </si>
  <si>
    <t>710207970100299</t>
  </si>
  <si>
    <t>710407390200099</t>
  </si>
  <si>
    <t>710407390200199</t>
  </si>
  <si>
    <t>710407390400099</t>
  </si>
  <si>
    <t>710407390600099</t>
  </si>
  <si>
    <t>710407390800099</t>
  </si>
  <si>
    <t>710507430200099</t>
  </si>
  <si>
    <t>710507470100099</t>
  </si>
  <si>
    <t>720107570200799</t>
  </si>
  <si>
    <t>720107570200899</t>
  </si>
  <si>
    <t>720107570201099</t>
  </si>
  <si>
    <t>720107570204299</t>
  </si>
  <si>
    <t>720107570204499</t>
  </si>
  <si>
    <t>730107590200199</t>
  </si>
  <si>
    <t>730107590400199</t>
  </si>
  <si>
    <t>730107590600199</t>
  </si>
  <si>
    <t>730107590800099</t>
  </si>
  <si>
    <t>730107591200299</t>
  </si>
  <si>
    <t>730107591401099</t>
  </si>
  <si>
    <t>730107592000299</t>
  </si>
  <si>
    <t>730107592200199</t>
  </si>
  <si>
    <t>730107610402499</t>
  </si>
  <si>
    <t>730107611000199</t>
  </si>
  <si>
    <t>730107611000599</t>
  </si>
  <si>
    <t>730107630200199</t>
  </si>
  <si>
    <t>730107630400099</t>
  </si>
  <si>
    <t>730107630400699</t>
  </si>
  <si>
    <t>730107630600099</t>
  </si>
  <si>
    <t>730107630800099</t>
  </si>
  <si>
    <t>730107631000099</t>
  </si>
  <si>
    <t>730107670200199</t>
  </si>
  <si>
    <t>730107670400099</t>
  </si>
  <si>
    <t>730107670600299</t>
  </si>
  <si>
    <t>730107690601699</t>
  </si>
  <si>
    <t>730107691000199</t>
  </si>
  <si>
    <t>730107691000299</t>
  </si>
  <si>
    <t>730107691000799</t>
  </si>
  <si>
    <t>730107691000899</t>
  </si>
  <si>
    <t>730107691400099</t>
  </si>
  <si>
    <t>730107710200199</t>
  </si>
  <si>
    <t>730107710200299</t>
  </si>
  <si>
    <t>730107710200499</t>
  </si>
  <si>
    <t>730107710600099</t>
  </si>
  <si>
    <t>730107710600899</t>
  </si>
  <si>
    <t>730107710601099</t>
  </si>
  <si>
    <t>730107710800199</t>
  </si>
  <si>
    <t>730107710800299</t>
  </si>
  <si>
    <t>730107711200199</t>
  </si>
  <si>
    <t>730107711200299</t>
  </si>
  <si>
    <t>730107711400199</t>
  </si>
  <si>
    <t>730107711600699</t>
  </si>
  <si>
    <t>730107711600799</t>
  </si>
  <si>
    <t>730107711601499</t>
  </si>
  <si>
    <t>730107711800199</t>
  </si>
  <si>
    <t>730107712001099</t>
  </si>
  <si>
    <t>730107712600199</t>
  </si>
  <si>
    <t>730107713000099</t>
  </si>
  <si>
    <t>730107713000799</t>
  </si>
  <si>
    <t>730107714000099</t>
  </si>
  <si>
    <t>730107714400299</t>
  </si>
  <si>
    <t>730107714400399</t>
  </si>
  <si>
    <t>730107714400499</t>
  </si>
  <si>
    <t>730107714401499</t>
  </si>
  <si>
    <t>730107714401999</t>
  </si>
  <si>
    <t>730107714402399</t>
  </si>
  <si>
    <t>730107714403899</t>
  </si>
  <si>
    <t>730107714407799</t>
  </si>
  <si>
    <t>730107714407999</t>
  </si>
  <si>
    <t>730107714408199</t>
  </si>
  <si>
    <t>730107714460599</t>
  </si>
  <si>
    <t>730107714470299</t>
  </si>
  <si>
    <t>730107750200099</t>
  </si>
  <si>
    <t>730207790400099</t>
  </si>
  <si>
    <t>730207790600099</t>
  </si>
  <si>
    <t>730207810200099</t>
  </si>
  <si>
    <t>730207810400099</t>
  </si>
  <si>
    <t>DIFERENCIA</t>
  </si>
  <si>
    <t>VALORES CASA DE BOLSA S.A.</t>
  </si>
  <si>
    <t>CADIEM CASA DE BOLSA S.A.</t>
  </si>
  <si>
    <t>NOTA</t>
  </si>
  <si>
    <t>610107020200199</t>
  </si>
  <si>
    <t>610207120300099</t>
  </si>
  <si>
    <t>b) Datos sobre la inversión:</t>
  </si>
  <si>
    <t>Importe (indicar moneda)</t>
  </si>
  <si>
    <t>REPRESENTANTE</t>
  </si>
  <si>
    <t>CONTADOR</t>
  </si>
  <si>
    <t>Total Otros Ingresos y Egresos</t>
  </si>
  <si>
    <t>Nota 29 - Otros Ingresos y Egresos</t>
  </si>
  <si>
    <t>Cargos sobre créditos</t>
  </si>
  <si>
    <t xml:space="preserve">NOTA </t>
  </si>
  <si>
    <t>TOTAL EN MILES</t>
  </si>
  <si>
    <t>CUENTA</t>
  </si>
  <si>
    <t>0.64.0.10.828.0.01.000.99</t>
  </si>
  <si>
    <t>0.73.0.10.763.0.04.003.99</t>
  </si>
  <si>
    <t>730107630400399</t>
  </si>
  <si>
    <t>730107690200099</t>
  </si>
  <si>
    <t>0.11.1.20.109.1.02.214.99</t>
  </si>
  <si>
    <t>0.11.1.20.109.1.03.001.01</t>
  </si>
  <si>
    <t>0.11.1.20.109.1.04.000.99</t>
  </si>
  <si>
    <t>0.11.1.20.109.1.04.010.99</t>
  </si>
  <si>
    <t>0.11.1.20.109.1.04.017.99</t>
  </si>
  <si>
    <t>0.11.1.20.109.1.04.021.01</t>
  </si>
  <si>
    <t>0.11.1.20.109.1.04.022.99</t>
  </si>
  <si>
    <t>0.11.1.20.109.1.04.042.99</t>
  </si>
  <si>
    <t>0.11.1.20.109.1.04.043.99</t>
  </si>
  <si>
    <t>0.11.1.20.109.1.04.074.99</t>
  </si>
  <si>
    <t>0.11.1.20.109.1.04.076.01</t>
  </si>
  <si>
    <t>0.11.1.20.109.1.04.087.01</t>
  </si>
  <si>
    <t>0.11.1.20.109.1.04.211.01</t>
  </si>
  <si>
    <t>0.11.1.20.109.1.04.422.01</t>
  </si>
  <si>
    <t>0.11.1.20.109.1.04.422.99</t>
  </si>
  <si>
    <t>0.11.1.20.109.1.04.429.99</t>
  </si>
  <si>
    <t>0.11.1.20.109.1.04.431.01</t>
  </si>
  <si>
    <t>0.11.1.20.109.1.04.435.01</t>
  </si>
  <si>
    <t>0.11.1.20.109.1.04.462.99</t>
  </si>
  <si>
    <t>0.11.1.20.109.1.04.464.01</t>
  </si>
  <si>
    <t>0.11.1.20.109.1.04.467.01</t>
  </si>
  <si>
    <t>0.14.2.10.169.2.02.000.01</t>
  </si>
  <si>
    <t>0.14.6.10.169.6.02.000.01</t>
  </si>
  <si>
    <t>0.14.2.10.169.2.02.000.99</t>
  </si>
  <si>
    <t>0.14.3.10.169.3.02.000.99</t>
  </si>
  <si>
    <t>0.14.6.10.169.6.02.003.01</t>
  </si>
  <si>
    <t>0.14.5.10.169.5.02.003.99</t>
  </si>
  <si>
    <t>0.14.6.10.169.6.02.003.99</t>
  </si>
  <si>
    <t>0.14.7.10.169.7.02.003.99</t>
  </si>
  <si>
    <t>0.14.5.10.173.5.02.000.01</t>
  </si>
  <si>
    <t>0.14.6.10.173.6.02.000.01</t>
  </si>
  <si>
    <t>0.14.2.10.173.2.02.000.99</t>
  </si>
  <si>
    <t>0.14.3.10.173.3.02.000.99</t>
  </si>
  <si>
    <t>0.14.7.10.173.7.02.003.01</t>
  </si>
  <si>
    <t>0.14.8.10.173.8.02.003.01</t>
  </si>
  <si>
    <t>0.14.5.10.173.5.02.003.99</t>
  </si>
  <si>
    <t>0.14.7.10.173.7.02.003.99</t>
  </si>
  <si>
    <t>0.14.8.10.173.8.02.003.99</t>
  </si>
  <si>
    <t>0.14.8.10.173.8.08.000.01</t>
  </si>
  <si>
    <t>0.14.7.10.173.7.08.000.99</t>
  </si>
  <si>
    <t>0.14.7.10.209.7.04.000.99</t>
  </si>
  <si>
    <t>0.14.8.10.209.8.04.000.99</t>
  </si>
  <si>
    <t>0.14.6.10.351.6.02.000.01</t>
  </si>
  <si>
    <t>0.14.7.10.443.7.02.000.99</t>
  </si>
  <si>
    <t>0.14.2.80.225.2.82.000.01</t>
  </si>
  <si>
    <t>0.14.3.80.225.3.82.000.01</t>
  </si>
  <si>
    <t>0.14.7.80.225.7.82.001.99</t>
  </si>
  <si>
    <t>0.14.8.80.225.8.82.001.99</t>
  </si>
  <si>
    <t>0.14.6.80.225.6.82.003.01</t>
  </si>
  <si>
    <t>0.14.7.80.225.7.82.003.01</t>
  </si>
  <si>
    <t>0.14.8.80.225.8.82.003.01</t>
  </si>
  <si>
    <t>0.14.5.80.225.5.82.003.99</t>
  </si>
  <si>
    <t>0.14.6.80.225.6.82.003.99</t>
  </si>
  <si>
    <t>0.14.7.80.225.7.82.003.99</t>
  </si>
  <si>
    <t>0.14.8.80.225.8.82.003.99</t>
  </si>
  <si>
    <t>0.14.2.80.225.2.94.000.01</t>
  </si>
  <si>
    <t>0.14.6.80.225.6.94.003.01</t>
  </si>
  <si>
    <t>0.14.7.80.225.7.94.003.01</t>
  </si>
  <si>
    <t>0.14.5.80.225.5.94.003.99</t>
  </si>
  <si>
    <t>0.14.7.80.225.7.94.003.99</t>
  </si>
  <si>
    <t>0.14.8.80.225.8.94.003.99</t>
  </si>
  <si>
    <t>0.14.3.90.231.3.92.001.99</t>
  </si>
  <si>
    <t>0.14.4.90.231.4.92.001.99</t>
  </si>
  <si>
    <t>0.14.5.90.231.5.92.001.99</t>
  </si>
  <si>
    <t>0.14.6.90.231.6.92.001.99</t>
  </si>
  <si>
    <t>0.14.7.90.231.7.92.001.99</t>
  </si>
  <si>
    <t>0.14.8.90.231.8.92.001.99</t>
  </si>
  <si>
    <t>0.14.8.90.231.8.94.001.99</t>
  </si>
  <si>
    <t>0.15.0.10.241.0.02.000.01</t>
  </si>
  <si>
    <t>0.15.0.10.241.0.02.000.99</t>
  </si>
  <si>
    <t>0.15.0.10.241.0.02.008.01</t>
  </si>
  <si>
    <t>0.15.0.10.243.0.01.014.99</t>
  </si>
  <si>
    <t>0.15.0.10.243.0.01.017.99</t>
  </si>
  <si>
    <t>0.15.0.10.243.0.01.024.99</t>
  </si>
  <si>
    <t>0.15.0.10.245.0.04.012.99</t>
  </si>
  <si>
    <t>0.15.0.10.247.0.02.001.99</t>
  </si>
  <si>
    <t>0.15.0.10.247.0.02.004.99</t>
  </si>
  <si>
    <t>0.15.0.10.251.0.04.000.99</t>
  </si>
  <si>
    <t>0.15.0.10.253.0.02.002.99</t>
  </si>
  <si>
    <t>0.15.0.10.253.0.02.003.01</t>
  </si>
  <si>
    <t>0.15.0.10.253.0.02.012.99</t>
  </si>
  <si>
    <t>0.15.0.10.257.0.02.007.99</t>
  </si>
  <si>
    <t>0.15.0.10.257.0.02.149.01</t>
  </si>
  <si>
    <t>0.15.0.10.257.0.02.268.99</t>
  </si>
  <si>
    <t>0.15.0.10.257.0.02.269.99</t>
  </si>
  <si>
    <t>0.15.0.10.257.0.02.270.99</t>
  </si>
  <si>
    <t>0.16.0.80.347.0.82.001.01</t>
  </si>
  <si>
    <t>0.16.0.90.285.0.92.000.99</t>
  </si>
  <si>
    <t>0.17.0.10.293.0.02.101.99</t>
  </si>
  <si>
    <t>0.19.0.10.337.0.02.023.99</t>
  </si>
  <si>
    <t>0.19.0.10.337.0.04.001.99</t>
  </si>
  <si>
    <t>0.19.0.10.337.0.04.002.99</t>
  </si>
  <si>
    <t>0.19.0.10.337.0.94.001.99</t>
  </si>
  <si>
    <t>0.21.5.40.390.5.02.000.01</t>
  </si>
  <si>
    <t>0.21.5.40.390.5.02.000.99</t>
  </si>
  <si>
    <t>0.21.1.40.390.1.06.000.01</t>
  </si>
  <si>
    <t>0.21.1.40.390.1.06.000.99</t>
  </si>
  <si>
    <t>0.21.5.80.134.5.92.001.01</t>
  </si>
  <si>
    <t>0.21.8.80.134.8.92.001.01</t>
  </si>
  <si>
    <t>0.22.8.60.218.8.01.000.01</t>
  </si>
  <si>
    <t>0.22.7.60.218.7.01.000.99</t>
  </si>
  <si>
    <t>0.22.8.60.218.8.01.000.99</t>
  </si>
  <si>
    <t>0.22.5.60.268.5.04.002.01</t>
  </si>
  <si>
    <t>0.22.6.60.268.6.04.002.01</t>
  </si>
  <si>
    <t>0.22.7.60.268.7.04.002.01</t>
  </si>
  <si>
    <t>0.22.8.60.268.8.04.002.01</t>
  </si>
  <si>
    <t>0.22.5.60.268.5.04.002.99</t>
  </si>
  <si>
    <t>0.22.6.60.268.6.04.002.99</t>
  </si>
  <si>
    <t>0.22.7.60.268.7.04.002.99</t>
  </si>
  <si>
    <t>0.22.8.60.268.8.04.002.99</t>
  </si>
  <si>
    <t>0.22.5.80.224.5.82.002.01</t>
  </si>
  <si>
    <t>0.22.6.80.224.6.82.002.01</t>
  </si>
  <si>
    <t>0.22.7.80.224.7.82.002.01</t>
  </si>
  <si>
    <t>0.22.8.80.224.8.82.002.01</t>
  </si>
  <si>
    <t>0.22.5.80.224.5.82.002.99</t>
  </si>
  <si>
    <t>0.22.6.80.224.6.82.002.99</t>
  </si>
  <si>
    <t>0.22.7.80.224.7.82.002.99</t>
  </si>
  <si>
    <t>0.22.8.80.224.8.82.002.99</t>
  </si>
  <si>
    <t>0.22.5.80.224.5.92.002.01</t>
  </si>
  <si>
    <t>0.22.6.80.224.6.92.002.01</t>
  </si>
  <si>
    <t>0.22.7.80.224.7.92.002.01</t>
  </si>
  <si>
    <t>0.22.8.80.224.8.92.002.01</t>
  </si>
  <si>
    <t>0.22.5.80.224.5.92.002.99</t>
  </si>
  <si>
    <t>0.22.6.80.224.6.92.002.99</t>
  </si>
  <si>
    <t>0.22.7.80.224.7.92.002.99</t>
  </si>
  <si>
    <t>0.22.8.80.224.8.92.002.99</t>
  </si>
  <si>
    <t>0.22.8.80.234.8.82.000.01</t>
  </si>
  <si>
    <t>0.22.7.80.234.7.82.000.99</t>
  </si>
  <si>
    <t>0.22.8.80.234.8.82.000.99</t>
  </si>
  <si>
    <t>0.22.8.80.234.8.92.000.01</t>
  </si>
  <si>
    <t>0.22.7.80.234.7.92.000.99</t>
  </si>
  <si>
    <t>0.22.8.80.234.8.92.000.99</t>
  </si>
  <si>
    <t>0.24.0.30.254.0.01.007.99</t>
  </si>
  <si>
    <t>0.24.0.30.254.0.01.008.99</t>
  </si>
  <si>
    <t>0.24.0.40.260.0.02.074.99</t>
  </si>
  <si>
    <t>0.24.0.40.260.0.02.076.01</t>
  </si>
  <si>
    <t>0.24.0.40.260.0.02.076.99</t>
  </si>
  <si>
    <t>0.24.0.40.260.0.02.092.99</t>
  </si>
  <si>
    <t>0.24.0.40.260.0.02.093.01</t>
  </si>
  <si>
    <t>0.24.0.40.260.0.02.231.99</t>
  </si>
  <si>
    <t>0.24.0.40.260.0.02.241.99</t>
  </si>
  <si>
    <t>0.24.0.40.260.0.02.294.99</t>
  </si>
  <si>
    <t>0.24.0.40.260.0.02.297.99</t>
  </si>
  <si>
    <t>0.24.0.40.260.0.02.934.99</t>
  </si>
  <si>
    <t>0.24.0.40.260.0.02.937.99</t>
  </si>
  <si>
    <t>0.31.0.30.408.0.01.002.99</t>
  </si>
  <si>
    <t>0.41.0.10.613.0.04.000.99</t>
  </si>
  <si>
    <t>0.42.0.10.602.0.04.000.99</t>
  </si>
  <si>
    <t>0.51.0.10.651.0.04.101.99</t>
  </si>
  <si>
    <t>0.51.0.40.675.0.12.000.99</t>
  </si>
  <si>
    <t>0.52.0.10.652.0.02.101.99</t>
  </si>
  <si>
    <t>0.52.0.40.680.0.12.000.99</t>
  </si>
  <si>
    <t>0.61.0.20.714.0.02.001.01</t>
  </si>
  <si>
    <t>0.61.0.20.714.0.02.004.99</t>
  </si>
  <si>
    <t>0.61.0.20.714.0.02.005.98</t>
  </si>
  <si>
    <t>0.61.0.20.714.0.02.005.99</t>
  </si>
  <si>
    <t>0.61.0.20.714.0.03.000.01</t>
  </si>
  <si>
    <t>0.61.0.20.850.0.02.000.99</t>
  </si>
  <si>
    <t>0.61.0.60.766.0.03.000.99</t>
  </si>
  <si>
    <t>0.61.0.80.772.0.02.000.99</t>
  </si>
  <si>
    <t>0.62.0.10.806.0.02.002.99</t>
  </si>
  <si>
    <t>0.62.0.10.806.0.02.009.99</t>
  </si>
  <si>
    <t>0.62.0.10.806.0.02.040.98</t>
  </si>
  <si>
    <t>0.62.0.10.806.0.02.040.99</t>
  </si>
  <si>
    <t>0.62.0.10.806.0.02.110.99</t>
  </si>
  <si>
    <t>0.62.0.10.806.0.02.112.98</t>
  </si>
  <si>
    <t>0.63.0.10.808.0.04.000.98</t>
  </si>
  <si>
    <t>0.63.0.10.808.0.04.004.98</t>
  </si>
  <si>
    <t>0.63.0.10.808.0.04.004.99</t>
  </si>
  <si>
    <t>0.63.0.10.808.0.04.011.99</t>
  </si>
  <si>
    <t>0.63.0.30.816.0.02.000.99</t>
  </si>
  <si>
    <t>0.63.0.30.818.0.02.000.99</t>
  </si>
  <si>
    <t>0.65.0.10.834.0.06.000.99</t>
  </si>
  <si>
    <t>0.71.0.10.705.0.02.006.99</t>
  </si>
  <si>
    <t>0.71.0.10.705.0.03.002.99</t>
  </si>
  <si>
    <t>0.71.0.20.719.0.02.001.99</t>
  </si>
  <si>
    <t>0.71.0.40.739.0.03.000.99</t>
  </si>
  <si>
    <t>0.71.0.50.747.0.01.000.98</t>
  </si>
  <si>
    <t>0.72.0.10.757.0.02.020.99</t>
  </si>
  <si>
    <t>0.72.0.10.757.0.02.040.99</t>
  </si>
  <si>
    <t>0.73.0.10.759.0.02.002.99</t>
  </si>
  <si>
    <t>0.73.0.10.759.0.14.003.99</t>
  </si>
  <si>
    <t>0.73.0.10.759.0.14.004.99</t>
  </si>
  <si>
    <t>0.73.0.10.759.0.14.008.99</t>
  </si>
  <si>
    <t>0.73.0.10.759.0.18.016.99</t>
  </si>
  <si>
    <t>0.73.0.10.759.0.18.020.99</t>
  </si>
  <si>
    <t>0.73.0.10.761.0.02.022.99</t>
  </si>
  <si>
    <t>0.73.0.10.761.0.10.000.99</t>
  </si>
  <si>
    <t>0.73.0.10.761.0.10.039.99</t>
  </si>
  <si>
    <t>0.73.0.10.767.0.06.000.99</t>
  </si>
  <si>
    <t>0.73.0.10.769.0.06.017.99</t>
  </si>
  <si>
    <t>0.73.0.10.769.0.14.001.99</t>
  </si>
  <si>
    <t>0.73.0.10.771.0.08.803.99</t>
  </si>
  <si>
    <t>0.73.0.10.771.0.22.002.99</t>
  </si>
  <si>
    <t>0.73.0.10.771.0.28.006.99</t>
  </si>
  <si>
    <t>0.73.0.10.771.0.28.008.99</t>
  </si>
  <si>
    <t>0.73.0.10.771.0.32.006.99</t>
  </si>
  <si>
    <t>0.73.0.10.771.0.32.008.99</t>
  </si>
  <si>
    <t>0.73.0.10.771.0.44.027.99</t>
  </si>
  <si>
    <t>0.73.0.10.771.0.44.074.99</t>
  </si>
  <si>
    <t>0.73.0.10.771.0.44.708.99</t>
  </si>
  <si>
    <t>0.73.0.10.771.0.44.709.99</t>
  </si>
  <si>
    <t>0.73.0.10.771.0.44.710.99</t>
  </si>
  <si>
    <t>0.73.0.10.771.0.44.712.99</t>
  </si>
  <si>
    <t>0.73.0.10.771.0.44.714.99</t>
  </si>
  <si>
    <t>0.73.0.10.771.0.44.715.99</t>
  </si>
  <si>
    <t>0.73.0.10.771.0.44.718.99</t>
  </si>
  <si>
    <t>0.73.0.10.771.0.44.720.99</t>
  </si>
  <si>
    <t>0.73.0.10.773.0.02.004.99</t>
  </si>
  <si>
    <t>0.75.0.10.795.0.06.000.99</t>
  </si>
  <si>
    <t>Lcr- Bnf Gs Cta Cte 8206272</t>
  </si>
  <si>
    <t>Pnc Bank N.A</t>
  </si>
  <si>
    <t>El Comercio Cta. Ah. 3745 - Gs</t>
  </si>
  <si>
    <t>Basa Proveedores Cta. Cte. 100050781 - Gs</t>
  </si>
  <si>
    <t>Ficsa Cta.Ah. 0131001112 Usd</t>
  </si>
  <si>
    <t>Banco Basa Usd 10100008763</t>
  </si>
  <si>
    <t>Sudameris Bank Cta.Cte. 3765419</t>
  </si>
  <si>
    <t>Sudameris Bank Cta.Cte 3765419</t>
  </si>
  <si>
    <t>Itau S.A. Lcr Peg G8 Cta 10001514</t>
  </si>
  <si>
    <t>Itau S.A. Lcr Peg Usd1 Cta 450003327</t>
  </si>
  <si>
    <t>Itau Pasfin Cta. Cte. Usd N° 750704771</t>
  </si>
  <si>
    <t>Lcr- Atlas Gs Cta Cte 672808</t>
  </si>
  <si>
    <t>Lcr- Rio Usd Caja Ah 8270000085804</t>
  </si>
  <si>
    <t>Pasfin- Banco Rio Usd Cta.Cte. Nº 0826844840/07</t>
  </si>
  <si>
    <t>Prest, Plazo Fijo -Resid. -Menores de 30 Dias</t>
  </si>
  <si>
    <t>Prest, Plazo Fijo -Resid. -Menores de 60 Dias</t>
  </si>
  <si>
    <t>Prest. Pf No Reajustables - Corporativos</t>
  </si>
  <si>
    <t>Prest,Amortizables -Resid -Menores de 30 Dias</t>
  </si>
  <si>
    <t>Prest,Amortizables -Resid -Menores de 60 Dias</t>
  </si>
  <si>
    <t>Creditos Refinanciados -P.Amortizables -Menores de Tres Años</t>
  </si>
  <si>
    <t>Prestamos con Recursos Administrados por la Agencia Financie</t>
  </si>
  <si>
    <t>Documentos Descontados  Resid.-Menores de Un Año</t>
  </si>
  <si>
    <t>Produc.por Colocac.Medida Excepcional- entre 361 y 1080 Dias</t>
  </si>
  <si>
    <t>Prod,Fin,Doc,-Resid.-P,Amortizables.-Men.3 Años</t>
  </si>
  <si>
    <t>Prod,Fin,Doc,-Resid.-P,Amortizables.-Mayores.3 Años</t>
  </si>
  <si>
    <t>Prod,Fin,Doc,-Resid.-Doc.Descont.-Men.180 Dias</t>
  </si>
  <si>
    <t>Prod,Fin,Doc,-Resid.-Doc.Descont.-Men.Un Año</t>
  </si>
  <si>
    <t>Prod,Fin,Doc,-Resid.-Doc.Descont.-Men.3 Años</t>
  </si>
  <si>
    <t>Prod,Fin,Doc,-Resid.-Doc.Descont.-Mayores.3 Años</t>
  </si>
  <si>
    <t>(Prod,Fin,Doc. a Deveng-Doc.Descont,-Men.180 Dias)</t>
  </si>
  <si>
    <t>(Prod,Fin,Doc. a Deveng-Doc.Descont,-Men.1 Año)</t>
  </si>
  <si>
    <t>(Prod,Fin,Doc. a Deveng-Doc.Descont,-Men.3 Años)</t>
  </si>
  <si>
    <t>(Prod,Fin,Doc. a Deveng-Doc.Descont,-Mayores.3 Años)</t>
  </si>
  <si>
    <t>(Previsiones s/Prest,Amortiz. -Menores 60 Dias)</t>
  </si>
  <si>
    <t>(Previsiones s/Prest,Amortiz. -Menores 90 Dias)</t>
  </si>
  <si>
    <t>(Previsiones s/Prest,Amortiz. -Menores 180 Dias)</t>
  </si>
  <si>
    <t>(Previsiones s/Prest,Amortiz. -Men,1 Año)</t>
  </si>
  <si>
    <t>(Previsiones s/Tarj.Credito)</t>
  </si>
  <si>
    <t>(Previsiones s/Prest,Amortiz. -Mayores 3 Años)</t>
  </si>
  <si>
    <t>Previsiones Genericas</t>
  </si>
  <si>
    <t>Anticipos por Compra de Bienes y Servicios -Resid.</t>
  </si>
  <si>
    <t>Deudores Varios Usd</t>
  </si>
  <si>
    <t>Gastos Diferidos - Otros Seguros</t>
  </si>
  <si>
    <t>Seguros Pagados por Adelantado - Tro</t>
  </si>
  <si>
    <t>Gto.Pag.Adel-Seg.Rodados</t>
  </si>
  <si>
    <t>Retencion Impuesto a la Renta</t>
  </si>
  <si>
    <t>Iva Credito Fiscal</t>
  </si>
  <si>
    <t>Iva Saldo Financiero a Favor</t>
  </si>
  <si>
    <t>Venta a Plazo de Bienes Inmuebles</t>
  </si>
  <si>
    <t>Garantias de Alquiler</t>
  </si>
  <si>
    <t>Garantia Procard</t>
  </si>
  <si>
    <t>Deudores Varios Bienes a Integrar</t>
  </si>
  <si>
    <t>Operaciones a Cancelar Rrhh Usd</t>
  </si>
  <si>
    <t>Cobros a Rec Lcr-Asociaciones</t>
  </si>
  <si>
    <t>Cobros a Rec.Lcr-Caja</t>
  </si>
  <si>
    <t>Cobros a Rec.Lcr-Bancos</t>
  </si>
  <si>
    <t>(Prevision Coloc.Vencida  -Prestamos Residentes)</t>
  </si>
  <si>
    <t>Muebles en Recuperacion de Credito</t>
  </si>
  <si>
    <t>Gastos de Reorganizacion por Fusion</t>
  </si>
  <si>
    <t>Software-Af</t>
  </si>
  <si>
    <t>Derecho de Propiedad Intelectual</t>
  </si>
  <si>
    <t>(Dep.Acumulada ¿ Software)</t>
  </si>
  <si>
    <t>Prestamos Directos Plazo 91-180 Dias</t>
  </si>
  <si>
    <t>Prest. Rec. del Exterior Usd</t>
  </si>
  <si>
    <t>Sobregiros en Cta.Cte.</t>
  </si>
  <si>
    <t>Fondos Proveidos por la Agencia Financiera de Desarrollo</t>
  </si>
  <si>
    <t>(Int.a Deveng.Prest.Directos Plazo Mayor a 1080 Dias)</t>
  </si>
  <si>
    <t>Bonos Emitidos y en Circulacion - No Reajustables</t>
  </si>
  <si>
    <t>Irf</t>
  </si>
  <si>
    <t>Emision de Deuda Privada - Irf</t>
  </si>
  <si>
    <t>Emisión de Deuda Privada - Irf</t>
  </si>
  <si>
    <t>Cargos Financieros Documentados - Residentes-Irf</t>
  </si>
  <si>
    <t>Cargos Financieros Documentados - Irf</t>
  </si>
  <si>
    <t>(Cargos Financieros Documentados a Devengar - Residentes)</t>
  </si>
  <si>
    <t>(Cargos Financieros Documentados a Devengar - Irf)</t>
  </si>
  <si>
    <t>Cargos Financieros Documentados - Residentes</t>
  </si>
  <si>
    <t>(Cargos Financieros Docum, a Devengar - Resid)</t>
  </si>
  <si>
    <t>Dividendos Preferidos a Pagar - Lcr</t>
  </si>
  <si>
    <t>Depositos Clientes No Identificados</t>
  </si>
  <si>
    <t>Tesoreria Irf Usd</t>
  </si>
  <si>
    <t>Tesoreria -Irf Gs</t>
  </si>
  <si>
    <t>Pagos a Proveedores en Cuotas</t>
  </si>
  <si>
    <t>Pago a Proveedores en Cuotas Usd</t>
  </si>
  <si>
    <t>Operaciones a Cancelar ¿ Asociaciones Gs.</t>
  </si>
  <si>
    <t>Cargos a Facturar</t>
  </si>
  <si>
    <t>Pasfin(Retenciones de Op de Factorajes Cte)</t>
  </si>
  <si>
    <t>Pasfin(Ret. de Operaciones de Factoraj No Cte)</t>
  </si>
  <si>
    <t>Op. a Cancelar Tarjeta Corporativa-Acreedora</t>
  </si>
  <si>
    <t>Reservas por Revalorizacion</t>
  </si>
  <si>
    <t>Gtias.Reales-Hipotecas</t>
  </si>
  <si>
    <t>Cargos Financieros No Documentados a Devengar</t>
  </si>
  <si>
    <t>Prest. Amortizables No Reajustables - Afd</t>
  </si>
  <si>
    <t>Prest. Amort. Res.-Corporativo</t>
  </si>
  <si>
    <t>Prod.p/ Prest, Amortizables-No Residentes</t>
  </si>
  <si>
    <t>Productos por Medida Excepcional - Residentes</t>
  </si>
  <si>
    <t>Disponibilidades  - No Residentes</t>
  </si>
  <si>
    <t>Desafectacion de Prevision  -Prestamos</t>
  </si>
  <si>
    <t>Comisión por Cobros de Servicios</t>
  </si>
  <si>
    <t>Comision Desembolso Fisalco</t>
  </si>
  <si>
    <t>Comision Adm. por Desembolsos</t>
  </si>
  <si>
    <t>Comision Administrativa p/ Desembolsos</t>
  </si>
  <si>
    <t>Gestion de Cobranza Prestamos</t>
  </si>
  <si>
    <t>Comisiones Mandato Cobranzas</t>
  </si>
  <si>
    <t>Seg.Vida Canc.Deudas</t>
  </si>
  <si>
    <t>Recup.Gastos Cobranzas</t>
  </si>
  <si>
    <t>Recupero de Gastos Judiciales c/ Iva</t>
  </si>
  <si>
    <t>Otras Ganancias Operativas Resid.</t>
  </si>
  <si>
    <t>Intereses Prestamos - Directos</t>
  </si>
  <si>
    <t>Intereses Prestamos - Redescuentos</t>
  </si>
  <si>
    <t>Gastos Bancarios - Operativos</t>
  </si>
  <si>
    <t>Intereses Morarios y Punitorios</t>
  </si>
  <si>
    <t>Afd -Cargos Sobre Préstamos Otorgados</t>
  </si>
  <si>
    <t>Intereses Prestamos - Exterior</t>
  </si>
  <si>
    <t>Gastos Bancarios del Exterior - Administrativos</t>
  </si>
  <si>
    <t>Disponibilidades - No Residentes</t>
  </si>
  <si>
    <t>Gestion de Cobranza-Ste</t>
  </si>
  <si>
    <t>Comisiones Pagadas - Vendedores Ext.</t>
  </si>
  <si>
    <t>Dietas Sindicos</t>
  </si>
  <si>
    <t>Preaviso</t>
  </si>
  <si>
    <t>Indemnizacion por Despido</t>
  </si>
  <si>
    <t>Retribuciones Varias</t>
  </si>
  <si>
    <t>Seg.Fidelidad de Empleados</t>
  </si>
  <si>
    <t>Costo Operativos de Seguros</t>
  </si>
  <si>
    <t>Seguros Riesgos Operativo</t>
  </si>
  <si>
    <t>Amort. Desarrollo Ln</t>
  </si>
  <si>
    <t>Iva Gastos - No Deducibles</t>
  </si>
  <si>
    <t>Multas,Recargos,Intereses</t>
  </si>
  <si>
    <t>Guarda Fisica de Archivos</t>
  </si>
  <si>
    <t>Serv.de Limpieza</t>
  </si>
  <si>
    <t>Movilidad (Pasajes y Taxis)</t>
  </si>
  <si>
    <t>Agencia Digital</t>
  </si>
  <si>
    <t>Susc.Informes Confidenciales</t>
  </si>
  <si>
    <t>Otros Gtos. Rrhh - No Deduc.</t>
  </si>
  <si>
    <t>Honorarios Abogados</t>
  </si>
  <si>
    <t>Honorarios Nomina</t>
  </si>
  <si>
    <t>Hon. Calificadora de Riesgos</t>
  </si>
  <si>
    <t>Cursos y Seminarios en el Pais</t>
  </si>
  <si>
    <t>Mant. Desarrollo de Sistemas</t>
  </si>
  <si>
    <t>Licencias y Software</t>
  </si>
  <si>
    <t>Responsabilidad Social Empresarial</t>
  </si>
  <si>
    <t>Otras Perdidas Operativas Resid.</t>
  </si>
  <si>
    <t>111201090221499</t>
  </si>
  <si>
    <t>111201090300101</t>
  </si>
  <si>
    <t>111201090401099</t>
  </si>
  <si>
    <t>111201090402299</t>
  </si>
  <si>
    <t>111201090407601</t>
  </si>
  <si>
    <t>111201090421101</t>
  </si>
  <si>
    <t>111201090443501</t>
  </si>
  <si>
    <t>111201090446299</t>
  </si>
  <si>
    <t>111201090446701</t>
  </si>
  <si>
    <t>146101690200301</t>
  </si>
  <si>
    <t>146101690200399</t>
  </si>
  <si>
    <t>147101690200399</t>
  </si>
  <si>
    <t>147101730200301</t>
  </si>
  <si>
    <t>148101730200301</t>
  </si>
  <si>
    <t>147101730200399</t>
  </si>
  <si>
    <t>148101730200399</t>
  </si>
  <si>
    <t>148101730800001</t>
  </si>
  <si>
    <t>147101730800099</t>
  </si>
  <si>
    <t>147102090400099</t>
  </si>
  <si>
    <t>148102090400099</t>
  </si>
  <si>
    <t>147104430200099</t>
  </si>
  <si>
    <t>147802258200199</t>
  </si>
  <si>
    <t>148802258200199</t>
  </si>
  <si>
    <t>146802258200301</t>
  </si>
  <si>
    <t>147802258200301</t>
  </si>
  <si>
    <t>148802258200301</t>
  </si>
  <si>
    <t>147802258200399</t>
  </si>
  <si>
    <t>148802258200399</t>
  </si>
  <si>
    <t>147802259400301</t>
  </si>
  <si>
    <t>147802259400399</t>
  </si>
  <si>
    <t>148802259400399</t>
  </si>
  <si>
    <t>143902319200199</t>
  </si>
  <si>
    <t>144902319200199</t>
  </si>
  <si>
    <t>146902319200199</t>
  </si>
  <si>
    <t>147902319200199</t>
  </si>
  <si>
    <t>148902319200199</t>
  </si>
  <si>
    <t>148902319400199</t>
  </si>
  <si>
    <t>150102430101799</t>
  </si>
  <si>
    <t>150102450401299</t>
  </si>
  <si>
    <t>150102510400099</t>
  </si>
  <si>
    <t>150102530200299</t>
  </si>
  <si>
    <t>150102530200301</t>
  </si>
  <si>
    <t>150102530201299</t>
  </si>
  <si>
    <t>150102570200799</t>
  </si>
  <si>
    <t>150102570214901</t>
  </si>
  <si>
    <t>150102570226999</t>
  </si>
  <si>
    <t>150102570227099</t>
  </si>
  <si>
    <t>160803478200101</t>
  </si>
  <si>
    <t>160902859200099</t>
  </si>
  <si>
    <t>170102930210199</t>
  </si>
  <si>
    <t>190103370202399</t>
  </si>
  <si>
    <t>190103370400199</t>
  </si>
  <si>
    <t>190103370400299</t>
  </si>
  <si>
    <t>190103379400199</t>
  </si>
  <si>
    <t>215403900200099</t>
  </si>
  <si>
    <t>217403900300001</t>
  </si>
  <si>
    <t>218403900300001</t>
  </si>
  <si>
    <t>217403900300099</t>
  </si>
  <si>
    <t>211403900600001</t>
  </si>
  <si>
    <t>211403900600099</t>
  </si>
  <si>
    <t>218403900800099</t>
  </si>
  <si>
    <t>228602180100001</t>
  </si>
  <si>
    <t>228602180100099</t>
  </si>
  <si>
    <t>225602680400201</t>
  </si>
  <si>
    <t>227602680400201</t>
  </si>
  <si>
    <t>228602680400201</t>
  </si>
  <si>
    <t>225602680400299</t>
  </si>
  <si>
    <t>226602680400299</t>
  </si>
  <si>
    <t>227602680400299</t>
  </si>
  <si>
    <t>228602680400299</t>
  </si>
  <si>
    <t>225802248200201</t>
  </si>
  <si>
    <t>227802248200201</t>
  </si>
  <si>
    <t>228802248200201</t>
  </si>
  <si>
    <t>225802248200299</t>
  </si>
  <si>
    <t>226802248200299</t>
  </si>
  <si>
    <t>227802248200299</t>
  </si>
  <si>
    <t>228802248200299</t>
  </si>
  <si>
    <t>227802249200201</t>
  </si>
  <si>
    <t>228802249200201</t>
  </si>
  <si>
    <t>225802249200299</t>
  </si>
  <si>
    <t>226802249200299</t>
  </si>
  <si>
    <t>227802249200299</t>
  </si>
  <si>
    <t>228802249200299</t>
  </si>
  <si>
    <t>228802348200001</t>
  </si>
  <si>
    <t>228802348200099</t>
  </si>
  <si>
    <t>228802349200001</t>
  </si>
  <si>
    <t>228802349200099</t>
  </si>
  <si>
    <t>240302540100799</t>
  </si>
  <si>
    <t>240302540100899</t>
  </si>
  <si>
    <t>240402600207499</t>
  </si>
  <si>
    <t>240402600209299</t>
  </si>
  <si>
    <t>240402600209301</t>
  </si>
  <si>
    <t>240402600229499</t>
  </si>
  <si>
    <t>240402600229799</t>
  </si>
  <si>
    <t>310304080100299</t>
  </si>
  <si>
    <t>410106130400099</t>
  </si>
  <si>
    <t>420106020400099</t>
  </si>
  <si>
    <t>510106510410199</t>
  </si>
  <si>
    <t>510406751200099</t>
  </si>
  <si>
    <t>520106520210199</t>
  </si>
  <si>
    <t>520406801200099</t>
  </si>
  <si>
    <t>610207140200101</t>
  </si>
  <si>
    <t>610207140200499</t>
  </si>
  <si>
    <t>610207140200598</t>
  </si>
  <si>
    <t>610207140200599</t>
  </si>
  <si>
    <t>610207140300001</t>
  </si>
  <si>
    <t>610208500200099</t>
  </si>
  <si>
    <t>610607660300099</t>
  </si>
  <si>
    <t>610807720200099</t>
  </si>
  <si>
    <t>620108060200299</t>
  </si>
  <si>
    <t>620108060200999</t>
  </si>
  <si>
    <t>620108060204098</t>
  </si>
  <si>
    <t>620108060204099</t>
  </si>
  <si>
    <t>620108060211099</t>
  </si>
  <si>
    <t>620108060211298</t>
  </si>
  <si>
    <t>630108080400098</t>
  </si>
  <si>
    <t>630108080400498</t>
  </si>
  <si>
    <t>630108080400499</t>
  </si>
  <si>
    <t>630108080401199</t>
  </si>
  <si>
    <t>630308160200099</t>
  </si>
  <si>
    <t>630308180200099</t>
  </si>
  <si>
    <t>650108340600099</t>
  </si>
  <si>
    <t>710107050200001</t>
  </si>
  <si>
    <t>710107050200199</t>
  </si>
  <si>
    <t>710107050200299</t>
  </si>
  <si>
    <t>710107050200399</t>
  </si>
  <si>
    <t>710107050200599</t>
  </si>
  <si>
    <t>710107050200699</t>
  </si>
  <si>
    <t>710107050300199</t>
  </si>
  <si>
    <t>710107050300299</t>
  </si>
  <si>
    <t>710207190200199</t>
  </si>
  <si>
    <t>710407390300099</t>
  </si>
  <si>
    <t>710507470100098</t>
  </si>
  <si>
    <t>720107570202099</t>
  </si>
  <si>
    <t>720107570204099</t>
  </si>
  <si>
    <t>730107591400399</t>
  </si>
  <si>
    <t>730107591400499</t>
  </si>
  <si>
    <t>730107591400899</t>
  </si>
  <si>
    <t>730107591802099</t>
  </si>
  <si>
    <t>730107610202299</t>
  </si>
  <si>
    <t>730107611000099</t>
  </si>
  <si>
    <t>730107611003999</t>
  </si>
  <si>
    <t>730107670600099</t>
  </si>
  <si>
    <t>730107690601799</t>
  </si>
  <si>
    <t>730107691400199</t>
  </si>
  <si>
    <t>730107710880399</t>
  </si>
  <si>
    <t>730107712200299</t>
  </si>
  <si>
    <t>730107712800699</t>
  </si>
  <si>
    <t>730107712800899</t>
  </si>
  <si>
    <t>730107713001699</t>
  </si>
  <si>
    <t>730107713200699</t>
  </si>
  <si>
    <t>730107713200899</t>
  </si>
  <si>
    <t>730107714402799</t>
  </si>
  <si>
    <t>730107714407499</t>
  </si>
  <si>
    <t>730107714470899</t>
  </si>
  <si>
    <t>730107714470999</t>
  </si>
  <si>
    <t>730107714471299</t>
  </si>
  <si>
    <t>730107714471499</t>
  </si>
  <si>
    <t>730107714471899</t>
  </si>
  <si>
    <t>730107714472099</t>
  </si>
  <si>
    <t>730107730200499</t>
  </si>
  <si>
    <t>750107950600099</t>
  </si>
  <si>
    <t>20</t>
  </si>
  <si>
    <t>21</t>
  </si>
  <si>
    <t>23</t>
  </si>
  <si>
    <t>TIPO</t>
  </si>
  <si>
    <t>PLAZO 2</t>
  </si>
  <si>
    <t>Otros créditos CP</t>
  </si>
  <si>
    <t>Fondos Proveidos por la AFD</t>
  </si>
  <si>
    <t>Proveedores locales Moneda Local</t>
  </si>
  <si>
    <t>Proveedores locales Moneda Extranjera</t>
  </si>
  <si>
    <t>Provisiones para Impuestos Nacionales</t>
  </si>
  <si>
    <t>Acreedores Fiscales- Retenciones a Terceros</t>
  </si>
  <si>
    <t>Utilidades del Ejercicio</t>
  </si>
  <si>
    <t>(Perdidas del Ejercicio)</t>
  </si>
  <si>
    <t>Grupo Vazquez S.A.E.</t>
  </si>
  <si>
    <t>OVM</t>
  </si>
  <si>
    <t>OVS</t>
  </si>
  <si>
    <t>PREFERIDA</t>
  </si>
  <si>
    <t>vencida</t>
  </si>
  <si>
    <t>SUBCUENTA</t>
  </si>
  <si>
    <t>EMF MICROFINANCE FUND, AGMVK (ENABLING)</t>
  </si>
  <si>
    <t>(-) Prevision para incobrables LP</t>
  </si>
  <si>
    <t>Comisiones cobradas</t>
  </si>
  <si>
    <t>Productos por Colocaciones Vencidas-SF</t>
  </si>
  <si>
    <t>Comisiones de cobranzas</t>
  </si>
  <si>
    <t>510106530100499</t>
  </si>
  <si>
    <t>510106530100401</t>
  </si>
  <si>
    <t>Recupero de Gastos - comisiones</t>
  </si>
  <si>
    <t>0.51.0.10.653.0.01.004.99</t>
  </si>
  <si>
    <t>Cheques en Caucion Gs</t>
  </si>
  <si>
    <t>Venta de bienes a plazo</t>
  </si>
  <si>
    <t>Venta de Bienes a Plazo</t>
  </si>
  <si>
    <t>Las inversiones en sociedades donde no se ejerce control se describen a continuación:</t>
  </si>
  <si>
    <t>0.11.1.20.109.1.04.016.99</t>
  </si>
  <si>
    <t>0.11.1.20.109.1.04.061.99</t>
  </si>
  <si>
    <t>0.11.1.20.109.1.04.428.01</t>
  </si>
  <si>
    <t>Itau S.A. Lcr Operativo Cta 750705284</t>
  </si>
  <si>
    <t>0.11.1.20.109.1.04.428.99</t>
  </si>
  <si>
    <t>Itau S.A. Lcr Operativo Cta 700736304</t>
  </si>
  <si>
    <t>0.11.1.20.109.1.04.436.99</t>
  </si>
  <si>
    <t>Itau Pasfin Cta.Cte. Gs. 7.0.170546/4</t>
  </si>
  <si>
    <t>0.11.1.20.109.1.04.468.99</t>
  </si>
  <si>
    <t>Basa Cta.Cte. Netel/Pago Express - 100081992</t>
  </si>
  <si>
    <t>0.14.1.90.231.1.92.001.99</t>
  </si>
  <si>
    <t>(Previsiones p/Riesg.Credit.-Prestamos)</t>
  </si>
  <si>
    <t>0.15.0.10.241.0.02.015.99</t>
  </si>
  <si>
    <t>Deudores Varios - Operaciones</t>
  </si>
  <si>
    <t>0.15.0.10.247.0.02.002.99</t>
  </si>
  <si>
    <t>Iva - Credito Fiscal 10% (Gs.)</t>
  </si>
  <si>
    <t>0.15.0.10.247.0.02.003.99</t>
  </si>
  <si>
    <t>0.15.0.10.247.0.02.005.99</t>
  </si>
  <si>
    <t>Iva Nc Emitidas a Clientes</t>
  </si>
  <si>
    <t>0.15.0.10.247.0.02.008.99</t>
  </si>
  <si>
    <t>Iva Cf Bancos</t>
  </si>
  <si>
    <t>0.15.0.10.247.0.03.058.99</t>
  </si>
  <si>
    <t>0.15.0.10.257.0.02.039.99</t>
  </si>
  <si>
    <t>Reestructuraciones  Masivas</t>
  </si>
  <si>
    <t>0.15.0.10.257.0.02.066.99</t>
  </si>
  <si>
    <t>0.15.0.10.257.0.02.071.99</t>
  </si>
  <si>
    <t>Ste a Recuperar</t>
  </si>
  <si>
    <t>0.15.0.10.257.0.02.082.99</t>
  </si>
  <si>
    <t>It Consultores a Recuperar</t>
  </si>
  <si>
    <t>Operaciones a Cancelar Tarjetas</t>
  </si>
  <si>
    <t>0.15.0.10.257.0.02.107.01</t>
  </si>
  <si>
    <t>It Consultores a Recuperar Usd</t>
  </si>
  <si>
    <t>0.15.0.10.257.0.02.296.99</t>
  </si>
  <si>
    <t>0.15.0.10.257.0.04.000.99</t>
  </si>
  <si>
    <t>Sucursales y Agencias Gs</t>
  </si>
  <si>
    <t>0.15.0.10.257.0.04.001.01</t>
  </si>
  <si>
    <t>Sucursales y Agencias Matriz Usd</t>
  </si>
  <si>
    <t>0.15.0.10.257.0.04.001.99</t>
  </si>
  <si>
    <t>Casa Matriz Gs.</t>
  </si>
  <si>
    <t>0.15.0.10.257.0.04.002.01</t>
  </si>
  <si>
    <t>Sucursales y Agencias C.D.E.</t>
  </si>
  <si>
    <t>0.15.0.10.257.0.04.002.99</t>
  </si>
  <si>
    <t>Suc. y Agencia Cde Gs.</t>
  </si>
  <si>
    <t>0.15.0.10.257.0.04.003.99</t>
  </si>
  <si>
    <t>Sucursales y Agencias P.J.C.</t>
  </si>
  <si>
    <t>0.15.0.10.257.0.04.004.99</t>
  </si>
  <si>
    <t>Sucursal Capitan Miranda Gs.</t>
  </si>
  <si>
    <t>0.15.0.10.257.0.04.005.01</t>
  </si>
  <si>
    <t>Sucursales y Agencias S.D.G.</t>
  </si>
  <si>
    <t>0.15.0.10.257.0.04.005.99</t>
  </si>
  <si>
    <t>0.15.0.10.257.0.04.006.01</t>
  </si>
  <si>
    <t>Sucursales y Agencias San Lorenzo</t>
  </si>
  <si>
    <t>0.15.0.10.257.0.04.006.99</t>
  </si>
  <si>
    <t>0.15.0.10.257.0.04.007.01</t>
  </si>
  <si>
    <t>Sucursales y Agencias S.L.Z.</t>
  </si>
  <si>
    <t>0.15.0.10.257.0.04.007.99</t>
  </si>
  <si>
    <t>0.15.0.10.257.0.04.008.01</t>
  </si>
  <si>
    <t>Sucursales y Agencias Luque</t>
  </si>
  <si>
    <t>0.15.0.10.257.0.04.008.99</t>
  </si>
  <si>
    <t>Suc. y Agencias Mercado Gs.</t>
  </si>
  <si>
    <t>0.15.0.10.257.0.04.009.01</t>
  </si>
  <si>
    <t>Sucursales y Agencias Caa</t>
  </si>
  <si>
    <t>0.15.0.10.257.0.04.009.99</t>
  </si>
  <si>
    <t>0.15.0.10.257.0.04.010.99</t>
  </si>
  <si>
    <t>Sucursales y Agencias Caaguazu</t>
  </si>
  <si>
    <t>0.15.0.10.257.0.04.011.01</t>
  </si>
  <si>
    <t>Sucursales y Agencias M.R.A.</t>
  </si>
  <si>
    <t>0.15.0.10.257.0.04.011.99</t>
  </si>
  <si>
    <t>0.15.0.10.257.0.04.013.99</t>
  </si>
  <si>
    <t>Suc. y Agencias</t>
  </si>
  <si>
    <t>0.15.0.10.257.0.04.014.01</t>
  </si>
  <si>
    <t>Sucursales y Agencias</t>
  </si>
  <si>
    <t>0.15.0.10.257.0.04.014.99</t>
  </si>
  <si>
    <t>0.15.0.10.257.0.04.015.01</t>
  </si>
  <si>
    <t>Sucursales y Agencias Enc.</t>
  </si>
  <si>
    <t>0.15.0.10.257.0.04.015.99</t>
  </si>
  <si>
    <t>0.15.0.10.257.0.04.016.01</t>
  </si>
  <si>
    <t>Sucursales y Agencias M.P.Z.</t>
  </si>
  <si>
    <t>0.15.0.10.257.0.04.016.99</t>
  </si>
  <si>
    <t>0.15.0.10.257.0.04.017.99</t>
  </si>
  <si>
    <t>Sucursales y Agencias Centro</t>
  </si>
  <si>
    <t>0.15.0.10.257.0.04.018.01</t>
  </si>
  <si>
    <t>0.15.0.10.257.0.04.018.99</t>
  </si>
  <si>
    <t>0.15.0.10.257.0.04.019.01</t>
  </si>
  <si>
    <t>0.15.0.10.257.0.04.019.99</t>
  </si>
  <si>
    <t>0.15.0.10.257.0.04.020.01</t>
  </si>
  <si>
    <t>0.15.0.10.257.0.04.020.99</t>
  </si>
  <si>
    <t>Franq. Luque</t>
  </si>
  <si>
    <t>0.15.0.10.257.0.04.021.01</t>
  </si>
  <si>
    <t>0.15.0.10.257.0.04.021.99</t>
  </si>
  <si>
    <t>0.15.0.10.257.0.04.022.99</t>
  </si>
  <si>
    <t>0.15.0.10.257.0.04.023.01</t>
  </si>
  <si>
    <t>0.15.0.10.257.0.04.023.99</t>
  </si>
  <si>
    <t>0.15.0.10.257.0.04.024.99</t>
  </si>
  <si>
    <t>0.15.0.10.257.0.04.025.99</t>
  </si>
  <si>
    <t>0.15.0.10.257.0.04.026.99</t>
  </si>
  <si>
    <t>0.15.0.10.257.0.04.027.99</t>
  </si>
  <si>
    <t>0.15.0.10.257.0.04.028.99</t>
  </si>
  <si>
    <t>0.15.0.10.257.0.04.029.99</t>
  </si>
  <si>
    <t>0.15.0.10.257.0.04.030.01</t>
  </si>
  <si>
    <t>0.15.0.10.257.0.04.030.99</t>
  </si>
  <si>
    <t>0.15.0.10.257.0.04.031.99</t>
  </si>
  <si>
    <t>0.15.0.10.257.0.04.032.99</t>
  </si>
  <si>
    <t>0.15.0.10.257.0.04.033.01</t>
  </si>
  <si>
    <t>0.15.0.10.257.0.04.033.99</t>
  </si>
  <si>
    <t>0.15.0.10.257.0.04.034.01</t>
  </si>
  <si>
    <t>0.15.0.10.257.0.04.034.99</t>
  </si>
  <si>
    <t>0.15.0.10.257.0.04.035.01</t>
  </si>
  <si>
    <t>0.15.0.10.257.0.04.035.99</t>
  </si>
  <si>
    <t>0.15.0.10.257.0.04.099.01</t>
  </si>
  <si>
    <t>0.15.0.10.257.0.04.099.99</t>
  </si>
  <si>
    <t>0.16.0.10.269.0.02.001.01</t>
  </si>
  <si>
    <t>Creditos en Gestion -Residentes</t>
  </si>
  <si>
    <t>0.16.0.80.279.0.82.001.01</t>
  </si>
  <si>
    <t>0.19.0.10.337.0.92.001.99</t>
  </si>
  <si>
    <t>(Amortizac Acumuladas - Gastos de Organizacion Lcr Pasfin</t>
  </si>
  <si>
    <t>0.21.7.80.134.7.84.001.01</t>
  </si>
  <si>
    <t>Carg.Fin.No Doc- s/Cajas de Ahorro Vista -Res.</t>
  </si>
  <si>
    <t>0.21.7.80.134.7.84.001.99</t>
  </si>
  <si>
    <t>0.21.8.80.134.8.84.000.99</t>
  </si>
  <si>
    <t>Cargos Financ,No Documentados-Residentes</t>
  </si>
  <si>
    <t>0.21.8.80.134.8.84.001.01</t>
  </si>
  <si>
    <t>Carg.Fin.No Doc- Prest Exterior</t>
  </si>
  <si>
    <t>0.21.8.80.134.8.84.001.99</t>
  </si>
  <si>
    <t>0.22.5.60.268.5.04.001.01</t>
  </si>
  <si>
    <t>0.22.5.80.224.5.82.001.01</t>
  </si>
  <si>
    <t>0.24.0.10.242.0.01.000.99</t>
  </si>
  <si>
    <t>Retenciones Iva 30% a Pagar</t>
  </si>
  <si>
    <t>0.24.0.10.242.0.01.001.99</t>
  </si>
  <si>
    <t>Ret. Iva Internacional a Pagar</t>
  </si>
  <si>
    <t>0.24.0.10.242.0.01.003.99</t>
  </si>
  <si>
    <t>Retencion Idu a Pagar</t>
  </si>
  <si>
    <t>0.24.0.10.242.0.01.004.99</t>
  </si>
  <si>
    <t>Retenciones Iva 30% a Terceros</t>
  </si>
  <si>
    <t>0.24.0.10.242.0.01.007.99</t>
  </si>
  <si>
    <t>Ret. Imp.No Residentes a Pagar</t>
  </si>
  <si>
    <t>0.24.0.10.244.0.01.000.99</t>
  </si>
  <si>
    <t>Iva a Pagar - 10%</t>
  </si>
  <si>
    <t>0.24.0.10.244.0.01.001.99</t>
  </si>
  <si>
    <t>Iva - Debito Fiscal 10%</t>
  </si>
  <si>
    <t>0.24.0.10.244.0.01.003.99</t>
  </si>
  <si>
    <t>Iva Nc Recibidas de Proveedores</t>
  </si>
  <si>
    <t>0.24.0.20.252.0.01.002.99</t>
  </si>
  <si>
    <t>Rrhh.Desc.Judiciales</t>
  </si>
  <si>
    <t>0.24.0.40.258.0.02.981.99</t>
  </si>
  <si>
    <t>Diferencia de Caja - Sobrantes</t>
  </si>
  <si>
    <t>0.24.0.40.260.0.02.013.99</t>
  </si>
  <si>
    <t>0.24.0.40.260.0.02.015.99</t>
  </si>
  <si>
    <t>Retencion Cuotas Prestamos - Salarios</t>
  </si>
  <si>
    <t>0.24.0.40.260.0.02.017.99</t>
  </si>
  <si>
    <t>Operac. a Canc. Lcr</t>
  </si>
  <si>
    <t>Vhv a Devolver</t>
  </si>
  <si>
    <t>0.24.0.40.260.0.02.067.99</t>
  </si>
  <si>
    <t>0.24.0.40.260.0.02.071.01</t>
  </si>
  <si>
    <t>0.24.0.40.260.0.02.071.99</t>
  </si>
  <si>
    <t>It Consultores a Devolver</t>
  </si>
  <si>
    <t>0.24.0.40.260.0.02.098.99</t>
  </si>
  <si>
    <t>Ste a Devolver</t>
  </si>
  <si>
    <t>0.24.0.40.260.0.02.143.99</t>
  </si>
  <si>
    <t>0.24.0.40.260.0.02.192.01</t>
  </si>
  <si>
    <t>A Pagar Transferencia Sipap Usd</t>
  </si>
  <si>
    <t>0.24.0.40.260.0.02.243.99</t>
  </si>
  <si>
    <t>Copasa a Pagar</t>
  </si>
  <si>
    <t>0.25.0.10.272.0.01.010.99</t>
  </si>
  <si>
    <t>Prov. Desc. X Donaciones</t>
  </si>
  <si>
    <t>0.25.0.10.272.0.01.011.99</t>
  </si>
  <si>
    <t>A Pagar por Desc. Marketplae</t>
  </si>
  <si>
    <t>0.31.0.50.416.0.01.000.99</t>
  </si>
  <si>
    <t>Utilidades Acumuladas</t>
  </si>
  <si>
    <t>0.31.0.50.420.0.01.000.99</t>
  </si>
  <si>
    <t>(Perdidas Acumuladas)</t>
  </si>
  <si>
    <t>0.51.0.10.653.0.01.004.01</t>
  </si>
  <si>
    <t>Cheques en Caucion Usd</t>
  </si>
  <si>
    <t>0.51.0.40.675.0.02.000.01</t>
  </si>
  <si>
    <t>Fideicomiso</t>
  </si>
  <si>
    <t>0.51.0.40.675.0.02.000.99</t>
  </si>
  <si>
    <t>0.51.0.40.675.0.12.000.01</t>
  </si>
  <si>
    <t>0.52.0.10.652.0.02.105.99</t>
  </si>
  <si>
    <t>Gtias.Reales-Dctos en Caucion</t>
  </si>
  <si>
    <t>0.52.0.10.654.0.02.004.01</t>
  </si>
  <si>
    <t>0.52.0.40.680.0.02.000.01</t>
  </si>
  <si>
    <t>0.52.0.40.680.0.02.000.99</t>
  </si>
  <si>
    <t>0.52.0.40.680.0.12.000.01</t>
  </si>
  <si>
    <t>0.73.0.10.767.0.02.003.99</t>
  </si>
  <si>
    <t>Gastos de Organizacion Lcr Pasfin</t>
  </si>
  <si>
    <t>0.73.0.10.769.0.10.005.99</t>
  </si>
  <si>
    <t>Impuesto Inmobiliario Bienes Inm.Adj.</t>
  </si>
  <si>
    <t>0.73.0.10.771.0.04.404.99</t>
  </si>
  <si>
    <t>Otros Gastos de Honorarios</t>
  </si>
  <si>
    <t>Intereses</t>
  </si>
  <si>
    <t>FIDEICOMISO</t>
  </si>
  <si>
    <t>OTROS PRESTAMOS FINANCIEROS</t>
  </si>
  <si>
    <t>Total Corriente</t>
  </si>
  <si>
    <t>Total no corriente</t>
  </si>
  <si>
    <t>Pago de acciones preferentes</t>
  </si>
  <si>
    <t>Resultado del ejercicio</t>
  </si>
  <si>
    <t>Aumento de Capital</t>
  </si>
  <si>
    <t>Aportes No capitalizados</t>
  </si>
  <si>
    <t>Utilidades a distribuir</t>
  </si>
  <si>
    <t>Desafectación de reservas</t>
  </si>
  <si>
    <t>Utilidades a Distribuir</t>
  </si>
  <si>
    <t>PN</t>
  </si>
  <si>
    <t>0.15.0.10.253.0.02.005.01</t>
  </si>
  <si>
    <t>0.15.0.10.257.0.02.045.99</t>
  </si>
  <si>
    <t>0.15.0.10.257.0.02.297.01</t>
  </si>
  <si>
    <t>0.24.0.20.252.0.01.001.99</t>
  </si>
  <si>
    <t>0.24.0.40.260.0.02.024.99</t>
  </si>
  <si>
    <t>0.74.0.10.793.0.01.006.99</t>
  </si>
  <si>
    <t>Faltantes de Caja</t>
  </si>
  <si>
    <t>Compra de Cartera Finexpar Gs</t>
  </si>
  <si>
    <t>Aporte Patronal</t>
  </si>
  <si>
    <t>Debitos a Devolver</t>
  </si>
  <si>
    <t>Perdida por Bienes Adjudicados</t>
  </si>
  <si>
    <t>0.14.4.10.173.4.02.000.01</t>
  </si>
  <si>
    <r>
      <t xml:space="preserve">Las inversiones temporales se valúan de acuerdo a los siguientes criterios de valuación:
</t>
    </r>
    <r>
      <rPr>
        <b/>
        <sz val="10"/>
        <color theme="1"/>
        <rFont val="Arial"/>
        <family val="2"/>
      </rPr>
      <t>Colocaciones financieras en moneda local:</t>
    </r>
    <r>
      <rPr>
        <sz val="10"/>
        <color theme="1"/>
        <rFont val="Arial"/>
        <family val="2"/>
      </rPr>
      <t xml:space="preserve"> a su valor nominal más los intereses devengados al cierre del año/período. Ver Nota 4
</t>
    </r>
    <r>
      <rPr>
        <b/>
        <sz val="10"/>
        <color theme="1"/>
        <rFont val="Arial"/>
        <family val="2"/>
      </rPr>
      <t>Colocaciones financieras en moneda extranjera:</t>
    </r>
    <r>
      <rPr>
        <sz val="10"/>
        <color theme="1"/>
        <rFont val="Arial"/>
        <family val="2"/>
      </rPr>
      <t xml:space="preserve"> a su valor de cotización al cierre del año/período más intereses devengados a ese momento. Ver Nota 4
Las inversiones no corrientes en sociedades donde no se ejerce el control, se valúan al costo Ver Nota 8
</t>
    </r>
  </si>
  <si>
    <t>i.     En el período anterior los valores de origen de los bienes de uso y sus depreciaciones acumuladas existentes al inicio del ejercicio se encontraban revaluados de acuerdo a lo establecido en la Ley Nº 125/91, y la Ley N.º 2421/04 considerando los coeficientes de actualización anual suministrados a tal efecto por el Ministerio de Hacienda. En el periodo actual no se revaluarán solo se depreciarán de acuerdo a lo establecido en la Ley N.º 6.380/19 considerando los coeficientes de actualización anual suministrados a tal efecto por el Ministerio de Hacienda.”. El Poder Ejecutivo podrá establecer el revalúo obligatorio de los bienes del activo fijo, cuando la variación del Índice de Precios al Consumo determinado por el BCP alcance al menos 20% (veinte por ciento), acumulado desde el ejercicio en el cual se haya dispuesto el último ajuste por revalúo. El reconocimiento del revalúo obligatorio establecido por el Poder Ejecutivo formará parte de una reserva patrimonial cuyo único destino podrá ser la capitalización; al 31 de diciembre de 2020 el IPC acumulado ascendió a 2,2%, por lo cual no se aplicó el revalúo sobre dichos bienes.</t>
  </si>
  <si>
    <t>ii.    Los bienes incorporados en el ejercicio se hallan registrados por su valor de adquisición; la depreciación de los mismos se computan al año siguiente de su adquisición.</t>
  </si>
  <si>
    <t>BANCO BILBAO VIZCAYA ARGENTARIA PARAGUAY S.A.</t>
  </si>
  <si>
    <t>CODEUDORES</t>
  </si>
  <si>
    <t xml:space="preserve">BANCO REGIONAL S.A.E.C.A.                                        </t>
  </si>
  <si>
    <t xml:space="preserve">VISION BANCO                                                </t>
  </si>
  <si>
    <t>Nota 25 – Ingresos</t>
  </si>
  <si>
    <t>510406750200001</t>
  </si>
  <si>
    <t>510406750200099</t>
  </si>
  <si>
    <t>SALDOS</t>
  </si>
  <si>
    <t>Saldo al Inicio Ejercicio 2021</t>
  </si>
  <si>
    <t>Resultados Acumulados</t>
  </si>
  <si>
    <t>Total  Corriente</t>
  </si>
  <si>
    <t>0.15.0.10.257.0.02.088.99</t>
  </si>
  <si>
    <t>0.24.0.10.244.0.01.008.99</t>
  </si>
  <si>
    <t>0.24.0.40.260.0.02.150.99</t>
  </si>
  <si>
    <t>Aime a Recuperar</t>
  </si>
  <si>
    <t>Iva - Debito Fiscal 5%</t>
  </si>
  <si>
    <t>Fmvv a Devolver</t>
  </si>
  <si>
    <t>El 17 de Noviembre del 2020, ante la Escribana Maria Teresa Lopez de Aponte, por Escritura Pública Nº 115, se realizó la protocolización del Acta de Asamblea Extraordinaria Nº 39 de fecha 07 de septiembre de 2020 para la Modificación de Estatutos Sociales y el consiguiente aumento del Capital Social a Gs. 750.000.000.000 y del Acuerdo Definitivo de Fusión por Absorción entre Credicentro S.A.E.C.A. (entidad absorbente) y Pasfín S.A.E.C.A. y LCR S.A.E.C.A. (entidades absorbidas). La mencionada protocolización fue inscripta en el Registro Público de Comercio bajo el Nº 4, folio 63, en fecha 7 de diciembre de 2020.</t>
  </si>
  <si>
    <t>El Goodwill o fondo de comercio, constituye un intangible  que se registra a su valor razonable a la fecha de la adquisición.</t>
  </si>
  <si>
    <t>A los efectos de la determinación del monto recuperable, anualmente se efectúa una evaluación del mismo sobre la base de los flujos netos descontados.  En caso que dichos flujos descontados superen el valor contable se procederá al registro de la correspondiente desvalorización del Goodwill.</t>
  </si>
  <si>
    <t>Las estimaciones sobre los flujos de fondos netos son realizadas por la Gerencia sobre la base de las mejores estimaciones disponibles al momento de la preparación de los presentes estados financieros.  Tal como lo establece la NIF 13 emitida por el Consejo de Contadores Públicos del Paraguay, el Goodwill no se amortiza, sino se afecta a resultados por su deterioro según la NIF 18.</t>
  </si>
  <si>
    <t>Corriente</t>
  </si>
  <si>
    <t>No Corriente</t>
  </si>
  <si>
    <t>0.11.1.20.109.1.04.037.01</t>
  </si>
  <si>
    <t>0.11.1.20.109.1.04.038.99</t>
  </si>
  <si>
    <t>0.11.1.20.109.1.04.444.01</t>
  </si>
  <si>
    <t>0.15.0.10.257.0.02.076.99</t>
  </si>
  <si>
    <t>0.15.0.10.257.0.02.153.99</t>
  </si>
  <si>
    <t>0.15.0.10.257.0.02.154.99</t>
  </si>
  <si>
    <t>0.16.0.80.347.0.94.001.01</t>
  </si>
  <si>
    <t>0.22.2.60.268.2.04.002.99</t>
  </si>
  <si>
    <t>0.22.4.60.268.4.04.002.99</t>
  </si>
  <si>
    <t>0.22.2.80.224.2.82.002.99</t>
  </si>
  <si>
    <t>0.22.4.80.224.4.82.002.99</t>
  </si>
  <si>
    <t>0.22.2.80.224.2.92.002.99</t>
  </si>
  <si>
    <t>0.22.4.80.224.4.92.002.99</t>
  </si>
  <si>
    <t>0.24.0.40.260.0.02.052.01</t>
  </si>
  <si>
    <t>0.24.0.40.260.0.02.939.01</t>
  </si>
  <si>
    <t>0.61.0.10.702.0.02.008.01</t>
  </si>
  <si>
    <t>0.61.0.60.766.0.07.000.99</t>
  </si>
  <si>
    <t>0.62.0.10.806.0.02.008.98</t>
  </si>
  <si>
    <t>0.64.0.10.832.0.01.010.99</t>
  </si>
  <si>
    <t>Fielco Cta. 37345004 Western Union</t>
  </si>
  <si>
    <t>Sudameris Bank Usd Cta.Cte 3644093</t>
  </si>
  <si>
    <t>Citibank Cta Cte Usd 198775037</t>
  </si>
  <si>
    <t>Vhv a Recuperar</t>
  </si>
  <si>
    <t>Comisiones Boca Cobranza Netel</t>
  </si>
  <si>
    <t>Comisiones Boca Cobranza Pronet</t>
  </si>
  <si>
    <t>Productos Financieros Documentados - Residentes</t>
  </si>
  <si>
    <t>Plasticos Tarjetas de Credito - Diferidos</t>
  </si>
  <si>
    <t>Sobrantes de Caja Usd</t>
  </si>
  <si>
    <t>Pago a Proveedores Lcr/Pasfin Usd</t>
  </si>
  <si>
    <t>Productos Financieros Devengados</t>
  </si>
  <si>
    <t>Cred.Vig. X Inter.Financ.-Sector No Financ.-No Resid.</t>
  </si>
  <si>
    <t>Ingresos por Compra de Cartera</t>
  </si>
  <si>
    <t>Bajas o a ajustes depreciaciones acumuladas</t>
  </si>
  <si>
    <t>Bajas o ajustes</t>
  </si>
  <si>
    <t>Total de Egresos</t>
  </si>
  <si>
    <t>TRANSACCIONES</t>
  </si>
  <si>
    <t>Ventas Netas (Cobro Neto)</t>
  </si>
  <si>
    <t>Pago a Proveedores</t>
  </si>
  <si>
    <t>Efectivo Generado por las operaciones</t>
  </si>
  <si>
    <t>Otros ingresos y (egresos) - neto</t>
  </si>
  <si>
    <t>Pagos de impuesto a la renta</t>
  </si>
  <si>
    <t>Incremento de préstamos</t>
  </si>
  <si>
    <t>Aportes de capital recibidos</t>
  </si>
  <si>
    <t>Efecto estimado de la diferencia de cambio sobre el saldo de efectivo</t>
  </si>
  <si>
    <t>Efectivo al final del ejercicio</t>
  </si>
  <si>
    <t>Las notas 1 a 40 que se acompañan forman parte integrante de estos estados.</t>
  </si>
  <si>
    <t xml:space="preserve">Representante </t>
  </si>
  <si>
    <t>Incremento/Disminución de Bienes de Uso</t>
  </si>
  <si>
    <t>Incremento/Disminución de Inversiones</t>
  </si>
  <si>
    <t xml:space="preserve">Vcdo. De 01 a 30 días </t>
  </si>
  <si>
    <t xml:space="preserve">Vcdo. De 31 a 60 días </t>
  </si>
  <si>
    <t xml:space="preserve">Vcdo. De 61 a 90 días </t>
  </si>
  <si>
    <t xml:space="preserve">Vcdo. De 91 a 150 días </t>
  </si>
  <si>
    <t xml:space="preserve">Vcdo. De 151 a 180 días </t>
  </si>
  <si>
    <t xml:space="preserve">Vcdo. De 181 a 270 días </t>
  </si>
  <si>
    <t>Vcdo. Mayor a 270</t>
  </si>
  <si>
    <t>VIGENTE</t>
  </si>
  <si>
    <t>DESCRIPCION</t>
  </si>
  <si>
    <t>310204040100599</t>
  </si>
  <si>
    <t>310204040100699</t>
  </si>
  <si>
    <t>310504160100099</t>
  </si>
  <si>
    <t>Total de Ingresos</t>
  </si>
  <si>
    <t>310504160100299</t>
  </si>
  <si>
    <t>Préstamos Otros a largo plazo</t>
  </si>
  <si>
    <t>e) Reservas de Revaluo Tecnico</t>
  </si>
  <si>
    <t>0.11.1.20.109.1.04.037.99</t>
  </si>
  <si>
    <t>0.11.1.20.109.1.04.444.99</t>
  </si>
  <si>
    <t>0.14.7.10.169.7.02.003.01</t>
  </si>
  <si>
    <t>0.15.0.10.245.0.04.010.99</t>
  </si>
  <si>
    <t>0.15.0.10.251.0.02.000.99</t>
  </si>
  <si>
    <t>0.15.0.10.257.0.02.046.99</t>
  </si>
  <si>
    <t>0.15.0.10.257.0.02.048.99</t>
  </si>
  <si>
    <t>0.15.0.10.257.0.02.049.99</t>
  </si>
  <si>
    <t>0.15.0.10.257.0.02.101.99</t>
  </si>
  <si>
    <t>0.15.0.10.257.0.02.102.99</t>
  </si>
  <si>
    <t>0.15.0.10.257.0.02.106.99</t>
  </si>
  <si>
    <t>0.15.0.10.257.0.02.107.99</t>
  </si>
  <si>
    <t>0.15.0.10.257.0.02.110.01</t>
  </si>
  <si>
    <t>0.15.0.10.257.0.02.300.01</t>
  </si>
  <si>
    <t>0.15.0.10.257.0.02.300.99</t>
  </si>
  <si>
    <t>0.16.0.10.265.0.04.000.99</t>
  </si>
  <si>
    <t>0.22.2.60.268.2.04.002.01</t>
  </si>
  <si>
    <t>0.22.3.60.268.3.04.002.01</t>
  </si>
  <si>
    <t>0.22.3.60.268.3.04.002.99</t>
  </si>
  <si>
    <t>0.22.2.80.224.2.82.002.01</t>
  </si>
  <si>
    <t>0.22.3.80.224.3.82.002.01</t>
  </si>
  <si>
    <t>0.22.3.80.224.3.82.002.99</t>
  </si>
  <si>
    <t>0.22.2.80.224.2.92.002.01</t>
  </si>
  <si>
    <t>0.22.3.80.224.3.92.002.01</t>
  </si>
  <si>
    <t>0.24.0.40.258.0.02.022.99</t>
  </si>
  <si>
    <t>0.24.0.40.260.0.02.937.01</t>
  </si>
  <si>
    <t>Fielco Cta. 37345003 Ah Gs. Proveedores</t>
  </si>
  <si>
    <t>Sudameris Bank Gs Cta.Cte 3644093</t>
  </si>
  <si>
    <t>Citibank Cta Cte Gs 0198775029</t>
  </si>
  <si>
    <t>Anticipo Impuesto a la Renta</t>
  </si>
  <si>
    <t>Venta a Plazo de Bienes Muebles</t>
  </si>
  <si>
    <t>Proyecto Mastercard Gs</t>
  </si>
  <si>
    <t>A Recuperar Grupo Vazquez - Th</t>
  </si>
  <si>
    <t>A Recuperar Aime - Th</t>
  </si>
  <si>
    <t>A Recuperar Cbs ¿ Th</t>
  </si>
  <si>
    <t>A Recuperar Ste - Th</t>
  </si>
  <si>
    <t>A Recuperar Itti - Th</t>
  </si>
  <si>
    <t>A Recuperar Wepa - Th</t>
  </si>
  <si>
    <t>A Recuperar Itti Usd - Th</t>
  </si>
  <si>
    <t>A Recuperar Wepa</t>
  </si>
  <si>
    <t>Prest. con Recursos Administrados</t>
  </si>
  <si>
    <t>Basa Cta. Ah. 10155002066 - Usd</t>
  </si>
  <si>
    <t>Cajero Gs Fielcorresponsal a Pagar</t>
  </si>
  <si>
    <t>0.14.3.10.173.3.04.000.99</t>
  </si>
  <si>
    <t>0.14.1.80.225.1.82.000.99</t>
  </si>
  <si>
    <t>0.14.1.80.225.1.94.000.99</t>
  </si>
  <si>
    <t>0.16.0.30.275.0.02.000.99</t>
  </si>
  <si>
    <t>Prestamos Al Personal -Menores de 60 Dias</t>
  </si>
  <si>
    <t>Creditos Morosos  No Reaj, -Residentes</t>
  </si>
  <si>
    <t xml:space="preserve">BANCO PARA LA COMERCIALIZACION Y LA PRODUCCION S.A. (BANCOP      </t>
  </si>
  <si>
    <t>520106520210599</t>
  </si>
  <si>
    <t>520106540200401</t>
  </si>
  <si>
    <t>520406800200001</t>
  </si>
  <si>
    <t>520406800200099</t>
  </si>
  <si>
    <t>310404140100099</t>
  </si>
  <si>
    <t>VENCIDA</t>
  </si>
  <si>
    <t>EN GESTION</t>
  </si>
  <si>
    <t>MOROSO</t>
  </si>
  <si>
    <t>ESTADO DE FLUJOS DE EFECTIVO</t>
  </si>
  <si>
    <t>BALANCE GENERAL</t>
  </si>
  <si>
    <t>Distribución de dividendos s/Acta de Asamblea Ordinaria N°43 de fecha 28 de junio de 2021</t>
  </si>
  <si>
    <t>0.11.1.20.109.1.04.099.01</t>
  </si>
  <si>
    <t>0.11.1.20.109.1.04.099.99</t>
  </si>
  <si>
    <t>Fielco Gs Rendidora Cta. 96911238</t>
  </si>
  <si>
    <t>0.14.5.10.351.5.02.000.01</t>
  </si>
  <si>
    <t>Fmvv a Recuperar Gs</t>
  </si>
  <si>
    <t>0.15.0.10.257.0.02.113.99</t>
  </si>
  <si>
    <t>Gastos Judiicales a Recuperar</t>
  </si>
  <si>
    <t>Cbs a Recuperar Usd</t>
  </si>
  <si>
    <t>0.16.0.10.269.0.02.000.99</t>
  </si>
  <si>
    <t>Creditos en Gestion No Reajustables -Residentes</t>
  </si>
  <si>
    <t>0.24.0.40.260.0.02.154.01</t>
  </si>
  <si>
    <t>Grupo Vazquez a Devolver</t>
  </si>
  <si>
    <t>0.24.0.40.260.0.02.155.99</t>
  </si>
  <si>
    <t>Cbs a Devolver</t>
  </si>
  <si>
    <t>0.24.0.40.260.0.02.889.99</t>
  </si>
  <si>
    <t>Aime a Devolver - Gs</t>
  </si>
  <si>
    <t>0.64.0.10.832.0.01.016.99</t>
  </si>
  <si>
    <t>Ganancia por Venta de Bienes Adjudicados</t>
  </si>
  <si>
    <t>0.73.0.10.771.0.44.085.99</t>
  </si>
  <si>
    <t>Perdida por Compra de Cartera</t>
  </si>
  <si>
    <t xml:space="preserve">El 11 de agosto de 2021, ante la Escribana Maria Teresa Lopez de Aponte, por Escritura Pública Nº 107, se realizó la protocolización de una escritura complementaria a la escritura aludida precedente, del cual se tomó nota en la Dirección General de los Registros Públicos en fecha 19/10/2021 </t>
  </si>
  <si>
    <t>OTRAS ENTIDADES</t>
  </si>
  <si>
    <t>INCOFIN CVSO</t>
  </si>
  <si>
    <t xml:space="preserve">Los estados financieros se han preparado siguiendo los criterios de las Normas de Información Financiera (NIF) emitidas por el Consejo de Contadores Públicos del Paraguay sobre la base de costos históricos, excepto para el caso de activos y pasivos en moneda extranjera  y las propiedades, planta y equipo según se explica en los puntos c ) y k), y no reconocen en forma integral los efectos de la inflación sobre la situación patrimonial y financiera de la sociedad, sobre los resultados de sus operaciones , en atención a que la corrección monetaria no constituye una práctica contable obligatoria en el Paraguay. 
</t>
  </si>
  <si>
    <t>111201090402699</t>
  </si>
  <si>
    <t>111201090403799</t>
  </si>
  <si>
    <t>111201090403899</t>
  </si>
  <si>
    <t>111201090442199</t>
  </si>
  <si>
    <t>111201090442899</t>
  </si>
  <si>
    <t>111201090444401</t>
  </si>
  <si>
    <t>111201090446899</t>
  </si>
  <si>
    <t>147101690200301</t>
  </si>
  <si>
    <t>141101830200201</t>
  </si>
  <si>
    <t>141902319200199</t>
  </si>
  <si>
    <t>150102510200099</t>
  </si>
  <si>
    <t>150102570204599</t>
  </si>
  <si>
    <t>150102570204899</t>
  </si>
  <si>
    <t>150102570206699</t>
  </si>
  <si>
    <t>150102570210701</t>
  </si>
  <si>
    <t>150102570211399</t>
  </si>
  <si>
    <t>150102570215499</t>
  </si>
  <si>
    <t>150102570230099</t>
  </si>
  <si>
    <t>160102650200399</t>
  </si>
  <si>
    <t>160102650400099</t>
  </si>
  <si>
    <t>160102690200099</t>
  </si>
  <si>
    <t>160302750200099</t>
  </si>
  <si>
    <t>190103379200199</t>
  </si>
  <si>
    <t>218801348400099</t>
  </si>
  <si>
    <t>217801348400101</t>
  </si>
  <si>
    <t>218801348400101</t>
  </si>
  <si>
    <t>217801348400199</t>
  </si>
  <si>
    <t>218801348400199</t>
  </si>
  <si>
    <t>223602680400201</t>
  </si>
  <si>
    <t>223802248200201</t>
  </si>
  <si>
    <t>223802249200201</t>
  </si>
  <si>
    <t>240202520100299</t>
  </si>
  <si>
    <t>240402600201599</t>
  </si>
  <si>
    <t>240402600201799</t>
  </si>
  <si>
    <t>240402600202099</t>
  </si>
  <si>
    <t>240402600202499</t>
  </si>
  <si>
    <t>240402600207199</t>
  </si>
  <si>
    <t>240402600209899</t>
  </si>
  <si>
    <t>240402600215599</t>
  </si>
  <si>
    <t>240402600224399</t>
  </si>
  <si>
    <t>240402600288999</t>
  </si>
  <si>
    <t>240402600293901</t>
  </si>
  <si>
    <t>510406751200001</t>
  </si>
  <si>
    <t>520406801200001</t>
  </si>
  <si>
    <t>620108060200898</t>
  </si>
  <si>
    <t>640108280100099</t>
  </si>
  <si>
    <t>640108320101099</t>
  </si>
  <si>
    <t>640108320101699</t>
  </si>
  <si>
    <t>710207210200199</t>
  </si>
  <si>
    <t>730107591800799</t>
  </si>
  <si>
    <t>730107670200399</t>
  </si>
  <si>
    <t>730107691000499</t>
  </si>
  <si>
    <t>730107691000599</t>
  </si>
  <si>
    <t>730107710440499</t>
  </si>
  <si>
    <t>730107710800799</t>
  </si>
  <si>
    <t>730107713000199</t>
  </si>
  <si>
    <t>730107714408599</t>
  </si>
  <si>
    <t>740107930100699</t>
  </si>
  <si>
    <t>31/03/2022</t>
  </si>
  <si>
    <t>0.14.8.10.173.8.10.000.01</t>
  </si>
  <si>
    <t>0.15.0.10.243.0.01.008.99</t>
  </si>
  <si>
    <t>0.15.0.10.257.0.02.011.99</t>
  </si>
  <si>
    <t>0.15.0.10.257.0.02.050.99</t>
  </si>
  <si>
    <t>0.15.0.10.257.0.02.052.99</t>
  </si>
  <si>
    <t>0.15.0.10.257.0.02.053.99</t>
  </si>
  <si>
    <t>0.15.0.10.257.0.02.296.01</t>
  </si>
  <si>
    <t>0.22.3.80.224.3.92.002.99</t>
  </si>
  <si>
    <t>0.24.0.40.258.0.02.010.99</t>
  </si>
  <si>
    <t>0.24.0.40.258.0.02.022.01</t>
  </si>
  <si>
    <t>0.24.0.40.260.0.02.100.01</t>
  </si>
  <si>
    <t>0.24.0.40.260.0.02.940.99</t>
  </si>
  <si>
    <t>0.73.0.10.759.0.18.000.99</t>
  </si>
  <si>
    <t>0.73.0.10.771.0.08.012.99</t>
  </si>
  <si>
    <t>0.73.0.10.771.0.42.001.99</t>
  </si>
  <si>
    <t>0.75.0.10.795.0.08.001.99</t>
  </si>
  <si>
    <t>Gto.Pag.Adel-Publicidad</t>
  </si>
  <si>
    <t>Retencion de Iva Computable</t>
  </si>
  <si>
    <t>Iva Credito-10%</t>
  </si>
  <si>
    <t>Transferencias Bancarias Pend. Gs</t>
  </si>
  <si>
    <t>A Recuperar Kaitel Th Gs</t>
  </si>
  <si>
    <t>Recupero Pend. Ueno-Mastercard</t>
  </si>
  <si>
    <t>A Recuperar Cbs Usd ¿ Th</t>
  </si>
  <si>
    <t>Cbs a Recuperar Gs</t>
  </si>
  <si>
    <t>It Consultores a Devolver Gs</t>
  </si>
  <si>
    <t>Cajero Fielcorresponsal a Pagar Usd</t>
  </si>
  <si>
    <t>Retencion Irf Gs</t>
  </si>
  <si>
    <t>Otras Retribuciones Personales</t>
  </si>
  <si>
    <t>Garantia sobre Prèstamos Financieros</t>
  </si>
  <si>
    <t>SUDAMERIS BANK</t>
  </si>
  <si>
    <t>Garantia sobre Prestamos Financieros</t>
  </si>
  <si>
    <t>COMISIONES</t>
  </si>
  <si>
    <t>INTERES</t>
  </si>
  <si>
    <t>RECUPERO DE GASTOS</t>
  </si>
  <si>
    <t>SERVICIOS PRESTADOS</t>
  </si>
  <si>
    <t>Honorarios</t>
  </si>
  <si>
    <t>BOLSA DE VALORES &amp; PRODUCTOS DE ASUNCION S.A.</t>
  </si>
  <si>
    <t>150102430100899</t>
  </si>
  <si>
    <t>150102570205099</t>
  </si>
  <si>
    <t>150102570205299</t>
  </si>
  <si>
    <t>150102570205399</t>
  </si>
  <si>
    <t>240402580202201</t>
  </si>
  <si>
    <t>240402600210001</t>
  </si>
  <si>
    <t>240402600294099</t>
  </si>
  <si>
    <t>730107591800099</t>
  </si>
  <si>
    <t>730107710801299</t>
  </si>
  <si>
    <t>730107714200199</t>
  </si>
  <si>
    <t>750107950800199</t>
  </si>
  <si>
    <t>Saldo al Inicio Ejercicio 2022</t>
  </si>
  <si>
    <t>310504200100099</t>
  </si>
  <si>
    <t>mantiene</t>
  </si>
  <si>
    <t>ok</t>
  </si>
  <si>
    <t xml:space="preserve">Moneda Extranjera - U$S                                     </t>
  </si>
  <si>
    <t xml:space="preserve">B.N.F. Cce Cta.Nº819127/3 (Gs.)                             </t>
  </si>
  <si>
    <t>Ueno Salario Cta. Cte. 96115500 Usd</t>
  </si>
  <si>
    <t>Ueno Salario Cta. Cte. 96915015 Gs</t>
  </si>
  <si>
    <t>Banco Regional Usd Cta.8220641 Ahorro</t>
  </si>
  <si>
    <t>Gastos Diferidos – Emision</t>
  </si>
  <si>
    <t xml:space="preserve">Deudores Varios Bienes a Integrar                           </t>
  </si>
  <si>
    <t>Embargos a Recuperar Judicial</t>
  </si>
  <si>
    <t xml:space="preserve">Operaciones a Liquidar Pronet-Cobros de Prestamos           </t>
  </si>
  <si>
    <t>Grupo Vazquez a Recup Gs</t>
  </si>
  <si>
    <t>A Recuperar Cbs – Th</t>
  </si>
  <si>
    <t xml:space="preserve">Suc. y Agencias </t>
  </si>
  <si>
    <t xml:space="preserve">Franq. Luque                                                </t>
  </si>
  <si>
    <t xml:space="preserve">Suc. y Agencias                   </t>
  </si>
  <si>
    <t xml:space="preserve">Equipos de Seguridad                                        </t>
  </si>
  <si>
    <t xml:space="preserve">Depreciacion Acumulada Equipos de Seguridad                 </t>
  </si>
  <si>
    <t xml:space="preserve">Depreciacion Acumulada Flota de Vehiculos                   </t>
  </si>
  <si>
    <t>(Amortizaciones Acumuladas – Sistemas)</t>
  </si>
  <si>
    <t>(Dep.Acumulada – Software)</t>
  </si>
  <si>
    <t xml:space="preserve">Dividendos a Pagar                                          </t>
  </si>
  <si>
    <t xml:space="preserve">Sobrante de Caja Gs.                                        </t>
  </si>
  <si>
    <t xml:space="preserve">Retencion Cuotas Prestamos - Salarios                       </t>
  </si>
  <si>
    <t>Embargos en Curso</t>
  </si>
  <si>
    <t>Emision Cheques Pendientes de Cobros</t>
  </si>
  <si>
    <t>Cuenta a Pagar Narah S.A.</t>
  </si>
  <si>
    <t>Operaciones a Cancelar Tesoreria – Usd</t>
  </si>
  <si>
    <t>Fondo Fijo a Devolver Cbs</t>
  </si>
  <si>
    <t>Operaciones a Cancelar – Asociaciones Gs.</t>
  </si>
  <si>
    <t xml:space="preserve">Aportes No Capitalizados                                    </t>
  </si>
  <si>
    <t xml:space="preserve">Disponibilidades - Residentes                               </t>
  </si>
  <si>
    <t xml:space="preserve">Gestion de Cobranza Prestamos                               </t>
  </si>
  <si>
    <t>Ganacia por Venta de Activo Intangible</t>
  </si>
  <si>
    <t xml:space="preserve">Aguinaldos Administrativos                                  </t>
  </si>
  <si>
    <t xml:space="preserve">Comisiones Pagadas (Varios)                                 </t>
  </si>
  <si>
    <t xml:space="preserve">Aporte Patronal Ips                                         </t>
  </si>
  <si>
    <t xml:space="preserve">Seguros Pagados Varios                                      </t>
  </si>
  <si>
    <t xml:space="preserve">Reparacion y Mantenimiento de Vehiculos                     </t>
  </si>
  <si>
    <t xml:space="preserve">Telefonia Celular                                           </t>
  </si>
  <si>
    <t xml:space="preserve">Servicios de Internet                                       </t>
  </si>
  <si>
    <t xml:space="preserve">Gastos en Procesos Judiciales                               </t>
  </si>
  <si>
    <t>Perdida Embargo Juducial Gnd</t>
  </si>
  <si>
    <t xml:space="preserve">Perdidas Extraordinarias                                    </t>
  </si>
  <si>
    <t>111201090401799</t>
  </si>
  <si>
    <t>111201090402101</t>
  </si>
  <si>
    <t>111201090404499</t>
  </si>
  <si>
    <t>111201090405601</t>
  </si>
  <si>
    <t>111201090410101</t>
  </si>
  <si>
    <t>0.11.1.20.109.1.04.101.01</t>
  </si>
  <si>
    <t>111201090410199</t>
  </si>
  <si>
    <t>0.11.1.20.109.1.04.101.99</t>
  </si>
  <si>
    <t>111201090447301</t>
  </si>
  <si>
    <t>0.11.1.20.109.1.04.473.01</t>
  </si>
  <si>
    <t>137101310400099</t>
  </si>
  <si>
    <t>137801618200099</t>
  </si>
  <si>
    <t>145101690200001</t>
  </si>
  <si>
    <t>148101690200001</t>
  </si>
  <si>
    <t>142101690200099</t>
  </si>
  <si>
    <t>143101690200099</t>
  </si>
  <si>
    <t>141101730200099</t>
  </si>
  <si>
    <t>0.14.1.10.173.1.02.000.99</t>
  </si>
  <si>
    <t>142101730200099</t>
  </si>
  <si>
    <t>143101730200099</t>
  </si>
  <si>
    <t>144101730200099</t>
  </si>
  <si>
    <t>145101730200099</t>
  </si>
  <si>
    <t>144101730400099</t>
  </si>
  <si>
    <t>146103510200001</t>
  </si>
  <si>
    <t>148104050100001</t>
  </si>
  <si>
    <t>0.14.8.10.405.8.01.000.01</t>
  </si>
  <si>
    <t>146802258200001</t>
  </si>
  <si>
    <t>141802258200099</t>
  </si>
  <si>
    <t>142802258200099</t>
  </si>
  <si>
    <t>144802258200099</t>
  </si>
  <si>
    <t>146802259400001</t>
  </si>
  <si>
    <t>141802259400099</t>
  </si>
  <si>
    <t>142802259400099</t>
  </si>
  <si>
    <t>142902319200199</t>
  </si>
  <si>
    <t>145902319200199</t>
  </si>
  <si>
    <t>150102410200801</t>
  </si>
  <si>
    <t>150102410200899</t>
  </si>
  <si>
    <t>150102410201599</t>
  </si>
  <si>
    <t>150102430102399</t>
  </si>
  <si>
    <t>150102470200199</t>
  </si>
  <si>
    <t>150102470200299</t>
  </si>
  <si>
    <t>150102470200399</t>
  </si>
  <si>
    <t>150102470200499</t>
  </si>
  <si>
    <t>150102470200599</t>
  </si>
  <si>
    <t>150102470200899</t>
  </si>
  <si>
    <t>150102470305899</t>
  </si>
  <si>
    <t>150102530200501</t>
  </si>
  <si>
    <t>150102570203299</t>
  </si>
  <si>
    <t>150102570203799</t>
  </si>
  <si>
    <t>150102570203999</t>
  </si>
  <si>
    <t>150102570204499</t>
  </si>
  <si>
    <t>150102570204999</t>
  </si>
  <si>
    <t>150102570205499</t>
  </si>
  <si>
    <t>0.15.0.10.257.0.02.054.99</t>
  </si>
  <si>
    <t>150102570207199</t>
  </si>
  <si>
    <t>150102570208299</t>
  </si>
  <si>
    <t>150102570208899</t>
  </si>
  <si>
    <t>150102570210199</t>
  </si>
  <si>
    <t>150102570210299</t>
  </si>
  <si>
    <t>150102570210699</t>
  </si>
  <si>
    <t>150102570210799</t>
  </si>
  <si>
    <t>150102570211001</t>
  </si>
  <si>
    <t>150102570215399</t>
  </si>
  <si>
    <t>150102570226899</t>
  </si>
  <si>
    <t>150102570229699</t>
  </si>
  <si>
    <t>150102570400101</t>
  </si>
  <si>
    <t>150102570400199</t>
  </si>
  <si>
    <t>150102570400201</t>
  </si>
  <si>
    <t>150102570400299</t>
  </si>
  <si>
    <t>150102570400399</t>
  </si>
  <si>
    <t>150102570400499</t>
  </si>
  <si>
    <t>150102570400501</t>
  </si>
  <si>
    <t>150102570400599</t>
  </si>
  <si>
    <t>150102570400601</t>
  </si>
  <si>
    <t>150102570400699</t>
  </si>
  <si>
    <t>150102570400701</t>
  </si>
  <si>
    <t>150102570400799</t>
  </si>
  <si>
    <t>150102570400801</t>
  </si>
  <si>
    <t>150102570400899</t>
  </si>
  <si>
    <t>150102570400901</t>
  </si>
  <si>
    <t>150102570400999</t>
  </si>
  <si>
    <t>150102570401099</t>
  </si>
  <si>
    <t>150102570401101</t>
  </si>
  <si>
    <t>150102570401199</t>
  </si>
  <si>
    <t>150102570401399</t>
  </si>
  <si>
    <t>150102570401401</t>
  </si>
  <si>
    <t>150102570401499</t>
  </si>
  <si>
    <t>150102570401501</t>
  </si>
  <si>
    <t>150102570401599</t>
  </si>
  <si>
    <t>150102570401601</t>
  </si>
  <si>
    <t>150102570401699</t>
  </si>
  <si>
    <t>150102570401799</t>
  </si>
  <si>
    <t>150102570401801</t>
  </si>
  <si>
    <t>150102570401899</t>
  </si>
  <si>
    <t>150102570401901</t>
  </si>
  <si>
    <t>150102570401999</t>
  </si>
  <si>
    <t>150102570402001</t>
  </si>
  <si>
    <t>150102570402099</t>
  </si>
  <si>
    <t>150102570402101</t>
  </si>
  <si>
    <t>150102570402199</t>
  </si>
  <si>
    <t>150102570402299</t>
  </si>
  <si>
    <t>150102570402301</t>
  </si>
  <si>
    <t>150102570402399</t>
  </si>
  <si>
    <t>150102570402499</t>
  </si>
  <si>
    <t>150102570402599</t>
  </si>
  <si>
    <t>150102570402699</t>
  </si>
  <si>
    <t>150102570402799</t>
  </si>
  <si>
    <t>150102570402899</t>
  </si>
  <si>
    <t>150102570402999</t>
  </si>
  <si>
    <t>150102570403001</t>
  </si>
  <si>
    <t>150102570403099</t>
  </si>
  <si>
    <t>150102570403199</t>
  </si>
  <si>
    <t>150102570403299</t>
  </si>
  <si>
    <t>150102570403301</t>
  </si>
  <si>
    <t>150102570403399</t>
  </si>
  <si>
    <t>150102570403401</t>
  </si>
  <si>
    <t>150102570403499</t>
  </si>
  <si>
    <t>150102570403501</t>
  </si>
  <si>
    <t>150102570403599</t>
  </si>
  <si>
    <t>150102570403799</t>
  </si>
  <si>
    <t>0.15.0.10.257.0.04.037.99</t>
  </si>
  <si>
    <t>150102570409901</t>
  </si>
  <si>
    <t>150102570409999</t>
  </si>
  <si>
    <t>160102690200101</t>
  </si>
  <si>
    <t>160102690200399</t>
  </si>
  <si>
    <t>160802798200101</t>
  </si>
  <si>
    <t>180103199200199</t>
  </si>
  <si>
    <t>215403900200001</t>
  </si>
  <si>
    <t>215403900300099</t>
  </si>
  <si>
    <t>0.21.5.40.390.5.03.000.99</t>
  </si>
  <si>
    <t>215801348200101</t>
  </si>
  <si>
    <t>215801348400199</t>
  </si>
  <si>
    <t>0.21.5.80.134.5.84.001.99</t>
  </si>
  <si>
    <t>215801349200101</t>
  </si>
  <si>
    <t>227602680400101</t>
  </si>
  <si>
    <t>222602680400201</t>
  </si>
  <si>
    <t>226602680400201</t>
  </si>
  <si>
    <t>223602680400299</t>
  </si>
  <si>
    <t>224602680400299</t>
  </si>
  <si>
    <t>222802248200201</t>
  </si>
  <si>
    <t>226802248200201</t>
  </si>
  <si>
    <t>223802248200299</t>
  </si>
  <si>
    <t>224802248200299</t>
  </si>
  <si>
    <t>222802249200201</t>
  </si>
  <si>
    <t>226802249200201</t>
  </si>
  <si>
    <t>223802249200299</t>
  </si>
  <si>
    <t>224802249200299</t>
  </si>
  <si>
    <t>240102420100099</t>
  </si>
  <si>
    <t>240102420100199</t>
  </si>
  <si>
    <t>240102420100399</t>
  </si>
  <si>
    <t>240102420100499</t>
  </si>
  <si>
    <t>240102420100799</t>
  </si>
  <si>
    <t>240102440100099</t>
  </si>
  <si>
    <t>240102440100199</t>
  </si>
  <si>
    <t>240102440100399</t>
  </si>
  <si>
    <t>240102440100599</t>
  </si>
  <si>
    <t>240102440100899</t>
  </si>
  <si>
    <t>240402580202299</t>
  </si>
  <si>
    <t>240402580298199</t>
  </si>
  <si>
    <t>240402600201399</t>
  </si>
  <si>
    <t>240402600205201</t>
  </si>
  <si>
    <t>240402600206299</t>
  </si>
  <si>
    <t>240402600206799</t>
  </si>
  <si>
    <t>240402600207601</t>
  </si>
  <si>
    <t>240402600207699</t>
  </si>
  <si>
    <t>240402600208199</t>
  </si>
  <si>
    <t>0.24.0.40.260.0.02.081.99</t>
  </si>
  <si>
    <t>240402600208299</t>
  </si>
  <si>
    <t>0.24.0.40.260.0.02.082.99</t>
  </si>
  <si>
    <t>240402600211199</t>
  </si>
  <si>
    <t>0.24.0.40.260.0.02.111.99</t>
  </si>
  <si>
    <t>240402600215099</t>
  </si>
  <si>
    <t>240402600215399</t>
  </si>
  <si>
    <t>0.24.0.40.260.0.02.153.99</t>
  </si>
  <si>
    <t>240402600219199</t>
  </si>
  <si>
    <t>240402600219201</t>
  </si>
  <si>
    <t>240402600223199</t>
  </si>
  <si>
    <t>240402600224001</t>
  </si>
  <si>
    <t>240402600293701</t>
  </si>
  <si>
    <t>240402600293799</t>
  </si>
  <si>
    <t>250102720100299</t>
  </si>
  <si>
    <t>250102720100699</t>
  </si>
  <si>
    <t>250102720101099</t>
  </si>
  <si>
    <t>640108320102499</t>
  </si>
  <si>
    <t>0.64.0.10.832.0.01.024.99</t>
  </si>
  <si>
    <t>730107590400399</t>
  </si>
  <si>
    <t>730107691000699</t>
  </si>
  <si>
    <t>730107710440299</t>
  </si>
  <si>
    <t>730107713001199</t>
  </si>
  <si>
    <t>740107930101899</t>
  </si>
  <si>
    <t>0.74.0.10.793.0.01.018.99</t>
  </si>
  <si>
    <t>TRAMO</t>
  </si>
  <si>
    <t>DEUDA TOTAL GS.</t>
  </si>
  <si>
    <t>Total Cartera</t>
  </si>
  <si>
    <t>SE HACE A PARTE CON LA PLANILLA  DE INVENTARIO</t>
  </si>
  <si>
    <t>nota 5</t>
  </si>
  <si>
    <t>No corriente</t>
  </si>
  <si>
    <t>PREVISIONES CORRIENTES</t>
  </si>
  <si>
    <t>PREVISIONES NO CORRIENTES</t>
  </si>
  <si>
    <t>BANCOP</t>
  </si>
  <si>
    <t>Distribución de utilidades s/Acta de Asamblea N°43 del 28 de junio de 2021</t>
  </si>
  <si>
    <t>Saldo al 30 de Junio de 2021</t>
  </si>
  <si>
    <t>0.14.8.10.443.8.02.000.99</t>
  </si>
  <si>
    <t>0.15.0.10.257.0.02.157.99</t>
  </si>
  <si>
    <t>0.15.0.10.257.0.02.301.99</t>
  </si>
  <si>
    <t>0.15.0.10.257.0.02.303.99</t>
  </si>
  <si>
    <t>0.22.4.60.268.4.04.002.01</t>
  </si>
  <si>
    <t>0.22.4.80.224.4.82.002.01</t>
  </si>
  <si>
    <t>0.22.4.80.224.4.92.002.01</t>
  </si>
  <si>
    <t>0.24.0.40.260.0.02.154.99</t>
  </si>
  <si>
    <t>0.74.0.10.793.0.01.016.99</t>
  </si>
  <si>
    <t>Produc.por Colocac.Medida Excepcional - Mas de 1080 Dias</t>
  </si>
  <si>
    <t>Cobro Boca Wepa</t>
  </si>
  <si>
    <t>Operaciones a Regularizar Fondos</t>
  </si>
  <si>
    <t>Perdida por Venta de Bienes Adjudicados</t>
  </si>
  <si>
    <t>La firma tiene por Objeto Principal: Holding Fintech y Objeto Secundario: La sociedad tendrá por objeto realizar las operaciones que más adelante se especifican, sea por cuenta propia o por terceros o asociadas a terceros, dentro o fuera del país, sin que ello implique limitación a sus actividades: servicios y mandatos, mediante el desarrollo de toda clase de representaciones, comisiones, inversiones, consignaciones y asesoramiento en administración de negocios y empresas, realizar inversiones en valores mobiliarios vinculados con sus operaciones y administrar los mismos; cumplir encargos fiduciarios; financiar la compraventa de cualquier género comercial lícito; otorgar anticipos sobre créditos provenientes de ventas a plazo, asumir sus riesgos, mediante la compra de facturas, créditos, hipotecas, bonos, valores y documentos en general; gestionar su cobro y prestar asistencia técnica administrativa; comercialización y/o administración, promoción de compras o ventas de mercaderías, productos, de sorteos y/o anticipos y/o créditos recíprocos o similares; realizar toda actividad inmobiliaria mediante la compraventa, permuta, fraccionamiento, loteo construcción, administración y explotación de toda clase de inmuebles urbanos, rurales y condominios; asimismo podrá realizar inversiones, compraventa de debentures y toda clase de valores mobiliarios y papeles o documentos de créditos bajo cualquiera de los sistemas o modalidades creados o a crearse; contraer préstamos o realizar inversiones con particulares, entidades financieras, bancarias oficiales, privadas, mixtas del país o del extranjero con o sin garantías. Dar avales y fianzas. Efectuar operaciones en bolsa, compraventa de títulos, acciones y otros valores, actuar como agente corresponsal de entidades financieras, cambiarias, compañías de seguros y/o reaseguros; y además cualquier clase de actividades mercantiles o industriales; librar, tomar, endosar, descontar, emitir, vender, negociar de cualquier manera cheques, letras de cambio, giros, facturas, valores, acciones, certificados de inversiones, títulos, pagarés, certificados de depósito y demás papeles de comercio, aceptar y desempeñar toda clase de mandatos, financiar operaciones con o sin garantías, sean hipotecarias y/o prendarias o cualquier otra garantía y administrar bienes de terceros, efectuar y recibir aportes e inversiones con otras o de otras sociedades, empresas o con particulares, invertir de cualquier manera en ellas y encargarse de su administración y liquidación; realizar gestiones de negocios y administración de bienes, de capitales, y de empresas en general, aceptación de mandatos de cargo de fideicomisos de albaceas; préstamos en moneda nacional y/o extranjera con o sin intereses, financiamiento en general de todo tipo de créditos, quirografarios o garantizados con cualquiera de las garantías o seguridades previstas en la legislación; cubrir y/o asumir riesgos sobre bienes y/o valores de terceros: la sociedad podrá emitir títulos valores físicos o desmaterializados, sean de renta fija o variable, para su colocación en el mercado a través de oferta pública, en cuyo caso podrán ser negociados a través de 1a Bolsa de Valores y Productos de Asunción S.A. u otras entidades que se llegaren a crear, previa autorización de la Comisión Nacional de Valores o de otras autoridades administrativas competentes, y de conformidad a las leyes que regulan la materia. Sin perjuicio de lo expuesto, la sociedad queda facultada a realizar los actos u operaciones que más convengan a sus intereses, sin otras limitaciones que las legales, siendo la presente enumeración meramente enunciativa y no limitativa</t>
  </si>
  <si>
    <t>Bienes Adjudicados Muebles en el Pais</t>
  </si>
  <si>
    <t>Itti a Devolver Gs</t>
  </si>
  <si>
    <t>0.17.0.10.293.0.02.000.99</t>
  </si>
  <si>
    <t>INT Y A DEV</t>
  </si>
  <si>
    <t>OK</t>
  </si>
  <si>
    <t>29/12/2022</t>
  </si>
  <si>
    <t>0.15.0.10.257.0.02.114.99</t>
  </si>
  <si>
    <t>0.15.0.10.257.0.02.305.99</t>
  </si>
  <si>
    <t>0.15.0.10.257.0.02.311.01</t>
  </si>
  <si>
    <t>0.16.0.80.347.0.82.000.01</t>
  </si>
  <si>
    <t>0.17.0.20.295.0.04.026.99</t>
  </si>
  <si>
    <t>0.24.0.40.260.0.02.888.01</t>
  </si>
  <si>
    <t>0.24.0.40.260.0.02.890.99</t>
  </si>
  <si>
    <t>0.24.0.40.260.0.02.891.99</t>
  </si>
  <si>
    <t>0.24.0.40.260.0.02.941.99</t>
  </si>
  <si>
    <t>0.24.0.40.260.0.02.942.99</t>
  </si>
  <si>
    <t>0.24.0.40.260.0.02.943.01</t>
  </si>
  <si>
    <t>0.24.0.40.260.0.02.944.99</t>
  </si>
  <si>
    <t>0.24.0.40.260.0.02.945.99</t>
  </si>
  <si>
    <t>0.24.0.40.260.0.02.946.99</t>
  </si>
  <si>
    <t>0.24.0.40.260.0.02.947.99</t>
  </si>
  <si>
    <t>0.24.0.40.260.0.02.948.99</t>
  </si>
  <si>
    <t>0.24.0.40.260.0.02.950.99</t>
  </si>
  <si>
    <t>0.24.0.40.260.0.02.999.99</t>
  </si>
  <si>
    <t>0.64.0.10.832.0.01.013.99</t>
  </si>
  <si>
    <t>0.64.0.10.832.0.01.014.99</t>
  </si>
  <si>
    <t>0.64.0.10.832.0.01.025.99</t>
  </si>
  <si>
    <t>0.64.0.10.832.0.01.026.99</t>
  </si>
  <si>
    <t>0.71.0.40.739.0.07.000.99</t>
  </si>
  <si>
    <t>0.73.0.10.759.0.04.006.99</t>
  </si>
  <si>
    <t>0.73.0.10.771.0.44.039.99</t>
  </si>
  <si>
    <t>B.N.F. Cte Cta.Nº819127/3 (Gs.)</t>
  </si>
  <si>
    <t>Ueno Cta.Cte. 37345003 Gs. Proveedores</t>
  </si>
  <si>
    <t>Ueno Cta.Cte. 37345004 Western Union</t>
  </si>
  <si>
    <t>Banco Basa Comisiones Ah. 155028524 Gs.</t>
  </si>
  <si>
    <t>Ueno Usd Rendidora Cta. 96111239</t>
  </si>
  <si>
    <t>Vinanzas a Cobrar</t>
  </si>
  <si>
    <t>Gastos Judiciales a Recuperar</t>
  </si>
  <si>
    <t>A Recuperar Mowi</t>
  </si>
  <si>
    <t>Cobros a Rec.Lcr-Bancos (D)</t>
  </si>
  <si>
    <t>A Recuperar Red Digital de Procesamiento S.A.</t>
  </si>
  <si>
    <t>Forward a Recuperar</t>
  </si>
  <si>
    <t>Transacciones Mastercard</t>
  </si>
  <si>
    <t>Prima de Acciones</t>
  </si>
  <si>
    <t>Aime a Devolver - Usd</t>
  </si>
  <si>
    <t>Kaitel a Devolver Gs</t>
  </si>
  <si>
    <t>Otras Cuentas a Pagar por Servicios</t>
  </si>
  <si>
    <t>Cobros a Rec.Lcr-Bancos (A)</t>
  </si>
  <si>
    <t>Cobros a Rec Lcr-Asociaciones (A)</t>
  </si>
  <si>
    <t>Cobro a Recibir Lcr-Caja (A)</t>
  </si>
  <si>
    <t>Operaciones a Cancelar Rrhh Gs (A)</t>
  </si>
  <si>
    <t>Recupero Pend. Ueno-Mastercard (A)</t>
  </si>
  <si>
    <t>Wepa a Devolver (A)</t>
  </si>
  <si>
    <t>Cobros de Cartera Vinanzas</t>
  </si>
  <si>
    <t>Cobros a Rec.Lcr-Caja (A)</t>
  </si>
  <si>
    <t>A Pagar Cartera Transferida por Fondos</t>
  </si>
  <si>
    <t>Ingresos Varios - No Operativos</t>
  </si>
  <si>
    <t>Ingreso por Acciones en Otras Empresas</t>
  </si>
  <si>
    <t>Servicios Corporativos</t>
  </si>
  <si>
    <t>Ganacia por Venta de Activo Fijos</t>
  </si>
  <si>
    <t>Creditos Vigentes por Int,Financ.Sect, No Financ.No Res.</t>
  </si>
  <si>
    <t>Gestion de Cobranza-Vinanzas</t>
  </si>
  <si>
    <t>Sueldos Administrativos Costo</t>
  </si>
  <si>
    <t>Honor. Asesores y Consultores Costo</t>
  </si>
  <si>
    <t>0.14.3.10.173.3.02.000.01</t>
  </si>
  <si>
    <t>0.15.0.10.257.0.02.158.99</t>
  </si>
  <si>
    <t>Operaciones a Refactura Interempresas</t>
  </si>
  <si>
    <t>Anticipo Al Personal</t>
  </si>
  <si>
    <t>Cuentas por Cobrar CP</t>
  </si>
  <si>
    <t>Cuentas por Cobrar LP</t>
  </si>
  <si>
    <t>Préstamos Otros a Corto plazo</t>
  </si>
  <si>
    <t>Deuda bursátil</t>
  </si>
  <si>
    <t>Ingresos</t>
  </si>
  <si>
    <t>Ganancia/Perdida por Valuación</t>
  </si>
  <si>
    <t>Otros Ingresos/Egresos</t>
  </si>
  <si>
    <t>Costos</t>
  </si>
  <si>
    <t>Depreciacion/Amortización</t>
  </si>
  <si>
    <t>Reserva Especial</t>
  </si>
  <si>
    <t>Intereses a bancos, instituciones financieras</t>
  </si>
  <si>
    <t>Sueldos y Honorarios Corporativos</t>
  </si>
  <si>
    <t>Gastos por servicios varios</t>
  </si>
  <si>
    <t xml:space="preserve">Previsiones </t>
  </si>
  <si>
    <t xml:space="preserve">Préstamos Financieros del Exterior a corto plazo </t>
  </si>
  <si>
    <t>HIPOTECARIA</t>
  </si>
  <si>
    <t>Contador General</t>
  </si>
  <si>
    <t xml:space="preserve">Acreedores Fiscales </t>
  </si>
  <si>
    <t>Inversiones en asociadas</t>
  </si>
  <si>
    <t>Sociedad:</t>
  </si>
  <si>
    <t>Fecha Presentación:</t>
  </si>
  <si>
    <t xml:space="preserve">INFORMACION GENERAL DE LA ENTIDAD </t>
  </si>
  <si>
    <t>Información al:</t>
  </si>
  <si>
    <t>1.              IDENTIFICACIÓN:</t>
  </si>
  <si>
    <t>1.1            NOMBRE O RAZON SOCIAL</t>
  </si>
  <si>
    <t>1.2            ANTECEDENTES DE CONSTITUCIÓN SOCIAL Y REFORMAS ESTATUTARIAS</t>
  </si>
  <si>
    <t>1.3            RUC</t>
  </si>
  <si>
    <t>1.4            ACTIVIDAD PRINCIPAL SEGÚN INSCRIPCION EN EL RUC</t>
  </si>
  <si>
    <t>1.5            ACTIVIDAD/ES SECUNDARIA/S SEGÚN INSCRIPCION EN EL RUC</t>
  </si>
  <si>
    <t xml:space="preserve">1.6            DOMICILIO LEGAL </t>
  </si>
  <si>
    <t>1.7            TELEFONO</t>
  </si>
  <si>
    <t>1.8            FAX</t>
  </si>
  <si>
    <t>1.9            E-MAIL</t>
  </si>
  <si>
    <t>1.10        SITIO PAGINA WEB</t>
  </si>
  <si>
    <t xml:space="preserve">2.        ADMINISTRACION:    </t>
  </si>
  <si>
    <t xml:space="preserve"> CARGO</t>
  </si>
  <si>
    <t>Nombre</t>
  </si>
  <si>
    <t>Apellido</t>
  </si>
  <si>
    <t>Representante(s) Legal(es)</t>
  </si>
  <si>
    <t>Plana Ejecutiva</t>
  </si>
  <si>
    <t>3.               CAPITAL  Y PROPIEDAD (EN GUARANIES):</t>
  </si>
  <si>
    <t xml:space="preserve">Capital Social </t>
  </si>
  <si>
    <t xml:space="preserve">Capital Emitido </t>
  </si>
  <si>
    <t xml:space="preserve">Capital Suscripto </t>
  </si>
  <si>
    <t xml:space="preserve">Capital Integrado </t>
  </si>
  <si>
    <t xml:space="preserve">Valor nominal de  las acciones </t>
  </si>
  <si>
    <t>COMPOSICIÓN ACCIONARIA: Accionistas que detentan el diez (10) por ciento o más de participación en el capital.</t>
  </si>
  <si>
    <t>N°</t>
  </si>
  <si>
    <t xml:space="preserve">Accionista </t>
  </si>
  <si>
    <t>Clase</t>
  </si>
  <si>
    <t>Voto</t>
  </si>
  <si>
    <t>%  de participación del capital integrado</t>
  </si>
  <si>
    <t>4.  AUDITOR EXTERNO INDEPENDIENTE</t>
  </si>
  <si>
    <t xml:space="preserve">4.1 AUDITOR  EXTERNO   INDEPENDIENTE DESIGNADO: </t>
  </si>
  <si>
    <t>4.2 NUMERO DE INSCRIPCIÓN EN EL REGISTRO DE LA CNV:</t>
  </si>
  <si>
    <t xml:space="preserve">          </t>
  </si>
  <si>
    <t>UENO HOLDING SAECA</t>
  </si>
  <si>
    <t>80011000-5</t>
  </si>
  <si>
    <t>64200 - ACTIVIDADES DE SOCIEDADES DE CARTERA</t>
  </si>
  <si>
    <t>SANTA TERESA E/AVIADORES DEL CHACO Y HERMINIO MALDONADO .POSTAL 1749</t>
  </si>
  <si>
    <t>021 4168000</t>
  </si>
  <si>
    <t>PRESIDENTE</t>
  </si>
  <si>
    <t>VICEPRESIDENTE</t>
  </si>
  <si>
    <t>DIRECTOR TITULAR</t>
  </si>
  <si>
    <t>DIRECTOR SUPLENTE</t>
  </si>
  <si>
    <t>SINDICO SUPLENTE</t>
  </si>
  <si>
    <t>SINDICO TITULAR</t>
  </si>
  <si>
    <t>GERENTE GENERAL</t>
  </si>
  <si>
    <t>GERENTE ADMINISTRATIVO</t>
  </si>
  <si>
    <t>SUB GERENTE DE CONTABILIDAD</t>
  </si>
  <si>
    <t>GERENTE DE TALENTO HUMANO &amp; CULTURA</t>
  </si>
  <si>
    <t>GERENTE DE ORGANIZACION PROCESOS&amp;CALIDAD</t>
  </si>
  <si>
    <t>GERENTE DE MARKETING</t>
  </si>
  <si>
    <t>EDUARDO JAVIER</t>
  </si>
  <si>
    <t>FEDERICO MIGUEL</t>
  </si>
  <si>
    <t>JUAN MANUEL</t>
  </si>
  <si>
    <t>JULIO DANIEL</t>
  </si>
  <si>
    <t>FRANKLIN GERARDO</t>
  </si>
  <si>
    <t xml:space="preserve">GUILLERMO </t>
  </si>
  <si>
    <t>SILVIA</t>
  </si>
  <si>
    <t>PABLO ANTONIO</t>
  </si>
  <si>
    <t>MIGUEL ANGEL</t>
  </si>
  <si>
    <t>ALEJANDRO MANUEL</t>
  </si>
  <si>
    <t>CYNTHIA CAROLINA</t>
  </si>
  <si>
    <t>MARTHA ALICE</t>
  </si>
  <si>
    <t>PAOLA ANALIA</t>
  </si>
  <si>
    <t>GROSS BROWN COSTA</t>
  </si>
  <si>
    <t>VAZQUEZ VILLASANTI</t>
  </si>
  <si>
    <t>GUSTALE CARDONI</t>
  </si>
  <si>
    <t>REY FERNANDEZ</t>
  </si>
  <si>
    <t>BOCCIA SILVEIRA</t>
  </si>
  <si>
    <t xml:space="preserve">VAZQUEZ MUNIAGURRIA </t>
  </si>
  <si>
    <t>MURTO DE MENDEZ</t>
  </si>
  <si>
    <t xml:space="preserve">DEBUCHY BOSELLI </t>
  </si>
  <si>
    <t>ALMADA FRUTOS</t>
  </si>
  <si>
    <t>AYALA OTTAVIANO</t>
  </si>
  <si>
    <t>VELAZQUEZ PERALTA</t>
  </si>
  <si>
    <t>RODRIGUEZ CACERES</t>
  </si>
  <si>
    <t xml:space="preserve">MEZA </t>
  </si>
  <si>
    <t>Información General</t>
  </si>
  <si>
    <t>Deuda Bursátil corto plazo</t>
  </si>
  <si>
    <t>Utilidad neta por acción ordinarias</t>
  </si>
  <si>
    <t>Utilidad Neta por Acción Ordinario</t>
  </si>
  <si>
    <t>Reserva de revalorización</t>
  </si>
  <si>
    <t>El 15 de setiembre de 2022, ante la Escribana María Teresa Lopez de Aponte, por Escritura Pública N° 101, se realizó la protocolizacion del Acta de Asamblea Extraordinaria N° 49 de fecha 24 de agosto de 2022 para i) Dejar sin efecto las propuestas referentes al rescate de acciones y a la modificación del estatuto con respecto al Art. 5 del Capital Social, aprobadas por Asamblea Extraordinaria de fecha 27 de mayo de 2022, ii) Modificacion de los Estatutos Sociales: Articulo 1, Articulo 14, de los Estatutos Sociales de la firma "CREDICENTRO" S.A.E.C.A., entre otros por cambio de denominación a "UENO HOLDING" S.A.E.C.A., cuya redacción aprobada se inserta en el compendio que se reproduce a continuación, el cual constituye el nuevo contrato societario por el cual se regirá la entidad.  Nota en la Direccion General de los Registros Públicos en fecha 22/09/2022.</t>
  </si>
  <si>
    <t>CONSULTORES Y CONTADORES DE EMPRESAS - CYCE</t>
  </si>
  <si>
    <t>AE-009</t>
  </si>
  <si>
    <t>31/03/2023</t>
  </si>
  <si>
    <t>0.11.1.20.109.1.04.474.01</t>
  </si>
  <si>
    <t>0.14.1.10.173.1.02.000.01</t>
  </si>
  <si>
    <t>0.14.2.10.173.2.02.000.01</t>
  </si>
  <si>
    <t>0.15.0.10.249.0.01.000.99</t>
  </si>
  <si>
    <t>0.15.0.10.251.0.02.000.01</t>
  </si>
  <si>
    <t>0.15.0.10.257.0.02.119.99</t>
  </si>
  <si>
    <t>0.15.0.10.257.0.02.122.99</t>
  </si>
  <si>
    <t>0.15.0.10.257.0.02.159.99</t>
  </si>
  <si>
    <t>0.15.0.10.257.0.02.223.01</t>
  </si>
  <si>
    <t>0.24.0.40.260.0.02.020.01</t>
  </si>
  <si>
    <t>0.24.0.40.260.0.02.082.01</t>
  </si>
  <si>
    <t>0.24.0.40.260.0.02.892.01</t>
  </si>
  <si>
    <t>0.24.0.40.260.0.02.892.99</t>
  </si>
  <si>
    <t>0.24.0.40.260.0.02.893.99</t>
  </si>
  <si>
    <t>0.24.0.40.260.0.02.947.01</t>
  </si>
  <si>
    <t>0.24.0.40.260.0.02.951.01</t>
  </si>
  <si>
    <t>0.24.0.40.260.0.02.953.99</t>
  </si>
  <si>
    <t>0.61.0.10.702.0.02.000.99</t>
  </si>
  <si>
    <t>0.63.0.10.808.0.04.005.99</t>
  </si>
  <si>
    <t>0.63.0.30.818.0.02.006.99</t>
  </si>
  <si>
    <t>0.63.0.30.818.0.02.062.98</t>
  </si>
  <si>
    <t>0.64.0.10.832.0.01.020.99</t>
  </si>
  <si>
    <t>0.73.0.10.759.0.06.002.99</t>
  </si>
  <si>
    <t>0.73.0.10.759.0.08.002.99</t>
  </si>
  <si>
    <t>0.73.0.10.759.0.14.018.99</t>
  </si>
  <si>
    <t>0.73.0.10.759.0.14.019.99</t>
  </si>
  <si>
    <t>0.73.0.10.759.0.14.020.99</t>
  </si>
  <si>
    <t>0.73.0.10.759.0.18.021.99</t>
  </si>
  <si>
    <t>0.73.0.10.759.0.22.009.99</t>
  </si>
  <si>
    <t>0.73.0.10.773.0.02.000.99</t>
  </si>
  <si>
    <t>0.73.0.10.773.0.02.003.99</t>
  </si>
  <si>
    <t>Ueno Cta. 37345005 Ah Usd. Proveedores</t>
  </si>
  <si>
    <t>Banco Rio C. Ah Usd.Cta. 8270002012806</t>
  </si>
  <si>
    <t>Idl a Recuperar</t>
  </si>
  <si>
    <t>Red Uts a Recuperar</t>
  </si>
  <si>
    <t>Compra Cartera Ioio</t>
  </si>
  <si>
    <t>Valores en Garantía - Repo</t>
  </si>
  <si>
    <t>Operaciones a Cancelar Administracion Usd</t>
  </si>
  <si>
    <t>Itti a Devolver Usd</t>
  </si>
  <si>
    <t>Emision Cheques Pendientes de Cobros Usd</t>
  </si>
  <si>
    <t>Vinanzas a Devolver</t>
  </si>
  <si>
    <t>Forward a Devolver</t>
  </si>
  <si>
    <t>Ioio a Devolver</t>
  </si>
  <si>
    <t>Operaciones Repo a Pagar</t>
  </si>
  <si>
    <t>Cuentas a Pagar Geco</t>
  </si>
  <si>
    <t>Diferencia de Cambio Me</t>
  </si>
  <si>
    <t>Recup.Gastos Judiciales</t>
  </si>
  <si>
    <t>Comis.Entidades Bancard</t>
  </si>
  <si>
    <t>Otros Ingresos Operativos</t>
  </si>
  <si>
    <t>Recupero de Gastos Judiciales</t>
  </si>
  <si>
    <t>Aguinaldos Administrativos Costo</t>
  </si>
  <si>
    <t>Salario Vacacional Costo</t>
  </si>
  <si>
    <t>Preavisos Costo</t>
  </si>
  <si>
    <t>Indemnizacion por Despido Costo</t>
  </si>
  <si>
    <t>Gratificacion_Extraordinaria Costo</t>
  </si>
  <si>
    <t>Comision Gestion Comercial Costo</t>
  </si>
  <si>
    <t>Bonificacion Costo</t>
  </si>
  <si>
    <t>Intereses Pagados</t>
  </si>
  <si>
    <t>al 31 de Diciembre de 2022</t>
  </si>
  <si>
    <t>68201 - INTERMEDIACIÓN EN LA COMPRA, VENTA Y ARRENDAMIENTO DE INMUEBLES</t>
  </si>
  <si>
    <t>Contribuciones Sociales</t>
  </si>
  <si>
    <t>Sueldos y Jornales Costo</t>
  </si>
  <si>
    <t>Honorarios profesionales y asesoramiento Costo</t>
  </si>
  <si>
    <t>Otros gastos de operación Costo</t>
  </si>
  <si>
    <t>Sueldos y Jornales Adm</t>
  </si>
  <si>
    <t>Saldo al Inicio Ejercicio 2023</t>
  </si>
  <si>
    <t>Costo histórico revaluado al inicio del año 2023</t>
  </si>
  <si>
    <t>BOLSA DE VALORES &amp; PRODUCTOS DE ASUNCION S.A</t>
  </si>
  <si>
    <t>control capital CP</t>
  </si>
  <si>
    <t>Bonificación al personal</t>
  </si>
  <si>
    <t>Otras Ganancias</t>
  </si>
  <si>
    <t>Inversión en otras empresas</t>
  </si>
  <si>
    <t>BG!A1</t>
  </si>
  <si>
    <t>Diversos a Pagar</t>
  </si>
  <si>
    <t>0.24.0.40.260.0.02.181.01</t>
  </si>
  <si>
    <t>0.24.0.40.260.0.02.893.01</t>
  </si>
  <si>
    <t>0.24.0.40.260.0.02.954.99</t>
  </si>
  <si>
    <t>0.24.0.40.260.0.02.955.01</t>
  </si>
  <si>
    <t>0.24.0.40.260.0.02.956.99</t>
  </si>
  <si>
    <t>0.25.0.10.272.0.01.041.99</t>
  </si>
  <si>
    <t>OTROS DOCUMENTOS FINANCIEROS</t>
  </si>
  <si>
    <t>RED DIGITAL S.A.</t>
  </si>
  <si>
    <t>SALDO TOTAL GS.</t>
  </si>
  <si>
    <t>NOMBRE</t>
  </si>
  <si>
    <t>2025</t>
  </si>
  <si>
    <t>2027</t>
  </si>
  <si>
    <t>2026</t>
  </si>
  <si>
    <t>2028</t>
  </si>
  <si>
    <t>2030</t>
  </si>
  <si>
    <t>2029</t>
  </si>
  <si>
    <t>VALORES CASA DE BOLSA S.A</t>
  </si>
  <si>
    <t>2024</t>
  </si>
  <si>
    <t>2023</t>
  </si>
  <si>
    <t>2022</t>
  </si>
  <si>
    <t>2021</t>
  </si>
  <si>
    <t>La Sociedad calcula la utilidad (pérdida) neta por acción sobre la base del resultado del ejercicio y sobre el total de acciones ordinarias 387.751 de valor nominal Gs 1.000.000 cada una con derecho a 1 voto por acción ordinaria de voto simple y 5 votos por acción ordinaria de voto múltiple.</t>
  </si>
  <si>
    <t>Resultados Extraordinarios</t>
  </si>
  <si>
    <t>Depreciación bienes de uso</t>
  </si>
  <si>
    <t>Amortización activos intangibles</t>
  </si>
  <si>
    <t>debe coincidir con la 16 en el balance</t>
  </si>
  <si>
    <t>Adquisición de inversiones</t>
  </si>
  <si>
    <t>ESTADO DE VARIACIÓN DEL PATRIMONIO NETO</t>
  </si>
  <si>
    <t>(-) Prevision para incobrables CP</t>
  </si>
  <si>
    <t>TIPO DE CAMBIO COMPRA</t>
  </si>
  <si>
    <t>TIPO DE CAMBIO VENTA</t>
  </si>
  <si>
    <t>VINANZAS S.A.</t>
  </si>
  <si>
    <t>80090944-5</t>
  </si>
  <si>
    <t>Como mejor practica y cobertura, la entidad mantiene previsiones genéricas sobre el total de sus cartera de créditos</t>
  </si>
  <si>
    <t>al 31/12/2023</t>
  </si>
  <si>
    <t>contabilidad@uenoholding.com.py</t>
  </si>
  <si>
    <t>VANESSA ESTHER</t>
  </si>
  <si>
    <t>GODOY AYALA</t>
  </si>
  <si>
    <t>Saldo al 31 de diciembre de 2022</t>
  </si>
  <si>
    <t>Saldo al 31 de diciembre de 2023</t>
  </si>
  <si>
    <t>NOTAS A LOS ESTADOS FINANCIEROS CORRESPONDIENTES AL PERIODO TERMINADO AL 31 DE DICIEMBRE DE 2023</t>
  </si>
  <si>
    <t>GERENTE FINANCIERO</t>
  </si>
  <si>
    <t>VACANTE</t>
  </si>
  <si>
    <t>A la fecha de emisión de estos estados financieros, el tipo de cambio de la moneda extranjera Dólar Estadounidense varió en un -82,34% con respecto al de fecha 31 de diciembre de 2022.</t>
  </si>
  <si>
    <t>80114674-7</t>
  </si>
  <si>
    <t>ELECTROBAN S.A.E.C.A.</t>
  </si>
  <si>
    <t>UENO BANK</t>
  </si>
  <si>
    <t xml:space="preserve">                                        -</t>
  </si>
  <si>
    <t xml:space="preserve">                                      -  </t>
  </si>
  <si>
    <t>Al 31 de Diciembre de 2022</t>
  </si>
  <si>
    <t>Al 31 de diciembre de 2023 no existen situaciones contingentes, ni reclamos que pudieran resultar en la generación de obligaciones para la Sociedad adicionales a las que se presentan en estos estados financieros.Al 31 de diciembre 2022 no existen situaciones contingentes, ni reclamos que pudieran resultar en la generación de obligaciones para la Sociedad adicionales a las que se presentan en estos estados financieros.</t>
  </si>
  <si>
    <t>Al 31 de Diciembre de 2023</t>
  </si>
  <si>
    <t>GLADYS LIA</t>
  </si>
  <si>
    <t>MUNIAGURRIA DE VÁZQUEZ</t>
  </si>
  <si>
    <t/>
  </si>
  <si>
    <t>Dólares Estadounidenses</t>
  </si>
  <si>
    <t>2XX1</t>
  </si>
  <si>
    <t>80047663-8</t>
  </si>
  <si>
    <t>Las notas que se acompañan forman parte integrante de estos estados financieros</t>
  </si>
  <si>
    <t>El periodo 2022 fue modificado y adaptado a la clasificación del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</si>
</sst>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9">
    <numFmt numFmtId="6" formatCode="&quot;₲&quot;\ #,##0;[Red]&quot;₲&quot;\ \-#,##0"/>
    <numFmt numFmtId="41" formatCode="_ * #,##0_ ;_ * \-#,##0_ ;_ * &quot;-&quot;_ ;_ @_ "/>
    <numFmt numFmtId="43" formatCode="_ * #,##0.00_ ;_ * \-#,##0.00_ ;_ * &quot;-&quot;??_ ;_ @_ "/>
    <numFmt numFmtId="164" formatCode="_-* #,##0_-;\-* #,##0_-;_-* &quot;-&quot;_-;_-@_-"/>
    <numFmt numFmtId="165" formatCode="_-* #,##0.00_-;\-* #,##0.00_-;_-* &quot;-&quot;??_-;_-@_-"/>
    <numFmt numFmtId="166" formatCode="_(* #,##0.00_);_(* \(#,##0.00\);_(* &quot;-&quot;??_);_(@_)"/>
    <numFmt numFmtId="167" formatCode="_ * #,##0_ ;_ * \-#,##0_ ;_ * &quot;-&quot;??_ ;_ @_ "/>
    <numFmt numFmtId="168" formatCode="_-* #,##0_-;\-* #,##0_-;_-* &quot;-&quot;??_-;_-@_-"/>
    <numFmt numFmtId="169" formatCode="_(* #,##0_);_(* \(#,##0\);_(* &quot;-&quot;??_);_(@_)"/>
    <numFmt numFmtId="170" formatCode="dd/mm/yyyy;@"/>
    <numFmt numFmtId="171" formatCode="#,##0_ ;[Red]\-#,##0\ "/>
    <numFmt numFmtId="172" formatCode="_-* #,##0.00\ _€_-;\-* #,##0.00\ _€_-;_-* &quot;-&quot;??\ _€_-;_-@_-"/>
    <numFmt numFmtId="173" formatCode="* #,##0\ ;* \-#,##0\ ;* &quot;- &quot;;@\ "/>
    <numFmt numFmtId="174" formatCode="#,##0.00_ ;\-#,##0.00\ "/>
    <numFmt numFmtId="175" formatCode="&quot;Gs&quot;\ #,##0_);\(&quot;Gs&quot;\ #,##0\)"/>
    <numFmt numFmtId="176" formatCode="#,##0_ ;\-#,##0\ "/>
    <numFmt numFmtId="177" formatCode="_ * #,##0.000_ ;_ * \-#,##0.000_ ;_ * &quot;-&quot;??_ ;_ @_ "/>
    <numFmt numFmtId="178" formatCode="_ * #,##0.000_ ;_ * \-#,##0.000_ ;_ * &quot;-&quot;_ ;_ @_ "/>
    <numFmt numFmtId="179" formatCode="_ * #,##0.0000_ ;_ * \-#,##0.0000_ ;_ * &quot;-&quot;_ ;_ @_ "/>
    <numFmt numFmtId="180" formatCode="_ * #,##0.000000_ ;_ * \-#,##0.000000_ ;_ * &quot;-&quot;_ ;_ @_ "/>
    <numFmt numFmtId="181" formatCode="_(* #,##0.00000000_);_(* \(#,##0.00000000\);_(* &quot;-&quot;??_);_(@_)"/>
    <numFmt numFmtId="182" formatCode="_ * #,##0.00_ ;_ * \-#,##0.00_ ;_ * &quot;-&quot;_ ;_ @_ "/>
    <numFmt numFmtId="183" formatCode="#,##0_);\(#,##0\);\ &quot;-&quot;_)"/>
    <numFmt numFmtId="184" formatCode="_(* #,##0_);_(* \(#,##0\);_(* &quot;-&quot;_);_(@_)"/>
    <numFmt numFmtId="185" formatCode="###,###,###,###,###,##0.00"/>
    <numFmt numFmtId="186" formatCode="_ * #,##0.0000000_ ;_ * \-#,##0.0000000_ ;_ * &quot;-&quot;_ ;_ @_ "/>
    <numFmt numFmtId="187" formatCode="_ * #,##0.0000000000_ ;_ * \-#,##0.0000000000_ ;_ * &quot;-&quot;??_ ;_ @_ "/>
    <numFmt numFmtId="188" formatCode="0.0000"/>
    <numFmt numFmtId="189" formatCode="_(* #,##0.00_);_(* \(#,##0.00\);_(* \-??_);_(@_)"/>
  </numFmts>
  <fonts count="89" x14ac:knownFonts="1">
    <font>
      <sz val="11"/>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1"/>
      <color theme="1"/>
      <name val="Calibri"/>
      <family val="2"/>
      <scheme val="minor"/>
    </font>
    <font>
      <b/>
      <sz val="10"/>
      <color theme="1"/>
      <name val="Arial"/>
      <family val="2"/>
    </font>
    <font>
      <sz val="10"/>
      <color theme="1"/>
      <name val="Arial"/>
      <family val="2"/>
    </font>
    <font>
      <sz val="10"/>
      <name val="Arial"/>
      <family val="2"/>
    </font>
    <font>
      <sz val="11"/>
      <color indexed="8"/>
      <name val="Calibri"/>
      <family val="2"/>
    </font>
    <font>
      <sz val="10"/>
      <color rgb="FF000000"/>
      <name val="Arial"/>
      <family val="2"/>
    </font>
    <font>
      <sz val="9"/>
      <color theme="1"/>
      <name val="Arial"/>
      <family val="2"/>
    </font>
    <font>
      <b/>
      <sz val="10"/>
      <name val="Arial"/>
      <family val="2"/>
    </font>
    <font>
      <sz val="8"/>
      <color theme="1"/>
      <name val="Arial"/>
      <family val="2"/>
    </font>
    <font>
      <b/>
      <u/>
      <sz val="10"/>
      <name val="Arial"/>
      <family val="2"/>
    </font>
    <font>
      <sz val="11"/>
      <color theme="1"/>
      <name val="Arial"/>
      <family val="2"/>
    </font>
    <font>
      <u/>
      <sz val="11"/>
      <color theme="10"/>
      <name val="Calibri"/>
      <family val="2"/>
      <scheme val="minor"/>
    </font>
    <font>
      <u/>
      <sz val="10"/>
      <color theme="10"/>
      <name val="Arial"/>
      <family val="2"/>
    </font>
    <font>
      <sz val="10"/>
      <color theme="0"/>
      <name val="Arial"/>
      <family val="2"/>
    </font>
    <font>
      <sz val="10"/>
      <color rgb="FFFF0000"/>
      <name val="Arial"/>
      <family val="2"/>
    </font>
    <font>
      <sz val="11"/>
      <name val="Arial"/>
      <family val="2"/>
    </font>
    <font>
      <b/>
      <sz val="10"/>
      <color rgb="FFFF0000"/>
      <name val="Arial"/>
      <family val="2"/>
    </font>
    <font>
      <b/>
      <sz val="11"/>
      <name val="Arial"/>
      <family val="2"/>
    </font>
    <font>
      <b/>
      <sz val="10"/>
      <color theme="0"/>
      <name val="Arial"/>
      <family val="2"/>
    </font>
    <font>
      <b/>
      <sz val="11"/>
      <color theme="1"/>
      <name val="Calibri"/>
      <family val="2"/>
      <scheme val="minor"/>
    </font>
    <font>
      <b/>
      <sz val="10"/>
      <color rgb="FF000000"/>
      <name val="Arial"/>
      <family val="2"/>
    </font>
    <font>
      <b/>
      <sz val="11"/>
      <color theme="0"/>
      <name val="Arial"/>
      <family val="2"/>
    </font>
    <font>
      <sz val="11"/>
      <color rgb="FF000000"/>
      <name val="Calibri"/>
      <family val="2"/>
      <scheme val="minor"/>
    </font>
    <font>
      <sz val="9"/>
      <color theme="1"/>
      <name val="Calibri"/>
      <family val="2"/>
      <scheme val="minor"/>
    </font>
    <font>
      <sz val="10"/>
      <color theme="1"/>
      <name val="Calibri"/>
      <family val="2"/>
      <scheme val="minor"/>
    </font>
    <font>
      <i/>
      <sz val="10"/>
      <color theme="1"/>
      <name val="Arial"/>
      <family val="2"/>
    </font>
    <font>
      <i/>
      <sz val="9"/>
      <color rgb="FF000000"/>
      <name val="Arial"/>
      <family val="2"/>
    </font>
    <font>
      <b/>
      <sz val="10"/>
      <color rgb="FFFFFFFF"/>
      <name val="Arial"/>
      <family val="2"/>
    </font>
    <font>
      <sz val="10"/>
      <name val="Courier"/>
      <family val="3"/>
    </font>
    <font>
      <sz val="9"/>
      <name val="Segoe UI"/>
      <family val="2"/>
      <charset val="1"/>
    </font>
    <font>
      <sz val="10"/>
      <color indexed="8"/>
      <name val="Arial"/>
      <family val="2"/>
      <charset val="1"/>
    </font>
    <font>
      <sz val="10"/>
      <color indexed="64"/>
      <name val="Arial"/>
      <family val="2"/>
    </font>
    <font>
      <b/>
      <sz val="11"/>
      <color theme="1"/>
      <name val="Arial"/>
      <family val="2"/>
    </font>
    <font>
      <b/>
      <sz val="10"/>
      <color theme="3"/>
      <name val="Arial"/>
      <family val="2"/>
    </font>
    <font>
      <sz val="11"/>
      <color theme="0"/>
      <name val="Calibri"/>
      <family val="2"/>
      <scheme val="minor"/>
    </font>
    <font>
      <b/>
      <sz val="8"/>
      <color theme="1"/>
      <name val="Arial"/>
      <family val="2"/>
    </font>
    <font>
      <u/>
      <sz val="11"/>
      <color theme="10"/>
      <name val="Arial"/>
      <family val="2"/>
    </font>
    <font>
      <b/>
      <sz val="12"/>
      <name val="Arial"/>
      <family val="2"/>
    </font>
    <font>
      <sz val="9"/>
      <color theme="0"/>
      <name val="Arial"/>
      <family val="2"/>
    </font>
    <font>
      <sz val="12"/>
      <color theme="0"/>
      <name val="Arial"/>
      <family val="2"/>
    </font>
    <font>
      <sz val="12"/>
      <color theme="1"/>
      <name val="Arial"/>
      <family val="2"/>
    </font>
    <font>
      <b/>
      <sz val="8"/>
      <name val="Arial"/>
      <family val="2"/>
    </font>
    <font>
      <b/>
      <sz val="8"/>
      <color theme="1"/>
      <name val="Calibri"/>
      <family val="2"/>
      <scheme val="minor"/>
    </font>
    <font>
      <sz val="10"/>
      <color rgb="FFFFFFFF"/>
      <name val="Arial"/>
      <family val="2"/>
    </font>
    <font>
      <b/>
      <sz val="8"/>
      <color rgb="FF000000"/>
      <name val="Arial"/>
      <family val="2"/>
    </font>
    <font>
      <i/>
      <sz val="10"/>
      <name val="Arial"/>
      <family val="2"/>
    </font>
    <font>
      <b/>
      <i/>
      <sz val="10"/>
      <name val="Arial"/>
      <family val="2"/>
    </font>
    <font>
      <sz val="11"/>
      <color rgb="FF000000"/>
      <name val="Calibri"/>
      <family val="2"/>
    </font>
    <font>
      <sz val="9"/>
      <name val="Arial"/>
      <family val="2"/>
    </font>
    <font>
      <b/>
      <sz val="11"/>
      <name val="Calibri"/>
      <family val="2"/>
      <scheme val="minor"/>
    </font>
    <font>
      <b/>
      <sz val="11"/>
      <color theme="0"/>
      <name val="Calibri"/>
      <family val="2"/>
      <scheme val="minor"/>
    </font>
    <font>
      <sz val="12"/>
      <color theme="1"/>
      <name val="Calibri"/>
      <family val="2"/>
      <scheme val="minor"/>
    </font>
    <font>
      <b/>
      <sz val="9"/>
      <name val="Arial"/>
      <family val="2"/>
    </font>
    <font>
      <u/>
      <sz val="10"/>
      <name val="Arial"/>
      <family val="2"/>
    </font>
    <font>
      <b/>
      <i/>
      <sz val="9.5"/>
      <color theme="1"/>
      <name val="Arial"/>
      <family val="2"/>
    </font>
    <font>
      <b/>
      <sz val="9"/>
      <color rgb="FF000000"/>
      <name val="Arial"/>
      <family val="2"/>
    </font>
    <font>
      <sz val="9"/>
      <color rgb="FF000000"/>
      <name val="Arial"/>
      <family val="2"/>
    </font>
    <font>
      <b/>
      <u val="singleAccounting"/>
      <sz val="1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u/>
      <sz val="11"/>
      <color theme="10"/>
      <name val="Calibri"/>
      <family val="2"/>
    </font>
    <font>
      <sz val="11"/>
      <color theme="1"/>
      <name val="Century Gothic"/>
      <family val="2"/>
    </font>
    <font>
      <b/>
      <sz val="9"/>
      <color indexed="81"/>
      <name val="Tahoma"/>
      <family val="2"/>
    </font>
    <font>
      <sz val="9"/>
      <color indexed="81"/>
      <name val="Tahoma"/>
      <family val="2"/>
    </font>
    <font>
      <b/>
      <sz val="11"/>
      <name val="Calibri"/>
      <family val="2"/>
    </font>
    <font>
      <sz val="11"/>
      <name val="Calibri"/>
      <family val="2"/>
    </font>
    <font>
      <sz val="11"/>
      <name val="Calibri"/>
      <family val="2"/>
      <scheme val="minor"/>
    </font>
    <font>
      <b/>
      <sz val="10"/>
      <color theme="0"/>
      <name val="Calibri"/>
      <family val="2"/>
      <scheme val="minor"/>
    </font>
    <font>
      <b/>
      <sz val="10"/>
      <name val="Calibri"/>
      <family val="2"/>
      <scheme val="minor"/>
    </font>
    <font>
      <sz val="11"/>
      <color theme="1"/>
      <name val="Calibri"/>
      <family val="2"/>
    </font>
    <font>
      <sz val="11"/>
      <color indexed="8"/>
      <name val="Calibri"/>
      <family val="2"/>
      <charset val="1"/>
    </font>
    <font>
      <sz val="8"/>
      <name val="Arial"/>
      <family val="2"/>
    </font>
    <font>
      <b/>
      <sz val="11"/>
      <color rgb="FFFF0000"/>
      <name val="Calibri"/>
      <family val="2"/>
      <scheme val="minor"/>
    </font>
    <font>
      <b/>
      <sz val="14"/>
      <color theme="1"/>
      <name val="Arial"/>
      <family val="2"/>
    </font>
  </fonts>
  <fills count="60">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indexed="65"/>
        <bgColor indexed="64"/>
      </patternFill>
    </fill>
    <fill>
      <patternFill patternType="solid">
        <fgColor theme="0"/>
        <bgColor rgb="FF000000"/>
      </patternFill>
    </fill>
    <fill>
      <patternFill patternType="solid">
        <fgColor rgb="FFFFFFFF"/>
        <bgColor rgb="FF000000"/>
      </patternFill>
    </fill>
    <fill>
      <patternFill patternType="solid">
        <fgColor theme="0" tint="-0.34998626667073579"/>
        <bgColor indexed="64"/>
      </patternFill>
    </fill>
    <fill>
      <patternFill patternType="solid">
        <fgColor theme="0" tint="-0.249977111117893"/>
        <bgColor indexed="64"/>
      </patternFill>
    </fill>
    <fill>
      <patternFill patternType="solid">
        <fgColor rgb="FFFFFF00"/>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FFFF00"/>
        <bgColor theme="4"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bgColor indexed="64"/>
      </patternFill>
    </fill>
    <fill>
      <patternFill patternType="solid">
        <fgColor rgb="FFFFC000"/>
        <bgColor theme="4" tint="0.79998168889431442"/>
      </patternFill>
    </fill>
    <fill>
      <patternFill patternType="solid">
        <fgColor theme="5" tint="0.39997558519241921"/>
        <bgColor indexed="64"/>
      </patternFill>
    </fill>
    <fill>
      <patternFill patternType="solid">
        <fgColor theme="7" tint="0.39997558519241921"/>
        <bgColor theme="4" tint="0.79998168889431442"/>
      </patternFill>
    </fill>
    <fill>
      <patternFill patternType="solid">
        <fgColor theme="7" tint="0.39997558519241921"/>
        <bgColor indexed="64"/>
      </patternFill>
    </fill>
    <fill>
      <patternFill patternType="solid">
        <fgColor theme="5" tint="0.59999389629810485"/>
        <bgColor theme="4" tint="0.79998168889431442"/>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indexed="22"/>
        <bgColor indexed="64"/>
      </patternFill>
    </fill>
    <fill>
      <patternFill patternType="solid">
        <fgColor rgb="FF99FFCC"/>
        <bgColor indexed="64"/>
      </patternFill>
    </fill>
    <fill>
      <patternFill patternType="solid">
        <fgColor rgb="FF99FFCC"/>
        <bgColor rgb="FF000000"/>
      </patternFill>
    </fill>
  </fills>
  <borders count="58">
    <border>
      <left/>
      <right/>
      <top/>
      <bottom/>
      <diagonal/>
    </border>
    <border>
      <left/>
      <right/>
      <top/>
      <bottom style="thin">
        <color auto="1"/>
      </bottom>
      <diagonal/>
    </border>
    <border>
      <left/>
      <right/>
      <top style="thin">
        <color indexed="64"/>
      </top>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style="thin">
        <color auto="1"/>
      </right>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auto="1"/>
      </right>
      <top/>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rgb="FFFFFFFF"/>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thin">
        <color auto="1"/>
      </right>
      <top style="thin">
        <color auto="1"/>
      </top>
      <bottom style="medium">
        <color auto="1"/>
      </bottom>
      <diagonal/>
    </border>
    <border>
      <left style="thin">
        <color indexed="64"/>
      </left>
      <right/>
      <top style="thin">
        <color indexed="64"/>
      </top>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0" tint="-0.34998626667073579"/>
      </left>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style="thin">
        <color theme="0"/>
      </left>
      <right/>
      <top/>
      <bottom style="thin">
        <color theme="0"/>
      </bottom>
      <diagonal/>
    </border>
    <border>
      <left/>
      <right style="thin">
        <color theme="0"/>
      </right>
      <top/>
      <bottom style="thin">
        <color theme="0"/>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bottom style="thin">
        <color theme="0" tint="-0.24997711111789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4" tint="0.39997558519241921"/>
      </top>
      <bottom/>
      <diagonal/>
    </border>
    <border>
      <left/>
      <right style="thin">
        <color theme="4" tint="0.39997558519241921"/>
      </right>
      <top style="thin">
        <color theme="4" tint="0.39997558519241921"/>
      </top>
      <bottom style="thin">
        <color theme="4" tint="0.39997558519241921"/>
      </bottom>
      <diagonal/>
    </border>
    <border>
      <left/>
      <right/>
      <top style="thin">
        <color indexed="64"/>
      </top>
      <bottom style="thin">
        <color indexed="64"/>
      </bottom>
      <diagonal/>
    </border>
    <border>
      <left style="medium">
        <color indexed="64"/>
      </left>
      <right/>
      <top style="medium">
        <color indexed="64"/>
      </top>
      <bottom style="thin">
        <color auto="1"/>
      </bottom>
      <diagonal/>
    </border>
    <border>
      <left style="thin">
        <color auto="1"/>
      </left>
      <right style="medium">
        <color indexed="64"/>
      </right>
      <top style="medium">
        <color indexed="64"/>
      </top>
      <bottom style="medium">
        <color indexed="64"/>
      </bottom>
      <diagonal/>
    </border>
    <border>
      <left/>
      <right/>
      <top/>
      <bottom style="medium">
        <color auto="1"/>
      </bottom>
      <diagonal/>
    </border>
    <border>
      <left/>
      <right style="medium">
        <color indexed="64"/>
      </right>
      <top/>
      <bottom style="medium">
        <color indexed="64"/>
      </bottom>
      <diagonal/>
    </border>
  </borders>
  <cellStyleXfs count="49799">
    <xf numFmtId="0" fontId="0" fillId="0" borderId="0"/>
    <xf numFmtId="43" fontId="4" fillId="0" borderId="0" applyFont="0" applyFill="0" applyBorder="0" applyAlignment="0" applyProtection="0"/>
    <xf numFmtId="0" fontId="7" fillId="0" borderId="0" applyNumberFormat="0" applyFill="0" applyBorder="0" applyAlignment="0" applyProtection="0"/>
    <xf numFmtId="0" fontId="7" fillId="0" borderId="0"/>
    <xf numFmtId="0" fontId="7" fillId="0" borderId="0"/>
    <xf numFmtId="0" fontId="4" fillId="0" borderId="0"/>
    <xf numFmtId="166" fontId="8" fillId="0" borderId="0" applyFont="0" applyFill="0" applyBorder="0" applyAlignment="0" applyProtection="0"/>
    <xf numFmtId="0" fontId="7" fillId="0" borderId="0"/>
    <xf numFmtId="41" fontId="4" fillId="0" borderId="0" applyFont="0" applyFill="0" applyBorder="0" applyAlignment="0" applyProtection="0"/>
    <xf numFmtId="9" fontId="4" fillId="0" borderId="0" applyFont="0" applyFill="0" applyBorder="0" applyAlignment="0" applyProtection="0"/>
    <xf numFmtId="43" fontId="7" fillId="0" borderId="0" applyFont="0" applyFill="0" applyBorder="0" applyAlignment="0" applyProtection="0"/>
    <xf numFmtId="166" fontId="4" fillId="0" borderId="0" applyFont="0" applyFill="0" applyBorder="0" applyAlignment="0" applyProtection="0"/>
    <xf numFmtId="0" fontId="4" fillId="0" borderId="0"/>
    <xf numFmtId="0" fontId="15"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7" fillId="0" borderId="0" applyFont="0" applyFill="0" applyBorder="0" applyAlignment="0" applyProtection="0"/>
    <xf numFmtId="0" fontId="7" fillId="0" borderId="0" applyNumberFormat="0" applyFill="0" applyBorder="0" applyAlignment="0" applyProtection="0"/>
    <xf numFmtId="0" fontId="4" fillId="0" borderId="0"/>
    <xf numFmtId="0" fontId="7" fillId="0" borderId="0"/>
    <xf numFmtId="166" fontId="7" fillId="0" borderId="0" applyFont="0" applyFill="0" applyBorder="0" applyAlignment="0" applyProtection="0"/>
    <xf numFmtId="165" fontId="4" fillId="0" borderId="0" applyFont="0" applyFill="0" applyBorder="0" applyAlignment="0" applyProtection="0"/>
    <xf numFmtId="0" fontId="26" fillId="0" borderId="0"/>
    <xf numFmtId="164" fontId="7" fillId="0" borderId="0" applyFont="0" applyFill="0" applyBorder="0" applyAlignment="0" applyProtection="0"/>
    <xf numFmtId="166" fontId="4" fillId="0" borderId="0" applyFont="0" applyFill="0" applyBorder="0" applyAlignment="0" applyProtection="0"/>
    <xf numFmtId="0" fontId="26" fillId="0" borderId="0"/>
    <xf numFmtId="0" fontId="7" fillId="0" borderId="0"/>
    <xf numFmtId="166" fontId="8"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166" fontId="7" fillId="0" borderId="0" applyFont="0" applyFill="0" applyBorder="0" applyAlignment="0" applyProtection="0"/>
    <xf numFmtId="37" fontId="32" fillId="0" borderId="0"/>
    <xf numFmtId="166" fontId="4" fillId="0" borderId="0" applyFont="0" applyFill="0" applyBorder="0" applyAlignment="0" applyProtection="0"/>
    <xf numFmtId="0" fontId="27" fillId="0" borderId="0"/>
    <xf numFmtId="0" fontId="7" fillId="0" borderId="0"/>
    <xf numFmtId="0" fontId="33" fillId="0" borderId="0"/>
    <xf numFmtId="0" fontId="34" fillId="0" borderId="0"/>
    <xf numFmtId="0" fontId="35" fillId="0" borderId="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9" fontId="4" fillId="0" borderId="0" applyFont="0" applyFill="0" applyBorder="0" applyAlignment="0" applyProtection="0"/>
    <xf numFmtId="0" fontId="8" fillId="0" borderId="0"/>
    <xf numFmtId="172" fontId="4" fillId="0" borderId="0" applyFont="0" applyFill="0" applyBorder="0" applyAlignment="0" applyProtection="0"/>
    <xf numFmtId="172" fontId="4" fillId="0" borderId="0" applyFont="0" applyFill="0" applyBorder="0" applyAlignment="0" applyProtection="0"/>
    <xf numFmtId="0" fontId="3" fillId="0" borderId="0"/>
    <xf numFmtId="0" fontId="4" fillId="0" borderId="0"/>
    <xf numFmtId="166" fontId="8" fillId="0" borderId="0" applyFont="0" applyFill="0" applyBorder="0" applyAlignment="0" applyProtection="0"/>
    <xf numFmtId="173" fontId="51" fillId="0" borderId="0" applyBorder="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0" fontId="1" fillId="0" borderId="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0" fontId="1" fillId="0" borderId="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7" fillId="0" borderId="0"/>
    <xf numFmtId="175" fontId="8" fillId="0" borderId="0" applyFont="0" applyFill="0" applyBorder="0" applyAlignment="0" applyProtection="0"/>
    <xf numFmtId="165" fontId="55" fillId="0" borderId="0" applyFont="0" applyFill="0" applyBorder="0" applyAlignment="0" applyProtection="0"/>
    <xf numFmtId="0" fontId="55" fillId="0" borderId="0"/>
    <xf numFmtId="0" fontId="8" fillId="0" borderId="0"/>
    <xf numFmtId="0" fontId="4" fillId="0" borderId="0"/>
    <xf numFmtId="9" fontId="55" fillId="0" borderId="0" applyFont="0" applyFill="0" applyBorder="0" applyAlignment="0" applyProtection="0"/>
    <xf numFmtId="172" fontId="4"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4" fillId="0" borderId="0" applyFont="0" applyFill="0" applyBorder="0" applyAlignment="0" applyProtection="0"/>
    <xf numFmtId="172" fontId="8" fillId="0" borderId="0" applyFont="0" applyFill="0" applyBorder="0" applyAlignment="0" applyProtection="0"/>
    <xf numFmtId="0" fontId="4" fillId="0" borderId="0"/>
    <xf numFmtId="172" fontId="4" fillId="0" borderId="0" applyFont="0" applyFill="0" applyBorder="0" applyAlignment="0" applyProtection="0"/>
    <xf numFmtId="165" fontId="55" fillId="0" borderId="0" applyFont="0" applyFill="0" applyBorder="0" applyAlignment="0" applyProtection="0"/>
    <xf numFmtId="172"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14" fillId="0" borderId="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62" fillId="0" borderId="0" applyNumberFormat="0" applyFill="0" applyBorder="0" applyAlignment="0" applyProtection="0"/>
    <xf numFmtId="0" fontId="63" fillId="0" borderId="42" applyNumberFormat="0" applyFill="0" applyAlignment="0" applyProtection="0"/>
    <xf numFmtId="0" fontId="64" fillId="0" borderId="43" applyNumberFormat="0" applyFill="0" applyAlignment="0" applyProtection="0"/>
    <xf numFmtId="0" fontId="65" fillId="0" borderId="44" applyNumberFormat="0" applyFill="0" applyAlignment="0" applyProtection="0"/>
    <xf numFmtId="0" fontId="65" fillId="0" borderId="0" applyNumberFormat="0" applyFill="0" applyBorder="0" applyAlignment="0" applyProtection="0"/>
    <xf numFmtId="0" fontId="66" fillId="15" borderId="0" applyNumberFormat="0" applyBorder="0" applyAlignment="0" applyProtection="0"/>
    <xf numFmtId="0" fontId="67" fillId="16" borderId="0" applyNumberFormat="0" applyBorder="0" applyAlignment="0" applyProtection="0"/>
    <xf numFmtId="0" fontId="68" fillId="17" borderId="0" applyNumberFormat="0" applyBorder="0" applyAlignment="0" applyProtection="0"/>
    <xf numFmtId="0" fontId="69" fillId="18" borderId="45" applyNumberFormat="0" applyAlignment="0" applyProtection="0"/>
    <xf numFmtId="0" fontId="70" fillId="19" borderId="46" applyNumberFormat="0" applyAlignment="0" applyProtection="0"/>
    <xf numFmtId="0" fontId="71" fillId="19" borderId="45" applyNumberFormat="0" applyAlignment="0" applyProtection="0"/>
    <xf numFmtId="0" fontId="72" fillId="0" borderId="47" applyNumberFormat="0" applyFill="0" applyAlignment="0" applyProtection="0"/>
    <xf numFmtId="0" fontId="54" fillId="20" borderId="48" applyNumberFormat="0" applyAlignment="0" applyProtection="0"/>
    <xf numFmtId="0" fontId="73" fillId="0" borderId="0" applyNumberFormat="0" applyFill="0" applyBorder="0" applyAlignment="0" applyProtection="0"/>
    <xf numFmtId="0" fontId="4" fillId="21" borderId="49" applyNumberFormat="0" applyFont="0" applyAlignment="0" applyProtection="0"/>
    <xf numFmtId="0" fontId="74" fillId="0" borderId="0" applyNumberFormat="0" applyFill="0" applyBorder="0" applyAlignment="0" applyProtection="0"/>
    <xf numFmtId="0" fontId="23" fillId="0" borderId="50" applyNumberFormat="0" applyFill="0" applyAlignment="0" applyProtection="0"/>
    <xf numFmtId="0" fontId="38"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38"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38"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38"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38"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38"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75" fillId="0" borderId="0" applyNumberFormat="0" applyFill="0" applyBorder="0" applyAlignment="0" applyProtection="0">
      <alignment vertical="top"/>
      <protection locked="0"/>
    </xf>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0" fontId="51" fillId="0" borderId="0"/>
    <xf numFmtId="41" fontId="4" fillId="0" borderId="0" applyFont="0" applyFill="0" applyBorder="0" applyAlignment="0" applyProtection="0"/>
    <xf numFmtId="0" fontId="76" fillId="0" borderId="0"/>
    <xf numFmtId="41" fontId="76" fillId="0" borderId="0" applyFont="0" applyFill="0" applyBorder="0" applyAlignment="0" applyProtection="0"/>
    <xf numFmtId="9"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0" fontId="4" fillId="0" borderId="0"/>
    <xf numFmtId="0" fontId="4" fillId="0" borderId="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165" fontId="4" fillId="0" borderId="0" applyFont="0" applyFill="0" applyBorder="0" applyAlignment="0" applyProtection="0"/>
    <xf numFmtId="41" fontId="4" fillId="0" borderId="0" applyFont="0" applyFill="0" applyBorder="0" applyAlignment="0" applyProtection="0"/>
    <xf numFmtId="189" fontId="7" fillId="0" borderId="0" applyFill="0" applyBorder="0" applyAlignment="0" applyProtection="0"/>
    <xf numFmtId="0" fontId="85" fillId="0" borderId="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cellStyleXfs>
  <cellXfs count="923">
    <xf numFmtId="0" fontId="0" fillId="0" borderId="0" xfId="0"/>
    <xf numFmtId="0" fontId="6" fillId="0" borderId="0" xfId="0" applyFont="1" applyAlignment="1">
      <alignment vertical="center"/>
    </xf>
    <xf numFmtId="0" fontId="6" fillId="0" borderId="0" xfId="0" applyFont="1"/>
    <xf numFmtId="0" fontId="9" fillId="0" borderId="0" xfId="0" applyFont="1" applyAlignment="1">
      <alignment vertical="center"/>
    </xf>
    <xf numFmtId="169" fontId="7" fillId="2" borderId="0" xfId="1" applyNumberFormat="1" applyFont="1" applyFill="1"/>
    <xf numFmtId="0" fontId="6" fillId="2" borderId="0" xfId="0" applyFont="1" applyFill="1"/>
    <xf numFmtId="0" fontId="5" fillId="2" borderId="0" xfId="0" applyFont="1" applyFill="1"/>
    <xf numFmtId="0" fontId="11" fillId="2" borderId="1" xfId="3" applyFont="1" applyFill="1" applyBorder="1" applyAlignment="1">
      <alignment horizontal="left"/>
    </xf>
    <xf numFmtId="0" fontId="11" fillId="2" borderId="0" xfId="3" applyFont="1" applyFill="1" applyAlignment="1">
      <alignment horizontal="center"/>
    </xf>
    <xf numFmtId="167" fontId="6" fillId="2" borderId="0" xfId="0" applyNumberFormat="1" applyFont="1" applyFill="1"/>
    <xf numFmtId="167" fontId="7" fillId="2" borderId="0" xfId="10" applyNumberFormat="1" applyFont="1" applyFill="1"/>
    <xf numFmtId="0" fontId="5" fillId="0" borderId="0" xfId="0" applyFont="1"/>
    <xf numFmtId="0" fontId="7" fillId="2" borderId="0" xfId="3" applyFill="1" applyAlignment="1">
      <alignment horizontal="left"/>
    </xf>
    <xf numFmtId="0" fontId="11" fillId="2" borderId="1" xfId="12" applyFont="1" applyFill="1" applyBorder="1" applyAlignment="1">
      <alignment horizontal="left"/>
    </xf>
    <xf numFmtId="0" fontId="7" fillId="2" borderId="0" xfId="0" applyFont="1" applyFill="1"/>
    <xf numFmtId="169" fontId="14" fillId="0" borderId="0" xfId="1" applyNumberFormat="1" applyFont="1"/>
    <xf numFmtId="0" fontId="11" fillId="2" borderId="0" xfId="12" applyFont="1" applyFill="1"/>
    <xf numFmtId="0" fontId="0" fillId="2" borderId="0" xfId="0" applyFill="1"/>
    <xf numFmtId="0" fontId="7" fillId="0" borderId="0" xfId="0" applyFont="1"/>
    <xf numFmtId="0" fontId="14" fillId="0" borderId="0" xfId="0" applyFont="1"/>
    <xf numFmtId="0" fontId="6" fillId="3" borderId="0" xfId="0" applyFont="1" applyFill="1"/>
    <xf numFmtId="0" fontId="5" fillId="0" borderId="0" xfId="0" applyFont="1" applyAlignment="1">
      <alignment horizontal="center"/>
    </xf>
    <xf numFmtId="0" fontId="11" fillId="2" borderId="1" xfId="2" applyFont="1" applyFill="1" applyBorder="1" applyAlignment="1">
      <alignment horizontal="left"/>
    </xf>
    <xf numFmtId="0" fontId="13" fillId="2" borderId="0" xfId="2" applyFont="1" applyFill="1" applyBorder="1" applyAlignment="1">
      <alignment horizontal="center"/>
    </xf>
    <xf numFmtId="0" fontId="7" fillId="2" borderId="0" xfId="4" applyFill="1"/>
    <xf numFmtId="0" fontId="11" fillId="2" borderId="0" xfId="4" applyFont="1" applyFill="1"/>
    <xf numFmtId="167" fontId="6" fillId="0" borderId="0" xfId="0" applyNumberFormat="1" applyFont="1"/>
    <xf numFmtId="169" fontId="6" fillId="0" borderId="0" xfId="0" applyNumberFormat="1" applyFont="1"/>
    <xf numFmtId="0" fontId="10" fillId="0" borderId="0" xfId="0" applyFont="1"/>
    <xf numFmtId="0" fontId="17" fillId="0" borderId="0" xfId="0" applyFont="1"/>
    <xf numFmtId="0" fontId="19" fillId="0" borderId="0" xfId="0" applyFont="1"/>
    <xf numFmtId="167" fontId="19" fillId="0" borderId="0" xfId="1" applyNumberFormat="1" applyFont="1"/>
    <xf numFmtId="167" fontId="14" fillId="0" borderId="0" xfId="1" applyNumberFormat="1" applyFont="1"/>
    <xf numFmtId="0" fontId="6" fillId="0" borderId="0" xfId="0" applyFont="1" applyAlignment="1">
      <alignment horizontal="left"/>
    </xf>
    <xf numFmtId="0" fontId="18" fillId="2" borderId="0" xfId="0" applyFont="1" applyFill="1"/>
    <xf numFmtId="0" fontId="6" fillId="6" borderId="0" xfId="0" applyFont="1" applyFill="1"/>
    <xf numFmtId="0" fontId="0" fillId="6" borderId="0" xfId="0" applyFill="1"/>
    <xf numFmtId="0" fontId="6" fillId="0" borderId="0" xfId="0" applyFont="1" applyAlignment="1">
      <alignment vertical="justify" wrapText="1"/>
    </xf>
    <xf numFmtId="0" fontId="6" fillId="6" borderId="0" xfId="0" applyFont="1" applyFill="1" applyAlignment="1">
      <alignment vertical="justify" wrapText="1"/>
    </xf>
    <xf numFmtId="0" fontId="6" fillId="6" borderId="0" xfId="0" applyFont="1" applyFill="1" applyAlignment="1">
      <alignment horizontal="left" vertical="top" wrapText="1"/>
    </xf>
    <xf numFmtId="0" fontId="6" fillId="6" borderId="0" xfId="0" applyFont="1" applyFill="1" applyAlignment="1">
      <alignment vertical="top" wrapText="1"/>
    </xf>
    <xf numFmtId="0" fontId="5" fillId="6" borderId="0" xfId="0" applyFont="1" applyFill="1" applyAlignment="1">
      <alignment vertical="top" wrapText="1"/>
    </xf>
    <xf numFmtId="0" fontId="15" fillId="0" borderId="0" xfId="13"/>
    <xf numFmtId="0" fontId="15" fillId="6" borderId="0" xfId="13" applyFill="1"/>
    <xf numFmtId="0" fontId="22" fillId="2" borderId="0" xfId="0" applyFont="1" applyFill="1" applyAlignment="1">
      <alignment horizontal="left" vertical="center"/>
    </xf>
    <xf numFmtId="0" fontId="15" fillId="2" borderId="0" xfId="13" applyFill="1"/>
    <xf numFmtId="0" fontId="23" fillId="2" borderId="0" xfId="0" applyFont="1" applyFill="1"/>
    <xf numFmtId="0" fontId="9" fillId="6" borderId="0" xfId="0" applyFont="1" applyFill="1"/>
    <xf numFmtId="169" fontId="9" fillId="6" borderId="0" xfId="86" applyNumberFormat="1" applyFont="1" applyFill="1" applyBorder="1"/>
    <xf numFmtId="9" fontId="9" fillId="6" borderId="0" xfId="9" applyFont="1" applyFill="1" applyBorder="1"/>
    <xf numFmtId="3" fontId="9" fillId="6" borderId="0" xfId="0" applyNumberFormat="1" applyFont="1" applyFill="1"/>
    <xf numFmtId="0" fontId="24" fillId="6" borderId="0" xfId="0" applyFont="1" applyFill="1"/>
    <xf numFmtId="0" fontId="22" fillId="2" borderId="0" xfId="0" applyFont="1" applyFill="1" applyAlignment="1">
      <alignment horizontal="left"/>
    </xf>
    <xf numFmtId="0" fontId="7" fillId="6" borderId="0" xfId="0" applyFont="1" applyFill="1"/>
    <xf numFmtId="0" fontId="7" fillId="2" borderId="0" xfId="3" quotePrefix="1" applyFill="1"/>
    <xf numFmtId="0" fontId="22" fillId="0" borderId="0" xfId="0" applyFont="1" applyAlignment="1">
      <alignment vertical="center"/>
    </xf>
    <xf numFmtId="0" fontId="22" fillId="6" borderId="0" xfId="0" applyFont="1" applyFill="1" applyAlignment="1">
      <alignment vertical="center"/>
    </xf>
    <xf numFmtId="0" fontId="28" fillId="2" borderId="0" xfId="0" applyFont="1" applyFill="1"/>
    <xf numFmtId="0" fontId="9" fillId="6" borderId="0" xfId="0" quotePrefix="1" applyFont="1" applyFill="1"/>
    <xf numFmtId="0" fontId="16" fillId="0" borderId="0" xfId="13" quotePrefix="1" applyFont="1" applyBorder="1" applyAlignment="1">
      <alignment horizontal="left"/>
    </xf>
    <xf numFmtId="0" fontId="22" fillId="5" borderId="0" xfId="0" applyFont="1" applyFill="1"/>
    <xf numFmtId="0" fontId="11" fillId="2" borderId="0" xfId="0" applyFont="1" applyFill="1" applyAlignment="1">
      <alignment vertical="center"/>
    </xf>
    <xf numFmtId="169" fontId="7" fillId="2" borderId="0" xfId="1" applyNumberFormat="1" applyFont="1" applyFill="1" applyBorder="1"/>
    <xf numFmtId="0" fontId="22" fillId="5" borderId="0" xfId="0" applyFont="1" applyFill="1" applyAlignment="1">
      <alignment vertical="center"/>
    </xf>
    <xf numFmtId="0" fontId="11" fillId="2" borderId="1" xfId="3" applyFont="1" applyFill="1" applyBorder="1" applyAlignment="1">
      <alignment horizontal="center"/>
    </xf>
    <xf numFmtId="0" fontId="29" fillId="2" borderId="0" xfId="0" applyFont="1" applyFill="1"/>
    <xf numFmtId="0" fontId="6" fillId="0" borderId="12" xfId="0" applyFont="1" applyBorder="1"/>
    <xf numFmtId="0" fontId="29" fillId="6" borderId="0" xfId="0" applyFont="1" applyFill="1" applyAlignment="1">
      <alignment horizontal="left" vertical="top" wrapText="1"/>
    </xf>
    <xf numFmtId="0" fontId="27" fillId="6" borderId="0" xfId="0" applyFont="1" applyFill="1" applyAlignment="1">
      <alignment horizontal="center"/>
    </xf>
    <xf numFmtId="0" fontId="5" fillId="0" borderId="0" xfId="0" applyFont="1" applyAlignment="1">
      <alignment vertical="center"/>
    </xf>
    <xf numFmtId="169" fontId="9" fillId="6" borderId="0" xfId="86" applyNumberFormat="1" applyFont="1" applyFill="1" applyBorder="1" applyAlignment="1">
      <alignment horizontal="center"/>
    </xf>
    <xf numFmtId="0" fontId="25" fillId="0" borderId="0" xfId="0" applyFont="1"/>
    <xf numFmtId="0" fontId="27" fillId="2" borderId="0" xfId="0" applyFont="1" applyFill="1"/>
    <xf numFmtId="9" fontId="30" fillId="6" borderId="0" xfId="9" applyFont="1" applyFill="1" applyBorder="1" applyAlignment="1"/>
    <xf numFmtId="0" fontId="11" fillId="0" borderId="0" xfId="0" applyFont="1"/>
    <xf numFmtId="0" fontId="31" fillId="7" borderId="0" xfId="0" applyFont="1" applyFill="1"/>
    <xf numFmtId="0" fontId="5" fillId="0" borderId="0" xfId="0" applyFont="1" applyAlignment="1">
      <alignment horizontal="right"/>
    </xf>
    <xf numFmtId="170" fontId="6" fillId="0" borderId="0" xfId="0" applyNumberFormat="1" applyFont="1" applyAlignment="1">
      <alignment horizontal="center"/>
    </xf>
    <xf numFmtId="3" fontId="7" fillId="2" borderId="0" xfId="0" applyNumberFormat="1" applyFont="1" applyFill="1"/>
    <xf numFmtId="169" fontId="0" fillId="6" borderId="0" xfId="0" applyNumberFormat="1" applyFill="1"/>
    <xf numFmtId="169" fontId="0" fillId="2" borderId="0" xfId="0" applyNumberFormat="1" applyFill="1"/>
    <xf numFmtId="169" fontId="9" fillId="6" borderId="0" xfId="0" applyNumberFormat="1" applyFont="1" applyFill="1"/>
    <xf numFmtId="169" fontId="6" fillId="2" borderId="0" xfId="0" applyNumberFormat="1" applyFont="1" applyFill="1"/>
    <xf numFmtId="169" fontId="5" fillId="2" borderId="3" xfId="0" applyNumberFormat="1" applyFont="1" applyFill="1" applyBorder="1"/>
    <xf numFmtId="169" fontId="5" fillId="2" borderId="0" xfId="0" applyNumberFormat="1" applyFont="1" applyFill="1"/>
    <xf numFmtId="169" fontId="11" fillId="2" borderId="0" xfId="12" applyNumberFormat="1" applyFont="1" applyFill="1"/>
    <xf numFmtId="169" fontId="5" fillId="0" borderId="0" xfId="0" applyNumberFormat="1" applyFont="1"/>
    <xf numFmtId="0" fontId="37" fillId="2" borderId="0" xfId="0" applyFont="1" applyFill="1"/>
    <xf numFmtId="170" fontId="17" fillId="0" borderId="0" xfId="0" applyNumberFormat="1" applyFont="1" applyAlignment="1">
      <alignment horizontal="center"/>
    </xf>
    <xf numFmtId="0" fontId="5" fillId="0" borderId="0" xfId="0" applyFont="1" applyAlignment="1">
      <alignment horizontal="left" vertical="center"/>
    </xf>
    <xf numFmtId="0" fontId="6" fillId="0" borderId="0" xfId="0" applyFont="1" applyAlignment="1">
      <alignment horizontal="left" vertical="center"/>
    </xf>
    <xf numFmtId="0" fontId="22" fillId="5" borderId="0" xfId="0" applyFont="1" applyFill="1" applyAlignment="1">
      <alignment horizontal="center" vertical="center"/>
    </xf>
    <xf numFmtId="9" fontId="9" fillId="6" borderId="0" xfId="9" applyFont="1" applyFill="1" applyBorder="1" applyAlignment="1">
      <alignment horizontal="center"/>
    </xf>
    <xf numFmtId="0" fontId="39" fillId="2" borderId="0" xfId="0" applyFont="1" applyFill="1"/>
    <xf numFmtId="0" fontId="39" fillId="6" borderId="0" xfId="0" applyFont="1" applyFill="1"/>
    <xf numFmtId="170" fontId="7" fillId="6" borderId="0" xfId="0" applyNumberFormat="1" applyFont="1" applyFill="1" applyAlignment="1">
      <alignment horizontal="center"/>
    </xf>
    <xf numFmtId="0" fontId="11" fillId="6" borderId="0" xfId="0" applyFont="1" applyFill="1"/>
    <xf numFmtId="0" fontId="6" fillId="2" borderId="1" xfId="0" applyFont="1" applyFill="1" applyBorder="1"/>
    <xf numFmtId="169" fontId="6" fillId="0" borderId="0" xfId="1" applyNumberFormat="1" applyFont="1" applyFill="1" applyBorder="1"/>
    <xf numFmtId="9" fontId="6" fillId="0" borderId="0" xfId="9" applyFont="1" applyFill="1" applyBorder="1" applyAlignment="1">
      <alignment horizontal="center"/>
    </xf>
    <xf numFmtId="169" fontId="6" fillId="2" borderId="0" xfId="1" applyNumberFormat="1" applyFont="1" applyFill="1" applyBorder="1"/>
    <xf numFmtId="168" fontId="6" fillId="2" borderId="0" xfId="1" applyNumberFormat="1" applyFont="1" applyFill="1" applyBorder="1"/>
    <xf numFmtId="9" fontId="6" fillId="2" borderId="0" xfId="9" applyFont="1" applyFill="1" applyBorder="1"/>
    <xf numFmtId="0" fontId="5" fillId="2" borderId="1" xfId="0" applyFont="1" applyFill="1" applyBorder="1" applyAlignment="1">
      <alignment vertical="center"/>
    </xf>
    <xf numFmtId="169" fontId="5" fillId="2" borderId="3" xfId="1" applyNumberFormat="1" applyFont="1" applyFill="1" applyBorder="1" applyAlignment="1">
      <alignment vertical="center"/>
    </xf>
    <xf numFmtId="169" fontId="5" fillId="2" borderId="2" xfId="1" applyNumberFormat="1" applyFont="1" applyFill="1" applyBorder="1"/>
    <xf numFmtId="0" fontId="40" fillId="2" borderId="0" xfId="13" applyFont="1" applyFill="1" applyAlignment="1">
      <alignment horizontal="center" vertical="center"/>
    </xf>
    <xf numFmtId="3" fontId="6" fillId="0" borderId="0" xfId="0" applyNumberFormat="1" applyFont="1" applyAlignment="1">
      <alignment horizontal="center"/>
    </xf>
    <xf numFmtId="0" fontId="6" fillId="2" borderId="0" xfId="0" applyFont="1" applyFill="1" applyAlignment="1">
      <alignment horizontal="center" vertical="center"/>
    </xf>
    <xf numFmtId="0" fontId="11" fillId="2" borderId="0" xfId="0" applyFont="1" applyFill="1" applyAlignment="1">
      <alignment horizontal="center" vertical="center"/>
    </xf>
    <xf numFmtId="43" fontId="6" fillId="0" borderId="0" xfId="1" applyFont="1" applyFill="1"/>
    <xf numFmtId="43" fontId="6" fillId="2" borderId="0" xfId="1" applyFont="1" applyFill="1" applyAlignment="1">
      <alignment horizontal="center" vertical="center"/>
    </xf>
    <xf numFmtId="170" fontId="7" fillId="0" borderId="0" xfId="1" applyNumberFormat="1" applyFont="1" applyFill="1" applyAlignment="1">
      <alignment horizontal="center"/>
    </xf>
    <xf numFmtId="3" fontId="11" fillId="0" borderId="0" xfId="1" applyNumberFormat="1" applyFont="1" applyFill="1" applyBorder="1" applyAlignment="1">
      <alignment horizontal="center"/>
    </xf>
    <xf numFmtId="167" fontId="6" fillId="0" borderId="0" xfId="1" applyNumberFormat="1" applyFont="1" applyFill="1" applyAlignment="1">
      <alignment horizontal="center"/>
    </xf>
    <xf numFmtId="167" fontId="6" fillId="2" borderId="0" xfId="1" applyNumberFormat="1" applyFont="1" applyFill="1" applyAlignment="1">
      <alignment horizontal="center" vertical="center"/>
    </xf>
    <xf numFmtId="167" fontId="11" fillId="0" borderId="0" xfId="1" applyNumberFormat="1" applyFont="1" applyFill="1"/>
    <xf numFmtId="167" fontId="11" fillId="2" borderId="0" xfId="1" applyNumberFormat="1" applyFont="1" applyFill="1" applyAlignment="1">
      <alignment horizontal="center" vertical="center"/>
    </xf>
    <xf numFmtId="0" fontId="6" fillId="0" borderId="0" xfId="0" applyFont="1" applyAlignment="1">
      <alignment horizontal="center"/>
    </xf>
    <xf numFmtId="0" fontId="12" fillId="0" borderId="0" xfId="0" applyFont="1"/>
    <xf numFmtId="0" fontId="12" fillId="2" borderId="0" xfId="0" applyFont="1" applyFill="1"/>
    <xf numFmtId="0" fontId="10" fillId="2" borderId="0" xfId="0" applyFont="1" applyFill="1"/>
    <xf numFmtId="170" fontId="42" fillId="0" borderId="0" xfId="0" applyNumberFormat="1" applyFont="1" applyAlignment="1">
      <alignment horizontal="center"/>
    </xf>
    <xf numFmtId="167" fontId="6" fillId="0" borderId="0" xfId="1" applyNumberFormat="1" applyFont="1" applyFill="1"/>
    <xf numFmtId="167" fontId="10" fillId="0" borderId="0" xfId="0" applyNumberFormat="1" applyFont="1"/>
    <xf numFmtId="0" fontId="7" fillId="2" borderId="0" xfId="0" applyFont="1" applyFill="1" applyAlignment="1">
      <alignment horizontal="center" vertical="center"/>
    </xf>
    <xf numFmtId="0" fontId="43" fillId="0" borderId="0" xfId="0" applyFont="1"/>
    <xf numFmtId="0" fontId="44" fillId="0" borderId="0" xfId="0" applyFont="1"/>
    <xf numFmtId="0" fontId="41" fillId="0" borderId="0" xfId="0" applyFont="1"/>
    <xf numFmtId="167" fontId="45" fillId="0" borderId="0" xfId="1" applyNumberFormat="1" applyFont="1" applyFill="1"/>
    <xf numFmtId="0" fontId="45" fillId="0" borderId="0" xfId="0" applyFont="1"/>
    <xf numFmtId="0" fontId="45" fillId="2" borderId="0" xfId="0" applyFont="1" applyFill="1" applyAlignment="1">
      <alignment horizontal="center" vertical="center"/>
    </xf>
    <xf numFmtId="0" fontId="12" fillId="2" borderId="0" xfId="0" applyFont="1" applyFill="1" applyAlignment="1">
      <alignment horizontal="center" vertical="center"/>
    </xf>
    <xf numFmtId="167" fontId="12" fillId="0" borderId="0" xfId="1" applyNumberFormat="1" applyFont="1" applyFill="1"/>
    <xf numFmtId="0" fontId="45" fillId="2" borderId="0" xfId="0" applyFont="1" applyFill="1"/>
    <xf numFmtId="0" fontId="16" fillId="0" borderId="0" xfId="13" applyFont="1" applyAlignment="1">
      <alignment horizontal="center"/>
    </xf>
    <xf numFmtId="0" fontId="16" fillId="0" borderId="0" xfId="13" applyFont="1" applyAlignment="1">
      <alignment horizontal="center" vertical="center"/>
    </xf>
    <xf numFmtId="167" fontId="6" fillId="0" borderId="0" xfId="1" applyNumberFormat="1" applyFont="1" applyFill="1" applyAlignment="1"/>
    <xf numFmtId="167" fontId="11" fillId="0" borderId="0" xfId="1" applyNumberFormat="1" applyFont="1" applyFill="1" applyAlignment="1"/>
    <xf numFmtId="167" fontId="11" fillId="0" borderId="0" xfId="1" applyNumberFormat="1" applyFont="1" applyFill="1" applyAlignment="1">
      <alignment horizontal="left"/>
    </xf>
    <xf numFmtId="167" fontId="11" fillId="0" borderId="0" xfId="1" applyNumberFormat="1" applyFont="1" applyFill="1" applyAlignment="1">
      <alignment horizontal="center" vertical="center"/>
    </xf>
    <xf numFmtId="0" fontId="11" fillId="0" borderId="0" xfId="0" applyFont="1" applyAlignment="1">
      <alignment horizontal="left" vertical="center"/>
    </xf>
    <xf numFmtId="169" fontId="11" fillId="0" borderId="0" xfId="1" applyNumberFormat="1" applyFont="1" applyFill="1" applyBorder="1"/>
    <xf numFmtId="0" fontId="19" fillId="0" borderId="0" xfId="0" applyFont="1" applyAlignment="1">
      <alignment horizontal="center"/>
    </xf>
    <xf numFmtId="0" fontId="38" fillId="0" borderId="0" xfId="0" applyFont="1"/>
    <xf numFmtId="0" fontId="46" fillId="2" borderId="0" xfId="0" applyFont="1" applyFill="1"/>
    <xf numFmtId="0" fontId="6" fillId="2" borderId="0" xfId="0" applyFont="1" applyFill="1" applyAlignment="1">
      <alignment horizontal="center"/>
    </xf>
    <xf numFmtId="0" fontId="6" fillId="6" borderId="0" xfId="0" applyFont="1" applyFill="1" applyAlignment="1">
      <alignment vertical="center" wrapText="1"/>
    </xf>
    <xf numFmtId="0" fontId="6" fillId="6" borderId="0" xfId="0" applyFont="1" applyFill="1" applyAlignment="1">
      <alignment horizontal="left" vertical="center" wrapText="1"/>
    </xf>
    <xf numFmtId="0" fontId="16" fillId="6" borderId="0" xfId="13" applyFont="1" applyFill="1"/>
    <xf numFmtId="170" fontId="6" fillId="6" borderId="0" xfId="0" applyNumberFormat="1" applyFont="1" applyFill="1" applyAlignment="1">
      <alignment horizontal="center"/>
    </xf>
    <xf numFmtId="169" fontId="6" fillId="6" borderId="0" xfId="0" applyNumberFormat="1" applyFont="1" applyFill="1"/>
    <xf numFmtId="0" fontId="5" fillId="6" borderId="0" xfId="0" applyFont="1" applyFill="1"/>
    <xf numFmtId="0" fontId="17" fillId="6" borderId="0" xfId="0" applyFont="1" applyFill="1"/>
    <xf numFmtId="0" fontId="45" fillId="2" borderId="0" xfId="0" applyFont="1" applyFill="1" applyAlignment="1">
      <alignment horizontal="left" vertical="center"/>
    </xf>
    <xf numFmtId="0" fontId="38" fillId="6" borderId="0" xfId="0" applyFont="1" applyFill="1"/>
    <xf numFmtId="0" fontId="16" fillId="0" borderId="0" xfId="13" applyFont="1"/>
    <xf numFmtId="0" fontId="11" fillId="2" borderId="0" xfId="12" applyFont="1" applyFill="1" applyAlignment="1">
      <alignment horizontal="left"/>
    </xf>
    <xf numFmtId="0" fontId="5" fillId="6" borderId="1" xfId="0" applyFont="1" applyFill="1" applyBorder="1"/>
    <xf numFmtId="169" fontId="6" fillId="6" borderId="1" xfId="0" applyNumberFormat="1" applyFont="1" applyFill="1" applyBorder="1"/>
    <xf numFmtId="0" fontId="6" fillId="6" borderId="1" xfId="0" applyFont="1" applyFill="1" applyBorder="1"/>
    <xf numFmtId="0" fontId="16" fillId="2" borderId="0" xfId="13" applyFont="1" applyFill="1"/>
    <xf numFmtId="170" fontId="6" fillId="2" borderId="0" xfId="0" applyNumberFormat="1" applyFont="1" applyFill="1" applyAlignment="1">
      <alignment horizontal="center"/>
    </xf>
    <xf numFmtId="41" fontId="5" fillId="2" borderId="3" xfId="8" applyFont="1" applyFill="1" applyBorder="1"/>
    <xf numFmtId="170" fontId="17" fillId="6" borderId="0" xfId="0" applyNumberFormat="1" applyFont="1" applyFill="1" applyAlignment="1">
      <alignment horizontal="center"/>
    </xf>
    <xf numFmtId="0" fontId="22" fillId="0" borderId="0" xfId="0" applyFont="1" applyAlignment="1">
      <alignment horizontal="center" vertical="center"/>
    </xf>
    <xf numFmtId="170" fontId="6" fillId="6" borderId="0" xfId="0" applyNumberFormat="1" applyFont="1" applyFill="1"/>
    <xf numFmtId="0" fontId="7" fillId="6" borderId="0" xfId="77" applyFill="1"/>
    <xf numFmtId="0" fontId="47" fillId="6" borderId="0" xfId="77" applyFont="1" applyFill="1"/>
    <xf numFmtId="0" fontId="31" fillId="7" borderId="17" xfId="77" applyFont="1" applyFill="1" applyBorder="1" applyAlignment="1">
      <alignment vertical="center"/>
    </xf>
    <xf numFmtId="0" fontId="6" fillId="4" borderId="0" xfId="0" applyFont="1" applyFill="1"/>
    <xf numFmtId="0" fontId="45" fillId="7" borderId="17" xfId="77" applyFont="1" applyFill="1" applyBorder="1" applyAlignment="1">
      <alignment vertical="center"/>
    </xf>
    <xf numFmtId="0" fontId="22" fillId="7" borderId="17" xfId="77" applyFont="1" applyFill="1" applyBorder="1" applyAlignment="1">
      <alignment horizontal="center" vertical="center"/>
    </xf>
    <xf numFmtId="0" fontId="20" fillId="0" borderId="0" xfId="0" applyFont="1"/>
    <xf numFmtId="0" fontId="5" fillId="0" borderId="1" xfId="0" applyFont="1" applyBorder="1" applyAlignment="1">
      <alignment horizontal="center"/>
    </xf>
    <xf numFmtId="0" fontId="5" fillId="0" borderId="1" xfId="0" applyFont="1" applyBorder="1" applyAlignment="1">
      <alignment horizontal="center" vertical="center"/>
    </xf>
    <xf numFmtId="0" fontId="29" fillId="0" borderId="0" xfId="0" applyFont="1"/>
    <xf numFmtId="0" fontId="5" fillId="0" borderId="1" xfId="0" applyFont="1" applyBorder="1" applyAlignment="1">
      <alignment horizontal="left"/>
    </xf>
    <xf numFmtId="0" fontId="48" fillId="6" borderId="0" xfId="0" applyFont="1" applyFill="1"/>
    <xf numFmtId="167" fontId="6" fillId="6" borderId="0" xfId="0" applyNumberFormat="1" applyFont="1" applyFill="1"/>
    <xf numFmtId="0" fontId="22" fillId="2" borderId="0" xfId="0" applyFont="1" applyFill="1"/>
    <xf numFmtId="0" fontId="2" fillId="2" borderId="0" xfId="0" applyFont="1" applyFill="1" applyAlignment="1">
      <alignment horizontal="center"/>
    </xf>
    <xf numFmtId="0" fontId="18" fillId="0" borderId="0" xfId="0" applyFont="1"/>
    <xf numFmtId="0" fontId="6" fillId="0" borderId="0" xfId="0" applyFont="1" applyAlignment="1">
      <alignment horizontal="left" vertical="center" wrapText="1"/>
    </xf>
    <xf numFmtId="0" fontId="11" fillId="0" borderId="0" xfId="0" applyFont="1" applyAlignment="1">
      <alignment horizontal="left" vertical="center" wrapText="1"/>
    </xf>
    <xf numFmtId="169" fontId="6" fillId="0" borderId="0" xfId="1" applyNumberFormat="1" applyFont="1" applyFill="1" applyAlignment="1">
      <alignment horizontal="right" vertical="center"/>
    </xf>
    <xf numFmtId="169" fontId="6" fillId="0" borderId="0" xfId="8" applyNumberFormat="1" applyFont="1" applyFill="1" applyAlignment="1">
      <alignment horizontal="right" vertical="center"/>
    </xf>
    <xf numFmtId="169" fontId="5" fillId="0" borderId="2" xfId="1" applyNumberFormat="1" applyFont="1" applyFill="1" applyBorder="1" applyAlignment="1">
      <alignment horizontal="right" vertical="center"/>
    </xf>
    <xf numFmtId="169" fontId="5" fillId="0" borderId="3" xfId="1" applyNumberFormat="1" applyFont="1" applyFill="1" applyBorder="1" applyAlignment="1">
      <alignment horizontal="right" vertical="center"/>
    </xf>
    <xf numFmtId="17" fontId="6" fillId="0" borderId="0" xfId="0" applyNumberFormat="1" applyFont="1"/>
    <xf numFmtId="169" fontId="22" fillId="0" borderId="0" xfId="0" applyNumberFormat="1" applyFont="1" applyAlignment="1">
      <alignment horizontal="center" vertical="center"/>
    </xf>
    <xf numFmtId="0" fontId="6" fillId="2" borderId="0" xfId="0" quotePrefix="1" applyFont="1" applyFill="1"/>
    <xf numFmtId="9" fontId="48" fillId="6" borderId="0" xfId="9" applyFont="1" applyFill="1" applyBorder="1" applyAlignment="1"/>
    <xf numFmtId="41" fontId="9" fillId="6" borderId="0" xfId="8" applyFont="1" applyFill="1" applyBorder="1" applyAlignment="1">
      <alignment horizontal="center"/>
    </xf>
    <xf numFmtId="0" fontId="18" fillId="6" borderId="0" xfId="0" applyFont="1" applyFill="1"/>
    <xf numFmtId="0" fontId="7" fillId="6" borderId="0" xfId="0" applyFont="1" applyFill="1" applyAlignment="1">
      <alignment wrapText="1"/>
    </xf>
    <xf numFmtId="0" fontId="18" fillId="6" borderId="0" xfId="0" applyFont="1" applyFill="1" applyAlignment="1">
      <alignment wrapText="1"/>
    </xf>
    <xf numFmtId="0" fontId="11" fillId="6" borderId="0" xfId="0" applyFont="1" applyFill="1" applyAlignment="1">
      <alignment wrapText="1"/>
    </xf>
    <xf numFmtId="0" fontId="24" fillId="6" borderId="1" xfId="0" applyFont="1" applyFill="1" applyBorder="1"/>
    <xf numFmtId="0" fontId="6" fillId="6" borderId="0" xfId="0" applyFont="1" applyFill="1" applyAlignment="1">
      <alignment wrapText="1"/>
    </xf>
    <xf numFmtId="0" fontId="39" fillId="6" borderId="0" xfId="0" applyFont="1" applyFill="1" applyAlignment="1">
      <alignment wrapText="1"/>
    </xf>
    <xf numFmtId="0" fontId="7" fillId="6" borderId="0" xfId="0" applyFont="1" applyFill="1" applyAlignment="1">
      <alignment vertical="center" wrapText="1"/>
    </xf>
    <xf numFmtId="0" fontId="7" fillId="6" borderId="0" xfId="0" applyFont="1" applyFill="1" applyAlignment="1">
      <alignment horizontal="center" vertical="center" wrapText="1"/>
    </xf>
    <xf numFmtId="0" fontId="11" fillId="6" borderId="0" xfId="0" applyFont="1" applyFill="1" applyAlignment="1">
      <alignment vertical="center" wrapText="1"/>
    </xf>
    <xf numFmtId="0" fontId="7" fillId="0" borderId="0" xfId="0" applyFont="1" applyAlignment="1">
      <alignment horizontal="center" vertical="center" wrapText="1"/>
    </xf>
    <xf numFmtId="0" fontId="45" fillId="6" borderId="0" xfId="0" applyFont="1" applyFill="1" applyAlignment="1">
      <alignment vertical="center" wrapText="1"/>
    </xf>
    <xf numFmtId="169" fontId="7" fillId="6" borderId="0" xfId="0" applyNumberFormat="1" applyFont="1" applyFill="1"/>
    <xf numFmtId="0" fontId="7" fillId="0" borderId="21" xfId="0" applyFont="1" applyBorder="1" applyAlignment="1">
      <alignment vertical="center" wrapText="1"/>
    </xf>
    <xf numFmtId="0" fontId="7" fillId="0" borderId="18" xfId="0" applyFont="1" applyBorder="1" applyAlignment="1">
      <alignment vertical="center" wrapText="1"/>
    </xf>
    <xf numFmtId="0" fontId="39" fillId="0" borderId="0" xfId="0" applyFont="1"/>
    <xf numFmtId="1" fontId="6" fillId="0" borderId="0" xfId="0" applyNumberFormat="1" applyFont="1"/>
    <xf numFmtId="1" fontId="5" fillId="0" borderId="1" xfId="0" applyNumberFormat="1" applyFont="1" applyBorder="1" applyAlignment="1">
      <alignment horizontal="center" vertical="center"/>
    </xf>
    <xf numFmtId="167" fontId="16" fillId="0" borderId="0" xfId="13" applyNumberFormat="1" applyFont="1" applyFill="1" applyAlignment="1">
      <alignment horizontal="center" vertical="center"/>
    </xf>
    <xf numFmtId="0" fontId="49" fillId="6" borderId="0" xfId="0" applyFont="1" applyFill="1" applyAlignment="1">
      <alignment wrapText="1"/>
    </xf>
    <xf numFmtId="0" fontId="6" fillId="6" borderId="0" xfId="0" applyFont="1" applyFill="1" applyAlignment="1">
      <alignment vertical="center"/>
    </xf>
    <xf numFmtId="0" fontId="6" fillId="0" borderId="7" xfId="0" applyFont="1" applyBorder="1" applyAlignment="1">
      <alignment horizontal="justify" vertical="center" wrapText="1"/>
    </xf>
    <xf numFmtId="0" fontId="6" fillId="0" borderId="7" xfId="0" applyFont="1" applyBorder="1" applyAlignment="1">
      <alignment horizontal="center" vertical="center" wrapText="1"/>
    </xf>
    <xf numFmtId="0" fontId="6" fillId="0" borderId="7" xfId="0" applyFont="1" applyBorder="1" applyAlignment="1">
      <alignment horizontal="right" vertical="center" wrapText="1"/>
    </xf>
    <xf numFmtId="0" fontId="36" fillId="0" borderId="0" xfId="0" applyFont="1"/>
    <xf numFmtId="0" fontId="28" fillId="2" borderId="0" xfId="0" applyFont="1" applyFill="1" applyAlignment="1">
      <alignment horizontal="center"/>
    </xf>
    <xf numFmtId="0" fontId="6" fillId="8" borderId="0" xfId="0" applyFont="1" applyFill="1"/>
    <xf numFmtId="0" fontId="24" fillId="8" borderId="7" xfId="0" applyFont="1" applyFill="1" applyBorder="1"/>
    <xf numFmtId="169" fontId="6" fillId="8" borderId="7" xfId="0" applyNumberFormat="1" applyFont="1" applyFill="1" applyBorder="1"/>
    <xf numFmtId="0" fontId="6" fillId="8" borderId="7" xfId="0" applyFont="1" applyFill="1" applyBorder="1"/>
    <xf numFmtId="0" fontId="7" fillId="8" borderId="0" xfId="0" applyFont="1" applyFill="1"/>
    <xf numFmtId="0" fontId="39" fillId="8" borderId="0" xfId="0" applyFont="1" applyFill="1"/>
    <xf numFmtId="0" fontId="6" fillId="2" borderId="7" xfId="0" applyFont="1" applyFill="1" applyBorder="1"/>
    <xf numFmtId="169" fontId="11" fillId="6" borderId="0" xfId="0" applyNumberFormat="1" applyFont="1" applyFill="1" applyAlignment="1">
      <alignment horizontal="center" wrapText="1"/>
    </xf>
    <xf numFmtId="169" fontId="7" fillId="6" borderId="0" xfId="0" applyNumberFormat="1" applyFont="1" applyFill="1" applyAlignment="1">
      <alignment horizontal="center" wrapText="1"/>
    </xf>
    <xf numFmtId="166" fontId="5" fillId="0" borderId="0" xfId="1" applyNumberFormat="1" applyFont="1" applyFill="1" applyAlignment="1">
      <alignment horizontal="right" vertical="center"/>
    </xf>
    <xf numFmtId="0" fontId="24" fillId="6" borderId="0" xfId="0" applyFont="1" applyFill="1" applyAlignment="1">
      <alignment horizontal="left"/>
    </xf>
    <xf numFmtId="0" fontId="39" fillId="6" borderId="0" xfId="0" applyFont="1" applyFill="1" applyAlignment="1">
      <alignment horizontal="left"/>
    </xf>
    <xf numFmtId="0" fontId="17" fillId="6" borderId="0" xfId="0" applyFont="1" applyFill="1" applyAlignment="1">
      <alignment horizontal="center"/>
    </xf>
    <xf numFmtId="169" fontId="7" fillId="0" borderId="0" xfId="1" applyNumberFormat="1" applyFont="1" applyFill="1"/>
    <xf numFmtId="167" fontId="7" fillId="0" borderId="0" xfId="1" applyNumberFormat="1" applyFont="1" applyFill="1" applyBorder="1" applyAlignment="1">
      <alignment horizontal="center"/>
    </xf>
    <xf numFmtId="169" fontId="7" fillId="0" borderId="0" xfId="1" applyNumberFormat="1" applyFont="1" applyFill="1" applyBorder="1"/>
    <xf numFmtId="169" fontId="7" fillId="0" borderId="0" xfId="0" applyNumberFormat="1" applyFont="1"/>
    <xf numFmtId="167" fontId="7" fillId="0" borderId="0" xfId="1" applyNumberFormat="1" applyFont="1" applyFill="1"/>
    <xf numFmtId="169" fontId="7" fillId="0" borderId="0" xfId="1" applyNumberFormat="1" applyFont="1" applyFill="1" applyBorder="1" applyAlignment="1">
      <alignment vertical="center"/>
    </xf>
    <xf numFmtId="0" fontId="5" fillId="6" borderId="1" xfId="0" applyFont="1" applyFill="1" applyBorder="1" applyAlignment="1">
      <alignment horizontal="center" vertical="center"/>
    </xf>
    <xf numFmtId="0" fontId="6" fillId="6" borderId="13" xfId="0" applyFont="1" applyFill="1" applyBorder="1"/>
    <xf numFmtId="0" fontId="6" fillId="0" borderId="0" xfId="0" applyFont="1" applyAlignment="1">
      <alignment horizontal="justify" vertical="center"/>
    </xf>
    <xf numFmtId="167" fontId="17" fillId="0" borderId="0" xfId="0" applyNumberFormat="1" applyFont="1" applyAlignment="1">
      <alignment horizontal="center" vertical="center"/>
    </xf>
    <xf numFmtId="170" fontId="25" fillId="0" borderId="0" xfId="1" applyNumberFormat="1" applyFont="1" applyFill="1" applyAlignment="1">
      <alignment horizontal="center" vertical="center"/>
    </xf>
    <xf numFmtId="17" fontId="25" fillId="0" borderId="0" xfId="1" applyNumberFormat="1" applyFont="1" applyFill="1" applyAlignment="1">
      <alignment horizontal="center" vertical="center"/>
    </xf>
    <xf numFmtId="169" fontId="7" fillId="0" borderId="14" xfId="78" applyNumberFormat="1" applyFont="1" applyFill="1" applyBorder="1"/>
    <xf numFmtId="0" fontId="21" fillId="0" borderId="0" xfId="0" applyFont="1" applyAlignment="1">
      <alignment horizontal="left" vertical="center"/>
    </xf>
    <xf numFmtId="169" fontId="24" fillId="6" borderId="3" xfId="8" applyNumberFormat="1" applyFont="1" applyFill="1" applyBorder="1" applyAlignment="1">
      <alignment horizontal="center"/>
    </xf>
    <xf numFmtId="0" fontId="7" fillId="0" borderId="7" xfId="0" applyFont="1" applyBorder="1" applyAlignment="1">
      <alignment horizontal="center" vertical="center" wrapText="1"/>
    </xf>
    <xf numFmtId="6" fontId="7" fillId="0" borderId="7" xfId="0" applyNumberFormat="1" applyFont="1" applyBorder="1" applyAlignment="1">
      <alignment vertical="center" wrapText="1"/>
    </xf>
    <xf numFmtId="0" fontId="21" fillId="0" borderId="0" xfId="0" applyFont="1" applyAlignment="1">
      <alignment vertical="center"/>
    </xf>
    <xf numFmtId="0" fontId="5" fillId="6" borderId="0" xfId="0" applyFont="1" applyFill="1" applyAlignment="1">
      <alignment horizontal="left" wrapText="1"/>
    </xf>
    <xf numFmtId="0" fontId="7" fillId="0" borderId="0" xfId="0" applyFont="1" applyAlignment="1">
      <alignment vertical="center"/>
    </xf>
    <xf numFmtId="167" fontId="7" fillId="2" borderId="0" xfId="0" applyNumberFormat="1" applyFont="1" applyFill="1" applyAlignment="1">
      <alignment horizontal="center" vertical="center"/>
    </xf>
    <xf numFmtId="0" fontId="7" fillId="0" borderId="0" xfId="13" applyFont="1" applyAlignment="1">
      <alignment horizontal="center"/>
    </xf>
    <xf numFmtId="167" fontId="11" fillId="2" borderId="2" xfId="10" applyNumberFormat="1" applyFont="1" applyFill="1" applyBorder="1"/>
    <xf numFmtId="169" fontId="5" fillId="2" borderId="2" xfId="0" applyNumberFormat="1" applyFont="1" applyFill="1" applyBorder="1"/>
    <xf numFmtId="41" fontId="11" fillId="2" borderId="2" xfId="8" applyFont="1" applyFill="1" applyBorder="1"/>
    <xf numFmtId="169" fontId="11" fillId="2" borderId="2" xfId="1" applyNumberFormat="1" applyFont="1" applyFill="1" applyBorder="1"/>
    <xf numFmtId="41" fontId="5" fillId="6" borderId="2" xfId="8" applyFont="1" applyFill="1" applyBorder="1"/>
    <xf numFmtId="41" fontId="6" fillId="6" borderId="2" xfId="8" applyFont="1" applyFill="1" applyBorder="1"/>
    <xf numFmtId="41" fontId="5" fillId="2" borderId="2" xfId="0" applyNumberFormat="1" applyFont="1" applyFill="1" applyBorder="1"/>
    <xf numFmtId="169" fontId="5" fillId="0" borderId="2" xfId="0" applyNumberFormat="1" applyFont="1" applyBorder="1"/>
    <xf numFmtId="41" fontId="5" fillId="2" borderId="2" xfId="8" applyFont="1" applyFill="1" applyBorder="1"/>
    <xf numFmtId="169" fontId="5" fillId="2" borderId="2" xfId="8" applyNumberFormat="1" applyFont="1" applyFill="1" applyBorder="1"/>
    <xf numFmtId="169" fontId="24" fillId="6" borderId="2" xfId="8" applyNumberFormat="1" applyFont="1" applyFill="1" applyBorder="1"/>
    <xf numFmtId="41" fontId="9" fillId="6" borderId="2" xfId="8" applyFont="1" applyFill="1" applyBorder="1"/>
    <xf numFmtId="41" fontId="24" fillId="6" borderId="2" xfId="8" applyFont="1" applyFill="1" applyBorder="1"/>
    <xf numFmtId="169" fontId="11" fillId="6" borderId="2" xfId="0" applyNumberFormat="1" applyFont="1" applyFill="1" applyBorder="1" applyAlignment="1">
      <alignment horizontal="center"/>
    </xf>
    <xf numFmtId="169" fontId="7" fillId="0" borderId="13" xfId="78" applyNumberFormat="1" applyFont="1" applyFill="1" applyBorder="1"/>
    <xf numFmtId="3" fontId="6" fillId="0" borderId="0" xfId="0" applyNumberFormat="1" applyFont="1" applyAlignment="1">
      <alignment horizontal="right"/>
    </xf>
    <xf numFmtId="169" fontId="11" fillId="0" borderId="2" xfId="1" applyNumberFormat="1" applyFont="1" applyFill="1" applyBorder="1"/>
    <xf numFmtId="169" fontId="5" fillId="0" borderId="0" xfId="1" applyNumberFormat="1" applyFont="1" applyFill="1" applyBorder="1" applyAlignment="1">
      <alignment horizontal="right" vertical="center"/>
    </xf>
    <xf numFmtId="10" fontId="5" fillId="0" borderId="0" xfId="9" applyNumberFormat="1" applyFont="1" applyFill="1" applyAlignment="1">
      <alignment vertical="center"/>
    </xf>
    <xf numFmtId="14" fontId="6" fillId="0" borderId="0" xfId="0" applyNumberFormat="1" applyFont="1"/>
    <xf numFmtId="0" fontId="54" fillId="12" borderId="29" xfId="0" applyFont="1" applyFill="1" applyBorder="1"/>
    <xf numFmtId="41" fontId="0" fillId="0" borderId="0" xfId="8" applyFont="1"/>
    <xf numFmtId="41" fontId="6" fillId="0" borderId="0" xfId="8" applyFont="1"/>
    <xf numFmtId="41" fontId="6" fillId="0" borderId="0" xfId="0" applyNumberFormat="1" applyFont="1"/>
    <xf numFmtId="0" fontId="7" fillId="2" borderId="0" xfId="3" applyFill="1" applyAlignment="1">
      <alignment horizontal="center"/>
    </xf>
    <xf numFmtId="169" fontId="7" fillId="2" borderId="0" xfId="4" applyNumberFormat="1" applyFill="1"/>
    <xf numFmtId="169" fontId="11" fillId="2" borderId="2" xfId="128" applyNumberFormat="1" applyFont="1" applyFill="1" applyBorder="1"/>
    <xf numFmtId="169" fontId="7" fillId="0" borderId="0" xfId="4" applyNumberFormat="1"/>
    <xf numFmtId="41" fontId="5" fillId="6" borderId="2" xfId="160" applyFont="1" applyFill="1" applyBorder="1"/>
    <xf numFmtId="41" fontId="7" fillId="0" borderId="0" xfId="8" applyFont="1" applyFill="1"/>
    <xf numFmtId="169" fontId="7" fillId="0" borderId="7" xfId="0" applyNumberFormat="1" applyFont="1" applyBorder="1" applyAlignment="1">
      <alignment horizontal="right" vertical="center" wrapText="1"/>
    </xf>
    <xf numFmtId="41" fontId="5" fillId="0" borderId="2" xfId="216" applyFont="1" applyFill="1" applyBorder="1"/>
    <xf numFmtId="0" fontId="5" fillId="2" borderId="0" xfId="0" applyFont="1" applyFill="1" applyAlignment="1">
      <alignment vertical="center"/>
    </xf>
    <xf numFmtId="0" fontId="5" fillId="2" borderId="0" xfId="0" applyFont="1" applyFill="1" applyAlignment="1">
      <alignment wrapText="1"/>
    </xf>
    <xf numFmtId="0" fontId="11" fillId="2" borderId="0" xfId="0" applyFont="1" applyFill="1" applyAlignment="1">
      <alignment wrapText="1"/>
    </xf>
    <xf numFmtId="0" fontId="6" fillId="0" borderId="7" xfId="0" applyFont="1" applyBorder="1" applyAlignment="1">
      <alignment horizontal="center"/>
    </xf>
    <xf numFmtId="41" fontId="6" fillId="6" borderId="0" xfId="8" applyFont="1" applyFill="1"/>
    <xf numFmtId="49" fontId="0" fillId="13" borderId="30" xfId="0" applyNumberFormat="1" applyFill="1" applyBorder="1"/>
    <xf numFmtId="49" fontId="0" fillId="0" borderId="30" xfId="0" applyNumberFormat="1" applyBorder="1"/>
    <xf numFmtId="41" fontId="0" fillId="13" borderId="29" xfId="8" applyFont="1" applyFill="1" applyBorder="1"/>
    <xf numFmtId="41" fontId="0" fillId="0" borderId="29" xfId="8" applyFont="1" applyBorder="1"/>
    <xf numFmtId="41" fontId="0" fillId="0" borderId="0" xfId="0" applyNumberFormat="1"/>
    <xf numFmtId="0" fontId="0" fillId="11" borderId="0" xfId="0" applyFill="1"/>
    <xf numFmtId="0" fontId="57" fillId="6" borderId="0" xfId="13" applyFont="1" applyFill="1"/>
    <xf numFmtId="0" fontId="22" fillId="0" borderId="0" xfId="0" applyFont="1"/>
    <xf numFmtId="0" fontId="7" fillId="6" borderId="7" xfId="0" applyFont="1" applyFill="1" applyBorder="1" applyAlignment="1">
      <alignment vertical="top" wrapText="1"/>
    </xf>
    <xf numFmtId="0" fontId="7" fillId="6" borderId="7" xfId="0" applyFont="1" applyFill="1" applyBorder="1" applyAlignment="1">
      <alignment horizontal="center" vertical="top" wrapText="1"/>
    </xf>
    <xf numFmtId="0" fontId="7" fillId="0" borderId="7" xfId="0" applyFont="1" applyBorder="1" applyAlignment="1">
      <alignment vertical="center" wrapText="1"/>
    </xf>
    <xf numFmtId="0" fontId="58" fillId="0" borderId="0" xfId="0" applyFont="1" applyAlignment="1">
      <alignment vertical="center"/>
    </xf>
    <xf numFmtId="0" fontId="56" fillId="2" borderId="0" xfId="0" applyFont="1" applyFill="1" applyAlignment="1">
      <alignment horizontal="left" vertical="center" wrapText="1" indent="4"/>
    </xf>
    <xf numFmtId="0" fontId="52" fillId="2" borderId="0" xfId="0" applyFont="1" applyFill="1" applyAlignment="1">
      <alignment horizontal="left" vertical="center" wrapText="1" indent="4"/>
    </xf>
    <xf numFmtId="0" fontId="52" fillId="2" borderId="0" xfId="0" applyFont="1" applyFill="1" applyAlignment="1">
      <alignment vertical="center"/>
    </xf>
    <xf numFmtId="41" fontId="6" fillId="0" borderId="0" xfId="8" applyFont="1" applyFill="1"/>
    <xf numFmtId="169" fontId="0" fillId="0" borderId="0" xfId="0" applyNumberFormat="1"/>
    <xf numFmtId="0" fontId="7" fillId="0" borderId="0" xfId="12" applyFont="1" applyAlignment="1">
      <alignment horizontal="left"/>
    </xf>
    <xf numFmtId="169" fontId="61" fillId="9" borderId="0" xfId="1" applyNumberFormat="1" applyFont="1" applyFill="1" applyBorder="1" applyAlignment="1">
      <alignment horizontal="center"/>
    </xf>
    <xf numFmtId="169" fontId="11" fillId="9" borderId="0" xfId="1" applyNumberFormat="1" applyFont="1" applyFill="1" applyBorder="1" applyAlignment="1">
      <alignment horizontal="center"/>
    </xf>
    <xf numFmtId="169" fontId="61" fillId="9" borderId="32" xfId="1" applyNumberFormat="1" applyFont="1" applyFill="1" applyBorder="1" applyAlignment="1">
      <alignment horizontal="center"/>
    </xf>
    <xf numFmtId="167" fontId="7" fillId="0" borderId="0" xfId="0" applyNumberFormat="1" applyFont="1"/>
    <xf numFmtId="0" fontId="57" fillId="0" borderId="0" xfId="13" applyFont="1" applyAlignment="1">
      <alignment horizontal="center"/>
    </xf>
    <xf numFmtId="171" fontId="11" fillId="2" borderId="0" xfId="1" applyNumberFormat="1" applyFont="1" applyFill="1" applyAlignment="1">
      <alignment horizontal="right"/>
    </xf>
    <xf numFmtId="0" fontId="10" fillId="0" borderId="36" xfId="0" applyFont="1" applyBorder="1"/>
    <xf numFmtId="0" fontId="10" fillId="0" borderId="37" xfId="0" applyFont="1" applyBorder="1"/>
    <xf numFmtId="17" fontId="11" fillId="10" borderId="35" xfId="0" applyNumberFormat="1" applyFont="1" applyFill="1" applyBorder="1" applyAlignment="1">
      <alignment horizontal="center" vertical="center"/>
    </xf>
    <xf numFmtId="0" fontId="11" fillId="10" borderId="22" xfId="0" applyFont="1" applyFill="1" applyBorder="1" applyAlignment="1">
      <alignment vertical="center"/>
    </xf>
    <xf numFmtId="0" fontId="11" fillId="10" borderId="23" xfId="0" applyFont="1" applyFill="1" applyBorder="1" applyAlignment="1">
      <alignment vertical="center"/>
    </xf>
    <xf numFmtId="17" fontId="11" fillId="10" borderId="15" xfId="0" applyNumberFormat="1" applyFont="1" applyFill="1" applyBorder="1" applyAlignment="1">
      <alignment horizontal="center" vertical="center"/>
    </xf>
    <xf numFmtId="0" fontId="11" fillId="10" borderId="1" xfId="0" applyFont="1" applyFill="1" applyBorder="1" applyAlignment="1">
      <alignment horizontal="center" vertical="center" wrapText="1"/>
    </xf>
    <xf numFmtId="169" fontId="7" fillId="0" borderId="7" xfId="0" applyNumberFormat="1" applyFont="1" applyBorder="1" applyAlignment="1">
      <alignment horizontal="center" vertical="center" wrapText="1"/>
    </xf>
    <xf numFmtId="169" fontId="6" fillId="0" borderId="0" xfId="0" applyNumberFormat="1" applyFont="1" applyAlignment="1">
      <alignment horizontal="left" vertical="center" wrapText="1"/>
    </xf>
    <xf numFmtId="0" fontId="11" fillId="10" borderId="4" xfId="0" applyFont="1" applyFill="1" applyBorder="1" applyAlignment="1">
      <alignment vertical="center"/>
    </xf>
    <xf numFmtId="0" fontId="11" fillId="10" borderId="4" xfId="0" applyFont="1" applyFill="1" applyBorder="1" applyAlignment="1">
      <alignment horizontal="center" vertical="center"/>
    </xf>
    <xf numFmtId="0" fontId="5" fillId="8" borderId="7" xfId="0" applyFont="1" applyFill="1" applyBorder="1"/>
    <xf numFmtId="0" fontId="5" fillId="8" borderId="27" xfId="0" applyFont="1" applyFill="1" applyBorder="1"/>
    <xf numFmtId="41" fontId="5" fillId="6" borderId="0" xfId="0" applyNumberFormat="1" applyFont="1" applyFill="1"/>
    <xf numFmtId="41" fontId="7" fillId="6" borderId="0" xfId="8" applyFont="1" applyFill="1" applyBorder="1"/>
    <xf numFmtId="49" fontId="0" fillId="0" borderId="0" xfId="0" applyNumberFormat="1"/>
    <xf numFmtId="0" fontId="0" fillId="13" borderId="29" xfId="0" applyFill="1" applyBorder="1"/>
    <xf numFmtId="0" fontId="0" fillId="0" borderId="29" xfId="0" applyBorder="1"/>
    <xf numFmtId="49" fontId="0" fillId="0" borderId="29" xfId="0" applyNumberFormat="1" applyBorder="1"/>
    <xf numFmtId="41" fontId="5" fillId="0" borderId="0" xfId="0" applyNumberFormat="1" applyFont="1"/>
    <xf numFmtId="41" fontId="7" fillId="0" borderId="0" xfId="8" applyFont="1"/>
    <xf numFmtId="0" fontId="11" fillId="0" borderId="1" xfId="2" applyFont="1" applyFill="1" applyBorder="1" applyAlignment="1">
      <alignment horizontal="left"/>
    </xf>
    <xf numFmtId="167" fontId="6" fillId="0" borderId="0" xfId="0" applyNumberFormat="1" applyFont="1" applyAlignment="1">
      <alignment horizontal="right" vertical="center"/>
    </xf>
    <xf numFmtId="0" fontId="11" fillId="0" borderId="0" xfId="4" applyFont="1"/>
    <xf numFmtId="167" fontId="11" fillId="0" borderId="2" xfId="128" applyNumberFormat="1" applyFont="1" applyFill="1" applyBorder="1"/>
    <xf numFmtId="169" fontId="7" fillId="0" borderId="0" xfId="162" applyNumberFormat="1" applyFont="1" applyFill="1"/>
    <xf numFmtId="169" fontId="11" fillId="0" borderId="2" xfId="158" applyNumberFormat="1" applyFont="1" applyFill="1" applyBorder="1"/>
    <xf numFmtId="167" fontId="11" fillId="0" borderId="0" xfId="10" applyNumberFormat="1" applyFont="1" applyFill="1" applyBorder="1"/>
    <xf numFmtId="0" fontId="5" fillId="6" borderId="0" xfId="0" applyFont="1" applyFill="1" applyAlignment="1">
      <alignment horizontal="left" vertical="center" wrapText="1"/>
    </xf>
    <xf numFmtId="0" fontId="5" fillId="0" borderId="1" xfId="0" applyFont="1" applyBorder="1" applyAlignment="1">
      <alignment vertical="center"/>
    </xf>
    <xf numFmtId="41" fontId="5" fillId="0" borderId="2" xfId="8" applyFont="1" applyFill="1" applyBorder="1"/>
    <xf numFmtId="3" fontId="59" fillId="0" borderId="0" xfId="0" applyNumberFormat="1" applyFont="1" applyAlignment="1">
      <alignment vertical="center"/>
    </xf>
    <xf numFmtId="167" fontId="6" fillId="0" borderId="0" xfId="1" applyNumberFormat="1" applyFont="1" applyFill="1" applyBorder="1"/>
    <xf numFmtId="167" fontId="17" fillId="0" borderId="0" xfId="1" applyNumberFormat="1" applyFont="1" applyFill="1"/>
    <xf numFmtId="167" fontId="7" fillId="0" borderId="0" xfId="1" applyNumberFormat="1" applyFont="1" applyFill="1" applyAlignment="1">
      <alignment horizontal="center"/>
    </xf>
    <xf numFmtId="167" fontId="18" fillId="0" borderId="0" xfId="1" applyNumberFormat="1" applyFont="1" applyFill="1"/>
    <xf numFmtId="167" fontId="18" fillId="0" borderId="0" xfId="1" applyNumberFormat="1" applyFont="1" applyFill="1" applyBorder="1"/>
    <xf numFmtId="41" fontId="54" fillId="0" borderId="0" xfId="8" applyFont="1" applyFill="1" applyBorder="1"/>
    <xf numFmtId="174" fontId="0" fillId="0" borderId="0" xfId="8" applyNumberFormat="1" applyFont="1" applyFill="1" applyBorder="1"/>
    <xf numFmtId="41" fontId="0" fillId="0" borderId="0" xfId="8" applyFont="1" applyFill="1" applyBorder="1"/>
    <xf numFmtId="41" fontId="7" fillId="6" borderId="0" xfId="8" applyFont="1" applyFill="1"/>
    <xf numFmtId="0" fontId="59" fillId="0" borderId="0" xfId="0" applyFont="1" applyAlignment="1">
      <alignment vertical="center"/>
    </xf>
    <xf numFmtId="0" fontId="60" fillId="0" borderId="0" xfId="0" applyFont="1" applyAlignment="1">
      <alignment vertical="center"/>
    </xf>
    <xf numFmtId="0" fontId="59" fillId="0" borderId="0" xfId="0" applyFont="1" applyAlignment="1">
      <alignment horizontal="right" vertical="center"/>
    </xf>
    <xf numFmtId="41" fontId="7" fillId="2" borderId="0" xfId="8" applyFont="1" applyFill="1"/>
    <xf numFmtId="0" fontId="0" fillId="3" borderId="0" xfId="0" applyFill="1"/>
    <xf numFmtId="41" fontId="73" fillId="11" borderId="0" xfId="0" applyNumberFormat="1" applyFont="1" applyFill="1"/>
    <xf numFmtId="0" fontId="19" fillId="0" borderId="0" xfId="0" applyFont="1" applyAlignment="1">
      <alignment horizontal="left" vertical="center"/>
    </xf>
    <xf numFmtId="169" fontId="5" fillId="6" borderId="0" xfId="0" applyNumberFormat="1" applyFont="1" applyFill="1"/>
    <xf numFmtId="41" fontId="5" fillId="0" borderId="0" xfId="8" applyFont="1"/>
    <xf numFmtId="41" fontId="6" fillId="0" borderId="0" xfId="8" applyFont="1" applyFill="1" applyBorder="1"/>
    <xf numFmtId="0" fontId="0" fillId="0" borderId="0" xfId="0" applyAlignment="1">
      <alignment horizontal="center"/>
    </xf>
    <xf numFmtId="41" fontId="18" fillId="2" borderId="0" xfId="8" applyFont="1" applyFill="1"/>
    <xf numFmtId="0" fontId="60" fillId="0" borderId="0" xfId="0" applyFont="1" applyAlignment="1">
      <alignment horizontal="right" vertical="center"/>
    </xf>
    <xf numFmtId="3" fontId="60" fillId="0" borderId="0" xfId="0" applyNumberFormat="1" applyFont="1" applyAlignment="1">
      <alignment horizontal="right" vertical="center"/>
    </xf>
    <xf numFmtId="169" fontId="5" fillId="0" borderId="0" xfId="1" applyNumberFormat="1" applyFont="1" applyFill="1" applyBorder="1"/>
    <xf numFmtId="3" fontId="6" fillId="6" borderId="0" xfId="0" applyNumberFormat="1" applyFont="1" applyFill="1"/>
    <xf numFmtId="3" fontId="7" fillId="0" borderId="0" xfId="0" applyNumberFormat="1" applyFont="1"/>
    <xf numFmtId="0" fontId="37" fillId="0" borderId="0" xfId="0" applyFont="1"/>
    <xf numFmtId="0" fontId="5" fillId="10" borderId="1" xfId="0" applyFont="1" applyFill="1" applyBorder="1" applyAlignment="1">
      <alignment vertical="center"/>
    </xf>
    <xf numFmtId="169" fontId="5" fillId="0" borderId="2" xfId="8" applyNumberFormat="1" applyFont="1" applyFill="1" applyBorder="1"/>
    <xf numFmtId="49" fontId="0" fillId="11" borderId="0" xfId="0" applyNumberFormat="1" applyFill="1"/>
    <xf numFmtId="0" fontId="7" fillId="0" borderId="0" xfId="0" applyFont="1" applyAlignment="1">
      <alignment horizontal="left"/>
    </xf>
    <xf numFmtId="41" fontId="0" fillId="0" borderId="29" xfId="8" applyFont="1" applyFill="1" applyBorder="1"/>
    <xf numFmtId="41" fontId="5" fillId="0" borderId="0" xfId="8" applyFont="1" applyFill="1"/>
    <xf numFmtId="41" fontId="0" fillId="0" borderId="0" xfId="8" applyFont="1" applyFill="1"/>
    <xf numFmtId="4" fontId="0" fillId="0" borderId="29" xfId="0" applyNumberFormat="1" applyBorder="1"/>
    <xf numFmtId="167" fontId="20" fillId="0" borderId="0" xfId="1" applyNumberFormat="1" applyFont="1" applyFill="1"/>
    <xf numFmtId="170" fontId="6" fillId="0" borderId="0" xfId="0" applyNumberFormat="1" applyFont="1"/>
    <xf numFmtId="0" fontId="22" fillId="0" borderId="0" xfId="0" applyFont="1" applyAlignment="1">
      <alignment horizontal="center" vertical="center" wrapText="1"/>
    </xf>
    <xf numFmtId="0" fontId="11" fillId="0" borderId="0" xfId="0" applyFont="1" applyAlignment="1">
      <alignment vertical="center"/>
    </xf>
    <xf numFmtId="169" fontId="11" fillId="0" borderId="0" xfId="0" applyNumberFormat="1" applyFont="1" applyAlignment="1">
      <alignment vertical="center"/>
    </xf>
    <xf numFmtId="0" fontId="20" fillId="0" borderId="0" xfId="0" applyFont="1" applyAlignment="1">
      <alignment vertical="center"/>
    </xf>
    <xf numFmtId="41" fontId="7" fillId="0" borderId="0" xfId="8" applyFont="1" applyFill="1" applyBorder="1" applyAlignment="1">
      <alignment vertical="center"/>
    </xf>
    <xf numFmtId="41" fontId="7" fillId="0" borderId="0" xfId="8" applyFont="1" applyFill="1" applyBorder="1"/>
    <xf numFmtId="41" fontId="11" fillId="0" borderId="0" xfId="8" applyFont="1" applyFill="1"/>
    <xf numFmtId="167" fontId="20" fillId="0" borderId="0" xfId="1" applyNumberFormat="1" applyFont="1" applyFill="1" applyBorder="1"/>
    <xf numFmtId="167" fontId="11" fillId="0" borderId="0" xfId="1" applyNumberFormat="1" applyFont="1" applyFill="1" applyBorder="1"/>
    <xf numFmtId="0" fontId="11" fillId="0" borderId="0" xfId="0" applyFont="1" applyAlignment="1">
      <alignment horizontal="center" vertical="center" wrapText="1"/>
    </xf>
    <xf numFmtId="4" fontId="0" fillId="0" borderId="0" xfId="0" applyNumberFormat="1"/>
    <xf numFmtId="0" fontId="6" fillId="0" borderId="12" xfId="0" applyFont="1" applyBorder="1" applyAlignment="1">
      <alignment horizontal="justify" vertical="justify" wrapText="1"/>
    </xf>
    <xf numFmtId="0" fontId="6" fillId="6" borderId="0" xfId="0" applyFont="1" applyFill="1" applyAlignment="1">
      <alignment horizontal="center"/>
    </xf>
    <xf numFmtId="0" fontId="6" fillId="0" borderId="13" xfId="0" applyFont="1" applyBorder="1"/>
    <xf numFmtId="0" fontId="6" fillId="0" borderId="0" xfId="0" applyFont="1" applyAlignment="1">
      <alignment horizontal="justify" vertical="justify" wrapText="1"/>
    </xf>
    <xf numFmtId="0" fontId="6" fillId="0" borderId="13" xfId="0" applyFont="1" applyBorder="1" applyAlignment="1">
      <alignment horizontal="justify" vertical="justify" wrapText="1"/>
    </xf>
    <xf numFmtId="17" fontId="6" fillId="6" borderId="0" xfId="0" applyNumberFormat="1" applyFont="1" applyFill="1"/>
    <xf numFmtId="0" fontId="11" fillId="0" borderId="1" xfId="0" applyFont="1" applyBorder="1" applyAlignment="1">
      <alignment horizontal="center" vertical="center" wrapText="1"/>
    </xf>
    <xf numFmtId="0" fontId="54" fillId="0" borderId="0" xfId="0" applyFont="1"/>
    <xf numFmtId="43" fontId="6" fillId="0" borderId="0" xfId="0" applyNumberFormat="1" applyFont="1"/>
    <xf numFmtId="174" fontId="6" fillId="0" borderId="0" xfId="0" applyNumberFormat="1" applyFont="1"/>
    <xf numFmtId="4" fontId="6" fillId="0" borderId="0" xfId="0" applyNumberFormat="1" applyFont="1"/>
    <xf numFmtId="0" fontId="6" fillId="0" borderId="0" xfId="0" applyFont="1" applyAlignment="1">
      <alignment horizontal="left" vertical="justify" wrapText="1"/>
    </xf>
    <xf numFmtId="0" fontId="7" fillId="0" borderId="0" xfId="0" applyFont="1" applyAlignment="1">
      <alignment horizontal="left" vertical="justify" wrapText="1"/>
    </xf>
    <xf numFmtId="0" fontId="1" fillId="2" borderId="0" xfId="0" applyFont="1" applyFill="1"/>
    <xf numFmtId="0" fontId="1" fillId="0" borderId="0" xfId="0" applyFont="1" applyAlignment="1">
      <alignment horizontal="center"/>
    </xf>
    <xf numFmtId="169" fontId="5" fillId="6" borderId="0" xfId="0" applyNumberFormat="1" applyFont="1" applyFill="1" applyAlignment="1">
      <alignment horizontal="left" vertical="center" wrapText="1"/>
    </xf>
    <xf numFmtId="0" fontId="6" fillId="0" borderId="0" xfId="0" applyFont="1" applyAlignment="1">
      <alignment vertical="center" wrapText="1"/>
    </xf>
    <xf numFmtId="0" fontId="7" fillId="6" borderId="0" xfId="0" applyFont="1" applyFill="1" applyAlignment="1">
      <alignment vertical="top" wrapText="1"/>
    </xf>
    <xf numFmtId="0" fontId="7" fillId="6" borderId="0" xfId="0" applyFont="1" applyFill="1" applyAlignment="1">
      <alignment horizontal="center" vertical="top" wrapText="1"/>
    </xf>
    <xf numFmtId="6" fontId="7" fillId="0" borderId="0" xfId="0" applyNumberFormat="1" applyFont="1" applyAlignment="1">
      <alignment vertical="center" wrapText="1"/>
    </xf>
    <xf numFmtId="0" fontId="7" fillId="0" borderId="0" xfId="0" applyFont="1" applyAlignment="1">
      <alignment vertical="center" wrapText="1"/>
    </xf>
    <xf numFmtId="169" fontId="5" fillId="8" borderId="7" xfId="0" applyNumberFormat="1" applyFont="1" applyFill="1" applyBorder="1"/>
    <xf numFmtId="0" fontId="0" fillId="0" borderId="7" xfId="0" applyBorder="1" applyAlignment="1">
      <alignment horizontal="left"/>
    </xf>
    <xf numFmtId="41" fontId="11" fillId="0" borderId="0" xfId="8" applyFont="1" applyAlignment="1">
      <alignment horizontal="center" vertical="center" wrapText="1"/>
    </xf>
    <xf numFmtId="169" fontId="6" fillId="6" borderId="0" xfId="0" applyNumberFormat="1" applyFont="1" applyFill="1" applyAlignment="1">
      <alignment horizontal="left" vertical="center" wrapText="1"/>
    </xf>
    <xf numFmtId="41" fontId="73" fillId="0" borderId="0" xfId="0" applyNumberFormat="1" applyFont="1"/>
    <xf numFmtId="169" fontId="7" fillId="0" borderId="0" xfId="494" applyNumberFormat="1" applyFont="1" applyFill="1"/>
    <xf numFmtId="169" fontId="7" fillId="0" borderId="0" xfId="124" applyNumberFormat="1" applyFont="1" applyFill="1"/>
    <xf numFmtId="169" fontId="6" fillId="2" borderId="0" xfId="0" applyNumberFormat="1" applyFont="1" applyFill="1" applyAlignment="1">
      <alignment horizontal="left" vertical="center" wrapText="1"/>
    </xf>
    <xf numFmtId="169" fontId="7" fillId="0" borderId="0" xfId="313" applyNumberFormat="1" applyFont="1" applyFill="1" applyBorder="1"/>
    <xf numFmtId="169" fontId="6" fillId="2" borderId="0" xfId="0" applyNumberFormat="1" applyFont="1" applyFill="1" applyAlignment="1">
      <alignment horizontal="center"/>
    </xf>
    <xf numFmtId="49" fontId="0" fillId="13" borderId="29" xfId="0" applyNumberFormat="1" applyFill="1" applyBorder="1"/>
    <xf numFmtId="0" fontId="23" fillId="0" borderId="0" xfId="0" applyFont="1"/>
    <xf numFmtId="41" fontId="6" fillId="6" borderId="0" xfId="0" applyNumberFormat="1" applyFont="1" applyFill="1"/>
    <xf numFmtId="41" fontId="23" fillId="0" borderId="0" xfId="8" applyFont="1"/>
    <xf numFmtId="169" fontId="18" fillId="0" borderId="0" xfId="443" applyNumberFormat="1" applyFont="1"/>
    <xf numFmtId="169" fontId="11" fillId="2" borderId="0" xfId="443" applyNumberFormat="1" applyFont="1" applyFill="1" applyBorder="1"/>
    <xf numFmtId="169" fontId="18" fillId="0" borderId="0" xfId="443" applyNumberFormat="1" applyFont="1" applyBorder="1"/>
    <xf numFmtId="167" fontId="5" fillId="0" borderId="0" xfId="1" applyNumberFormat="1" applyFont="1" applyFill="1"/>
    <xf numFmtId="0" fontId="1" fillId="0" borderId="0" xfId="0" applyFont="1" applyAlignment="1">
      <alignment horizontal="left" vertical="center"/>
    </xf>
    <xf numFmtId="41" fontId="5" fillId="2" borderId="0" xfId="8" applyFont="1" applyFill="1" applyBorder="1"/>
    <xf numFmtId="169" fontId="7" fillId="0" borderId="0" xfId="443" applyNumberFormat="1" applyFont="1"/>
    <xf numFmtId="169" fontId="11" fillId="0" borderId="0" xfId="443" applyNumberFormat="1" applyFont="1" applyFill="1" applyBorder="1"/>
    <xf numFmtId="43" fontId="6" fillId="6" borderId="0" xfId="0" applyNumberFormat="1" applyFont="1" applyFill="1"/>
    <xf numFmtId="177" fontId="11" fillId="0" borderId="0" xfId="1" applyNumberFormat="1" applyFont="1" applyFill="1"/>
    <xf numFmtId="179" fontId="6" fillId="0" borderId="0" xfId="8" applyNumberFormat="1" applyFont="1"/>
    <xf numFmtId="180" fontId="6" fillId="0" borderId="0" xfId="8" applyNumberFormat="1" applyFont="1"/>
    <xf numFmtId="17" fontId="5" fillId="0" borderId="0" xfId="0" applyNumberFormat="1" applyFont="1"/>
    <xf numFmtId="178" fontId="0" fillId="0" borderId="0" xfId="8" applyNumberFormat="1" applyFont="1"/>
    <xf numFmtId="178" fontId="6" fillId="2" borderId="0" xfId="8" applyNumberFormat="1" applyFont="1" applyFill="1"/>
    <xf numFmtId="181" fontId="6" fillId="2" borderId="0" xfId="0" applyNumberFormat="1" applyFont="1" applyFill="1"/>
    <xf numFmtId="3" fontId="7" fillId="0" borderId="0" xfId="8" applyNumberFormat="1" applyFont="1" applyFill="1"/>
    <xf numFmtId="3" fontId="12" fillId="0" borderId="0" xfId="0" applyNumberFormat="1" applyFont="1"/>
    <xf numFmtId="3" fontId="7" fillId="0" borderId="0" xfId="535" applyNumberFormat="1" applyFont="1" applyFill="1"/>
    <xf numFmtId="3" fontId="11" fillId="9" borderId="0" xfId="1" applyNumberFormat="1" applyFont="1" applyFill="1" applyBorder="1" applyAlignment="1">
      <alignment horizontal="right"/>
    </xf>
    <xf numFmtId="3" fontId="10" fillId="0" borderId="0" xfId="8" applyNumberFormat="1" applyFont="1" applyFill="1"/>
    <xf numFmtId="3" fontId="11" fillId="0" borderId="0" xfId="1" applyNumberFormat="1" applyFont="1" applyFill="1" applyBorder="1" applyAlignment="1">
      <alignment vertical="center"/>
    </xf>
    <xf numFmtId="3" fontId="11" fillId="0" borderId="0" xfId="8" applyNumberFormat="1" applyFont="1" applyFill="1"/>
    <xf numFmtId="41" fontId="0" fillId="0" borderId="0" xfId="535" applyFont="1" applyFill="1"/>
    <xf numFmtId="41" fontId="6" fillId="2" borderId="0" xfId="0" applyNumberFormat="1" applyFont="1" applyFill="1"/>
    <xf numFmtId="41" fontId="59" fillId="2" borderId="0" xfId="0" applyNumberFormat="1" applyFont="1" applyFill="1" applyAlignment="1">
      <alignment vertical="center"/>
    </xf>
    <xf numFmtId="41" fontId="11" fillId="6" borderId="0" xfId="0" applyNumberFormat="1" applyFont="1" applyFill="1"/>
    <xf numFmtId="41" fontId="9" fillId="6" borderId="0" xfId="8" applyFont="1" applyFill="1" applyBorder="1"/>
    <xf numFmtId="0" fontId="9" fillId="0" borderId="0" xfId="0" applyFont="1" applyAlignment="1">
      <alignment vertical="center" wrapText="1"/>
    </xf>
    <xf numFmtId="41" fontId="0" fillId="0" borderId="52" xfId="8" applyFont="1" applyBorder="1"/>
    <xf numFmtId="41" fontId="0" fillId="13" borderId="52" xfId="8" applyFont="1" applyFill="1" applyBorder="1"/>
    <xf numFmtId="10" fontId="6" fillId="6" borderId="0" xfId="9" applyNumberFormat="1" applyFont="1" applyFill="1"/>
    <xf numFmtId="41" fontId="7" fillId="0" borderId="0" xfId="0" applyNumberFormat="1" applyFont="1"/>
    <xf numFmtId="0" fontId="83" fillId="46" borderId="51" xfId="0" applyFont="1" applyFill="1" applyBorder="1" applyAlignment="1">
      <alignment horizontal="center"/>
    </xf>
    <xf numFmtId="41" fontId="83" fillId="46" borderId="51" xfId="0" applyNumberFormat="1" applyFont="1" applyFill="1" applyBorder="1"/>
    <xf numFmtId="41" fontId="0" fillId="11" borderId="0" xfId="0" applyNumberFormat="1" applyFill="1"/>
    <xf numFmtId="0" fontId="9" fillId="0" borderId="0" xfId="0" applyFont="1"/>
    <xf numFmtId="0" fontId="80" fillId="8" borderId="7" xfId="0" applyFont="1" applyFill="1" applyBorder="1"/>
    <xf numFmtId="41" fontId="80" fillId="8" borderId="7" xfId="0" applyNumberFormat="1" applyFont="1" applyFill="1" applyBorder="1"/>
    <xf numFmtId="0" fontId="79" fillId="8" borderId="7" xfId="0" applyFont="1" applyFill="1" applyBorder="1"/>
    <xf numFmtId="41" fontId="79" fillId="8" borderId="7" xfId="0" applyNumberFormat="1" applyFont="1" applyFill="1" applyBorder="1"/>
    <xf numFmtId="49" fontId="0" fillId="47" borderId="29" xfId="0" applyNumberFormat="1" applyFill="1" applyBorder="1"/>
    <xf numFmtId="49" fontId="0" fillId="3" borderId="29" xfId="0" applyNumberFormat="1" applyFill="1" applyBorder="1"/>
    <xf numFmtId="182" fontId="5" fillId="0" borderId="0" xfId="603" applyNumberFormat="1" applyFont="1" applyFill="1" applyBorder="1" applyAlignment="1"/>
    <xf numFmtId="43" fontId="5" fillId="0" borderId="0" xfId="0" applyNumberFormat="1" applyFont="1"/>
    <xf numFmtId="9" fontId="9" fillId="6" borderId="0" xfId="9" applyFont="1" applyFill="1" applyBorder="1" applyAlignment="1"/>
    <xf numFmtId="41" fontId="24" fillId="6" borderId="2" xfId="8" applyFont="1" applyFill="1" applyBorder="1" applyAlignment="1"/>
    <xf numFmtId="0" fontId="7" fillId="0" borderId="0" xfId="0" applyFont="1" applyAlignment="1">
      <alignment wrapText="1"/>
    </xf>
    <xf numFmtId="49" fontId="0" fillId="14" borderId="29" xfId="0" applyNumberFormat="1" applyFill="1" applyBorder="1"/>
    <xf numFmtId="41" fontId="0" fillId="14" borderId="52" xfId="8" applyFont="1" applyFill="1" applyBorder="1"/>
    <xf numFmtId="169" fontId="6" fillId="0" borderId="7" xfId="0" applyNumberFormat="1" applyFont="1" applyBorder="1"/>
    <xf numFmtId="0" fontId="82" fillId="46" borderId="7" xfId="0" applyFont="1" applyFill="1" applyBorder="1" applyAlignment="1">
      <alignment horizontal="center"/>
    </xf>
    <xf numFmtId="0" fontId="1" fillId="0" borderId="7" xfId="0" applyFont="1" applyBorder="1"/>
    <xf numFmtId="41" fontId="1" fillId="0" borderId="7" xfId="8" applyFont="1" applyBorder="1"/>
    <xf numFmtId="0" fontId="82" fillId="46" borderId="7" xfId="0" applyFont="1" applyFill="1" applyBorder="1"/>
    <xf numFmtId="41" fontId="82" fillId="46" borderId="7" xfId="8" applyFont="1" applyFill="1" applyBorder="1"/>
    <xf numFmtId="3" fontId="24" fillId="6" borderId="0" xfId="0" applyNumberFormat="1" applyFont="1" applyFill="1"/>
    <xf numFmtId="41" fontId="4" fillId="0" borderId="0" xfId="8" applyFont="1" applyFill="1"/>
    <xf numFmtId="41" fontId="6" fillId="0" borderId="0" xfId="2967" applyFont="1" applyFill="1"/>
    <xf numFmtId="169" fontId="7" fillId="0" borderId="20" xfId="0" applyNumberFormat="1" applyFont="1" applyBorder="1" applyAlignment="1">
      <alignment horizontal="right" vertical="center" wrapText="1"/>
    </xf>
    <xf numFmtId="169" fontId="7" fillId="0" borderId="20" xfId="0" applyNumberFormat="1" applyFont="1" applyBorder="1" applyAlignment="1">
      <alignment horizontal="center" vertical="center" wrapText="1"/>
    </xf>
    <xf numFmtId="169" fontId="7" fillId="0" borderId="19" xfId="0" applyNumberFormat="1" applyFont="1" applyBorder="1" applyAlignment="1">
      <alignment horizontal="right" vertical="center" wrapText="1"/>
    </xf>
    <xf numFmtId="41" fontId="80" fillId="8" borderId="7" xfId="8" applyFont="1" applyFill="1" applyBorder="1"/>
    <xf numFmtId="49" fontId="23" fillId="0" borderId="30" xfId="0" applyNumberFormat="1" applyFont="1" applyBorder="1"/>
    <xf numFmtId="0" fontId="23" fillId="0" borderId="29" xfId="0" applyFont="1" applyBorder="1"/>
    <xf numFmtId="49" fontId="23" fillId="0" borderId="29" xfId="0" applyNumberFormat="1" applyFont="1" applyBorder="1"/>
    <xf numFmtId="0" fontId="0" fillId="48" borderId="0" xfId="0" applyFill="1"/>
    <xf numFmtId="49" fontId="0" fillId="49" borderId="30" xfId="0" applyNumberFormat="1" applyFill="1" applyBorder="1"/>
    <xf numFmtId="0" fontId="0" fillId="49" borderId="29" xfId="0" applyFill="1" applyBorder="1"/>
    <xf numFmtId="49" fontId="0" fillId="49" borderId="29" xfId="0" applyNumberFormat="1" applyFill="1" applyBorder="1"/>
    <xf numFmtId="0" fontId="0" fillId="50" borderId="0" xfId="0" applyFill="1"/>
    <xf numFmtId="49" fontId="0" fillId="50" borderId="30" xfId="0" applyNumberFormat="1" applyFill="1" applyBorder="1"/>
    <xf numFmtId="0" fontId="0" fillId="50" borderId="29" xfId="0" applyFill="1" applyBorder="1"/>
    <xf numFmtId="49" fontId="0" fillId="50" borderId="29" xfId="0" applyNumberFormat="1" applyFill="1" applyBorder="1"/>
    <xf numFmtId="41" fontId="7" fillId="0" borderId="14" xfId="78" applyNumberFormat="1" applyFont="1" applyFill="1" applyBorder="1"/>
    <xf numFmtId="41" fontId="23" fillId="0" borderId="52" xfId="8" applyFont="1" applyBorder="1"/>
    <xf numFmtId="41" fontId="4" fillId="0" borderId="52" xfId="8" applyFont="1" applyBorder="1"/>
    <xf numFmtId="41" fontId="4" fillId="13" borderId="52" xfId="8" applyFont="1" applyFill="1" applyBorder="1"/>
    <xf numFmtId="41" fontId="0" fillId="11" borderId="0" xfId="8" applyFont="1" applyFill="1"/>
    <xf numFmtId="41" fontId="6" fillId="2" borderId="0" xfId="8" applyFont="1" applyFill="1"/>
    <xf numFmtId="41" fontId="37" fillId="0" borderId="0" xfId="8" applyFont="1" applyFill="1"/>
    <xf numFmtId="41" fontId="23" fillId="0" borderId="0" xfId="0" applyNumberFormat="1" applyFont="1"/>
    <xf numFmtId="49" fontId="0" fillId="51" borderId="30" xfId="0" applyNumberFormat="1" applyFill="1" applyBorder="1"/>
    <xf numFmtId="0" fontId="0" fillId="51" borderId="29" xfId="0" applyFill="1" applyBorder="1"/>
    <xf numFmtId="49" fontId="0" fillId="51" borderId="29" xfId="0" applyNumberFormat="1" applyFill="1" applyBorder="1"/>
    <xf numFmtId="0" fontId="0" fillId="52" borderId="0" xfId="0" applyFill="1"/>
    <xf numFmtId="41" fontId="0" fillId="51" borderId="52" xfId="8" applyFont="1" applyFill="1" applyBorder="1"/>
    <xf numFmtId="41" fontId="0" fillId="52" borderId="0" xfId="0" applyNumberFormat="1" applyFill="1"/>
    <xf numFmtId="49" fontId="0" fillId="52" borderId="30" xfId="0" applyNumberFormat="1" applyFill="1" applyBorder="1"/>
    <xf numFmtId="0" fontId="0" fillId="52" borderId="29" xfId="0" applyFill="1" applyBorder="1"/>
    <xf numFmtId="49" fontId="0" fillId="52" borderId="29" xfId="0" applyNumberFormat="1" applyFill="1" applyBorder="1"/>
    <xf numFmtId="41" fontId="0" fillId="52" borderId="52" xfId="8" applyFont="1" applyFill="1" applyBorder="1"/>
    <xf numFmtId="169" fontId="7" fillId="0" borderId="0" xfId="8" applyNumberFormat="1" applyFont="1" applyFill="1" applyBorder="1"/>
    <xf numFmtId="169" fontId="6" fillId="0" borderId="0" xfId="1" applyNumberFormat="1" applyFont="1" applyFill="1"/>
    <xf numFmtId="169" fontId="11" fillId="0" borderId="0" xfId="1" applyNumberFormat="1" applyFont="1" applyFill="1" applyBorder="1" applyAlignment="1">
      <alignment vertical="center"/>
    </xf>
    <xf numFmtId="41" fontId="7" fillId="0" borderId="0" xfId="1" applyNumberFormat="1" applyFont="1" applyFill="1" applyBorder="1"/>
    <xf numFmtId="169" fontId="7" fillId="0" borderId="0" xfId="3015" applyNumberFormat="1" applyFont="1" applyFill="1" applyBorder="1"/>
    <xf numFmtId="169" fontId="7" fillId="0" borderId="0" xfId="3015" applyNumberFormat="1" applyFont="1" applyFill="1" applyBorder="1" applyAlignment="1">
      <alignment vertical="center"/>
    </xf>
    <xf numFmtId="41" fontId="7" fillId="0" borderId="0" xfId="3016" applyFont="1" applyFill="1" applyBorder="1" applyAlignment="1">
      <alignment vertical="center"/>
    </xf>
    <xf numFmtId="184" fontId="81" fillId="0" borderId="0" xfId="13" applyNumberFormat="1" applyFont="1"/>
    <xf numFmtId="184" fontId="81" fillId="0" borderId="0" xfId="13" applyNumberFormat="1" applyFont="1" applyFill="1"/>
    <xf numFmtId="184" fontId="7" fillId="0" borderId="0" xfId="571" applyNumberFormat="1" applyFont="1"/>
    <xf numFmtId="184" fontId="81" fillId="0" borderId="0" xfId="0" applyNumberFormat="1" applyFont="1"/>
    <xf numFmtId="184" fontId="6" fillId="0" borderId="0" xfId="8" applyNumberFormat="1" applyFont="1" applyAlignment="1">
      <alignment horizontal="right"/>
    </xf>
    <xf numFmtId="0" fontId="6" fillId="0" borderId="1" xfId="0" applyFont="1" applyBorder="1"/>
    <xf numFmtId="169" fontId="18" fillId="0" borderId="1" xfId="0" applyNumberFormat="1" applyFont="1" applyBorder="1"/>
    <xf numFmtId="41" fontId="11" fillId="0" borderId="0" xfId="8" applyFont="1" applyFill="1" applyBorder="1" applyAlignment="1"/>
    <xf numFmtId="169" fontId="5" fillId="8" borderId="27" xfId="0" applyNumberFormat="1" applyFont="1" applyFill="1" applyBorder="1"/>
    <xf numFmtId="169" fontId="18" fillId="6" borderId="1" xfId="0" applyNumberFormat="1" applyFont="1" applyFill="1" applyBorder="1"/>
    <xf numFmtId="182" fontId="5" fillId="0" borderId="0" xfId="6517" applyNumberFormat="1" applyFont="1" applyFill="1" applyBorder="1" applyAlignment="1"/>
    <xf numFmtId="41" fontId="11" fillId="6" borderId="0" xfId="5242" applyFont="1" applyFill="1" applyBorder="1" applyAlignment="1"/>
    <xf numFmtId="0" fontId="0" fillId="47" borderId="29" xfId="0" applyFill="1" applyBorder="1"/>
    <xf numFmtId="0" fontId="0" fillId="3" borderId="29" xfId="0" applyFill="1" applyBorder="1"/>
    <xf numFmtId="185" fontId="0" fillId="13" borderId="52" xfId="8" applyNumberFormat="1" applyFont="1" applyFill="1" applyBorder="1"/>
    <xf numFmtId="185" fontId="0" fillId="0" borderId="52" xfId="8" applyNumberFormat="1" applyFont="1" applyBorder="1"/>
    <xf numFmtId="185" fontId="4" fillId="0" borderId="52" xfId="8" applyNumberFormat="1" applyFont="1" applyBorder="1"/>
    <xf numFmtId="185" fontId="4" fillId="13" borderId="52" xfId="8" applyNumberFormat="1" applyFont="1" applyFill="1" applyBorder="1"/>
    <xf numFmtId="185" fontId="0" fillId="51" borderId="52" xfId="8" applyNumberFormat="1" applyFont="1" applyFill="1" applyBorder="1"/>
    <xf numFmtId="185" fontId="23" fillId="0" borderId="52" xfId="8" applyNumberFormat="1" applyFont="1" applyBorder="1"/>
    <xf numFmtId="185" fontId="0" fillId="52" borderId="52" xfId="8" applyNumberFormat="1" applyFont="1" applyFill="1" applyBorder="1"/>
    <xf numFmtId="185" fontId="0" fillId="0" borderId="0" xfId="8" applyNumberFormat="1" applyFont="1"/>
    <xf numFmtId="185" fontId="0" fillId="0" borderId="0" xfId="0" applyNumberFormat="1"/>
    <xf numFmtId="185" fontId="0" fillId="0" borderId="29" xfId="8" applyNumberFormat="1" applyFont="1" applyBorder="1"/>
    <xf numFmtId="185" fontId="0" fillId="0" borderId="29" xfId="8" applyNumberFormat="1" applyFont="1" applyFill="1" applyBorder="1"/>
    <xf numFmtId="170" fontId="0" fillId="0" borderId="0" xfId="0" applyNumberFormat="1"/>
    <xf numFmtId="170" fontId="0" fillId="13" borderId="30" xfId="0" applyNumberFormat="1" applyFill="1" applyBorder="1"/>
    <xf numFmtId="41" fontId="0" fillId="50" borderId="52" xfId="8" applyFont="1" applyFill="1" applyBorder="1"/>
    <xf numFmtId="41" fontId="0" fillId="50" borderId="0" xfId="0" applyNumberFormat="1" applyFill="1"/>
    <xf numFmtId="169" fontId="7" fillId="0" borderId="0" xfId="8" applyNumberFormat="1" applyFont="1" applyFill="1" applyAlignment="1">
      <alignment horizontal="right" vertical="center"/>
    </xf>
    <xf numFmtId="169" fontId="11" fillId="0" borderId="2" xfId="1" applyNumberFormat="1" applyFont="1" applyFill="1" applyBorder="1" applyAlignment="1">
      <alignment horizontal="right" vertical="center"/>
    </xf>
    <xf numFmtId="169" fontId="7" fillId="0" borderId="0" xfId="1" applyNumberFormat="1" applyFont="1" applyFill="1" applyAlignment="1">
      <alignment horizontal="right" vertical="center"/>
    </xf>
    <xf numFmtId="169" fontId="7" fillId="0" borderId="0" xfId="1" quotePrefix="1" applyNumberFormat="1" applyFont="1" applyFill="1" applyAlignment="1">
      <alignment horizontal="right" vertical="center"/>
    </xf>
    <xf numFmtId="169" fontId="11" fillId="0" borderId="0" xfId="1" applyNumberFormat="1" applyFont="1" applyFill="1" applyAlignment="1">
      <alignment horizontal="right" vertical="center"/>
    </xf>
    <xf numFmtId="169" fontId="11" fillId="0" borderId="3" xfId="1" applyNumberFormat="1" applyFont="1" applyFill="1" applyBorder="1" applyAlignment="1">
      <alignment horizontal="right" vertical="center"/>
    </xf>
    <xf numFmtId="41" fontId="49" fillId="0" borderId="0" xfId="3016" applyFont="1" applyFill="1" applyBorder="1" applyAlignment="1">
      <alignment vertical="center"/>
    </xf>
    <xf numFmtId="179" fontId="7" fillId="0" borderId="0" xfId="8" applyNumberFormat="1" applyFont="1" applyFill="1" applyBorder="1"/>
    <xf numFmtId="179" fontId="11" fillId="0" borderId="0" xfId="8" applyNumberFormat="1" applyFont="1" applyFill="1"/>
    <xf numFmtId="185" fontId="6" fillId="0" borderId="0" xfId="0" applyNumberFormat="1" applyFont="1"/>
    <xf numFmtId="41" fontId="81" fillId="52" borderId="0" xfId="0" applyNumberFormat="1" applyFont="1" applyFill="1"/>
    <xf numFmtId="41" fontId="1" fillId="52" borderId="7" xfId="8" applyFont="1" applyFill="1" applyBorder="1"/>
    <xf numFmtId="0" fontId="6" fillId="52" borderId="0" xfId="0" applyFont="1" applyFill="1"/>
    <xf numFmtId="41" fontId="7" fillId="52" borderId="0" xfId="0" applyNumberFormat="1" applyFont="1" applyFill="1"/>
    <xf numFmtId="41" fontId="81" fillId="53" borderId="0" xfId="0" applyNumberFormat="1" applyFont="1" applyFill="1"/>
    <xf numFmtId="0" fontId="6" fillId="54" borderId="0" xfId="0" applyFont="1" applyFill="1"/>
    <xf numFmtId="41" fontId="6" fillId="54" borderId="0" xfId="0" applyNumberFormat="1" applyFont="1" applyFill="1"/>
    <xf numFmtId="41" fontId="0" fillId="55" borderId="0" xfId="0" applyNumberFormat="1" applyFill="1"/>
    <xf numFmtId="169" fontId="7" fillId="0" borderId="20" xfId="0" applyNumberFormat="1" applyFont="1" applyBorder="1" applyAlignment="1">
      <alignment vertical="center" wrapText="1"/>
    </xf>
    <xf numFmtId="3" fontId="7" fillId="0" borderId="0" xfId="8" applyNumberFormat="1" applyFont="1" applyFill="1" applyBorder="1"/>
    <xf numFmtId="41" fontId="7" fillId="0" borderId="0" xfId="8" applyFont="1" applyFill="1" applyAlignment="1">
      <alignment vertical="center"/>
    </xf>
    <xf numFmtId="184" fontId="6" fillId="0" borderId="0" xfId="0" applyNumberFormat="1" applyFont="1"/>
    <xf numFmtId="170" fontId="73" fillId="13" borderId="30" xfId="0" applyNumberFormat="1" applyFont="1" applyFill="1" applyBorder="1"/>
    <xf numFmtId="0" fontId="73" fillId="13" borderId="29" xfId="0" applyFont="1" applyFill="1" applyBorder="1"/>
    <xf numFmtId="0" fontId="73" fillId="0" borderId="0" xfId="0" applyFont="1"/>
    <xf numFmtId="185" fontId="73" fillId="13" borderId="52" xfId="8" applyNumberFormat="1" applyFont="1" applyFill="1" applyBorder="1"/>
    <xf numFmtId="0" fontId="73" fillId="3" borderId="0" xfId="0" applyFont="1" applyFill="1"/>
    <xf numFmtId="0" fontId="73" fillId="0" borderId="29" xfId="0" applyFont="1" applyBorder="1"/>
    <xf numFmtId="185" fontId="73" fillId="0" borderId="52" xfId="8" applyNumberFormat="1" applyFont="1" applyBorder="1"/>
    <xf numFmtId="170" fontId="73" fillId="14" borderId="30" xfId="0" applyNumberFormat="1" applyFont="1" applyFill="1" applyBorder="1"/>
    <xf numFmtId="0" fontId="73" fillId="11" borderId="29" xfId="0" applyFont="1" applyFill="1" applyBorder="1"/>
    <xf numFmtId="0" fontId="73" fillId="11" borderId="0" xfId="0" applyFont="1" applyFill="1"/>
    <xf numFmtId="185" fontId="73" fillId="11" borderId="52" xfId="8" applyNumberFormat="1" applyFont="1" applyFill="1" applyBorder="1"/>
    <xf numFmtId="170" fontId="0" fillId="0" borderId="30" xfId="0" applyNumberFormat="1" applyBorder="1"/>
    <xf numFmtId="185" fontId="0" fillId="0" borderId="52" xfId="8" applyNumberFormat="1" applyFont="1" applyFill="1" applyBorder="1"/>
    <xf numFmtId="43" fontId="6" fillId="0" borderId="13" xfId="0" applyNumberFormat="1" applyFont="1" applyBorder="1"/>
    <xf numFmtId="3" fontId="6" fillId="0" borderId="0" xfId="0" applyNumberFormat="1" applyFont="1"/>
    <xf numFmtId="186" fontId="6" fillId="6" borderId="0" xfId="8" applyNumberFormat="1" applyFont="1" applyFill="1"/>
    <xf numFmtId="188" fontId="6" fillId="2" borderId="0" xfId="0" applyNumberFormat="1" applyFont="1" applyFill="1"/>
    <xf numFmtId="0" fontId="7" fillId="0" borderId="0" xfId="13" applyFont="1" applyBorder="1" applyAlignment="1">
      <alignment horizontal="center" vertical="center"/>
    </xf>
    <xf numFmtId="41" fontId="81" fillId="0" borderId="0" xfId="0" applyNumberFormat="1" applyFont="1"/>
    <xf numFmtId="170" fontId="0" fillId="14" borderId="30" xfId="0" applyNumberFormat="1" applyFill="1" applyBorder="1"/>
    <xf numFmtId="0" fontId="0" fillId="11" borderId="29" xfId="0" applyFill="1" applyBorder="1"/>
    <xf numFmtId="185" fontId="0" fillId="11" borderId="52" xfId="8" applyNumberFormat="1" applyFont="1" applyFill="1" applyBorder="1"/>
    <xf numFmtId="0" fontId="0" fillId="14" borderId="29" xfId="0" applyFill="1" applyBorder="1"/>
    <xf numFmtId="185" fontId="0" fillId="14" borderId="52" xfId="8" applyNumberFormat="1" applyFont="1" applyFill="1" applyBorder="1"/>
    <xf numFmtId="49" fontId="73" fillId="13" borderId="29" xfId="0" applyNumberFormat="1" applyFont="1" applyFill="1" applyBorder="1"/>
    <xf numFmtId="49" fontId="73" fillId="0" borderId="29" xfId="0" applyNumberFormat="1" applyFont="1" applyBorder="1"/>
    <xf numFmtId="49" fontId="0" fillId="11" borderId="29" xfId="0" applyNumberFormat="1" applyFill="1" applyBorder="1"/>
    <xf numFmtId="1" fontId="0" fillId="13" borderId="29" xfId="0" applyNumberFormat="1" applyFill="1" applyBorder="1"/>
    <xf numFmtId="1" fontId="0" fillId="0" borderId="29" xfId="0" applyNumberFormat="1" applyBorder="1"/>
    <xf numFmtId="1" fontId="0" fillId="51" borderId="29" xfId="0" applyNumberFormat="1" applyFill="1" applyBorder="1"/>
    <xf numFmtId="1" fontId="23" fillId="0" borderId="29" xfId="0" applyNumberFormat="1" applyFont="1" applyBorder="1"/>
    <xf numFmtId="1" fontId="0" fillId="52" borderId="29" xfId="0" applyNumberFormat="1" applyFill="1" applyBorder="1"/>
    <xf numFmtId="1" fontId="73" fillId="13" borderId="29" xfId="0" applyNumberFormat="1" applyFont="1" applyFill="1" applyBorder="1"/>
    <xf numFmtId="1" fontId="73" fillId="0" borderId="29" xfId="0" applyNumberFormat="1" applyFont="1" applyBorder="1"/>
    <xf numFmtId="1" fontId="0" fillId="11" borderId="29" xfId="0" applyNumberFormat="1" applyFill="1" applyBorder="1"/>
    <xf numFmtId="1" fontId="0" fillId="14" borderId="29" xfId="0" applyNumberFormat="1" applyFill="1" applyBorder="1"/>
    <xf numFmtId="1" fontId="0" fillId="0" borderId="0" xfId="0" applyNumberFormat="1"/>
    <xf numFmtId="0" fontId="0" fillId="13" borderId="52" xfId="8" applyNumberFormat="1" applyFont="1" applyFill="1" applyBorder="1"/>
    <xf numFmtId="0" fontId="0" fillId="0" borderId="52" xfId="8" applyNumberFormat="1" applyFont="1" applyBorder="1"/>
    <xf numFmtId="0" fontId="4" fillId="0" borderId="52" xfId="8" applyNumberFormat="1" applyFont="1" applyBorder="1"/>
    <xf numFmtId="0" fontId="4" fillId="13" borderId="52" xfId="8" applyNumberFormat="1" applyFont="1" applyFill="1" applyBorder="1"/>
    <xf numFmtId="0" fontId="0" fillId="0" borderId="52" xfId="8" applyNumberFormat="1" applyFont="1" applyFill="1" applyBorder="1"/>
    <xf numFmtId="0" fontId="0" fillId="51" borderId="52" xfId="8" applyNumberFormat="1" applyFont="1" applyFill="1" applyBorder="1"/>
    <xf numFmtId="0" fontId="23" fillId="0" borderId="52" xfId="8" applyNumberFormat="1" applyFont="1" applyBorder="1"/>
    <xf numFmtId="0" fontId="0" fillId="52" borderId="52" xfId="8" applyNumberFormat="1" applyFont="1" applyFill="1" applyBorder="1"/>
    <xf numFmtId="0" fontId="73" fillId="13" borderId="52" xfId="8" applyNumberFormat="1" applyFont="1" applyFill="1" applyBorder="1"/>
    <xf numFmtId="0" fontId="73" fillId="0" borderId="52" xfId="8" applyNumberFormat="1" applyFont="1" applyBorder="1"/>
    <xf numFmtId="0" fontId="0" fillId="11" borderId="52" xfId="8" applyNumberFormat="1" applyFont="1" applyFill="1" applyBorder="1"/>
    <xf numFmtId="0" fontId="0" fillId="14" borderId="52" xfId="8" applyNumberFormat="1" applyFont="1" applyFill="1" applyBorder="1"/>
    <xf numFmtId="0" fontId="0" fillId="0" borderId="0" xfId="8" applyNumberFormat="1" applyFont="1"/>
    <xf numFmtId="182" fontId="0" fillId="0" borderId="29" xfId="8" applyNumberFormat="1" applyFont="1" applyFill="1" applyBorder="1"/>
    <xf numFmtId="0" fontId="6" fillId="0" borderId="0" xfId="0" applyFont="1" applyAlignment="1">
      <alignment vertical="top" wrapText="1"/>
    </xf>
    <xf numFmtId="169" fontId="6" fillId="2" borderId="0" xfId="8" applyNumberFormat="1" applyFont="1" applyFill="1"/>
    <xf numFmtId="182" fontId="6" fillId="6" borderId="0" xfId="0" applyNumberFormat="1" applyFont="1" applyFill="1"/>
    <xf numFmtId="41" fontId="6" fillId="52" borderId="0" xfId="0" applyNumberFormat="1" applyFont="1" applyFill="1"/>
    <xf numFmtId="41" fontId="73" fillId="0" borderId="52" xfId="8" applyFont="1" applyBorder="1"/>
    <xf numFmtId="169" fontId="7" fillId="0" borderId="0" xfId="8430" applyNumberFormat="1" applyFont="1" applyFill="1" applyBorder="1"/>
    <xf numFmtId="169" fontId="7" fillId="0" borderId="0" xfId="8431" applyNumberFormat="1" applyFont="1" applyFill="1" applyBorder="1"/>
    <xf numFmtId="41" fontId="4" fillId="0" borderId="0" xfId="6864" applyFont="1" applyFill="1"/>
    <xf numFmtId="169" fontId="7" fillId="0" borderId="0" xfId="8432" applyNumberFormat="1" applyFont="1" applyFill="1" applyBorder="1"/>
    <xf numFmtId="178" fontId="0" fillId="0" borderId="0" xfId="8" applyNumberFormat="1" applyFont="1" applyFill="1"/>
    <xf numFmtId="41" fontId="6" fillId="0" borderId="0" xfId="8" applyFont="1" applyFill="1" applyAlignment="1">
      <alignment horizontal="center"/>
    </xf>
    <xf numFmtId="41" fontId="7" fillId="0" borderId="13" xfId="8" applyFont="1" applyFill="1" applyBorder="1"/>
    <xf numFmtId="178" fontId="6" fillId="6" borderId="0" xfId="0" applyNumberFormat="1" applyFont="1" applyFill="1"/>
    <xf numFmtId="41" fontId="20" fillId="0" borderId="0" xfId="8" applyFont="1"/>
    <xf numFmtId="3" fontId="7" fillId="0" borderId="0" xfId="13005" applyNumberFormat="1" applyFont="1" applyFill="1"/>
    <xf numFmtId="0" fontId="0" fillId="0" borderId="0" xfId="8" applyNumberFormat="1" applyFont="1" applyBorder="1"/>
    <xf numFmtId="3" fontId="7" fillId="0" borderId="0" xfId="8566" applyNumberFormat="1" applyFont="1" applyFill="1"/>
    <xf numFmtId="0" fontId="0" fillId="11" borderId="0" xfId="8" applyNumberFormat="1" applyFont="1" applyFill="1" applyBorder="1"/>
    <xf numFmtId="0" fontId="0" fillId="0" borderId="0" xfId="0" applyAlignment="1">
      <alignment horizontal="left"/>
    </xf>
    <xf numFmtId="41" fontId="81" fillId="0" borderId="0" xfId="8" applyFont="1" applyFill="1"/>
    <xf numFmtId="0" fontId="23" fillId="0" borderId="0" xfId="0" applyFont="1" applyAlignment="1">
      <alignment horizontal="left"/>
    </xf>
    <xf numFmtId="41" fontId="80" fillId="0" borderId="7" xfId="0" applyNumberFormat="1" applyFont="1" applyBorder="1"/>
    <xf numFmtId="41" fontId="80" fillId="0" borderId="7" xfId="15088" applyFont="1" applyFill="1" applyBorder="1"/>
    <xf numFmtId="169" fontId="5" fillId="8" borderId="8" xfId="0" applyNumberFormat="1" applyFont="1" applyFill="1" applyBorder="1"/>
    <xf numFmtId="0" fontId="7" fillId="0" borderId="0" xfId="13" applyFont="1" applyFill="1" applyAlignment="1">
      <alignment horizontal="center"/>
    </xf>
    <xf numFmtId="170" fontId="81" fillId="0" borderId="30" xfId="0" applyNumberFormat="1" applyFont="1" applyBorder="1"/>
    <xf numFmtId="0" fontId="81" fillId="0" borderId="29" xfId="0" applyFont="1" applyBorder="1"/>
    <xf numFmtId="1" fontId="81" fillId="0" borderId="29" xfId="0" applyNumberFormat="1" applyFont="1" applyBorder="1"/>
    <xf numFmtId="49" fontId="81" fillId="0" borderId="29" xfId="0" applyNumberFormat="1" applyFont="1" applyBorder="1"/>
    <xf numFmtId="0" fontId="81" fillId="0" borderId="0" xfId="0" applyFont="1"/>
    <xf numFmtId="41" fontId="81" fillId="0" borderId="52" xfId="8" applyFont="1" applyFill="1" applyBorder="1"/>
    <xf numFmtId="41" fontId="7" fillId="0" borderId="7" xfId="8" applyFont="1" applyFill="1" applyBorder="1" applyAlignment="1">
      <alignment horizontal="center" vertical="center" wrapText="1"/>
    </xf>
    <xf numFmtId="9" fontId="6" fillId="6" borderId="0" xfId="9" applyFont="1" applyFill="1"/>
    <xf numFmtId="9" fontId="18" fillId="6" borderId="0" xfId="9" applyFont="1" applyFill="1" applyAlignment="1">
      <alignment wrapText="1"/>
    </xf>
    <xf numFmtId="0" fontId="7" fillId="56" borderId="0" xfId="0" applyFont="1" applyFill="1"/>
    <xf numFmtId="0" fontId="15" fillId="2" borderId="0" xfId="13" applyFill="1" applyAlignment="1" applyProtection="1">
      <alignment horizontal="center" vertical="center"/>
      <protection locked="0"/>
    </xf>
    <xf numFmtId="0" fontId="6" fillId="3" borderId="0" xfId="0" applyFont="1" applyFill="1" applyAlignment="1">
      <alignment horizontal="left"/>
    </xf>
    <xf numFmtId="0" fontId="12" fillId="0" borderId="0" xfId="0" applyFont="1" applyAlignment="1">
      <alignment horizontal="center" vertical="center"/>
    </xf>
    <xf numFmtId="0" fontId="12" fillId="56" borderId="7" xfId="0" applyFont="1" applyFill="1" applyBorder="1"/>
    <xf numFmtId="0" fontId="12" fillId="0" borderId="7" xfId="0" applyFont="1" applyBorder="1"/>
    <xf numFmtId="0" fontId="12" fillId="56" borderId="7" xfId="0" applyFont="1" applyFill="1" applyBorder="1" applyAlignment="1">
      <alignment horizontal="left"/>
    </xf>
    <xf numFmtId="0" fontId="12" fillId="0" borderId="7" xfId="0" applyFont="1" applyBorder="1" applyAlignment="1">
      <alignment horizontal="center"/>
    </xf>
    <xf numFmtId="183" fontId="6" fillId="0" borderId="7" xfId="595" applyNumberFormat="1" applyFont="1" applyFill="1" applyBorder="1" applyAlignment="1">
      <alignment vertical="center"/>
    </xf>
    <xf numFmtId="170" fontId="7" fillId="0" borderId="0" xfId="0" applyNumberFormat="1" applyFont="1" applyAlignment="1">
      <alignment horizontal="left"/>
    </xf>
    <xf numFmtId="0" fontId="12" fillId="56" borderId="7" xfId="0" applyFont="1" applyFill="1" applyBorder="1" applyAlignment="1">
      <alignment horizontal="left" wrapText="1"/>
    </xf>
    <xf numFmtId="0" fontId="12" fillId="0" borderId="7" xfId="0" applyFont="1" applyBorder="1" applyAlignment="1">
      <alignment vertical="top"/>
    </xf>
    <xf numFmtId="0" fontId="15" fillId="56" borderId="7" xfId="13" applyFill="1" applyBorder="1"/>
    <xf numFmtId="0" fontId="39" fillId="0" borderId="7" xfId="0" applyFont="1" applyBorder="1"/>
    <xf numFmtId="41" fontId="12" fillId="56" borderId="7" xfId="8" applyFont="1" applyFill="1" applyBorder="1" applyAlignment="1">
      <alignment horizontal="center"/>
    </xf>
    <xf numFmtId="41" fontId="12" fillId="56" borderId="7" xfId="8" applyFont="1" applyFill="1" applyBorder="1" applyAlignment="1">
      <alignment horizontal="center" vertical="center"/>
    </xf>
    <xf numFmtId="3" fontId="12" fillId="56" borderId="7" xfId="0" applyNumberFormat="1" applyFont="1" applyFill="1" applyBorder="1" applyAlignment="1">
      <alignment horizontal="center"/>
    </xf>
    <xf numFmtId="0" fontId="15" fillId="0" borderId="0" xfId="13" applyFill="1" applyAlignment="1">
      <alignment horizontal="center"/>
    </xf>
    <xf numFmtId="0" fontId="16" fillId="6" borderId="0" xfId="13" applyFont="1" applyFill="1" applyAlignment="1">
      <alignment horizontal="center"/>
    </xf>
    <xf numFmtId="0" fontId="16" fillId="0" borderId="0" xfId="13" applyFont="1" applyFill="1" applyAlignment="1">
      <alignment horizontal="center"/>
    </xf>
    <xf numFmtId="0" fontId="15" fillId="0" borderId="0" xfId="13" applyBorder="1" applyAlignment="1">
      <alignment horizontal="center"/>
    </xf>
    <xf numFmtId="0" fontId="15" fillId="0" borderId="0" xfId="13" quotePrefix="1" applyAlignment="1">
      <alignment horizontal="center" vertical="center"/>
    </xf>
    <xf numFmtId="0" fontId="15" fillId="0" borderId="0" xfId="13" applyFill="1" applyAlignment="1">
      <alignment horizontal="center" vertical="center"/>
    </xf>
    <xf numFmtId="10" fontId="7" fillId="0" borderId="7" xfId="9" applyNumberFormat="1" applyFont="1" applyBorder="1" applyAlignment="1">
      <alignment horizontal="center" vertical="center" wrapText="1"/>
    </xf>
    <xf numFmtId="0" fontId="5" fillId="0" borderId="0" xfId="0" applyFont="1" applyAlignment="1">
      <alignment vertical="justify" wrapText="1"/>
    </xf>
    <xf numFmtId="0" fontId="6" fillId="0" borderId="12" xfId="0" applyFont="1" applyBorder="1" applyAlignment="1">
      <alignment vertical="justify" wrapText="1"/>
    </xf>
    <xf numFmtId="0" fontId="12" fillId="56" borderId="7" xfId="0" applyFont="1" applyFill="1" applyBorder="1" applyAlignment="1">
      <alignment horizontal="center"/>
    </xf>
    <xf numFmtId="41" fontId="12" fillId="56" borderId="7" xfId="8" applyFont="1" applyFill="1" applyBorder="1"/>
    <xf numFmtId="10" fontId="12" fillId="56" borderId="7" xfId="9" applyNumberFormat="1" applyFont="1" applyFill="1" applyBorder="1" applyAlignment="1">
      <alignment horizontal="center"/>
    </xf>
    <xf numFmtId="3" fontId="0" fillId="0" borderId="0" xfId="0" applyNumberFormat="1"/>
    <xf numFmtId="0" fontId="12" fillId="6" borderId="0" xfId="0" applyFont="1" applyFill="1"/>
    <xf numFmtId="169" fontId="7" fillId="0" borderId="19" xfId="0" applyNumberFormat="1" applyFont="1" applyBorder="1" applyAlignment="1">
      <alignment vertical="center" wrapText="1"/>
    </xf>
    <xf numFmtId="3" fontId="5" fillId="0" borderId="0" xfId="0" applyNumberFormat="1" applyFont="1" applyAlignment="1">
      <alignment horizontal="left"/>
    </xf>
    <xf numFmtId="3" fontId="15" fillId="0" borderId="0" xfId="13" applyNumberFormat="1" applyAlignment="1">
      <alignment horizontal="distributed" vertical="distributed"/>
    </xf>
    <xf numFmtId="3" fontId="7" fillId="0" borderId="7" xfId="0" applyNumberFormat="1" applyFont="1" applyBorder="1" applyAlignment="1">
      <alignment horizontal="center" vertical="center" wrapText="1"/>
    </xf>
    <xf numFmtId="41" fontId="5" fillId="0" borderId="2" xfId="8" applyFont="1" applyFill="1" applyBorder="1" applyAlignment="1">
      <alignment horizontal="center"/>
    </xf>
    <xf numFmtId="0" fontId="45" fillId="57" borderId="0" xfId="0" applyFont="1" applyFill="1"/>
    <xf numFmtId="0" fontId="86" fillId="0" borderId="0" xfId="0" applyFont="1"/>
    <xf numFmtId="169" fontId="11" fillId="0" borderId="0" xfId="0" applyNumberFormat="1" applyFont="1" applyAlignment="1">
      <alignment horizontal="center" wrapText="1"/>
    </xf>
    <xf numFmtId="169" fontId="9" fillId="6" borderId="0" xfId="8" applyNumberFormat="1" applyFont="1" applyFill="1" applyBorder="1"/>
    <xf numFmtId="169" fontId="7" fillId="0" borderId="0" xfId="1" applyNumberFormat="1" applyFont="1" applyFill="1" applyBorder="1" applyAlignment="1">
      <alignment horizontal="center"/>
    </xf>
    <xf numFmtId="41" fontId="5" fillId="8" borderId="8" xfId="8" applyFont="1" applyFill="1" applyBorder="1"/>
    <xf numFmtId="41" fontId="6" fillId="8" borderId="7" xfId="8" applyFont="1" applyFill="1" applyBorder="1"/>
    <xf numFmtId="41" fontId="5" fillId="8" borderId="7" xfId="8" applyFont="1" applyFill="1" applyBorder="1"/>
    <xf numFmtId="41" fontId="84" fillId="0" borderId="7" xfId="8" applyFont="1" applyBorder="1"/>
    <xf numFmtId="41" fontId="5" fillId="8" borderId="27" xfId="8" applyFont="1" applyFill="1" applyBorder="1"/>
    <xf numFmtId="41" fontId="14" fillId="6" borderId="0" xfId="0" applyNumberFormat="1" applyFont="1" applyFill="1"/>
    <xf numFmtId="0" fontId="11" fillId="0" borderId="0" xfId="0" applyFont="1" applyAlignment="1">
      <alignment horizontal="center" vertical="center"/>
    </xf>
    <xf numFmtId="3" fontId="11" fillId="0" borderId="0" xfId="1" applyNumberFormat="1" applyFont="1" applyFill="1" applyBorder="1" applyAlignment="1">
      <alignment horizontal="right"/>
    </xf>
    <xf numFmtId="3" fontId="11" fillId="9" borderId="33" xfId="1" applyNumberFormat="1" applyFont="1" applyFill="1" applyBorder="1" applyAlignment="1">
      <alignment vertical="center"/>
    </xf>
    <xf numFmtId="14" fontId="0" fillId="0" borderId="0" xfId="0" applyNumberFormat="1"/>
    <xf numFmtId="41" fontId="6" fillId="6" borderId="0" xfId="8" applyFont="1" applyFill="1" applyBorder="1"/>
    <xf numFmtId="0" fontId="88" fillId="0" borderId="0" xfId="0" applyFont="1"/>
    <xf numFmtId="0" fontId="7" fillId="58" borderId="0" xfId="0" applyFont="1" applyFill="1"/>
    <xf numFmtId="0" fontId="11" fillId="58" borderId="0" xfId="0" applyFont="1" applyFill="1" applyAlignment="1">
      <alignment horizontal="center" vertical="center"/>
    </xf>
    <xf numFmtId="0" fontId="11" fillId="58" borderId="0" xfId="0" applyFont="1" applyFill="1" applyAlignment="1">
      <alignment horizontal="left"/>
    </xf>
    <xf numFmtId="0" fontId="7" fillId="58" borderId="0" xfId="0" applyFont="1" applyFill="1" applyAlignment="1">
      <alignment horizontal="center" vertical="center"/>
    </xf>
    <xf numFmtId="3" fontId="11" fillId="58" borderId="2" xfId="1" applyNumberFormat="1" applyFont="1" applyFill="1" applyBorder="1"/>
    <xf numFmtId="3" fontId="11" fillId="58" borderId="0" xfId="1" applyNumberFormat="1" applyFont="1" applyFill="1" applyBorder="1" applyAlignment="1">
      <alignment vertical="center"/>
    </xf>
    <xf numFmtId="3" fontId="7" fillId="58" borderId="0" xfId="0" applyNumberFormat="1" applyFont="1" applyFill="1"/>
    <xf numFmtId="0" fontId="11" fillId="58" borderId="0" xfId="0" applyFont="1" applyFill="1" applyAlignment="1">
      <alignment horizontal="left" vertical="center"/>
    </xf>
    <xf numFmtId="0" fontId="11" fillId="58" borderId="0" xfId="1" applyNumberFormat="1" applyFont="1" applyFill="1" applyBorder="1" applyAlignment="1">
      <alignment horizontal="center" vertical="center"/>
    </xf>
    <xf numFmtId="17" fontId="11" fillId="58" borderId="0" xfId="1" applyNumberFormat="1" applyFont="1" applyFill="1" applyBorder="1" applyAlignment="1">
      <alignment horizontal="center" vertical="center"/>
    </xf>
    <xf numFmtId="17" fontId="11" fillId="58" borderId="0" xfId="0" applyNumberFormat="1" applyFont="1" applyFill="1" applyAlignment="1">
      <alignment horizontal="center" vertical="center"/>
    </xf>
    <xf numFmtId="0" fontId="11" fillId="59" borderId="7" xfId="77" applyFont="1" applyFill="1" applyBorder="1" applyAlignment="1">
      <alignment horizontal="center" vertical="center"/>
    </xf>
    <xf numFmtId="0" fontId="11" fillId="59" borderId="7" xfId="77" applyFont="1" applyFill="1" applyBorder="1" applyAlignment="1">
      <alignment horizontal="center" vertical="center" wrapText="1"/>
    </xf>
    <xf numFmtId="41" fontId="11" fillId="59" borderId="7" xfId="8" applyFont="1" applyFill="1" applyBorder="1" applyAlignment="1">
      <alignment horizontal="center" vertical="center" wrapText="1"/>
    </xf>
    <xf numFmtId="0" fontId="6" fillId="58" borderId="0" xfId="0" applyFont="1" applyFill="1"/>
    <xf numFmtId="0" fontId="11" fillId="59" borderId="7" xfId="77" applyFont="1" applyFill="1" applyBorder="1" applyAlignment="1">
      <alignment vertical="center"/>
    </xf>
    <xf numFmtId="0" fontId="11" fillId="59" borderId="7" xfId="77" applyFont="1" applyFill="1" applyBorder="1" applyAlignment="1">
      <alignment vertical="center" wrapText="1"/>
    </xf>
    <xf numFmtId="41" fontId="11" fillId="59" borderId="7" xfId="8" applyFont="1" applyFill="1" applyBorder="1" applyAlignment="1">
      <alignment vertical="center" wrapText="1"/>
    </xf>
    <xf numFmtId="17" fontId="11" fillId="58" borderId="7" xfId="3" quotePrefix="1" applyNumberFormat="1" applyFont="1" applyFill="1" applyBorder="1" applyAlignment="1">
      <alignment horizontal="center"/>
    </xf>
    <xf numFmtId="0" fontId="11" fillId="59" borderId="7" xfId="77" applyFont="1" applyFill="1" applyBorder="1"/>
    <xf numFmtId="169" fontId="11" fillId="59" borderId="7" xfId="78" applyNumberFormat="1" applyFont="1" applyFill="1" applyBorder="1"/>
    <xf numFmtId="41" fontId="11" fillId="59" borderId="7" xfId="8" applyFont="1" applyFill="1" applyBorder="1"/>
    <xf numFmtId="169" fontId="7" fillId="0" borderId="10" xfId="0" applyNumberFormat="1" applyFont="1" applyBorder="1" applyAlignment="1">
      <alignment horizontal="center" vertical="center" wrapText="1"/>
    </xf>
    <xf numFmtId="17" fontId="11" fillId="58" borderId="38" xfId="0" applyNumberFormat="1" applyFont="1" applyFill="1" applyBorder="1" applyAlignment="1">
      <alignment horizontal="center" vertical="center"/>
    </xf>
    <xf numFmtId="17" fontId="11" fillId="58" borderId="40" xfId="0" applyNumberFormat="1" applyFont="1" applyFill="1" applyBorder="1" applyAlignment="1">
      <alignment horizontal="center" vertical="center"/>
    </xf>
    <xf numFmtId="17" fontId="11" fillId="58" borderId="41" xfId="0" applyNumberFormat="1" applyFont="1" applyFill="1" applyBorder="1" applyAlignment="1">
      <alignment horizontal="center" vertical="center"/>
    </xf>
    <xf numFmtId="0" fontId="11" fillId="58" borderId="1" xfId="3" applyFont="1" applyFill="1" applyBorder="1" applyAlignment="1">
      <alignment horizontal="center"/>
    </xf>
    <xf numFmtId="17" fontId="11" fillId="58" borderId="1" xfId="0" applyNumberFormat="1" applyFont="1" applyFill="1" applyBorder="1" applyAlignment="1">
      <alignment horizontal="center" vertical="center"/>
    </xf>
    <xf numFmtId="1" fontId="11" fillId="58" borderId="0" xfId="0" applyNumberFormat="1" applyFont="1" applyFill="1" applyAlignment="1">
      <alignment horizontal="center" vertical="center"/>
    </xf>
    <xf numFmtId="0" fontId="11" fillId="58" borderId="0" xfId="0" applyFont="1" applyFill="1"/>
    <xf numFmtId="3" fontId="11" fillId="58" borderId="0" xfId="1" applyNumberFormat="1" applyFont="1" applyFill="1" applyBorder="1" applyAlignment="1">
      <alignment horizontal="right"/>
    </xf>
    <xf numFmtId="0" fontId="11" fillId="58" borderId="31" xfId="0" applyFont="1" applyFill="1" applyBorder="1" applyAlignment="1">
      <alignment horizontal="left" vertical="center"/>
    </xf>
    <xf numFmtId="0" fontId="11" fillId="58" borderId="34" xfId="0" applyFont="1" applyFill="1" applyBorder="1" applyAlignment="1">
      <alignment horizontal="left" vertical="center"/>
    </xf>
    <xf numFmtId="43" fontId="6" fillId="6" borderId="13" xfId="0" applyNumberFormat="1" applyFont="1" applyFill="1" applyBorder="1"/>
    <xf numFmtId="17" fontId="11" fillId="58" borderId="1" xfId="3" quotePrefix="1" applyNumberFormat="1" applyFont="1" applyFill="1" applyBorder="1" applyAlignment="1">
      <alignment horizontal="center" vertical="center"/>
    </xf>
    <xf numFmtId="0" fontId="11" fillId="58" borderId="4" xfId="0" applyFont="1" applyFill="1" applyBorder="1" applyAlignment="1">
      <alignment vertical="center"/>
    </xf>
    <xf numFmtId="0" fontId="11" fillId="58" borderId="53" xfId="0" applyFont="1" applyFill="1" applyBorder="1" applyAlignment="1">
      <alignment vertical="center"/>
    </xf>
    <xf numFmtId="17" fontId="11" fillId="58" borderId="10" xfId="0" applyNumberFormat="1" applyFont="1" applyFill="1" applyBorder="1" applyAlignment="1">
      <alignment horizontal="center" vertical="center"/>
    </xf>
    <xf numFmtId="0" fontId="11" fillId="58" borderId="7" xfId="0" applyFont="1" applyFill="1" applyBorder="1" applyAlignment="1">
      <alignment horizontal="center" vertical="center"/>
    </xf>
    <xf numFmtId="0" fontId="11" fillId="58" borderId="7" xfId="0" applyFont="1" applyFill="1" applyBorder="1" applyAlignment="1">
      <alignment horizontal="center" vertical="center" wrapText="1"/>
    </xf>
    <xf numFmtId="10" fontId="11" fillId="6" borderId="2" xfId="9" applyNumberFormat="1" applyFont="1" applyFill="1" applyBorder="1" applyAlignment="1">
      <alignment horizontal="right" wrapText="1"/>
    </xf>
    <xf numFmtId="10" fontId="11" fillId="0" borderId="2" xfId="9" applyNumberFormat="1" applyFont="1" applyFill="1" applyBorder="1" applyAlignment="1">
      <alignment horizontal="right" wrapText="1"/>
    </xf>
    <xf numFmtId="17" fontId="11" fillId="58" borderId="7" xfId="0" applyNumberFormat="1" applyFont="1" applyFill="1" applyBorder="1" applyAlignment="1">
      <alignment horizontal="center" vertical="center"/>
    </xf>
    <xf numFmtId="0" fontId="11" fillId="58" borderId="7" xfId="0" applyFont="1" applyFill="1" applyBorder="1" applyAlignment="1">
      <alignment horizontal="justify" vertical="center" wrapText="1"/>
    </xf>
    <xf numFmtId="0" fontId="7" fillId="58" borderId="7" xfId="0" applyFont="1" applyFill="1" applyBorder="1" applyAlignment="1">
      <alignment horizontal="right" vertical="center" wrapText="1"/>
    </xf>
    <xf numFmtId="0" fontId="7" fillId="58" borderId="7" xfId="0" applyFont="1" applyFill="1" applyBorder="1" applyAlignment="1">
      <alignment horizontal="center" vertical="center" wrapText="1"/>
    </xf>
    <xf numFmtId="170" fontId="11" fillId="58" borderId="0" xfId="0" applyNumberFormat="1" applyFont="1" applyFill="1" applyAlignment="1">
      <alignment horizontal="center"/>
    </xf>
    <xf numFmtId="0" fontId="12" fillId="56" borderId="7" xfId="0" applyFont="1" applyFill="1" applyBorder="1" applyAlignment="1">
      <alignment wrapText="1"/>
    </xf>
    <xf numFmtId="14" fontId="12" fillId="56" borderId="7" xfId="0" applyNumberFormat="1" applyFont="1" applyFill="1" applyBorder="1" applyAlignment="1">
      <alignment horizontal="center"/>
    </xf>
    <xf numFmtId="0" fontId="12" fillId="0" borderId="7" xfId="0" applyFont="1" applyBorder="1" applyAlignment="1">
      <alignment horizontal="left"/>
    </xf>
    <xf numFmtId="167" fontId="7" fillId="58" borderId="38" xfId="0" applyNumberFormat="1" applyFont="1" applyFill="1" applyBorder="1" applyAlignment="1">
      <alignment horizontal="center" vertical="center"/>
    </xf>
    <xf numFmtId="170" fontId="21" fillId="58" borderId="39" xfId="1" applyNumberFormat="1" applyFont="1" applyFill="1" applyBorder="1" applyAlignment="1">
      <alignment horizontal="center" vertical="center"/>
    </xf>
    <xf numFmtId="17" fontId="21" fillId="58" borderId="39" xfId="1" applyNumberFormat="1" applyFont="1" applyFill="1" applyBorder="1" applyAlignment="1">
      <alignment horizontal="center" vertical="center"/>
    </xf>
    <xf numFmtId="17" fontId="21" fillId="58" borderId="40" xfId="1" applyNumberFormat="1" applyFont="1" applyFill="1" applyBorder="1" applyAlignment="1">
      <alignment horizontal="center" vertical="center"/>
    </xf>
    <xf numFmtId="0" fontId="7" fillId="58" borderId="38" xfId="0" applyFont="1" applyFill="1" applyBorder="1" applyAlignment="1">
      <alignment horizontal="center" vertical="center"/>
    </xf>
    <xf numFmtId="170" fontId="11" fillId="58" borderId="39" xfId="443" applyNumberFormat="1" applyFont="1" applyFill="1" applyBorder="1" applyAlignment="1">
      <alignment horizontal="center"/>
    </xf>
    <xf numFmtId="170" fontId="11" fillId="58" borderId="40" xfId="443" applyNumberFormat="1" applyFont="1" applyFill="1" applyBorder="1" applyAlignment="1">
      <alignment horizontal="center"/>
    </xf>
    <xf numFmtId="0" fontId="11" fillId="58" borderId="38" xfId="0" applyFont="1" applyFill="1" applyBorder="1"/>
    <xf numFmtId="169" fontId="11" fillId="58" borderId="39" xfId="443" applyNumberFormat="1" applyFont="1" applyFill="1" applyBorder="1"/>
    <xf numFmtId="41" fontId="11" fillId="0" borderId="0" xfId="8" applyFont="1" applyFill="1" applyBorder="1" applyAlignment="1">
      <alignment vertical="center"/>
    </xf>
    <xf numFmtId="49" fontId="87" fillId="13" borderId="29" xfId="0" applyNumberFormat="1" applyFont="1" applyFill="1" applyBorder="1"/>
    <xf numFmtId="41" fontId="87" fillId="13" borderId="52" xfId="8" applyFont="1" applyFill="1" applyBorder="1"/>
    <xf numFmtId="17" fontId="11" fillId="58" borderId="1" xfId="3" quotePrefix="1" applyNumberFormat="1" applyFont="1" applyFill="1" applyBorder="1" applyAlignment="1">
      <alignment horizontal="center"/>
    </xf>
    <xf numFmtId="41" fontId="1" fillId="0" borderId="7" xfId="8" applyFont="1" applyFill="1" applyBorder="1"/>
    <xf numFmtId="0" fontId="53" fillId="58" borderId="7" xfId="0" applyFont="1" applyFill="1" applyBorder="1"/>
    <xf numFmtId="41" fontId="53" fillId="58" borderId="7" xfId="8" applyFont="1" applyFill="1" applyBorder="1"/>
    <xf numFmtId="0" fontId="53" fillId="58" borderId="7" xfId="0" applyFont="1" applyFill="1" applyBorder="1" applyAlignment="1">
      <alignment horizontal="center"/>
    </xf>
    <xf numFmtId="17" fontId="11" fillId="58" borderId="39" xfId="0" applyNumberFormat="1" applyFont="1" applyFill="1" applyBorder="1" applyAlignment="1">
      <alignment horizontal="center" vertical="center"/>
    </xf>
    <xf numFmtId="41" fontId="11" fillId="7" borderId="17" xfId="8" applyFont="1" applyFill="1" applyBorder="1" applyAlignment="1">
      <alignment horizontal="center" vertical="center"/>
    </xf>
    <xf numFmtId="0" fontId="7" fillId="0" borderId="12" xfId="77" applyBorder="1"/>
    <xf numFmtId="41" fontId="7" fillId="0" borderId="14" xfId="78" applyNumberFormat="1" applyFont="1" applyFill="1" applyBorder="1" applyAlignment="1">
      <alignment horizontal="right"/>
    </xf>
    <xf numFmtId="169" fontId="7" fillId="0" borderId="12" xfId="78" applyNumberFormat="1" applyFont="1" applyFill="1" applyBorder="1"/>
    <xf numFmtId="41" fontId="5" fillId="0" borderId="2" xfId="0" applyNumberFormat="1" applyFont="1" applyBorder="1"/>
    <xf numFmtId="185" fontId="86" fillId="0" borderId="0" xfId="0" applyNumberFormat="1" applyFont="1"/>
    <xf numFmtId="1" fontId="6" fillId="0" borderId="0" xfId="0" applyNumberFormat="1" applyFont="1" applyAlignment="1">
      <alignment horizontal="center"/>
    </xf>
    <xf numFmtId="41" fontId="6" fillId="0" borderId="0" xfId="0" applyNumberFormat="1" applyFont="1" applyAlignment="1">
      <alignment horizontal="center"/>
    </xf>
    <xf numFmtId="169" fontId="6" fillId="0" borderId="0" xfId="0" applyNumberFormat="1" applyFont="1" applyAlignment="1">
      <alignment horizontal="center"/>
    </xf>
    <xf numFmtId="169" fontId="20" fillId="0" borderId="0" xfId="0" applyNumberFormat="1" applyFont="1"/>
    <xf numFmtId="0" fontId="11" fillId="0" borderId="1" xfId="3" applyFont="1" applyBorder="1" applyAlignment="1">
      <alignment horizontal="center"/>
    </xf>
    <xf numFmtId="176" fontId="6" fillId="0" borderId="0" xfId="0" applyNumberFormat="1" applyFont="1"/>
    <xf numFmtId="41" fontId="6" fillId="0" borderId="0" xfId="0" applyNumberFormat="1" applyFont="1" applyAlignment="1">
      <alignment horizontal="left"/>
    </xf>
    <xf numFmtId="41" fontId="23" fillId="0" borderId="0" xfId="8" applyFont="1" applyFill="1"/>
    <xf numFmtId="17" fontId="11" fillId="58" borderId="0" xfId="0" applyNumberFormat="1" applyFont="1" applyFill="1" applyAlignment="1">
      <alignment horizontal="center" vertical="center" wrapText="1"/>
    </xf>
    <xf numFmtId="0" fontId="11" fillId="58" borderId="16" xfId="0" applyFont="1" applyFill="1" applyBorder="1" applyAlignment="1">
      <alignment horizontal="center" vertical="center" wrapText="1"/>
    </xf>
    <xf numFmtId="0" fontId="11" fillId="58" borderId="56" xfId="0" applyFont="1" applyFill="1" applyBorder="1" applyAlignment="1">
      <alignment horizontal="center" vertical="center" wrapText="1"/>
    </xf>
    <xf numFmtId="0" fontId="11" fillId="58" borderId="57" xfId="0" applyFont="1" applyFill="1" applyBorder="1" applyAlignment="1">
      <alignment horizontal="center" vertical="center" wrapText="1"/>
    </xf>
    <xf numFmtId="0" fontId="11" fillId="58" borderId="54" xfId="0" applyFont="1" applyFill="1" applyBorder="1" applyAlignment="1">
      <alignment horizontal="center" vertical="center" wrapText="1"/>
    </xf>
    <xf numFmtId="0" fontId="11" fillId="58" borderId="16" xfId="0" applyFont="1" applyFill="1" applyBorder="1" applyAlignment="1">
      <alignment horizontal="left" vertical="center" wrapText="1"/>
    </xf>
    <xf numFmtId="169" fontId="11" fillId="58" borderId="16" xfId="0" applyNumberFormat="1" applyFont="1" applyFill="1" applyBorder="1" applyAlignment="1">
      <alignment horizontal="center" vertical="center" wrapText="1"/>
    </xf>
    <xf numFmtId="17" fontId="53" fillId="58" borderId="0" xfId="0" applyNumberFormat="1" applyFont="1" applyFill="1" applyAlignment="1">
      <alignment horizontal="center" vertical="center"/>
    </xf>
    <xf numFmtId="0" fontId="24" fillId="59" borderId="7" xfId="0" applyFont="1" applyFill="1" applyBorder="1"/>
    <xf numFmtId="0" fontId="79" fillId="59" borderId="7" xfId="0" applyFont="1" applyFill="1" applyBorder="1"/>
    <xf numFmtId="0" fontId="11" fillId="58" borderId="0" xfId="0" applyFont="1" applyFill="1" applyAlignment="1">
      <alignment horizontal="center" vertical="center"/>
    </xf>
    <xf numFmtId="167" fontId="5" fillId="0" borderId="0" xfId="1" applyNumberFormat="1" applyFont="1" applyFill="1" applyAlignment="1">
      <alignment horizontal="center"/>
    </xf>
    <xf numFmtId="167" fontId="6" fillId="0" borderId="0" xfId="1" applyNumberFormat="1" applyFont="1" applyFill="1" applyAlignment="1">
      <alignment horizontal="center"/>
    </xf>
    <xf numFmtId="0" fontId="21" fillId="0" borderId="0" xfId="0" applyFont="1" applyAlignment="1">
      <alignment horizontal="center"/>
    </xf>
    <xf numFmtId="0" fontId="7" fillId="0" borderId="0" xfId="0" applyFont="1" applyAlignment="1">
      <alignment horizontal="center"/>
    </xf>
    <xf numFmtId="187" fontId="6" fillId="0" borderId="0" xfId="1" applyNumberFormat="1" applyFont="1" applyFill="1" applyAlignment="1">
      <alignment horizontal="center"/>
    </xf>
    <xf numFmtId="0" fontId="11" fillId="58" borderId="0" xfId="0" applyFont="1" applyFill="1" applyAlignment="1">
      <alignment horizontal="left"/>
    </xf>
    <xf numFmtId="0" fontId="11" fillId="0" borderId="0" xfId="0" applyFont="1" applyAlignment="1">
      <alignment horizontal="left" vertical="center"/>
    </xf>
    <xf numFmtId="0" fontId="11" fillId="58" borderId="0" xfId="0" applyFont="1" applyFill="1" applyAlignment="1">
      <alignment horizontal="left" vertical="center"/>
    </xf>
    <xf numFmtId="3" fontId="6" fillId="0" borderId="0" xfId="0" applyNumberFormat="1" applyFont="1" applyAlignment="1">
      <alignment horizontal="center"/>
    </xf>
    <xf numFmtId="0" fontId="6" fillId="0" borderId="0" xfId="0" applyFont="1" applyAlignment="1">
      <alignment horizontal="center"/>
    </xf>
    <xf numFmtId="0" fontId="23" fillId="0" borderId="0" xfId="0" applyFont="1" applyAlignment="1">
      <alignment horizontal="center" vertical="center"/>
    </xf>
    <xf numFmtId="0" fontId="19" fillId="0" borderId="0" xfId="0" applyFont="1" applyAlignment="1">
      <alignment horizontal="center"/>
    </xf>
    <xf numFmtId="169" fontId="6" fillId="0" borderId="0" xfId="443" applyNumberFormat="1" applyFont="1" applyAlignment="1">
      <alignment horizontal="center"/>
    </xf>
    <xf numFmtId="0" fontId="11" fillId="0" borderId="7"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53" xfId="0" applyFont="1" applyBorder="1" applyAlignment="1">
      <alignment horizontal="center" vertical="center" wrapText="1"/>
    </xf>
    <xf numFmtId="167" fontId="11" fillId="0" borderId="11" xfId="1" applyNumberFormat="1" applyFont="1" applyFill="1" applyBorder="1" applyAlignment="1">
      <alignment horizontal="center" vertical="center" wrapText="1"/>
    </xf>
    <xf numFmtId="167" fontId="11" fillId="0" borderId="14" xfId="1" applyNumberFormat="1" applyFont="1" applyFill="1" applyBorder="1" applyAlignment="1">
      <alignment horizontal="center" vertical="center" wrapText="1"/>
    </xf>
    <xf numFmtId="167" fontId="11" fillId="0" borderId="8" xfId="1" applyNumberFormat="1" applyFont="1" applyFill="1" applyBorder="1" applyAlignment="1">
      <alignment horizontal="center" vertical="center" wrapText="1"/>
    </xf>
    <xf numFmtId="0" fontId="11" fillId="0" borderId="0" xfId="0" applyFont="1" applyAlignment="1">
      <alignment horizontal="center" vertical="center" wrapText="1"/>
    </xf>
    <xf numFmtId="167" fontId="11" fillId="0" borderId="7" xfId="1" applyNumberFormat="1" applyFont="1" applyFill="1" applyBorder="1" applyAlignment="1">
      <alignment horizontal="center" vertical="center" wrapText="1"/>
    </xf>
    <xf numFmtId="167" fontId="11" fillId="0" borderId="28" xfId="1" applyNumberFormat="1" applyFont="1" applyFill="1" applyBorder="1" applyAlignment="1">
      <alignment horizontal="center" vertical="center" wrapText="1"/>
    </xf>
    <xf numFmtId="167" fontId="11" fillId="0" borderId="6" xfId="1" applyNumberFormat="1" applyFont="1" applyFill="1" applyBorder="1" applyAlignment="1">
      <alignment horizontal="center" vertical="center" wrapText="1"/>
    </xf>
    <xf numFmtId="167" fontId="11" fillId="0" borderId="5" xfId="1" applyNumberFormat="1" applyFont="1" applyFill="1" applyBorder="1" applyAlignment="1">
      <alignment horizontal="center" vertical="center" wrapText="1"/>
    </xf>
    <xf numFmtId="167" fontId="11" fillId="0" borderId="9" xfId="1" applyNumberFormat="1" applyFont="1" applyFill="1" applyBorder="1" applyAlignment="1">
      <alignment horizontal="center" vertical="center" wrapText="1"/>
    </xf>
    <xf numFmtId="0" fontId="12" fillId="56" borderId="4" xfId="0" applyFont="1" applyFill="1" applyBorder="1" applyAlignment="1">
      <alignment horizontal="left"/>
    </xf>
    <xf numFmtId="0" fontId="12" fillId="56" borderId="10" xfId="0" applyFont="1" applyFill="1" applyBorder="1" applyAlignment="1">
      <alignment horizontal="left"/>
    </xf>
    <xf numFmtId="0" fontId="5" fillId="0" borderId="0" xfId="0" applyFont="1" applyAlignment="1">
      <alignment horizontal="right" vertical="center"/>
    </xf>
    <xf numFmtId="0" fontId="21" fillId="58" borderId="0" xfId="0" applyFont="1" applyFill="1" applyAlignment="1">
      <alignment horizontal="center" vertical="center"/>
    </xf>
    <xf numFmtId="0" fontId="6" fillId="0" borderId="0" xfId="0" applyFont="1" applyAlignment="1">
      <alignment horizontal="justify" vertical="top" wrapText="1"/>
    </xf>
    <xf numFmtId="0" fontId="21" fillId="0" borderId="0" xfId="0" applyFont="1" applyAlignment="1">
      <alignment horizontal="left" vertical="center"/>
    </xf>
    <xf numFmtId="0" fontId="7" fillId="0" borderId="12" xfId="0" applyFont="1" applyBorder="1" applyAlignment="1">
      <alignment horizontal="justify" vertical="justify"/>
    </xf>
    <xf numFmtId="0" fontId="7" fillId="0" borderId="0" xfId="0" applyFont="1" applyAlignment="1">
      <alignment horizontal="justify" vertical="justify"/>
    </xf>
    <xf numFmtId="0" fontId="5" fillId="0" borderId="4" xfId="0" applyFont="1" applyBorder="1" applyAlignment="1">
      <alignment horizontal="center"/>
    </xf>
    <xf numFmtId="0" fontId="5" fillId="0" borderId="10" xfId="0" applyFont="1" applyBorder="1" applyAlignment="1">
      <alignment horizontal="center"/>
    </xf>
    <xf numFmtId="0" fontId="10" fillId="0" borderId="0" xfId="0" applyFont="1" applyAlignment="1">
      <alignment horizontal="left" vertical="top" wrapText="1"/>
    </xf>
    <xf numFmtId="0" fontId="11" fillId="0" borderId="0" xfId="0" applyFont="1" applyAlignment="1">
      <alignment horizontal="center"/>
    </xf>
    <xf numFmtId="0" fontId="5" fillId="0" borderId="12" xfId="0" applyFont="1" applyBorder="1" applyAlignment="1">
      <alignment horizontal="left" vertical="justify" wrapText="1"/>
    </xf>
    <xf numFmtId="0" fontId="5" fillId="0" borderId="0" xfId="0" applyFont="1" applyAlignment="1">
      <alignment horizontal="left" vertical="justify" wrapText="1"/>
    </xf>
    <xf numFmtId="0" fontId="5" fillId="0" borderId="13" xfId="0" applyFont="1" applyBorder="1" applyAlignment="1">
      <alignment horizontal="left" vertical="justify" wrapText="1"/>
    </xf>
    <xf numFmtId="0" fontId="21" fillId="0" borderId="1" xfId="0" applyFont="1" applyBorder="1" applyAlignment="1">
      <alignment horizontal="left" vertical="center"/>
    </xf>
    <xf numFmtId="0" fontId="11" fillId="0" borderId="12" xfId="0" applyFont="1" applyBorder="1" applyAlignment="1">
      <alignment horizontal="left" vertical="justify" wrapText="1"/>
    </xf>
    <xf numFmtId="0" fontId="11" fillId="0" borderId="0" xfId="0" applyFont="1" applyAlignment="1">
      <alignment horizontal="left" vertical="justify" wrapText="1"/>
    </xf>
    <xf numFmtId="0" fontId="11" fillId="0" borderId="13" xfId="0" applyFont="1" applyBorder="1" applyAlignment="1">
      <alignment horizontal="left" vertical="justify" wrapText="1"/>
    </xf>
    <xf numFmtId="0" fontId="6" fillId="0" borderId="12" xfId="0" applyFont="1" applyBorder="1" applyAlignment="1">
      <alignment horizontal="justify" vertical="justify" wrapText="1"/>
    </xf>
    <xf numFmtId="0" fontId="6" fillId="0" borderId="0" xfId="0" applyFont="1" applyAlignment="1">
      <alignment horizontal="justify" vertical="justify" wrapText="1"/>
    </xf>
    <xf numFmtId="0" fontId="6" fillId="0" borderId="13" xfId="0" applyFont="1" applyBorder="1" applyAlignment="1">
      <alignment horizontal="justify" vertical="justify" wrapText="1"/>
    </xf>
    <xf numFmtId="0" fontId="6" fillId="0" borderId="12" xfId="0" applyFont="1" applyBorder="1" applyAlignment="1">
      <alignment horizontal="left" vertical="justify" wrapText="1"/>
    </xf>
    <xf numFmtId="0" fontId="6" fillId="0" borderId="0" xfId="0" applyFont="1" applyAlignment="1">
      <alignment horizontal="left" vertical="justify" wrapText="1"/>
    </xf>
    <xf numFmtId="0" fontId="6" fillId="0" borderId="13" xfId="0" applyFont="1" applyBorder="1" applyAlignment="1">
      <alignment horizontal="left" vertical="justify" wrapText="1"/>
    </xf>
    <xf numFmtId="0" fontId="6" fillId="0" borderId="12" xfId="0" applyFont="1" applyBorder="1" applyAlignment="1">
      <alignment horizontal="left" vertical="justify"/>
    </xf>
    <xf numFmtId="0" fontId="6" fillId="0" borderId="0" xfId="0" applyFont="1" applyAlignment="1">
      <alignment horizontal="left" vertical="justify"/>
    </xf>
    <xf numFmtId="0" fontId="6" fillId="0" borderId="13" xfId="0" applyFont="1" applyBorder="1" applyAlignment="1">
      <alignment horizontal="left" vertical="justify"/>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5" fillId="0" borderId="12" xfId="0" applyFont="1" applyBorder="1" applyAlignment="1">
      <alignment horizontal="justify" vertical="justify"/>
    </xf>
    <xf numFmtId="0" fontId="5" fillId="0" borderId="0" xfId="0" applyFont="1" applyAlignment="1">
      <alignment horizontal="justify" vertical="justify"/>
    </xf>
    <xf numFmtId="0" fontId="5" fillId="0" borderId="13" xfId="0" applyFont="1" applyBorder="1" applyAlignment="1">
      <alignment horizontal="justify" vertical="justify"/>
    </xf>
    <xf numFmtId="0" fontId="6" fillId="0" borderId="0" xfId="0" applyFont="1" applyAlignment="1">
      <alignment horizontal="justify" vertical="justify"/>
    </xf>
    <xf numFmtId="0" fontId="6" fillId="0" borderId="13" xfId="0" applyFont="1" applyBorder="1" applyAlignment="1">
      <alignment horizontal="justify" vertical="justify"/>
    </xf>
    <xf numFmtId="0" fontId="6" fillId="0" borderId="0" xfId="0" applyFont="1" applyAlignment="1">
      <alignment horizontal="left" vertical="top" wrapText="1"/>
    </xf>
    <xf numFmtId="0" fontId="6" fillId="0" borderId="13" xfId="0" applyFont="1" applyBorder="1" applyAlignment="1">
      <alignment horizontal="left" vertical="top" wrapText="1"/>
    </xf>
    <xf numFmtId="0" fontId="6" fillId="0" borderId="12" xfId="0" applyFont="1" applyBorder="1" applyAlignment="1">
      <alignment horizontal="left" vertical="top" wrapText="1"/>
    </xf>
    <xf numFmtId="0" fontId="6" fillId="0" borderId="12" xfId="0" applyFont="1" applyBorder="1" applyAlignment="1">
      <alignment horizontal="justify" vertical="justify"/>
    </xf>
    <xf numFmtId="0" fontId="6" fillId="0" borderId="0" xfId="0" applyFont="1" applyAlignment="1">
      <alignment horizontal="left" vertical="top"/>
    </xf>
    <xf numFmtId="0" fontId="6" fillId="0" borderId="13" xfId="0" applyFont="1" applyBorder="1" applyAlignment="1">
      <alignment horizontal="left" vertical="top"/>
    </xf>
    <xf numFmtId="0" fontId="9" fillId="0" borderId="24" xfId="0" applyFont="1" applyBorder="1" applyAlignment="1">
      <alignment vertical="center" wrapText="1"/>
    </xf>
    <xf numFmtId="0" fontId="9" fillId="0" borderId="0" xfId="0" applyFont="1" applyAlignment="1">
      <alignment vertical="center" wrapText="1"/>
    </xf>
    <xf numFmtId="0" fontId="9" fillId="0" borderId="13" xfId="0" applyFont="1" applyBorder="1" applyAlignment="1">
      <alignment vertical="center" wrapText="1"/>
    </xf>
    <xf numFmtId="0" fontId="9" fillId="0" borderId="24" xfId="0" applyFont="1" applyBorder="1" applyAlignment="1">
      <alignment horizontal="justify" vertical="center" wrapText="1"/>
    </xf>
    <xf numFmtId="0" fontId="9" fillId="0" borderId="0" xfId="0" applyFont="1" applyAlignment="1">
      <alignment horizontal="justify" vertical="center" wrapText="1"/>
    </xf>
    <xf numFmtId="0" fontId="9" fillId="0" borderId="13" xfId="0" applyFont="1" applyBorder="1" applyAlignment="1">
      <alignment horizontal="justify" vertical="center" wrapText="1"/>
    </xf>
    <xf numFmtId="0" fontId="7" fillId="0" borderId="0" xfId="0" applyFont="1" applyAlignment="1">
      <alignment horizontal="left" vertical="center" wrapText="1"/>
    </xf>
    <xf numFmtId="0" fontId="7" fillId="0" borderId="13" xfId="0" applyFont="1" applyBorder="1" applyAlignment="1">
      <alignment horizontal="left" vertical="center" wrapText="1"/>
    </xf>
    <xf numFmtId="0" fontId="7" fillId="0" borderId="6" xfId="0" applyFont="1" applyBorder="1" applyAlignment="1">
      <alignment horizontal="left" vertical="justify" wrapText="1"/>
    </xf>
    <xf numFmtId="0" fontId="7" fillId="0" borderId="1" xfId="0" applyFont="1" applyBorder="1" applyAlignment="1">
      <alignment horizontal="left" vertical="justify" wrapText="1"/>
    </xf>
    <xf numFmtId="0" fontId="7" fillId="0" borderId="9" xfId="0" applyFont="1" applyBorder="1" applyAlignment="1">
      <alignment horizontal="left" vertical="justify" wrapText="1"/>
    </xf>
    <xf numFmtId="0" fontId="21" fillId="0" borderId="0" xfId="0" applyFont="1" applyAlignment="1">
      <alignment horizontal="left"/>
    </xf>
    <xf numFmtId="0" fontId="5" fillId="0" borderId="7" xfId="0" applyFont="1" applyBorder="1" applyAlignment="1">
      <alignment horizontal="center"/>
    </xf>
    <xf numFmtId="0" fontId="6" fillId="0" borderId="0" xfId="0" applyFont="1" applyAlignment="1">
      <alignment horizontal="left" wrapText="1"/>
    </xf>
    <xf numFmtId="0" fontId="6" fillId="0" borderId="0" xfId="0" applyFont="1" applyAlignment="1">
      <alignment horizontal="left" vertical="center"/>
    </xf>
    <xf numFmtId="0" fontId="11" fillId="58" borderId="28" xfId="3" quotePrefix="1" applyFont="1" applyFill="1" applyBorder="1" applyAlignment="1">
      <alignment horizontal="center"/>
    </xf>
    <xf numFmtId="0" fontId="11" fillId="58" borderId="5" xfId="3" quotePrefix="1" applyFont="1" applyFill="1" applyBorder="1" applyAlignment="1">
      <alignment horizontal="center"/>
    </xf>
    <xf numFmtId="0" fontId="11" fillId="58" borderId="7" xfId="0" applyFont="1" applyFill="1" applyBorder="1" applyAlignment="1">
      <alignment horizontal="center" vertical="center"/>
    </xf>
    <xf numFmtId="0" fontId="11" fillId="59" borderId="7" xfId="77" applyFont="1" applyFill="1" applyBorder="1" applyAlignment="1">
      <alignment horizontal="center" vertical="center" wrapText="1"/>
    </xf>
    <xf numFmtId="17" fontId="11" fillId="58" borderId="0" xfId="0" applyNumberFormat="1" applyFont="1" applyFill="1" applyAlignment="1">
      <alignment horizontal="center" vertical="center"/>
    </xf>
    <xf numFmtId="0" fontId="39" fillId="2" borderId="0" xfId="0" applyFont="1" applyFill="1" applyAlignment="1">
      <alignment horizontal="left"/>
    </xf>
    <xf numFmtId="0" fontId="5" fillId="6" borderId="0" xfId="0" applyFont="1" applyFill="1" applyAlignment="1">
      <alignment horizontal="left" vertical="top" wrapText="1"/>
    </xf>
    <xf numFmtId="0" fontId="5" fillId="0" borderId="0" xfId="0" applyFont="1" applyAlignment="1">
      <alignment horizontal="left" wrapText="1"/>
    </xf>
    <xf numFmtId="0" fontId="6" fillId="6" borderId="0" xfId="0" applyFont="1" applyFill="1" applyAlignment="1">
      <alignment horizontal="center"/>
    </xf>
    <xf numFmtId="17" fontId="11" fillId="58" borderId="26" xfId="0" applyNumberFormat="1" applyFont="1" applyFill="1" applyBorder="1" applyAlignment="1">
      <alignment horizontal="center" vertical="center" wrapText="1"/>
    </xf>
    <xf numFmtId="17" fontId="11" fillId="58" borderId="55" xfId="0" applyNumberFormat="1" applyFont="1" applyFill="1" applyBorder="1" applyAlignment="1">
      <alignment horizontal="center" vertical="center" wrapText="1"/>
    </xf>
    <xf numFmtId="17" fontId="11" fillId="58" borderId="25" xfId="0" applyNumberFormat="1" applyFont="1" applyFill="1" applyBorder="1" applyAlignment="1">
      <alignment horizontal="center" vertical="center" wrapText="1"/>
    </xf>
    <xf numFmtId="9" fontId="48" fillId="6" borderId="0" xfId="9" applyFont="1" applyFill="1" applyBorder="1" applyAlignment="1">
      <alignment horizontal="left"/>
    </xf>
    <xf numFmtId="9" fontId="9" fillId="6" borderId="0" xfId="9" applyFont="1" applyFill="1" applyBorder="1" applyAlignment="1">
      <alignment horizontal="center"/>
    </xf>
    <xf numFmtId="0" fontId="48" fillId="6" borderId="0" xfId="0" applyFont="1" applyFill="1" applyAlignment="1">
      <alignment horizontal="left"/>
    </xf>
    <xf numFmtId="0" fontId="21" fillId="0" borderId="0" xfId="0" applyFont="1" applyAlignment="1">
      <alignment horizontal="left" vertical="center" wrapText="1"/>
    </xf>
    <xf numFmtId="0" fontId="11" fillId="6" borderId="0" xfId="0" applyFont="1" applyFill="1" applyAlignment="1">
      <alignment horizontal="left" vertical="top" wrapText="1"/>
    </xf>
    <xf numFmtId="0" fontId="7" fillId="6" borderId="0" xfId="0" applyFont="1" applyFill="1" applyAlignment="1">
      <alignment horizontal="left"/>
    </xf>
    <xf numFmtId="0" fontId="7" fillId="6" borderId="0" xfId="0" applyFont="1" applyFill="1" applyAlignment="1">
      <alignment horizontal="left" vertical="top" wrapText="1"/>
    </xf>
    <xf numFmtId="0" fontId="6" fillId="6" borderId="0" xfId="0" applyFont="1" applyFill="1" applyAlignment="1">
      <alignment horizontal="left" vertical="top" wrapText="1"/>
    </xf>
    <xf numFmtId="0" fontId="50" fillId="6" borderId="0" xfId="0" applyFont="1" applyFill="1" applyAlignment="1">
      <alignment horizontal="left" vertical="top" wrapText="1"/>
    </xf>
    <xf numFmtId="0" fontId="7" fillId="6" borderId="28" xfId="0" applyFont="1" applyFill="1" applyBorder="1" applyAlignment="1">
      <alignment horizontal="left" vertical="top" wrapText="1"/>
    </xf>
    <xf numFmtId="0" fontId="7" fillId="6" borderId="2" xfId="0" applyFont="1" applyFill="1" applyBorder="1" applyAlignment="1">
      <alignment horizontal="left" vertical="top" wrapText="1"/>
    </xf>
    <xf numFmtId="0" fontId="7" fillId="6" borderId="5" xfId="0" applyFont="1" applyFill="1" applyBorder="1" applyAlignment="1">
      <alignment horizontal="left" vertical="top" wrapText="1"/>
    </xf>
    <xf numFmtId="0" fontId="7" fillId="6" borderId="6" xfId="0" applyFont="1" applyFill="1" applyBorder="1" applyAlignment="1">
      <alignment horizontal="left" vertical="top" wrapText="1"/>
    </xf>
    <xf numFmtId="0" fontId="7" fillId="6" borderId="1"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2" xfId="0" applyFont="1" applyFill="1" applyBorder="1" applyAlignment="1">
      <alignment horizontal="center" vertical="top" wrapText="1"/>
    </xf>
  </cellXfs>
  <cellStyles count="49799">
    <cellStyle name="20% - Énfasis1" xfId="270" builtinId="30" customBuiltin="1"/>
    <cellStyle name="20% - Énfasis2" xfId="274" builtinId="34" customBuiltin="1"/>
    <cellStyle name="20% - Énfasis3" xfId="278" builtinId="38" customBuiltin="1"/>
    <cellStyle name="20% - Énfasis4" xfId="282" builtinId="42" customBuiltin="1"/>
    <cellStyle name="20% - Énfasis5" xfId="286" builtinId="46" customBuiltin="1"/>
    <cellStyle name="20% - Énfasis6" xfId="290" builtinId="50" customBuiltin="1"/>
    <cellStyle name="40% - Énfasis1" xfId="271" builtinId="31" customBuiltin="1"/>
    <cellStyle name="40% - Énfasis2" xfId="275" builtinId="35" customBuiltin="1"/>
    <cellStyle name="40% - Énfasis3" xfId="279" builtinId="39" customBuiltin="1"/>
    <cellStyle name="40% - Énfasis4" xfId="283" builtinId="43" customBuiltin="1"/>
    <cellStyle name="40% - Énfasis5" xfId="287" builtinId="47" customBuiltin="1"/>
    <cellStyle name="40% - Énfasis6" xfId="291" builtinId="51" customBuiltin="1"/>
    <cellStyle name="60% - Énfasis1" xfId="272" builtinId="32" customBuiltin="1"/>
    <cellStyle name="60% - Énfasis2" xfId="276" builtinId="36" customBuiltin="1"/>
    <cellStyle name="60% - Énfasis3" xfId="280" builtinId="40" customBuiltin="1"/>
    <cellStyle name="60% - Énfasis4" xfId="284" builtinId="44" customBuiltin="1"/>
    <cellStyle name="60% - Énfasis5" xfId="288" builtinId="48" customBuiltin="1"/>
    <cellStyle name="60% - Énfasis6" xfId="292" builtinId="52" customBuiltin="1"/>
    <cellStyle name="Bueno" xfId="257" builtinId="26" customBuiltin="1"/>
    <cellStyle name="Cálculo" xfId="262" builtinId="22" customBuiltin="1"/>
    <cellStyle name="Celda de comprobación" xfId="264" builtinId="23" customBuiltin="1"/>
    <cellStyle name="Celda vinculada" xfId="263" builtinId="24" customBuiltin="1"/>
    <cellStyle name="Comma" xfId="195" xr:uid="{EA79C14A-734B-450F-8033-AC3A154F07E5}"/>
    <cellStyle name="Comma 2" xfId="443" xr:uid="{46FDABB1-D62E-4C95-94C8-E8007DB3FEA2}"/>
    <cellStyle name="Comma 2 10" xfId="5413" xr:uid="{830A8EED-5F0B-4CCB-AC60-8E220ADA7972}"/>
    <cellStyle name="Comma 2 10 2" xfId="13679" xr:uid="{BA3D0304-C800-4FE9-8128-538AA65DC974}"/>
    <cellStyle name="Comma 2 10 2 2" xfId="35182" xr:uid="{11F50057-8A23-425F-B535-A7E941038D88}"/>
    <cellStyle name="Comma 2 10 3" xfId="20314" xr:uid="{C8BAFA3D-6DAF-4163-A9EE-A18D5BB857F5}"/>
    <cellStyle name="Comma 2 10 3 2" xfId="41817" xr:uid="{244A0819-7518-4693-9D9D-A2BE72C06838}"/>
    <cellStyle name="Comma 2 10 4" xfId="26919" xr:uid="{B77308A4-CE89-452C-A4D6-7BB336BF87FF}"/>
    <cellStyle name="Comma 2 10 5" xfId="48422" xr:uid="{4A64B588-6C4D-4825-8CC8-4812BFA61AD0}"/>
    <cellStyle name="Comma 2 11" xfId="7054" xr:uid="{AE98F969-73DB-4F80-8B13-F62E0B3C5536}"/>
    <cellStyle name="Comma 2 11 2" xfId="28557" xr:uid="{91D71478-112E-41B1-BFC4-18545EFEF6AA}"/>
    <cellStyle name="Comma 2 12" xfId="8710" xr:uid="{22239122-F36B-4853-A1D9-876BEF5D87CE}"/>
    <cellStyle name="Comma 2 12 2" xfId="30213" xr:uid="{83562340-9F74-4C05-AAFD-EDCCBDD6868A}"/>
    <cellStyle name="Comma 2 13" xfId="15346" xr:uid="{EA8A3362-7287-4339-8DC7-A82A1C9EA2E6}"/>
    <cellStyle name="Comma 2 13 2" xfId="36849" xr:uid="{3AF5B897-858A-4049-9E9E-53E31738CB44}"/>
    <cellStyle name="Comma 2 14" xfId="21951" xr:uid="{F6586C3E-ECDE-4DB3-A498-8B39CF27EF23}"/>
    <cellStyle name="Comma 2 15" xfId="43454" xr:uid="{30FA3240-28ED-4C3F-8732-C4D8CB0E72AA}"/>
    <cellStyle name="Comma 2 2" xfId="571" xr:uid="{2FBEC4B0-465A-47E0-B70E-B18F6C725EDE}"/>
    <cellStyle name="Comma 2 2 10" xfId="7182" xr:uid="{99809EB4-0975-4AB0-8916-070B87413CBD}"/>
    <cellStyle name="Comma 2 2 10 2" xfId="28685" xr:uid="{0D63449F-7E36-435D-ABEE-7CAE756B5FD2}"/>
    <cellStyle name="Comma 2 2 11" xfId="8838" xr:uid="{EEB1C6B5-CDF4-4E2B-B82C-A40F2D640AD8}"/>
    <cellStyle name="Comma 2 2 11 2" xfId="30341" xr:uid="{41A1C7EC-C944-4185-BE17-57C85FCF1E72}"/>
    <cellStyle name="Comma 2 2 12" xfId="15474" xr:uid="{51C91EA1-CC9E-4ECF-9FA5-A7027F85D13A}"/>
    <cellStyle name="Comma 2 2 12 2" xfId="36977" xr:uid="{D6E5726F-E3DF-4679-B4FE-936D9411210E}"/>
    <cellStyle name="Comma 2 2 13" xfId="22079" xr:uid="{F272FE68-96B1-4B9E-B4C3-04AC919377C5}"/>
    <cellStyle name="Comma 2 2 14" xfId="43582" xr:uid="{B35907CB-7157-44B8-8856-156CB1174E33}"/>
    <cellStyle name="Comma 2 2 2" xfId="853" xr:uid="{16EFB741-6DF3-4487-B8FC-BBE21EB193C0}"/>
    <cellStyle name="Comma 2 2 2 10" xfId="43862" xr:uid="{F85AC96D-FB48-436B-9C1B-A9BD61A65AB7}"/>
    <cellStyle name="Comma 2 2 2 2" xfId="1799" xr:uid="{82568193-E783-440D-84A6-191946584805}"/>
    <cellStyle name="Comma 2 2 2 2 2" xfId="4628" xr:uid="{AB7D902F-DDF4-43B3-8F86-41D3E2EB96FA}"/>
    <cellStyle name="Comma 2 2 2 2 2 2" xfId="12894" xr:uid="{3638FAD8-83F6-4E0D-8575-F1B1E14CD42C}"/>
    <cellStyle name="Comma 2 2 2 2 2 2 2" xfId="34397" xr:uid="{A1A903A1-C188-4FC6-A9D5-232DCB754A07}"/>
    <cellStyle name="Comma 2 2 2 2 2 3" xfId="19529" xr:uid="{EA1359E5-1B50-4E52-8E03-D9893DA02ED3}"/>
    <cellStyle name="Comma 2 2 2 2 2 3 2" xfId="41032" xr:uid="{F1857BF8-9B44-4434-AF73-B6D62B3D6EAB}"/>
    <cellStyle name="Comma 2 2 2 2 2 4" xfId="26134" xr:uid="{C5AD3337-0F77-4CC4-B7E4-B2F2806920BE}"/>
    <cellStyle name="Comma 2 2 2 2 2 5" xfId="47637" xr:uid="{2C3EB3B5-6C91-4782-8E9E-78466AA6600C}"/>
    <cellStyle name="Comma 2 2 2 2 3" xfId="6767" xr:uid="{EADD877D-D1D7-4A7D-B623-D19D1599E4F3}"/>
    <cellStyle name="Comma 2 2 2 2 3 2" xfId="15033" xr:uid="{6CC55EDB-E8E5-46DF-B449-95DE34293368}"/>
    <cellStyle name="Comma 2 2 2 2 3 2 2" xfId="36536" xr:uid="{E524E547-DF2D-4E11-81E1-BDAF0C3DF4F6}"/>
    <cellStyle name="Comma 2 2 2 2 3 3" xfId="21668" xr:uid="{0EA0059A-DA1A-4A03-9805-7EBC32D0BBEE}"/>
    <cellStyle name="Comma 2 2 2 2 3 3 2" xfId="43171" xr:uid="{C834B4CF-3188-4343-87EB-0C26E6F8F60D}"/>
    <cellStyle name="Comma 2 2 2 2 3 4" xfId="28273" xr:uid="{BDC1F082-13DD-4A75-A551-B7B98D119776}"/>
    <cellStyle name="Comma 2 2 2 2 3 5" xfId="49776" xr:uid="{B647430F-D1C6-4302-946F-51EB5EE7151B}"/>
    <cellStyle name="Comma 2 2 2 2 4" xfId="8408" xr:uid="{1DEBDD5F-0708-440A-A95F-B286F9B38670}"/>
    <cellStyle name="Comma 2 2 2 2 4 2" xfId="29911" xr:uid="{27D1870A-97A8-4091-B62F-2CAA899A05DE}"/>
    <cellStyle name="Comma 2 2 2 2 5" xfId="10065" xr:uid="{19459DB7-4F3E-4290-8BF4-318FDC2EAC9F}"/>
    <cellStyle name="Comma 2 2 2 2 5 2" xfId="31568" xr:uid="{74C43F0A-D2D9-4232-A9F0-EB723BA339A6}"/>
    <cellStyle name="Comma 2 2 2 2 6" xfId="16700" xr:uid="{C8AFC795-8A78-4697-B78F-7F58EAFDB52D}"/>
    <cellStyle name="Comma 2 2 2 2 6 2" xfId="38203" xr:uid="{ADF73DFF-4951-4639-941C-8218E2FF159A}"/>
    <cellStyle name="Comma 2 2 2 2 7" xfId="23305" xr:uid="{75DF2DAC-4F01-4345-B775-31B83C459F19}"/>
    <cellStyle name="Comma 2 2 2 2 8" xfId="44808" xr:uid="{4F5679DC-4722-4808-9F38-2E0E4903171C}"/>
    <cellStyle name="Comma 2 2 2 3" xfId="2486" xr:uid="{55D77643-5905-4E40-BDF0-4D8E1E9104DB}"/>
    <cellStyle name="Comma 2 2 2 3 2" xfId="10752" xr:uid="{F7B79401-FF30-406E-9F14-ADF235169D04}"/>
    <cellStyle name="Comma 2 2 2 3 2 2" xfId="32255" xr:uid="{200F2C0C-F8D8-47BB-AB8C-0D9C4EAAD209}"/>
    <cellStyle name="Comma 2 2 2 3 3" xfId="17387" xr:uid="{D0AF1B9D-B60E-40E6-94C9-7944AA1302C9}"/>
    <cellStyle name="Comma 2 2 2 3 3 2" xfId="38890" xr:uid="{D5BD5980-8AA2-4F26-917A-F31677EF9AB6}"/>
    <cellStyle name="Comma 2 2 2 3 4" xfId="23992" xr:uid="{9AEA94B1-CD19-4D2F-B070-7691FFABCC0F}"/>
    <cellStyle name="Comma 2 2 2 3 5" xfId="45495" xr:uid="{2BEE91C5-D101-41B2-B6B0-7F9D02A563CE}"/>
    <cellStyle name="Comma 2 2 2 4" xfId="3682" xr:uid="{55D5F341-AADD-4392-9CCF-6B1FD628331E}"/>
    <cellStyle name="Comma 2 2 2 4 2" xfId="11948" xr:uid="{C61BF86A-C895-4DF9-8913-7C67C7C76CE2}"/>
    <cellStyle name="Comma 2 2 2 4 2 2" xfId="33451" xr:uid="{0C259A27-7DF0-4236-B24E-297F1FCAC192}"/>
    <cellStyle name="Comma 2 2 2 4 3" xfId="18583" xr:uid="{4DE70741-D087-4AC0-88FE-17EF8B753EA3}"/>
    <cellStyle name="Comma 2 2 2 4 3 2" xfId="40086" xr:uid="{0890B371-C99A-4923-B327-474B2831B7F4}"/>
    <cellStyle name="Comma 2 2 2 4 4" xfId="25188" xr:uid="{A2A543ED-7343-408E-9201-6E8B976CA084}"/>
    <cellStyle name="Comma 2 2 2 4 5" xfId="46691" xr:uid="{30A579FA-C993-4C07-BA45-F2905ABCE398}"/>
    <cellStyle name="Comma 2 2 2 5" xfId="5821" xr:uid="{6C0C311A-56A8-446D-BB1B-DE53E4F9039B}"/>
    <cellStyle name="Comma 2 2 2 5 2" xfId="14087" xr:uid="{9E77584A-F448-4D3B-B442-103DE5C02498}"/>
    <cellStyle name="Comma 2 2 2 5 2 2" xfId="35590" xr:uid="{93D655A2-05B0-4F49-A552-B9A9E3F57548}"/>
    <cellStyle name="Comma 2 2 2 5 3" xfId="20722" xr:uid="{C885A606-74D7-457F-9F4D-CE33EC6F50AF}"/>
    <cellStyle name="Comma 2 2 2 5 3 2" xfId="42225" xr:uid="{558BD1B6-322B-4797-BB7F-51F377689200}"/>
    <cellStyle name="Comma 2 2 2 5 4" xfId="27327" xr:uid="{F9617CAE-4F67-4350-A47C-3E02E34ECF3D}"/>
    <cellStyle name="Comma 2 2 2 5 5" xfId="48830" xr:uid="{391E033A-0EDA-4EED-BD8F-F13676C821BA}"/>
    <cellStyle name="Comma 2 2 2 6" xfId="7462" xr:uid="{3DB2FD50-12CA-4154-9ABC-05A933CC6C80}"/>
    <cellStyle name="Comma 2 2 2 6 2" xfId="28965" xr:uid="{E78FC334-79C4-47EA-A246-504946A0CC0F}"/>
    <cellStyle name="Comma 2 2 2 7" xfId="9119" xr:uid="{E56B6F97-7D5F-408A-A31E-2E6CB3556793}"/>
    <cellStyle name="Comma 2 2 2 7 2" xfId="30622" xr:uid="{A7E19184-7A67-4BBF-BF3D-6F442D0C8F90}"/>
    <cellStyle name="Comma 2 2 2 8" xfId="15754" xr:uid="{19FBDC85-0E22-48DE-A313-5737B00F17A5}"/>
    <cellStyle name="Comma 2 2 2 8 2" xfId="37257" xr:uid="{080F952F-A29B-4C9B-BD5F-E0A3D45A0ABB}"/>
    <cellStyle name="Comma 2 2 2 9" xfId="22359" xr:uid="{974E6F8B-EF89-451C-BD1D-990484E2B58A}"/>
    <cellStyle name="Comma 2 2 3" xfId="1123" xr:uid="{DC9234CE-27CC-4726-BC78-D9C3C938C283}"/>
    <cellStyle name="Comma 2 2 3 2" xfId="3952" xr:uid="{1CD2B830-AC35-4893-A742-431BEE4ADB8C}"/>
    <cellStyle name="Comma 2 2 3 2 2" xfId="12218" xr:uid="{FED8FAB5-D5F6-4E0A-B6CB-20F5C4C398C2}"/>
    <cellStyle name="Comma 2 2 3 2 2 2" xfId="33721" xr:uid="{F1744418-9E36-4117-8691-1C932E2C172A}"/>
    <cellStyle name="Comma 2 2 3 2 3" xfId="18853" xr:uid="{D2959F4B-3E87-4BAE-BB5F-AEF9FC46625D}"/>
    <cellStyle name="Comma 2 2 3 2 3 2" xfId="40356" xr:uid="{759D5DDE-B4C3-4DCE-81D2-6339C56A3ECD}"/>
    <cellStyle name="Comma 2 2 3 2 4" xfId="25458" xr:uid="{BA5C5922-CC2C-4CAA-988A-419EAB4CDF38}"/>
    <cellStyle name="Comma 2 2 3 2 5" xfId="46961" xr:uid="{5C5D9DFC-2481-4675-B67E-4FA420DDC6E8}"/>
    <cellStyle name="Comma 2 2 3 3" xfId="6091" xr:uid="{2D9FE95B-B9B8-49DD-8615-611EBDBFAD0D}"/>
    <cellStyle name="Comma 2 2 3 3 2" xfId="14357" xr:uid="{D8A49F85-54CB-4F91-8C77-BB871EADDDAC}"/>
    <cellStyle name="Comma 2 2 3 3 2 2" xfId="35860" xr:uid="{513A16DB-76C9-4E4D-A69E-7DFDD9D54FA7}"/>
    <cellStyle name="Comma 2 2 3 3 3" xfId="20992" xr:uid="{5E5E8829-CA84-40B6-B980-4C372683A678}"/>
    <cellStyle name="Comma 2 2 3 3 3 2" xfId="42495" xr:uid="{5ADFCBE2-3174-4880-B3AB-D6A527C43D59}"/>
    <cellStyle name="Comma 2 2 3 3 4" xfId="27597" xr:uid="{952555EC-89D7-41C4-97CB-3A767717F718}"/>
    <cellStyle name="Comma 2 2 3 3 5" xfId="49100" xr:uid="{D5716D6E-26AF-4805-AACD-8FDF4DCD0CF0}"/>
    <cellStyle name="Comma 2 2 3 4" xfId="7732" xr:uid="{40B57557-BC18-4F12-88CB-1ED28EDE68A3}"/>
    <cellStyle name="Comma 2 2 3 4 2" xfId="29235" xr:uid="{22514D83-0634-4A7A-8FF2-37752800C2B9}"/>
    <cellStyle name="Comma 2 2 3 5" xfId="9389" xr:uid="{D160386C-BF17-41B5-9C70-8E2DEDD63730}"/>
    <cellStyle name="Comma 2 2 3 5 2" xfId="30892" xr:uid="{C5E2DD7D-CCA3-4C18-9547-5A0DBCA78F24}"/>
    <cellStyle name="Comma 2 2 3 6" xfId="16024" xr:uid="{7909F6C3-6D77-446F-94C5-84C0E6042212}"/>
    <cellStyle name="Comma 2 2 3 6 2" xfId="37527" xr:uid="{8E2098EC-30D8-4D73-9B16-F1853914A2BF}"/>
    <cellStyle name="Comma 2 2 3 7" xfId="22629" xr:uid="{36A30BF7-857F-43FF-B582-9771B4974BE9}"/>
    <cellStyle name="Comma 2 2 3 8" xfId="44132" xr:uid="{D6A11B4A-6553-46B5-901B-0524A6EAE2C5}"/>
    <cellStyle name="Comma 2 2 4" xfId="1519" xr:uid="{0A9C9572-E611-47C3-ABC4-09EA74E24047}"/>
    <cellStyle name="Comma 2 2 4 2" xfId="4348" xr:uid="{CC8ACC76-DE71-4216-A132-3189E5E2CCBC}"/>
    <cellStyle name="Comma 2 2 4 2 2" xfId="12614" xr:uid="{8F4AB5DA-3F5E-4954-A3F2-EB6259123650}"/>
    <cellStyle name="Comma 2 2 4 2 2 2" xfId="34117" xr:uid="{E8CC24C8-4755-48B6-96B1-8413D74F6838}"/>
    <cellStyle name="Comma 2 2 4 2 3" xfId="19249" xr:uid="{E472A9E2-F498-4563-AD12-8216A9AB3186}"/>
    <cellStyle name="Comma 2 2 4 2 3 2" xfId="40752" xr:uid="{3BF05BD0-4040-4CA1-9004-35BA7419C580}"/>
    <cellStyle name="Comma 2 2 4 2 4" xfId="25854" xr:uid="{1ECF7F2F-4CE9-46FC-970F-C5A1E57A14A9}"/>
    <cellStyle name="Comma 2 2 4 2 5" xfId="47357" xr:uid="{66D00A20-910F-4F96-9C44-72B5A2CFB94E}"/>
    <cellStyle name="Comma 2 2 4 3" xfId="6487" xr:uid="{23CCB40A-E356-496E-B794-32B3C1CB8B78}"/>
    <cellStyle name="Comma 2 2 4 3 2" xfId="14753" xr:uid="{0C2E8011-917B-445A-9ADE-0D60B97B9CEA}"/>
    <cellStyle name="Comma 2 2 4 3 2 2" xfId="36256" xr:uid="{1E67A0C1-519A-4826-909B-D280BC0F7431}"/>
    <cellStyle name="Comma 2 2 4 3 3" xfId="21388" xr:uid="{D825D5E1-B2D2-4A6A-8CBB-1E74DEC9BF8B}"/>
    <cellStyle name="Comma 2 2 4 3 3 2" xfId="42891" xr:uid="{638A6DBB-41D9-4E3F-8AF6-EE0E758F9A45}"/>
    <cellStyle name="Comma 2 2 4 3 4" xfId="27993" xr:uid="{CC168F8F-262B-4F94-86EC-F5D468A3B2D6}"/>
    <cellStyle name="Comma 2 2 4 3 5" xfId="49496" xr:uid="{A2A6FC29-59EE-4DA5-B96A-F2258DF89782}"/>
    <cellStyle name="Comma 2 2 4 4" xfId="8128" xr:uid="{25924BCC-C412-418C-AA3D-83132116A856}"/>
    <cellStyle name="Comma 2 2 4 4 2" xfId="29631" xr:uid="{D7362BD4-3990-4E24-8281-BD1658C6545F}"/>
    <cellStyle name="Comma 2 2 4 5" xfId="9785" xr:uid="{F6E3393B-20FD-46A8-9BF2-F15CF25FC3CF}"/>
    <cellStyle name="Comma 2 2 4 5 2" xfId="31288" xr:uid="{AB070F74-422E-4C15-8A8A-78E6CF08406A}"/>
    <cellStyle name="Comma 2 2 4 6" xfId="16420" xr:uid="{EFA87428-BCCD-478E-9130-7C15124E7717}"/>
    <cellStyle name="Comma 2 2 4 6 2" xfId="37923" xr:uid="{04E75345-CD02-4E26-948F-EA6BB593B7D3}"/>
    <cellStyle name="Comma 2 2 4 7" xfId="23025" xr:uid="{C40952D2-725F-44EF-93DA-54A76A7B136E}"/>
    <cellStyle name="Comma 2 2 4 8" xfId="44528" xr:uid="{469155F8-214A-4DE6-B030-3D7AA87CE574}"/>
    <cellStyle name="Comma 2 2 5" xfId="2206" xr:uid="{8559276C-0250-41FE-8091-4D940D117BCA}"/>
    <cellStyle name="Comma 2 2 5 2" xfId="10472" xr:uid="{3BFA5EFC-E348-4932-BFAD-FDCF59AC2097}"/>
    <cellStyle name="Comma 2 2 5 2 2" xfId="31975" xr:uid="{645F2FC5-C663-468F-89CE-9230B1468034}"/>
    <cellStyle name="Comma 2 2 5 3" xfId="17107" xr:uid="{7EC1D9E7-BAF3-4513-BDEE-70856AD5AEC9}"/>
    <cellStyle name="Comma 2 2 5 3 2" xfId="38610" xr:uid="{C33AAE0A-B9BF-4573-A3B7-3C6FEC9DAE5E}"/>
    <cellStyle name="Comma 2 2 5 4" xfId="23712" xr:uid="{DF559BE0-C77F-4A6A-84F3-88885FB48856}"/>
    <cellStyle name="Comma 2 2 5 5" xfId="45215" xr:uid="{830CAA41-1A41-4684-BEA6-C60994C3DA88}"/>
    <cellStyle name="Comma 2 2 6" xfId="3003" xr:uid="{B2B9BDA6-E9D7-4208-A338-BF50D2589C2F}"/>
    <cellStyle name="Comma 2 2 6 2" xfId="11269" xr:uid="{DB74BEE0-3ACD-4B34-B10C-543A591364B4}"/>
    <cellStyle name="Comma 2 2 6 2 2" xfId="32772" xr:uid="{94E2C5C5-6F4D-414F-8374-841C6294F965}"/>
    <cellStyle name="Comma 2 2 6 3" xfId="17904" xr:uid="{7D994622-5C7F-4F6B-BA7A-E2E24BFF10DA}"/>
    <cellStyle name="Comma 2 2 6 3 2" xfId="39407" xr:uid="{4122B29D-9BB8-4D65-A1A1-784F7BF32BD8}"/>
    <cellStyle name="Comma 2 2 6 4" xfId="24509" xr:uid="{7CA6DB6B-DEEB-4B78-A26D-AF96AC4A98A1}"/>
    <cellStyle name="Comma 2 2 6 5" xfId="46012" xr:uid="{1456992F-C0AC-42B5-ACD1-42733DF0C914}"/>
    <cellStyle name="Comma 2 2 7" xfId="3402" xr:uid="{927FAED2-2996-4A58-BBC5-2C7C86B54588}"/>
    <cellStyle name="Comma 2 2 7 2" xfId="11668" xr:uid="{9D22B954-E8BE-4EF0-880E-737B4561EB5B}"/>
    <cellStyle name="Comma 2 2 7 2 2" xfId="33171" xr:uid="{CADEA853-58F9-4DD2-A9D2-D9AF684F9FD5}"/>
    <cellStyle name="Comma 2 2 7 3" xfId="18303" xr:uid="{C53536E1-574B-48BC-95DB-8CF4C9CC74DB}"/>
    <cellStyle name="Comma 2 2 7 3 2" xfId="39806" xr:uid="{448993C1-28FE-4F8B-AD3A-BD7856C52ECB}"/>
    <cellStyle name="Comma 2 2 7 4" xfId="24908" xr:uid="{FB7C5F5C-B105-491D-9579-3648CEE4DD1D}"/>
    <cellStyle name="Comma 2 2 7 5" xfId="46411" xr:uid="{3E45CFE5-D20E-496D-9373-995BA6C06CE6}"/>
    <cellStyle name="Comma 2 2 8" xfId="5147" xr:uid="{286F489D-3E2D-4356-BF4D-32E2E350FA9D}"/>
    <cellStyle name="Comma 2 2 8 2" xfId="13413" xr:uid="{A8A5BE3C-21BD-4616-A039-6B512C0EB7B1}"/>
    <cellStyle name="Comma 2 2 8 2 2" xfId="34916" xr:uid="{F2DF81A0-5DF5-487D-8418-5FF2DCFB89E1}"/>
    <cellStyle name="Comma 2 2 8 3" xfId="20048" xr:uid="{BFA4D37A-DEBF-4848-BA4B-9B9F9EF62BCF}"/>
    <cellStyle name="Comma 2 2 8 3 2" xfId="41551" xr:uid="{C5CE190F-3E5F-472A-9A13-DF5FCF10E4AB}"/>
    <cellStyle name="Comma 2 2 8 4" xfId="26653" xr:uid="{FA085524-AEBD-4E1D-9344-9CA77118ACC6}"/>
    <cellStyle name="Comma 2 2 8 5" xfId="48156" xr:uid="{BEF475DA-2639-4F1F-82BB-31C4C569086A}"/>
    <cellStyle name="Comma 2 2 9" xfId="5541" xr:uid="{39049B69-FDB9-4455-BA3B-317ECCF43F0E}"/>
    <cellStyle name="Comma 2 2 9 2" xfId="13807" xr:uid="{98AEB0D2-977C-4033-BAA2-6FC70B8D91A9}"/>
    <cellStyle name="Comma 2 2 9 2 2" xfId="35310" xr:uid="{B6F88570-C5E5-4601-9E91-A243BF42A31D}"/>
    <cellStyle name="Comma 2 2 9 3" xfId="20442" xr:uid="{88D59E36-0BEC-4DB2-B572-A65862BA3328}"/>
    <cellStyle name="Comma 2 2 9 3 2" xfId="41945" xr:uid="{435345AB-9244-4387-9E19-CDB159006FC5}"/>
    <cellStyle name="Comma 2 2 9 4" xfId="27047" xr:uid="{6DFC6D72-2F26-43CB-847E-5BD97111E831}"/>
    <cellStyle name="Comma 2 2 9 5" xfId="48550" xr:uid="{17E2A3AC-042D-4485-9C79-942B8BC4C9EB}"/>
    <cellStyle name="Comma 2 3" xfId="725" xr:uid="{D40340AA-0B41-4488-BE3D-62FF7D45446A}"/>
    <cellStyle name="Comma 2 3 10" xfId="15626" xr:uid="{433E75C5-6257-49F1-B195-733A484ADD1F}"/>
    <cellStyle name="Comma 2 3 10 2" xfId="37129" xr:uid="{CC8BE4F3-52F7-4A7E-B82D-9E718BD2FE0C}"/>
    <cellStyle name="Comma 2 3 11" xfId="22231" xr:uid="{74D31470-4A3A-4EA4-B88C-56BC2CE11B49}"/>
    <cellStyle name="Comma 2 3 12" xfId="43734" xr:uid="{ECE00FFE-309B-43BF-ACAD-8D5BB1323CBC}"/>
    <cellStyle name="Comma 2 3 2" xfId="1671" xr:uid="{6D789A40-5677-4CCB-A8F8-31CEB208748D}"/>
    <cellStyle name="Comma 2 3 2 2" xfId="4500" xr:uid="{068E1B79-9302-4A0D-8DDC-46BB2884F4D8}"/>
    <cellStyle name="Comma 2 3 2 2 2" xfId="12766" xr:uid="{B6AE122F-9B02-4712-B516-CE526ECE9EAD}"/>
    <cellStyle name="Comma 2 3 2 2 2 2" xfId="34269" xr:uid="{77DC789C-DA18-4BB4-AE84-AEE3FF450746}"/>
    <cellStyle name="Comma 2 3 2 2 3" xfId="19401" xr:uid="{B9E12004-D0A3-44EC-8641-B30D2A42C727}"/>
    <cellStyle name="Comma 2 3 2 2 3 2" xfId="40904" xr:uid="{0938490A-E2BE-42A3-B60B-8449E35C3994}"/>
    <cellStyle name="Comma 2 3 2 2 4" xfId="26006" xr:uid="{160AB708-0EAB-41BB-8455-AB0CC81D1EFA}"/>
    <cellStyle name="Comma 2 3 2 2 5" xfId="47509" xr:uid="{D1C429B2-6B60-48D6-818A-8A2D1AA3426D}"/>
    <cellStyle name="Comma 2 3 2 3" xfId="6639" xr:uid="{EB0C852E-FF0F-48A4-907B-750C34F4D293}"/>
    <cellStyle name="Comma 2 3 2 3 2" xfId="14905" xr:uid="{40A46D40-1019-49D0-AE29-87FCF8B97AF5}"/>
    <cellStyle name="Comma 2 3 2 3 2 2" xfId="36408" xr:uid="{EDE77015-CFC2-4BCB-88D2-FF3AB3620310}"/>
    <cellStyle name="Comma 2 3 2 3 3" xfId="21540" xr:uid="{50707292-86A7-4450-A359-9A84194BAAAC}"/>
    <cellStyle name="Comma 2 3 2 3 3 2" xfId="43043" xr:uid="{001FDC5A-BD87-44DE-9C72-25D156ABEEDF}"/>
    <cellStyle name="Comma 2 3 2 3 4" xfId="28145" xr:uid="{D12F4BB5-2451-4CC5-8CA7-540AC6EC0AAC}"/>
    <cellStyle name="Comma 2 3 2 3 5" xfId="49648" xr:uid="{F3250C49-E425-44CF-9582-89D6823DAF1B}"/>
    <cellStyle name="Comma 2 3 2 4" xfId="8280" xr:uid="{3B026F6B-13B4-4FDC-B452-ADAB050596E1}"/>
    <cellStyle name="Comma 2 3 2 4 2" xfId="29783" xr:uid="{86C911CB-187F-458D-B52D-3423DEE171D8}"/>
    <cellStyle name="Comma 2 3 2 5" xfId="9937" xr:uid="{3B84A9F8-E3EA-4847-90C0-9708DC737FB7}"/>
    <cellStyle name="Comma 2 3 2 5 2" xfId="31440" xr:uid="{091B97E5-076D-455A-9B78-960AD487A2C7}"/>
    <cellStyle name="Comma 2 3 2 6" xfId="16572" xr:uid="{92629822-4D89-4FC1-BA15-7133F8D2FEE3}"/>
    <cellStyle name="Comma 2 3 2 6 2" xfId="38075" xr:uid="{79BF4535-E280-4C7B-BF09-B130917B296D}"/>
    <cellStyle name="Comma 2 3 2 7" xfId="23177" xr:uid="{C0396DA5-3ABC-41F9-AD82-EB9181424557}"/>
    <cellStyle name="Comma 2 3 2 8" xfId="44680" xr:uid="{CCD098AF-C55D-4CB4-BC38-02DDD9045301}"/>
    <cellStyle name="Comma 2 3 3" xfId="2358" xr:uid="{C3A24188-A74E-4F73-ABED-94C6362DB2BE}"/>
    <cellStyle name="Comma 2 3 3 2" xfId="10624" xr:uid="{7356B151-31BF-4461-BA41-31754FA1FA8B}"/>
    <cellStyle name="Comma 2 3 3 2 2" xfId="32127" xr:uid="{ECD15A1A-81AE-4996-AE39-AA2070BC30D6}"/>
    <cellStyle name="Comma 2 3 3 3" xfId="17259" xr:uid="{786F874E-7B88-4E6C-B1F9-5645E7D71B52}"/>
    <cellStyle name="Comma 2 3 3 3 2" xfId="38762" xr:uid="{D763EA67-DF4A-4733-8323-E72651032C45}"/>
    <cellStyle name="Comma 2 3 3 4" xfId="23864" xr:uid="{4105BCF3-D2BE-4BB0-B3CB-7CDD3911C4F9}"/>
    <cellStyle name="Comma 2 3 3 5" xfId="45367" xr:uid="{EBA66798-44D8-42E0-BEA3-6712FE2219D3}"/>
    <cellStyle name="Comma 2 3 4" xfId="2875" xr:uid="{F5895F06-592F-433F-A491-7CA7EAE9540B}"/>
    <cellStyle name="Comma 2 3 4 2" xfId="11141" xr:uid="{1DECC4BD-A826-4A4A-8642-3A12A48EA7CA}"/>
    <cellStyle name="Comma 2 3 4 2 2" xfId="32644" xr:uid="{1A7C8013-8AAA-417F-901D-64203D015BEF}"/>
    <cellStyle name="Comma 2 3 4 3" xfId="17776" xr:uid="{FE0CF841-A07D-4D72-BEE7-A98E0A09C9A6}"/>
    <cellStyle name="Comma 2 3 4 3 2" xfId="39279" xr:uid="{79EAC14E-52CF-4CD8-B7C8-FB94E7D1BD87}"/>
    <cellStyle name="Comma 2 3 4 4" xfId="24381" xr:uid="{0C09AEF0-626E-4F9B-A06F-C27A3332539C}"/>
    <cellStyle name="Comma 2 3 4 5" xfId="45884" xr:uid="{DDD0BE27-2852-4E1E-9102-CF14BEE907F7}"/>
    <cellStyle name="Comma 2 3 5" xfId="3554" xr:uid="{4BB0E426-4DFD-44A0-878A-9465DC13BEE6}"/>
    <cellStyle name="Comma 2 3 5 2" xfId="11820" xr:uid="{2C8E8619-996E-4A90-960B-19B27B3C5FA8}"/>
    <cellStyle name="Comma 2 3 5 2 2" xfId="33323" xr:uid="{A18AA003-6675-4573-934A-B887AB19D84A}"/>
    <cellStyle name="Comma 2 3 5 3" xfId="18455" xr:uid="{2AF3A414-847B-4FAC-8961-C892322C386C}"/>
    <cellStyle name="Comma 2 3 5 3 2" xfId="39958" xr:uid="{591CAB12-9045-4F1F-ACD3-C42078633D59}"/>
    <cellStyle name="Comma 2 3 5 4" xfId="25060" xr:uid="{26E54498-1FCA-4C51-A963-7A49BE88A1F2}"/>
    <cellStyle name="Comma 2 3 5 5" xfId="46563" xr:uid="{8E56AA27-A62B-4B87-9BF6-7DACD7670C6C}"/>
    <cellStyle name="Comma 2 3 6" xfId="5019" xr:uid="{F352962F-6BE8-4057-972B-6048A3DC7F1B}"/>
    <cellStyle name="Comma 2 3 6 2" xfId="13285" xr:uid="{3DD15773-03B8-4602-A507-A9FD6C24DE12}"/>
    <cellStyle name="Comma 2 3 6 2 2" xfId="34788" xr:uid="{2D698380-7FA4-401F-8B2D-B1905CDBF61E}"/>
    <cellStyle name="Comma 2 3 6 3" xfId="19920" xr:uid="{D67C75F8-8564-4A49-B9D9-65364976EA86}"/>
    <cellStyle name="Comma 2 3 6 3 2" xfId="41423" xr:uid="{D0C56B34-4EE9-4E60-9C7A-BA6A331C7061}"/>
    <cellStyle name="Comma 2 3 6 4" xfId="26525" xr:uid="{389E7E47-5AA0-4669-8877-5EDFB8A46444}"/>
    <cellStyle name="Comma 2 3 6 5" xfId="48028" xr:uid="{5DE903DA-05ED-4382-860C-20A808697B7A}"/>
    <cellStyle name="Comma 2 3 7" xfId="5693" xr:uid="{C9615F89-697A-47B2-A45B-850D77FC7038}"/>
    <cellStyle name="Comma 2 3 7 2" xfId="13959" xr:uid="{A015CBAE-819B-420E-9C06-C805C240CF31}"/>
    <cellStyle name="Comma 2 3 7 2 2" xfId="35462" xr:uid="{717986C3-D557-4B7A-89BC-FE80B129E12D}"/>
    <cellStyle name="Comma 2 3 7 3" xfId="20594" xr:uid="{D8153225-FF6D-492B-87C4-06DDEE331510}"/>
    <cellStyle name="Comma 2 3 7 3 2" xfId="42097" xr:uid="{B0EDA045-82E6-4ACE-BD83-34C183961168}"/>
    <cellStyle name="Comma 2 3 7 4" xfId="27199" xr:uid="{65D9089D-C22D-478C-AC1A-97BF8B81F512}"/>
    <cellStyle name="Comma 2 3 7 5" xfId="48702" xr:uid="{15B213C1-A998-49C1-A3E6-E3D360E000F8}"/>
    <cellStyle name="Comma 2 3 8" xfId="7334" xr:uid="{2688AE01-C5EC-4D60-A326-35CDE56454E0}"/>
    <cellStyle name="Comma 2 3 8 2" xfId="28837" xr:uid="{9801F9AA-6416-4B9F-9280-476B319FA981}"/>
    <cellStyle name="Comma 2 3 9" xfId="8991" xr:uid="{79566DE1-8AC5-4C68-A8BB-D38FA4E6E9DC}"/>
    <cellStyle name="Comma 2 3 9 2" xfId="30494" xr:uid="{AFE52E16-BB97-44BA-A5E7-8473651F6042}"/>
    <cellStyle name="Comma 2 4" xfId="995" xr:uid="{6000D72F-9845-458A-8BE2-D96E0EA2774F}"/>
    <cellStyle name="Comma 2 4 2" xfId="3824" xr:uid="{59E86A6F-5E86-4109-9B99-85EC01A5D069}"/>
    <cellStyle name="Comma 2 4 2 2" xfId="12090" xr:uid="{93CFF9C7-E6B3-40E5-8B96-E0325B547FE1}"/>
    <cellStyle name="Comma 2 4 2 2 2" xfId="33593" xr:uid="{A37E9966-D915-4460-AD59-C599784A6AAF}"/>
    <cellStyle name="Comma 2 4 2 3" xfId="18725" xr:uid="{E4477B01-22F2-46BA-94A8-EB527CCB0480}"/>
    <cellStyle name="Comma 2 4 2 3 2" xfId="40228" xr:uid="{FF0AB4D2-509D-4BBE-A508-2F40E9265FEE}"/>
    <cellStyle name="Comma 2 4 2 4" xfId="25330" xr:uid="{CE8C84E8-D351-469F-9A84-A4522AD200B5}"/>
    <cellStyle name="Comma 2 4 2 5" xfId="46833" xr:uid="{BCF7F133-16A8-4F5D-8656-30D347546E0C}"/>
    <cellStyle name="Comma 2 4 3" xfId="5963" xr:uid="{441496A0-3E36-4F15-ABD9-932D9F54CA91}"/>
    <cellStyle name="Comma 2 4 3 2" xfId="14229" xr:uid="{3C62726F-74DD-43B0-B150-348083F68C3F}"/>
    <cellStyle name="Comma 2 4 3 2 2" xfId="35732" xr:uid="{F1FC6A99-EB54-45CA-9FF3-6EE9D51254CE}"/>
    <cellStyle name="Comma 2 4 3 3" xfId="20864" xr:uid="{1DFBDCA3-16AD-4CAB-BCAE-C564E2AFE5D6}"/>
    <cellStyle name="Comma 2 4 3 3 2" xfId="42367" xr:uid="{70F3A8EE-E735-4EFE-A1FD-4A8300AB5EDA}"/>
    <cellStyle name="Comma 2 4 3 4" xfId="27469" xr:uid="{D90AB36C-E1DA-4D31-B920-3F83AC6FCDD6}"/>
    <cellStyle name="Comma 2 4 3 5" xfId="48972" xr:uid="{3DFD25E3-1DA6-43FE-9F02-B7B7D98952C7}"/>
    <cellStyle name="Comma 2 4 4" xfId="7604" xr:uid="{6C5497D9-6465-42E5-B17E-95FFA736FF5C}"/>
    <cellStyle name="Comma 2 4 4 2" xfId="29107" xr:uid="{4ABA39C8-7CC3-4D45-AA61-003F272A995B}"/>
    <cellStyle name="Comma 2 4 5" xfId="9261" xr:uid="{79FE4007-2865-4D90-A4D7-D6A10B9C04D0}"/>
    <cellStyle name="Comma 2 4 5 2" xfId="30764" xr:uid="{85EB3140-95F7-4B8C-9085-FCE9A46ADC42}"/>
    <cellStyle name="Comma 2 4 6" xfId="15896" xr:uid="{606CAAB4-3275-47E6-91DD-E157A5E462C2}"/>
    <cellStyle name="Comma 2 4 6 2" xfId="37399" xr:uid="{C4B2EFF6-5757-444D-84B4-53F7D14F89E7}"/>
    <cellStyle name="Comma 2 4 7" xfId="22501" xr:uid="{69120357-3728-4537-89C6-ED07CE64B444}"/>
    <cellStyle name="Comma 2 4 8" xfId="44004" xr:uid="{7E8C35B6-95A3-466B-8A8B-5829D85961A5}"/>
    <cellStyle name="Comma 2 5" xfId="1391" xr:uid="{EA5CB0A9-DF0A-4168-A0C8-FD9AFBD80C70}"/>
    <cellStyle name="Comma 2 5 2" xfId="4220" xr:uid="{302B33CA-01BE-4055-BA55-1F4E22A57BDC}"/>
    <cellStyle name="Comma 2 5 2 2" xfId="12486" xr:uid="{05ED4930-9188-448D-8F4F-1B9BD4777925}"/>
    <cellStyle name="Comma 2 5 2 2 2" xfId="33989" xr:uid="{0BD8881F-D544-400B-BC5D-C4E8975F0DD3}"/>
    <cellStyle name="Comma 2 5 2 3" xfId="19121" xr:uid="{2D794D9A-132B-4EDA-A110-C05DE5A06174}"/>
    <cellStyle name="Comma 2 5 2 3 2" xfId="40624" xr:uid="{F56F56B9-91FE-4A9E-80B8-F32D84F9C464}"/>
    <cellStyle name="Comma 2 5 2 4" xfId="25726" xr:uid="{09990CD8-51E3-4EC5-AEB6-7924DBC15404}"/>
    <cellStyle name="Comma 2 5 2 5" xfId="47229" xr:uid="{DA3D98DA-04D7-409F-88D9-B1FF813EA9D2}"/>
    <cellStyle name="Comma 2 5 3" xfId="6359" xr:uid="{8D9A8EB6-0257-490D-9257-57BFC8B942F4}"/>
    <cellStyle name="Comma 2 5 3 2" xfId="14625" xr:uid="{C1160421-A17D-4C8B-87FC-BD847FA53A47}"/>
    <cellStyle name="Comma 2 5 3 2 2" xfId="36128" xr:uid="{86F45881-180F-4CF5-B684-53A38314CA57}"/>
    <cellStyle name="Comma 2 5 3 3" xfId="21260" xr:uid="{E660DA77-3C4B-40AB-AD6A-84742BD562D2}"/>
    <cellStyle name="Comma 2 5 3 3 2" xfId="42763" xr:uid="{C6B28E93-9353-49B6-B6D9-85BBDA004715}"/>
    <cellStyle name="Comma 2 5 3 4" xfId="27865" xr:uid="{8E22E3B3-031A-4436-8F27-D992984DBB96}"/>
    <cellStyle name="Comma 2 5 3 5" xfId="49368" xr:uid="{9ADEBD90-5BC0-440D-8EE2-415342CBD1A4}"/>
    <cellStyle name="Comma 2 5 4" xfId="8000" xr:uid="{4EA08F65-7288-42F2-91AA-BB513D4133C3}"/>
    <cellStyle name="Comma 2 5 4 2" xfId="29503" xr:uid="{259B09B1-E4BB-4118-9CCB-B69F14EB9051}"/>
    <cellStyle name="Comma 2 5 5" xfId="9657" xr:uid="{5F332DAF-2CE5-4318-BCE2-868D674E38F2}"/>
    <cellStyle name="Comma 2 5 5 2" xfId="31160" xr:uid="{6DB75C61-527A-4032-A285-9D6AB7DCE746}"/>
    <cellStyle name="Comma 2 5 6" xfId="16292" xr:uid="{D8A0B1B9-D562-4CFD-943F-19AE91FBFE55}"/>
    <cellStyle name="Comma 2 5 6 2" xfId="37795" xr:uid="{F13C60BB-F88C-44CD-83F1-1797A3E5CB7A}"/>
    <cellStyle name="Comma 2 5 7" xfId="22897" xr:uid="{C1888FA8-4B54-42C3-AC3B-5AC38838D015}"/>
    <cellStyle name="Comma 2 5 8" xfId="44400" xr:uid="{81DE859E-754F-45EA-B5C0-161F4A916F57}"/>
    <cellStyle name="Comma 2 6" xfId="2078" xr:uid="{92BBA92D-742E-443A-92E4-9CC29A66C170}"/>
    <cellStyle name="Comma 2 6 2" xfId="10344" xr:uid="{658BC748-0179-43B7-AECB-C4C9AC1C18B9}"/>
    <cellStyle name="Comma 2 6 2 2" xfId="31847" xr:uid="{7A59B17F-2538-4D67-A29A-20B9DD6C2128}"/>
    <cellStyle name="Comma 2 6 3" xfId="16979" xr:uid="{4AF88C51-FC29-46D6-B320-6EF51F6743FD}"/>
    <cellStyle name="Comma 2 6 3 2" xfId="38482" xr:uid="{AA4AEB5C-776A-46EB-B22F-E8DDBDED87C4}"/>
    <cellStyle name="Comma 2 6 4" xfId="23584" xr:uid="{17721488-1E86-4F88-8829-3171E9673D57}"/>
    <cellStyle name="Comma 2 6 5" xfId="45087" xr:uid="{6D5B3ABB-71BE-4C1A-A83F-BD9274F39D1E}"/>
    <cellStyle name="Comma 2 7" xfId="2751" xr:uid="{8B1F8F9C-AD83-44A5-9AF2-79B8DD620650}"/>
    <cellStyle name="Comma 2 7 2" xfId="11017" xr:uid="{C42B84C6-C39D-42B5-8505-37A9C8F9BE58}"/>
    <cellStyle name="Comma 2 7 2 2" xfId="32520" xr:uid="{E5EB46A4-1558-4544-958E-DCCAF5050500}"/>
    <cellStyle name="Comma 2 7 3" xfId="17652" xr:uid="{556CDE27-C3D0-4402-BDD5-9BBECEDB8056}"/>
    <cellStyle name="Comma 2 7 3 2" xfId="39155" xr:uid="{17361C46-5C11-4A11-AC7D-72A84E5D92D5}"/>
    <cellStyle name="Comma 2 7 4" xfId="24257" xr:uid="{183A9D75-71BB-45A6-91FC-5A87F4703926}"/>
    <cellStyle name="Comma 2 7 5" xfId="45760" xr:uid="{8F8DB1AF-A4ED-43F3-B1E0-30CD0C3F8D02}"/>
    <cellStyle name="Comma 2 8" xfId="3274" xr:uid="{B7344C61-CAB5-4FC2-8992-F1B9F04D6310}"/>
    <cellStyle name="Comma 2 8 2" xfId="11540" xr:uid="{454663D5-29D4-452E-AC8B-C47BB93ED29D}"/>
    <cellStyle name="Comma 2 8 2 2" xfId="33043" xr:uid="{22488621-4F9C-4BA5-9CE7-9AA0D98D28EB}"/>
    <cellStyle name="Comma 2 8 3" xfId="18175" xr:uid="{51B68DBC-F553-4085-89C0-64457176456D}"/>
    <cellStyle name="Comma 2 8 3 2" xfId="39678" xr:uid="{62889FFB-4AA5-457F-954B-F1C7DB12E0A1}"/>
    <cellStyle name="Comma 2 8 4" xfId="24780" xr:uid="{53EC7323-D7E0-4469-A377-24928F694ABD}"/>
    <cellStyle name="Comma 2 8 5" xfId="46283" xr:uid="{FE5E510E-0880-4FE4-86D5-6CC900A8C705}"/>
    <cellStyle name="Comma 2 9" xfId="4895" xr:uid="{D845A304-924D-4491-A524-80B8689AD9AE}"/>
    <cellStyle name="Comma 2 9 2" xfId="13161" xr:uid="{4D891281-A8E1-42D7-BCFC-6A307320C240}"/>
    <cellStyle name="Comma 2 9 2 2" xfId="34664" xr:uid="{57BCA70B-B93F-4E99-8E4D-598079441CE9}"/>
    <cellStyle name="Comma 2 9 3" xfId="19796" xr:uid="{AF80CE9D-8035-484F-A5F5-E6905521A77B}"/>
    <cellStyle name="Comma 2 9 3 2" xfId="41299" xr:uid="{87A2014B-5A88-4CA5-A502-9EA3A1C3691A}"/>
    <cellStyle name="Comma 2 9 4" xfId="26401" xr:uid="{37088C88-1563-4A9D-87C0-E3F7E6FEA9CC}"/>
    <cellStyle name="Comma 2 9 5" xfId="47904" xr:uid="{AA5B5B74-06D9-4316-90F5-F92F37E147EE}"/>
    <cellStyle name="Comma 4 2" xfId="74" xr:uid="{00000000-0005-0000-0000-000000000000}"/>
    <cellStyle name="Comma 4 2 2" xfId="125" xr:uid="{34259AC9-364F-4223-B778-DA827F3AD35D}"/>
    <cellStyle name="Comma 4 2 2 10" xfId="3028" xr:uid="{20096DC7-90CA-4109-AB7B-CB8F0F43820F}"/>
    <cellStyle name="Comma 4 2 2 10 2" xfId="11294" xr:uid="{601B0427-C592-4947-84F6-922B5AFDD93C}"/>
    <cellStyle name="Comma 4 2 2 10 2 2" xfId="32797" xr:uid="{21DB8199-D76F-4E05-BA64-F225099352BA}"/>
    <cellStyle name="Comma 4 2 2 10 3" xfId="17929" xr:uid="{B7325460-8B1E-431A-A709-9E3C9B60D45D}"/>
    <cellStyle name="Comma 4 2 2 10 3 2" xfId="39432" xr:uid="{1549B9D4-25E0-4A5F-8931-44FCB418AA38}"/>
    <cellStyle name="Comma 4 2 2 10 4" xfId="24534" xr:uid="{D800FAC2-FEF9-4953-9F9E-11EEE16D86C5}"/>
    <cellStyle name="Comma 4 2 2 10 5" xfId="46037" xr:uid="{B4E82F88-62D6-4A57-A370-451C91EA3C93}"/>
    <cellStyle name="Comma 4 2 2 11" xfId="4663" xr:uid="{DBEF93FF-0448-4308-9218-C7341240ED78}"/>
    <cellStyle name="Comma 4 2 2 11 2" xfId="12929" xr:uid="{73A431AA-15B0-4869-AA24-EBCC44D803BB}"/>
    <cellStyle name="Comma 4 2 2 11 2 2" xfId="34432" xr:uid="{07FC2CCA-7610-4BDA-B5A9-3FA195AD8964}"/>
    <cellStyle name="Comma 4 2 2 11 3" xfId="19564" xr:uid="{D8428668-7FCF-4A3E-9328-1B0A3B20E251}"/>
    <cellStyle name="Comma 4 2 2 11 3 2" xfId="41067" xr:uid="{19FA34D6-7F9D-4081-A5C3-EAA61D9CD74D}"/>
    <cellStyle name="Comma 4 2 2 11 4" xfId="26169" xr:uid="{6CAB5FFA-91CD-44E7-BB63-BF6FBAD7A046}"/>
    <cellStyle name="Comma 4 2 2 11 5" xfId="47672" xr:uid="{1AA9386B-C8AB-4DA5-8B9F-8D7516DA7DEE}"/>
    <cellStyle name="Comma 4 2 2 12" xfId="5166" xr:uid="{0680CFAF-3152-46DD-9AE6-B1111141A472}"/>
    <cellStyle name="Comma 4 2 2 12 2" xfId="13432" xr:uid="{8FAD30E5-B101-4212-ACAD-24FA3210BA18}"/>
    <cellStyle name="Comma 4 2 2 12 2 2" xfId="34935" xr:uid="{339038D4-0763-4AAB-B01E-92855469F80B}"/>
    <cellStyle name="Comma 4 2 2 12 3" xfId="20067" xr:uid="{0A7238BA-69D3-4706-8C5F-A1D13D91F745}"/>
    <cellStyle name="Comma 4 2 2 12 3 2" xfId="41570" xr:uid="{38F23C96-819B-42F6-B119-A32E5914462D}"/>
    <cellStyle name="Comma 4 2 2 12 4" xfId="26672" xr:uid="{0D8FCECD-145A-4F9A-9B71-6E185B7E8318}"/>
    <cellStyle name="Comma 4 2 2 12 5" xfId="48175" xr:uid="{0D9C22FB-F9D1-4B8B-9EB2-30C3AFAB8358}"/>
    <cellStyle name="Comma 4 2 2 13" xfId="6807" xr:uid="{B9D5F5A9-E383-4C88-9884-1288D742B71B}"/>
    <cellStyle name="Comma 4 2 2 13 2" xfId="28310" xr:uid="{1CBCF89A-977F-4BDB-9BB0-9BDB1DAA0CE4}"/>
    <cellStyle name="Comma 4 2 2 14" xfId="8461" xr:uid="{E77C4214-6E4F-458E-AA1E-624723F41226}"/>
    <cellStyle name="Comma 4 2 2 14 2" xfId="29964" xr:uid="{32B775DB-F1E8-40E7-A36C-ECFF02A3BEB5}"/>
    <cellStyle name="Comma 4 2 2 15" xfId="15100" xr:uid="{B80E7E59-77C7-4392-8A90-450CDF6A49E9}"/>
    <cellStyle name="Comma 4 2 2 15 2" xfId="36603" xr:uid="{95CC30B9-FFCE-43CD-9CE5-13CF5399FF4F}"/>
    <cellStyle name="Comma 4 2 2 16" xfId="21705" xr:uid="{9E1E680D-EFE1-4B65-9D3D-7151966DD6E0}"/>
    <cellStyle name="Comma 4 2 2 17" xfId="43208" xr:uid="{AE4EDF93-6E60-40D4-ABA7-203C4F989AAE}"/>
    <cellStyle name="Comma 4 2 2 2" xfId="163" xr:uid="{99C0C814-8685-4FAE-95C3-FC49D384511B}"/>
    <cellStyle name="Comma 4 2 2 2 10" xfId="4700" xr:uid="{E0F2FCB5-4315-440D-9D92-9DF3683FB586}"/>
    <cellStyle name="Comma 4 2 2 2 10 2" xfId="12966" xr:uid="{9C3F756F-03DA-4EC1-8D25-2523CC226B45}"/>
    <cellStyle name="Comma 4 2 2 2 10 2 2" xfId="34469" xr:uid="{8B66CCBD-4CB2-41CB-9575-19320290C34C}"/>
    <cellStyle name="Comma 4 2 2 2 10 3" xfId="19601" xr:uid="{BC22B36E-6B13-47AE-876C-FAF6F43FF918}"/>
    <cellStyle name="Comma 4 2 2 2 10 3 2" xfId="41104" xr:uid="{8D89E225-B756-4708-8A6A-160327A13C01}"/>
    <cellStyle name="Comma 4 2 2 2 10 4" xfId="26206" xr:uid="{6A2E23A3-05DE-4ADD-BD42-45660B1C39FA}"/>
    <cellStyle name="Comma 4 2 2 2 10 5" xfId="47709" xr:uid="{1CA4AAED-050D-48AC-B23D-82A21D07824A}"/>
    <cellStyle name="Comma 4 2 2 2 11" xfId="5203" xr:uid="{77D7FEC6-D096-4D7A-8314-BBAA41B8A4A6}"/>
    <cellStyle name="Comma 4 2 2 2 11 2" xfId="13469" xr:uid="{5711CC06-CB9F-4207-82CA-3F09D127B003}"/>
    <cellStyle name="Comma 4 2 2 2 11 2 2" xfId="34972" xr:uid="{D1D878F9-6E6C-4423-8048-AA2FEA13A20F}"/>
    <cellStyle name="Comma 4 2 2 2 11 3" xfId="20104" xr:uid="{409F96F8-F8DA-4494-8220-5B1E05ED56D5}"/>
    <cellStyle name="Comma 4 2 2 2 11 3 2" xfId="41607" xr:uid="{B8433A5F-D1A9-4E83-8084-3E8E256016E3}"/>
    <cellStyle name="Comma 4 2 2 2 11 4" xfId="26709" xr:uid="{C44B78D6-D551-45FF-BA15-CD60D9F441DE}"/>
    <cellStyle name="Comma 4 2 2 2 11 5" xfId="48212" xr:uid="{E189DE7B-D922-4C5A-8B23-69D63A3FE760}"/>
    <cellStyle name="Comma 4 2 2 2 12" xfId="6844" xr:uid="{7E4AF892-BFF4-47BC-9C7B-8A67B9AC149D}"/>
    <cellStyle name="Comma 4 2 2 2 12 2" xfId="28347" xr:uid="{F7AF363C-DFA9-4B6D-A6E6-31AF10B10FA7}"/>
    <cellStyle name="Comma 4 2 2 2 13" xfId="8498" xr:uid="{7C53590B-36C9-47B0-A64D-01A04EC98CCA}"/>
    <cellStyle name="Comma 4 2 2 2 13 2" xfId="30001" xr:uid="{6E967467-4B12-418A-8287-193CB37A246B}"/>
    <cellStyle name="Comma 4 2 2 2 14" xfId="15137" xr:uid="{005CC0F2-82BF-4763-89F2-7D40AFF08460}"/>
    <cellStyle name="Comma 4 2 2 2 14 2" xfId="36640" xr:uid="{756EB874-D19C-4919-B1AC-D695C1E45737}"/>
    <cellStyle name="Comma 4 2 2 2 15" xfId="21742" xr:uid="{39681535-FFAB-4A8C-9924-09A9DAF57643}"/>
    <cellStyle name="Comma 4 2 2 2 16" xfId="43245" xr:uid="{C9EF6FC7-6934-46A0-BA60-17629AC2015A}"/>
    <cellStyle name="Comma 4 2 2 2 2" xfId="495" xr:uid="{E33ADEE1-CD56-42C7-A5C3-C0F6A45C68B8}"/>
    <cellStyle name="Comma 4 2 2 2 2 10" xfId="7106" xr:uid="{CEE9F3D4-73E1-42CF-80DD-2B79DD3EE0F1}"/>
    <cellStyle name="Comma 4 2 2 2 2 10 2" xfId="28609" xr:uid="{0A06CD1E-5163-41C1-A90F-C92E6599E6DD}"/>
    <cellStyle name="Comma 4 2 2 2 2 11" xfId="8762" xr:uid="{D985845E-736E-44D2-8391-3976F37A8E69}"/>
    <cellStyle name="Comma 4 2 2 2 2 11 2" xfId="30265" xr:uid="{0FF2060E-FAB2-4E14-988C-D8CD63858264}"/>
    <cellStyle name="Comma 4 2 2 2 2 12" xfId="15398" xr:uid="{AACFE2C8-4C10-4F02-BABD-37A5DE75AEAF}"/>
    <cellStyle name="Comma 4 2 2 2 2 12 2" xfId="36901" xr:uid="{FD5A38C9-2F32-4745-97B2-8A090E2A7166}"/>
    <cellStyle name="Comma 4 2 2 2 2 13" xfId="22003" xr:uid="{A9049830-F6F2-4BF9-A13D-FD7E9A7CFB91}"/>
    <cellStyle name="Comma 4 2 2 2 2 14" xfId="43506" xr:uid="{4A571FCD-54E4-4D4C-8883-7C69B061CA11}"/>
    <cellStyle name="Comma 4 2 2 2 2 2" xfId="777" xr:uid="{948FE937-5852-47C5-A4A4-0D767C05C210}"/>
    <cellStyle name="Comma 4 2 2 2 2 2 10" xfId="15678" xr:uid="{F9920BC0-BD2D-4386-B854-8C8975F5D8DA}"/>
    <cellStyle name="Comma 4 2 2 2 2 2 10 2" xfId="37181" xr:uid="{AC128797-E3D8-4024-8721-605B9629C248}"/>
    <cellStyle name="Comma 4 2 2 2 2 2 11" xfId="22283" xr:uid="{4E1B7106-5160-466F-AC02-77B44C4CFD81}"/>
    <cellStyle name="Comma 4 2 2 2 2 2 12" xfId="43786" xr:uid="{7F869129-0AFB-4492-95C7-75AB9347E3FE}"/>
    <cellStyle name="Comma 4 2 2 2 2 2 2" xfId="1723" xr:uid="{A4028673-54C3-4641-B605-2F2B25034C89}"/>
    <cellStyle name="Comma 4 2 2 2 2 2 2 2" xfId="4552" xr:uid="{C49EED83-54F7-4BB1-92FB-85D8EC2521B8}"/>
    <cellStyle name="Comma 4 2 2 2 2 2 2 2 2" xfId="12818" xr:uid="{A1BA2138-377C-483D-A123-73BB6D5F7D7E}"/>
    <cellStyle name="Comma 4 2 2 2 2 2 2 2 2 2" xfId="34321" xr:uid="{EA691210-55A7-4D40-9562-50AFA262B9C5}"/>
    <cellStyle name="Comma 4 2 2 2 2 2 2 2 3" xfId="19453" xr:uid="{074D71DD-B7D1-4058-B1CD-2339D8E6CDF4}"/>
    <cellStyle name="Comma 4 2 2 2 2 2 2 2 3 2" xfId="40956" xr:uid="{BF737A31-D1ED-4A98-BDCB-C463F0F462B9}"/>
    <cellStyle name="Comma 4 2 2 2 2 2 2 2 4" xfId="26058" xr:uid="{06AEC0A7-707E-43D9-A8F0-02AC4F604313}"/>
    <cellStyle name="Comma 4 2 2 2 2 2 2 2 5" xfId="47561" xr:uid="{FDDCD3F0-FDD9-4F37-B988-5ED2859E1E45}"/>
    <cellStyle name="Comma 4 2 2 2 2 2 2 3" xfId="6691" xr:uid="{9800F982-01AE-4BB2-A7DF-51A5B28A353E}"/>
    <cellStyle name="Comma 4 2 2 2 2 2 2 3 2" xfId="14957" xr:uid="{60DC5815-C855-4A47-AEC2-36013C012FA4}"/>
    <cellStyle name="Comma 4 2 2 2 2 2 2 3 2 2" xfId="36460" xr:uid="{1DC4AA44-27D8-44FE-9910-709609A63691}"/>
    <cellStyle name="Comma 4 2 2 2 2 2 2 3 3" xfId="21592" xr:uid="{99CB0B61-4C3F-478F-A4B6-E6DC8787F08D}"/>
    <cellStyle name="Comma 4 2 2 2 2 2 2 3 3 2" xfId="43095" xr:uid="{1EA2A2D3-C866-4AE4-9459-E5C76F3D230A}"/>
    <cellStyle name="Comma 4 2 2 2 2 2 2 3 4" xfId="28197" xr:uid="{1E41E1F7-6F7A-42A2-B698-F5DD7BE26B9C}"/>
    <cellStyle name="Comma 4 2 2 2 2 2 2 3 5" xfId="49700" xr:uid="{4EA67DE1-7A5B-4E6D-B2E1-EB13484E5536}"/>
    <cellStyle name="Comma 4 2 2 2 2 2 2 4" xfId="8332" xr:uid="{3EF6E880-F6FD-44EC-B2DB-52A0CE7F222F}"/>
    <cellStyle name="Comma 4 2 2 2 2 2 2 4 2" xfId="29835" xr:uid="{C7469508-E5F9-46C1-88A0-CF05B8D08C97}"/>
    <cellStyle name="Comma 4 2 2 2 2 2 2 5" xfId="9989" xr:uid="{802AC8B3-5820-4025-A4F2-F6B6A519D56A}"/>
    <cellStyle name="Comma 4 2 2 2 2 2 2 5 2" xfId="31492" xr:uid="{CEA76C29-1FF7-4D23-BD8C-2DFE504371FF}"/>
    <cellStyle name="Comma 4 2 2 2 2 2 2 6" xfId="16624" xr:uid="{13DF7826-74D5-44D8-8137-53135F594CFC}"/>
    <cellStyle name="Comma 4 2 2 2 2 2 2 6 2" xfId="38127" xr:uid="{3C0DA197-2D35-4DB3-A806-63157D41C53D}"/>
    <cellStyle name="Comma 4 2 2 2 2 2 2 7" xfId="23229" xr:uid="{76EC3D8F-E9C6-4CA7-850E-048630B9E845}"/>
    <cellStyle name="Comma 4 2 2 2 2 2 2 8" xfId="44732" xr:uid="{DC5D6337-8E01-4CE3-B288-F4848C5F42A8}"/>
    <cellStyle name="Comma 4 2 2 2 2 2 3" xfId="2410" xr:uid="{67FEC866-FE1B-45A1-81E4-29A8E241F9A2}"/>
    <cellStyle name="Comma 4 2 2 2 2 2 3 2" xfId="10676" xr:uid="{9DDF66B5-1DAE-4810-9CD1-D05344E9B5D8}"/>
    <cellStyle name="Comma 4 2 2 2 2 2 3 2 2" xfId="32179" xr:uid="{5C54961A-CA3A-4780-AC7B-C9BE6042A876}"/>
    <cellStyle name="Comma 4 2 2 2 2 2 3 3" xfId="17311" xr:uid="{8F8372B8-5C5B-44F7-ADBF-78E150F2ABDF}"/>
    <cellStyle name="Comma 4 2 2 2 2 2 3 3 2" xfId="38814" xr:uid="{4A32CD61-6EB0-495E-B3AB-54EA92F9020A}"/>
    <cellStyle name="Comma 4 2 2 2 2 2 3 4" xfId="23916" xr:uid="{EFC20E84-93EA-4EED-A7B7-A5664EE65F95}"/>
    <cellStyle name="Comma 4 2 2 2 2 2 3 5" xfId="45419" xr:uid="{7F0FFEAD-10BC-45F6-A603-061FC81CF5BB}"/>
    <cellStyle name="Comma 4 2 2 2 2 2 4" xfId="2927" xr:uid="{68075B31-0E77-446A-A2D5-E1E87FA4A99F}"/>
    <cellStyle name="Comma 4 2 2 2 2 2 4 2" xfId="11193" xr:uid="{8C55AD77-8A97-43CA-8A38-84F4DC1FAC38}"/>
    <cellStyle name="Comma 4 2 2 2 2 2 4 2 2" xfId="32696" xr:uid="{26202399-7E18-4094-9116-CA0BF14C2485}"/>
    <cellStyle name="Comma 4 2 2 2 2 2 4 3" xfId="17828" xr:uid="{D7BFEED8-78C7-48E3-891C-D945CF8895CE}"/>
    <cellStyle name="Comma 4 2 2 2 2 2 4 3 2" xfId="39331" xr:uid="{0C1DC485-2F63-43BB-812D-ACC6F784F35C}"/>
    <cellStyle name="Comma 4 2 2 2 2 2 4 4" xfId="24433" xr:uid="{F5578B5A-46BF-454C-AD02-604C06CD0FE4}"/>
    <cellStyle name="Comma 4 2 2 2 2 2 4 5" xfId="45936" xr:uid="{9BDC474B-F4B8-4A79-B261-47AC83B1231A}"/>
    <cellStyle name="Comma 4 2 2 2 2 2 5" xfId="3606" xr:uid="{49C391E2-79D5-4289-BDB7-031142C16E45}"/>
    <cellStyle name="Comma 4 2 2 2 2 2 5 2" xfId="11872" xr:uid="{0B9FD8FD-4607-4291-8644-5B3CE5B85908}"/>
    <cellStyle name="Comma 4 2 2 2 2 2 5 2 2" xfId="33375" xr:uid="{DC30F2B8-4C62-4E88-B838-475F907EC923}"/>
    <cellStyle name="Comma 4 2 2 2 2 2 5 3" xfId="18507" xr:uid="{76F77A73-506C-46AC-B57E-5C1F90D1508C}"/>
    <cellStyle name="Comma 4 2 2 2 2 2 5 3 2" xfId="40010" xr:uid="{F59EBBCE-79E4-4060-B2EC-BD8C456B4D4A}"/>
    <cellStyle name="Comma 4 2 2 2 2 2 5 4" xfId="25112" xr:uid="{91ADD11D-F61B-4CCB-BF63-C8E3C2DA13C7}"/>
    <cellStyle name="Comma 4 2 2 2 2 2 5 5" xfId="46615" xr:uid="{9D2D2362-5546-49E4-B046-D7F24BCC06C8}"/>
    <cellStyle name="Comma 4 2 2 2 2 2 6" xfId="5071" xr:uid="{B9714ED9-83BF-4DDB-8EB2-DAF5814DBDB3}"/>
    <cellStyle name="Comma 4 2 2 2 2 2 6 2" xfId="13337" xr:uid="{653D5222-C288-4F89-A448-CB4493E67244}"/>
    <cellStyle name="Comma 4 2 2 2 2 2 6 2 2" xfId="34840" xr:uid="{90644C17-ACA9-4C99-852B-5330080A9509}"/>
    <cellStyle name="Comma 4 2 2 2 2 2 6 3" xfId="19972" xr:uid="{4EF8B3EB-F734-4A0F-99EF-7C4A6DFCBCF5}"/>
    <cellStyle name="Comma 4 2 2 2 2 2 6 3 2" xfId="41475" xr:uid="{FE27AD87-00AF-42D8-8047-9FF2356F8808}"/>
    <cellStyle name="Comma 4 2 2 2 2 2 6 4" xfId="26577" xr:uid="{B060815C-B93E-424B-BF0C-63E68A2861F5}"/>
    <cellStyle name="Comma 4 2 2 2 2 2 6 5" xfId="48080" xr:uid="{465AA5F8-6437-4A31-8313-2DBCDE8E2DD0}"/>
    <cellStyle name="Comma 4 2 2 2 2 2 7" xfId="5745" xr:uid="{10908E46-C022-42C3-92A2-8BD6744486B3}"/>
    <cellStyle name="Comma 4 2 2 2 2 2 7 2" xfId="14011" xr:uid="{644D6405-6FF1-49FE-9F72-A689BD737867}"/>
    <cellStyle name="Comma 4 2 2 2 2 2 7 2 2" xfId="35514" xr:uid="{FB25BE92-9EB9-4E09-9369-B377B5871646}"/>
    <cellStyle name="Comma 4 2 2 2 2 2 7 3" xfId="20646" xr:uid="{BFA66FC3-C227-4437-81D6-2781588D394C}"/>
    <cellStyle name="Comma 4 2 2 2 2 2 7 3 2" xfId="42149" xr:uid="{931C308E-E880-419F-82A8-64BEC4761B9D}"/>
    <cellStyle name="Comma 4 2 2 2 2 2 7 4" xfId="27251" xr:uid="{53AB4FDE-E2E8-4623-B5ED-D1A478BF1F38}"/>
    <cellStyle name="Comma 4 2 2 2 2 2 7 5" xfId="48754" xr:uid="{6CB361FE-38EE-48BA-9216-8414B8E9710E}"/>
    <cellStyle name="Comma 4 2 2 2 2 2 8" xfId="7386" xr:uid="{FBC1E99B-B39D-4630-86F3-BCDCD1A0BC4E}"/>
    <cellStyle name="Comma 4 2 2 2 2 2 8 2" xfId="28889" xr:uid="{D4522196-6497-477B-828B-E30400EB2283}"/>
    <cellStyle name="Comma 4 2 2 2 2 2 9" xfId="9043" xr:uid="{0283F185-70F2-4D2E-8EBF-8CB4B570CA61}"/>
    <cellStyle name="Comma 4 2 2 2 2 2 9 2" xfId="30546" xr:uid="{53CE5AA7-7A4A-43EF-87E1-21D46375C0CC}"/>
    <cellStyle name="Comma 4 2 2 2 2 3" xfId="1047" xr:uid="{F0B15787-3EC0-4DE2-9FBA-A61111DFED4A}"/>
    <cellStyle name="Comma 4 2 2 2 2 3 2" xfId="3876" xr:uid="{C569E25D-6B03-4090-9682-438DBF774942}"/>
    <cellStyle name="Comma 4 2 2 2 2 3 2 2" xfId="12142" xr:uid="{6E995BE4-2A10-401E-A690-EAEE32ACB297}"/>
    <cellStyle name="Comma 4 2 2 2 2 3 2 2 2" xfId="33645" xr:uid="{A16D7367-C3CC-4856-B51F-C36D1243CA90}"/>
    <cellStyle name="Comma 4 2 2 2 2 3 2 3" xfId="18777" xr:uid="{AC179505-AFD6-4678-90ED-466A27A7C164}"/>
    <cellStyle name="Comma 4 2 2 2 2 3 2 3 2" xfId="40280" xr:uid="{70658E44-7BAF-4560-9BD2-AFA919CB4E60}"/>
    <cellStyle name="Comma 4 2 2 2 2 3 2 4" xfId="25382" xr:uid="{8359F6AE-A4C1-4A60-99FD-B56ACB1CD371}"/>
    <cellStyle name="Comma 4 2 2 2 2 3 2 5" xfId="46885" xr:uid="{21FB10CE-84A7-46AF-8243-75ABDFD2DD4C}"/>
    <cellStyle name="Comma 4 2 2 2 2 3 3" xfId="6015" xr:uid="{6AECDACE-E778-40F9-98A7-B43088B95D4E}"/>
    <cellStyle name="Comma 4 2 2 2 2 3 3 2" xfId="14281" xr:uid="{98DBD4E2-0CD4-4490-8CE5-B9F3DEDEA097}"/>
    <cellStyle name="Comma 4 2 2 2 2 3 3 2 2" xfId="35784" xr:uid="{778EED71-0896-4A1A-8971-6C2092E198B2}"/>
    <cellStyle name="Comma 4 2 2 2 2 3 3 3" xfId="20916" xr:uid="{97DC16A6-EF21-472C-B100-C1A8FE85DC94}"/>
    <cellStyle name="Comma 4 2 2 2 2 3 3 3 2" xfId="42419" xr:uid="{5E36CE8C-3F31-4792-B617-51055D671DD2}"/>
    <cellStyle name="Comma 4 2 2 2 2 3 3 4" xfId="27521" xr:uid="{C3863FD8-9580-47CB-BEC7-08F484601C20}"/>
    <cellStyle name="Comma 4 2 2 2 2 3 3 5" xfId="49024" xr:uid="{70898E89-A06E-454E-B950-AE74D2A43B24}"/>
    <cellStyle name="Comma 4 2 2 2 2 3 4" xfId="7656" xr:uid="{0221AAC9-8C89-40AE-AAC7-CE76FA0DAF81}"/>
    <cellStyle name="Comma 4 2 2 2 2 3 4 2" xfId="29159" xr:uid="{072F4D56-9A2F-4FEE-AA23-651F4BC00C8E}"/>
    <cellStyle name="Comma 4 2 2 2 2 3 5" xfId="9313" xr:uid="{1AED9EF7-0F57-45B5-9322-30D7D827F099}"/>
    <cellStyle name="Comma 4 2 2 2 2 3 5 2" xfId="30816" xr:uid="{C1F7AA1F-C99C-4D22-BDCD-6B71D347AB48}"/>
    <cellStyle name="Comma 4 2 2 2 2 3 6" xfId="15948" xr:uid="{51A30D69-AF7E-46D7-B925-58AFA16517C5}"/>
    <cellStyle name="Comma 4 2 2 2 2 3 6 2" xfId="37451" xr:uid="{2D841413-A821-458C-AF53-A9439A5204BE}"/>
    <cellStyle name="Comma 4 2 2 2 2 3 7" xfId="22553" xr:uid="{D243C4DE-3174-40C5-84C7-E6D0F40775D8}"/>
    <cellStyle name="Comma 4 2 2 2 2 3 8" xfId="44056" xr:uid="{474C88E2-C3B4-4647-9081-3430404AF143}"/>
    <cellStyle name="Comma 4 2 2 2 2 4" xfId="1443" xr:uid="{3CD5BC52-E9AD-416D-8D42-FB48557CB85D}"/>
    <cellStyle name="Comma 4 2 2 2 2 4 2" xfId="4272" xr:uid="{CB7FA67D-572E-41E0-93A6-86347FE1AADE}"/>
    <cellStyle name="Comma 4 2 2 2 2 4 2 2" xfId="12538" xr:uid="{CEF95C91-0839-4EB5-8D12-E55786C8955F}"/>
    <cellStyle name="Comma 4 2 2 2 2 4 2 2 2" xfId="34041" xr:uid="{B487E424-5C35-44F7-BA6A-CED1D78A8D31}"/>
    <cellStyle name="Comma 4 2 2 2 2 4 2 3" xfId="19173" xr:uid="{83ECD250-F61B-4D29-943E-902B1AB6AB72}"/>
    <cellStyle name="Comma 4 2 2 2 2 4 2 3 2" xfId="40676" xr:uid="{E75999C1-D329-4D84-A8A6-53BE8C5498D5}"/>
    <cellStyle name="Comma 4 2 2 2 2 4 2 4" xfId="25778" xr:uid="{4A25E319-E415-4DA4-B65A-1E45438EA1A5}"/>
    <cellStyle name="Comma 4 2 2 2 2 4 2 5" xfId="47281" xr:uid="{300F7C20-8C04-410F-8B9D-EE66392E9F50}"/>
    <cellStyle name="Comma 4 2 2 2 2 4 3" xfId="6411" xr:uid="{14F587A3-CBB3-4E99-9363-F44267AEA4AC}"/>
    <cellStyle name="Comma 4 2 2 2 2 4 3 2" xfId="14677" xr:uid="{773F102A-459E-4B8D-BFD2-C62B9FD1E6E7}"/>
    <cellStyle name="Comma 4 2 2 2 2 4 3 2 2" xfId="36180" xr:uid="{2F174133-1741-4BAC-8CCA-D23BA11A2505}"/>
    <cellStyle name="Comma 4 2 2 2 2 4 3 3" xfId="21312" xr:uid="{4A49B4E3-01CE-413E-8547-1B6633F8DD80}"/>
    <cellStyle name="Comma 4 2 2 2 2 4 3 3 2" xfId="42815" xr:uid="{838B72B5-165B-43EB-B1A5-5CC9DB67996D}"/>
    <cellStyle name="Comma 4 2 2 2 2 4 3 4" xfId="27917" xr:uid="{F54A063D-C083-427C-A866-D8CE10B59A4B}"/>
    <cellStyle name="Comma 4 2 2 2 2 4 3 5" xfId="49420" xr:uid="{E49CAEFC-4FDB-4D70-956F-14E87D6078D5}"/>
    <cellStyle name="Comma 4 2 2 2 2 4 4" xfId="8052" xr:uid="{9A195206-46B1-444A-A570-D664BF12D268}"/>
    <cellStyle name="Comma 4 2 2 2 2 4 4 2" xfId="29555" xr:uid="{7205E157-B58C-45F0-9876-896107FBE5CC}"/>
    <cellStyle name="Comma 4 2 2 2 2 4 5" xfId="9709" xr:uid="{E0E1D3F3-3960-4FFF-8DC9-A5E52DC4D202}"/>
    <cellStyle name="Comma 4 2 2 2 2 4 5 2" xfId="31212" xr:uid="{3805285A-FC08-488B-8685-6D0E422F3D51}"/>
    <cellStyle name="Comma 4 2 2 2 2 4 6" xfId="16344" xr:uid="{C1C0902B-9A1C-4C4D-B7FD-394EA53A58C1}"/>
    <cellStyle name="Comma 4 2 2 2 2 4 6 2" xfId="37847" xr:uid="{A196D560-D916-4B5C-817F-42092E345341}"/>
    <cellStyle name="Comma 4 2 2 2 2 4 7" xfId="22949" xr:uid="{0C69EEFA-4EB3-410E-AF5B-4B8B9A0A0F79}"/>
    <cellStyle name="Comma 4 2 2 2 2 4 8" xfId="44452" xr:uid="{BBABDE5F-90F4-431C-8AAB-92914664C786}"/>
    <cellStyle name="Comma 4 2 2 2 2 5" xfId="2130" xr:uid="{12132C66-CA9E-49EA-9DB7-B489FDB716DF}"/>
    <cellStyle name="Comma 4 2 2 2 2 5 2" xfId="10396" xr:uid="{00A8A695-3919-4D68-B056-ED0FD6A8EE7E}"/>
    <cellStyle name="Comma 4 2 2 2 2 5 2 2" xfId="31899" xr:uid="{02614F04-B62A-42B2-A80C-8BD00945B5AC}"/>
    <cellStyle name="Comma 4 2 2 2 2 5 3" xfId="17031" xr:uid="{9B116BAD-8AC1-4824-BC4B-54427F57768F}"/>
    <cellStyle name="Comma 4 2 2 2 2 5 3 2" xfId="38534" xr:uid="{1B0AEC11-3825-4A21-B409-E313844F63C6}"/>
    <cellStyle name="Comma 4 2 2 2 2 5 4" xfId="23636" xr:uid="{4DEA5007-4F01-4686-8B54-1EC6CAAC8381}"/>
    <cellStyle name="Comma 4 2 2 2 2 5 5" xfId="45139" xr:uid="{4135D691-9DFB-476D-9B25-B019361D43BB}"/>
    <cellStyle name="Comma 4 2 2 2 2 6" xfId="2678" xr:uid="{144085BD-141F-4CB2-A466-E3ED16CDE62B}"/>
    <cellStyle name="Comma 4 2 2 2 2 6 2" xfId="10944" xr:uid="{E3C4DA71-0458-4D04-B18B-56CCEF88D5A5}"/>
    <cellStyle name="Comma 4 2 2 2 2 6 2 2" xfId="32447" xr:uid="{37D13FD6-8604-4D53-9DFE-E6A818097929}"/>
    <cellStyle name="Comma 4 2 2 2 2 6 3" xfId="17579" xr:uid="{89142520-9420-4135-A168-C944799E4F77}"/>
    <cellStyle name="Comma 4 2 2 2 2 6 3 2" xfId="39082" xr:uid="{5C320FB9-00D5-4624-B6E9-06CF9F97FF8E}"/>
    <cellStyle name="Comma 4 2 2 2 2 6 4" xfId="24184" xr:uid="{24FB6655-4E54-4C4C-88CC-E5401F41584E}"/>
    <cellStyle name="Comma 4 2 2 2 2 6 5" xfId="45687" xr:uid="{2220A2E3-ED4A-4474-A4EC-7BE873A9A4A0}"/>
    <cellStyle name="Comma 4 2 2 2 2 7" xfId="3326" xr:uid="{BE81853F-E6F6-46CF-8B05-971B80EF909F}"/>
    <cellStyle name="Comma 4 2 2 2 2 7 2" xfId="11592" xr:uid="{054BEF88-329B-4D40-A9B1-7B8E049DBFBA}"/>
    <cellStyle name="Comma 4 2 2 2 2 7 2 2" xfId="33095" xr:uid="{85673FC8-C104-43C7-A215-9C5743E141F0}"/>
    <cellStyle name="Comma 4 2 2 2 2 7 3" xfId="18227" xr:uid="{2F50E4DD-6D38-417B-8C37-B8003FDB7549}"/>
    <cellStyle name="Comma 4 2 2 2 2 7 3 2" xfId="39730" xr:uid="{FED74925-75C0-47A5-AB8B-7728A5BB5015}"/>
    <cellStyle name="Comma 4 2 2 2 2 7 4" xfId="24832" xr:uid="{E5DFD02A-0F77-46C9-BD13-F9F8B39884B5}"/>
    <cellStyle name="Comma 4 2 2 2 2 7 5" xfId="46335" xr:uid="{A306702E-8E76-442E-A467-DA1990EDF714}"/>
    <cellStyle name="Comma 4 2 2 2 2 8" xfId="4822" xr:uid="{E9A027BC-C078-4640-8C20-AEB49F2A7A1D}"/>
    <cellStyle name="Comma 4 2 2 2 2 8 2" xfId="13088" xr:uid="{72E2B1AB-955C-470D-A354-A2C841B01A4F}"/>
    <cellStyle name="Comma 4 2 2 2 2 8 2 2" xfId="34591" xr:uid="{3DE94482-AECD-4A5E-A9C9-7C6135606D78}"/>
    <cellStyle name="Comma 4 2 2 2 2 8 3" xfId="19723" xr:uid="{DAE5640C-2B58-49C7-9982-C927892B55F2}"/>
    <cellStyle name="Comma 4 2 2 2 2 8 3 2" xfId="41226" xr:uid="{F78A362A-B480-4834-AB26-E717FEFD3664}"/>
    <cellStyle name="Comma 4 2 2 2 2 8 4" xfId="26328" xr:uid="{B8AE1D25-5D07-44B5-B40D-18BCCF142286}"/>
    <cellStyle name="Comma 4 2 2 2 2 8 5" xfId="47831" xr:uid="{93379DE3-6594-4574-B0B2-BEC0DEB4217C}"/>
    <cellStyle name="Comma 4 2 2 2 2 9" xfId="5465" xr:uid="{FA2D0511-A08A-4BA8-8C11-9651ABF7913F}"/>
    <cellStyle name="Comma 4 2 2 2 2 9 2" xfId="13731" xr:uid="{8A985A5C-EBA0-42DB-9BBD-69C5A236F03F}"/>
    <cellStyle name="Comma 4 2 2 2 2 9 2 2" xfId="35234" xr:uid="{C19A800D-30EB-4965-9B18-E4C96672E239}"/>
    <cellStyle name="Comma 4 2 2 2 2 9 3" xfId="20366" xr:uid="{053C2E8B-7A16-47BF-B824-B2D277264753}"/>
    <cellStyle name="Comma 4 2 2 2 2 9 3 2" xfId="41869" xr:uid="{13C4EB19-FE0B-4DFC-A1A2-6690E24F9C25}"/>
    <cellStyle name="Comma 4 2 2 2 2 9 4" xfId="26971" xr:uid="{7249F31A-2D93-4C0E-81E8-AB428E9FB39E}"/>
    <cellStyle name="Comma 4 2 2 2 2 9 5" xfId="48474" xr:uid="{0052BDF5-5B23-4F7B-A5B0-6F4E5938F226}"/>
    <cellStyle name="Comma 4 2 2 2 3" xfId="368" xr:uid="{B4F8CF26-1AE9-4310-A43A-A49C42C2707D}"/>
    <cellStyle name="Comma 4 2 2 2 3 10" xfId="15271" xr:uid="{9A9D5617-FEE6-40CD-ACF5-2942830F36C0}"/>
    <cellStyle name="Comma 4 2 2 2 3 10 2" xfId="36774" xr:uid="{EA97389A-4781-4CF0-A38E-0D0B3528F81B}"/>
    <cellStyle name="Comma 4 2 2 2 3 11" xfId="21876" xr:uid="{A3E6195C-0BEF-4307-B6E0-09BF62F23AFC}"/>
    <cellStyle name="Comma 4 2 2 2 3 12" xfId="43379" xr:uid="{47D66427-2D0B-41CC-B7CF-B850D6EE7031}"/>
    <cellStyle name="Comma 4 2 2 2 3 2" xfId="1316" xr:uid="{21DF350C-8973-4AC2-AF42-F0720135ED8B}"/>
    <cellStyle name="Comma 4 2 2 2 3 2 2" xfId="4145" xr:uid="{C2BE18C5-DB23-4E8A-AAA4-FD6E24B0C9DB}"/>
    <cellStyle name="Comma 4 2 2 2 3 2 2 2" xfId="12411" xr:uid="{84337741-FEFB-4D57-92A9-706C24060153}"/>
    <cellStyle name="Comma 4 2 2 2 3 2 2 2 2" xfId="33914" xr:uid="{E994707B-599D-427C-8E4B-21B528ACE71E}"/>
    <cellStyle name="Comma 4 2 2 2 3 2 2 3" xfId="19046" xr:uid="{16AAD99E-943B-4001-AC57-9BFCEB2A9199}"/>
    <cellStyle name="Comma 4 2 2 2 3 2 2 3 2" xfId="40549" xr:uid="{59090EB0-0EAD-4713-8EDF-D76BF6AC813B}"/>
    <cellStyle name="Comma 4 2 2 2 3 2 2 4" xfId="25651" xr:uid="{5C7D3AB6-838E-4DE1-A98D-F1A7F9C4F76D}"/>
    <cellStyle name="Comma 4 2 2 2 3 2 2 5" xfId="47154" xr:uid="{4A005F35-FF6C-4F08-9987-C65625EDC671}"/>
    <cellStyle name="Comma 4 2 2 2 3 2 3" xfId="6284" xr:uid="{1FB8FFE1-39D4-45A4-817E-D92BFD15CB47}"/>
    <cellStyle name="Comma 4 2 2 2 3 2 3 2" xfId="14550" xr:uid="{D64AC263-AA96-4F48-B813-73528DB3D75D}"/>
    <cellStyle name="Comma 4 2 2 2 3 2 3 2 2" xfId="36053" xr:uid="{A435BE5E-4D21-4A12-95A2-D3D1D9014367}"/>
    <cellStyle name="Comma 4 2 2 2 3 2 3 3" xfId="21185" xr:uid="{17572AD2-04DA-46CE-A933-B28EBC765269}"/>
    <cellStyle name="Comma 4 2 2 2 3 2 3 3 2" xfId="42688" xr:uid="{98B1BEDA-E55E-4A20-ADC8-CC04F02BF985}"/>
    <cellStyle name="Comma 4 2 2 2 3 2 3 4" xfId="27790" xr:uid="{345A213A-5FB9-439C-A41D-A09E23D20459}"/>
    <cellStyle name="Comma 4 2 2 2 3 2 3 5" xfId="49293" xr:uid="{86B89226-BEC8-445F-A79E-F6A5C60F3757}"/>
    <cellStyle name="Comma 4 2 2 2 3 2 4" xfId="7925" xr:uid="{E64736E4-D742-401A-AACF-BC6C725B0A3D}"/>
    <cellStyle name="Comma 4 2 2 2 3 2 4 2" xfId="29428" xr:uid="{B7D0AE8E-6B5C-4D6C-8330-954C7FF40377}"/>
    <cellStyle name="Comma 4 2 2 2 3 2 5" xfId="9582" xr:uid="{112DB325-750B-40DD-9080-60A74DE51D51}"/>
    <cellStyle name="Comma 4 2 2 2 3 2 5 2" xfId="31085" xr:uid="{D6353F37-1706-45D7-92B9-F1D287E320C2}"/>
    <cellStyle name="Comma 4 2 2 2 3 2 6" xfId="16217" xr:uid="{8B641602-81C9-4AD5-8F2B-CDE05BBE986F}"/>
    <cellStyle name="Comma 4 2 2 2 3 2 6 2" xfId="37720" xr:uid="{8F8E58B9-3748-46A2-9871-B722A08A6F02}"/>
    <cellStyle name="Comma 4 2 2 2 3 2 7" xfId="22822" xr:uid="{A1D1C53F-CC0D-443E-AD0C-EB13333C3CCD}"/>
    <cellStyle name="Comma 4 2 2 2 3 2 8" xfId="44325" xr:uid="{B0B36544-E681-491B-9883-8958AFC7F92C}"/>
    <cellStyle name="Comma 4 2 2 2 3 3" xfId="2003" xr:uid="{5E7A0CF1-62DB-468C-AB40-4D87C4B13F2F}"/>
    <cellStyle name="Comma 4 2 2 2 3 3 2" xfId="10269" xr:uid="{5E1634AA-844B-41C4-A1ED-3B79D0057C50}"/>
    <cellStyle name="Comma 4 2 2 2 3 3 2 2" xfId="31772" xr:uid="{244B4DAF-F9CD-4683-B8E8-9A3E6A29AB2B}"/>
    <cellStyle name="Comma 4 2 2 2 3 3 3" xfId="16904" xr:uid="{8E77DB0E-E5D8-4011-872F-800A4E1ECAAF}"/>
    <cellStyle name="Comma 4 2 2 2 3 3 3 2" xfId="38407" xr:uid="{1864D0B2-8CD8-4135-8581-F4306759D5D9}"/>
    <cellStyle name="Comma 4 2 2 2 3 3 4" xfId="23509" xr:uid="{90960AB1-F974-4B7A-AC37-772A46732207}"/>
    <cellStyle name="Comma 4 2 2 2 3 3 5" xfId="45012" xr:uid="{19E57533-68DD-42C0-A068-BBE133E8FC75}"/>
    <cellStyle name="Comma 4 2 2 2 3 4" xfId="2802" xr:uid="{D4D22546-5B90-48C4-995B-A62BD727CDBB}"/>
    <cellStyle name="Comma 4 2 2 2 3 4 2" xfId="11068" xr:uid="{B30ED135-D51E-44B8-BD47-1080C8E69A68}"/>
    <cellStyle name="Comma 4 2 2 2 3 4 2 2" xfId="32571" xr:uid="{43ADC328-1FA6-44C3-AEB9-DBE629018576}"/>
    <cellStyle name="Comma 4 2 2 2 3 4 3" xfId="17703" xr:uid="{EFE6AA7F-B3BB-4EB6-BCF5-21D96F8CFA83}"/>
    <cellStyle name="Comma 4 2 2 2 3 4 3 2" xfId="39206" xr:uid="{BEC8C821-9458-407C-8DEF-F13A7484DE88}"/>
    <cellStyle name="Comma 4 2 2 2 3 4 4" xfId="24308" xr:uid="{3FD912AF-0345-4DC3-815D-914127BFF73A}"/>
    <cellStyle name="Comma 4 2 2 2 3 4 5" xfId="45811" xr:uid="{BECD6B0F-F419-4F6D-8DD5-D006294BE1D0}"/>
    <cellStyle name="Comma 4 2 2 2 3 5" xfId="3199" xr:uid="{8E2754E7-06DC-4C92-9DCE-CF2A28B099DE}"/>
    <cellStyle name="Comma 4 2 2 2 3 5 2" xfId="11465" xr:uid="{0C31A2FF-9059-4A75-BD75-AEA0C03FC0B2}"/>
    <cellStyle name="Comma 4 2 2 2 3 5 2 2" xfId="32968" xr:uid="{8BDE858A-8875-435C-80EE-6057552033C3}"/>
    <cellStyle name="Comma 4 2 2 2 3 5 3" xfId="18100" xr:uid="{36B78A30-7426-43C8-B613-295616409B38}"/>
    <cellStyle name="Comma 4 2 2 2 3 5 3 2" xfId="39603" xr:uid="{F0C41CB0-9684-4C3D-81A3-E1FE9E613D1F}"/>
    <cellStyle name="Comma 4 2 2 2 3 5 4" xfId="24705" xr:uid="{78233866-6E5E-4386-B55D-C42F9F823A5C}"/>
    <cellStyle name="Comma 4 2 2 2 3 5 5" xfId="46208" xr:uid="{213CFC92-CCB4-4CD1-AE07-BA93894D7128}"/>
    <cellStyle name="Comma 4 2 2 2 3 6" xfId="4946" xr:uid="{DAA57DEE-9B50-4CCA-A50B-5C03D11B90D6}"/>
    <cellStyle name="Comma 4 2 2 2 3 6 2" xfId="13212" xr:uid="{C16D6E78-FAA4-4A5B-AEB3-9FC404324917}"/>
    <cellStyle name="Comma 4 2 2 2 3 6 2 2" xfId="34715" xr:uid="{2743947F-0B9A-4E94-BF92-69D987E832FA}"/>
    <cellStyle name="Comma 4 2 2 2 3 6 3" xfId="19847" xr:uid="{4F119E36-B202-43E0-8503-BE27700F96E9}"/>
    <cellStyle name="Comma 4 2 2 2 3 6 3 2" xfId="41350" xr:uid="{4AF8FE1F-CAE0-4706-AD51-D28129B3FACA}"/>
    <cellStyle name="Comma 4 2 2 2 3 6 4" xfId="26452" xr:uid="{228FEFD2-AEEE-4208-A6A3-3AEA841D8205}"/>
    <cellStyle name="Comma 4 2 2 2 3 6 5" xfId="47955" xr:uid="{EBA3E2C1-7AB9-4FA0-8B8F-E906BB2746FC}"/>
    <cellStyle name="Comma 4 2 2 2 3 7" xfId="5338" xr:uid="{8CFD3FE7-39C2-43F3-9856-1B164519CC99}"/>
    <cellStyle name="Comma 4 2 2 2 3 7 2" xfId="13604" xr:uid="{A21FD926-1189-48C0-8E2D-26BCC57C60D9}"/>
    <cellStyle name="Comma 4 2 2 2 3 7 2 2" xfId="35107" xr:uid="{1F48A6F7-5075-4D34-B7AE-326886EEC5C9}"/>
    <cellStyle name="Comma 4 2 2 2 3 7 3" xfId="20239" xr:uid="{E64C04CD-2DFD-407C-A234-F34A437706F2}"/>
    <cellStyle name="Comma 4 2 2 2 3 7 3 2" xfId="41742" xr:uid="{58584763-EC81-4333-9E43-79FC250D9463}"/>
    <cellStyle name="Comma 4 2 2 2 3 7 4" xfId="26844" xr:uid="{290016DE-1A0A-4ABF-9072-19267BE994AE}"/>
    <cellStyle name="Comma 4 2 2 2 3 7 5" xfId="48347" xr:uid="{8A21F86E-3BAB-4FFB-B857-54D9BA6156F9}"/>
    <cellStyle name="Comma 4 2 2 2 3 8" xfId="6979" xr:uid="{7742FDF7-A18B-4436-8B34-DF5BCE205590}"/>
    <cellStyle name="Comma 4 2 2 2 3 8 2" xfId="28482" xr:uid="{C9CDE019-4DBD-4F26-8D78-1D4E588FF6F7}"/>
    <cellStyle name="Comma 4 2 2 2 3 9" xfId="8635" xr:uid="{18F10D76-A1B0-4DFD-B3F5-F3DDAB786BBC}"/>
    <cellStyle name="Comma 4 2 2 2 3 9 2" xfId="30138" xr:uid="{F43A08F5-54F9-4E46-8777-CD4D8BFD7913}"/>
    <cellStyle name="Comma 4 2 2 2 4" xfId="652" xr:uid="{C99F510E-DCCB-4436-BF0C-B74559E9B693}"/>
    <cellStyle name="Comma 4 2 2 2 4 10" xfId="43661" xr:uid="{A0630DC5-608D-46F2-8ADC-387DBE90F8C3}"/>
    <cellStyle name="Comma 4 2 2 2 4 2" xfId="1598" xr:uid="{ACCA9887-7BE8-4D1D-9791-1579EB2FC759}"/>
    <cellStyle name="Comma 4 2 2 2 4 2 2" xfId="4427" xr:uid="{55D8D88B-0280-4BD1-B6A8-8F937C8EEDEA}"/>
    <cellStyle name="Comma 4 2 2 2 4 2 2 2" xfId="12693" xr:uid="{EA701BAF-5921-4028-8AAF-0CB2A16DFB67}"/>
    <cellStyle name="Comma 4 2 2 2 4 2 2 2 2" xfId="34196" xr:uid="{333D09BA-2F6E-47F5-B533-3DE917168B01}"/>
    <cellStyle name="Comma 4 2 2 2 4 2 2 3" xfId="19328" xr:uid="{035BA0AE-EF5C-432F-B93A-9ECA362C6898}"/>
    <cellStyle name="Comma 4 2 2 2 4 2 2 3 2" xfId="40831" xr:uid="{8B229741-14F1-4359-A3AE-01F627AB651D}"/>
    <cellStyle name="Comma 4 2 2 2 4 2 2 4" xfId="25933" xr:uid="{70C8D4FC-C02C-4B8E-BECF-893D8FA01EF5}"/>
    <cellStyle name="Comma 4 2 2 2 4 2 2 5" xfId="47436" xr:uid="{F5F68A5B-F8A6-4402-B6C6-1F4A1B0864B2}"/>
    <cellStyle name="Comma 4 2 2 2 4 2 3" xfId="6566" xr:uid="{405F922F-2C2F-4719-B737-0BD636507A07}"/>
    <cellStyle name="Comma 4 2 2 2 4 2 3 2" xfId="14832" xr:uid="{B1A148F2-0336-4874-9820-64D0DC54CD84}"/>
    <cellStyle name="Comma 4 2 2 2 4 2 3 2 2" xfId="36335" xr:uid="{F5FD533E-A8FC-46B9-A1B0-42EBDD57BC0D}"/>
    <cellStyle name="Comma 4 2 2 2 4 2 3 3" xfId="21467" xr:uid="{A33C7476-DCD9-477B-848E-FE8262B7024D}"/>
    <cellStyle name="Comma 4 2 2 2 4 2 3 3 2" xfId="42970" xr:uid="{52F5D55D-9361-4D2E-B954-05ED5F2D735C}"/>
    <cellStyle name="Comma 4 2 2 2 4 2 3 4" xfId="28072" xr:uid="{46C03932-8B8E-45A5-8F19-F51551081437}"/>
    <cellStyle name="Comma 4 2 2 2 4 2 3 5" xfId="49575" xr:uid="{06B96858-7B52-4FD3-8451-33441AB51036}"/>
    <cellStyle name="Comma 4 2 2 2 4 2 4" xfId="8207" xr:uid="{35ED47D3-28A1-42AF-A136-0B688B9BE82E}"/>
    <cellStyle name="Comma 4 2 2 2 4 2 4 2" xfId="29710" xr:uid="{B9D32935-279B-4885-8BDA-8BB0862B8A37}"/>
    <cellStyle name="Comma 4 2 2 2 4 2 5" xfId="9864" xr:uid="{7E99DE1A-C4FF-4955-BDB5-6784C191370D}"/>
    <cellStyle name="Comma 4 2 2 2 4 2 5 2" xfId="31367" xr:uid="{8D067A9F-5C56-490D-ADA6-6F290E0DE4E8}"/>
    <cellStyle name="Comma 4 2 2 2 4 2 6" xfId="16499" xr:uid="{5CFD949E-55B4-48B9-A87A-E0E6EA2C1B4E}"/>
    <cellStyle name="Comma 4 2 2 2 4 2 6 2" xfId="38002" xr:uid="{0FCE1E44-16C2-46C5-AD7D-6F10D25335DA}"/>
    <cellStyle name="Comma 4 2 2 2 4 2 7" xfId="23104" xr:uid="{A7C0D3E0-4F7D-4FFC-A886-52B1A3374588}"/>
    <cellStyle name="Comma 4 2 2 2 4 2 8" xfId="44607" xr:uid="{8CBADCCA-F3BD-49C0-B160-19C5C49E5644}"/>
    <cellStyle name="Comma 4 2 2 2 4 3" xfId="2285" xr:uid="{7A5F8226-155A-4A6F-BFA3-70C586A68515}"/>
    <cellStyle name="Comma 4 2 2 2 4 3 2" xfId="10551" xr:uid="{BCDEB7AE-ADFF-49DC-A63C-9D323A2769D1}"/>
    <cellStyle name="Comma 4 2 2 2 4 3 2 2" xfId="32054" xr:uid="{D6D51CA8-BDC0-4C1F-BA5B-289000FDC381}"/>
    <cellStyle name="Comma 4 2 2 2 4 3 3" xfId="17186" xr:uid="{1F289676-1F5D-4F31-BB4B-83EFB01D8E60}"/>
    <cellStyle name="Comma 4 2 2 2 4 3 3 2" xfId="38689" xr:uid="{B7A9043B-A20B-4B5F-9C26-CA3856C7FFAD}"/>
    <cellStyle name="Comma 4 2 2 2 4 3 4" xfId="23791" xr:uid="{1FEE4998-B060-4F1E-B5DF-184E198B9FCC}"/>
    <cellStyle name="Comma 4 2 2 2 4 3 5" xfId="45294" xr:uid="{F7C56027-79D7-4C59-9EB8-1A9A9D5FB35B}"/>
    <cellStyle name="Comma 4 2 2 2 4 4" xfId="3481" xr:uid="{5A18F749-073F-4587-998E-CC2AB258378D}"/>
    <cellStyle name="Comma 4 2 2 2 4 4 2" xfId="11747" xr:uid="{B321FC02-00A2-4374-A4A0-7B7C1974547B}"/>
    <cellStyle name="Comma 4 2 2 2 4 4 2 2" xfId="33250" xr:uid="{9D277A2E-3EBE-43A2-A2FA-7ADCB201CE75}"/>
    <cellStyle name="Comma 4 2 2 2 4 4 3" xfId="18382" xr:uid="{C1397C39-D2C9-4FF6-8AB3-A9751A39D7F2}"/>
    <cellStyle name="Comma 4 2 2 2 4 4 3 2" xfId="39885" xr:uid="{8B486C4F-D13D-4062-ACED-4AFB1D4232C8}"/>
    <cellStyle name="Comma 4 2 2 2 4 4 4" xfId="24987" xr:uid="{7225F2CF-018B-46C3-8840-56A0CE0D5EAC}"/>
    <cellStyle name="Comma 4 2 2 2 4 4 5" xfId="46490" xr:uid="{2DE8FE62-9398-4E8B-A508-CEE9F8DD0536}"/>
    <cellStyle name="Comma 4 2 2 2 4 5" xfId="5620" xr:uid="{7462B15B-17F1-40D6-9C5E-5A61BCFC0868}"/>
    <cellStyle name="Comma 4 2 2 2 4 5 2" xfId="13886" xr:uid="{3C95A98F-A618-46E5-A322-DA58326EFF8F}"/>
    <cellStyle name="Comma 4 2 2 2 4 5 2 2" xfId="35389" xr:uid="{9C85F43D-8CD3-47F6-BAF5-D166596C15C6}"/>
    <cellStyle name="Comma 4 2 2 2 4 5 3" xfId="20521" xr:uid="{DDADBE84-2EEA-46D8-9AF2-B5AC1C1E0963}"/>
    <cellStyle name="Comma 4 2 2 2 4 5 3 2" xfId="42024" xr:uid="{5E5D9636-3955-4FB3-8793-2960DA72E8D9}"/>
    <cellStyle name="Comma 4 2 2 2 4 5 4" xfId="27126" xr:uid="{4E2E6A61-410C-46A4-B51D-78DFDEA3A0C3}"/>
    <cellStyle name="Comma 4 2 2 2 4 5 5" xfId="48629" xr:uid="{0D417C79-42B5-4ED3-A1A0-8F1B19881677}"/>
    <cellStyle name="Comma 4 2 2 2 4 6" xfId="7261" xr:uid="{7D1A0A6C-AC90-4455-A108-DDF3B51D5E64}"/>
    <cellStyle name="Comma 4 2 2 2 4 6 2" xfId="28764" xr:uid="{C88F666C-75B8-4128-AE3E-CA65CCBD0E21}"/>
    <cellStyle name="Comma 4 2 2 2 4 7" xfId="8918" xr:uid="{C271DD7E-5C0A-43A5-9C91-DE0D929D1FB9}"/>
    <cellStyle name="Comma 4 2 2 2 4 7 2" xfId="30421" xr:uid="{0DE86648-E937-4368-B31B-991A0205E120}"/>
    <cellStyle name="Comma 4 2 2 2 4 8" xfId="15553" xr:uid="{9D8E64E3-200C-4459-94B4-2CAC7E9D07DC}"/>
    <cellStyle name="Comma 4 2 2 2 4 8 2" xfId="37056" xr:uid="{B0BB87A8-E53A-41F6-939E-292512A16FE2}"/>
    <cellStyle name="Comma 4 2 2 2 4 9" xfId="22158" xr:uid="{243AEBDD-0570-4CB6-94A7-EB33A606486C}"/>
    <cellStyle name="Comma 4 2 2 2 5" xfId="920" xr:uid="{387AFEEF-0926-411E-A793-47E98FE4CE49}"/>
    <cellStyle name="Comma 4 2 2 2 5 2" xfId="3749" xr:uid="{CF077F2E-1132-4AEC-8FF1-B03B5FE56DE6}"/>
    <cellStyle name="Comma 4 2 2 2 5 2 2" xfId="12015" xr:uid="{5B5077A7-B7B1-4414-97A0-B603BC798B93}"/>
    <cellStyle name="Comma 4 2 2 2 5 2 2 2" xfId="33518" xr:uid="{ED807226-C48B-4BDF-8BBA-8E52F0C59214}"/>
    <cellStyle name="Comma 4 2 2 2 5 2 3" xfId="18650" xr:uid="{C3608FC2-D979-4AC4-A2A2-AFBB1EAC587B}"/>
    <cellStyle name="Comma 4 2 2 2 5 2 3 2" xfId="40153" xr:uid="{27EE2496-1979-43F1-BEAD-2455A6923C53}"/>
    <cellStyle name="Comma 4 2 2 2 5 2 4" xfId="25255" xr:uid="{5AA8D166-1938-4D73-B8CE-B6C48A2BC055}"/>
    <cellStyle name="Comma 4 2 2 2 5 2 5" xfId="46758" xr:uid="{B60776AF-B8FF-46EE-8384-7CF65C89CAC6}"/>
    <cellStyle name="Comma 4 2 2 2 5 3" xfId="5888" xr:uid="{B219FBCA-8C6C-4298-B075-E9E2767F072F}"/>
    <cellStyle name="Comma 4 2 2 2 5 3 2" xfId="14154" xr:uid="{8FED28A7-9622-4AA6-889A-488C0723FF4C}"/>
    <cellStyle name="Comma 4 2 2 2 5 3 2 2" xfId="35657" xr:uid="{3B2F30BC-A790-427B-BBE4-35273B033D52}"/>
    <cellStyle name="Comma 4 2 2 2 5 3 3" xfId="20789" xr:uid="{AB344035-3A67-4DC9-A929-4031EB67270E}"/>
    <cellStyle name="Comma 4 2 2 2 5 3 3 2" xfId="42292" xr:uid="{0DDBD062-2F40-441F-B21D-630559FC21E1}"/>
    <cellStyle name="Comma 4 2 2 2 5 3 4" xfId="27394" xr:uid="{398AB5AA-62B2-485C-8D6A-BCB5408CF1DD}"/>
    <cellStyle name="Comma 4 2 2 2 5 3 5" xfId="48897" xr:uid="{487F7162-D871-4C1C-B551-3D28D5123F5C}"/>
    <cellStyle name="Comma 4 2 2 2 5 4" xfId="7529" xr:uid="{FBAAEF41-8786-478A-848D-066E848E8772}"/>
    <cellStyle name="Comma 4 2 2 2 5 4 2" xfId="29032" xr:uid="{E7F81A46-DA23-405A-BBEB-A08B2085680F}"/>
    <cellStyle name="Comma 4 2 2 2 5 5" xfId="9186" xr:uid="{37F03CA6-4523-48D0-9248-08E781876211}"/>
    <cellStyle name="Comma 4 2 2 2 5 5 2" xfId="30689" xr:uid="{8F34D884-C281-4CCB-9D0A-FE4E3F744622}"/>
    <cellStyle name="Comma 4 2 2 2 5 6" xfId="15821" xr:uid="{EA06895B-01B9-43CA-91C0-8696F98F8D5E}"/>
    <cellStyle name="Comma 4 2 2 2 5 6 2" xfId="37324" xr:uid="{550E8A30-8636-4A52-812B-B0ADBABBBF5B}"/>
    <cellStyle name="Comma 4 2 2 2 5 7" xfId="22426" xr:uid="{56C38150-6947-4B0F-B577-82939B4D0CB7}"/>
    <cellStyle name="Comma 4 2 2 2 5 8" xfId="43929" xr:uid="{B52DD3B9-35E7-4546-ABFA-C7CB9CC9297D}"/>
    <cellStyle name="Comma 4 2 2 2 6" xfId="1181" xr:uid="{4F3C86D2-4587-45C2-8E8C-67ED19C05E88}"/>
    <cellStyle name="Comma 4 2 2 2 6 2" xfId="4010" xr:uid="{34343194-F3F8-4009-B15D-40ABD507F032}"/>
    <cellStyle name="Comma 4 2 2 2 6 2 2" xfId="12276" xr:uid="{4741615F-1403-4B3C-A34B-5C705B25772A}"/>
    <cellStyle name="Comma 4 2 2 2 6 2 2 2" xfId="33779" xr:uid="{A09840AF-9411-4E63-9A5C-FDA657A86CB3}"/>
    <cellStyle name="Comma 4 2 2 2 6 2 3" xfId="18911" xr:uid="{3A715753-35AF-4278-B218-625C37171D90}"/>
    <cellStyle name="Comma 4 2 2 2 6 2 3 2" xfId="40414" xr:uid="{97E7063E-AD2A-49D0-8151-5251CCF16CCC}"/>
    <cellStyle name="Comma 4 2 2 2 6 2 4" xfId="25516" xr:uid="{F653FE97-A15A-45F3-A105-3E69469AFE32}"/>
    <cellStyle name="Comma 4 2 2 2 6 2 5" xfId="47019" xr:uid="{37327B15-B134-4A26-9DB5-2728C7316DC5}"/>
    <cellStyle name="Comma 4 2 2 2 6 3" xfId="6149" xr:uid="{0B48F18A-361F-4B03-8B39-1832F085E3F2}"/>
    <cellStyle name="Comma 4 2 2 2 6 3 2" xfId="14415" xr:uid="{9FEA2AE8-49F0-4052-B098-65928072E2C1}"/>
    <cellStyle name="Comma 4 2 2 2 6 3 2 2" xfId="35918" xr:uid="{EEDFEA74-3812-4CC4-A28F-99F84924877C}"/>
    <cellStyle name="Comma 4 2 2 2 6 3 3" xfId="21050" xr:uid="{5923306B-5062-4275-8AC0-96E57034ED58}"/>
    <cellStyle name="Comma 4 2 2 2 6 3 3 2" xfId="42553" xr:uid="{52C9DA1A-4A6A-4A96-ADF8-9E4198A9A811}"/>
    <cellStyle name="Comma 4 2 2 2 6 3 4" xfId="27655" xr:uid="{555CB30D-1584-4B6E-9447-BCD4D14255AC}"/>
    <cellStyle name="Comma 4 2 2 2 6 3 5" xfId="49158" xr:uid="{E0EB5853-CFA6-4FB5-BF68-ED5E4A641625}"/>
    <cellStyle name="Comma 4 2 2 2 6 4" xfId="7790" xr:uid="{4202D73D-BC6E-4316-A260-432E9825259D}"/>
    <cellStyle name="Comma 4 2 2 2 6 4 2" xfId="29293" xr:uid="{06FE7314-4730-457E-8E1E-81A1190415DC}"/>
    <cellStyle name="Comma 4 2 2 2 6 5" xfId="9447" xr:uid="{E5734C88-DCD7-4B39-9983-9E72A31939AF}"/>
    <cellStyle name="Comma 4 2 2 2 6 5 2" xfId="30950" xr:uid="{ED79BB79-6C66-48A5-A73C-2F8C5F04B0EB}"/>
    <cellStyle name="Comma 4 2 2 2 6 6" xfId="16082" xr:uid="{671EC952-16F9-42EA-BF68-8E91F5507617}"/>
    <cellStyle name="Comma 4 2 2 2 6 6 2" xfId="37585" xr:uid="{943F07C5-400A-44DD-ABA4-D8E3D0588AC5}"/>
    <cellStyle name="Comma 4 2 2 2 6 7" xfId="22687" xr:uid="{B2131133-2ACC-48C4-9E4E-1DCF942FA1FC}"/>
    <cellStyle name="Comma 4 2 2 2 6 8" xfId="44190" xr:uid="{0A7481F2-8BAE-41B1-8D96-2077AAF65AD7}"/>
    <cellStyle name="Comma 4 2 2 2 7" xfId="1869" xr:uid="{C8F8F25A-F96C-4E27-9F51-8791FE8A0EE5}"/>
    <cellStyle name="Comma 4 2 2 2 7 2" xfId="10135" xr:uid="{205DB128-15A7-4542-A3A2-DC903B81AB10}"/>
    <cellStyle name="Comma 4 2 2 2 7 2 2" xfId="31638" xr:uid="{1D4985A9-F5EC-4F97-863D-D2EA3FFAD75A}"/>
    <cellStyle name="Comma 4 2 2 2 7 3" xfId="16770" xr:uid="{D0037A6E-105E-4288-B91D-8B005336373C}"/>
    <cellStyle name="Comma 4 2 2 2 7 3 2" xfId="38273" xr:uid="{5204D85D-A580-4248-8A64-0BCFC9838E1F}"/>
    <cellStyle name="Comma 4 2 2 2 7 4" xfId="23375" xr:uid="{FC835330-5218-4591-8D95-F366A0DC45EA}"/>
    <cellStyle name="Comma 4 2 2 2 7 5" xfId="44878" xr:uid="{23385320-2BED-485C-BFF3-7D15DB9594C2}"/>
    <cellStyle name="Comma 4 2 2 2 8" xfId="2554" xr:uid="{2E8174DD-ECF8-4CCB-86E8-4C4D2613A7C7}"/>
    <cellStyle name="Comma 4 2 2 2 8 2" xfId="10820" xr:uid="{550B7771-82BD-4CF7-A6D6-AA722A2A3164}"/>
    <cellStyle name="Comma 4 2 2 2 8 2 2" xfId="32323" xr:uid="{01CDC95B-9252-4285-9BC4-661A48509BF2}"/>
    <cellStyle name="Comma 4 2 2 2 8 3" xfId="17455" xr:uid="{B25F4118-3760-42A0-8695-DE485A22389C}"/>
    <cellStyle name="Comma 4 2 2 2 8 3 2" xfId="38958" xr:uid="{1A0DFE0D-7D4F-48B2-A790-1DC7145B9CD5}"/>
    <cellStyle name="Comma 4 2 2 2 8 4" xfId="24060" xr:uid="{582E15CE-CCB4-47FE-A2AB-B7727F0FB4CF}"/>
    <cellStyle name="Comma 4 2 2 2 8 5" xfId="45563" xr:uid="{DEA6FCFA-52AB-4826-966C-C66EDF9B486E}"/>
    <cellStyle name="Comma 4 2 2 2 9" xfId="3065" xr:uid="{8D7FE1B9-E6B5-4BEF-9A43-61CEB6D1D35D}"/>
    <cellStyle name="Comma 4 2 2 2 9 2" xfId="11331" xr:uid="{6346B32E-398A-4DD6-9D0B-A9AE70BF2293}"/>
    <cellStyle name="Comma 4 2 2 2 9 2 2" xfId="32834" xr:uid="{95FD9E98-575C-4E8B-9CC2-FE8A7AC7E302}"/>
    <cellStyle name="Comma 4 2 2 2 9 3" xfId="17966" xr:uid="{9F385F3D-310E-4288-B266-0655D4DD170A}"/>
    <cellStyle name="Comma 4 2 2 2 9 3 2" xfId="39469" xr:uid="{10C4978E-6BCF-4737-8789-1020A5A94B6D}"/>
    <cellStyle name="Comma 4 2 2 2 9 4" xfId="24571" xr:uid="{C883E1E8-1ADB-4465-B153-5CFD6B82B9DE}"/>
    <cellStyle name="Comma 4 2 2 2 9 5" xfId="46074" xr:uid="{8A2F6B20-FD22-4D76-B736-E378CEFDFDED}"/>
    <cellStyle name="Comma 4 2 2 3" xfId="458" xr:uid="{5781A867-598B-4016-9C1B-79DF37E5CBAE}"/>
    <cellStyle name="Comma 4 2 2 3 10" xfId="7069" xr:uid="{709CDF90-6B46-4944-B394-6C9EFE81294D}"/>
    <cellStyle name="Comma 4 2 2 3 10 2" xfId="28572" xr:uid="{721E406C-A0DA-4B13-9FD4-4B5E5AD76008}"/>
    <cellStyle name="Comma 4 2 2 3 11" xfId="8725" xr:uid="{A3151919-CAA4-41F7-B1BD-A87DBCBF9E69}"/>
    <cellStyle name="Comma 4 2 2 3 11 2" xfId="30228" xr:uid="{C9E45A97-7DD9-465D-B53F-CA603AB8F4A7}"/>
    <cellStyle name="Comma 4 2 2 3 12" xfId="15361" xr:uid="{EDC0C065-BD6B-48A5-AA62-871471E03B24}"/>
    <cellStyle name="Comma 4 2 2 3 12 2" xfId="36864" xr:uid="{AC1154A2-AF87-4087-8FE0-1A375B045C94}"/>
    <cellStyle name="Comma 4 2 2 3 13" xfId="21966" xr:uid="{E3BE046F-138C-4B61-917F-BCABE3BC0DC5}"/>
    <cellStyle name="Comma 4 2 2 3 14" xfId="43469" xr:uid="{4086D011-F90F-4E5A-84C4-CEF7EF5ACCF6}"/>
    <cellStyle name="Comma 4 2 2 3 2" xfId="740" xr:uid="{6A35D195-D249-412C-859C-8ADE50383581}"/>
    <cellStyle name="Comma 4 2 2 3 2 10" xfId="15641" xr:uid="{9C5C2C20-9DD7-4E6F-A2CC-8AAB67664553}"/>
    <cellStyle name="Comma 4 2 2 3 2 10 2" xfId="37144" xr:uid="{90CF022F-8D01-418B-B33C-3422ECB214B1}"/>
    <cellStyle name="Comma 4 2 2 3 2 11" xfId="22246" xr:uid="{7066FF61-6808-4CBF-988C-D94384BE9BFD}"/>
    <cellStyle name="Comma 4 2 2 3 2 12" xfId="43749" xr:uid="{F384C1FF-8257-4F26-8F17-852284082FC1}"/>
    <cellStyle name="Comma 4 2 2 3 2 2" xfId="1686" xr:uid="{46C534FA-4329-4540-9481-6285FAA681E5}"/>
    <cellStyle name="Comma 4 2 2 3 2 2 2" xfId="4515" xr:uid="{F85E76C2-DDA1-4F23-8D89-1580B95A2E81}"/>
    <cellStyle name="Comma 4 2 2 3 2 2 2 2" xfId="12781" xr:uid="{D6BA10F3-E58E-416C-8A8B-EDD8632B3FDB}"/>
    <cellStyle name="Comma 4 2 2 3 2 2 2 2 2" xfId="34284" xr:uid="{9C4C5798-A841-4B34-BA15-8C737488A78F}"/>
    <cellStyle name="Comma 4 2 2 3 2 2 2 3" xfId="19416" xr:uid="{FD4DEE9D-AA05-48BD-B560-F42FD5F08A99}"/>
    <cellStyle name="Comma 4 2 2 3 2 2 2 3 2" xfId="40919" xr:uid="{D0BB4BC6-021B-4496-9438-82E82D59C99E}"/>
    <cellStyle name="Comma 4 2 2 3 2 2 2 4" xfId="26021" xr:uid="{788676C1-20F6-4A3D-AF15-9DA4FCC1F0C3}"/>
    <cellStyle name="Comma 4 2 2 3 2 2 2 5" xfId="47524" xr:uid="{ECC39D54-E95E-4B8B-BB9E-55F5ED706DE2}"/>
    <cellStyle name="Comma 4 2 2 3 2 2 3" xfId="6654" xr:uid="{79BD7025-D74A-415A-B0E4-EC9C2BB0198B}"/>
    <cellStyle name="Comma 4 2 2 3 2 2 3 2" xfId="14920" xr:uid="{368FF2D9-7C0D-4587-BBFD-003A8D2CD9AF}"/>
    <cellStyle name="Comma 4 2 2 3 2 2 3 2 2" xfId="36423" xr:uid="{DACF9B62-E22F-4202-930B-4A2EBC1D4311}"/>
    <cellStyle name="Comma 4 2 2 3 2 2 3 3" xfId="21555" xr:uid="{6E713764-B00B-4599-B634-47F534100E1B}"/>
    <cellStyle name="Comma 4 2 2 3 2 2 3 3 2" xfId="43058" xr:uid="{17C865ED-DEA9-4FE1-BEDC-B4857C93B51C}"/>
    <cellStyle name="Comma 4 2 2 3 2 2 3 4" xfId="28160" xr:uid="{4F479B23-5AAC-4B8C-8F91-5BB6EB4D3BBA}"/>
    <cellStyle name="Comma 4 2 2 3 2 2 3 5" xfId="49663" xr:uid="{F1B0D427-F556-404D-AA8F-4D3AFE94E411}"/>
    <cellStyle name="Comma 4 2 2 3 2 2 4" xfId="8295" xr:uid="{B9EB7F7F-B91F-4B8F-AF7D-FAF42384BB53}"/>
    <cellStyle name="Comma 4 2 2 3 2 2 4 2" xfId="29798" xr:uid="{600F0001-4F86-43D4-B5A0-841687E9EB50}"/>
    <cellStyle name="Comma 4 2 2 3 2 2 5" xfId="9952" xr:uid="{591C63F1-FC05-45F7-8DED-42DC28C9CAE0}"/>
    <cellStyle name="Comma 4 2 2 3 2 2 5 2" xfId="31455" xr:uid="{4F66A469-A7EB-4888-B8AC-67327F620A04}"/>
    <cellStyle name="Comma 4 2 2 3 2 2 6" xfId="16587" xr:uid="{B51436DC-4840-42C1-9BCF-E191CE65FEB3}"/>
    <cellStyle name="Comma 4 2 2 3 2 2 6 2" xfId="38090" xr:uid="{A40098A7-9BBA-40C0-960E-D9D98F8B0317}"/>
    <cellStyle name="Comma 4 2 2 3 2 2 7" xfId="23192" xr:uid="{5B541E90-2A21-4CC5-BD13-ECA235861AC8}"/>
    <cellStyle name="Comma 4 2 2 3 2 2 8" xfId="44695" xr:uid="{24F2788B-0153-4C8A-9EC2-E2F59D5E3AA8}"/>
    <cellStyle name="Comma 4 2 2 3 2 3" xfId="2373" xr:uid="{7F3DD724-B8C5-45B1-8A36-F61E7DA8BEFD}"/>
    <cellStyle name="Comma 4 2 2 3 2 3 2" xfId="10639" xr:uid="{FFB62818-27B8-477D-AB09-3EFDC799499F}"/>
    <cellStyle name="Comma 4 2 2 3 2 3 2 2" xfId="32142" xr:uid="{3A599A6F-E934-4093-9AE5-0093990CAD0F}"/>
    <cellStyle name="Comma 4 2 2 3 2 3 3" xfId="17274" xr:uid="{B1D0B0F6-1748-4386-8569-CB02DD1A75CE}"/>
    <cellStyle name="Comma 4 2 2 3 2 3 3 2" xfId="38777" xr:uid="{420A9128-0B94-4DE4-9AC5-D755AE28DB1A}"/>
    <cellStyle name="Comma 4 2 2 3 2 3 4" xfId="23879" xr:uid="{E04FAB9B-23EE-443B-A008-8F97FF5A3BA6}"/>
    <cellStyle name="Comma 4 2 2 3 2 3 5" xfId="45382" xr:uid="{021BDB47-2169-45F8-B6F2-E1D392440ABB}"/>
    <cellStyle name="Comma 4 2 2 3 2 4" xfId="2890" xr:uid="{AADBE482-0762-4713-B7F8-5A2F26D5A072}"/>
    <cellStyle name="Comma 4 2 2 3 2 4 2" xfId="11156" xr:uid="{9F7BF5C5-2652-44B3-8986-80EF6F98FEC9}"/>
    <cellStyle name="Comma 4 2 2 3 2 4 2 2" xfId="32659" xr:uid="{91BE43D4-4B9D-4131-9242-E324AC2A79B4}"/>
    <cellStyle name="Comma 4 2 2 3 2 4 3" xfId="17791" xr:uid="{6BA7E458-40E8-4B8F-9348-DCFC1E48764D}"/>
    <cellStyle name="Comma 4 2 2 3 2 4 3 2" xfId="39294" xr:uid="{D19521EE-1F86-45E3-8FE3-CE33D11680E3}"/>
    <cellStyle name="Comma 4 2 2 3 2 4 4" xfId="24396" xr:uid="{6CF7743B-AA65-40D0-BA70-299BD98B3001}"/>
    <cellStyle name="Comma 4 2 2 3 2 4 5" xfId="45899" xr:uid="{5F09760B-474C-4866-974D-204DF103FEB4}"/>
    <cellStyle name="Comma 4 2 2 3 2 5" xfId="3569" xr:uid="{9FBFFE4C-F710-4311-AFE5-A7F239CD357B}"/>
    <cellStyle name="Comma 4 2 2 3 2 5 2" xfId="11835" xr:uid="{A473BDB0-9750-49DD-9911-FA925A054C56}"/>
    <cellStyle name="Comma 4 2 2 3 2 5 2 2" xfId="33338" xr:uid="{204D998B-19EE-48D7-9864-0749F414B7B0}"/>
    <cellStyle name="Comma 4 2 2 3 2 5 3" xfId="18470" xr:uid="{97B00EE7-5821-48F9-9723-1CDC9D745011}"/>
    <cellStyle name="Comma 4 2 2 3 2 5 3 2" xfId="39973" xr:uid="{CD0B3E5F-CB03-4203-8227-9A08696465E2}"/>
    <cellStyle name="Comma 4 2 2 3 2 5 4" xfId="25075" xr:uid="{937B0DB8-1E32-42E6-8266-4E9C7A1EB9A2}"/>
    <cellStyle name="Comma 4 2 2 3 2 5 5" xfId="46578" xr:uid="{447BFC4D-9C77-4400-A3D8-FAEAEF6A8348}"/>
    <cellStyle name="Comma 4 2 2 3 2 6" xfId="5034" xr:uid="{7A993F00-8109-406F-9ABB-0C3FD910F937}"/>
    <cellStyle name="Comma 4 2 2 3 2 6 2" xfId="13300" xr:uid="{655B9433-2AA2-49B7-8BFD-6924D1238284}"/>
    <cellStyle name="Comma 4 2 2 3 2 6 2 2" xfId="34803" xr:uid="{1D3DA5E2-992F-4666-88AC-C5B703900BBF}"/>
    <cellStyle name="Comma 4 2 2 3 2 6 3" xfId="19935" xr:uid="{20A70ED5-F6A6-42EF-8609-BE383D6DC26D}"/>
    <cellStyle name="Comma 4 2 2 3 2 6 3 2" xfId="41438" xr:uid="{A8CA403A-64E7-45E3-968E-AEE7FA0DAA5B}"/>
    <cellStyle name="Comma 4 2 2 3 2 6 4" xfId="26540" xr:uid="{17B2E210-8514-43F0-8AA9-1100A24197FE}"/>
    <cellStyle name="Comma 4 2 2 3 2 6 5" xfId="48043" xr:uid="{A2FCFE90-1720-4C57-BA4B-94161819CCAA}"/>
    <cellStyle name="Comma 4 2 2 3 2 7" xfId="5708" xr:uid="{D04CBABF-78F4-4746-B1A0-0BB2EBB81E98}"/>
    <cellStyle name="Comma 4 2 2 3 2 7 2" xfId="13974" xr:uid="{19D68807-E21B-41B5-82BB-EA6F75B99A2A}"/>
    <cellStyle name="Comma 4 2 2 3 2 7 2 2" xfId="35477" xr:uid="{DCE4539E-0BB9-441C-B5B5-861F653BDE27}"/>
    <cellStyle name="Comma 4 2 2 3 2 7 3" xfId="20609" xr:uid="{2E35B9C5-A073-42C5-8EAD-C4588FC48D5D}"/>
    <cellStyle name="Comma 4 2 2 3 2 7 3 2" xfId="42112" xr:uid="{F6E16577-2A02-4DAC-8DAB-E1F93E225BBD}"/>
    <cellStyle name="Comma 4 2 2 3 2 7 4" xfId="27214" xr:uid="{B2B8ADE5-6D5A-4C59-A4A4-41A104696D0E}"/>
    <cellStyle name="Comma 4 2 2 3 2 7 5" xfId="48717" xr:uid="{11A69899-66E8-4223-963F-7FED5EA6868D}"/>
    <cellStyle name="Comma 4 2 2 3 2 8" xfId="7349" xr:uid="{B16D96B4-7ABA-4368-8960-F4AD6C28A049}"/>
    <cellStyle name="Comma 4 2 2 3 2 8 2" xfId="28852" xr:uid="{E89F690C-ECB2-417C-91CA-4ABEC402BF7E}"/>
    <cellStyle name="Comma 4 2 2 3 2 9" xfId="9006" xr:uid="{03AF4200-0615-4527-A8E4-91E4DBBD2F97}"/>
    <cellStyle name="Comma 4 2 2 3 2 9 2" xfId="30509" xr:uid="{2E4072FB-0AC1-4E5C-8A01-9AAA274F596D}"/>
    <cellStyle name="Comma 4 2 2 3 3" xfId="1010" xr:uid="{6C233140-E8EC-4EB4-8BB1-C320C6E43038}"/>
    <cellStyle name="Comma 4 2 2 3 3 2" xfId="3839" xr:uid="{E800A1AF-9CBA-46BD-8DCE-5892C4E331FD}"/>
    <cellStyle name="Comma 4 2 2 3 3 2 2" xfId="12105" xr:uid="{8DF63113-22AC-4E6A-979F-465DA52C23BF}"/>
    <cellStyle name="Comma 4 2 2 3 3 2 2 2" xfId="33608" xr:uid="{50F8CE0B-FEAB-44EE-8302-1344216DFD11}"/>
    <cellStyle name="Comma 4 2 2 3 3 2 3" xfId="18740" xr:uid="{65CF8BC8-5288-4E5F-B9F1-479C6C98F9C4}"/>
    <cellStyle name="Comma 4 2 2 3 3 2 3 2" xfId="40243" xr:uid="{F276FA36-7627-43AA-87CE-3D17A5981E7C}"/>
    <cellStyle name="Comma 4 2 2 3 3 2 4" xfId="25345" xr:uid="{F99827CE-9C09-4342-8B1A-7A3D0DD8C1CE}"/>
    <cellStyle name="Comma 4 2 2 3 3 2 5" xfId="46848" xr:uid="{13722171-FF38-4B10-857D-14266D7532C5}"/>
    <cellStyle name="Comma 4 2 2 3 3 3" xfId="5978" xr:uid="{64CEFFAD-E007-49FB-9D3E-01EBA51EC8C8}"/>
    <cellStyle name="Comma 4 2 2 3 3 3 2" xfId="14244" xr:uid="{A781B2FA-F6D8-4CA7-8971-A7B7F085590E}"/>
    <cellStyle name="Comma 4 2 2 3 3 3 2 2" xfId="35747" xr:uid="{C270665F-3336-4B45-8696-8F46B04854F0}"/>
    <cellStyle name="Comma 4 2 2 3 3 3 3" xfId="20879" xr:uid="{39333296-1E24-4C86-8AE4-877F4BEA8F06}"/>
    <cellStyle name="Comma 4 2 2 3 3 3 3 2" xfId="42382" xr:uid="{D7FE1C58-C6E6-4F09-86DC-7E80ADD1572C}"/>
    <cellStyle name="Comma 4 2 2 3 3 3 4" xfId="27484" xr:uid="{8ACFEB26-48E4-4060-8676-4367F67C7BBC}"/>
    <cellStyle name="Comma 4 2 2 3 3 3 5" xfId="48987" xr:uid="{37744A21-A068-48B9-8AB8-E3AB81D9BDFB}"/>
    <cellStyle name="Comma 4 2 2 3 3 4" xfId="7619" xr:uid="{A108FB95-E022-42F8-8D24-870D90FEB668}"/>
    <cellStyle name="Comma 4 2 2 3 3 4 2" xfId="29122" xr:uid="{373A425F-9D94-44AE-B6BF-0324C08266F5}"/>
    <cellStyle name="Comma 4 2 2 3 3 5" xfId="9276" xr:uid="{97093E6D-7AA9-476E-B0C9-DD442513F4D5}"/>
    <cellStyle name="Comma 4 2 2 3 3 5 2" xfId="30779" xr:uid="{B62F602D-2221-41AC-BCFF-4609970E4C86}"/>
    <cellStyle name="Comma 4 2 2 3 3 6" xfId="15911" xr:uid="{A0F83615-F6E8-4380-81BD-2992AE0EF2D9}"/>
    <cellStyle name="Comma 4 2 2 3 3 6 2" xfId="37414" xr:uid="{7F05E8C1-6CAE-41AD-A11D-5407F23D7761}"/>
    <cellStyle name="Comma 4 2 2 3 3 7" xfId="22516" xr:uid="{ED70245C-C13F-435D-8789-280CE6E67B9D}"/>
    <cellStyle name="Comma 4 2 2 3 3 8" xfId="44019" xr:uid="{4243F503-1CD6-4650-9414-AC08D1D42C2D}"/>
    <cellStyle name="Comma 4 2 2 3 4" xfId="1406" xr:uid="{2EF95D62-AE30-4DFD-ABA2-1996C33C0297}"/>
    <cellStyle name="Comma 4 2 2 3 4 2" xfId="4235" xr:uid="{C8D0C007-2AE5-4D08-9328-F5A7C4FC43BE}"/>
    <cellStyle name="Comma 4 2 2 3 4 2 2" xfId="12501" xr:uid="{D3649407-1F3D-4E11-829D-CFC17C578B7A}"/>
    <cellStyle name="Comma 4 2 2 3 4 2 2 2" xfId="34004" xr:uid="{E0E26A7A-8121-4F75-A844-E27CEEDC86A1}"/>
    <cellStyle name="Comma 4 2 2 3 4 2 3" xfId="19136" xr:uid="{54744699-EB9C-454B-9329-73D3A729F19A}"/>
    <cellStyle name="Comma 4 2 2 3 4 2 3 2" xfId="40639" xr:uid="{42574D0F-C50B-49AC-A32A-D674AA8AA06A}"/>
    <cellStyle name="Comma 4 2 2 3 4 2 4" xfId="25741" xr:uid="{2BA77AAF-14BC-4404-B4A2-8FA591E0D5E4}"/>
    <cellStyle name="Comma 4 2 2 3 4 2 5" xfId="47244" xr:uid="{B1981FC9-D90A-43D3-B22D-2E7CDB43CDA6}"/>
    <cellStyle name="Comma 4 2 2 3 4 3" xfId="6374" xr:uid="{83BD46E1-34EF-4D85-B531-5BE734864A59}"/>
    <cellStyle name="Comma 4 2 2 3 4 3 2" xfId="14640" xr:uid="{18562088-016D-4491-88E9-2AE53210EAAA}"/>
    <cellStyle name="Comma 4 2 2 3 4 3 2 2" xfId="36143" xr:uid="{7B845534-7F0D-4798-8DD1-8A570D33BF0A}"/>
    <cellStyle name="Comma 4 2 2 3 4 3 3" xfId="21275" xr:uid="{932DEBE1-1258-477D-87B0-C2A3A7D1068F}"/>
    <cellStyle name="Comma 4 2 2 3 4 3 3 2" xfId="42778" xr:uid="{82C2713E-4CFD-474C-BEE6-79A3A9577C17}"/>
    <cellStyle name="Comma 4 2 2 3 4 3 4" xfId="27880" xr:uid="{34C23BBC-B446-4FAA-9C42-055E078FD053}"/>
    <cellStyle name="Comma 4 2 2 3 4 3 5" xfId="49383" xr:uid="{8B351BD1-7E50-498C-AA56-ED2BAAE1697A}"/>
    <cellStyle name="Comma 4 2 2 3 4 4" xfId="8015" xr:uid="{7AD1611C-C5C4-4374-9B27-C09ADEDDE319}"/>
    <cellStyle name="Comma 4 2 2 3 4 4 2" xfId="29518" xr:uid="{8213A595-BE77-4D81-9C0F-614501A1F56A}"/>
    <cellStyle name="Comma 4 2 2 3 4 5" xfId="9672" xr:uid="{9A25DAB4-B9CE-406B-B2FA-7F60DDD22253}"/>
    <cellStyle name="Comma 4 2 2 3 4 5 2" xfId="31175" xr:uid="{1977F6D2-0147-4349-A767-EA252AC9418B}"/>
    <cellStyle name="Comma 4 2 2 3 4 6" xfId="16307" xr:uid="{2435399E-295A-4129-8F54-511A44A14466}"/>
    <cellStyle name="Comma 4 2 2 3 4 6 2" xfId="37810" xr:uid="{6966F5F9-C833-48B1-AF48-1EF10D24202B}"/>
    <cellStyle name="Comma 4 2 2 3 4 7" xfId="22912" xr:uid="{0AED242B-E907-4565-A196-F78C1A3B513C}"/>
    <cellStyle name="Comma 4 2 2 3 4 8" xfId="44415" xr:uid="{79F01627-456C-498F-BB39-23F71E4FF47C}"/>
    <cellStyle name="Comma 4 2 2 3 5" xfId="2093" xr:uid="{CF0947F2-9CA1-443A-9E31-8A50C2D2687C}"/>
    <cellStyle name="Comma 4 2 2 3 5 2" xfId="10359" xr:uid="{B865940C-92A8-44EA-8FC6-543A38528A1F}"/>
    <cellStyle name="Comma 4 2 2 3 5 2 2" xfId="31862" xr:uid="{F8144E4A-D722-4094-83EF-972B280D1894}"/>
    <cellStyle name="Comma 4 2 2 3 5 3" xfId="16994" xr:uid="{1660ABB0-3418-4452-9FA9-C093C538BD27}"/>
    <cellStyle name="Comma 4 2 2 3 5 3 2" xfId="38497" xr:uid="{A8CA7FD2-EC37-4097-A65A-401218CBA110}"/>
    <cellStyle name="Comma 4 2 2 3 5 4" xfId="23599" xr:uid="{B6807773-BC9C-4FED-9C53-569ADF8B3FF6}"/>
    <cellStyle name="Comma 4 2 2 3 5 5" xfId="45102" xr:uid="{F9BCDF89-AF39-4ABD-8AF5-345265D3D197}"/>
    <cellStyle name="Comma 4 2 2 3 6" xfId="2641" xr:uid="{D9D50A08-B987-4903-A9EE-7881DE36EC8B}"/>
    <cellStyle name="Comma 4 2 2 3 6 2" xfId="10907" xr:uid="{7D39423B-0213-4CF4-BCC3-0782A2A7D12E}"/>
    <cellStyle name="Comma 4 2 2 3 6 2 2" xfId="32410" xr:uid="{66810F41-7588-4598-AEB7-91AE38443EE2}"/>
    <cellStyle name="Comma 4 2 2 3 6 3" xfId="17542" xr:uid="{5D0F651D-9736-4059-BD08-511AB6BE5E47}"/>
    <cellStyle name="Comma 4 2 2 3 6 3 2" xfId="39045" xr:uid="{488CE0BA-9C49-4F99-8CE9-D1F9E54587B7}"/>
    <cellStyle name="Comma 4 2 2 3 6 4" xfId="24147" xr:uid="{FA7903A6-FCCC-4567-AF59-4AA73C4CED59}"/>
    <cellStyle name="Comma 4 2 2 3 6 5" xfId="45650" xr:uid="{DA728DA2-B782-48C8-9CBC-B526AA907D39}"/>
    <cellStyle name="Comma 4 2 2 3 7" xfId="3289" xr:uid="{EDE35383-A97C-4C51-B72B-11995407792D}"/>
    <cellStyle name="Comma 4 2 2 3 7 2" xfId="11555" xr:uid="{BEE41111-C858-4894-AF1C-B7A496D4FB5A}"/>
    <cellStyle name="Comma 4 2 2 3 7 2 2" xfId="33058" xr:uid="{7E51464A-C8A1-41F9-A89B-9A59C31816C4}"/>
    <cellStyle name="Comma 4 2 2 3 7 3" xfId="18190" xr:uid="{90A00AD8-0B9C-4674-AAC7-B64A28279D2D}"/>
    <cellStyle name="Comma 4 2 2 3 7 3 2" xfId="39693" xr:uid="{1B1C0CB7-0BCD-4E2C-AEAB-4244156DABD5}"/>
    <cellStyle name="Comma 4 2 2 3 7 4" xfId="24795" xr:uid="{D20CC218-1546-46E1-8B23-979D4447F219}"/>
    <cellStyle name="Comma 4 2 2 3 7 5" xfId="46298" xr:uid="{B7B73EE7-33B0-4551-AE0B-D4FC7FED1B39}"/>
    <cellStyle name="Comma 4 2 2 3 8" xfId="4785" xr:uid="{7D1D200D-C4EF-4DF4-AF59-35E864DFA144}"/>
    <cellStyle name="Comma 4 2 2 3 8 2" xfId="13051" xr:uid="{D72547E7-B0E0-49D5-BE90-3D06F790D110}"/>
    <cellStyle name="Comma 4 2 2 3 8 2 2" xfId="34554" xr:uid="{987FDEC4-2F62-4CDC-8B63-435337444AAB}"/>
    <cellStyle name="Comma 4 2 2 3 8 3" xfId="19686" xr:uid="{E9373A0C-A8EA-4C7D-B003-77E75C118E4D}"/>
    <cellStyle name="Comma 4 2 2 3 8 3 2" xfId="41189" xr:uid="{DFD719A2-D488-4F30-B264-6AE86F1BAB76}"/>
    <cellStyle name="Comma 4 2 2 3 8 4" xfId="26291" xr:uid="{6BD36ABC-D9C5-4BA4-9FDD-484EBFB47651}"/>
    <cellStyle name="Comma 4 2 2 3 8 5" xfId="47794" xr:uid="{D9E3507D-0FC3-4383-9E62-D5AE682DC8CA}"/>
    <cellStyle name="Comma 4 2 2 3 9" xfId="5428" xr:uid="{403C272B-55A5-43CB-BA41-3241440E54F5}"/>
    <cellStyle name="Comma 4 2 2 3 9 2" xfId="13694" xr:uid="{6D3B5EB9-36E0-406D-AD7F-092A38EF6DFD}"/>
    <cellStyle name="Comma 4 2 2 3 9 2 2" xfId="35197" xr:uid="{D82FBEAC-0C64-4F3D-BE8D-CC0151C86522}"/>
    <cellStyle name="Comma 4 2 2 3 9 3" xfId="20329" xr:uid="{DE6D3F15-09E4-4FC1-99DB-AB8E60DC1798}"/>
    <cellStyle name="Comma 4 2 2 3 9 3 2" xfId="41832" xr:uid="{BA2DE33A-5966-4D33-8DE9-6378B4788CBE}"/>
    <cellStyle name="Comma 4 2 2 3 9 4" xfId="26934" xr:uid="{7B4222CA-8218-4BA7-9EE1-5DD2C70C9ED2}"/>
    <cellStyle name="Comma 4 2 2 3 9 5" xfId="48437" xr:uid="{516600C7-221A-4E23-85DE-5F85602444CF}"/>
    <cellStyle name="Comma 4 2 2 4" xfId="331" xr:uid="{AF37116C-9246-4A26-95FD-FB19BAF83501}"/>
    <cellStyle name="Comma 4 2 2 4 10" xfId="15234" xr:uid="{F3A9D687-D67A-4F9B-B9AE-726A940C3874}"/>
    <cellStyle name="Comma 4 2 2 4 10 2" xfId="36737" xr:uid="{ED53874E-CB47-439E-BE94-BE027CBC7432}"/>
    <cellStyle name="Comma 4 2 2 4 11" xfId="21839" xr:uid="{5772495D-A119-48AD-828B-44D812424C10}"/>
    <cellStyle name="Comma 4 2 2 4 12" xfId="43342" xr:uid="{2942AA56-A0B6-4D5B-985D-0DCA679BAED9}"/>
    <cellStyle name="Comma 4 2 2 4 2" xfId="1279" xr:uid="{35D501B2-3D6D-4A3C-A921-152446EFC32D}"/>
    <cellStyle name="Comma 4 2 2 4 2 2" xfId="4108" xr:uid="{8629CFF0-0D86-4770-8818-3A7BE11B2915}"/>
    <cellStyle name="Comma 4 2 2 4 2 2 2" xfId="12374" xr:uid="{BC933670-D9B2-46CA-A129-A1889A0A830D}"/>
    <cellStyle name="Comma 4 2 2 4 2 2 2 2" xfId="33877" xr:uid="{A68F0186-FF37-40FA-9EBA-72484BEA5ADC}"/>
    <cellStyle name="Comma 4 2 2 4 2 2 3" xfId="19009" xr:uid="{FF53EEFA-7CD4-4C65-8684-CAE70D8D55D7}"/>
    <cellStyle name="Comma 4 2 2 4 2 2 3 2" xfId="40512" xr:uid="{45D8CD4F-254F-4173-AF07-658A7DFDC2D1}"/>
    <cellStyle name="Comma 4 2 2 4 2 2 4" xfId="25614" xr:uid="{7E140956-5473-41AF-B450-109664E3CED2}"/>
    <cellStyle name="Comma 4 2 2 4 2 2 5" xfId="47117" xr:uid="{330CB384-BECC-4197-B4A3-1D3147BAEB48}"/>
    <cellStyle name="Comma 4 2 2 4 2 3" xfId="6247" xr:uid="{C7ABE40D-38F6-4172-8AF5-004F7B73D50F}"/>
    <cellStyle name="Comma 4 2 2 4 2 3 2" xfId="14513" xr:uid="{3845BB44-33C5-4F95-B99C-FC59E3B95E17}"/>
    <cellStyle name="Comma 4 2 2 4 2 3 2 2" xfId="36016" xr:uid="{527AFEE1-1343-4D8E-89B2-8938D520B852}"/>
    <cellStyle name="Comma 4 2 2 4 2 3 3" xfId="21148" xr:uid="{16BCF07F-17D6-4694-8B92-B4F208D80FE8}"/>
    <cellStyle name="Comma 4 2 2 4 2 3 3 2" xfId="42651" xr:uid="{FFA220EB-F38D-468F-848A-5E81F942DD04}"/>
    <cellStyle name="Comma 4 2 2 4 2 3 4" xfId="27753" xr:uid="{1B723253-C5EB-4CA9-8D6A-EB716752DBF2}"/>
    <cellStyle name="Comma 4 2 2 4 2 3 5" xfId="49256" xr:uid="{81187950-3ECB-4BF2-B2EF-F1F3A448455A}"/>
    <cellStyle name="Comma 4 2 2 4 2 4" xfId="7888" xr:uid="{EFB5FDF9-A696-49FE-A1E7-A0158C265E7B}"/>
    <cellStyle name="Comma 4 2 2 4 2 4 2" xfId="29391" xr:uid="{F748E57A-559C-47FB-B433-F35B7314A07B}"/>
    <cellStyle name="Comma 4 2 2 4 2 5" xfId="9545" xr:uid="{9E873A27-B512-4303-9B16-1826433FA6CB}"/>
    <cellStyle name="Comma 4 2 2 4 2 5 2" xfId="31048" xr:uid="{4314214F-066B-4552-87C2-F3B3A27002DB}"/>
    <cellStyle name="Comma 4 2 2 4 2 6" xfId="16180" xr:uid="{B835929C-E2D4-47E4-B65B-4D016234C825}"/>
    <cellStyle name="Comma 4 2 2 4 2 6 2" xfId="37683" xr:uid="{8D20E824-F3C3-40BE-B588-D3D9AE52813F}"/>
    <cellStyle name="Comma 4 2 2 4 2 7" xfId="22785" xr:uid="{453E877A-80EA-43E6-AD4E-9D8DEE510383}"/>
    <cellStyle name="Comma 4 2 2 4 2 8" xfId="44288" xr:uid="{AC0BFE0F-EFF1-43F8-B92E-DF92969EEAB5}"/>
    <cellStyle name="Comma 4 2 2 4 3" xfId="1966" xr:uid="{6DF5DC88-9D5C-4EA2-B933-679F7239E0EB}"/>
    <cellStyle name="Comma 4 2 2 4 3 2" xfId="10232" xr:uid="{2118A57E-EB3C-4A92-9107-BC008F3DD8E7}"/>
    <cellStyle name="Comma 4 2 2 4 3 2 2" xfId="31735" xr:uid="{2A215E00-9239-4B41-BAB0-11366163491A}"/>
    <cellStyle name="Comma 4 2 2 4 3 3" xfId="16867" xr:uid="{BF4E4D06-A914-4F60-8C56-7E79322C647C}"/>
    <cellStyle name="Comma 4 2 2 4 3 3 2" xfId="38370" xr:uid="{C1202282-0BE2-4F09-9A74-3FC01BBBED16}"/>
    <cellStyle name="Comma 4 2 2 4 3 4" xfId="23472" xr:uid="{60E4AB55-CDFC-46B7-A671-3BF1156CAF92}"/>
    <cellStyle name="Comma 4 2 2 4 3 5" xfId="44975" xr:uid="{05EC7E57-C19F-49C8-BC3F-5870BD94D0C3}"/>
    <cellStyle name="Comma 4 2 2 4 4" xfId="2765" xr:uid="{9ED50F7D-4949-401B-BF12-CA16A032ECC3}"/>
    <cellStyle name="Comma 4 2 2 4 4 2" xfId="11031" xr:uid="{F75B9826-9D6E-4301-A489-E53304FE0E3E}"/>
    <cellStyle name="Comma 4 2 2 4 4 2 2" xfId="32534" xr:uid="{59C49051-03A2-439D-A4BF-3352AA1393CC}"/>
    <cellStyle name="Comma 4 2 2 4 4 3" xfId="17666" xr:uid="{0D596DD3-E1C0-4022-86DF-6C7C2A08D8F5}"/>
    <cellStyle name="Comma 4 2 2 4 4 3 2" xfId="39169" xr:uid="{0D8CBA2E-88F5-4C34-A4BB-8AF02F186474}"/>
    <cellStyle name="Comma 4 2 2 4 4 4" xfId="24271" xr:uid="{FF773EC1-5944-4DD8-9EF0-3897F040BCFD}"/>
    <cellStyle name="Comma 4 2 2 4 4 5" xfId="45774" xr:uid="{ABFFD1E2-1674-4189-ADBD-9A561B53DD43}"/>
    <cellStyle name="Comma 4 2 2 4 5" xfId="3162" xr:uid="{AAF8CF79-D312-47B1-B8BA-BCE7F3D0063B}"/>
    <cellStyle name="Comma 4 2 2 4 5 2" xfId="11428" xr:uid="{7114A004-638D-48A5-8F2E-BD7306ED4544}"/>
    <cellStyle name="Comma 4 2 2 4 5 2 2" xfId="32931" xr:uid="{C125B0C9-B9D2-49B9-8BFE-2E2E0AD9C5CF}"/>
    <cellStyle name="Comma 4 2 2 4 5 3" xfId="18063" xr:uid="{F87EAF4B-C119-42C3-86AB-DC54E61266CE}"/>
    <cellStyle name="Comma 4 2 2 4 5 3 2" xfId="39566" xr:uid="{90288F3D-7D11-4243-837D-F8EBABE73E23}"/>
    <cellStyle name="Comma 4 2 2 4 5 4" xfId="24668" xr:uid="{5B2D3634-61E4-4C80-94A2-D80383D582C3}"/>
    <cellStyle name="Comma 4 2 2 4 5 5" xfId="46171" xr:uid="{06E65DFD-29A2-4CE3-9222-0985B1519E8D}"/>
    <cellStyle name="Comma 4 2 2 4 6" xfId="4909" xr:uid="{F5EA5333-7F3C-49B5-BEE9-4F730F5A6CC5}"/>
    <cellStyle name="Comma 4 2 2 4 6 2" xfId="13175" xr:uid="{1F4F79C5-0BCB-43F6-A36E-5436D1E27AA6}"/>
    <cellStyle name="Comma 4 2 2 4 6 2 2" xfId="34678" xr:uid="{9FDFF75C-838B-422F-98A1-695BD6115279}"/>
    <cellStyle name="Comma 4 2 2 4 6 3" xfId="19810" xr:uid="{EEA8BC1D-1347-4DB9-A7BE-206301DFBFF9}"/>
    <cellStyle name="Comma 4 2 2 4 6 3 2" xfId="41313" xr:uid="{EB340955-2AB2-483F-8DDF-30EEA0D6199C}"/>
    <cellStyle name="Comma 4 2 2 4 6 4" xfId="26415" xr:uid="{2360A56B-0604-4859-B6E6-1D2A4A91DA44}"/>
    <cellStyle name="Comma 4 2 2 4 6 5" xfId="47918" xr:uid="{A1ACE77D-D736-4F65-AC7C-B7A6353903FB}"/>
    <cellStyle name="Comma 4 2 2 4 7" xfId="5301" xr:uid="{CAACCE88-B808-4F69-BF8D-E341C4D108E6}"/>
    <cellStyle name="Comma 4 2 2 4 7 2" xfId="13567" xr:uid="{97A9A1F7-8AD4-4A3A-BBB2-C87ECB472E95}"/>
    <cellStyle name="Comma 4 2 2 4 7 2 2" xfId="35070" xr:uid="{B3D7BCC1-0A2C-4461-9358-0482194CF60E}"/>
    <cellStyle name="Comma 4 2 2 4 7 3" xfId="20202" xr:uid="{7DDB4AB2-266B-49A8-B7BF-F05DF5A975F3}"/>
    <cellStyle name="Comma 4 2 2 4 7 3 2" xfId="41705" xr:uid="{423A57DF-11A2-459E-BEAA-ACA0BA1C7D55}"/>
    <cellStyle name="Comma 4 2 2 4 7 4" xfId="26807" xr:uid="{1313FF73-29AE-4F22-A0AE-D172FCDB1097}"/>
    <cellStyle name="Comma 4 2 2 4 7 5" xfId="48310" xr:uid="{9AE50D97-B11F-462D-B98E-1634A0AE91BA}"/>
    <cellStyle name="Comma 4 2 2 4 8" xfId="6942" xr:uid="{5458EC59-FC7D-4CC0-BD6A-0BB19A56C71C}"/>
    <cellStyle name="Comma 4 2 2 4 8 2" xfId="28445" xr:uid="{0CA6075F-9A7A-43AB-9C0F-4630751ED9C4}"/>
    <cellStyle name="Comma 4 2 2 4 9" xfId="8598" xr:uid="{6A307843-DE98-45C8-B310-B7677453DBA1}"/>
    <cellStyle name="Comma 4 2 2 4 9 2" xfId="30101" xr:uid="{23853B20-8681-43B3-8593-94073C8B97A8}"/>
    <cellStyle name="Comma 4 2 2 5" xfId="615" xr:uid="{0848E6F5-B998-477B-AC01-FFD66EA50220}"/>
    <cellStyle name="Comma 4 2 2 5 10" xfId="43624" xr:uid="{C4E525BE-8BA0-4A39-9DD9-B7E006BB528B}"/>
    <cellStyle name="Comma 4 2 2 5 2" xfId="1561" xr:uid="{DA7988E4-90F8-4A84-B22F-A82C6CC8098B}"/>
    <cellStyle name="Comma 4 2 2 5 2 2" xfId="4390" xr:uid="{C18E2801-78D5-476D-BCA8-8630D22736F3}"/>
    <cellStyle name="Comma 4 2 2 5 2 2 2" xfId="12656" xr:uid="{C3FF3F8D-5649-4784-9F82-00C9890478D7}"/>
    <cellStyle name="Comma 4 2 2 5 2 2 2 2" xfId="34159" xr:uid="{1A2660D4-CA8E-4902-8091-6426881DBFAE}"/>
    <cellStyle name="Comma 4 2 2 5 2 2 3" xfId="19291" xr:uid="{2EFD7090-934E-41EF-81CE-35E24447BE0B}"/>
    <cellStyle name="Comma 4 2 2 5 2 2 3 2" xfId="40794" xr:uid="{CAA06D68-59D2-41C4-81A9-BC5795035CB5}"/>
    <cellStyle name="Comma 4 2 2 5 2 2 4" xfId="25896" xr:uid="{81A54230-9E9C-4B59-BC9C-47B57EDEBAF6}"/>
    <cellStyle name="Comma 4 2 2 5 2 2 5" xfId="47399" xr:uid="{5377C6F5-9845-4F4E-8ACC-F5DAFF0691A0}"/>
    <cellStyle name="Comma 4 2 2 5 2 3" xfId="6529" xr:uid="{534F82B6-704F-46D4-92C6-31B664EEA3C5}"/>
    <cellStyle name="Comma 4 2 2 5 2 3 2" xfId="14795" xr:uid="{A7C516C9-1A21-4E8F-9016-99070D5DAA9C}"/>
    <cellStyle name="Comma 4 2 2 5 2 3 2 2" xfId="36298" xr:uid="{3F3EB1B1-A22C-4CF1-AF4E-045865B3F985}"/>
    <cellStyle name="Comma 4 2 2 5 2 3 3" xfId="21430" xr:uid="{E2F97B1F-BD41-4C6D-8C22-07E86D3CF52E}"/>
    <cellStyle name="Comma 4 2 2 5 2 3 3 2" xfId="42933" xr:uid="{B57F6F06-728C-47D3-9D9F-AB1E4BC2669E}"/>
    <cellStyle name="Comma 4 2 2 5 2 3 4" xfId="28035" xr:uid="{27F97525-8D60-4C46-90D1-E4E9663B9E85}"/>
    <cellStyle name="Comma 4 2 2 5 2 3 5" xfId="49538" xr:uid="{596F124B-3910-4912-AEB6-024C75DB9436}"/>
    <cellStyle name="Comma 4 2 2 5 2 4" xfId="8170" xr:uid="{118FAABC-9AE7-4DB5-907D-38300F4C37CA}"/>
    <cellStyle name="Comma 4 2 2 5 2 4 2" xfId="29673" xr:uid="{0C0E7848-E99E-417E-B607-C8E418FB031D}"/>
    <cellStyle name="Comma 4 2 2 5 2 5" xfId="9827" xr:uid="{8398C70A-619F-40DA-B882-399128D4E290}"/>
    <cellStyle name="Comma 4 2 2 5 2 5 2" xfId="31330" xr:uid="{190B9ED1-C50E-47D3-8F23-BE0499F97EEC}"/>
    <cellStyle name="Comma 4 2 2 5 2 6" xfId="16462" xr:uid="{C519725C-7B45-41F1-A77B-BC8B85D2B597}"/>
    <cellStyle name="Comma 4 2 2 5 2 6 2" xfId="37965" xr:uid="{9E567162-178D-498C-962F-28CD6678F661}"/>
    <cellStyle name="Comma 4 2 2 5 2 7" xfId="23067" xr:uid="{DEC34492-AFAC-4539-897F-533590134487}"/>
    <cellStyle name="Comma 4 2 2 5 2 8" xfId="44570" xr:uid="{7AB4DE17-78F5-4B34-8427-A7574BCFCC64}"/>
    <cellStyle name="Comma 4 2 2 5 3" xfId="2248" xr:uid="{9C029166-5E38-4026-A59C-8A96BCCB19FF}"/>
    <cellStyle name="Comma 4 2 2 5 3 2" xfId="10514" xr:uid="{C135F69B-5425-4517-A091-F69DAFBD01A7}"/>
    <cellStyle name="Comma 4 2 2 5 3 2 2" xfId="32017" xr:uid="{845551AC-9F77-4DE9-8BE4-883F3DEDA9F1}"/>
    <cellStyle name="Comma 4 2 2 5 3 3" xfId="17149" xr:uid="{B1E07EAE-C9D7-433B-B4D0-55152B403F03}"/>
    <cellStyle name="Comma 4 2 2 5 3 3 2" xfId="38652" xr:uid="{05BA59A8-3229-4D88-B6E5-05C124DF5806}"/>
    <cellStyle name="Comma 4 2 2 5 3 4" xfId="23754" xr:uid="{899F05CA-6036-4E54-8622-6256EE64288B}"/>
    <cellStyle name="Comma 4 2 2 5 3 5" xfId="45257" xr:uid="{E5E78B9D-82E0-4EF8-8FDD-B9FF51A8558F}"/>
    <cellStyle name="Comma 4 2 2 5 4" xfId="3444" xr:uid="{5F8A172A-51EE-4CF8-9713-F2663729332D}"/>
    <cellStyle name="Comma 4 2 2 5 4 2" xfId="11710" xr:uid="{D10216C4-A73D-4BD4-BAA3-FEA4F0F0A299}"/>
    <cellStyle name="Comma 4 2 2 5 4 2 2" xfId="33213" xr:uid="{FB095768-11E6-4B78-87E2-EC1A43FF4D9B}"/>
    <cellStyle name="Comma 4 2 2 5 4 3" xfId="18345" xr:uid="{C7F8F989-8FA8-47BC-8221-19186DA80A32}"/>
    <cellStyle name="Comma 4 2 2 5 4 3 2" xfId="39848" xr:uid="{971D68F0-E441-4AD9-A43A-D305502EAD57}"/>
    <cellStyle name="Comma 4 2 2 5 4 4" xfId="24950" xr:uid="{66236711-54CB-45E8-B009-94B39B766383}"/>
    <cellStyle name="Comma 4 2 2 5 4 5" xfId="46453" xr:uid="{002FF216-34CB-4F6E-A2B6-ED4D9F3CC483}"/>
    <cellStyle name="Comma 4 2 2 5 5" xfId="5583" xr:uid="{3FB08022-D29A-4D4E-A638-99525C5DD116}"/>
    <cellStyle name="Comma 4 2 2 5 5 2" xfId="13849" xr:uid="{C250E0EE-6E1A-4405-8DBA-0298BD1FE362}"/>
    <cellStyle name="Comma 4 2 2 5 5 2 2" xfId="35352" xr:uid="{ABF6C0A5-DE90-498B-AA9C-E86CD7619C62}"/>
    <cellStyle name="Comma 4 2 2 5 5 3" xfId="20484" xr:uid="{18D87921-29C6-4037-9226-0B5D9BCE03AA}"/>
    <cellStyle name="Comma 4 2 2 5 5 3 2" xfId="41987" xr:uid="{67F46C6C-49FF-4D5D-9E73-A4929CCDEEB8}"/>
    <cellStyle name="Comma 4 2 2 5 5 4" xfId="27089" xr:uid="{980EE908-1A3B-462B-89DD-865A5BF84349}"/>
    <cellStyle name="Comma 4 2 2 5 5 5" xfId="48592" xr:uid="{9C0E34D0-EC8C-441D-BC2B-8BA88CD7650F}"/>
    <cellStyle name="Comma 4 2 2 5 6" xfId="7224" xr:uid="{5E9B02C2-8304-4C59-8D98-560FEBE84D56}"/>
    <cellStyle name="Comma 4 2 2 5 6 2" xfId="28727" xr:uid="{30F470B4-04FE-4929-B75A-AA1866292922}"/>
    <cellStyle name="Comma 4 2 2 5 7" xfId="8881" xr:uid="{6EA49ABF-A2EC-43C2-B7E0-9D9CB16F59B0}"/>
    <cellStyle name="Comma 4 2 2 5 7 2" xfId="30384" xr:uid="{F411A036-C22E-4AF6-9337-835CD4889D65}"/>
    <cellStyle name="Comma 4 2 2 5 8" xfId="15516" xr:uid="{E71C453F-8D46-41ED-BA04-DE90E7484327}"/>
    <cellStyle name="Comma 4 2 2 5 8 2" xfId="37019" xr:uid="{F7413DC6-A064-4F0E-A5C3-FFF11E2BEEBF}"/>
    <cellStyle name="Comma 4 2 2 5 9" xfId="22121" xr:uid="{6392A545-7633-48A4-A0FF-5C0D916AD33C}"/>
    <cellStyle name="Comma 4 2 2 6" xfId="883" xr:uid="{4A8511BC-D790-4D5F-BDA3-BA576CC30717}"/>
    <cellStyle name="Comma 4 2 2 6 2" xfId="3712" xr:uid="{47B3EA92-4BA9-4941-8D04-AD487F1D52D5}"/>
    <cellStyle name="Comma 4 2 2 6 2 2" xfId="11978" xr:uid="{BA574364-F609-416C-95E3-8FF945BE4CB8}"/>
    <cellStyle name="Comma 4 2 2 6 2 2 2" xfId="33481" xr:uid="{FF2202B9-8C35-49BC-8BC9-1C3C151A0915}"/>
    <cellStyle name="Comma 4 2 2 6 2 3" xfId="18613" xr:uid="{6ADC7D3D-3EAB-43B6-9F61-BDC60559062A}"/>
    <cellStyle name="Comma 4 2 2 6 2 3 2" xfId="40116" xr:uid="{B5F69AF0-CEE1-47A8-87FC-1DD21D8B3A7E}"/>
    <cellStyle name="Comma 4 2 2 6 2 4" xfId="25218" xr:uid="{C35BEE46-1152-4AB2-81F7-29EC823B5D2B}"/>
    <cellStyle name="Comma 4 2 2 6 2 5" xfId="46721" xr:uid="{959C34B5-95D4-4138-B851-E31918FD6166}"/>
    <cellStyle name="Comma 4 2 2 6 3" xfId="5851" xr:uid="{C9F6D037-38FA-486F-A7FC-19B3C1D8FD4C}"/>
    <cellStyle name="Comma 4 2 2 6 3 2" xfId="14117" xr:uid="{045D3332-00B2-46B8-B9D7-59C8B98CE675}"/>
    <cellStyle name="Comma 4 2 2 6 3 2 2" xfId="35620" xr:uid="{1CE70217-2CB7-4D1D-8A5C-4745904E0D32}"/>
    <cellStyle name="Comma 4 2 2 6 3 3" xfId="20752" xr:uid="{FC887A40-C5F1-4998-8404-F2E5FF74AF42}"/>
    <cellStyle name="Comma 4 2 2 6 3 3 2" xfId="42255" xr:uid="{57B2D109-620D-4EF1-BCEA-8438A31B38AA}"/>
    <cellStyle name="Comma 4 2 2 6 3 4" xfId="27357" xr:uid="{69DDBB4F-9289-4387-8850-3BF6753F37DA}"/>
    <cellStyle name="Comma 4 2 2 6 3 5" xfId="48860" xr:uid="{58618C1D-0A04-408B-A599-3CAB339E30F4}"/>
    <cellStyle name="Comma 4 2 2 6 4" xfId="7492" xr:uid="{E1DCE064-6EC8-4A04-A54E-937685472D93}"/>
    <cellStyle name="Comma 4 2 2 6 4 2" xfId="28995" xr:uid="{22078CFB-BDE7-47AB-9B35-3643C4B75E75}"/>
    <cellStyle name="Comma 4 2 2 6 5" xfId="9149" xr:uid="{67A8B4A6-1FAA-4C92-855B-349DBE877CFB}"/>
    <cellStyle name="Comma 4 2 2 6 5 2" xfId="30652" xr:uid="{B42ECC33-844A-4456-9BDF-185A6C2BD463}"/>
    <cellStyle name="Comma 4 2 2 6 6" xfId="15784" xr:uid="{18B0BD6C-8CD4-427D-8DAE-734A74813D2A}"/>
    <cellStyle name="Comma 4 2 2 6 6 2" xfId="37287" xr:uid="{8161F574-DC31-4538-BE9D-35FEDF85D663}"/>
    <cellStyle name="Comma 4 2 2 6 7" xfId="22389" xr:uid="{88D3F064-D6C9-48B1-BB52-E63AB8A34143}"/>
    <cellStyle name="Comma 4 2 2 6 8" xfId="43892" xr:uid="{C32C0C20-A885-4FE4-8538-70C60FFD3481}"/>
    <cellStyle name="Comma 4 2 2 7" xfId="1144" xr:uid="{408CDC88-C808-4D3C-8672-8EA0AEB1AFB9}"/>
    <cellStyle name="Comma 4 2 2 7 2" xfId="3973" xr:uid="{4BEAD8BE-4A8B-4802-BBC5-618718FEB565}"/>
    <cellStyle name="Comma 4 2 2 7 2 2" xfId="12239" xr:uid="{0E139FEB-2018-4EE0-ACE8-C1E290BFA314}"/>
    <cellStyle name="Comma 4 2 2 7 2 2 2" xfId="33742" xr:uid="{4D043F85-6FC4-4F3D-85A3-CC6FEE782F51}"/>
    <cellStyle name="Comma 4 2 2 7 2 3" xfId="18874" xr:uid="{62801334-EB85-4FE2-9ED4-EA19415A48EB}"/>
    <cellStyle name="Comma 4 2 2 7 2 3 2" xfId="40377" xr:uid="{89BCD5D3-5E21-4DA1-AD51-998646BD0254}"/>
    <cellStyle name="Comma 4 2 2 7 2 4" xfId="25479" xr:uid="{10ABF7D4-D40F-4097-B5F9-03F74AD83ED6}"/>
    <cellStyle name="Comma 4 2 2 7 2 5" xfId="46982" xr:uid="{2F7A1D91-EE99-4304-AAEA-1026A0530BF0}"/>
    <cellStyle name="Comma 4 2 2 7 3" xfId="6112" xr:uid="{B493014A-8A86-4D16-AA6A-E36D538A96C4}"/>
    <cellStyle name="Comma 4 2 2 7 3 2" xfId="14378" xr:uid="{6350FF3F-AF6C-4F2B-8D56-BFFB2C96693C}"/>
    <cellStyle name="Comma 4 2 2 7 3 2 2" xfId="35881" xr:uid="{D95CA2FB-E17A-404D-B288-FA30694AAB77}"/>
    <cellStyle name="Comma 4 2 2 7 3 3" xfId="21013" xr:uid="{805A3E71-BE50-4794-9195-2513F41FD9EF}"/>
    <cellStyle name="Comma 4 2 2 7 3 3 2" xfId="42516" xr:uid="{5DEEAE77-5791-4242-AC9F-72D0F33B512E}"/>
    <cellStyle name="Comma 4 2 2 7 3 4" xfId="27618" xr:uid="{BEB37882-F990-42CB-95B3-E20C086DAE1D}"/>
    <cellStyle name="Comma 4 2 2 7 3 5" xfId="49121" xr:uid="{B12BB2CB-2B6D-4E70-BD6F-60930DBDB7D2}"/>
    <cellStyle name="Comma 4 2 2 7 4" xfId="7753" xr:uid="{3D95B054-44F4-4F48-9FE7-57FC504907BE}"/>
    <cellStyle name="Comma 4 2 2 7 4 2" xfId="29256" xr:uid="{ECAA5714-36C6-41EB-ADB3-CBCEE85F2DA2}"/>
    <cellStyle name="Comma 4 2 2 7 5" xfId="9410" xr:uid="{F831C59B-3E54-4D21-845F-9BC8065A61D5}"/>
    <cellStyle name="Comma 4 2 2 7 5 2" xfId="30913" xr:uid="{E32CF680-958C-4E7E-964E-84CF150C9E80}"/>
    <cellStyle name="Comma 4 2 2 7 6" xfId="16045" xr:uid="{472A2FA4-333D-417F-9D09-5A4F0D96CF72}"/>
    <cellStyle name="Comma 4 2 2 7 6 2" xfId="37548" xr:uid="{B4D0A245-1168-483D-9186-28A5670E57DA}"/>
    <cellStyle name="Comma 4 2 2 7 7" xfId="22650" xr:uid="{28CF2620-6353-47D8-B05B-57988F2B96E7}"/>
    <cellStyle name="Comma 4 2 2 7 8" xfId="44153" xr:uid="{75E42E4F-47E2-4E19-AD90-318B9F1B3752}"/>
    <cellStyle name="Comma 4 2 2 8" xfId="1832" xr:uid="{8B4A955E-3838-41D9-92FE-B1E3CB80ADE7}"/>
    <cellStyle name="Comma 4 2 2 8 2" xfId="10098" xr:uid="{10DF5F97-F18B-414E-A6A3-C49107ACA352}"/>
    <cellStyle name="Comma 4 2 2 8 2 2" xfId="31601" xr:uid="{C5167AB8-E0CC-4E3C-AAF4-57DA76ED7B02}"/>
    <cellStyle name="Comma 4 2 2 8 3" xfId="16733" xr:uid="{385EC406-3018-4B31-9068-EF97C9D32050}"/>
    <cellStyle name="Comma 4 2 2 8 3 2" xfId="38236" xr:uid="{6ED13467-A9F9-4097-9BE2-AEEA826C4F08}"/>
    <cellStyle name="Comma 4 2 2 8 4" xfId="23338" xr:uid="{EB26C6D1-503B-42D4-B9E6-E0D9E65B856D}"/>
    <cellStyle name="Comma 4 2 2 8 5" xfId="44841" xr:uid="{5DA35BC5-D077-442A-9B29-2649BF8AFCFE}"/>
    <cellStyle name="Comma 4 2 2 9" xfId="2517" xr:uid="{E6CF4503-7F63-4004-8739-1573127EE8B4}"/>
    <cellStyle name="Comma 4 2 2 9 2" xfId="10783" xr:uid="{43EA6ED8-E8C8-4778-B656-9B920E8A0584}"/>
    <cellStyle name="Comma 4 2 2 9 2 2" xfId="32286" xr:uid="{511E3FAB-3AC7-492F-94B4-BFD7337BBC2E}"/>
    <cellStyle name="Comma 4 2 2 9 3" xfId="17418" xr:uid="{262B15DC-B58B-48F6-94C3-F847D8DB6BD5}"/>
    <cellStyle name="Comma 4 2 2 9 3 2" xfId="38921" xr:uid="{715D494E-BA59-44BC-9F44-977523857332}"/>
    <cellStyle name="Comma 4 2 2 9 4" xfId="24023" xr:uid="{E633BA17-1101-4A5C-AD88-AEBD87279D7A}"/>
    <cellStyle name="Comma 4 2 2 9 5" xfId="45526" xr:uid="{BB64E866-DD1F-4F03-ACC8-61E4062C9F75}"/>
    <cellStyle name="Comma 4 2 3" xfId="145" xr:uid="{0B2F9057-E12E-4F5D-B7E7-EB4A06B9DE3E}"/>
    <cellStyle name="Comma 4 2 3 10" xfId="4682" xr:uid="{04670B72-986C-4C93-A44C-97CA10EE348E}"/>
    <cellStyle name="Comma 4 2 3 10 2" xfId="12948" xr:uid="{60ACEABD-2D70-45B7-B83F-33460C45D51B}"/>
    <cellStyle name="Comma 4 2 3 10 2 2" xfId="34451" xr:uid="{27DBB987-2B42-497D-9238-F0D419B8110C}"/>
    <cellStyle name="Comma 4 2 3 10 3" xfId="19583" xr:uid="{CA750B46-D21C-4FB0-B80B-AE592B7CE9CB}"/>
    <cellStyle name="Comma 4 2 3 10 3 2" xfId="41086" xr:uid="{1E497613-AADF-4629-B18C-970820A19F27}"/>
    <cellStyle name="Comma 4 2 3 10 4" xfId="26188" xr:uid="{282C5546-0AF9-49D1-8C7B-546B7DBCF40F}"/>
    <cellStyle name="Comma 4 2 3 10 5" xfId="47691" xr:uid="{5B9C1E12-53FA-4F22-BFB3-856C06D4D2CC}"/>
    <cellStyle name="Comma 4 2 3 11" xfId="5185" xr:uid="{07089460-3CBA-442F-8C49-8E762CB16E94}"/>
    <cellStyle name="Comma 4 2 3 11 2" xfId="13451" xr:uid="{2F1EFC99-3D76-4F83-BAFB-846771A53A2A}"/>
    <cellStyle name="Comma 4 2 3 11 2 2" xfId="34954" xr:uid="{8EBD916D-BECE-4650-8179-852F8A08C622}"/>
    <cellStyle name="Comma 4 2 3 11 3" xfId="20086" xr:uid="{FA385DFD-0C05-4177-859E-E15CE0A1EAC5}"/>
    <cellStyle name="Comma 4 2 3 11 3 2" xfId="41589" xr:uid="{8C6829CD-47A7-4164-9C95-AC24A2A26EEA}"/>
    <cellStyle name="Comma 4 2 3 11 4" xfId="26691" xr:uid="{8FC13C20-B2CB-4BDC-B6B5-929638E2F8CC}"/>
    <cellStyle name="Comma 4 2 3 11 5" xfId="48194" xr:uid="{2C20F5B9-9B7E-4D03-94BE-0BAEB8C4819B}"/>
    <cellStyle name="Comma 4 2 3 12" xfId="6826" xr:uid="{FC121E0A-11BD-4074-96C5-A00622CC1293}"/>
    <cellStyle name="Comma 4 2 3 12 2" xfId="28329" xr:uid="{4BDEF685-DE63-4079-9D91-CDB086AD5B0A}"/>
    <cellStyle name="Comma 4 2 3 13" xfId="8480" xr:uid="{5F255EF4-0B32-42FE-BF96-0DBC15B5369E}"/>
    <cellStyle name="Comma 4 2 3 13 2" xfId="29983" xr:uid="{22317B95-929B-47B9-BA40-013815380B94}"/>
    <cellStyle name="Comma 4 2 3 14" xfId="15119" xr:uid="{D336C7CB-D87B-40E0-BBA0-15353631CE54}"/>
    <cellStyle name="Comma 4 2 3 14 2" xfId="36622" xr:uid="{8435CDAC-A325-49F5-B264-16B30F563E6A}"/>
    <cellStyle name="Comma 4 2 3 15" xfId="21724" xr:uid="{5593D926-8925-444A-B850-82D47D310880}"/>
    <cellStyle name="Comma 4 2 3 16" xfId="43227" xr:uid="{8E10D01E-728B-4A20-931E-1DD210D86DE2}"/>
    <cellStyle name="Comma 4 2 3 2" xfId="477" xr:uid="{E35E03BE-7F58-4D22-871E-F7A3E0F869A6}"/>
    <cellStyle name="Comma 4 2 3 2 10" xfId="7088" xr:uid="{5416370D-0FB8-4D6E-B027-2F95094D0BD0}"/>
    <cellStyle name="Comma 4 2 3 2 10 2" xfId="28591" xr:uid="{CE37E3D9-4E1A-468E-AC32-EB4E25911F0A}"/>
    <cellStyle name="Comma 4 2 3 2 11" xfId="8744" xr:uid="{B58F0118-3226-41AB-B06A-5F8B6A984C6F}"/>
    <cellStyle name="Comma 4 2 3 2 11 2" xfId="30247" xr:uid="{B6DA6D9D-4397-4FE4-A7F3-C8E454BC117C}"/>
    <cellStyle name="Comma 4 2 3 2 12" xfId="15380" xr:uid="{99BA4F1C-4C19-42A5-987B-A132D815D102}"/>
    <cellStyle name="Comma 4 2 3 2 12 2" xfId="36883" xr:uid="{70E11A47-8522-4810-B903-F804D129D1B7}"/>
    <cellStyle name="Comma 4 2 3 2 13" xfId="21985" xr:uid="{BD0EED66-5D48-45A2-B0F4-22AD741BD19C}"/>
    <cellStyle name="Comma 4 2 3 2 14" xfId="43488" xr:uid="{662F35AF-BC9D-4216-A128-650779A534BE}"/>
    <cellStyle name="Comma 4 2 3 2 2" xfId="759" xr:uid="{BD09659D-AEB9-4D41-838B-720C34069296}"/>
    <cellStyle name="Comma 4 2 3 2 2 10" xfId="15660" xr:uid="{AC504219-5F67-4F96-9E14-68C57D9C3772}"/>
    <cellStyle name="Comma 4 2 3 2 2 10 2" xfId="37163" xr:uid="{3E4D3ED5-A019-4352-829B-19BA5B7D87DC}"/>
    <cellStyle name="Comma 4 2 3 2 2 11" xfId="22265" xr:uid="{BECD8A02-6445-4DFB-9054-BD07E85F4CF5}"/>
    <cellStyle name="Comma 4 2 3 2 2 12" xfId="43768" xr:uid="{D83B943B-6AF3-4388-BC01-5F764EF82FEA}"/>
    <cellStyle name="Comma 4 2 3 2 2 2" xfId="1705" xr:uid="{1ECFFC37-466A-4AF6-86EA-7869A682E581}"/>
    <cellStyle name="Comma 4 2 3 2 2 2 2" xfId="4534" xr:uid="{CF08C6CA-E3A2-41BF-9003-89CD2D7F1272}"/>
    <cellStyle name="Comma 4 2 3 2 2 2 2 2" xfId="12800" xr:uid="{DEE1DC1F-783B-4CB4-920F-94FB26098C89}"/>
    <cellStyle name="Comma 4 2 3 2 2 2 2 2 2" xfId="34303" xr:uid="{89397336-BEA5-497E-836A-9399BF270644}"/>
    <cellStyle name="Comma 4 2 3 2 2 2 2 3" xfId="19435" xr:uid="{0A848726-539A-4A42-AA1D-CA2A295E892C}"/>
    <cellStyle name="Comma 4 2 3 2 2 2 2 3 2" xfId="40938" xr:uid="{A1EDE65D-CC46-448F-8011-D2E0CA9436B5}"/>
    <cellStyle name="Comma 4 2 3 2 2 2 2 4" xfId="26040" xr:uid="{A7901C68-EF55-4649-93DD-73388F3587D5}"/>
    <cellStyle name="Comma 4 2 3 2 2 2 2 5" xfId="47543" xr:uid="{99FBF455-6217-4D25-8B98-B7E98C86AB7D}"/>
    <cellStyle name="Comma 4 2 3 2 2 2 3" xfId="6673" xr:uid="{134D3303-4247-46B9-A167-5776A12EB6A2}"/>
    <cellStyle name="Comma 4 2 3 2 2 2 3 2" xfId="14939" xr:uid="{88D649C5-D372-418A-BD2A-15850F5B2569}"/>
    <cellStyle name="Comma 4 2 3 2 2 2 3 2 2" xfId="36442" xr:uid="{1B673FD0-4613-40D1-973F-96793BC38EEC}"/>
    <cellStyle name="Comma 4 2 3 2 2 2 3 3" xfId="21574" xr:uid="{539725D1-03F1-40A9-81FF-BD73B9348338}"/>
    <cellStyle name="Comma 4 2 3 2 2 2 3 3 2" xfId="43077" xr:uid="{EA3FEB00-3658-4520-B6C8-215B91D5EC52}"/>
    <cellStyle name="Comma 4 2 3 2 2 2 3 4" xfId="28179" xr:uid="{3A4E4D22-CAB6-4572-B2BA-6C4EF05D7D1E}"/>
    <cellStyle name="Comma 4 2 3 2 2 2 3 5" xfId="49682" xr:uid="{C7EDAA61-3A1D-49AA-AD15-19809FCE0FE4}"/>
    <cellStyle name="Comma 4 2 3 2 2 2 4" xfId="8314" xr:uid="{AD671746-F7E5-45C0-B870-869F5B14005B}"/>
    <cellStyle name="Comma 4 2 3 2 2 2 4 2" xfId="29817" xr:uid="{19E89E63-17B4-471A-B9B5-659AEED4263C}"/>
    <cellStyle name="Comma 4 2 3 2 2 2 5" xfId="9971" xr:uid="{D26234AA-8012-49EC-94A8-FCCBB2B28206}"/>
    <cellStyle name="Comma 4 2 3 2 2 2 5 2" xfId="31474" xr:uid="{FAFA3381-4754-449C-BF35-B956F8432643}"/>
    <cellStyle name="Comma 4 2 3 2 2 2 6" xfId="16606" xr:uid="{C562A4D4-0CA2-456C-A5A7-0C9BD6124F5A}"/>
    <cellStyle name="Comma 4 2 3 2 2 2 6 2" xfId="38109" xr:uid="{3939E671-E2BF-4772-8B39-2E6E870D22ED}"/>
    <cellStyle name="Comma 4 2 3 2 2 2 7" xfId="23211" xr:uid="{E84D52BE-76D8-432C-9A74-791D919014B7}"/>
    <cellStyle name="Comma 4 2 3 2 2 2 8" xfId="44714" xr:uid="{D0F59D44-6105-4A5B-BABF-640D62D4062C}"/>
    <cellStyle name="Comma 4 2 3 2 2 3" xfId="2392" xr:uid="{C174872D-6653-4182-B859-6497FDE5A79F}"/>
    <cellStyle name="Comma 4 2 3 2 2 3 2" xfId="10658" xr:uid="{231A2500-5DEB-40B2-B93A-7979FDEC9F11}"/>
    <cellStyle name="Comma 4 2 3 2 2 3 2 2" xfId="32161" xr:uid="{EBB7FBF1-31DA-4C9D-8E18-29068B42092C}"/>
    <cellStyle name="Comma 4 2 3 2 2 3 3" xfId="17293" xr:uid="{57AD2267-1A11-4CAC-822D-58040B3ED4C5}"/>
    <cellStyle name="Comma 4 2 3 2 2 3 3 2" xfId="38796" xr:uid="{F4EF4376-12B9-4E3D-A18F-79FD6B75CEC2}"/>
    <cellStyle name="Comma 4 2 3 2 2 3 4" xfId="23898" xr:uid="{9789EDD0-80EC-4131-A717-14A18BF3543D}"/>
    <cellStyle name="Comma 4 2 3 2 2 3 5" xfId="45401" xr:uid="{27F3979A-69EF-4E24-ACBA-2DB80ECAF398}"/>
    <cellStyle name="Comma 4 2 3 2 2 4" xfId="2909" xr:uid="{2D962566-358E-4A28-82C7-CD11FE71A0E0}"/>
    <cellStyle name="Comma 4 2 3 2 2 4 2" xfId="11175" xr:uid="{AAACE7B1-CFB4-42A2-90D6-F16F1E7F19EC}"/>
    <cellStyle name="Comma 4 2 3 2 2 4 2 2" xfId="32678" xr:uid="{30DAA20D-A09C-45D4-96DA-6DC9C590A4A8}"/>
    <cellStyle name="Comma 4 2 3 2 2 4 3" xfId="17810" xr:uid="{7E94B213-80B8-49F5-80D8-AA3A9F1E8C3F}"/>
    <cellStyle name="Comma 4 2 3 2 2 4 3 2" xfId="39313" xr:uid="{7F3FA881-CE8B-42E3-9E68-3163C2372E31}"/>
    <cellStyle name="Comma 4 2 3 2 2 4 4" xfId="24415" xr:uid="{7D543A68-DE40-45A4-A417-15BF0E7C2B56}"/>
    <cellStyle name="Comma 4 2 3 2 2 4 5" xfId="45918" xr:uid="{54F165B0-687E-463F-B817-288DE5AE7480}"/>
    <cellStyle name="Comma 4 2 3 2 2 5" xfId="3588" xr:uid="{56D1BCA7-1B1F-4D0E-B19A-C7FA523A3C4E}"/>
    <cellStyle name="Comma 4 2 3 2 2 5 2" xfId="11854" xr:uid="{E0AC3E2F-0B82-4E56-B28B-9796F4298CF5}"/>
    <cellStyle name="Comma 4 2 3 2 2 5 2 2" xfId="33357" xr:uid="{E031C839-65E6-4A30-822C-1FD0B6149F9A}"/>
    <cellStyle name="Comma 4 2 3 2 2 5 3" xfId="18489" xr:uid="{50A4ED7B-84C3-4242-8008-006CA0368989}"/>
    <cellStyle name="Comma 4 2 3 2 2 5 3 2" xfId="39992" xr:uid="{04DE1B8F-185E-4603-A5D8-FEED7A3E4D8E}"/>
    <cellStyle name="Comma 4 2 3 2 2 5 4" xfId="25094" xr:uid="{2E8F5C20-456B-4D0E-9316-38ED4F6D9041}"/>
    <cellStyle name="Comma 4 2 3 2 2 5 5" xfId="46597" xr:uid="{8FC04620-2489-4D01-B2D8-BBAD4623D71B}"/>
    <cellStyle name="Comma 4 2 3 2 2 6" xfId="5053" xr:uid="{3D83A0FD-CB28-4B7F-98FE-93037F11F7D2}"/>
    <cellStyle name="Comma 4 2 3 2 2 6 2" xfId="13319" xr:uid="{B48DAF19-9823-41DD-B513-9D42266FA1B8}"/>
    <cellStyle name="Comma 4 2 3 2 2 6 2 2" xfId="34822" xr:uid="{F4FFB67B-28D6-4ACE-A722-CF18C7230A31}"/>
    <cellStyle name="Comma 4 2 3 2 2 6 3" xfId="19954" xr:uid="{23228EC5-E5E9-4F71-B102-2313C9911118}"/>
    <cellStyle name="Comma 4 2 3 2 2 6 3 2" xfId="41457" xr:uid="{F3FD87A4-E782-42D0-AA48-D254EDFC2BB1}"/>
    <cellStyle name="Comma 4 2 3 2 2 6 4" xfId="26559" xr:uid="{C76756A7-F7B6-4174-AF6F-2278780052C9}"/>
    <cellStyle name="Comma 4 2 3 2 2 6 5" xfId="48062" xr:uid="{4FC94EE8-3A55-48C7-8A65-34DA93666C59}"/>
    <cellStyle name="Comma 4 2 3 2 2 7" xfId="5727" xr:uid="{0D0C90B9-1405-4FBE-8696-1232EAD523B3}"/>
    <cellStyle name="Comma 4 2 3 2 2 7 2" xfId="13993" xr:uid="{A68898C1-4C50-4348-BDAA-7D334FAEB5D5}"/>
    <cellStyle name="Comma 4 2 3 2 2 7 2 2" xfId="35496" xr:uid="{AD9BAFDD-4591-4429-8E20-8EF6F7028DB5}"/>
    <cellStyle name="Comma 4 2 3 2 2 7 3" xfId="20628" xr:uid="{0708711E-10F9-4D4B-9517-A769226EFBF5}"/>
    <cellStyle name="Comma 4 2 3 2 2 7 3 2" xfId="42131" xr:uid="{D47A48B1-059D-43C4-BE69-B956AE44B05D}"/>
    <cellStyle name="Comma 4 2 3 2 2 7 4" xfId="27233" xr:uid="{DDC5D88C-8206-4A21-95FB-81B93AACEF67}"/>
    <cellStyle name="Comma 4 2 3 2 2 7 5" xfId="48736" xr:uid="{F41EF36B-5806-42EE-8D77-0AD122EAFDD1}"/>
    <cellStyle name="Comma 4 2 3 2 2 8" xfId="7368" xr:uid="{73F129EE-EE19-4FBA-8DA8-BF119E223480}"/>
    <cellStyle name="Comma 4 2 3 2 2 8 2" xfId="28871" xr:uid="{44E9FD5E-1247-478C-8CCA-B979F61DC73B}"/>
    <cellStyle name="Comma 4 2 3 2 2 9" xfId="9025" xr:uid="{3DA7FA88-C782-4CE1-8F76-E657831EA709}"/>
    <cellStyle name="Comma 4 2 3 2 2 9 2" xfId="30528" xr:uid="{AC83447C-31AC-4331-BD15-9A22B442D528}"/>
    <cellStyle name="Comma 4 2 3 2 3" xfId="1029" xr:uid="{3E2F96C5-F10A-46CA-B207-AC6FBE9B7219}"/>
    <cellStyle name="Comma 4 2 3 2 3 2" xfId="3858" xr:uid="{CABBBC57-C3F0-4193-880B-054C01E6CE19}"/>
    <cellStyle name="Comma 4 2 3 2 3 2 2" xfId="12124" xr:uid="{61856237-07DA-41DA-A319-9FB29B345ABA}"/>
    <cellStyle name="Comma 4 2 3 2 3 2 2 2" xfId="33627" xr:uid="{602BC170-ED21-4611-ACE3-B7C47358C5D3}"/>
    <cellStyle name="Comma 4 2 3 2 3 2 3" xfId="18759" xr:uid="{5791B2BB-AF45-4A16-8D19-1EB4BF09B2BC}"/>
    <cellStyle name="Comma 4 2 3 2 3 2 3 2" xfId="40262" xr:uid="{D9260C63-5718-4BDE-A743-6527912FA579}"/>
    <cellStyle name="Comma 4 2 3 2 3 2 4" xfId="25364" xr:uid="{062764B6-1FB2-4409-99D9-8A71747C7144}"/>
    <cellStyle name="Comma 4 2 3 2 3 2 5" xfId="46867" xr:uid="{9F091E13-C417-4D59-88CC-38CAA777578B}"/>
    <cellStyle name="Comma 4 2 3 2 3 3" xfId="5997" xr:uid="{E48E354C-494F-4E85-9AF3-D2C67E78CF50}"/>
    <cellStyle name="Comma 4 2 3 2 3 3 2" xfId="14263" xr:uid="{F81E9F31-F745-45DC-937C-0FA66C59319D}"/>
    <cellStyle name="Comma 4 2 3 2 3 3 2 2" xfId="35766" xr:uid="{6FC06797-665A-4FDF-A79D-65676789D678}"/>
    <cellStyle name="Comma 4 2 3 2 3 3 3" xfId="20898" xr:uid="{EE8E056B-AA0B-4C90-BDF5-598B69AD6D42}"/>
    <cellStyle name="Comma 4 2 3 2 3 3 3 2" xfId="42401" xr:uid="{35F495B9-B3AB-4ED4-A177-A7237AC65180}"/>
    <cellStyle name="Comma 4 2 3 2 3 3 4" xfId="27503" xr:uid="{C598FD06-C6A2-47F3-AA5F-4ABDCE6A3403}"/>
    <cellStyle name="Comma 4 2 3 2 3 3 5" xfId="49006" xr:uid="{66B4767E-8799-4DFD-9745-A8830EA73053}"/>
    <cellStyle name="Comma 4 2 3 2 3 4" xfId="7638" xr:uid="{AD8A5A8B-F5AD-416B-857C-F1BDF9F55366}"/>
    <cellStyle name="Comma 4 2 3 2 3 4 2" xfId="29141" xr:uid="{A72E14FA-FBF3-4C78-97CD-8AE3B7621182}"/>
    <cellStyle name="Comma 4 2 3 2 3 5" xfId="9295" xr:uid="{5FDF9D0D-8058-49B6-A6A6-C4DC59EE7633}"/>
    <cellStyle name="Comma 4 2 3 2 3 5 2" xfId="30798" xr:uid="{CE72333E-EF52-4CC6-8E4B-EDE0F88BF222}"/>
    <cellStyle name="Comma 4 2 3 2 3 6" xfId="15930" xr:uid="{3A850EBA-4356-4BB6-BF2C-DF4A41FBE7BC}"/>
    <cellStyle name="Comma 4 2 3 2 3 6 2" xfId="37433" xr:uid="{973DB280-8D92-4714-A88E-5236361C1BA8}"/>
    <cellStyle name="Comma 4 2 3 2 3 7" xfId="22535" xr:uid="{44884F3B-956B-4753-9901-EC6595E3110D}"/>
    <cellStyle name="Comma 4 2 3 2 3 8" xfId="44038" xr:uid="{7544A4AC-92F7-42AE-999F-DA9796849B89}"/>
    <cellStyle name="Comma 4 2 3 2 4" xfId="1425" xr:uid="{F8AA95F7-D9FD-4E28-A144-2633B9BB3C75}"/>
    <cellStyle name="Comma 4 2 3 2 4 2" xfId="4254" xr:uid="{2521BC17-F49D-4E22-92D9-C859B517E8C8}"/>
    <cellStyle name="Comma 4 2 3 2 4 2 2" xfId="12520" xr:uid="{656A699E-9396-4178-9B57-052595941475}"/>
    <cellStyle name="Comma 4 2 3 2 4 2 2 2" xfId="34023" xr:uid="{D3412588-5712-40C0-B031-DEFCB9E20D6A}"/>
    <cellStyle name="Comma 4 2 3 2 4 2 3" xfId="19155" xr:uid="{FD541F7B-C08D-4E5C-8D3D-78189240749F}"/>
    <cellStyle name="Comma 4 2 3 2 4 2 3 2" xfId="40658" xr:uid="{54070A15-620A-4DF1-A305-EFDD4CF5A83F}"/>
    <cellStyle name="Comma 4 2 3 2 4 2 4" xfId="25760" xr:uid="{69901EED-1421-434B-BB5B-35EBF04DFDC8}"/>
    <cellStyle name="Comma 4 2 3 2 4 2 5" xfId="47263" xr:uid="{A8FBB032-F9DD-4B74-A013-EE20E3DF6FC5}"/>
    <cellStyle name="Comma 4 2 3 2 4 3" xfId="6393" xr:uid="{8CCF72F2-90E1-4280-8315-F5362D112A67}"/>
    <cellStyle name="Comma 4 2 3 2 4 3 2" xfId="14659" xr:uid="{E51B2199-3315-47E5-BA26-AB48ED0A782D}"/>
    <cellStyle name="Comma 4 2 3 2 4 3 2 2" xfId="36162" xr:uid="{D644F32A-4C65-490B-9C4C-86131AFD50DC}"/>
    <cellStyle name="Comma 4 2 3 2 4 3 3" xfId="21294" xr:uid="{201DB37C-E404-4D2A-8B2D-D6216CA1B836}"/>
    <cellStyle name="Comma 4 2 3 2 4 3 3 2" xfId="42797" xr:uid="{E711E05B-5109-4A1F-B631-6E7566712BE6}"/>
    <cellStyle name="Comma 4 2 3 2 4 3 4" xfId="27899" xr:uid="{FB9F550A-CAE8-4D70-84EB-2FA2F8A1E815}"/>
    <cellStyle name="Comma 4 2 3 2 4 3 5" xfId="49402" xr:uid="{9308EF57-7421-44D3-952B-E22B840982A9}"/>
    <cellStyle name="Comma 4 2 3 2 4 4" xfId="8034" xr:uid="{7F7677E4-8AAA-48DA-99CA-2AFFA10F3089}"/>
    <cellStyle name="Comma 4 2 3 2 4 4 2" xfId="29537" xr:uid="{2EB7D313-2B06-4383-92D9-29BBAA912B4B}"/>
    <cellStyle name="Comma 4 2 3 2 4 5" xfId="9691" xr:uid="{CE0B3681-C168-4B16-B6B9-6281CCD178E3}"/>
    <cellStyle name="Comma 4 2 3 2 4 5 2" xfId="31194" xr:uid="{F466F26D-9F2B-45FC-8C3F-6CE77F5F222F}"/>
    <cellStyle name="Comma 4 2 3 2 4 6" xfId="16326" xr:uid="{13B5848D-8079-4BC0-9715-FE11648DD1E9}"/>
    <cellStyle name="Comma 4 2 3 2 4 6 2" xfId="37829" xr:uid="{274B1288-B8AA-41C9-8677-5A3D7F95DA73}"/>
    <cellStyle name="Comma 4 2 3 2 4 7" xfId="22931" xr:uid="{45B5392F-63F5-4DF3-B2EA-4C15338B2D33}"/>
    <cellStyle name="Comma 4 2 3 2 4 8" xfId="44434" xr:uid="{FF64D6DB-B3E1-4D5C-889C-8F0EA94300B4}"/>
    <cellStyle name="Comma 4 2 3 2 5" xfId="2112" xr:uid="{10F9B199-788B-4FF1-B544-9DD28D6BC597}"/>
    <cellStyle name="Comma 4 2 3 2 5 2" xfId="10378" xr:uid="{93158494-08DD-45A9-8ABC-35FD9CE34985}"/>
    <cellStyle name="Comma 4 2 3 2 5 2 2" xfId="31881" xr:uid="{82563C7A-7512-4AFC-B803-4B71814E635C}"/>
    <cellStyle name="Comma 4 2 3 2 5 3" xfId="17013" xr:uid="{81450234-5314-46BB-94E1-6E0A1C76F0D4}"/>
    <cellStyle name="Comma 4 2 3 2 5 3 2" xfId="38516" xr:uid="{4F9EE1CD-2450-459E-A2F7-9B2EF3F79181}"/>
    <cellStyle name="Comma 4 2 3 2 5 4" xfId="23618" xr:uid="{5D6224AA-C303-4140-BD38-ACCEC458758A}"/>
    <cellStyle name="Comma 4 2 3 2 5 5" xfId="45121" xr:uid="{06BB3E7E-AC9F-4180-BF2F-5C6510A93221}"/>
    <cellStyle name="Comma 4 2 3 2 6" xfId="2660" xr:uid="{88FC800E-CCB9-48B7-85D9-0A2D9AEF807D}"/>
    <cellStyle name="Comma 4 2 3 2 6 2" xfId="10926" xr:uid="{076614FB-032B-4863-81FF-151AE5D63E04}"/>
    <cellStyle name="Comma 4 2 3 2 6 2 2" xfId="32429" xr:uid="{ED8A0987-FF8D-40AA-AA82-0E02149FEB92}"/>
    <cellStyle name="Comma 4 2 3 2 6 3" xfId="17561" xr:uid="{FEA2292E-5138-4846-95FB-0F7FA2A998EC}"/>
    <cellStyle name="Comma 4 2 3 2 6 3 2" xfId="39064" xr:uid="{798C8B2D-D5FD-4FC0-8E51-DF62A34BFC8A}"/>
    <cellStyle name="Comma 4 2 3 2 6 4" xfId="24166" xr:uid="{1A8788E3-1F4C-419F-9AD8-2213B264BE2A}"/>
    <cellStyle name="Comma 4 2 3 2 6 5" xfId="45669" xr:uid="{B0453950-6D42-4111-8DDC-40D82B68EE3D}"/>
    <cellStyle name="Comma 4 2 3 2 7" xfId="3308" xr:uid="{0D7F1D3E-7571-4A86-83E9-66FECBE07FE9}"/>
    <cellStyle name="Comma 4 2 3 2 7 2" xfId="11574" xr:uid="{FA3C6549-11DD-485A-8ADC-C8596041D3B8}"/>
    <cellStyle name="Comma 4 2 3 2 7 2 2" xfId="33077" xr:uid="{ADA4B878-6E35-4583-9AA0-4C610023F34C}"/>
    <cellStyle name="Comma 4 2 3 2 7 3" xfId="18209" xr:uid="{2F80541D-B170-43F8-A29F-5B53D6C234F1}"/>
    <cellStyle name="Comma 4 2 3 2 7 3 2" xfId="39712" xr:uid="{B0569A6C-9BA2-4403-B8E6-60DFCA274FAA}"/>
    <cellStyle name="Comma 4 2 3 2 7 4" xfId="24814" xr:uid="{5245FDE1-4102-468B-8EA3-D59FA8E95BFE}"/>
    <cellStyle name="Comma 4 2 3 2 7 5" xfId="46317" xr:uid="{058A6282-8FCB-41BA-ACB7-988D76C6B913}"/>
    <cellStyle name="Comma 4 2 3 2 8" xfId="4804" xr:uid="{9C8597C4-95B7-4449-848F-158E1D532849}"/>
    <cellStyle name="Comma 4 2 3 2 8 2" xfId="13070" xr:uid="{AC80A9AB-01C3-434E-8567-2265604677A3}"/>
    <cellStyle name="Comma 4 2 3 2 8 2 2" xfId="34573" xr:uid="{CD4A8EE9-8FFC-4618-82F6-A3CD1DAC709C}"/>
    <cellStyle name="Comma 4 2 3 2 8 3" xfId="19705" xr:uid="{31C291BC-33BB-4E42-A691-11FDA5D91126}"/>
    <cellStyle name="Comma 4 2 3 2 8 3 2" xfId="41208" xr:uid="{F94BBE43-ACD0-4270-9232-61FF4FEB5925}"/>
    <cellStyle name="Comma 4 2 3 2 8 4" xfId="26310" xr:uid="{A67A8B6F-5DA2-47AC-8F70-04766AB005E0}"/>
    <cellStyle name="Comma 4 2 3 2 8 5" xfId="47813" xr:uid="{2F69EE05-68EC-4DD3-AD02-755677A83D6E}"/>
    <cellStyle name="Comma 4 2 3 2 9" xfId="5447" xr:uid="{D35FD417-28FB-4E1C-8FEF-88D4D0435F2B}"/>
    <cellStyle name="Comma 4 2 3 2 9 2" xfId="13713" xr:uid="{4E580BB7-3819-4783-BDA6-4E4432515293}"/>
    <cellStyle name="Comma 4 2 3 2 9 2 2" xfId="35216" xr:uid="{38C5C689-7BD2-4A7D-9E2E-575E386DFEB8}"/>
    <cellStyle name="Comma 4 2 3 2 9 3" xfId="20348" xr:uid="{6431B540-4D01-4983-ABCF-C08727C1CB04}"/>
    <cellStyle name="Comma 4 2 3 2 9 3 2" xfId="41851" xr:uid="{DA280D19-9F46-43EE-9880-A0EFCA4CDB6F}"/>
    <cellStyle name="Comma 4 2 3 2 9 4" xfId="26953" xr:uid="{510BEEFB-74CE-43F2-BDB5-EE1F905B29C6}"/>
    <cellStyle name="Comma 4 2 3 2 9 5" xfId="48456" xr:uid="{5E1FBC53-102D-41AC-98E0-B8F300CB3B0F}"/>
    <cellStyle name="Comma 4 2 3 3" xfId="350" xr:uid="{F5D9493F-4DE3-4D2A-A73E-68FA00681891}"/>
    <cellStyle name="Comma 4 2 3 3 10" xfId="15253" xr:uid="{DF3D0C93-B233-4AEC-AB15-27C9FB681D1F}"/>
    <cellStyle name="Comma 4 2 3 3 10 2" xfId="36756" xr:uid="{2A56EC62-B6EA-43A5-A132-018D34B6AC1F}"/>
    <cellStyle name="Comma 4 2 3 3 11" xfId="21858" xr:uid="{BD21E82D-E9A4-40EF-B48C-130AF52156B6}"/>
    <cellStyle name="Comma 4 2 3 3 12" xfId="43361" xr:uid="{DA11F9F1-5449-4651-A126-DF06BCC0D671}"/>
    <cellStyle name="Comma 4 2 3 3 2" xfId="1298" xr:uid="{41C29A31-649F-4560-87F5-B2020B0584A6}"/>
    <cellStyle name="Comma 4 2 3 3 2 2" xfId="4127" xr:uid="{49D461FC-E951-4560-A340-D3060B69507D}"/>
    <cellStyle name="Comma 4 2 3 3 2 2 2" xfId="12393" xr:uid="{4D13CB68-6A61-4083-823C-0486EBC3C750}"/>
    <cellStyle name="Comma 4 2 3 3 2 2 2 2" xfId="33896" xr:uid="{5B7E367C-4B91-4CB9-8366-8313194D3A64}"/>
    <cellStyle name="Comma 4 2 3 3 2 2 3" xfId="19028" xr:uid="{210DB4F1-7DFE-4391-A20D-0947C755EEFC}"/>
    <cellStyle name="Comma 4 2 3 3 2 2 3 2" xfId="40531" xr:uid="{CE486EB0-0DA3-40CE-8916-D7FCDE68BF4B}"/>
    <cellStyle name="Comma 4 2 3 3 2 2 4" xfId="25633" xr:uid="{D53DC42F-7E9D-4268-8B6C-D03C6A19E873}"/>
    <cellStyle name="Comma 4 2 3 3 2 2 5" xfId="47136" xr:uid="{FC53D88E-01E1-4A69-8F14-B9B7A6499F14}"/>
    <cellStyle name="Comma 4 2 3 3 2 3" xfId="6266" xr:uid="{59A62C7D-3942-4A92-96A0-EDDFABF10C16}"/>
    <cellStyle name="Comma 4 2 3 3 2 3 2" xfId="14532" xr:uid="{3131A170-A129-49CB-A4E9-769FC4CAD9B3}"/>
    <cellStyle name="Comma 4 2 3 3 2 3 2 2" xfId="36035" xr:uid="{4E93CD44-09B0-442E-9646-6AD8F9969D8D}"/>
    <cellStyle name="Comma 4 2 3 3 2 3 3" xfId="21167" xr:uid="{E7111D46-A903-4593-B872-58E2FC174290}"/>
    <cellStyle name="Comma 4 2 3 3 2 3 3 2" xfId="42670" xr:uid="{4D9F465D-5A23-48BE-A847-A385F0B55F56}"/>
    <cellStyle name="Comma 4 2 3 3 2 3 4" xfId="27772" xr:uid="{7C8A793E-0498-4932-9A45-7138B748B3D9}"/>
    <cellStyle name="Comma 4 2 3 3 2 3 5" xfId="49275" xr:uid="{0CA2F6C2-B324-4829-9F6C-3164FB62255A}"/>
    <cellStyle name="Comma 4 2 3 3 2 4" xfId="7907" xr:uid="{4CA12A25-5400-490B-A9D1-BB59192B3F7C}"/>
    <cellStyle name="Comma 4 2 3 3 2 4 2" xfId="29410" xr:uid="{847293E6-1062-4E00-9EAD-F600D079DED4}"/>
    <cellStyle name="Comma 4 2 3 3 2 5" xfId="9564" xr:uid="{612F44E3-0901-4384-801A-AE12D1EDD539}"/>
    <cellStyle name="Comma 4 2 3 3 2 5 2" xfId="31067" xr:uid="{05C8DEF6-AB1B-4DA8-A205-C9078D50D39E}"/>
    <cellStyle name="Comma 4 2 3 3 2 6" xfId="16199" xr:uid="{49591D66-2AC6-4C88-8503-C542D910D6F5}"/>
    <cellStyle name="Comma 4 2 3 3 2 6 2" xfId="37702" xr:uid="{12236C1E-FBB0-4210-BD90-3A45789D041C}"/>
    <cellStyle name="Comma 4 2 3 3 2 7" xfId="22804" xr:uid="{5F88BE8B-E25A-49A9-8D0D-53F8BC9F32E5}"/>
    <cellStyle name="Comma 4 2 3 3 2 8" xfId="44307" xr:uid="{9625AE12-C54D-4FE0-9EBB-D95B1D00450C}"/>
    <cellStyle name="Comma 4 2 3 3 3" xfId="1985" xr:uid="{3FCFFC5B-A2B8-4C2F-8150-E2AFE7F19718}"/>
    <cellStyle name="Comma 4 2 3 3 3 2" xfId="10251" xr:uid="{10184325-0965-4002-81FB-60DF3D1E2650}"/>
    <cellStyle name="Comma 4 2 3 3 3 2 2" xfId="31754" xr:uid="{E3C0713B-0ABC-4B0D-862F-BD53DCD6BF67}"/>
    <cellStyle name="Comma 4 2 3 3 3 3" xfId="16886" xr:uid="{5ACFCAA3-5454-4E85-B86C-1FCEB3386062}"/>
    <cellStyle name="Comma 4 2 3 3 3 3 2" xfId="38389" xr:uid="{81BA054D-C9C7-48AC-AC83-5EBFDBA5AF6C}"/>
    <cellStyle name="Comma 4 2 3 3 3 4" xfId="23491" xr:uid="{CB05AD50-6580-4677-A8DC-5B852149426F}"/>
    <cellStyle name="Comma 4 2 3 3 3 5" xfId="44994" xr:uid="{E0C91081-219F-4351-8F91-B7581FD5BBE4}"/>
    <cellStyle name="Comma 4 2 3 3 4" xfId="2784" xr:uid="{7D1A375B-B2FB-4F36-9CE3-ECCB312D149F}"/>
    <cellStyle name="Comma 4 2 3 3 4 2" xfId="11050" xr:uid="{D9883934-BF0B-41E4-BDA7-3810AD5643AA}"/>
    <cellStyle name="Comma 4 2 3 3 4 2 2" xfId="32553" xr:uid="{CDE948BB-B3F5-478C-8AEB-D73F4E5F779F}"/>
    <cellStyle name="Comma 4 2 3 3 4 3" xfId="17685" xr:uid="{CD299A9D-6F1E-479E-9102-B735991F23C1}"/>
    <cellStyle name="Comma 4 2 3 3 4 3 2" xfId="39188" xr:uid="{E096E697-BA96-43BF-9285-53E0F0341231}"/>
    <cellStyle name="Comma 4 2 3 3 4 4" xfId="24290" xr:uid="{16128B23-D3D4-47E2-B038-A78498A6EA9F}"/>
    <cellStyle name="Comma 4 2 3 3 4 5" xfId="45793" xr:uid="{8902632D-A6F5-4ADF-A1B7-F29E5380AE40}"/>
    <cellStyle name="Comma 4 2 3 3 5" xfId="3181" xr:uid="{291415D1-BD33-47BC-AE45-7E0105A55AEE}"/>
    <cellStyle name="Comma 4 2 3 3 5 2" xfId="11447" xr:uid="{8B884D94-D8DE-4506-BD37-7BBBA80097D8}"/>
    <cellStyle name="Comma 4 2 3 3 5 2 2" xfId="32950" xr:uid="{6707551C-ABA7-4CC5-AD78-1EBE3D538CE5}"/>
    <cellStyle name="Comma 4 2 3 3 5 3" xfId="18082" xr:uid="{6DC540C7-02BA-4C2B-9331-E4DEF0D723AB}"/>
    <cellStyle name="Comma 4 2 3 3 5 3 2" xfId="39585" xr:uid="{20D44F81-7D8C-4F8F-80FB-2B23F108BE63}"/>
    <cellStyle name="Comma 4 2 3 3 5 4" xfId="24687" xr:uid="{9904AA6B-3E16-4822-8BB1-938F52D01A46}"/>
    <cellStyle name="Comma 4 2 3 3 5 5" xfId="46190" xr:uid="{248D9127-D09C-4CBC-A9A3-9719FD367CBE}"/>
    <cellStyle name="Comma 4 2 3 3 6" xfId="4928" xr:uid="{2B7C8BBF-E981-4106-AA6C-D489B8FABB6A}"/>
    <cellStyle name="Comma 4 2 3 3 6 2" xfId="13194" xr:uid="{6EE2ACEC-0A5C-433E-9E91-2F2D961C7AE8}"/>
    <cellStyle name="Comma 4 2 3 3 6 2 2" xfId="34697" xr:uid="{87C3D081-4151-4CB1-99D9-0CD916973C87}"/>
    <cellStyle name="Comma 4 2 3 3 6 3" xfId="19829" xr:uid="{AC694D0D-83D0-4B6A-8BD0-9093D6559472}"/>
    <cellStyle name="Comma 4 2 3 3 6 3 2" xfId="41332" xr:uid="{A18CF80C-D250-4248-AB7E-317D45742FB6}"/>
    <cellStyle name="Comma 4 2 3 3 6 4" xfId="26434" xr:uid="{02513F9D-B93B-49E7-9519-6439EDE29C9E}"/>
    <cellStyle name="Comma 4 2 3 3 6 5" xfId="47937" xr:uid="{FDD07C9E-771A-40DE-8095-AF1B68D278A7}"/>
    <cellStyle name="Comma 4 2 3 3 7" xfId="5320" xr:uid="{8EE75582-7525-4E10-818A-F5A2FD3952EC}"/>
    <cellStyle name="Comma 4 2 3 3 7 2" xfId="13586" xr:uid="{DF1B3350-635E-4171-9D55-73B363EB8288}"/>
    <cellStyle name="Comma 4 2 3 3 7 2 2" xfId="35089" xr:uid="{B09134EE-BD81-44A3-83F4-9ABD8104A6F5}"/>
    <cellStyle name="Comma 4 2 3 3 7 3" xfId="20221" xr:uid="{41E08CF9-8C58-40B4-A8A9-0C757D3C191E}"/>
    <cellStyle name="Comma 4 2 3 3 7 3 2" xfId="41724" xr:uid="{9B99FC1C-7BC3-4D08-8099-5C862D0D19BA}"/>
    <cellStyle name="Comma 4 2 3 3 7 4" xfId="26826" xr:uid="{2F4789BA-0B7A-45C3-A508-007757DEB436}"/>
    <cellStyle name="Comma 4 2 3 3 7 5" xfId="48329" xr:uid="{18028E12-2AA9-47F3-953B-7DBD2244CE44}"/>
    <cellStyle name="Comma 4 2 3 3 8" xfId="6961" xr:uid="{FCA15452-B3B1-4ABF-8210-E684E30CEB01}"/>
    <cellStyle name="Comma 4 2 3 3 8 2" xfId="28464" xr:uid="{A9635D6A-84BE-4C5C-B116-6B5E200DF849}"/>
    <cellStyle name="Comma 4 2 3 3 9" xfId="8617" xr:uid="{D3D19448-D01A-4115-8C72-8F882D9305F8}"/>
    <cellStyle name="Comma 4 2 3 3 9 2" xfId="30120" xr:uid="{2B6C6ED6-BB56-409D-BACE-14B8E56A8F95}"/>
    <cellStyle name="Comma 4 2 3 4" xfId="634" xr:uid="{0697E689-C669-4740-BA26-50FC0D7C05EE}"/>
    <cellStyle name="Comma 4 2 3 4 10" xfId="43643" xr:uid="{DD2B8420-579D-4A99-B137-1EEC5AFD8382}"/>
    <cellStyle name="Comma 4 2 3 4 2" xfId="1580" xr:uid="{130F3FBE-2B8D-4427-B70D-E8764EC225A8}"/>
    <cellStyle name="Comma 4 2 3 4 2 2" xfId="4409" xr:uid="{5A9CE45C-D448-4C93-B4B4-6029C18541E8}"/>
    <cellStyle name="Comma 4 2 3 4 2 2 2" xfId="12675" xr:uid="{4CCBE731-157F-4A71-AE56-9D06F26BAFB5}"/>
    <cellStyle name="Comma 4 2 3 4 2 2 2 2" xfId="34178" xr:uid="{972255EB-6009-4BDB-B73D-F46EA8F8414D}"/>
    <cellStyle name="Comma 4 2 3 4 2 2 3" xfId="19310" xr:uid="{FFC17E22-13CB-4659-9FBB-3F2E4EC153E3}"/>
    <cellStyle name="Comma 4 2 3 4 2 2 3 2" xfId="40813" xr:uid="{A0179483-6EAF-4753-BAEE-91E458D9AC2F}"/>
    <cellStyle name="Comma 4 2 3 4 2 2 4" xfId="25915" xr:uid="{B09930BA-1FB0-4E5D-836D-E85245301FA1}"/>
    <cellStyle name="Comma 4 2 3 4 2 2 5" xfId="47418" xr:uid="{CDCB77F1-F64E-472C-9E52-F7A85A52D33A}"/>
    <cellStyle name="Comma 4 2 3 4 2 3" xfId="6548" xr:uid="{0F9CAD03-513B-4C0C-9F6B-23D09F8D3D30}"/>
    <cellStyle name="Comma 4 2 3 4 2 3 2" xfId="14814" xr:uid="{58A0F61A-A32C-4EE0-8E70-E4F0DD6D80E1}"/>
    <cellStyle name="Comma 4 2 3 4 2 3 2 2" xfId="36317" xr:uid="{0DBF805F-19CC-4BFD-946F-91FEB2FE2EC1}"/>
    <cellStyle name="Comma 4 2 3 4 2 3 3" xfId="21449" xr:uid="{A72F74D8-7B60-48A5-90D4-B9C51EB58000}"/>
    <cellStyle name="Comma 4 2 3 4 2 3 3 2" xfId="42952" xr:uid="{B8DCAC06-102B-469F-98B3-6552DC85B2E4}"/>
    <cellStyle name="Comma 4 2 3 4 2 3 4" xfId="28054" xr:uid="{9176088C-31A0-4D18-8A05-7B5A016A2FE0}"/>
    <cellStyle name="Comma 4 2 3 4 2 3 5" xfId="49557" xr:uid="{EFE8AACB-4A0A-4B98-B621-1D595BA1DD33}"/>
    <cellStyle name="Comma 4 2 3 4 2 4" xfId="8189" xr:uid="{0985F270-528B-459D-8FA2-0B9CCAA91D2D}"/>
    <cellStyle name="Comma 4 2 3 4 2 4 2" xfId="29692" xr:uid="{CC601C83-08B6-4CEA-B2C0-8907210E7923}"/>
    <cellStyle name="Comma 4 2 3 4 2 5" xfId="9846" xr:uid="{50632110-0577-4443-9529-8F5158939CC6}"/>
    <cellStyle name="Comma 4 2 3 4 2 5 2" xfId="31349" xr:uid="{1A23ECC4-0DA1-4CFD-AB8C-F0EE1DE0EC96}"/>
    <cellStyle name="Comma 4 2 3 4 2 6" xfId="16481" xr:uid="{7836B30C-63D2-4313-8D39-6C92B62DDD79}"/>
    <cellStyle name="Comma 4 2 3 4 2 6 2" xfId="37984" xr:uid="{BC92A0B4-7285-46E5-A57B-E6AE3EE0D574}"/>
    <cellStyle name="Comma 4 2 3 4 2 7" xfId="23086" xr:uid="{22A208DF-6594-493A-BDAE-A460A78070BE}"/>
    <cellStyle name="Comma 4 2 3 4 2 8" xfId="44589" xr:uid="{93E80FA1-46A5-4C94-8DAF-E8E713B8064A}"/>
    <cellStyle name="Comma 4 2 3 4 3" xfId="2267" xr:uid="{4E0985B0-1118-4A67-91D3-9C81DDEC01C5}"/>
    <cellStyle name="Comma 4 2 3 4 3 2" xfId="10533" xr:uid="{1F1F6DA0-075F-464A-8769-B6495516D0BF}"/>
    <cellStyle name="Comma 4 2 3 4 3 2 2" xfId="32036" xr:uid="{8B25BA77-186D-4590-9B98-2A9B5CCA721B}"/>
    <cellStyle name="Comma 4 2 3 4 3 3" xfId="17168" xr:uid="{38E27943-99DC-449D-AC4D-BAB8D6509525}"/>
    <cellStyle name="Comma 4 2 3 4 3 3 2" xfId="38671" xr:uid="{435463EE-D86C-4CF1-8190-77CC1CDFFBA7}"/>
    <cellStyle name="Comma 4 2 3 4 3 4" xfId="23773" xr:uid="{01C0156B-4B86-4B8E-A0CC-64FA5C799CD8}"/>
    <cellStyle name="Comma 4 2 3 4 3 5" xfId="45276" xr:uid="{D5BC48D8-68C5-4258-9E5D-51C68E7B815F}"/>
    <cellStyle name="Comma 4 2 3 4 4" xfId="3463" xr:uid="{BF64B42E-D900-48E6-A6C7-D97E0459D957}"/>
    <cellStyle name="Comma 4 2 3 4 4 2" xfId="11729" xr:uid="{3213EA8E-D3CC-42DD-AE95-1A02E3E94F2E}"/>
    <cellStyle name="Comma 4 2 3 4 4 2 2" xfId="33232" xr:uid="{A731AA08-74B8-4B79-8F93-F9A8685B8F44}"/>
    <cellStyle name="Comma 4 2 3 4 4 3" xfId="18364" xr:uid="{268A51FD-C113-443B-ABA7-81FDC03F944B}"/>
    <cellStyle name="Comma 4 2 3 4 4 3 2" xfId="39867" xr:uid="{E4FCF914-662A-4B6B-AAB7-7860FC584F0F}"/>
    <cellStyle name="Comma 4 2 3 4 4 4" xfId="24969" xr:uid="{D4F4D774-F6DD-420E-98DA-05115908A710}"/>
    <cellStyle name="Comma 4 2 3 4 4 5" xfId="46472" xr:uid="{81BEFA23-6D0D-4545-AB7C-9C4A8630C94E}"/>
    <cellStyle name="Comma 4 2 3 4 5" xfId="5602" xr:uid="{73E64D3B-4430-4296-95A2-B00D8473B9AA}"/>
    <cellStyle name="Comma 4 2 3 4 5 2" xfId="13868" xr:uid="{9DA17BB7-698D-44FC-A8F7-C4FCDAD4235A}"/>
    <cellStyle name="Comma 4 2 3 4 5 2 2" xfId="35371" xr:uid="{BDDDF3FF-DF58-4251-859F-56F64574E24F}"/>
    <cellStyle name="Comma 4 2 3 4 5 3" xfId="20503" xr:uid="{2F96BE2D-676F-439B-8786-2B2663FD7A60}"/>
    <cellStyle name="Comma 4 2 3 4 5 3 2" xfId="42006" xr:uid="{F0272BB4-CF10-43F0-B462-F07C896EE089}"/>
    <cellStyle name="Comma 4 2 3 4 5 4" xfId="27108" xr:uid="{653D4DB4-2B45-463C-A23E-552F5B3E9528}"/>
    <cellStyle name="Comma 4 2 3 4 5 5" xfId="48611" xr:uid="{836F6685-B2B7-4706-904A-5F9E06FE06E1}"/>
    <cellStyle name="Comma 4 2 3 4 6" xfId="7243" xr:uid="{C7BD74E5-9630-42EC-A978-81A4E4D5EAD3}"/>
    <cellStyle name="Comma 4 2 3 4 6 2" xfId="28746" xr:uid="{2CAED474-94DA-42A0-A384-1228F35849E2}"/>
    <cellStyle name="Comma 4 2 3 4 7" xfId="8900" xr:uid="{70C95C97-B75B-46C0-A8B4-EC56151E4AA5}"/>
    <cellStyle name="Comma 4 2 3 4 7 2" xfId="30403" xr:uid="{1C4BE520-575F-42D2-99BC-20D3782FC705}"/>
    <cellStyle name="Comma 4 2 3 4 8" xfId="15535" xr:uid="{054DC64B-9E52-4F1C-8C03-17CDB21858BD}"/>
    <cellStyle name="Comma 4 2 3 4 8 2" xfId="37038" xr:uid="{A7D623BA-C778-4C92-85C4-A883C9669EF2}"/>
    <cellStyle name="Comma 4 2 3 4 9" xfId="22140" xr:uid="{9E3E014C-5ECC-4845-AEAF-EE8E1067F0B9}"/>
    <cellStyle name="Comma 4 2 3 5" xfId="902" xr:uid="{75AEBE27-6ED9-42F8-88A1-3417FC30A271}"/>
    <cellStyle name="Comma 4 2 3 5 2" xfId="3731" xr:uid="{D1A637D4-D8F0-4BBA-B817-E9B530138FA5}"/>
    <cellStyle name="Comma 4 2 3 5 2 2" xfId="11997" xr:uid="{7F03A372-4CE0-48FB-9FC5-3E60D7284BE9}"/>
    <cellStyle name="Comma 4 2 3 5 2 2 2" xfId="33500" xr:uid="{5553A29E-B60C-4EB9-8092-56E3967A7606}"/>
    <cellStyle name="Comma 4 2 3 5 2 3" xfId="18632" xr:uid="{FB75FC58-B47F-4505-B8C0-B2A53FA77121}"/>
    <cellStyle name="Comma 4 2 3 5 2 3 2" xfId="40135" xr:uid="{2298879D-C8F7-48C9-92A5-0D06E7969428}"/>
    <cellStyle name="Comma 4 2 3 5 2 4" xfId="25237" xr:uid="{61DFC185-5D6E-4ACA-82EE-8203A29AC719}"/>
    <cellStyle name="Comma 4 2 3 5 2 5" xfId="46740" xr:uid="{7888B0A1-315D-4105-9191-E25923BF72A4}"/>
    <cellStyle name="Comma 4 2 3 5 3" xfId="5870" xr:uid="{B824E1D1-218E-4509-98A0-0C2240341D92}"/>
    <cellStyle name="Comma 4 2 3 5 3 2" xfId="14136" xr:uid="{DBF97477-F70E-4868-8BB0-84C2A3698537}"/>
    <cellStyle name="Comma 4 2 3 5 3 2 2" xfId="35639" xr:uid="{2D31A6F7-F40D-4F83-80C4-FCC57D8DEE9E}"/>
    <cellStyle name="Comma 4 2 3 5 3 3" xfId="20771" xr:uid="{497E88BA-05CA-4810-A232-64BE44CBC17C}"/>
    <cellStyle name="Comma 4 2 3 5 3 3 2" xfId="42274" xr:uid="{F9A23A65-12FC-46B6-9107-9B8FBA54708D}"/>
    <cellStyle name="Comma 4 2 3 5 3 4" xfId="27376" xr:uid="{8BE581A4-5401-457D-8747-E7C9E6944332}"/>
    <cellStyle name="Comma 4 2 3 5 3 5" xfId="48879" xr:uid="{E248CD53-8CB2-4279-A33E-828EF83F8349}"/>
    <cellStyle name="Comma 4 2 3 5 4" xfId="7511" xr:uid="{58D6BE7B-51B9-40CD-A41C-5DE587FF4FA6}"/>
    <cellStyle name="Comma 4 2 3 5 4 2" xfId="29014" xr:uid="{74E4E66C-C84C-4E62-96DA-9EE02AA34DFD}"/>
    <cellStyle name="Comma 4 2 3 5 5" xfId="9168" xr:uid="{1CDA91CD-7194-4A47-8E50-204AFABE0A59}"/>
    <cellStyle name="Comma 4 2 3 5 5 2" xfId="30671" xr:uid="{9A5E1DB2-8BEB-46DD-8EA4-9BFF093250A2}"/>
    <cellStyle name="Comma 4 2 3 5 6" xfId="15803" xr:uid="{D03BDE87-35B7-4DD3-8B2F-D453BA2281AE}"/>
    <cellStyle name="Comma 4 2 3 5 6 2" xfId="37306" xr:uid="{78076E87-B1E8-4D89-9CEF-B3F3581BCD95}"/>
    <cellStyle name="Comma 4 2 3 5 7" xfId="22408" xr:uid="{135074AF-4969-46AB-BECF-BA620EF846BA}"/>
    <cellStyle name="Comma 4 2 3 5 8" xfId="43911" xr:uid="{334EA017-0087-4A48-AE33-6CD76E2B707C}"/>
    <cellStyle name="Comma 4 2 3 6" xfId="1163" xr:uid="{6FCE63C0-C300-4470-984E-E2CCF51CE5FC}"/>
    <cellStyle name="Comma 4 2 3 6 2" xfId="3992" xr:uid="{EBCB02B0-17E4-48D0-8531-01ED740A8076}"/>
    <cellStyle name="Comma 4 2 3 6 2 2" xfId="12258" xr:uid="{847EE65D-81AD-4E76-B7D9-77674851F1A6}"/>
    <cellStyle name="Comma 4 2 3 6 2 2 2" xfId="33761" xr:uid="{543894C7-7F24-43D4-9BAB-AA1287934564}"/>
    <cellStyle name="Comma 4 2 3 6 2 3" xfId="18893" xr:uid="{6B9218D3-B080-4569-81F6-DEDE7CD22B32}"/>
    <cellStyle name="Comma 4 2 3 6 2 3 2" xfId="40396" xr:uid="{675BAC49-C942-4A1A-9EF2-4672DBE31173}"/>
    <cellStyle name="Comma 4 2 3 6 2 4" xfId="25498" xr:uid="{6FCAE113-710F-49AF-96F0-DF388670B3C4}"/>
    <cellStyle name="Comma 4 2 3 6 2 5" xfId="47001" xr:uid="{8D8C6C95-E4B5-4C3F-A947-B5597A3E6AAF}"/>
    <cellStyle name="Comma 4 2 3 6 3" xfId="6131" xr:uid="{C22F365A-7514-4E6A-9B99-3D7F2B2BDA47}"/>
    <cellStyle name="Comma 4 2 3 6 3 2" xfId="14397" xr:uid="{6B9B1D52-68A1-43F8-9F60-B8DEC834BCE2}"/>
    <cellStyle name="Comma 4 2 3 6 3 2 2" xfId="35900" xr:uid="{C5B7959F-482B-4105-BF39-003691574BC3}"/>
    <cellStyle name="Comma 4 2 3 6 3 3" xfId="21032" xr:uid="{B26EFBB3-F1FD-43B1-AE70-6ADFCFBA0E1D}"/>
    <cellStyle name="Comma 4 2 3 6 3 3 2" xfId="42535" xr:uid="{1A0BB3CE-E3DB-4A2C-8B5B-998ED88FC27D}"/>
    <cellStyle name="Comma 4 2 3 6 3 4" xfId="27637" xr:uid="{CC9ABAD3-4F16-4CDC-B38F-E45CD3272EE1}"/>
    <cellStyle name="Comma 4 2 3 6 3 5" xfId="49140" xr:uid="{62CB3FC5-0206-4363-A7F8-1CB6512DF42A}"/>
    <cellStyle name="Comma 4 2 3 6 4" xfId="7772" xr:uid="{B3084776-5444-47A3-9F68-7255447062EA}"/>
    <cellStyle name="Comma 4 2 3 6 4 2" xfId="29275" xr:uid="{2F95013E-80E9-427E-AC65-F7C73B44C834}"/>
    <cellStyle name="Comma 4 2 3 6 5" xfId="9429" xr:uid="{060857DA-21D6-4D5F-9815-AEC4CD2FA86E}"/>
    <cellStyle name="Comma 4 2 3 6 5 2" xfId="30932" xr:uid="{FC9323F2-2C3D-4423-8381-FD1B60E2A841}"/>
    <cellStyle name="Comma 4 2 3 6 6" xfId="16064" xr:uid="{818D9373-EA34-4C1F-A446-EE66C4BA105A}"/>
    <cellStyle name="Comma 4 2 3 6 6 2" xfId="37567" xr:uid="{43EB0590-5A45-4A0D-B7EE-7BED48D766D0}"/>
    <cellStyle name="Comma 4 2 3 6 7" xfId="22669" xr:uid="{2E543C0D-65DA-4471-B67F-80CEB72D9C53}"/>
    <cellStyle name="Comma 4 2 3 6 8" xfId="44172" xr:uid="{40C6C8EF-85DE-4122-A1C8-BB3BD82594B4}"/>
    <cellStyle name="Comma 4 2 3 7" xfId="1851" xr:uid="{F22797A4-8A10-4BDD-A255-75629C7700E3}"/>
    <cellStyle name="Comma 4 2 3 7 2" xfId="10117" xr:uid="{80F92190-C5A3-4413-AABB-39BF6E562A47}"/>
    <cellStyle name="Comma 4 2 3 7 2 2" xfId="31620" xr:uid="{3CB486B9-F2E6-4A28-A6EA-F21C04C54499}"/>
    <cellStyle name="Comma 4 2 3 7 3" xfId="16752" xr:uid="{A3482FFA-A420-43A2-9F33-020AAE1B266C}"/>
    <cellStyle name="Comma 4 2 3 7 3 2" xfId="38255" xr:uid="{BF420201-B06B-4303-B128-EC0B207AC90F}"/>
    <cellStyle name="Comma 4 2 3 7 4" xfId="23357" xr:uid="{F8BD4C28-F628-4E2E-903E-C148CDBCDB9D}"/>
    <cellStyle name="Comma 4 2 3 7 5" xfId="44860" xr:uid="{DD0584DB-20A5-4246-B35A-062F8BF5609B}"/>
    <cellStyle name="Comma 4 2 3 8" xfId="2536" xr:uid="{BD131D2B-02BF-4FA0-BDD9-EF1138C6E93E}"/>
    <cellStyle name="Comma 4 2 3 8 2" xfId="10802" xr:uid="{BA666421-5CB7-48F6-9607-2DAEEDA68047}"/>
    <cellStyle name="Comma 4 2 3 8 2 2" xfId="32305" xr:uid="{1407AD71-9153-4702-BD98-820F1C1126BA}"/>
    <cellStyle name="Comma 4 2 3 8 3" xfId="17437" xr:uid="{B6B8BE06-E86A-4C9E-8502-E035C7A27A9E}"/>
    <cellStyle name="Comma 4 2 3 8 3 2" xfId="38940" xr:uid="{50DCFA58-AD4A-441E-8A46-3D9753EB781E}"/>
    <cellStyle name="Comma 4 2 3 8 4" xfId="24042" xr:uid="{57895C09-90A8-4501-80C3-B38A3DAD712B}"/>
    <cellStyle name="Comma 4 2 3 8 5" xfId="45545" xr:uid="{92AB9868-6F44-4D99-BD02-B8A82251F479}"/>
    <cellStyle name="Comma 4 2 3 9" xfId="3047" xr:uid="{219B24E4-E2A1-4C51-AA6E-D42E848351C9}"/>
    <cellStyle name="Comma 4 2 3 9 2" xfId="11313" xr:uid="{46251615-9B16-4383-8184-AC9C9EBB58A1}"/>
    <cellStyle name="Comma 4 2 3 9 2 2" xfId="32816" xr:uid="{F33552AA-6A9E-4853-A25E-EFB78654F073}"/>
    <cellStyle name="Comma 4 2 3 9 3" xfId="17948" xr:uid="{6CCD68DF-63C4-4477-81CE-EAA2C5701710}"/>
    <cellStyle name="Comma 4 2 3 9 3 2" xfId="39451" xr:uid="{981C4B21-D457-41CD-AD4E-D0E04DCB8EEB}"/>
    <cellStyle name="Comma 4 2 3 9 4" xfId="24553" xr:uid="{BB18CF5A-F57D-4208-9C09-BA61C5954E7D}"/>
    <cellStyle name="Comma 4 2 3 9 5" xfId="46056" xr:uid="{C010ED42-F007-4310-8F70-3766D99BE24C}"/>
    <cellStyle name="Comma 4 2 4" xfId="204" xr:uid="{684FC5C1-655B-4D9F-A666-A4EF43B3CC0E}"/>
    <cellStyle name="Comma 4 2 4 10" xfId="4723" xr:uid="{FE72A132-0DA5-41D6-8042-D580C14A2DE6}"/>
    <cellStyle name="Comma 4 2 4 10 2" xfId="12989" xr:uid="{857D0017-6F11-4D89-B51B-862EC7A54F65}"/>
    <cellStyle name="Comma 4 2 4 10 2 2" xfId="34492" xr:uid="{01F3BFFE-A6C7-4348-A614-690EEF817957}"/>
    <cellStyle name="Comma 4 2 4 10 3" xfId="19624" xr:uid="{1823ABD8-00E0-484B-A5A8-3430A9C47FFE}"/>
    <cellStyle name="Comma 4 2 4 10 3 2" xfId="41127" xr:uid="{9F32C3D3-0484-451E-A363-5267FA3C6B81}"/>
    <cellStyle name="Comma 4 2 4 10 4" xfId="26229" xr:uid="{2C0138A3-8D87-4984-B52B-7D32E8E529E7}"/>
    <cellStyle name="Comma 4 2 4 10 5" xfId="47732" xr:uid="{88B81438-076A-4737-82E1-70DCDD0F2B0F}"/>
    <cellStyle name="Comma 4 2 4 11" xfId="5226" xr:uid="{47CAAF33-2175-49CA-B616-CBD962333D40}"/>
    <cellStyle name="Comma 4 2 4 11 2" xfId="13492" xr:uid="{A7DCB612-FA1B-451D-A2A9-39D5EF7170E9}"/>
    <cellStyle name="Comma 4 2 4 11 2 2" xfId="34995" xr:uid="{3859E59D-E69A-41A8-8466-88EA86FB8120}"/>
    <cellStyle name="Comma 4 2 4 11 3" xfId="20127" xr:uid="{988468A8-427E-42A3-BB0F-A907A3130D76}"/>
    <cellStyle name="Comma 4 2 4 11 3 2" xfId="41630" xr:uid="{76C42F6D-0FDB-4BB8-B22A-8788A3881166}"/>
    <cellStyle name="Comma 4 2 4 11 4" xfId="26732" xr:uid="{0E8A5CD9-A81A-437D-9422-1623941BAE03}"/>
    <cellStyle name="Comma 4 2 4 11 5" xfId="48235" xr:uid="{C5F8BCD1-C20A-4A3D-81E8-569805939848}"/>
    <cellStyle name="Comma 4 2 4 12" xfId="6867" xr:uid="{5324919B-D358-4A85-82F1-4F3D231D3229}"/>
    <cellStyle name="Comma 4 2 4 12 2" xfId="28370" xr:uid="{6CAB7B36-40D1-4024-8126-93DF1D6CD2E8}"/>
    <cellStyle name="Comma 4 2 4 13" xfId="8521" xr:uid="{AC54FF29-4653-4D7F-ACA1-E22A9673AC9B}"/>
    <cellStyle name="Comma 4 2 4 13 2" xfId="30024" xr:uid="{7F1381F4-0DEC-4B6F-9366-847465B30B98}"/>
    <cellStyle name="Comma 4 2 4 14" xfId="15160" xr:uid="{BF527B9B-340F-44E9-A537-CDCC32D864FB}"/>
    <cellStyle name="Comma 4 2 4 14 2" xfId="36663" xr:uid="{1F5EA1A8-1F3E-48B7-BF70-BED20407E506}"/>
    <cellStyle name="Comma 4 2 4 15" xfId="21765" xr:uid="{B69F2D11-7D7A-48D0-8BAB-803CC648AF99}"/>
    <cellStyle name="Comma 4 2 4 16" xfId="43268" xr:uid="{51CE07B3-3B26-45D9-84E5-C0BB796B1F6B}"/>
    <cellStyle name="Comma 4 2 4 2" xfId="519" xr:uid="{65FDA9F2-1747-4C44-8BA0-ECDC38574C94}"/>
    <cellStyle name="Comma 4 2 4 2 10" xfId="7130" xr:uid="{8BD9F399-466D-412F-87D1-5B7EB111A1D9}"/>
    <cellStyle name="Comma 4 2 4 2 10 2" xfId="28633" xr:uid="{EFBCAFC3-2AD3-440B-A62C-3F2FD5C85B73}"/>
    <cellStyle name="Comma 4 2 4 2 11" xfId="8786" xr:uid="{A0F3476A-9A74-4968-AEFC-C0EA496C47DD}"/>
    <cellStyle name="Comma 4 2 4 2 11 2" xfId="30289" xr:uid="{6D60CE52-5EEA-4719-A1F1-90F6781C7EEE}"/>
    <cellStyle name="Comma 4 2 4 2 12" xfId="15422" xr:uid="{5F2F5A5A-7145-43CA-BD68-1B3D0A35A4E7}"/>
    <cellStyle name="Comma 4 2 4 2 12 2" xfId="36925" xr:uid="{D19929FF-D517-4E1E-81BB-68B25DDD7171}"/>
    <cellStyle name="Comma 4 2 4 2 13" xfId="22027" xr:uid="{787B07FB-46DB-4A0A-A4B5-FD93FD7C6087}"/>
    <cellStyle name="Comma 4 2 4 2 14" xfId="43530" xr:uid="{D709BB77-21C6-469A-B1CA-E208A54860E9}"/>
    <cellStyle name="Comma 4 2 4 2 2" xfId="801" xr:uid="{3F718039-2F0E-4409-8994-02B3E5F8EA84}"/>
    <cellStyle name="Comma 4 2 4 2 2 10" xfId="15702" xr:uid="{2E363CC8-E4A7-409D-BB71-59E25A32994D}"/>
    <cellStyle name="Comma 4 2 4 2 2 10 2" xfId="37205" xr:uid="{964FB14D-FB2C-4CAF-8BCA-8B92CC25CF83}"/>
    <cellStyle name="Comma 4 2 4 2 2 11" xfId="22307" xr:uid="{E11FF27A-F21A-46EC-AC1A-AF5FABA00870}"/>
    <cellStyle name="Comma 4 2 4 2 2 12" xfId="43810" xr:uid="{83DE5A59-4820-4543-84AB-0CED7A40FF13}"/>
    <cellStyle name="Comma 4 2 4 2 2 2" xfId="1747" xr:uid="{92651D7E-04F0-4B7E-AAA2-3F274C0E9A95}"/>
    <cellStyle name="Comma 4 2 4 2 2 2 2" xfId="4576" xr:uid="{9D329280-40A8-4108-8D6C-97D6AFF970BE}"/>
    <cellStyle name="Comma 4 2 4 2 2 2 2 2" xfId="12842" xr:uid="{83014329-7A4C-4608-8B06-26C24B67EF74}"/>
    <cellStyle name="Comma 4 2 4 2 2 2 2 2 2" xfId="34345" xr:uid="{86D119A3-0A91-41BF-9B9A-4D72E4272F86}"/>
    <cellStyle name="Comma 4 2 4 2 2 2 2 3" xfId="19477" xr:uid="{C6F3B1CD-3E75-4C74-8E2C-E3E721117027}"/>
    <cellStyle name="Comma 4 2 4 2 2 2 2 3 2" xfId="40980" xr:uid="{60B5AADF-B5DA-4A5A-953C-75E1EB45745D}"/>
    <cellStyle name="Comma 4 2 4 2 2 2 2 4" xfId="26082" xr:uid="{7476BACC-447D-4AEB-9B57-4D04728686BA}"/>
    <cellStyle name="Comma 4 2 4 2 2 2 2 5" xfId="47585" xr:uid="{61202017-9B95-48C9-9804-004EB164E60B}"/>
    <cellStyle name="Comma 4 2 4 2 2 2 3" xfId="6715" xr:uid="{7125EC56-E866-443B-8964-252172B7B257}"/>
    <cellStyle name="Comma 4 2 4 2 2 2 3 2" xfId="14981" xr:uid="{BA2890EC-F148-415E-ACD8-173B9E096D1B}"/>
    <cellStyle name="Comma 4 2 4 2 2 2 3 2 2" xfId="36484" xr:uid="{69C94547-9B41-4DDB-A872-E0CEFCC9DD89}"/>
    <cellStyle name="Comma 4 2 4 2 2 2 3 3" xfId="21616" xr:uid="{E83DE27B-4CAB-4A81-9A29-CA4FC8475F9F}"/>
    <cellStyle name="Comma 4 2 4 2 2 2 3 3 2" xfId="43119" xr:uid="{7F0DFA58-27C2-476B-A7F8-13B4C639B947}"/>
    <cellStyle name="Comma 4 2 4 2 2 2 3 4" xfId="28221" xr:uid="{8B763768-1E3B-414B-84FF-F2F671988B3A}"/>
    <cellStyle name="Comma 4 2 4 2 2 2 3 5" xfId="49724" xr:uid="{BA14251D-C630-4F25-9F83-FA6B73E8CACC}"/>
    <cellStyle name="Comma 4 2 4 2 2 2 4" xfId="8356" xr:uid="{B102C9F3-263A-4EEE-8E9D-28426AC8B9B9}"/>
    <cellStyle name="Comma 4 2 4 2 2 2 4 2" xfId="29859" xr:uid="{A4B8F9B4-26B4-4ADB-9A7D-02AC6728ED68}"/>
    <cellStyle name="Comma 4 2 4 2 2 2 5" xfId="10013" xr:uid="{6955A12B-EA5D-4E45-887C-BBD32D5336A1}"/>
    <cellStyle name="Comma 4 2 4 2 2 2 5 2" xfId="31516" xr:uid="{53FA1A85-66BF-40C8-BC09-8E1C63CF8A1D}"/>
    <cellStyle name="Comma 4 2 4 2 2 2 6" xfId="16648" xr:uid="{9579D902-F145-4D49-8945-451082C05739}"/>
    <cellStyle name="Comma 4 2 4 2 2 2 6 2" xfId="38151" xr:uid="{CC1EE042-04A9-473D-A81D-C25490FD4239}"/>
    <cellStyle name="Comma 4 2 4 2 2 2 7" xfId="23253" xr:uid="{ECF79EF0-FE35-4244-A42E-EC789802546F}"/>
    <cellStyle name="Comma 4 2 4 2 2 2 8" xfId="44756" xr:uid="{8F898ABD-9D01-428F-9CA0-974507B71123}"/>
    <cellStyle name="Comma 4 2 4 2 2 3" xfId="2434" xr:uid="{EA2E53EC-9B55-46B0-AFCB-ED19BAF2BDCD}"/>
    <cellStyle name="Comma 4 2 4 2 2 3 2" xfId="10700" xr:uid="{B624799E-A2AC-49D9-A325-4912B4616FC0}"/>
    <cellStyle name="Comma 4 2 4 2 2 3 2 2" xfId="32203" xr:uid="{63C9522D-ADE6-4E5F-954F-CB32FAAC5BEB}"/>
    <cellStyle name="Comma 4 2 4 2 2 3 3" xfId="17335" xr:uid="{544002EB-1223-4497-9BCD-252F17376158}"/>
    <cellStyle name="Comma 4 2 4 2 2 3 3 2" xfId="38838" xr:uid="{3ACE0957-2F2D-4DF8-B0E4-F526DD4C001B}"/>
    <cellStyle name="Comma 4 2 4 2 2 3 4" xfId="23940" xr:uid="{3C9C14F7-BE2B-45DA-A55A-95FE9ABFA842}"/>
    <cellStyle name="Comma 4 2 4 2 2 3 5" xfId="45443" xr:uid="{11C2CCB2-981D-4B12-9D9B-B455D44775D4}"/>
    <cellStyle name="Comma 4 2 4 2 2 4" xfId="2951" xr:uid="{22DE87C2-5564-46D2-A954-F35B280A76DE}"/>
    <cellStyle name="Comma 4 2 4 2 2 4 2" xfId="11217" xr:uid="{B9B844F5-B233-4A24-B69B-1558CC1A8401}"/>
    <cellStyle name="Comma 4 2 4 2 2 4 2 2" xfId="32720" xr:uid="{7CAF6DCE-CE65-43E9-8137-FC3576D9D7C4}"/>
    <cellStyle name="Comma 4 2 4 2 2 4 3" xfId="17852" xr:uid="{942A5488-F13D-46E2-AA73-56DA4564D360}"/>
    <cellStyle name="Comma 4 2 4 2 2 4 3 2" xfId="39355" xr:uid="{8EFF82D1-41F1-4F47-A9FB-E8F45062FAA4}"/>
    <cellStyle name="Comma 4 2 4 2 2 4 4" xfId="24457" xr:uid="{6B27DDC0-8727-4B09-BC6B-286684466089}"/>
    <cellStyle name="Comma 4 2 4 2 2 4 5" xfId="45960" xr:uid="{73842E2B-ACFA-4137-8370-17226076EF79}"/>
    <cellStyle name="Comma 4 2 4 2 2 5" xfId="3630" xr:uid="{63491EC6-CF4E-440E-B4E3-F8FDA475FF2E}"/>
    <cellStyle name="Comma 4 2 4 2 2 5 2" xfId="11896" xr:uid="{F2988BBD-56A1-4DBE-B0FF-FBDF54985C0F}"/>
    <cellStyle name="Comma 4 2 4 2 2 5 2 2" xfId="33399" xr:uid="{47650370-B6E3-4057-8F60-746F61E3B1C4}"/>
    <cellStyle name="Comma 4 2 4 2 2 5 3" xfId="18531" xr:uid="{8E10FBE1-0DE2-4D1D-871F-BD333B9CC558}"/>
    <cellStyle name="Comma 4 2 4 2 2 5 3 2" xfId="40034" xr:uid="{F2815079-4787-4D24-9F19-1EF1E77E8B4F}"/>
    <cellStyle name="Comma 4 2 4 2 2 5 4" xfId="25136" xr:uid="{AAA550B7-5B92-4BC0-A95F-9800DCF86568}"/>
    <cellStyle name="Comma 4 2 4 2 2 5 5" xfId="46639" xr:uid="{42C0A62E-03B0-42A1-B381-331658011D9D}"/>
    <cellStyle name="Comma 4 2 4 2 2 6" xfId="5095" xr:uid="{0F2159C9-60A8-48C6-BC1C-21F76F5A8913}"/>
    <cellStyle name="Comma 4 2 4 2 2 6 2" xfId="13361" xr:uid="{E0F47ED7-8103-4A43-92E2-3BD8C693C912}"/>
    <cellStyle name="Comma 4 2 4 2 2 6 2 2" xfId="34864" xr:uid="{23AF847B-DC2B-4CAD-A25B-5CAE4AC66DD0}"/>
    <cellStyle name="Comma 4 2 4 2 2 6 3" xfId="19996" xr:uid="{F8643F61-72B6-49D1-9D97-BA5FDE0BC68F}"/>
    <cellStyle name="Comma 4 2 4 2 2 6 3 2" xfId="41499" xr:uid="{F7962377-EF20-488D-BE23-CD61772F521C}"/>
    <cellStyle name="Comma 4 2 4 2 2 6 4" xfId="26601" xr:uid="{F3DD4336-93A0-4C49-90B6-3F48A8C20D3A}"/>
    <cellStyle name="Comma 4 2 4 2 2 6 5" xfId="48104" xr:uid="{1C09A823-37A8-458B-829F-C280E0530E8E}"/>
    <cellStyle name="Comma 4 2 4 2 2 7" xfId="5769" xr:uid="{F9D53909-9F93-49DF-AB22-C7FF0E0C3F79}"/>
    <cellStyle name="Comma 4 2 4 2 2 7 2" xfId="14035" xr:uid="{939ECAD1-7501-448B-B6BC-A2821BC7F2A7}"/>
    <cellStyle name="Comma 4 2 4 2 2 7 2 2" xfId="35538" xr:uid="{92331A88-AD64-499B-B1A1-4A44B7B0AE83}"/>
    <cellStyle name="Comma 4 2 4 2 2 7 3" xfId="20670" xr:uid="{0B055F5D-14BD-4B57-AE06-CF06EA95FF05}"/>
    <cellStyle name="Comma 4 2 4 2 2 7 3 2" xfId="42173" xr:uid="{A66BFBCE-B528-48AE-ACE9-536A6C525B3A}"/>
    <cellStyle name="Comma 4 2 4 2 2 7 4" xfId="27275" xr:uid="{BCE3A9FC-36B8-488D-9504-B2423D5B0B8B}"/>
    <cellStyle name="Comma 4 2 4 2 2 7 5" xfId="48778" xr:uid="{E471FD20-FFF0-4F87-B7C6-60D0532D2F71}"/>
    <cellStyle name="Comma 4 2 4 2 2 8" xfId="7410" xr:uid="{F0C0A88C-F71A-4A57-AF9D-BF1E5CAB0AB8}"/>
    <cellStyle name="Comma 4 2 4 2 2 8 2" xfId="28913" xr:uid="{927892F5-834B-4516-BADD-B3BBE58F9A64}"/>
    <cellStyle name="Comma 4 2 4 2 2 9" xfId="9067" xr:uid="{8BB464BB-1B84-433E-B29D-B5BCE0F2358F}"/>
    <cellStyle name="Comma 4 2 4 2 2 9 2" xfId="30570" xr:uid="{C83D35B4-CE29-4CC5-9964-EA1B8352C05E}"/>
    <cellStyle name="Comma 4 2 4 2 3" xfId="1071" xr:uid="{ED47D87C-74F9-4740-B299-E9AB5FCDAF65}"/>
    <cellStyle name="Comma 4 2 4 2 3 2" xfId="3900" xr:uid="{C02C53A3-DABA-4EC2-B230-33E5F18D21FD}"/>
    <cellStyle name="Comma 4 2 4 2 3 2 2" xfId="12166" xr:uid="{4E4B2206-153D-4B99-83DF-39F1A2F41756}"/>
    <cellStyle name="Comma 4 2 4 2 3 2 2 2" xfId="33669" xr:uid="{C7D6D922-E6A2-4703-BDB3-A67CD82156A1}"/>
    <cellStyle name="Comma 4 2 4 2 3 2 3" xfId="18801" xr:uid="{700F4796-35AA-405C-8EA6-7DD086E077F0}"/>
    <cellStyle name="Comma 4 2 4 2 3 2 3 2" xfId="40304" xr:uid="{4D62BC25-4496-496A-81C6-DD5695159B97}"/>
    <cellStyle name="Comma 4 2 4 2 3 2 4" xfId="25406" xr:uid="{0F3076ED-2FA6-4392-8654-BE69E37F3B51}"/>
    <cellStyle name="Comma 4 2 4 2 3 2 5" xfId="46909" xr:uid="{D07B5408-4B8B-48F8-898B-34D0D653C280}"/>
    <cellStyle name="Comma 4 2 4 2 3 3" xfId="6039" xr:uid="{D3F81755-B706-441F-80AD-40A1F2A4C49A}"/>
    <cellStyle name="Comma 4 2 4 2 3 3 2" xfId="14305" xr:uid="{A4BF1243-5E27-4400-A63F-8BF0DE08F9C6}"/>
    <cellStyle name="Comma 4 2 4 2 3 3 2 2" xfId="35808" xr:uid="{8A354576-E824-4E3F-8587-6805D557EC41}"/>
    <cellStyle name="Comma 4 2 4 2 3 3 3" xfId="20940" xr:uid="{A242E952-831E-4812-84DA-70F2A1732EF8}"/>
    <cellStyle name="Comma 4 2 4 2 3 3 3 2" xfId="42443" xr:uid="{B249F691-F1F0-4470-87E5-E4B9B747F113}"/>
    <cellStyle name="Comma 4 2 4 2 3 3 4" xfId="27545" xr:uid="{6296C56B-6435-4A14-8652-126C6D28DD5F}"/>
    <cellStyle name="Comma 4 2 4 2 3 3 5" xfId="49048" xr:uid="{49401754-51C6-402E-84B8-A76C3C76BE25}"/>
    <cellStyle name="Comma 4 2 4 2 3 4" xfId="7680" xr:uid="{5E10C5AB-A266-410D-8FF8-3D7B9FD997DA}"/>
    <cellStyle name="Comma 4 2 4 2 3 4 2" xfId="29183" xr:uid="{11A3A8FD-B045-453A-93F2-A509562C1F9D}"/>
    <cellStyle name="Comma 4 2 4 2 3 5" xfId="9337" xr:uid="{BF0E3DA4-9943-443B-BBAF-7552252536C2}"/>
    <cellStyle name="Comma 4 2 4 2 3 5 2" xfId="30840" xr:uid="{BAD07711-4DAB-4CB7-B8F3-7D8B7A0BFCA4}"/>
    <cellStyle name="Comma 4 2 4 2 3 6" xfId="15972" xr:uid="{7668083D-139D-479A-8494-CE843D218AC5}"/>
    <cellStyle name="Comma 4 2 4 2 3 6 2" xfId="37475" xr:uid="{8257258D-2F51-447D-BF18-F8199D6B8541}"/>
    <cellStyle name="Comma 4 2 4 2 3 7" xfId="22577" xr:uid="{B0171416-C80A-4CDA-B2C5-60874E9C0812}"/>
    <cellStyle name="Comma 4 2 4 2 3 8" xfId="44080" xr:uid="{5E9B1578-AE50-4874-BB77-74419834637E}"/>
    <cellStyle name="Comma 4 2 4 2 4" xfId="1467" xr:uid="{D76293D3-E014-4DEC-B6E0-B75730FBE5DE}"/>
    <cellStyle name="Comma 4 2 4 2 4 2" xfId="4296" xr:uid="{758060BE-C121-4733-8E22-5B512601BB47}"/>
    <cellStyle name="Comma 4 2 4 2 4 2 2" xfId="12562" xr:uid="{120259DE-E217-432B-996B-30AF8C03AEB0}"/>
    <cellStyle name="Comma 4 2 4 2 4 2 2 2" xfId="34065" xr:uid="{9E5FDC4D-DC02-4B76-8D60-B80D5E473F19}"/>
    <cellStyle name="Comma 4 2 4 2 4 2 3" xfId="19197" xr:uid="{C4B9EAF1-6E49-4A74-926F-9874E1C273F0}"/>
    <cellStyle name="Comma 4 2 4 2 4 2 3 2" xfId="40700" xr:uid="{FE158D13-12C6-435D-8F37-3CF2546A2377}"/>
    <cellStyle name="Comma 4 2 4 2 4 2 4" xfId="25802" xr:uid="{E74338C5-DEA8-436F-8A62-6DF7CADFDA63}"/>
    <cellStyle name="Comma 4 2 4 2 4 2 5" xfId="47305" xr:uid="{738FB2C4-750B-4EA8-A837-9D802846370B}"/>
    <cellStyle name="Comma 4 2 4 2 4 3" xfId="6435" xr:uid="{5CA83C46-67F0-4F23-A4D2-00C4C37E9F58}"/>
    <cellStyle name="Comma 4 2 4 2 4 3 2" xfId="14701" xr:uid="{B3B1A44B-832B-4B15-8830-D99DF826EEF2}"/>
    <cellStyle name="Comma 4 2 4 2 4 3 2 2" xfId="36204" xr:uid="{2DA3DEB7-B95D-4EBE-947C-94A3B7659011}"/>
    <cellStyle name="Comma 4 2 4 2 4 3 3" xfId="21336" xr:uid="{1EB1B98F-DF9F-4B11-BA16-D57B2AAFFAC9}"/>
    <cellStyle name="Comma 4 2 4 2 4 3 3 2" xfId="42839" xr:uid="{412DEF7E-5ACB-4967-BE04-E5FD2B20D0C8}"/>
    <cellStyle name="Comma 4 2 4 2 4 3 4" xfId="27941" xr:uid="{506F6AC5-27DC-4FE4-AE87-CB08966CE0F2}"/>
    <cellStyle name="Comma 4 2 4 2 4 3 5" xfId="49444" xr:uid="{1997A2AD-058A-4F2A-AF81-C389787C8008}"/>
    <cellStyle name="Comma 4 2 4 2 4 4" xfId="8076" xr:uid="{D1969246-0D9D-4B41-8C03-BE69BA0CF5C8}"/>
    <cellStyle name="Comma 4 2 4 2 4 4 2" xfId="29579" xr:uid="{8CFF943B-8EB6-4AF4-8DA9-4E9203C79EF0}"/>
    <cellStyle name="Comma 4 2 4 2 4 5" xfId="9733" xr:uid="{8E359C89-2812-4B28-8AE7-C220DCE0ABC8}"/>
    <cellStyle name="Comma 4 2 4 2 4 5 2" xfId="31236" xr:uid="{61DA9C63-A090-48B2-9C26-23F9AEF14CB2}"/>
    <cellStyle name="Comma 4 2 4 2 4 6" xfId="16368" xr:uid="{495879BC-4561-41D1-B3C5-D8C9160B8CAB}"/>
    <cellStyle name="Comma 4 2 4 2 4 6 2" xfId="37871" xr:uid="{AC248ED8-1DBB-45F8-AB61-83E2CF197719}"/>
    <cellStyle name="Comma 4 2 4 2 4 7" xfId="22973" xr:uid="{087B983B-BEA5-4AEA-AD83-B6AB9AE7A470}"/>
    <cellStyle name="Comma 4 2 4 2 4 8" xfId="44476" xr:uid="{ED2929C2-392D-4EAA-9154-71D6B73F13E2}"/>
    <cellStyle name="Comma 4 2 4 2 5" xfId="2154" xr:uid="{A81B5E42-72F4-4A91-A901-01CFB733BB02}"/>
    <cellStyle name="Comma 4 2 4 2 5 2" xfId="10420" xr:uid="{743BAAB7-037E-46C6-8341-0360D698602D}"/>
    <cellStyle name="Comma 4 2 4 2 5 2 2" xfId="31923" xr:uid="{795B7C78-CF15-435B-AEC7-6F2D8A8B147D}"/>
    <cellStyle name="Comma 4 2 4 2 5 3" xfId="17055" xr:uid="{F8099BE5-C0C4-4335-9B59-4A7211E23BF1}"/>
    <cellStyle name="Comma 4 2 4 2 5 3 2" xfId="38558" xr:uid="{188AA441-497A-41CC-AB89-42144E47EC61}"/>
    <cellStyle name="Comma 4 2 4 2 5 4" xfId="23660" xr:uid="{A41D1062-92E7-412B-B6F3-52224E56A2CB}"/>
    <cellStyle name="Comma 4 2 4 2 5 5" xfId="45163" xr:uid="{0A77BAF9-F688-400B-AA07-464182C8A7F9}"/>
    <cellStyle name="Comma 4 2 4 2 6" xfId="2701" xr:uid="{65E0ACC6-B71F-4E55-BB54-AADA675ABE77}"/>
    <cellStyle name="Comma 4 2 4 2 6 2" xfId="10967" xr:uid="{F0B8318B-FC18-4CB2-8CE5-19C88EBCD7DD}"/>
    <cellStyle name="Comma 4 2 4 2 6 2 2" xfId="32470" xr:uid="{7CE3CF48-B02C-4542-AD33-F17EBA967070}"/>
    <cellStyle name="Comma 4 2 4 2 6 3" xfId="17602" xr:uid="{DC946D9C-01F9-418E-BDC1-17316315875D}"/>
    <cellStyle name="Comma 4 2 4 2 6 3 2" xfId="39105" xr:uid="{DB30AAD8-609D-49D9-9D70-38D8DD785765}"/>
    <cellStyle name="Comma 4 2 4 2 6 4" xfId="24207" xr:uid="{FDF8D558-11CE-4616-90A5-6FBF1BDE1568}"/>
    <cellStyle name="Comma 4 2 4 2 6 5" xfId="45710" xr:uid="{63B01EF9-A111-4A9A-8E3A-25A28A96560C}"/>
    <cellStyle name="Comma 4 2 4 2 7" xfId="3350" xr:uid="{07C79F0D-E606-4DD7-9DDB-6E392BDF6E45}"/>
    <cellStyle name="Comma 4 2 4 2 7 2" xfId="11616" xr:uid="{F68807B2-E6FA-4DE8-A684-A2623E9F2A92}"/>
    <cellStyle name="Comma 4 2 4 2 7 2 2" xfId="33119" xr:uid="{31E10A52-8AD9-4760-B341-0D8AA970757B}"/>
    <cellStyle name="Comma 4 2 4 2 7 3" xfId="18251" xr:uid="{151CC595-2A3E-41D4-A1C9-E1A9D77A5FDA}"/>
    <cellStyle name="Comma 4 2 4 2 7 3 2" xfId="39754" xr:uid="{1BE8953E-EBD2-46E7-B3B9-CAD84AF68072}"/>
    <cellStyle name="Comma 4 2 4 2 7 4" xfId="24856" xr:uid="{3CC542ED-C4B7-4CDB-B1A4-E9BAAFD417EC}"/>
    <cellStyle name="Comma 4 2 4 2 7 5" xfId="46359" xr:uid="{450DAEF0-2263-4D74-8774-FBE8CD4F66CB}"/>
    <cellStyle name="Comma 4 2 4 2 8" xfId="4845" xr:uid="{1F38C697-FC3C-4E53-9CE0-AFF9E3EBFE02}"/>
    <cellStyle name="Comma 4 2 4 2 8 2" xfId="13111" xr:uid="{2C9A51FF-FED6-4032-9F89-F4D5A9B0BFDE}"/>
    <cellStyle name="Comma 4 2 4 2 8 2 2" xfId="34614" xr:uid="{8C4D8ED5-6C84-4E0F-B565-74FA4ABA13F5}"/>
    <cellStyle name="Comma 4 2 4 2 8 3" xfId="19746" xr:uid="{58AD2271-393E-4192-84BF-2F2C6EF375CE}"/>
    <cellStyle name="Comma 4 2 4 2 8 3 2" xfId="41249" xr:uid="{D96891D4-E4BF-4156-98B1-D49301CB4C7E}"/>
    <cellStyle name="Comma 4 2 4 2 8 4" xfId="26351" xr:uid="{DF6F55BA-3C26-4379-8B81-5E8DC288AE97}"/>
    <cellStyle name="Comma 4 2 4 2 8 5" xfId="47854" xr:uid="{CA18BEA4-0DF9-4C5F-86A6-42451D20EF7D}"/>
    <cellStyle name="Comma 4 2 4 2 9" xfId="5489" xr:uid="{AAEF1CF1-D19B-4E76-BAC7-1B6806DF49F7}"/>
    <cellStyle name="Comma 4 2 4 2 9 2" xfId="13755" xr:uid="{197EA4E7-9BF5-4AC5-8173-3B5AB7261416}"/>
    <cellStyle name="Comma 4 2 4 2 9 2 2" xfId="35258" xr:uid="{BF09A36D-A71A-4B01-B600-47A1FD501629}"/>
    <cellStyle name="Comma 4 2 4 2 9 3" xfId="20390" xr:uid="{4E5119C0-EFF4-416E-877E-78AA1F8F6600}"/>
    <cellStyle name="Comma 4 2 4 2 9 3 2" xfId="41893" xr:uid="{6D319C6C-1188-412C-84F2-5B908F75D5BF}"/>
    <cellStyle name="Comma 4 2 4 2 9 4" xfId="26995" xr:uid="{CDDCB7F2-02C6-4E16-913F-2D36AF3FBF08}"/>
    <cellStyle name="Comma 4 2 4 2 9 5" xfId="48498" xr:uid="{F9C20315-4333-4D62-9AF6-624AF67AC254}"/>
    <cellStyle name="Comma 4 2 4 3" xfId="391" xr:uid="{E70C5EF7-61F6-485C-88C6-B3854945B6FD}"/>
    <cellStyle name="Comma 4 2 4 3 10" xfId="15294" xr:uid="{7C50A593-4694-4DB6-BF46-706125F3A1FB}"/>
    <cellStyle name="Comma 4 2 4 3 10 2" xfId="36797" xr:uid="{BEDBD0A9-999E-44E9-BD07-88C12E70C000}"/>
    <cellStyle name="Comma 4 2 4 3 11" xfId="21899" xr:uid="{1AA7750A-54D6-413D-A975-8DE292BCF886}"/>
    <cellStyle name="Comma 4 2 4 3 12" xfId="43402" xr:uid="{972A0934-0442-4C42-9FDF-100CF6104C1D}"/>
    <cellStyle name="Comma 4 2 4 3 2" xfId="1339" xr:uid="{AC655E4D-BC24-4ECC-9516-37922E5CE8D2}"/>
    <cellStyle name="Comma 4 2 4 3 2 2" xfId="4168" xr:uid="{4FC8F96F-C65C-403B-8C27-C64995DF4783}"/>
    <cellStyle name="Comma 4 2 4 3 2 2 2" xfId="12434" xr:uid="{144DB5FF-8239-4642-8EE1-7BAFACDD0A5C}"/>
    <cellStyle name="Comma 4 2 4 3 2 2 2 2" xfId="33937" xr:uid="{2698CC72-34FF-4774-BC92-2B2BCE15C6BC}"/>
    <cellStyle name="Comma 4 2 4 3 2 2 3" xfId="19069" xr:uid="{8FA3184F-F062-46BF-935E-D4421BCE7CB6}"/>
    <cellStyle name="Comma 4 2 4 3 2 2 3 2" xfId="40572" xr:uid="{BDA687F0-6619-4D20-90F6-4202BAEEFEB8}"/>
    <cellStyle name="Comma 4 2 4 3 2 2 4" xfId="25674" xr:uid="{403696AE-0C92-4F1F-8828-19CB8D2AC9CB}"/>
    <cellStyle name="Comma 4 2 4 3 2 2 5" xfId="47177" xr:uid="{66B2FAF8-3D1A-4278-B2EE-E6C1FA7255CE}"/>
    <cellStyle name="Comma 4 2 4 3 2 3" xfId="6307" xr:uid="{E5FB0ACF-1ABA-4BA1-86D5-71A1DAFA66D0}"/>
    <cellStyle name="Comma 4 2 4 3 2 3 2" xfId="14573" xr:uid="{7280672B-B4B5-4DA1-A8C6-6AEE8AFE9C0C}"/>
    <cellStyle name="Comma 4 2 4 3 2 3 2 2" xfId="36076" xr:uid="{0123D72C-7EAA-4612-858D-074F60C70B81}"/>
    <cellStyle name="Comma 4 2 4 3 2 3 3" xfId="21208" xr:uid="{284B87F7-35D3-4A8B-A9CD-3AE836611D03}"/>
    <cellStyle name="Comma 4 2 4 3 2 3 3 2" xfId="42711" xr:uid="{05415E34-D2AB-48D2-97C1-0B0F0C88FC47}"/>
    <cellStyle name="Comma 4 2 4 3 2 3 4" xfId="27813" xr:uid="{E5D3D0FD-95F4-4BEE-B280-2A1F1B1F2672}"/>
    <cellStyle name="Comma 4 2 4 3 2 3 5" xfId="49316" xr:uid="{5ACA1009-4FE6-45F5-B4C8-D8884ABE8CB2}"/>
    <cellStyle name="Comma 4 2 4 3 2 4" xfId="7948" xr:uid="{C21971B9-D788-454D-85CF-4117266646E7}"/>
    <cellStyle name="Comma 4 2 4 3 2 4 2" xfId="29451" xr:uid="{044FD945-4053-44D7-9C2C-1071D6B8C24D}"/>
    <cellStyle name="Comma 4 2 4 3 2 5" xfId="9605" xr:uid="{DCB1370D-35F3-4771-8289-834E82092890}"/>
    <cellStyle name="Comma 4 2 4 3 2 5 2" xfId="31108" xr:uid="{3D2E6E06-7571-4489-9852-7E1FF382BAFA}"/>
    <cellStyle name="Comma 4 2 4 3 2 6" xfId="16240" xr:uid="{06541285-C46F-4669-A186-3C35A10B00CD}"/>
    <cellStyle name="Comma 4 2 4 3 2 6 2" xfId="37743" xr:uid="{68107DA4-BCBA-4953-86A2-5D310BD43A11}"/>
    <cellStyle name="Comma 4 2 4 3 2 7" xfId="22845" xr:uid="{6C871781-58E6-47C8-920A-C2531A6CA632}"/>
    <cellStyle name="Comma 4 2 4 3 2 8" xfId="44348" xr:uid="{CC67723A-7EB4-49AB-94CF-9CF4E9A2F9DF}"/>
    <cellStyle name="Comma 4 2 4 3 3" xfId="2026" xr:uid="{E04CB235-019D-43B5-B0AB-E9BFE4AED7CA}"/>
    <cellStyle name="Comma 4 2 4 3 3 2" xfId="10292" xr:uid="{4DC450E3-FAA5-4E28-97BB-D72337615F39}"/>
    <cellStyle name="Comma 4 2 4 3 3 2 2" xfId="31795" xr:uid="{FE77CE39-0C0F-46D2-8B17-866FC3453046}"/>
    <cellStyle name="Comma 4 2 4 3 3 3" xfId="16927" xr:uid="{7C8FD785-74E8-4EA5-A2BA-C86DE1688C49}"/>
    <cellStyle name="Comma 4 2 4 3 3 3 2" xfId="38430" xr:uid="{72835088-E0E5-456A-BCF4-AE873AB0B39A}"/>
    <cellStyle name="Comma 4 2 4 3 3 4" xfId="23532" xr:uid="{BF43BAFE-8AEE-4955-BD15-885A13033271}"/>
    <cellStyle name="Comma 4 2 4 3 3 5" xfId="45035" xr:uid="{A02AEA31-A456-4ADC-B408-51A5165DF1A2}"/>
    <cellStyle name="Comma 4 2 4 3 4" xfId="2825" xr:uid="{27819BA5-E62B-4242-90CD-992244DEBA57}"/>
    <cellStyle name="Comma 4 2 4 3 4 2" xfId="11091" xr:uid="{3F6C8A85-4126-4165-ADC9-BC84052DFB0F}"/>
    <cellStyle name="Comma 4 2 4 3 4 2 2" xfId="32594" xr:uid="{46210D57-C59C-4906-87DB-416448A7319D}"/>
    <cellStyle name="Comma 4 2 4 3 4 3" xfId="17726" xr:uid="{B191CA9E-23EA-41DC-8004-07390F4D24EE}"/>
    <cellStyle name="Comma 4 2 4 3 4 3 2" xfId="39229" xr:uid="{18A40419-88DB-4CC7-80A3-04CF56B55C86}"/>
    <cellStyle name="Comma 4 2 4 3 4 4" xfId="24331" xr:uid="{83C6BD33-3E8E-49A6-AA1D-41DA734BEBBC}"/>
    <cellStyle name="Comma 4 2 4 3 4 5" xfId="45834" xr:uid="{DC17F097-53A7-43A4-B08E-659D39B15733}"/>
    <cellStyle name="Comma 4 2 4 3 5" xfId="3222" xr:uid="{38157277-2041-4F7A-9C4B-2F6B23010E94}"/>
    <cellStyle name="Comma 4 2 4 3 5 2" xfId="11488" xr:uid="{29F971A6-95EC-490D-9F6F-0A619D3E16E9}"/>
    <cellStyle name="Comma 4 2 4 3 5 2 2" xfId="32991" xr:uid="{5AD776E6-0504-4A03-850B-8476F7D3DB8C}"/>
    <cellStyle name="Comma 4 2 4 3 5 3" xfId="18123" xr:uid="{9DA0C07F-D65C-486F-8FF4-C8273635CE55}"/>
    <cellStyle name="Comma 4 2 4 3 5 3 2" xfId="39626" xr:uid="{5394C0AC-CC6F-46CC-8025-06DA7216F2F6}"/>
    <cellStyle name="Comma 4 2 4 3 5 4" xfId="24728" xr:uid="{498B17EF-48E3-4F41-94F4-298A7757BDBC}"/>
    <cellStyle name="Comma 4 2 4 3 5 5" xfId="46231" xr:uid="{F74FA3AC-C279-4602-A1DF-F23E0C35A497}"/>
    <cellStyle name="Comma 4 2 4 3 6" xfId="4969" xr:uid="{0453F052-E390-4BC8-90F6-5AF10405D2D4}"/>
    <cellStyle name="Comma 4 2 4 3 6 2" xfId="13235" xr:uid="{8D7CE252-18F6-44F5-83E1-E2043A100574}"/>
    <cellStyle name="Comma 4 2 4 3 6 2 2" xfId="34738" xr:uid="{6D6DEAB4-6274-43B3-843F-4139DF570C26}"/>
    <cellStyle name="Comma 4 2 4 3 6 3" xfId="19870" xr:uid="{CEBD0BB8-3675-4779-9590-344CEC3E396F}"/>
    <cellStyle name="Comma 4 2 4 3 6 3 2" xfId="41373" xr:uid="{CB0ABED4-A7A1-4B9D-86E2-D50DBD17F221}"/>
    <cellStyle name="Comma 4 2 4 3 6 4" xfId="26475" xr:uid="{F2B4AF14-953A-43AD-AB8A-507EE75C087C}"/>
    <cellStyle name="Comma 4 2 4 3 6 5" xfId="47978" xr:uid="{884B4D35-7970-483A-9ABE-0760201DDA9D}"/>
    <cellStyle name="Comma 4 2 4 3 7" xfId="5361" xr:uid="{0691541E-6592-4AE5-B259-957DD633EA45}"/>
    <cellStyle name="Comma 4 2 4 3 7 2" xfId="13627" xr:uid="{BACDE830-CF7E-4635-AD30-E128610E9E5A}"/>
    <cellStyle name="Comma 4 2 4 3 7 2 2" xfId="35130" xr:uid="{C3EEC823-2B2B-49EE-BFB7-DCD47235B707}"/>
    <cellStyle name="Comma 4 2 4 3 7 3" xfId="20262" xr:uid="{ABDCBF8D-E181-49A2-AF68-E8B95E67F49B}"/>
    <cellStyle name="Comma 4 2 4 3 7 3 2" xfId="41765" xr:uid="{CC68E48E-7389-4C40-91EC-12C03B8D7B86}"/>
    <cellStyle name="Comma 4 2 4 3 7 4" xfId="26867" xr:uid="{BAB0F047-215F-40AF-B764-258757993E47}"/>
    <cellStyle name="Comma 4 2 4 3 7 5" xfId="48370" xr:uid="{6E384545-0472-48A5-8B83-229A7DD5A66D}"/>
    <cellStyle name="Comma 4 2 4 3 8" xfId="7002" xr:uid="{9C828FB3-BAAB-4330-A779-4F247E68466D}"/>
    <cellStyle name="Comma 4 2 4 3 8 2" xfId="28505" xr:uid="{5ED1E45F-417C-4C03-8B70-64BAE07775F4}"/>
    <cellStyle name="Comma 4 2 4 3 9" xfId="8658" xr:uid="{332305F7-AA17-401A-8A30-81B49692DE65}"/>
    <cellStyle name="Comma 4 2 4 3 9 2" xfId="30161" xr:uid="{5798E4B5-DBD3-44A8-9C54-C11FC755F656}"/>
    <cellStyle name="Comma 4 2 4 4" xfId="675" xr:uid="{40B89CEB-EE00-44B3-AFBA-9ECD8D3D47C8}"/>
    <cellStyle name="Comma 4 2 4 4 10" xfId="43684" xr:uid="{51094EB1-E6C3-4615-AFF0-E55EB95B4098}"/>
    <cellStyle name="Comma 4 2 4 4 2" xfId="1621" xr:uid="{E54E1B52-EC20-499E-B62A-0542FC631B27}"/>
    <cellStyle name="Comma 4 2 4 4 2 2" xfId="4450" xr:uid="{1730A03B-D4BE-4D39-BF87-5167CBE2A608}"/>
    <cellStyle name="Comma 4 2 4 4 2 2 2" xfId="12716" xr:uid="{B278D140-DC51-4194-BC1D-7785DB3DB863}"/>
    <cellStyle name="Comma 4 2 4 4 2 2 2 2" xfId="34219" xr:uid="{121BF630-E90C-4FE0-B153-DA71828D4FA4}"/>
    <cellStyle name="Comma 4 2 4 4 2 2 3" xfId="19351" xr:uid="{6AB6DD4C-CFAD-4B3E-A8AD-BAE91E4007AC}"/>
    <cellStyle name="Comma 4 2 4 4 2 2 3 2" xfId="40854" xr:uid="{86A26AD6-66D0-4B36-9F30-880067E78251}"/>
    <cellStyle name="Comma 4 2 4 4 2 2 4" xfId="25956" xr:uid="{E0529ECC-4EEB-4500-814D-08B239B0EB02}"/>
    <cellStyle name="Comma 4 2 4 4 2 2 5" xfId="47459" xr:uid="{71C3CA69-E3FD-47BF-83F0-57318AAB0FCC}"/>
    <cellStyle name="Comma 4 2 4 4 2 3" xfId="6589" xr:uid="{469E46D2-63F3-4237-A9DA-D99DA3531E94}"/>
    <cellStyle name="Comma 4 2 4 4 2 3 2" xfId="14855" xr:uid="{45D516C2-B757-4BDE-914F-2E9C53717682}"/>
    <cellStyle name="Comma 4 2 4 4 2 3 2 2" xfId="36358" xr:uid="{648E0CBC-5401-48D5-9833-7F2A0DB88250}"/>
    <cellStyle name="Comma 4 2 4 4 2 3 3" xfId="21490" xr:uid="{F11256FC-3609-402D-9C3E-BC18C69BF2F7}"/>
    <cellStyle name="Comma 4 2 4 4 2 3 3 2" xfId="42993" xr:uid="{70B721C4-597C-49BD-8861-75AED70CFBC4}"/>
    <cellStyle name="Comma 4 2 4 4 2 3 4" xfId="28095" xr:uid="{685063E0-874B-4CF4-AE0C-C752C9494740}"/>
    <cellStyle name="Comma 4 2 4 4 2 3 5" xfId="49598" xr:uid="{50754C73-A8B4-4520-893F-CE9F77A7B711}"/>
    <cellStyle name="Comma 4 2 4 4 2 4" xfId="8230" xr:uid="{BCF4C6C9-C509-4845-B104-4643DD2CE1D3}"/>
    <cellStyle name="Comma 4 2 4 4 2 4 2" xfId="29733" xr:uid="{27FDFEA8-CD0F-4CBD-AC6A-BBB93DB86F6F}"/>
    <cellStyle name="Comma 4 2 4 4 2 5" xfId="9887" xr:uid="{4E38D0DE-05EA-4484-AF18-3A4A9BB89DFC}"/>
    <cellStyle name="Comma 4 2 4 4 2 5 2" xfId="31390" xr:uid="{6002A299-8F7E-4A8C-8FD8-30372C6A23D6}"/>
    <cellStyle name="Comma 4 2 4 4 2 6" xfId="16522" xr:uid="{80C9BB31-AAB8-47F9-B4A0-146FD71D4629}"/>
    <cellStyle name="Comma 4 2 4 4 2 6 2" xfId="38025" xr:uid="{8F05F43E-5765-4406-A5AD-9AC4BB31761B}"/>
    <cellStyle name="Comma 4 2 4 4 2 7" xfId="23127" xr:uid="{6327F0DB-DEBE-4EC1-8BF1-58E1FD36B8B3}"/>
    <cellStyle name="Comma 4 2 4 4 2 8" xfId="44630" xr:uid="{FE278E69-C0B3-4C7D-AB74-2BFD1DD8A9FA}"/>
    <cellStyle name="Comma 4 2 4 4 3" xfId="2308" xr:uid="{AF4A7B05-858E-4985-B232-C374F5D89ECF}"/>
    <cellStyle name="Comma 4 2 4 4 3 2" xfId="10574" xr:uid="{C377A3C8-46F7-46FF-A8AA-1A8E4DB2567D}"/>
    <cellStyle name="Comma 4 2 4 4 3 2 2" xfId="32077" xr:uid="{D183C36C-9CB9-411E-89EA-5ACEF509E0C8}"/>
    <cellStyle name="Comma 4 2 4 4 3 3" xfId="17209" xr:uid="{F017424E-E5E0-4EBB-B317-DEA3B5578FB7}"/>
    <cellStyle name="Comma 4 2 4 4 3 3 2" xfId="38712" xr:uid="{0324265A-B528-48B8-88F4-76C83F423933}"/>
    <cellStyle name="Comma 4 2 4 4 3 4" xfId="23814" xr:uid="{7EF765A2-844A-46F4-959D-B4ACEF75B86E}"/>
    <cellStyle name="Comma 4 2 4 4 3 5" xfId="45317" xr:uid="{7910B78A-2A6B-43EA-845B-2C323B6239B5}"/>
    <cellStyle name="Comma 4 2 4 4 4" xfId="3504" xr:uid="{6E01B8A4-C0F6-4825-AE46-04F1E32CC3F9}"/>
    <cellStyle name="Comma 4 2 4 4 4 2" xfId="11770" xr:uid="{3BD70794-145F-451B-864F-6820A548457A}"/>
    <cellStyle name="Comma 4 2 4 4 4 2 2" xfId="33273" xr:uid="{9423CCC8-3B50-4C78-A23D-22CA8B6D1528}"/>
    <cellStyle name="Comma 4 2 4 4 4 3" xfId="18405" xr:uid="{11659308-0011-462D-A001-AA876857CE5B}"/>
    <cellStyle name="Comma 4 2 4 4 4 3 2" xfId="39908" xr:uid="{1CDF3BB2-4B06-4E34-B5EC-8DD88956E155}"/>
    <cellStyle name="Comma 4 2 4 4 4 4" xfId="25010" xr:uid="{F543CBFF-2320-4851-8DC7-7C0594F89F83}"/>
    <cellStyle name="Comma 4 2 4 4 4 5" xfId="46513" xr:uid="{035306C2-7D2E-4CA8-8CDD-D47CF52CE8AE}"/>
    <cellStyle name="Comma 4 2 4 4 5" xfId="5643" xr:uid="{528ABAAA-93AA-4CE4-8A9D-B4D2E016763E}"/>
    <cellStyle name="Comma 4 2 4 4 5 2" xfId="13909" xr:uid="{64E24B10-199D-4463-B96F-801DF5705BA3}"/>
    <cellStyle name="Comma 4 2 4 4 5 2 2" xfId="35412" xr:uid="{EC9A8532-DF5A-47C8-928F-452332D18DAC}"/>
    <cellStyle name="Comma 4 2 4 4 5 3" xfId="20544" xr:uid="{1389705B-0DC0-4B6C-B816-823C80D4483B}"/>
    <cellStyle name="Comma 4 2 4 4 5 3 2" xfId="42047" xr:uid="{C8DAA50A-2B71-4AE3-8667-81301681A168}"/>
    <cellStyle name="Comma 4 2 4 4 5 4" xfId="27149" xr:uid="{89C26A41-A695-4D31-809D-D217F7A55265}"/>
    <cellStyle name="Comma 4 2 4 4 5 5" xfId="48652" xr:uid="{28926BF3-C359-425E-9751-99871F17A144}"/>
    <cellStyle name="Comma 4 2 4 4 6" xfId="7284" xr:uid="{9A2F361A-C011-4FF4-9754-6E02E42E079D}"/>
    <cellStyle name="Comma 4 2 4 4 6 2" xfId="28787" xr:uid="{7C5874BE-027E-4D14-96B5-442B410CC7C5}"/>
    <cellStyle name="Comma 4 2 4 4 7" xfId="8941" xr:uid="{827E2EEB-9964-4C08-8E97-B6B0F195184B}"/>
    <cellStyle name="Comma 4 2 4 4 7 2" xfId="30444" xr:uid="{354C1095-0931-4B34-B0B2-3C04B33C3D5A}"/>
    <cellStyle name="Comma 4 2 4 4 8" xfId="15576" xr:uid="{BB2EEA33-D3AB-4AF2-A00C-1F88F8B6305B}"/>
    <cellStyle name="Comma 4 2 4 4 8 2" xfId="37079" xr:uid="{5D5F7C3D-77F2-4808-9B51-F06E15A0D198}"/>
    <cellStyle name="Comma 4 2 4 4 9" xfId="22181" xr:uid="{DD0CF85D-FBA5-4DF5-8E68-3B6C47FC8550}"/>
    <cellStyle name="Comma 4 2 4 5" xfId="943" xr:uid="{76142B9D-B916-4F70-A813-43CEA2778F48}"/>
    <cellStyle name="Comma 4 2 4 5 2" xfId="3772" xr:uid="{62FA3955-5D15-4620-8543-7FE44E77BB77}"/>
    <cellStyle name="Comma 4 2 4 5 2 2" xfId="12038" xr:uid="{9FEEDF86-43A3-4352-B990-43B60E169BC2}"/>
    <cellStyle name="Comma 4 2 4 5 2 2 2" xfId="33541" xr:uid="{11D70304-CB01-46EF-BEF4-5679CEF421D6}"/>
    <cellStyle name="Comma 4 2 4 5 2 3" xfId="18673" xr:uid="{716768C7-38EF-48E6-81A0-B3E856E6A2A2}"/>
    <cellStyle name="Comma 4 2 4 5 2 3 2" xfId="40176" xr:uid="{94A8DB7D-0D7F-427E-A567-A9C19B2A1397}"/>
    <cellStyle name="Comma 4 2 4 5 2 4" xfId="25278" xr:uid="{38209C18-874B-4569-A1CD-976B4F99CFC7}"/>
    <cellStyle name="Comma 4 2 4 5 2 5" xfId="46781" xr:uid="{017BF492-AED3-44D3-B5FA-6F72494F8740}"/>
    <cellStyle name="Comma 4 2 4 5 3" xfId="5911" xr:uid="{EFEE70B4-2D1C-43E4-92FB-4EBAB2BC5967}"/>
    <cellStyle name="Comma 4 2 4 5 3 2" xfId="14177" xr:uid="{3B87E44F-1C29-4165-8049-31500CB6C181}"/>
    <cellStyle name="Comma 4 2 4 5 3 2 2" xfId="35680" xr:uid="{27C05644-AC12-49DB-9536-81D50DD42EF9}"/>
    <cellStyle name="Comma 4 2 4 5 3 3" xfId="20812" xr:uid="{C5C17C1F-187D-43BC-9B3A-060498B40F82}"/>
    <cellStyle name="Comma 4 2 4 5 3 3 2" xfId="42315" xr:uid="{9FF6F04A-77E2-43A1-A9E1-B36AEBD44FCC}"/>
    <cellStyle name="Comma 4 2 4 5 3 4" xfId="27417" xr:uid="{BB52A97B-B3A5-4571-AA5B-CAEF7E0645F1}"/>
    <cellStyle name="Comma 4 2 4 5 3 5" xfId="48920" xr:uid="{12802C1E-EEA0-43F8-98D2-D100EF25B7E1}"/>
    <cellStyle name="Comma 4 2 4 5 4" xfId="7552" xr:uid="{0E86183B-A593-4310-B123-54EDEF672AE1}"/>
    <cellStyle name="Comma 4 2 4 5 4 2" xfId="29055" xr:uid="{4CC8C9EA-41BF-4B73-9DBB-F651396B89A4}"/>
    <cellStyle name="Comma 4 2 4 5 5" xfId="9209" xr:uid="{2E46E5AB-48F1-44F5-B947-FAC365CDEFA8}"/>
    <cellStyle name="Comma 4 2 4 5 5 2" xfId="30712" xr:uid="{3112E31A-0902-471E-A2E6-4E86400D61FD}"/>
    <cellStyle name="Comma 4 2 4 5 6" xfId="15844" xr:uid="{960CB614-F31D-44CF-8869-AA01253E2163}"/>
    <cellStyle name="Comma 4 2 4 5 6 2" xfId="37347" xr:uid="{9267532D-1263-4A6F-AD86-53636355ED85}"/>
    <cellStyle name="Comma 4 2 4 5 7" xfId="22449" xr:uid="{C41FFF7F-2494-47B7-AEF7-CD0783209824}"/>
    <cellStyle name="Comma 4 2 4 5 8" xfId="43952" xr:uid="{3E289FE8-DFEC-4AF5-8A00-C1D20BC9554C}"/>
    <cellStyle name="Comma 4 2 4 6" xfId="1204" xr:uid="{D2AF162C-BAE1-4A04-846D-CE61ACB97F3F}"/>
    <cellStyle name="Comma 4 2 4 6 2" xfId="4033" xr:uid="{A17A0DE3-FD03-4F5B-BA6A-F4B16D45E41C}"/>
    <cellStyle name="Comma 4 2 4 6 2 2" xfId="12299" xr:uid="{DF4F3D4B-65F6-481E-9D27-CC55D768A675}"/>
    <cellStyle name="Comma 4 2 4 6 2 2 2" xfId="33802" xr:uid="{39E9BF07-B06A-4F4A-98BC-4C8D6CC106A8}"/>
    <cellStyle name="Comma 4 2 4 6 2 3" xfId="18934" xr:uid="{1DF09D1E-EE97-430B-92E8-42FDA41998C6}"/>
    <cellStyle name="Comma 4 2 4 6 2 3 2" xfId="40437" xr:uid="{29EF7F1C-0103-4A3C-BB90-CDFB0EFD8C0B}"/>
    <cellStyle name="Comma 4 2 4 6 2 4" xfId="25539" xr:uid="{ACFF5631-3DE9-4ACE-BF1A-E0F722D60DEE}"/>
    <cellStyle name="Comma 4 2 4 6 2 5" xfId="47042" xr:uid="{F7917B44-1482-46D7-9F80-A85DE675B37B}"/>
    <cellStyle name="Comma 4 2 4 6 3" xfId="6172" xr:uid="{EF73D2C2-8F20-477F-8B27-84F0C23F74A1}"/>
    <cellStyle name="Comma 4 2 4 6 3 2" xfId="14438" xr:uid="{902C19AF-780B-4DAC-9FEB-F97F5FDF8012}"/>
    <cellStyle name="Comma 4 2 4 6 3 2 2" xfId="35941" xr:uid="{07589CB9-7CA9-42A5-BC9F-64762C2C1F14}"/>
    <cellStyle name="Comma 4 2 4 6 3 3" xfId="21073" xr:uid="{1BCB950D-4FE3-4065-9199-E4A3EA63239C}"/>
    <cellStyle name="Comma 4 2 4 6 3 3 2" xfId="42576" xr:uid="{878520CB-5900-45D6-85E3-C574E204768F}"/>
    <cellStyle name="Comma 4 2 4 6 3 4" xfId="27678" xr:uid="{1BF5DAEF-6AD6-4381-9423-BFAD9ABB9B73}"/>
    <cellStyle name="Comma 4 2 4 6 3 5" xfId="49181" xr:uid="{C4269336-DA50-44ED-84C7-6041EF1E54C0}"/>
    <cellStyle name="Comma 4 2 4 6 4" xfId="7813" xr:uid="{F2CBA821-9683-48AD-9C91-E7908393B42B}"/>
    <cellStyle name="Comma 4 2 4 6 4 2" xfId="29316" xr:uid="{C28D7ACA-F424-45FB-8352-EDE3B16F421D}"/>
    <cellStyle name="Comma 4 2 4 6 5" xfId="9470" xr:uid="{A9C06882-4766-4353-B7BC-AC1AB73829A4}"/>
    <cellStyle name="Comma 4 2 4 6 5 2" xfId="30973" xr:uid="{D3EA3E66-EFD7-40D9-9B00-A5DD5A30019F}"/>
    <cellStyle name="Comma 4 2 4 6 6" xfId="16105" xr:uid="{5EE57427-F101-4EF5-8E28-108E4CF2DC28}"/>
    <cellStyle name="Comma 4 2 4 6 6 2" xfId="37608" xr:uid="{F2B30401-E23E-45D5-BB61-5F02FD9FBDBE}"/>
    <cellStyle name="Comma 4 2 4 6 7" xfId="22710" xr:uid="{984E527C-979D-4BC3-ADA0-A1427937BA6F}"/>
    <cellStyle name="Comma 4 2 4 6 8" xfId="44213" xr:uid="{A604CA8C-F4F4-40E0-B4BF-2B5CC7E8E69C}"/>
    <cellStyle name="Comma 4 2 4 7" xfId="1892" xr:uid="{0B81C8F4-7DE6-479D-810D-985F5886F442}"/>
    <cellStyle name="Comma 4 2 4 7 2" xfId="10158" xr:uid="{1D9E293E-FA93-424C-BA45-326B424EF374}"/>
    <cellStyle name="Comma 4 2 4 7 2 2" xfId="31661" xr:uid="{9549CF76-93AE-46E6-8CB9-9802D667AE52}"/>
    <cellStyle name="Comma 4 2 4 7 3" xfId="16793" xr:uid="{C23F5608-FAB4-46CA-9C52-06E61FC46A0E}"/>
    <cellStyle name="Comma 4 2 4 7 3 2" xfId="38296" xr:uid="{CDB2B2C5-0F0C-4AB7-9C41-7CF9542F871E}"/>
    <cellStyle name="Comma 4 2 4 7 4" xfId="23398" xr:uid="{EE49A8EF-83A0-4B65-8CF0-865E65900EF3}"/>
    <cellStyle name="Comma 4 2 4 7 5" xfId="44901" xr:uid="{D14942F6-3D16-4BE2-83A8-A553FC4014B5}"/>
    <cellStyle name="Comma 4 2 4 8" xfId="2577" xr:uid="{DE996CC8-BEBA-4DD6-8F23-FD5BEB1310BE}"/>
    <cellStyle name="Comma 4 2 4 8 2" xfId="10843" xr:uid="{72EFE84F-4F90-4DDA-BC19-25A03816F1DD}"/>
    <cellStyle name="Comma 4 2 4 8 2 2" xfId="32346" xr:uid="{6749293E-3FA4-4AC2-98D5-F8961C61489E}"/>
    <cellStyle name="Comma 4 2 4 8 3" xfId="17478" xr:uid="{36DD9629-6CDD-4183-8A4E-E8E9407D63F2}"/>
    <cellStyle name="Comma 4 2 4 8 3 2" xfId="38981" xr:uid="{A19D3C36-BD62-4977-836E-CCD406C60B9F}"/>
    <cellStyle name="Comma 4 2 4 8 4" xfId="24083" xr:uid="{C0A78E55-BD80-4A7A-A7E4-22935C00BD96}"/>
    <cellStyle name="Comma 4 2 4 8 5" xfId="45586" xr:uid="{B458113E-14C0-45AD-A33C-FC1E5370A31A}"/>
    <cellStyle name="Comma 4 2 4 9" xfId="3088" xr:uid="{150ADF77-952A-4F78-AC8C-6830343E6A40}"/>
    <cellStyle name="Comma 4 2 4 9 2" xfId="11354" xr:uid="{05FAFEF2-50E2-416D-80EB-FB52EB53483B}"/>
    <cellStyle name="Comma 4 2 4 9 2 2" xfId="32857" xr:uid="{E133CD00-0776-4AF8-906F-1B14F7AA3001}"/>
    <cellStyle name="Comma 4 2 4 9 3" xfId="17989" xr:uid="{BE8D0421-5B55-4D3B-AFE8-5B22F701FE41}"/>
    <cellStyle name="Comma 4 2 4 9 3 2" xfId="39492" xr:uid="{F5EE1D10-EE5E-4AC8-A15E-DCB81C73D5D5}"/>
    <cellStyle name="Comma 4 2 4 9 4" xfId="24594" xr:uid="{C4C2C8AF-6680-4FDC-811B-84B545BBBE19}"/>
    <cellStyle name="Comma 4 2 4 9 5" xfId="46097" xr:uid="{5C3FC9A8-EC63-4385-814B-E0C10F976492}"/>
    <cellStyle name="Comma 4 2 5" xfId="239" xr:uid="{94C93520-B709-4CEA-BB76-1D3822F4D89A}"/>
    <cellStyle name="Comma 4 2 5 10" xfId="4753" xr:uid="{7F1D3841-0D28-4496-9CDA-8B9F21DE8E2C}"/>
    <cellStyle name="Comma 4 2 5 10 2" xfId="13019" xr:uid="{1D1FD967-31A0-48C4-B849-2912F80485C0}"/>
    <cellStyle name="Comma 4 2 5 10 2 2" xfId="34522" xr:uid="{C5827FFF-136D-4AC9-8E34-BAB2AC11D8A2}"/>
    <cellStyle name="Comma 4 2 5 10 3" xfId="19654" xr:uid="{F7E562B5-1B5D-49D7-8914-3824DB0C7B9D}"/>
    <cellStyle name="Comma 4 2 5 10 3 2" xfId="41157" xr:uid="{DC98655E-4287-4DE6-B5C6-F0D094B41F53}"/>
    <cellStyle name="Comma 4 2 5 10 4" xfId="26259" xr:uid="{4F081433-1EB7-4F48-BF01-39E0F8C3BE22}"/>
    <cellStyle name="Comma 4 2 5 10 5" xfId="47762" xr:uid="{00CCAE90-A064-43C3-AC31-49A2A52DB14D}"/>
    <cellStyle name="Comma 4 2 5 11" xfId="5256" xr:uid="{669260C0-13CA-4573-B687-1D0F5DA80286}"/>
    <cellStyle name="Comma 4 2 5 11 2" xfId="13522" xr:uid="{2C61BD12-E4D9-4A78-A4B4-5B8625D676DD}"/>
    <cellStyle name="Comma 4 2 5 11 2 2" xfId="35025" xr:uid="{CBAF1142-5F30-4AC0-BE5C-DF474DE58664}"/>
    <cellStyle name="Comma 4 2 5 11 3" xfId="20157" xr:uid="{A7FC1F70-2EB3-4A79-A7A3-9DA68F85BB70}"/>
    <cellStyle name="Comma 4 2 5 11 3 2" xfId="41660" xr:uid="{5190BDD7-ED89-4903-BAB8-C6D15D9B431E}"/>
    <cellStyle name="Comma 4 2 5 11 4" xfId="26762" xr:uid="{250CD9FF-D394-456F-97DB-F5DF78D5A0CA}"/>
    <cellStyle name="Comma 4 2 5 11 5" xfId="48265" xr:uid="{45FFACBC-088E-40BC-A47D-66C9D94868E5}"/>
    <cellStyle name="Comma 4 2 5 12" xfId="6897" xr:uid="{F5BE229B-65B8-44E2-8504-6C08E64A80CB}"/>
    <cellStyle name="Comma 4 2 5 12 2" xfId="28400" xr:uid="{881C5C6B-21CE-4A1A-A117-314312AE136A}"/>
    <cellStyle name="Comma 4 2 5 13" xfId="8552" xr:uid="{987A4046-D62F-4209-9462-2FCA13DD0271}"/>
    <cellStyle name="Comma 4 2 5 13 2" xfId="30055" xr:uid="{DC888406-57F6-433E-825B-3E2736154450}"/>
    <cellStyle name="Comma 4 2 5 14" xfId="15190" xr:uid="{5CAAE758-75EB-4178-BA0C-6D814C108625}"/>
    <cellStyle name="Comma 4 2 5 14 2" xfId="36693" xr:uid="{3348F75F-9B97-4AFD-BE8A-83602B3C5E86}"/>
    <cellStyle name="Comma 4 2 5 15" xfId="21795" xr:uid="{45186668-A55B-48A5-87D4-6E552286A222}"/>
    <cellStyle name="Comma 4 2 5 16" xfId="43298" xr:uid="{FEA97BA6-0FD1-42EA-B566-D64AC21C3B46}"/>
    <cellStyle name="Comma 4 2 5 2" xfId="550" xr:uid="{8CFA7558-0B16-442F-8BC7-0370FB73EE0B}"/>
    <cellStyle name="Comma 4 2 5 2 10" xfId="7161" xr:uid="{D80DC139-1995-4FB2-B160-71527188FB01}"/>
    <cellStyle name="Comma 4 2 5 2 10 2" xfId="28664" xr:uid="{DCBC84F1-7E77-44E5-A26F-9D9A659B446D}"/>
    <cellStyle name="Comma 4 2 5 2 11" xfId="8817" xr:uid="{F16DDAFC-7200-435F-8228-8F980F75085F}"/>
    <cellStyle name="Comma 4 2 5 2 11 2" xfId="30320" xr:uid="{525E9026-A27E-45D7-B062-573AF601E124}"/>
    <cellStyle name="Comma 4 2 5 2 12" xfId="15453" xr:uid="{08C68390-80FF-42E9-8D4A-36E842EFFA38}"/>
    <cellStyle name="Comma 4 2 5 2 12 2" xfId="36956" xr:uid="{0C462F8E-627D-4EC7-B9F1-64EF34F0C269}"/>
    <cellStyle name="Comma 4 2 5 2 13" xfId="22058" xr:uid="{05E300CD-D61B-44D5-92FB-E94DF2A497F8}"/>
    <cellStyle name="Comma 4 2 5 2 14" xfId="43561" xr:uid="{9BC7714F-5C40-457F-92B3-E5A10E1E616B}"/>
    <cellStyle name="Comma 4 2 5 2 2" xfId="832" xr:uid="{EA0C8A72-2A1E-472A-876D-FACB318433B0}"/>
    <cellStyle name="Comma 4 2 5 2 2 10" xfId="15733" xr:uid="{0D589578-5815-484B-B806-9E8B349D9729}"/>
    <cellStyle name="Comma 4 2 5 2 2 10 2" xfId="37236" xr:uid="{E9330544-8007-43C0-A2B3-701546105263}"/>
    <cellStyle name="Comma 4 2 5 2 2 11" xfId="22338" xr:uid="{C69E9902-576A-42E8-AF54-AEE6FC55B03C}"/>
    <cellStyle name="Comma 4 2 5 2 2 12" xfId="43841" xr:uid="{47D0EA3E-2E8B-4950-8FA1-95D326EAC012}"/>
    <cellStyle name="Comma 4 2 5 2 2 2" xfId="1778" xr:uid="{C3BC2342-4F95-4B0A-A91B-88F3EF9004BB}"/>
    <cellStyle name="Comma 4 2 5 2 2 2 2" xfId="4607" xr:uid="{E633EC06-4186-4607-A43A-05D23ED43785}"/>
    <cellStyle name="Comma 4 2 5 2 2 2 2 2" xfId="12873" xr:uid="{BDB8D456-2BC5-4CD6-BF52-9B42FD032D82}"/>
    <cellStyle name="Comma 4 2 5 2 2 2 2 2 2" xfId="34376" xr:uid="{54EACFA7-0533-49AC-86A0-1A10F7D7AD24}"/>
    <cellStyle name="Comma 4 2 5 2 2 2 2 3" xfId="19508" xr:uid="{B4ADE741-C622-4325-8C63-BA29E8438BA6}"/>
    <cellStyle name="Comma 4 2 5 2 2 2 2 3 2" xfId="41011" xr:uid="{9295CCBF-28A5-43EF-8380-D2D66327FC7A}"/>
    <cellStyle name="Comma 4 2 5 2 2 2 2 4" xfId="26113" xr:uid="{23C23807-9C75-4BF7-94A4-1C9D35F82995}"/>
    <cellStyle name="Comma 4 2 5 2 2 2 2 5" xfId="47616" xr:uid="{ACF93352-EFD9-42B0-A128-5F4695F1BB54}"/>
    <cellStyle name="Comma 4 2 5 2 2 2 3" xfId="6746" xr:uid="{D7178C63-B193-4EF9-B06D-7682E39CB2C2}"/>
    <cellStyle name="Comma 4 2 5 2 2 2 3 2" xfId="15012" xr:uid="{6470B202-EB96-4A6C-8DA5-C48492BC32C3}"/>
    <cellStyle name="Comma 4 2 5 2 2 2 3 2 2" xfId="36515" xr:uid="{C41ECC63-8661-4087-A65B-D9E8D1BE49E4}"/>
    <cellStyle name="Comma 4 2 5 2 2 2 3 3" xfId="21647" xr:uid="{43EC3EF5-F272-43AC-ABD1-1368BB7927FE}"/>
    <cellStyle name="Comma 4 2 5 2 2 2 3 3 2" xfId="43150" xr:uid="{AE8E1BA4-A3FB-48B7-8E4A-DFF092FA009C}"/>
    <cellStyle name="Comma 4 2 5 2 2 2 3 4" xfId="28252" xr:uid="{839729EE-083C-432D-A52A-956E45175846}"/>
    <cellStyle name="Comma 4 2 5 2 2 2 3 5" xfId="49755" xr:uid="{079F8983-B8C1-4549-B23C-95076975E02B}"/>
    <cellStyle name="Comma 4 2 5 2 2 2 4" xfId="8387" xr:uid="{4CE1867B-33C5-4D5C-A393-4FD196B43906}"/>
    <cellStyle name="Comma 4 2 5 2 2 2 4 2" xfId="29890" xr:uid="{19825A5C-F3A9-4CBF-BCCE-854FE4771205}"/>
    <cellStyle name="Comma 4 2 5 2 2 2 5" xfId="10044" xr:uid="{530E7035-A3C1-465F-8C94-C545E9BB1060}"/>
    <cellStyle name="Comma 4 2 5 2 2 2 5 2" xfId="31547" xr:uid="{A4BBD075-013E-4569-BDC8-9CF19C6D83C2}"/>
    <cellStyle name="Comma 4 2 5 2 2 2 6" xfId="16679" xr:uid="{4F8F6799-ED7A-4DBE-AB68-C4AD8D4A3994}"/>
    <cellStyle name="Comma 4 2 5 2 2 2 6 2" xfId="38182" xr:uid="{4A3687D0-CD3B-4AFC-BA13-8D6D4230AFF5}"/>
    <cellStyle name="Comma 4 2 5 2 2 2 7" xfId="23284" xr:uid="{2E91B12D-7744-48B8-86AF-3A8CE25AE3E3}"/>
    <cellStyle name="Comma 4 2 5 2 2 2 8" xfId="44787" xr:uid="{61F735A4-E0DD-4CD0-B309-2A4C4A356523}"/>
    <cellStyle name="Comma 4 2 5 2 2 3" xfId="2465" xr:uid="{538AA9F5-76A5-4C85-A92B-783E0F3628AE}"/>
    <cellStyle name="Comma 4 2 5 2 2 3 2" xfId="10731" xr:uid="{C2C5DDE7-B0EF-4B7C-8599-C9C9190D68F6}"/>
    <cellStyle name="Comma 4 2 5 2 2 3 2 2" xfId="32234" xr:uid="{7FCAAB53-6F21-4552-A2CD-AFD11B337EFE}"/>
    <cellStyle name="Comma 4 2 5 2 2 3 3" xfId="17366" xr:uid="{6D09F6E1-3E27-4CB3-AAAC-88DFE6D9EBCA}"/>
    <cellStyle name="Comma 4 2 5 2 2 3 3 2" xfId="38869" xr:uid="{17B1C725-B06C-4704-AA5D-24BA5D581E98}"/>
    <cellStyle name="Comma 4 2 5 2 2 3 4" xfId="23971" xr:uid="{AFEC3B73-A5D7-4ABF-9B0D-9A045C7E4537}"/>
    <cellStyle name="Comma 4 2 5 2 2 3 5" xfId="45474" xr:uid="{6EA9A747-0AD8-4F7D-9508-D7E9081E8840}"/>
    <cellStyle name="Comma 4 2 5 2 2 4" xfId="2982" xr:uid="{8062AFF4-9B3B-4C28-838D-6F541877DECC}"/>
    <cellStyle name="Comma 4 2 5 2 2 4 2" xfId="11248" xr:uid="{C81A43DE-D6E1-465A-8417-CE252A0A1575}"/>
    <cellStyle name="Comma 4 2 5 2 2 4 2 2" xfId="32751" xr:uid="{5D0FAE7E-3E7E-449B-8201-83E8064C70FC}"/>
    <cellStyle name="Comma 4 2 5 2 2 4 3" xfId="17883" xr:uid="{A7019A3D-E063-47DB-8E26-9EB080D14F47}"/>
    <cellStyle name="Comma 4 2 5 2 2 4 3 2" xfId="39386" xr:uid="{536CEC5F-5D17-4A76-AB0B-6AB443D88564}"/>
    <cellStyle name="Comma 4 2 5 2 2 4 4" xfId="24488" xr:uid="{389FD1C9-71E4-44C5-B42F-E95E17A31183}"/>
    <cellStyle name="Comma 4 2 5 2 2 4 5" xfId="45991" xr:uid="{5B67F6E2-7046-4446-A9BB-E1995A427819}"/>
    <cellStyle name="Comma 4 2 5 2 2 5" xfId="3661" xr:uid="{2E4975FB-68C6-4402-802A-2B61F877215B}"/>
    <cellStyle name="Comma 4 2 5 2 2 5 2" xfId="11927" xr:uid="{F83CC49D-1E58-4D0A-A7E4-05400DB95E92}"/>
    <cellStyle name="Comma 4 2 5 2 2 5 2 2" xfId="33430" xr:uid="{27D480AB-4018-4A2C-8114-8E871B3A39A2}"/>
    <cellStyle name="Comma 4 2 5 2 2 5 3" xfId="18562" xr:uid="{A95FAB96-5940-4D93-A485-4CA2BF817210}"/>
    <cellStyle name="Comma 4 2 5 2 2 5 3 2" xfId="40065" xr:uid="{23BE8C2F-706B-4A80-8B8E-36D69B00328D}"/>
    <cellStyle name="Comma 4 2 5 2 2 5 4" xfId="25167" xr:uid="{40256C14-5A1D-4F21-838D-D9220FCD4E50}"/>
    <cellStyle name="Comma 4 2 5 2 2 5 5" xfId="46670" xr:uid="{DE24BCBF-3314-4663-AA12-093C7BD73FA6}"/>
    <cellStyle name="Comma 4 2 5 2 2 6" xfId="5126" xr:uid="{03FE4620-016E-4DEB-B900-4A0352A06D17}"/>
    <cellStyle name="Comma 4 2 5 2 2 6 2" xfId="13392" xr:uid="{02ECCE86-4273-488D-9EE1-3CA04FF6129F}"/>
    <cellStyle name="Comma 4 2 5 2 2 6 2 2" xfId="34895" xr:uid="{1E8989C3-6CC3-4456-A1E6-04CB099C1980}"/>
    <cellStyle name="Comma 4 2 5 2 2 6 3" xfId="20027" xr:uid="{1401F87C-9733-4674-A568-8D06FB9AE9D8}"/>
    <cellStyle name="Comma 4 2 5 2 2 6 3 2" xfId="41530" xr:uid="{50300A15-E440-4FBF-BE73-369D21BD7773}"/>
    <cellStyle name="Comma 4 2 5 2 2 6 4" xfId="26632" xr:uid="{8B67BC99-0874-4D7C-8485-0C50846AEEFD}"/>
    <cellStyle name="Comma 4 2 5 2 2 6 5" xfId="48135" xr:uid="{A40AE693-3761-45A6-9B81-095069924FE6}"/>
    <cellStyle name="Comma 4 2 5 2 2 7" xfId="5800" xr:uid="{987B9382-72A3-4974-8D07-D0D87B6C8F76}"/>
    <cellStyle name="Comma 4 2 5 2 2 7 2" xfId="14066" xr:uid="{57C83FA7-46A0-46A6-ABA3-F12CF752F617}"/>
    <cellStyle name="Comma 4 2 5 2 2 7 2 2" xfId="35569" xr:uid="{35A6B9B8-47F9-4398-956A-656A8BD7F4E0}"/>
    <cellStyle name="Comma 4 2 5 2 2 7 3" xfId="20701" xr:uid="{754ADC5E-264D-4AD5-B3E9-1E667D29AF25}"/>
    <cellStyle name="Comma 4 2 5 2 2 7 3 2" xfId="42204" xr:uid="{6CEF307E-F786-445F-99F5-8E4CB41A1649}"/>
    <cellStyle name="Comma 4 2 5 2 2 7 4" xfId="27306" xr:uid="{2C98556A-456A-4BEC-9C04-FEE66200A247}"/>
    <cellStyle name="Comma 4 2 5 2 2 7 5" xfId="48809" xr:uid="{1E20915B-2C43-4E5E-AD8C-98E153004C89}"/>
    <cellStyle name="Comma 4 2 5 2 2 8" xfId="7441" xr:uid="{75E30702-33AB-4455-8D5C-573FF1FD067C}"/>
    <cellStyle name="Comma 4 2 5 2 2 8 2" xfId="28944" xr:uid="{B1AE5505-A909-4A64-82A7-B2474BAB2C1F}"/>
    <cellStyle name="Comma 4 2 5 2 2 9" xfId="9098" xr:uid="{70C31551-1B9A-47BC-A65E-9EC889D6AD6E}"/>
    <cellStyle name="Comma 4 2 5 2 2 9 2" xfId="30601" xr:uid="{8C16F0D6-484A-4E94-BB37-E09297CDD9F0}"/>
    <cellStyle name="Comma 4 2 5 2 3" xfId="1102" xr:uid="{182673C8-5267-490B-A38C-51BC7A850449}"/>
    <cellStyle name="Comma 4 2 5 2 3 2" xfId="3931" xr:uid="{852D5A5F-A8F8-42A4-83C2-A370BAB47261}"/>
    <cellStyle name="Comma 4 2 5 2 3 2 2" xfId="12197" xr:uid="{5963DA97-A5A6-4AD4-9C66-D9E414655E70}"/>
    <cellStyle name="Comma 4 2 5 2 3 2 2 2" xfId="33700" xr:uid="{0546A5A5-58D3-455E-BACE-87E9082707B6}"/>
    <cellStyle name="Comma 4 2 5 2 3 2 3" xfId="18832" xr:uid="{66A99419-0384-4300-B4C8-093F292A54E2}"/>
    <cellStyle name="Comma 4 2 5 2 3 2 3 2" xfId="40335" xr:uid="{C92A0698-431B-4D27-B5E2-8476FAB56E79}"/>
    <cellStyle name="Comma 4 2 5 2 3 2 4" xfId="25437" xr:uid="{62FC6E67-F9D7-46FC-B7AD-C4AC00BB2D99}"/>
    <cellStyle name="Comma 4 2 5 2 3 2 5" xfId="46940" xr:uid="{0A9E02A2-3B84-4F1C-8428-2B04152ED9B5}"/>
    <cellStyle name="Comma 4 2 5 2 3 3" xfId="6070" xr:uid="{2C78D527-EB81-40DB-BB9A-D0D8B9A7C897}"/>
    <cellStyle name="Comma 4 2 5 2 3 3 2" xfId="14336" xr:uid="{79FB56F7-5D54-43C7-A887-16037B75B7B5}"/>
    <cellStyle name="Comma 4 2 5 2 3 3 2 2" xfId="35839" xr:uid="{47360CCB-8577-4302-A891-BB64398A18EF}"/>
    <cellStyle name="Comma 4 2 5 2 3 3 3" xfId="20971" xr:uid="{62CAE6CB-3F21-4276-9BE7-9CD2FB7585BD}"/>
    <cellStyle name="Comma 4 2 5 2 3 3 3 2" xfId="42474" xr:uid="{1A53D9B3-514E-498A-A305-83A65B7A0ADA}"/>
    <cellStyle name="Comma 4 2 5 2 3 3 4" xfId="27576" xr:uid="{45E4CB31-0330-4F8A-B50F-6D0B26D959AE}"/>
    <cellStyle name="Comma 4 2 5 2 3 3 5" xfId="49079" xr:uid="{073F27A7-26F4-4D62-85C0-BBB2C184071B}"/>
    <cellStyle name="Comma 4 2 5 2 3 4" xfId="7711" xr:uid="{3EB74E1A-BEA9-4F44-AF79-8A2BB14E7F1E}"/>
    <cellStyle name="Comma 4 2 5 2 3 4 2" xfId="29214" xr:uid="{A876BDE3-3F3C-43E7-932A-47D84A840BCC}"/>
    <cellStyle name="Comma 4 2 5 2 3 5" xfId="9368" xr:uid="{4628C665-6C5D-4225-B062-0159E982252A}"/>
    <cellStyle name="Comma 4 2 5 2 3 5 2" xfId="30871" xr:uid="{B307D4BB-24C2-4B8F-9DD1-B0F34AF09A3A}"/>
    <cellStyle name="Comma 4 2 5 2 3 6" xfId="16003" xr:uid="{2B1AB795-F850-4C5D-AA6F-5CA324D90AD0}"/>
    <cellStyle name="Comma 4 2 5 2 3 6 2" xfId="37506" xr:uid="{127C8C34-F96D-4D0B-9506-6CC1B8B8F1BF}"/>
    <cellStyle name="Comma 4 2 5 2 3 7" xfId="22608" xr:uid="{A16D0A23-FFA0-4EF4-A67C-D5075E9A4029}"/>
    <cellStyle name="Comma 4 2 5 2 3 8" xfId="44111" xr:uid="{29C789CC-4FF9-4D73-9D12-926006AE3AE7}"/>
    <cellStyle name="Comma 4 2 5 2 4" xfId="1498" xr:uid="{73881B91-F19B-4F3B-8E8E-A456AE918D51}"/>
    <cellStyle name="Comma 4 2 5 2 4 2" xfId="4327" xr:uid="{1DE9A54C-2FCE-48FB-9A21-50CB25D6BCC2}"/>
    <cellStyle name="Comma 4 2 5 2 4 2 2" xfId="12593" xr:uid="{B97E8D4A-F266-4E52-A2CD-60346E959504}"/>
    <cellStyle name="Comma 4 2 5 2 4 2 2 2" xfId="34096" xr:uid="{830F7768-1F66-4F81-A8D5-D0C79911F2B5}"/>
    <cellStyle name="Comma 4 2 5 2 4 2 3" xfId="19228" xr:uid="{47A8316C-D83C-43D3-B4CD-D08C70BCEE5C}"/>
    <cellStyle name="Comma 4 2 5 2 4 2 3 2" xfId="40731" xr:uid="{327CFBF8-742C-4771-A4DB-F1633B20DADD}"/>
    <cellStyle name="Comma 4 2 5 2 4 2 4" xfId="25833" xr:uid="{BA5BA1F3-DB21-452A-9C58-B1F0679DC04C}"/>
    <cellStyle name="Comma 4 2 5 2 4 2 5" xfId="47336" xr:uid="{CA502EF7-612F-4E57-85D9-ACC06FC7ECF1}"/>
    <cellStyle name="Comma 4 2 5 2 4 3" xfId="6466" xr:uid="{14D7D0B1-6F4E-416B-B0C6-6EE1C15080B0}"/>
    <cellStyle name="Comma 4 2 5 2 4 3 2" xfId="14732" xr:uid="{8723796B-B703-41EC-A2D0-F412288C6BA0}"/>
    <cellStyle name="Comma 4 2 5 2 4 3 2 2" xfId="36235" xr:uid="{991D607A-293E-4133-A35C-2FB191497104}"/>
    <cellStyle name="Comma 4 2 5 2 4 3 3" xfId="21367" xr:uid="{B36361D2-CF4A-4A87-8819-2FFE7311F7AA}"/>
    <cellStyle name="Comma 4 2 5 2 4 3 3 2" xfId="42870" xr:uid="{9A709B30-EB59-42BC-BA3C-1670B8517C70}"/>
    <cellStyle name="Comma 4 2 5 2 4 3 4" xfId="27972" xr:uid="{F3B99381-5114-4C37-AD41-EF32F361FC31}"/>
    <cellStyle name="Comma 4 2 5 2 4 3 5" xfId="49475" xr:uid="{CF977057-5E89-4439-86EB-518EC79ED648}"/>
    <cellStyle name="Comma 4 2 5 2 4 4" xfId="8107" xr:uid="{78644B26-3904-428A-9E44-7324B0742581}"/>
    <cellStyle name="Comma 4 2 5 2 4 4 2" xfId="29610" xr:uid="{FA4BE1C1-57CD-45B3-9947-44BA42CFD4DB}"/>
    <cellStyle name="Comma 4 2 5 2 4 5" xfId="9764" xr:uid="{454DF0A8-5339-4DFC-BDF0-9BBCBFCD81FC}"/>
    <cellStyle name="Comma 4 2 5 2 4 5 2" xfId="31267" xr:uid="{9FAA07D0-12F3-443A-ACA2-B4D28C4D4090}"/>
    <cellStyle name="Comma 4 2 5 2 4 6" xfId="16399" xr:uid="{CB2D8BFA-A2A2-4FD4-BD3A-9ECDD39AFF32}"/>
    <cellStyle name="Comma 4 2 5 2 4 6 2" xfId="37902" xr:uid="{BB47CE10-B7D8-42EB-AED2-97A05A86C1ED}"/>
    <cellStyle name="Comma 4 2 5 2 4 7" xfId="23004" xr:uid="{5DF85468-EA06-42A4-82F2-0DAF2AA550C5}"/>
    <cellStyle name="Comma 4 2 5 2 4 8" xfId="44507" xr:uid="{DFF2FE38-EF4A-45DA-8D61-45623BD0800B}"/>
    <cellStyle name="Comma 4 2 5 2 5" xfId="2185" xr:uid="{29AE3E51-BB76-4A0C-BBA1-D9F5EDCC78CF}"/>
    <cellStyle name="Comma 4 2 5 2 5 2" xfId="10451" xr:uid="{B44D6B41-01E3-4FEC-A2BE-D48B6269BF31}"/>
    <cellStyle name="Comma 4 2 5 2 5 2 2" xfId="31954" xr:uid="{179C597D-BFB7-4EC6-986E-9B10573B0374}"/>
    <cellStyle name="Comma 4 2 5 2 5 3" xfId="17086" xr:uid="{51A1882D-847F-4A4A-8F13-B09BCDDB660C}"/>
    <cellStyle name="Comma 4 2 5 2 5 3 2" xfId="38589" xr:uid="{4B42CEC4-DC44-4521-9C46-C7C128A65768}"/>
    <cellStyle name="Comma 4 2 5 2 5 4" xfId="23691" xr:uid="{50A4626D-6EAF-4AF8-9217-EEF71F5CC4C0}"/>
    <cellStyle name="Comma 4 2 5 2 5 5" xfId="45194" xr:uid="{D50D61E0-D472-4762-93C2-C671D216E9C5}"/>
    <cellStyle name="Comma 4 2 5 2 6" xfId="2731" xr:uid="{811A9DB4-5621-47E1-A925-AE77815A54E9}"/>
    <cellStyle name="Comma 4 2 5 2 6 2" xfId="10997" xr:uid="{915954AF-9FAB-4F73-AF79-20CD45DD7838}"/>
    <cellStyle name="Comma 4 2 5 2 6 2 2" xfId="32500" xr:uid="{33715F4C-7354-44FA-A347-5E0CACC03142}"/>
    <cellStyle name="Comma 4 2 5 2 6 3" xfId="17632" xr:uid="{8C41A149-195C-4C8E-B5F7-B08394BFAB6B}"/>
    <cellStyle name="Comma 4 2 5 2 6 3 2" xfId="39135" xr:uid="{10851E0A-0D82-43EE-B132-1B289A423BB5}"/>
    <cellStyle name="Comma 4 2 5 2 6 4" xfId="24237" xr:uid="{DCE1BF57-67DC-4AD2-91D9-BFDA8FE75A50}"/>
    <cellStyle name="Comma 4 2 5 2 6 5" xfId="45740" xr:uid="{9BF481CC-5250-449D-B32F-DD5ABB23F436}"/>
    <cellStyle name="Comma 4 2 5 2 7" xfId="3381" xr:uid="{9E762643-4A8F-449B-9345-6BAAA9C578E6}"/>
    <cellStyle name="Comma 4 2 5 2 7 2" xfId="11647" xr:uid="{69A6378A-A6F9-46FF-9EC6-C3E11EABC6BD}"/>
    <cellStyle name="Comma 4 2 5 2 7 2 2" xfId="33150" xr:uid="{54B9F239-FD4B-4122-9799-96E37ED604DD}"/>
    <cellStyle name="Comma 4 2 5 2 7 3" xfId="18282" xr:uid="{50C053BF-5CD3-4D7D-8B79-4FEA0A0CCDC2}"/>
    <cellStyle name="Comma 4 2 5 2 7 3 2" xfId="39785" xr:uid="{910392DB-938E-4415-BE6D-FE02234E85D7}"/>
    <cellStyle name="Comma 4 2 5 2 7 4" xfId="24887" xr:uid="{5BD3D3F6-3E3E-4E22-B750-57EBCAC32A3F}"/>
    <cellStyle name="Comma 4 2 5 2 7 5" xfId="46390" xr:uid="{6A6454BC-2DFB-45A8-B24A-10A3C8C3780A}"/>
    <cellStyle name="Comma 4 2 5 2 8" xfId="4875" xr:uid="{7CC6CF35-54CC-4A85-A6A7-63736CD95A67}"/>
    <cellStyle name="Comma 4 2 5 2 8 2" xfId="13141" xr:uid="{726653D8-706B-45C4-B558-DB094B2B808A}"/>
    <cellStyle name="Comma 4 2 5 2 8 2 2" xfId="34644" xr:uid="{E619C338-A60A-40D7-98BD-F618E79756EE}"/>
    <cellStyle name="Comma 4 2 5 2 8 3" xfId="19776" xr:uid="{6395D05B-E3A2-41C3-8C1E-DE9AC70BBDBA}"/>
    <cellStyle name="Comma 4 2 5 2 8 3 2" xfId="41279" xr:uid="{CCF86DA6-1267-4F9E-A0BC-59B710B2A2C3}"/>
    <cellStyle name="Comma 4 2 5 2 8 4" xfId="26381" xr:uid="{C057B976-6109-4E93-96EE-7B4A77E6B7F6}"/>
    <cellStyle name="Comma 4 2 5 2 8 5" xfId="47884" xr:uid="{3EFDAB3B-7D30-4177-B63D-50F4E7BC0DC4}"/>
    <cellStyle name="Comma 4 2 5 2 9" xfId="5520" xr:uid="{21152F5C-DB47-4D38-8C12-7D5984092377}"/>
    <cellStyle name="Comma 4 2 5 2 9 2" xfId="13786" xr:uid="{E8808DEF-439A-48A8-8588-38D5EF330CFF}"/>
    <cellStyle name="Comma 4 2 5 2 9 2 2" xfId="35289" xr:uid="{BCCF26CE-A45B-43AA-AA8D-2F12CA28C881}"/>
    <cellStyle name="Comma 4 2 5 2 9 3" xfId="20421" xr:uid="{CC4F26B6-8777-4A34-8693-187A6FA8D810}"/>
    <cellStyle name="Comma 4 2 5 2 9 3 2" xfId="41924" xr:uid="{D7F9E981-B209-4B2C-9AA5-F4F8DB5E0EE3}"/>
    <cellStyle name="Comma 4 2 5 2 9 4" xfId="27026" xr:uid="{1F2C8DC8-0306-4FB8-8927-07AA8758D5CA}"/>
    <cellStyle name="Comma 4 2 5 2 9 5" xfId="48529" xr:uid="{0414025B-C675-490A-9687-C9F3EE7FED54}"/>
    <cellStyle name="Comma 4 2 5 3" xfId="421" xr:uid="{C088A8E0-2AF0-4EBB-8EF1-507D2B1E6554}"/>
    <cellStyle name="Comma 4 2 5 3 10" xfId="15324" xr:uid="{78C8EC71-92A2-437A-970E-B8C81063FFF8}"/>
    <cellStyle name="Comma 4 2 5 3 10 2" xfId="36827" xr:uid="{3F2BE78F-0F06-48A2-97FF-E48E3B5BAA83}"/>
    <cellStyle name="Comma 4 2 5 3 11" xfId="21929" xr:uid="{119BFB90-8763-4083-9CC3-F68EBFED6875}"/>
    <cellStyle name="Comma 4 2 5 3 12" xfId="43432" xr:uid="{B89897EC-B192-4F7B-81F8-DA5AC84E68B7}"/>
    <cellStyle name="Comma 4 2 5 3 2" xfId="1369" xr:uid="{76198103-7C3C-45E1-ACA7-BB4181AA0CEC}"/>
    <cellStyle name="Comma 4 2 5 3 2 2" xfId="4198" xr:uid="{8432C947-F02B-4604-B322-BFFEA8FACC04}"/>
    <cellStyle name="Comma 4 2 5 3 2 2 2" xfId="12464" xr:uid="{877F3EB9-B439-408C-9632-7D410F200588}"/>
    <cellStyle name="Comma 4 2 5 3 2 2 2 2" xfId="33967" xr:uid="{C19CD5A4-D19D-4D90-A9A5-7C170BF75774}"/>
    <cellStyle name="Comma 4 2 5 3 2 2 3" xfId="19099" xr:uid="{481E3D5E-7869-4A13-86B2-5FA73B0EFBDB}"/>
    <cellStyle name="Comma 4 2 5 3 2 2 3 2" xfId="40602" xr:uid="{851873CA-50B6-42DF-9CC3-37245CAF87A5}"/>
    <cellStyle name="Comma 4 2 5 3 2 2 4" xfId="25704" xr:uid="{2B0C0EA2-B35C-4678-AD99-2D12F5C6117E}"/>
    <cellStyle name="Comma 4 2 5 3 2 2 5" xfId="47207" xr:uid="{0237D820-AFA2-48D5-8191-F13728796053}"/>
    <cellStyle name="Comma 4 2 5 3 2 3" xfId="6337" xr:uid="{0C01383F-C513-4F8A-83AF-398619D7111F}"/>
    <cellStyle name="Comma 4 2 5 3 2 3 2" xfId="14603" xr:uid="{CDA6EB37-25F3-4F48-81D6-7B4B546A39D3}"/>
    <cellStyle name="Comma 4 2 5 3 2 3 2 2" xfId="36106" xr:uid="{D3585901-9850-492D-99FB-2C6EE5BCBE52}"/>
    <cellStyle name="Comma 4 2 5 3 2 3 3" xfId="21238" xr:uid="{8AAAFF1A-E0B1-42DA-A43F-5022B45B0450}"/>
    <cellStyle name="Comma 4 2 5 3 2 3 3 2" xfId="42741" xr:uid="{A6EAC7E4-A3BF-4705-B3D7-BDB67E8CB833}"/>
    <cellStyle name="Comma 4 2 5 3 2 3 4" xfId="27843" xr:uid="{45895FF4-E4DD-4998-9513-4E215D8535A9}"/>
    <cellStyle name="Comma 4 2 5 3 2 3 5" xfId="49346" xr:uid="{2162D202-67DB-4090-90D6-6B31B8FD9BB7}"/>
    <cellStyle name="Comma 4 2 5 3 2 4" xfId="7978" xr:uid="{38A50E56-2575-419A-AC06-B7A3F82058CD}"/>
    <cellStyle name="Comma 4 2 5 3 2 4 2" xfId="29481" xr:uid="{F70567E0-6FE3-41CB-832C-7FEEF5F7DC20}"/>
    <cellStyle name="Comma 4 2 5 3 2 5" xfId="9635" xr:uid="{CD203805-9BE0-4982-8B10-F33868A1CCCC}"/>
    <cellStyle name="Comma 4 2 5 3 2 5 2" xfId="31138" xr:uid="{1BE5A486-B055-4C85-9EC9-7F7F674B4C53}"/>
    <cellStyle name="Comma 4 2 5 3 2 6" xfId="16270" xr:uid="{4836360B-B566-46E5-B4F3-7D881489E5D9}"/>
    <cellStyle name="Comma 4 2 5 3 2 6 2" xfId="37773" xr:uid="{81930AD6-AFC8-4D4F-A584-B791957FCDBB}"/>
    <cellStyle name="Comma 4 2 5 3 2 7" xfId="22875" xr:uid="{9EA8E144-7BCB-483A-8720-3EBFEDE8D2FA}"/>
    <cellStyle name="Comma 4 2 5 3 2 8" xfId="44378" xr:uid="{0ABB6417-901A-4154-9CB1-7F6F82E1BF4B}"/>
    <cellStyle name="Comma 4 2 5 3 3" xfId="2056" xr:uid="{520F3FEA-4CC4-4DEA-A6F4-98D87EA79239}"/>
    <cellStyle name="Comma 4 2 5 3 3 2" xfId="10322" xr:uid="{D05A28F7-9BF9-4CCF-A7CD-CCB586D8118B}"/>
    <cellStyle name="Comma 4 2 5 3 3 2 2" xfId="31825" xr:uid="{1E84586C-A686-46F5-9B21-9634CFDB8E1F}"/>
    <cellStyle name="Comma 4 2 5 3 3 3" xfId="16957" xr:uid="{7E34974E-B60E-41E2-BE35-AC04384A4D16}"/>
    <cellStyle name="Comma 4 2 5 3 3 3 2" xfId="38460" xr:uid="{93879E19-9B6A-4DC7-B921-1B05E5B03B4E}"/>
    <cellStyle name="Comma 4 2 5 3 3 4" xfId="23562" xr:uid="{736B8224-4272-45DE-8337-55AC1DD402F8}"/>
    <cellStyle name="Comma 4 2 5 3 3 5" xfId="45065" xr:uid="{03BD1D6F-308E-442E-8B55-357022498C78}"/>
    <cellStyle name="Comma 4 2 5 3 4" xfId="2855" xr:uid="{246E5252-1B5A-48A6-AFA2-6DE3B36444B7}"/>
    <cellStyle name="Comma 4 2 5 3 4 2" xfId="11121" xr:uid="{5654F58C-6023-49A2-BD61-B912872E8623}"/>
    <cellStyle name="Comma 4 2 5 3 4 2 2" xfId="32624" xr:uid="{1ED58ED3-0D0C-4B0D-8CA5-8E7666F67C3E}"/>
    <cellStyle name="Comma 4 2 5 3 4 3" xfId="17756" xr:uid="{DF8F3A84-C8A9-4B8A-9656-31BB7CD9FD11}"/>
    <cellStyle name="Comma 4 2 5 3 4 3 2" xfId="39259" xr:uid="{C7731D64-32C2-4608-A269-04F8CB9C96B9}"/>
    <cellStyle name="Comma 4 2 5 3 4 4" xfId="24361" xr:uid="{1DCFD6EC-CD76-4AE7-9534-06AE4F12E40B}"/>
    <cellStyle name="Comma 4 2 5 3 4 5" xfId="45864" xr:uid="{8BB8E048-9EC2-4F0A-8C57-538241266904}"/>
    <cellStyle name="Comma 4 2 5 3 5" xfId="3252" xr:uid="{58A1F293-BD16-4FA7-9CD7-B41CB70A8353}"/>
    <cellStyle name="Comma 4 2 5 3 5 2" xfId="11518" xr:uid="{0820FB10-8CE8-4654-9DBF-C6897C3C9222}"/>
    <cellStyle name="Comma 4 2 5 3 5 2 2" xfId="33021" xr:uid="{20AE92F6-0392-4196-94AB-E57D1E1DA384}"/>
    <cellStyle name="Comma 4 2 5 3 5 3" xfId="18153" xr:uid="{6398DD15-C1E9-4E3E-BEFB-38301EDC45FB}"/>
    <cellStyle name="Comma 4 2 5 3 5 3 2" xfId="39656" xr:uid="{C5BE9A98-3F05-4377-B56E-A202F02550B1}"/>
    <cellStyle name="Comma 4 2 5 3 5 4" xfId="24758" xr:uid="{8F31735A-A4EA-4F91-9421-8776B932FCBA}"/>
    <cellStyle name="Comma 4 2 5 3 5 5" xfId="46261" xr:uid="{D3DFCC83-3993-48A7-A3F5-E592E1516E49}"/>
    <cellStyle name="Comma 4 2 5 3 6" xfId="4999" xr:uid="{E9477B80-604B-4971-9869-FBC26DBAE3EF}"/>
    <cellStyle name="Comma 4 2 5 3 6 2" xfId="13265" xr:uid="{1CF8BFB1-6FF7-4E11-9F6C-93B018F89095}"/>
    <cellStyle name="Comma 4 2 5 3 6 2 2" xfId="34768" xr:uid="{88BB5F15-5890-49B3-BAFB-053FDD4F364A}"/>
    <cellStyle name="Comma 4 2 5 3 6 3" xfId="19900" xr:uid="{D170477A-0560-496C-B77B-08DE09A5F055}"/>
    <cellStyle name="Comma 4 2 5 3 6 3 2" xfId="41403" xr:uid="{4B14360C-E9FC-4FBC-9FDA-8C42679A9600}"/>
    <cellStyle name="Comma 4 2 5 3 6 4" xfId="26505" xr:uid="{F18B2A4C-27C4-4BE0-B593-9EA8282EBFAB}"/>
    <cellStyle name="Comma 4 2 5 3 6 5" xfId="48008" xr:uid="{15C1DBCA-3276-4E4A-BE2D-D24C3160C396}"/>
    <cellStyle name="Comma 4 2 5 3 7" xfId="5391" xr:uid="{40C666D8-74E9-4C74-92AC-7BC98A7ECAAC}"/>
    <cellStyle name="Comma 4 2 5 3 7 2" xfId="13657" xr:uid="{F48CDD11-4FA6-4E7B-9B3E-6BB49EEEDB87}"/>
    <cellStyle name="Comma 4 2 5 3 7 2 2" xfId="35160" xr:uid="{08461EF6-F348-425A-BF92-185D8DF36163}"/>
    <cellStyle name="Comma 4 2 5 3 7 3" xfId="20292" xr:uid="{EE5BE29D-8F31-4C06-9C2F-34D1C7A9AE67}"/>
    <cellStyle name="Comma 4 2 5 3 7 3 2" xfId="41795" xr:uid="{3C0829B8-DB7E-45B9-94D4-9EA85CEB0A4C}"/>
    <cellStyle name="Comma 4 2 5 3 7 4" xfId="26897" xr:uid="{428AE9EF-AB5F-4BFD-9AC8-9C4E2E50A722}"/>
    <cellStyle name="Comma 4 2 5 3 7 5" xfId="48400" xr:uid="{54E48838-A1B0-4373-9568-0A5141F068FB}"/>
    <cellStyle name="Comma 4 2 5 3 8" xfId="7032" xr:uid="{B7DC0939-359F-4D24-9DB7-4AD85FBD12C0}"/>
    <cellStyle name="Comma 4 2 5 3 8 2" xfId="28535" xr:uid="{CB5C1766-0F90-4007-A714-52D6B1626E47}"/>
    <cellStyle name="Comma 4 2 5 3 9" xfId="8688" xr:uid="{B0BA02E3-5998-4457-B6BC-7CFBE5EE1405}"/>
    <cellStyle name="Comma 4 2 5 3 9 2" xfId="30191" xr:uid="{111EF849-B7E2-43C4-BCD9-B4D22DBBC598}"/>
    <cellStyle name="Comma 4 2 5 4" xfId="705" xr:uid="{E0777F27-853E-4C7E-AD2D-08097C3D875A}"/>
    <cellStyle name="Comma 4 2 5 4 10" xfId="43714" xr:uid="{31BA6BCC-D3B8-4950-9E73-37F86EB7D432}"/>
    <cellStyle name="Comma 4 2 5 4 2" xfId="1651" xr:uid="{AEB6E48C-92AE-4942-8835-DCA02C659112}"/>
    <cellStyle name="Comma 4 2 5 4 2 2" xfId="4480" xr:uid="{E73D0253-B2C2-40DD-9220-AB480B080247}"/>
    <cellStyle name="Comma 4 2 5 4 2 2 2" xfId="12746" xr:uid="{5F45B7E7-8361-46CC-A312-01EF9E15DD14}"/>
    <cellStyle name="Comma 4 2 5 4 2 2 2 2" xfId="34249" xr:uid="{4C8EC0BE-3859-48BA-B141-7C7D13F1091D}"/>
    <cellStyle name="Comma 4 2 5 4 2 2 3" xfId="19381" xr:uid="{D61CBEB3-686B-4525-A6CD-8E84BFAB431C}"/>
    <cellStyle name="Comma 4 2 5 4 2 2 3 2" xfId="40884" xr:uid="{45E5A318-8E61-4CF1-8639-B2834B0862DB}"/>
    <cellStyle name="Comma 4 2 5 4 2 2 4" xfId="25986" xr:uid="{FC36DF0A-78FF-447D-810A-640F0E17515E}"/>
    <cellStyle name="Comma 4 2 5 4 2 2 5" xfId="47489" xr:uid="{83FE0A6E-374A-4F26-8D53-502262A35B24}"/>
    <cellStyle name="Comma 4 2 5 4 2 3" xfId="6619" xr:uid="{EDD87A36-CBA6-4FCD-8C25-508EECB5BEF3}"/>
    <cellStyle name="Comma 4 2 5 4 2 3 2" xfId="14885" xr:uid="{2272B4C4-541D-41EC-BD8D-F8C6CC05E052}"/>
    <cellStyle name="Comma 4 2 5 4 2 3 2 2" xfId="36388" xr:uid="{65E8E7F3-2B5F-4BB6-BC17-0B6FC51CEF98}"/>
    <cellStyle name="Comma 4 2 5 4 2 3 3" xfId="21520" xr:uid="{9463F2D6-8924-4BE9-976D-657AB0C9306B}"/>
    <cellStyle name="Comma 4 2 5 4 2 3 3 2" xfId="43023" xr:uid="{D242ADE2-C796-4075-8FED-1F65F6433289}"/>
    <cellStyle name="Comma 4 2 5 4 2 3 4" xfId="28125" xr:uid="{837A24C6-32F5-4244-BF88-0A929DB56FFB}"/>
    <cellStyle name="Comma 4 2 5 4 2 3 5" xfId="49628" xr:uid="{C901F16A-21C5-42C0-8574-0BA44D72E948}"/>
    <cellStyle name="Comma 4 2 5 4 2 4" xfId="8260" xr:uid="{AC773A20-FA9B-4C4E-8F90-97915300B4E5}"/>
    <cellStyle name="Comma 4 2 5 4 2 4 2" xfId="29763" xr:uid="{E277942A-D7D0-4780-ADC4-06520F0C48C2}"/>
    <cellStyle name="Comma 4 2 5 4 2 5" xfId="9917" xr:uid="{DC740FAC-2FFD-4C46-80C2-CC9D28D52013}"/>
    <cellStyle name="Comma 4 2 5 4 2 5 2" xfId="31420" xr:uid="{D11F70C8-6B8E-440B-AE22-EE57C50674F0}"/>
    <cellStyle name="Comma 4 2 5 4 2 6" xfId="16552" xr:uid="{95E3B701-B540-4AB5-8D46-BA5F626D5DCF}"/>
    <cellStyle name="Comma 4 2 5 4 2 6 2" xfId="38055" xr:uid="{523BB252-BA1F-44BA-8D23-57C84DAB3A5B}"/>
    <cellStyle name="Comma 4 2 5 4 2 7" xfId="23157" xr:uid="{C50C3556-CE59-4084-8C30-20C7EB63CD5A}"/>
    <cellStyle name="Comma 4 2 5 4 2 8" xfId="44660" xr:uid="{C3479550-53F0-4391-9AE8-44F187287977}"/>
    <cellStyle name="Comma 4 2 5 4 3" xfId="2338" xr:uid="{63E13051-460D-4E64-A860-7C7CEDB9AB32}"/>
    <cellStyle name="Comma 4 2 5 4 3 2" xfId="10604" xr:uid="{774B9BCF-AD8C-4DB7-8A14-C8D3E6302842}"/>
    <cellStyle name="Comma 4 2 5 4 3 2 2" xfId="32107" xr:uid="{B095B110-DF59-4B8E-8BB8-CCABC837AFE3}"/>
    <cellStyle name="Comma 4 2 5 4 3 3" xfId="17239" xr:uid="{8D30698B-F2C6-4A33-81DA-BE19F4D088E2}"/>
    <cellStyle name="Comma 4 2 5 4 3 3 2" xfId="38742" xr:uid="{421A88F3-5D7E-4FAA-BA5F-5E32429B7092}"/>
    <cellStyle name="Comma 4 2 5 4 3 4" xfId="23844" xr:uid="{84BF0355-B34F-472F-8C9B-B6A992AFDA2E}"/>
    <cellStyle name="Comma 4 2 5 4 3 5" xfId="45347" xr:uid="{6A70C273-F85A-4580-97F8-147461C7F616}"/>
    <cellStyle name="Comma 4 2 5 4 4" xfId="3534" xr:uid="{08E1CDFA-2128-4943-9736-18ADF5FE6C04}"/>
    <cellStyle name="Comma 4 2 5 4 4 2" xfId="11800" xr:uid="{3F595B40-264E-40E0-83BE-B16E470736C2}"/>
    <cellStyle name="Comma 4 2 5 4 4 2 2" xfId="33303" xr:uid="{4D6CEF48-77AD-4B1E-9707-B58DA35F0A63}"/>
    <cellStyle name="Comma 4 2 5 4 4 3" xfId="18435" xr:uid="{A739503A-A96D-4BA0-9431-EF2A18707F5E}"/>
    <cellStyle name="Comma 4 2 5 4 4 3 2" xfId="39938" xr:uid="{71B3072A-E768-477E-AE0E-97C8BC94038B}"/>
    <cellStyle name="Comma 4 2 5 4 4 4" xfId="25040" xr:uid="{7856FBE9-98D0-4ACF-A700-ABC52AACE023}"/>
    <cellStyle name="Comma 4 2 5 4 4 5" xfId="46543" xr:uid="{980EDE71-1EBF-4731-B676-ABFB8A0324A2}"/>
    <cellStyle name="Comma 4 2 5 4 5" xfId="5673" xr:uid="{7961F8F1-A2F5-40B6-ADEF-2C4B0D8738E8}"/>
    <cellStyle name="Comma 4 2 5 4 5 2" xfId="13939" xr:uid="{ACF93485-7E06-4503-90AD-24C462F7D238}"/>
    <cellStyle name="Comma 4 2 5 4 5 2 2" xfId="35442" xr:uid="{3344CE1E-04C1-41A2-9A39-752CE7F3B54D}"/>
    <cellStyle name="Comma 4 2 5 4 5 3" xfId="20574" xr:uid="{B803822A-F414-4CCA-962B-8D06A4113B9F}"/>
    <cellStyle name="Comma 4 2 5 4 5 3 2" xfId="42077" xr:uid="{B740860F-D5C7-4E4B-97E5-BABC0B990859}"/>
    <cellStyle name="Comma 4 2 5 4 5 4" xfId="27179" xr:uid="{114A8091-4CFD-4DFD-86E8-1840134C0F82}"/>
    <cellStyle name="Comma 4 2 5 4 5 5" xfId="48682" xr:uid="{F1556E5F-7CE1-45C2-A130-203EEEDA67E4}"/>
    <cellStyle name="Comma 4 2 5 4 6" xfId="7314" xr:uid="{04F76FED-C7CD-4028-A374-E8286FA91A8C}"/>
    <cellStyle name="Comma 4 2 5 4 6 2" xfId="28817" xr:uid="{E926C27A-3C83-4865-AA18-BB2F9B443A3E}"/>
    <cellStyle name="Comma 4 2 5 4 7" xfId="8971" xr:uid="{8D334B46-A17A-4190-BD41-37298B2F246A}"/>
    <cellStyle name="Comma 4 2 5 4 7 2" xfId="30474" xr:uid="{DC3DE373-24F3-4C46-BDE8-7151DCA53DE0}"/>
    <cellStyle name="Comma 4 2 5 4 8" xfId="15606" xr:uid="{29F0CDEB-F486-44BC-B1DA-5E939EB5BE46}"/>
    <cellStyle name="Comma 4 2 5 4 8 2" xfId="37109" xr:uid="{4DBE90E7-C33D-45B3-BA68-94640A4CFBB1}"/>
    <cellStyle name="Comma 4 2 5 4 9" xfId="22211" xr:uid="{357719B1-FBAE-42E6-9901-C870A669BA17}"/>
    <cellStyle name="Comma 4 2 5 5" xfId="974" xr:uid="{65F05E95-68B6-4CE1-BD5C-63604B775931}"/>
    <cellStyle name="Comma 4 2 5 5 2" xfId="3803" xr:uid="{FFC10937-BD15-471B-BD2E-C4A978926B10}"/>
    <cellStyle name="Comma 4 2 5 5 2 2" xfId="12069" xr:uid="{FA1D2A39-B3B2-4EE2-B6EC-34B7B5FAEA3E}"/>
    <cellStyle name="Comma 4 2 5 5 2 2 2" xfId="33572" xr:uid="{F8C05048-6E62-4D23-A807-04A89B4F37A9}"/>
    <cellStyle name="Comma 4 2 5 5 2 3" xfId="18704" xr:uid="{C2F285DA-6318-4A6B-8A5B-B82B32421BE8}"/>
    <cellStyle name="Comma 4 2 5 5 2 3 2" xfId="40207" xr:uid="{631EBBFC-67A3-4549-BBB5-2339C31502DA}"/>
    <cellStyle name="Comma 4 2 5 5 2 4" xfId="25309" xr:uid="{7DA49C2B-A210-4A7F-8CBB-85500EB82BE8}"/>
    <cellStyle name="Comma 4 2 5 5 2 5" xfId="46812" xr:uid="{D2AD938D-1AC7-46A9-A7EF-2580FE9A05B3}"/>
    <cellStyle name="Comma 4 2 5 5 3" xfId="5942" xr:uid="{B26554AB-F8B6-4537-A0B4-E7E2CD4FF804}"/>
    <cellStyle name="Comma 4 2 5 5 3 2" xfId="14208" xr:uid="{A539F1E8-6E71-42BC-A318-549DCB29E9EF}"/>
    <cellStyle name="Comma 4 2 5 5 3 2 2" xfId="35711" xr:uid="{FAB35DB4-33F2-4511-B393-67D5E86A02EE}"/>
    <cellStyle name="Comma 4 2 5 5 3 3" xfId="20843" xr:uid="{5D3422D9-A9A8-44DA-AF1B-0BA481775BEE}"/>
    <cellStyle name="Comma 4 2 5 5 3 3 2" xfId="42346" xr:uid="{2F9EE226-69C9-430F-814F-E9FD6D30A8EC}"/>
    <cellStyle name="Comma 4 2 5 5 3 4" xfId="27448" xr:uid="{3A12F102-C9D6-4999-BAEE-8A4E4AB392AA}"/>
    <cellStyle name="Comma 4 2 5 5 3 5" xfId="48951" xr:uid="{6CC780A7-4EEF-4E4C-8013-096688E0E852}"/>
    <cellStyle name="Comma 4 2 5 5 4" xfId="7583" xr:uid="{628EE445-929D-4669-B550-785462FE6E1E}"/>
    <cellStyle name="Comma 4 2 5 5 4 2" xfId="29086" xr:uid="{CDD5209D-85BD-4825-B7F8-B94AE8E376F7}"/>
    <cellStyle name="Comma 4 2 5 5 5" xfId="9240" xr:uid="{E9B802CC-96CA-45E6-AB17-2FE129007F41}"/>
    <cellStyle name="Comma 4 2 5 5 5 2" xfId="30743" xr:uid="{9C9A1B2B-EB7B-4BC8-8FB9-BB9A94B55451}"/>
    <cellStyle name="Comma 4 2 5 5 6" xfId="15875" xr:uid="{ABA96DD7-C4F2-426A-9B5B-E49E95BBFDE4}"/>
    <cellStyle name="Comma 4 2 5 5 6 2" xfId="37378" xr:uid="{36021027-591E-499C-AFED-7DCD151B5BC6}"/>
    <cellStyle name="Comma 4 2 5 5 7" xfId="22480" xr:uid="{98BD2AEF-8EEC-456F-BFAB-D89DC62E11A8}"/>
    <cellStyle name="Comma 4 2 5 5 8" xfId="43983" xr:uid="{E838FC44-ED3F-417B-9F59-CBC1C6C2BF6F}"/>
    <cellStyle name="Comma 4 2 5 6" xfId="1234" xr:uid="{A1688931-92D3-4E45-A928-672CA2949001}"/>
    <cellStyle name="Comma 4 2 5 6 2" xfId="4063" xr:uid="{22FDCDF8-A936-4CD3-8C48-4E24D19C6261}"/>
    <cellStyle name="Comma 4 2 5 6 2 2" xfId="12329" xr:uid="{BFF9784E-30AC-46EC-A9F5-8681067FB9C7}"/>
    <cellStyle name="Comma 4 2 5 6 2 2 2" xfId="33832" xr:uid="{7981D009-344C-42C7-9B02-B442E7F71F8B}"/>
    <cellStyle name="Comma 4 2 5 6 2 3" xfId="18964" xr:uid="{ACD07F93-D1D2-4C33-8FA5-775788C3F251}"/>
    <cellStyle name="Comma 4 2 5 6 2 3 2" xfId="40467" xr:uid="{A1D43EA3-5C7C-4209-8985-E802E4C2930B}"/>
    <cellStyle name="Comma 4 2 5 6 2 4" xfId="25569" xr:uid="{2679E484-31B5-4172-8A66-F078F3058080}"/>
    <cellStyle name="Comma 4 2 5 6 2 5" xfId="47072" xr:uid="{318BD545-F27B-466C-A83D-F48B844F5DA4}"/>
    <cellStyle name="Comma 4 2 5 6 3" xfId="6202" xr:uid="{37FA174B-72E6-44E2-947F-6781F25B0731}"/>
    <cellStyle name="Comma 4 2 5 6 3 2" xfId="14468" xr:uid="{9C85F125-BDBC-47A2-B1D1-EE17DFF9E331}"/>
    <cellStyle name="Comma 4 2 5 6 3 2 2" xfId="35971" xr:uid="{E4F7E139-4C13-4C34-ABB0-0EDC931F946B}"/>
    <cellStyle name="Comma 4 2 5 6 3 3" xfId="21103" xr:uid="{6311212E-76DE-49C3-BC29-AA2E337FA474}"/>
    <cellStyle name="Comma 4 2 5 6 3 3 2" xfId="42606" xr:uid="{9F5BB348-3728-42BA-AE3B-FFC2B84CC861}"/>
    <cellStyle name="Comma 4 2 5 6 3 4" xfId="27708" xr:uid="{4D38DFE8-5213-4DDE-B415-25F4C18324B4}"/>
    <cellStyle name="Comma 4 2 5 6 3 5" xfId="49211" xr:uid="{163864B5-E1C6-40E4-AB6D-AC3F4944B4A8}"/>
    <cellStyle name="Comma 4 2 5 6 4" xfId="7843" xr:uid="{C395379A-9F3D-4A99-8840-0894DE688365}"/>
    <cellStyle name="Comma 4 2 5 6 4 2" xfId="29346" xr:uid="{12FA2652-DEB4-4503-AD4A-B88ADAAEEF37}"/>
    <cellStyle name="Comma 4 2 5 6 5" xfId="9500" xr:uid="{725EBB2C-4D3D-4304-91D1-E96E3B7CE9AF}"/>
    <cellStyle name="Comma 4 2 5 6 5 2" xfId="31003" xr:uid="{973B4769-64F1-4863-B473-1451F48D86E3}"/>
    <cellStyle name="Comma 4 2 5 6 6" xfId="16135" xr:uid="{607E8327-C981-4076-82E3-687FEEB7A17B}"/>
    <cellStyle name="Comma 4 2 5 6 6 2" xfId="37638" xr:uid="{0F03ACC5-0FC0-4B35-AD6C-3B9F0936581D}"/>
    <cellStyle name="Comma 4 2 5 6 7" xfId="22740" xr:uid="{2653C18B-F543-4493-B010-23E04525152B}"/>
    <cellStyle name="Comma 4 2 5 6 8" xfId="44243" xr:uid="{8D989922-8BB8-4D0D-A2C5-8548BB162C35}"/>
    <cellStyle name="Comma 4 2 5 7" xfId="1922" xr:uid="{DB9CD1D3-7F2F-4586-9DC2-51C464590193}"/>
    <cellStyle name="Comma 4 2 5 7 2" xfId="10188" xr:uid="{5E39B26D-C810-4D3E-A240-6D77BAA44075}"/>
    <cellStyle name="Comma 4 2 5 7 2 2" xfId="31691" xr:uid="{A7F9D45B-B3B0-4C8A-B51D-E05DCE9F1A82}"/>
    <cellStyle name="Comma 4 2 5 7 3" xfId="16823" xr:uid="{127BCA93-F7AA-4A1F-8D25-55622148C45E}"/>
    <cellStyle name="Comma 4 2 5 7 3 2" xfId="38326" xr:uid="{A11DAFAC-1E99-4017-9D33-D528DB324E60}"/>
    <cellStyle name="Comma 4 2 5 7 4" xfId="23428" xr:uid="{965E59FE-9F59-4609-B65C-6EB8D0068DE4}"/>
    <cellStyle name="Comma 4 2 5 7 5" xfId="44931" xr:uid="{A84C5F04-9B23-4B51-B023-CAE60EE5B783}"/>
    <cellStyle name="Comma 4 2 5 8" xfId="2607" xr:uid="{C8147439-729D-489E-B3C0-C626B3F99604}"/>
    <cellStyle name="Comma 4 2 5 8 2" xfId="10873" xr:uid="{4110DB83-7004-4042-9A01-918AD30B65CE}"/>
    <cellStyle name="Comma 4 2 5 8 2 2" xfId="32376" xr:uid="{41482683-988C-4FB2-AF5C-3BBFCFB5A2B7}"/>
    <cellStyle name="Comma 4 2 5 8 3" xfId="17508" xr:uid="{8D3B6C16-D3CA-4095-9943-4B4D1984919C}"/>
    <cellStyle name="Comma 4 2 5 8 3 2" xfId="39011" xr:uid="{EEF3C4EA-5A1C-4C2E-B3DF-A4A08C069CC0}"/>
    <cellStyle name="Comma 4 2 5 8 4" xfId="24113" xr:uid="{20177AEA-DB6F-475B-84CC-B5E4EE30D89D}"/>
    <cellStyle name="Comma 4 2 5 8 5" xfId="45616" xr:uid="{3FA40055-D3CE-4066-9757-EF0E2274DFB4}"/>
    <cellStyle name="Comma 4 2 5 9" xfId="3118" xr:uid="{EB12BBAF-AD1D-4BCF-BB11-5C7C171E32A0}"/>
    <cellStyle name="Comma 4 2 5 9 2" xfId="11384" xr:uid="{7063F180-5900-484A-BBEF-32533617B497}"/>
    <cellStyle name="Comma 4 2 5 9 2 2" xfId="32887" xr:uid="{78D6950E-430B-4B23-BA8E-CF58F316FA23}"/>
    <cellStyle name="Comma 4 2 5 9 3" xfId="18019" xr:uid="{76F20D89-1B73-42C1-887E-79255B05AEF0}"/>
    <cellStyle name="Comma 4 2 5 9 3 2" xfId="39522" xr:uid="{1B588E05-B2DA-481A-B609-43C070FC2B43}"/>
    <cellStyle name="Comma 4 2 5 9 4" xfId="24624" xr:uid="{4B278CDC-B284-429C-9410-621D575B8BBD}"/>
    <cellStyle name="Comma 4 2 5 9 5" xfId="46127" xr:uid="{7E6D9F37-D5F5-4AE1-AA89-4432685A1000}"/>
    <cellStyle name="Comma 4 2 6" xfId="8443" xr:uid="{DC7FE094-6245-439C-8864-B0901981B53B}"/>
    <cellStyle name="Comma 4 2 6 2" xfId="29946" xr:uid="{98BFD2DB-D099-4F0F-B764-C8B4D014ED4A}"/>
    <cellStyle name="Encabezado 1" xfId="253" builtinId="16" customBuiltin="1"/>
    <cellStyle name="Encabezado 4" xfId="256" builtinId="19" customBuiltin="1"/>
    <cellStyle name="Énfasis1" xfId="269" builtinId="29" customBuiltin="1"/>
    <cellStyle name="Énfasis2" xfId="273" builtinId="33" customBuiltin="1"/>
    <cellStyle name="Énfasis3" xfId="277" builtinId="37" customBuiltin="1"/>
    <cellStyle name="Énfasis4" xfId="281" builtinId="41" customBuiltin="1"/>
    <cellStyle name="Énfasis5" xfId="285" builtinId="45" customBuiltin="1"/>
    <cellStyle name="Énfasis6" xfId="289" builtinId="49" customBuiltin="1"/>
    <cellStyle name="Entrada" xfId="260" builtinId="20" customBuiltin="1"/>
    <cellStyle name="Excel Built-in Normal" xfId="94" xr:uid="{11619153-2698-4D2B-82F6-D84A9461F672}"/>
    <cellStyle name="Excel Built-in Normal 2" xfId="6793" xr:uid="{B4928A0F-A771-4BEB-A422-01752A072797}"/>
    <cellStyle name="Hipervínculo" xfId="13" builtinId="8"/>
    <cellStyle name="Hipervínculo 2" xfId="293" xr:uid="{398DD779-E875-42B9-A1C4-D96B87D370BE}"/>
    <cellStyle name="Incorrecto" xfId="258" builtinId="27" customBuiltin="1"/>
    <cellStyle name="Millares" xfId="1" builtinId="3"/>
    <cellStyle name="Millares [0]" xfId="8" builtinId="6"/>
    <cellStyle name="Millares [0] 10" xfId="220" xr:uid="{CC7857DE-CEB0-4598-A569-61D6A61AAFB5}"/>
    <cellStyle name="Millares [0] 10 10" xfId="4739" xr:uid="{3BE38E0D-6146-428A-AB05-908388F67F75}"/>
    <cellStyle name="Millares [0] 10 10 2" xfId="13005" xr:uid="{FC9E7700-66B2-41E0-B082-2A3D8B8AC97B}"/>
    <cellStyle name="Millares [0] 10 10 2 2" xfId="34508" xr:uid="{C90E6A72-D58F-4C21-B7F3-834FE9D34215}"/>
    <cellStyle name="Millares [0] 10 10 3" xfId="19640" xr:uid="{ACDC22E9-DC26-4F3C-A44E-7A2E8F230E09}"/>
    <cellStyle name="Millares [0] 10 10 3 2" xfId="41143" xr:uid="{7D18B009-F7A8-44CB-BB4A-6BA1971035B0}"/>
    <cellStyle name="Millares [0] 10 10 4" xfId="26245" xr:uid="{E018D867-F080-4F03-A209-AA16293A980B}"/>
    <cellStyle name="Millares [0] 10 10 5" xfId="47748" xr:uid="{96FE6354-EEF8-4597-A58A-CCD04C1D8B4F}"/>
    <cellStyle name="Millares [0] 10 11" xfId="5242" xr:uid="{08B7F7BA-BA02-47DC-9BC9-B05F71412D69}"/>
    <cellStyle name="Millares [0] 10 11 2" xfId="13508" xr:uid="{98E56D52-93DF-4DB2-84AF-AE81D6BD3828}"/>
    <cellStyle name="Millares [0] 10 11 2 2" xfId="35011" xr:uid="{AD591FA3-82AF-41BE-9769-E512D9DE922E}"/>
    <cellStyle name="Millares [0] 10 11 3" xfId="20143" xr:uid="{9007092C-4BC6-4CE0-9177-93AAC61C3CE6}"/>
    <cellStyle name="Millares [0] 10 11 3 2" xfId="41646" xr:uid="{5B003C1D-473C-4250-BDDA-51AF78257242}"/>
    <cellStyle name="Millares [0] 10 11 4" xfId="26748" xr:uid="{BC7F8D69-21FB-46F2-82E0-3A5B3915EBA2}"/>
    <cellStyle name="Millares [0] 10 11 5" xfId="48251" xr:uid="{FA48EC02-FB34-4237-B320-C3DC2045A0DE}"/>
    <cellStyle name="Millares [0] 10 12" xfId="6883" xr:uid="{DB6E435B-E405-498A-BD07-36D6C1A46E3F}"/>
    <cellStyle name="Millares [0] 10 12 2" xfId="28386" xr:uid="{5FAB3042-6ACE-47F4-B8B2-08EB8C24918D}"/>
    <cellStyle name="Millares [0] 10 13" xfId="8537" xr:uid="{1D2DADEE-6902-4B06-91CF-0E7DDDE9C02F}"/>
    <cellStyle name="Millares [0] 10 13 2" xfId="30040" xr:uid="{0879EF4F-9A50-4478-BEC8-925E5C79B9A2}"/>
    <cellStyle name="Millares [0] 10 14" xfId="15176" xr:uid="{88894155-27C0-4C6B-96EF-9602521F2263}"/>
    <cellStyle name="Millares [0] 10 14 2" xfId="36679" xr:uid="{2C7308CF-9B03-4702-942E-EB7E5C319CDB}"/>
    <cellStyle name="Millares [0] 10 15" xfId="21781" xr:uid="{281BCFC8-8BF6-4963-8EA6-A7C6260BAD27}"/>
    <cellStyle name="Millares [0] 10 16" xfId="43284" xr:uid="{A2C0D8E7-AB9B-4D1A-8596-CB2DB3A3468A}"/>
    <cellStyle name="Millares [0] 10 2" xfId="535" xr:uid="{97EB5A6A-6A9C-4BEC-81A1-A3CCBE70D737}"/>
    <cellStyle name="Millares [0] 10 2 10" xfId="7146" xr:uid="{0B0753AD-EFC8-40F2-AAAE-48102A69A207}"/>
    <cellStyle name="Millares [0] 10 2 10 2" xfId="8566" xr:uid="{D1087901-DBEE-465D-A936-2107C50B709F}"/>
    <cellStyle name="Millares [0] 10 2 10 2 2" xfId="30069" xr:uid="{C04C9F6A-619D-4A73-AABF-DA28AFE2E9C4}"/>
    <cellStyle name="Millares [0] 10 2 10 3" xfId="28649" xr:uid="{A47E2DF5-17B1-45E7-99ED-E9A11064E70A}"/>
    <cellStyle name="Millares [0] 10 2 11" xfId="8802" xr:uid="{F6A0CEB9-23D5-4E43-90D9-EDC697CB2B84}"/>
    <cellStyle name="Millares [0] 10 2 11 2" xfId="30305" xr:uid="{92B398AE-F556-4E03-A76E-9F664471879A}"/>
    <cellStyle name="Millares [0] 10 2 12" xfId="15438" xr:uid="{A470389C-5945-4D7C-A6DD-A4CAA06B71A2}"/>
    <cellStyle name="Millares [0] 10 2 12 2" xfId="36941" xr:uid="{B09DBE21-9B47-4A7A-A3B7-7AED0F90955A}"/>
    <cellStyle name="Millares [0] 10 2 13" xfId="22043" xr:uid="{22642287-5CC5-4E4A-B8B3-5FE3B23F0032}"/>
    <cellStyle name="Millares [0] 10 2 14" xfId="43546" xr:uid="{CA9D56C6-9246-434A-A1DB-C67B3D403FE1}"/>
    <cellStyle name="Millares [0] 10 2 2" xfId="817" xr:uid="{9EFFBA15-BAFE-4638-904F-03C3CC264DA9}"/>
    <cellStyle name="Millares [0] 10 2 2 10" xfId="15718" xr:uid="{EBD08823-BAC8-4A65-9967-14C90E2B066F}"/>
    <cellStyle name="Millares [0] 10 2 2 10 2" xfId="37221" xr:uid="{640D0DCA-76C7-43A0-9429-6890CAACFE77}"/>
    <cellStyle name="Millares [0] 10 2 2 11" xfId="22323" xr:uid="{D1450D69-9FC3-4C61-A7E3-B788C5E69B58}"/>
    <cellStyle name="Millares [0] 10 2 2 12" xfId="43826" xr:uid="{EB0C19AA-CE5A-43DA-B32E-896F7D19FEA5}"/>
    <cellStyle name="Millares [0] 10 2 2 2" xfId="1763" xr:uid="{42F722A3-4EF9-4FD5-AE84-E46985830D53}"/>
    <cellStyle name="Millares [0] 10 2 2 2 2" xfId="4592" xr:uid="{A4155CC4-AC1B-4E8E-A62C-759FB6CA08D6}"/>
    <cellStyle name="Millares [0] 10 2 2 2 2 2" xfId="12858" xr:uid="{31A98891-3F8D-4C52-B5BB-A1FBD9A9EFC1}"/>
    <cellStyle name="Millares [0] 10 2 2 2 2 2 2" xfId="34361" xr:uid="{3F5438E9-FEFE-45B4-94E8-F02E4C697D33}"/>
    <cellStyle name="Millares [0] 10 2 2 2 2 3" xfId="19493" xr:uid="{588422ED-9303-44DB-A3CA-067C487213F1}"/>
    <cellStyle name="Millares [0] 10 2 2 2 2 3 2" xfId="40996" xr:uid="{EE49BFC4-93CF-4310-BBE9-1C8E67F51C32}"/>
    <cellStyle name="Millares [0] 10 2 2 2 2 4" xfId="26098" xr:uid="{FA336609-2241-4414-A9D9-B9000C54A56A}"/>
    <cellStyle name="Millares [0] 10 2 2 2 2 5" xfId="47601" xr:uid="{19C3F9EB-613D-4426-8A9A-B9237FE06805}"/>
    <cellStyle name="Millares [0] 10 2 2 2 3" xfId="6731" xr:uid="{C4904EDF-6858-44B2-B9AF-08A3773DBA96}"/>
    <cellStyle name="Millares [0] 10 2 2 2 3 2" xfId="14997" xr:uid="{9F0E44D3-0A68-45FE-9962-CC23E2F4FC91}"/>
    <cellStyle name="Millares [0] 10 2 2 2 3 2 2" xfId="36500" xr:uid="{B1165705-9D08-4E40-8041-14897DBB8924}"/>
    <cellStyle name="Millares [0] 10 2 2 2 3 3" xfId="21632" xr:uid="{EFDEEDAA-DA92-44AA-8A69-247B20FB6682}"/>
    <cellStyle name="Millares [0] 10 2 2 2 3 3 2" xfId="43135" xr:uid="{3A12EBAB-6C49-4049-B41C-24A517FBE6AF}"/>
    <cellStyle name="Millares [0] 10 2 2 2 3 4" xfId="28237" xr:uid="{95692B03-D1CA-4097-8AB0-2EEDDFB0B8D0}"/>
    <cellStyle name="Millares [0] 10 2 2 2 3 5" xfId="49740" xr:uid="{6207EB65-A285-4319-ACDD-8780B2DDD573}"/>
    <cellStyle name="Millares [0] 10 2 2 2 4" xfId="8372" xr:uid="{B6E8531D-CB6D-4FE5-B579-BF33B262FC50}"/>
    <cellStyle name="Millares [0] 10 2 2 2 4 2" xfId="29875" xr:uid="{AFBA683A-9A79-4755-9DA2-A3FB540117FF}"/>
    <cellStyle name="Millares [0] 10 2 2 2 5" xfId="10029" xr:uid="{5ACC3131-6F49-405F-8217-07D04E97C9C8}"/>
    <cellStyle name="Millares [0] 10 2 2 2 5 2" xfId="31532" xr:uid="{7B480CFD-1D35-4350-888A-B863C339218A}"/>
    <cellStyle name="Millares [0] 10 2 2 2 6" xfId="16664" xr:uid="{129661D7-9135-4B59-A082-F56B205982D4}"/>
    <cellStyle name="Millares [0] 10 2 2 2 6 2" xfId="38167" xr:uid="{23B1A725-B75D-4ABB-BEBE-34294238E123}"/>
    <cellStyle name="Millares [0] 10 2 2 2 7" xfId="23269" xr:uid="{4D970FD7-7838-480B-89F0-C40D597BFD1D}"/>
    <cellStyle name="Millares [0] 10 2 2 2 8" xfId="44772" xr:uid="{B0011512-249C-4E8F-BC60-FA6AF0BA3C75}"/>
    <cellStyle name="Millares [0] 10 2 2 3" xfId="2450" xr:uid="{2F502944-A80E-4DF0-ADCD-26B4853C7F75}"/>
    <cellStyle name="Millares [0] 10 2 2 3 2" xfId="10716" xr:uid="{4173162D-325D-4C35-85A9-B644D536779C}"/>
    <cellStyle name="Millares [0] 10 2 2 3 2 2" xfId="32219" xr:uid="{A5C273F1-939C-4B1B-AF48-776881DA6546}"/>
    <cellStyle name="Millares [0] 10 2 2 3 3" xfId="17351" xr:uid="{F6F051C9-2371-4061-80A8-3CE5E442FDBB}"/>
    <cellStyle name="Millares [0] 10 2 2 3 3 2" xfId="38854" xr:uid="{2FC6EED7-69D7-4E13-AEB3-273C733151A1}"/>
    <cellStyle name="Millares [0] 10 2 2 3 4" xfId="23956" xr:uid="{A10AD61B-D1A4-48D4-A64E-EA2CA66CE317}"/>
    <cellStyle name="Millares [0] 10 2 2 3 5" xfId="45459" xr:uid="{AC47823C-4819-4832-B86E-2A480E63B123}"/>
    <cellStyle name="Millares [0] 10 2 2 4" xfId="2967" xr:uid="{9F89BBE5-61A1-47BE-9E38-68B896AA25F2}"/>
    <cellStyle name="Millares [0] 10 2 2 4 2" xfId="11233" xr:uid="{A4CCC5B4-CA46-4D32-A776-19C57776CA6E}"/>
    <cellStyle name="Millares [0] 10 2 2 4 2 2" xfId="32736" xr:uid="{B33F3FA3-0DED-4CF0-9B41-8A95C0CD28D4}"/>
    <cellStyle name="Millares [0] 10 2 2 4 3" xfId="17868" xr:uid="{3A4E90DC-80EF-4769-B0D7-8E556BC736BD}"/>
    <cellStyle name="Millares [0] 10 2 2 4 3 2" xfId="39371" xr:uid="{1EC55675-6ACA-4CCD-AE41-E871600E638A}"/>
    <cellStyle name="Millares [0] 10 2 2 4 4" xfId="24473" xr:uid="{C9B984B4-65ED-4992-AE1F-F05FA0F33248}"/>
    <cellStyle name="Millares [0] 10 2 2 4 5" xfId="45976" xr:uid="{45052668-5E45-420D-A065-75300404E6F1}"/>
    <cellStyle name="Millares [0] 10 2 2 5" xfId="3646" xr:uid="{63E09F91-836C-4EF6-AF2A-7D98CC1EA9DB}"/>
    <cellStyle name="Millares [0] 10 2 2 5 2" xfId="11912" xr:uid="{C40E7F5A-88E5-455A-8397-B44B89FC74DD}"/>
    <cellStyle name="Millares [0] 10 2 2 5 2 2" xfId="33415" xr:uid="{06F9F57B-3647-47E2-A678-0357179402E0}"/>
    <cellStyle name="Millares [0] 10 2 2 5 3" xfId="18547" xr:uid="{4F48088A-7E66-4DAA-AEBE-9884A0C9DCA3}"/>
    <cellStyle name="Millares [0] 10 2 2 5 3 2" xfId="40050" xr:uid="{BCA192BA-3B6B-48A1-9461-F30E44BB9E44}"/>
    <cellStyle name="Millares [0] 10 2 2 5 4" xfId="25152" xr:uid="{43EDF4D2-7724-4255-AE8B-9838ACA01FCF}"/>
    <cellStyle name="Millares [0] 10 2 2 5 5" xfId="46655" xr:uid="{C17518CF-19F4-40A1-91B6-45CBC10E4851}"/>
    <cellStyle name="Millares [0] 10 2 2 6" xfId="5111" xr:uid="{80A525D5-CCCE-4B0B-B7DA-4DE9B9A0664A}"/>
    <cellStyle name="Millares [0] 10 2 2 6 2" xfId="13377" xr:uid="{6884DEE4-CC33-408F-8CBD-336EB05EEA8B}"/>
    <cellStyle name="Millares [0] 10 2 2 6 2 2" xfId="34880" xr:uid="{D3CB31DE-49C4-4999-A748-96684671D5A2}"/>
    <cellStyle name="Millares [0] 10 2 2 6 3" xfId="20012" xr:uid="{B6433E0A-4056-491B-BA57-C54504830F4F}"/>
    <cellStyle name="Millares [0] 10 2 2 6 3 2" xfId="41515" xr:uid="{389C4D02-D769-435B-830D-E4D644C35E1A}"/>
    <cellStyle name="Millares [0] 10 2 2 6 4" xfId="26617" xr:uid="{42FDA1F0-7567-446C-A343-7539F6B28F5B}"/>
    <cellStyle name="Millares [0] 10 2 2 6 5" xfId="48120" xr:uid="{0ED8F58C-9322-43F1-AB9B-8448B16C3DC1}"/>
    <cellStyle name="Millares [0] 10 2 2 7" xfId="5785" xr:uid="{EB15AFD5-5635-42F7-96B6-E03FC443E597}"/>
    <cellStyle name="Millares [0] 10 2 2 7 2" xfId="14051" xr:uid="{6100C77C-7C7B-4F60-9054-1CF080535082}"/>
    <cellStyle name="Millares [0] 10 2 2 7 2 2" xfId="35554" xr:uid="{517AC9F9-68F7-4850-BCFA-9FB592B9F6F3}"/>
    <cellStyle name="Millares [0] 10 2 2 7 3" xfId="20686" xr:uid="{F9529F7A-3079-43CD-A149-3A78823E411A}"/>
    <cellStyle name="Millares [0] 10 2 2 7 3 2" xfId="42189" xr:uid="{1C13EA08-29E8-4123-9702-086E77DFCEE9}"/>
    <cellStyle name="Millares [0] 10 2 2 7 4" xfId="27291" xr:uid="{10E49807-1A89-407B-B4EC-4D3BFED457DC}"/>
    <cellStyle name="Millares [0] 10 2 2 7 5" xfId="48794" xr:uid="{1B4EA3C5-ADBE-4DAA-8081-EE050F7B3A40}"/>
    <cellStyle name="Millares [0] 10 2 2 8" xfId="7426" xr:uid="{41AECF41-0191-428F-AC9D-9F7CFCA39D6A}"/>
    <cellStyle name="Millares [0] 10 2 2 8 2" xfId="28929" xr:uid="{5CCCDE33-2648-4023-88B6-FA916E52DED8}"/>
    <cellStyle name="Millares [0] 10 2 2 9" xfId="9083" xr:uid="{A566A974-6A3F-4B75-AD13-0F4157647596}"/>
    <cellStyle name="Millares [0] 10 2 2 9 2" xfId="30586" xr:uid="{3E21F0C4-D63C-4171-8998-ECA013E64C91}"/>
    <cellStyle name="Millares [0] 10 2 3" xfId="1087" xr:uid="{C853266F-6768-4206-A796-0836FBBFCC67}"/>
    <cellStyle name="Millares [0] 10 2 3 2" xfId="3916" xr:uid="{5B05B484-0A35-4003-A39C-0B82A266FC48}"/>
    <cellStyle name="Millares [0] 10 2 3 2 2" xfId="12182" xr:uid="{0C5C1939-1E86-42A0-87FA-95E1F9BCB874}"/>
    <cellStyle name="Millares [0] 10 2 3 2 2 2" xfId="33685" xr:uid="{D0DF297C-3BB6-418D-A148-AE811DDD4864}"/>
    <cellStyle name="Millares [0] 10 2 3 2 3" xfId="18817" xr:uid="{48892A5B-E98B-453D-9AB2-0BAED65870B6}"/>
    <cellStyle name="Millares [0] 10 2 3 2 3 2" xfId="40320" xr:uid="{1EECA02F-09A9-4508-9385-D1A9F5D874EF}"/>
    <cellStyle name="Millares [0] 10 2 3 2 4" xfId="25422" xr:uid="{8717AD29-90D3-47DB-A5D1-F098756D5380}"/>
    <cellStyle name="Millares [0] 10 2 3 2 5" xfId="46925" xr:uid="{F2951083-FFF7-4E3E-A96F-EC36257833A1}"/>
    <cellStyle name="Millares [0] 10 2 3 3" xfId="6055" xr:uid="{E8693B17-0BB1-4EE0-99DC-13261D3D65E7}"/>
    <cellStyle name="Millares [0] 10 2 3 3 2" xfId="14321" xr:uid="{77253573-4D51-4FB6-B3FF-718E9B7B961E}"/>
    <cellStyle name="Millares [0] 10 2 3 3 2 2" xfId="35824" xr:uid="{A1B2ABE3-57A4-4E61-8FFB-C1F81F6FBAA1}"/>
    <cellStyle name="Millares [0] 10 2 3 3 3" xfId="20956" xr:uid="{6D90002E-000E-4C5D-A5DC-D1024CEACE45}"/>
    <cellStyle name="Millares [0] 10 2 3 3 3 2" xfId="42459" xr:uid="{937A1E20-1968-4A6E-93EE-6ACC41D464F3}"/>
    <cellStyle name="Millares [0] 10 2 3 3 4" xfId="27561" xr:uid="{0DE1C33D-330C-4349-ACC7-B9E557562147}"/>
    <cellStyle name="Millares [0] 10 2 3 3 5" xfId="49064" xr:uid="{1CE70914-785B-4589-8CA1-903C0A21BE20}"/>
    <cellStyle name="Millares [0] 10 2 3 4" xfId="7696" xr:uid="{846D7D33-8400-41B2-BADE-0C9F45E7FBB1}"/>
    <cellStyle name="Millares [0] 10 2 3 4 2" xfId="29199" xr:uid="{FD34C4BF-BBF2-4904-AD23-4B6E899311D3}"/>
    <cellStyle name="Millares [0] 10 2 3 5" xfId="9353" xr:uid="{13E4E5E9-70A7-4240-8E32-BBCD4B82ABBA}"/>
    <cellStyle name="Millares [0] 10 2 3 5 2" xfId="30856" xr:uid="{EDCA1F49-428C-4CE6-8A8F-9C63289AB4EE}"/>
    <cellStyle name="Millares [0] 10 2 3 6" xfId="15988" xr:uid="{174F71B0-9DD9-496F-AF6C-7FB2BED17439}"/>
    <cellStyle name="Millares [0] 10 2 3 6 2" xfId="37491" xr:uid="{9D7C4B5F-A805-4A2D-A50C-CFC99AA06376}"/>
    <cellStyle name="Millares [0] 10 2 3 7" xfId="22593" xr:uid="{5294C380-84B0-4581-8A33-63F81EA7C185}"/>
    <cellStyle name="Millares [0] 10 2 3 8" xfId="44096" xr:uid="{F3493451-6017-4D56-9D69-07732193C583}"/>
    <cellStyle name="Millares [0] 10 2 4" xfId="1483" xr:uid="{028757FE-7FA1-4E09-845B-2B75B2162D83}"/>
    <cellStyle name="Millares [0] 10 2 4 2" xfId="4312" xr:uid="{0E767BA7-94E8-45A1-AE60-1F1E8B4B5521}"/>
    <cellStyle name="Millares [0] 10 2 4 2 2" xfId="12578" xr:uid="{E39C6459-C901-450A-B947-6D1CC891BAF3}"/>
    <cellStyle name="Millares [0] 10 2 4 2 2 2" xfId="34081" xr:uid="{72CBFE86-6ACE-43B0-82F6-79D79C32895F}"/>
    <cellStyle name="Millares [0] 10 2 4 2 3" xfId="19213" xr:uid="{781D34F2-3C03-40C0-A038-E47CC5465761}"/>
    <cellStyle name="Millares [0] 10 2 4 2 3 2" xfId="40716" xr:uid="{C18E27FA-36AD-448D-8EB1-47AD06A830FC}"/>
    <cellStyle name="Millares [0] 10 2 4 2 4" xfId="25818" xr:uid="{D2B08337-9510-4918-B7DB-BACCEB123415}"/>
    <cellStyle name="Millares [0] 10 2 4 2 5" xfId="47321" xr:uid="{4FFBB6C2-DA39-451D-A044-F1F78E1524D2}"/>
    <cellStyle name="Millares [0] 10 2 4 3" xfId="6451" xr:uid="{7011D596-536F-43C8-A2D5-62F747E47970}"/>
    <cellStyle name="Millares [0] 10 2 4 3 2" xfId="14717" xr:uid="{EE47E2B8-185C-4A59-B40B-8A49532B737B}"/>
    <cellStyle name="Millares [0] 10 2 4 3 2 2" xfId="36220" xr:uid="{CAD0E2EE-3663-488D-B9D6-B77D2ECC8712}"/>
    <cellStyle name="Millares [0] 10 2 4 3 3" xfId="21352" xr:uid="{A2385C89-C7F9-4EF2-8775-1C2DA459622C}"/>
    <cellStyle name="Millares [0] 10 2 4 3 3 2" xfId="42855" xr:uid="{47396079-A1F1-48AA-B59B-D2B5946C79E1}"/>
    <cellStyle name="Millares [0] 10 2 4 3 4" xfId="27957" xr:uid="{49A35064-2ECC-43EF-A9BB-71AE43C169DE}"/>
    <cellStyle name="Millares [0] 10 2 4 3 5" xfId="49460" xr:uid="{6A31054D-00A4-4D37-9D9E-5F0BC0BD00C2}"/>
    <cellStyle name="Millares [0] 10 2 4 4" xfId="8092" xr:uid="{62A758D2-A2AD-4DA6-96CD-C64DCDAE2195}"/>
    <cellStyle name="Millares [0] 10 2 4 4 2" xfId="29595" xr:uid="{4372AB7F-834D-4B73-B6F6-51DA455B2B76}"/>
    <cellStyle name="Millares [0] 10 2 4 5" xfId="9749" xr:uid="{F45276FC-8B35-43B0-82AB-AF099B1588A5}"/>
    <cellStyle name="Millares [0] 10 2 4 5 2" xfId="31252" xr:uid="{F3F91823-01FC-4636-8A2D-E0945D5AD7E2}"/>
    <cellStyle name="Millares [0] 10 2 4 6" xfId="16384" xr:uid="{9E29782B-876D-44AF-B438-D201B02E4BEA}"/>
    <cellStyle name="Millares [0] 10 2 4 6 2" xfId="37887" xr:uid="{EA0077E3-3780-451F-9A43-BB44EE66A636}"/>
    <cellStyle name="Millares [0] 10 2 4 7" xfId="22989" xr:uid="{EDDF421F-8AED-4BBA-A656-38296F0F9581}"/>
    <cellStyle name="Millares [0] 10 2 4 8" xfId="44492" xr:uid="{76D86572-7D39-4CBC-986F-38EA4413BC4D}"/>
    <cellStyle name="Millares [0] 10 2 5" xfId="2170" xr:uid="{E01ED2E0-C896-45B1-A74B-CF6B138465CB}"/>
    <cellStyle name="Millares [0] 10 2 5 2" xfId="10436" xr:uid="{399F4BEB-EA1D-4E6A-A9FD-EFD5F1F255F7}"/>
    <cellStyle name="Millares [0] 10 2 5 2 2" xfId="31939" xr:uid="{72034056-D516-4EAF-B749-135A06B7F89E}"/>
    <cellStyle name="Millares [0] 10 2 5 3" xfId="17071" xr:uid="{48C9559C-0292-45A6-AA92-6D02A21BDBAB}"/>
    <cellStyle name="Millares [0] 10 2 5 3 2" xfId="38574" xr:uid="{7E3348E7-8CCC-4AC3-81ED-29F0A1EAE19D}"/>
    <cellStyle name="Millares [0] 10 2 5 4" xfId="23676" xr:uid="{4B94D5D1-1D7D-4CAF-B773-883A2980F607}"/>
    <cellStyle name="Millares [0] 10 2 5 5" xfId="45179" xr:uid="{EC008243-097B-4FF0-A151-B27AD7D4B6F7}"/>
    <cellStyle name="Millares [0] 10 2 6" xfId="2717" xr:uid="{CFCC259B-DBCF-4FD2-BBD0-B8ACFF35C296}"/>
    <cellStyle name="Millares [0] 10 2 6 2" xfId="10983" xr:uid="{93ECB84C-4376-44A5-AA58-5A6F369F50B4}"/>
    <cellStyle name="Millares [0] 10 2 6 2 2" xfId="32486" xr:uid="{38CF6780-7154-434F-B424-A32433B4992B}"/>
    <cellStyle name="Millares [0] 10 2 6 3" xfId="17618" xr:uid="{F9DBAE2B-C14A-4A03-A00E-71D5783CCE4F}"/>
    <cellStyle name="Millares [0] 10 2 6 3 2" xfId="39121" xr:uid="{00869658-ED9B-4E32-A22C-53FACD142A6F}"/>
    <cellStyle name="Millares [0] 10 2 6 4" xfId="24223" xr:uid="{EBAD929B-3538-4576-AF2A-21B0A14C9330}"/>
    <cellStyle name="Millares [0] 10 2 6 5" xfId="45726" xr:uid="{DCA663CD-1827-4CB6-AAAF-7C819B808406}"/>
    <cellStyle name="Millares [0] 10 2 7" xfId="3366" xr:uid="{1276360B-FFAD-4D82-80C4-97B3B0EEECA3}"/>
    <cellStyle name="Millares [0] 10 2 7 2" xfId="11632" xr:uid="{C3F27B2E-4BBF-4058-A8E1-0F9DD692E63D}"/>
    <cellStyle name="Millares [0] 10 2 7 2 2" xfId="33135" xr:uid="{BD301580-AF99-4374-AEE7-71BDEF1230B6}"/>
    <cellStyle name="Millares [0] 10 2 7 3" xfId="18267" xr:uid="{1A5AC31E-2FC7-42D2-A842-FFF229036FB7}"/>
    <cellStyle name="Millares [0] 10 2 7 3 2" xfId="39770" xr:uid="{2A70BADD-63EC-451F-9790-CFBAC2D48A59}"/>
    <cellStyle name="Millares [0] 10 2 7 4" xfId="24872" xr:uid="{8386FA21-B1BA-4D9A-BBDD-11BF8958B17A}"/>
    <cellStyle name="Millares [0] 10 2 7 5" xfId="46375" xr:uid="{43054FC9-4E7A-4C30-BE9E-A4B7B4795770}"/>
    <cellStyle name="Millares [0] 10 2 8" xfId="4861" xr:uid="{E99782EE-C1B1-4F90-BBBC-BF6A28DA7040}"/>
    <cellStyle name="Millares [0] 10 2 8 2" xfId="13127" xr:uid="{AB9A657B-F835-4574-8813-97F2ABA8D521}"/>
    <cellStyle name="Millares [0] 10 2 8 2 2" xfId="34630" xr:uid="{D70C1143-3A00-44FE-95A3-BACBF985A332}"/>
    <cellStyle name="Millares [0] 10 2 8 3" xfId="19762" xr:uid="{95C5B532-1F63-470B-9AF7-1C14BC4D86DC}"/>
    <cellStyle name="Millares [0] 10 2 8 3 2" xfId="41265" xr:uid="{4CACE300-6E90-4D29-B1FA-6ECE33458A73}"/>
    <cellStyle name="Millares [0] 10 2 8 4" xfId="26367" xr:uid="{6BA60B4A-4D22-45D3-AE8D-28F8FBDB453E}"/>
    <cellStyle name="Millares [0] 10 2 8 5" xfId="47870" xr:uid="{0BEAACD1-0CB0-4640-BF5D-1E33421590C0}"/>
    <cellStyle name="Millares [0] 10 2 9" xfId="5505" xr:uid="{44297CBF-E53B-4647-BCD8-9BA3DDA45D45}"/>
    <cellStyle name="Millares [0] 10 2 9 2" xfId="13771" xr:uid="{5533736B-4052-41A0-8236-6D97A806A3F7}"/>
    <cellStyle name="Millares [0] 10 2 9 2 2" xfId="35274" xr:uid="{468319B1-8883-4E5A-9F8A-95911AA13B9C}"/>
    <cellStyle name="Millares [0] 10 2 9 3" xfId="20406" xr:uid="{ABA0A579-AC58-4720-853B-66A6234EC3E3}"/>
    <cellStyle name="Millares [0] 10 2 9 3 2" xfId="41909" xr:uid="{EDE056EF-8780-4A93-A51E-9F38F507B1F4}"/>
    <cellStyle name="Millares [0] 10 2 9 4" xfId="27011" xr:uid="{629ADBCB-17FC-4EA0-A42C-A6D0E1C8897B}"/>
    <cellStyle name="Millares [0] 10 2 9 5" xfId="48514" xr:uid="{8C128B39-702C-4F31-B669-874BD8F722AF}"/>
    <cellStyle name="Millares [0] 10 3" xfId="407" xr:uid="{808465B1-EE43-46D3-BDA2-343B5D56BE85}"/>
    <cellStyle name="Millares [0] 10 3 10" xfId="15310" xr:uid="{CC70C394-3243-4D54-923F-A958CC1D510C}"/>
    <cellStyle name="Millares [0] 10 3 10 2" xfId="36813" xr:uid="{641BAF43-5C7F-42EB-88B3-D456C7C4A901}"/>
    <cellStyle name="Millares [0] 10 3 11" xfId="21915" xr:uid="{B8B6F6C5-D680-4393-B06A-F0F2DEC7381E}"/>
    <cellStyle name="Millares [0] 10 3 12" xfId="43418" xr:uid="{6F3FBB76-0C4F-4E0B-84A9-69379FDB1EDB}"/>
    <cellStyle name="Millares [0] 10 3 2" xfId="1355" xr:uid="{5BDACBC4-759F-40C1-BD3A-794709ECAC0F}"/>
    <cellStyle name="Millares [0] 10 3 2 2" xfId="4184" xr:uid="{2C535E11-8B62-4ADF-8762-D68E16DD99B6}"/>
    <cellStyle name="Millares [0] 10 3 2 2 2" xfId="12450" xr:uid="{4068D88B-DB12-44D2-B576-2DD1116D4A8C}"/>
    <cellStyle name="Millares [0] 10 3 2 2 2 2" xfId="33953" xr:uid="{374DFD52-14DD-49EE-A8D3-34E04DD70917}"/>
    <cellStyle name="Millares [0] 10 3 2 2 3" xfId="19085" xr:uid="{499B075D-CE1B-4AD3-8C6F-65BB5F1409D7}"/>
    <cellStyle name="Millares [0] 10 3 2 2 3 2" xfId="40588" xr:uid="{8E420C66-5451-4A2E-A72E-A34AD6BCEA3E}"/>
    <cellStyle name="Millares [0] 10 3 2 2 4" xfId="25690" xr:uid="{B20DEA33-4B17-49CE-B736-B4A4700380C2}"/>
    <cellStyle name="Millares [0] 10 3 2 2 5" xfId="47193" xr:uid="{31074BB5-9C2B-484F-8796-A98F8983C425}"/>
    <cellStyle name="Millares [0] 10 3 2 3" xfId="6323" xr:uid="{79EB5A8B-3B21-4055-AAD5-09973082B02F}"/>
    <cellStyle name="Millares [0] 10 3 2 3 2" xfId="14589" xr:uid="{FA766FB8-D755-41BB-8F3D-98DFCBC3F33E}"/>
    <cellStyle name="Millares [0] 10 3 2 3 2 2" xfId="36092" xr:uid="{DB86B873-BD2B-4653-A627-28B6110C89A9}"/>
    <cellStyle name="Millares [0] 10 3 2 3 3" xfId="21224" xr:uid="{83EB4C9E-673C-4350-9054-C21097938359}"/>
    <cellStyle name="Millares [0] 10 3 2 3 3 2" xfId="42727" xr:uid="{AC9D405F-C6ED-42F1-96B3-0C1302EB73E3}"/>
    <cellStyle name="Millares [0] 10 3 2 3 4" xfId="27829" xr:uid="{63BC20DA-1E86-42AD-A2D4-723631BE8E6D}"/>
    <cellStyle name="Millares [0] 10 3 2 3 5" xfId="49332" xr:uid="{A726B25A-74CB-4E1F-A927-889228576933}"/>
    <cellStyle name="Millares [0] 10 3 2 4" xfId="7964" xr:uid="{04E89A8A-D126-4B13-B1B3-F69163293B31}"/>
    <cellStyle name="Millares [0] 10 3 2 4 2" xfId="29467" xr:uid="{8272D943-1F85-44ED-A3A9-AD35187CC45F}"/>
    <cellStyle name="Millares [0] 10 3 2 5" xfId="9621" xr:uid="{C8EF2634-971B-44DD-AEDA-5089FA4AD4E6}"/>
    <cellStyle name="Millares [0] 10 3 2 5 2" xfId="31124" xr:uid="{F5A2CB49-732B-4D58-8F3D-E644F245182A}"/>
    <cellStyle name="Millares [0] 10 3 2 6" xfId="16256" xr:uid="{C5A9CB88-FCBF-4DDD-BF64-C0B59DFA2694}"/>
    <cellStyle name="Millares [0] 10 3 2 6 2" xfId="37759" xr:uid="{540B1F0E-9509-4DC4-B04B-978AE0542873}"/>
    <cellStyle name="Millares [0] 10 3 2 7" xfId="22861" xr:uid="{DDFD3E39-0312-41D2-A8BD-0B254DFA574B}"/>
    <cellStyle name="Millares [0] 10 3 2 8" xfId="44364" xr:uid="{2A4CC341-974A-47D5-A099-191236BDE7AA}"/>
    <cellStyle name="Millares [0] 10 3 3" xfId="2042" xr:uid="{E7C5E22A-793B-48E1-A63E-C114F8F66C8D}"/>
    <cellStyle name="Millares [0] 10 3 3 2" xfId="10308" xr:uid="{294E621F-D2AF-41A8-8BD8-417E20D9E488}"/>
    <cellStyle name="Millares [0] 10 3 3 2 2" xfId="31811" xr:uid="{6CA41D26-1F51-474E-8FCA-5DA70C2C4292}"/>
    <cellStyle name="Millares [0] 10 3 3 3" xfId="16943" xr:uid="{18026399-BEFA-44DE-BBE5-E0A5E1D9DE6E}"/>
    <cellStyle name="Millares [0] 10 3 3 3 2" xfId="38446" xr:uid="{1B09CFB8-611E-4F7F-8FF8-BDD875B65E8A}"/>
    <cellStyle name="Millares [0] 10 3 3 4" xfId="23548" xr:uid="{7386F9DD-5BFC-4907-93E9-D511CCAF5506}"/>
    <cellStyle name="Millares [0] 10 3 3 5" xfId="45051" xr:uid="{901C6BF2-40B0-442D-987D-7CF26894FFA7}"/>
    <cellStyle name="Millares [0] 10 3 4" xfId="2841" xr:uid="{007B4D9B-9E62-4D81-89C8-D9D4C8746F5B}"/>
    <cellStyle name="Millares [0] 10 3 4 2" xfId="11107" xr:uid="{0BDFCDF9-D374-4CF8-B314-80123116DD73}"/>
    <cellStyle name="Millares [0] 10 3 4 2 2" xfId="32610" xr:uid="{BC7B0043-94CF-48AF-A681-B3E405082709}"/>
    <cellStyle name="Millares [0] 10 3 4 3" xfId="17742" xr:uid="{1D14DF14-9CED-4E17-A601-54CC13BF05A3}"/>
    <cellStyle name="Millares [0] 10 3 4 3 2" xfId="39245" xr:uid="{44FA2B5B-CAA6-407C-8AF5-E79776341F1F}"/>
    <cellStyle name="Millares [0] 10 3 4 4" xfId="24347" xr:uid="{75F1B61E-0688-4DE5-8587-D29DC8209070}"/>
    <cellStyle name="Millares [0] 10 3 4 5" xfId="45850" xr:uid="{505AC3A6-EF20-4E56-AA71-10E93EE8CEA1}"/>
    <cellStyle name="Millares [0] 10 3 5" xfId="3238" xr:uid="{74E00E98-7583-4104-B6DF-ACF0C690225C}"/>
    <cellStyle name="Millares [0] 10 3 5 2" xfId="11504" xr:uid="{9583480E-CF98-4B4A-AE1F-03B2CF1018BC}"/>
    <cellStyle name="Millares [0] 10 3 5 2 2" xfId="33007" xr:uid="{0EAAB087-81B4-4342-A810-F68F9565E405}"/>
    <cellStyle name="Millares [0] 10 3 5 3" xfId="18139" xr:uid="{382AB3DC-4C4B-4E91-9305-78B5C45C6C77}"/>
    <cellStyle name="Millares [0] 10 3 5 3 2" xfId="39642" xr:uid="{91ADAFDE-1628-4A59-AF76-57165812FE77}"/>
    <cellStyle name="Millares [0] 10 3 5 4" xfId="24744" xr:uid="{D1233E08-42D5-406B-B344-CF7BDFE4DC93}"/>
    <cellStyle name="Millares [0] 10 3 5 5" xfId="46247" xr:uid="{5CF1E93F-AFFE-4725-8E2D-EA4B6CF19FFF}"/>
    <cellStyle name="Millares [0] 10 3 6" xfId="4985" xr:uid="{ACA1F2F1-D9F1-4946-B3F8-5095434E55E1}"/>
    <cellStyle name="Millares [0] 10 3 6 2" xfId="13251" xr:uid="{CFBC3D0B-B729-4CF7-86F9-A8846E461E5E}"/>
    <cellStyle name="Millares [0] 10 3 6 2 2" xfId="34754" xr:uid="{4E60ED75-9B59-476F-933F-3FBFE713BDDB}"/>
    <cellStyle name="Millares [0] 10 3 6 3" xfId="19886" xr:uid="{B93290AB-B80B-46B7-9217-E02EC30F9884}"/>
    <cellStyle name="Millares [0] 10 3 6 3 2" xfId="41389" xr:uid="{C7364D34-014A-410C-ACBD-643D1D5AF4B9}"/>
    <cellStyle name="Millares [0] 10 3 6 4" xfId="26491" xr:uid="{599FC87B-D5E6-4375-B6AE-094CC81FB0A8}"/>
    <cellStyle name="Millares [0] 10 3 6 5" xfId="47994" xr:uid="{7B23A276-5FD3-49BF-B27E-CCCC3A35BB6A}"/>
    <cellStyle name="Millares [0] 10 3 7" xfId="5377" xr:uid="{4940D21B-DD78-468D-933C-040BA6502AFB}"/>
    <cellStyle name="Millares [0] 10 3 7 2" xfId="13643" xr:uid="{2B09FD20-F50C-49C2-825C-F93D1D541BD4}"/>
    <cellStyle name="Millares [0] 10 3 7 2 2" xfId="35146" xr:uid="{821202DD-2B14-4246-8703-8DF6259DB52F}"/>
    <cellStyle name="Millares [0] 10 3 7 3" xfId="20278" xr:uid="{9E6A0770-7680-4D1E-AFC8-3495898A2505}"/>
    <cellStyle name="Millares [0] 10 3 7 3 2" xfId="41781" xr:uid="{51C2E871-1C15-48E4-A4CF-A514A6F305FB}"/>
    <cellStyle name="Millares [0] 10 3 7 4" xfId="26883" xr:uid="{2D32F023-C4DB-4D5D-BB0D-C6A27E920FC1}"/>
    <cellStyle name="Millares [0] 10 3 7 5" xfId="48386" xr:uid="{8DB80921-5EBC-4D19-89F4-B2C5B70A3E2A}"/>
    <cellStyle name="Millares [0] 10 3 8" xfId="7018" xr:uid="{5FB3B589-07E2-448E-A8B0-3EE6F2B6C507}"/>
    <cellStyle name="Millares [0] 10 3 8 2" xfId="28521" xr:uid="{0C494FF3-38FD-474F-A9E7-2DBEC5C7386A}"/>
    <cellStyle name="Millares [0] 10 3 9" xfId="8674" xr:uid="{5C993B43-93BF-4472-9E4B-D4843E0EC133}"/>
    <cellStyle name="Millares [0] 10 3 9 2" xfId="30177" xr:uid="{B2F1D1CD-B4B9-4162-85B1-12CC87720902}"/>
    <cellStyle name="Millares [0] 10 4" xfId="691" xr:uid="{796AC470-84E6-438A-8366-3772FC1F66BD}"/>
    <cellStyle name="Millares [0] 10 4 10" xfId="43700" xr:uid="{1AC82BB0-0BB2-4276-A427-A095C0B8D05B}"/>
    <cellStyle name="Millares [0] 10 4 2" xfId="1637" xr:uid="{4820581B-9F0F-4DED-87FC-DD4B23C8E2C8}"/>
    <cellStyle name="Millares [0] 10 4 2 2" xfId="4466" xr:uid="{5A6772A0-A20E-42BF-A807-B5FA532567BD}"/>
    <cellStyle name="Millares [0] 10 4 2 2 2" xfId="12732" xr:uid="{65BF0B62-BA6D-42A1-BE01-2DAC96E4BBA5}"/>
    <cellStyle name="Millares [0] 10 4 2 2 2 2" xfId="34235" xr:uid="{F3DD2C4A-3D01-4A97-82A4-26C4D66991DB}"/>
    <cellStyle name="Millares [0] 10 4 2 2 3" xfId="19367" xr:uid="{00A2E4B5-9C37-4F4A-998E-4EF70A079300}"/>
    <cellStyle name="Millares [0] 10 4 2 2 3 2" xfId="40870" xr:uid="{47B76767-1FCA-473F-B696-9A0FC83166DE}"/>
    <cellStyle name="Millares [0] 10 4 2 2 4" xfId="25972" xr:uid="{4EF722EA-3FB5-4323-83B5-39EC2F65FA50}"/>
    <cellStyle name="Millares [0] 10 4 2 2 5" xfId="47475" xr:uid="{A95EF7E1-CF9E-4C1E-A29D-64E52BB10A1D}"/>
    <cellStyle name="Millares [0] 10 4 2 3" xfId="6605" xr:uid="{E807F3A3-B31E-4AB3-9EC4-573C683D7E90}"/>
    <cellStyle name="Millares [0] 10 4 2 3 2" xfId="14871" xr:uid="{F299A95A-54BC-4867-924B-EE7231DFAEAD}"/>
    <cellStyle name="Millares [0] 10 4 2 3 2 2" xfId="36374" xr:uid="{41CFF4B3-CA43-4702-8290-D9C37878D25B}"/>
    <cellStyle name="Millares [0] 10 4 2 3 3" xfId="21506" xr:uid="{8EAC6C5C-21A3-4B60-BE03-586D224D09B9}"/>
    <cellStyle name="Millares [0] 10 4 2 3 3 2" xfId="43009" xr:uid="{7547BFDA-2E78-4D7B-B0BC-96D6004729A1}"/>
    <cellStyle name="Millares [0] 10 4 2 3 4" xfId="28111" xr:uid="{E7808BBA-B020-4F0D-B654-465CD7B68F54}"/>
    <cellStyle name="Millares [0] 10 4 2 3 5" xfId="49614" xr:uid="{1110F022-8F82-4317-AED6-E6E601D4C161}"/>
    <cellStyle name="Millares [0] 10 4 2 4" xfId="8246" xr:uid="{4E3C5BD0-804C-4B9B-B3E0-B154E56D50A4}"/>
    <cellStyle name="Millares [0] 10 4 2 4 2" xfId="29749" xr:uid="{9C308153-BAA6-4598-B075-E7FC7B6BBDA8}"/>
    <cellStyle name="Millares [0] 10 4 2 5" xfId="9903" xr:uid="{8165D706-517D-4BB3-A4B2-506F169606D1}"/>
    <cellStyle name="Millares [0] 10 4 2 5 2" xfId="31406" xr:uid="{71B5F0B6-E77D-4CFB-A8A1-1969274A25BD}"/>
    <cellStyle name="Millares [0] 10 4 2 6" xfId="16538" xr:uid="{71FB6841-4FFD-4AB5-874D-62748D5A9DD2}"/>
    <cellStyle name="Millares [0] 10 4 2 6 2" xfId="38041" xr:uid="{BEA4B284-0858-4F0F-A72D-8047F228B861}"/>
    <cellStyle name="Millares [0] 10 4 2 7" xfId="23143" xr:uid="{5C9BD7C7-D8D2-4D19-B3EB-BAE8A5B5E520}"/>
    <cellStyle name="Millares [0] 10 4 2 8" xfId="44646" xr:uid="{67F2BDFD-E550-4219-A1FC-D4B6883D369A}"/>
    <cellStyle name="Millares [0] 10 4 3" xfId="2324" xr:uid="{9A007127-319D-4C93-83C5-DA38AB9F89EB}"/>
    <cellStyle name="Millares [0] 10 4 3 2" xfId="10590" xr:uid="{2F690DC5-F5A3-402A-A539-20597D60DD29}"/>
    <cellStyle name="Millares [0] 10 4 3 2 2" xfId="32093" xr:uid="{8D2DCE4C-A2D2-4CCF-A1CF-DEE8EE54088F}"/>
    <cellStyle name="Millares [0] 10 4 3 3" xfId="17225" xr:uid="{A61525B9-0AA6-432C-8EA2-BE88139F2CDD}"/>
    <cellStyle name="Millares [0] 10 4 3 3 2" xfId="38728" xr:uid="{A6A0D390-ABAC-4A95-AC15-6716C950845E}"/>
    <cellStyle name="Millares [0] 10 4 3 4" xfId="23830" xr:uid="{834668FA-0824-4E96-9085-F6A3551DC42F}"/>
    <cellStyle name="Millares [0] 10 4 3 5" xfId="45333" xr:uid="{790A4BE7-92A3-4D8D-BBFD-CC880E5FF440}"/>
    <cellStyle name="Millares [0] 10 4 4" xfId="3520" xr:uid="{1CDB4A2B-3964-4F48-997C-80A3C8D2394A}"/>
    <cellStyle name="Millares [0] 10 4 4 2" xfId="11786" xr:uid="{96FBE38A-ECBF-4183-9E1C-B192B4244036}"/>
    <cellStyle name="Millares [0] 10 4 4 2 2" xfId="33289" xr:uid="{9F220463-2420-4788-A1E7-F308E6C08BD6}"/>
    <cellStyle name="Millares [0] 10 4 4 3" xfId="18421" xr:uid="{3546D0A3-3DDA-4F57-9670-54137E21A79D}"/>
    <cellStyle name="Millares [0] 10 4 4 3 2" xfId="39924" xr:uid="{6D823A17-354D-42D4-9B62-D7E16A0DCADB}"/>
    <cellStyle name="Millares [0] 10 4 4 4" xfId="25026" xr:uid="{F43A434E-5230-49D4-8E23-514F3A94A975}"/>
    <cellStyle name="Millares [0] 10 4 4 5" xfId="46529" xr:uid="{EC036BBD-FEA5-40D8-8E96-7863B057A3A2}"/>
    <cellStyle name="Millares [0] 10 4 5" xfId="5659" xr:uid="{76D84171-A993-46D2-B81E-046BB0F52D26}"/>
    <cellStyle name="Millares [0] 10 4 5 2" xfId="13925" xr:uid="{BE77100F-E273-48B6-ADD8-AC0ABEB8BF3A}"/>
    <cellStyle name="Millares [0] 10 4 5 2 2" xfId="35428" xr:uid="{59194F2B-9EF2-4DC2-8A49-F46CB5575B44}"/>
    <cellStyle name="Millares [0] 10 4 5 3" xfId="20560" xr:uid="{1303C46A-E0C5-4BCC-8C82-A929882EF1D5}"/>
    <cellStyle name="Millares [0] 10 4 5 3 2" xfId="42063" xr:uid="{C4B11B3F-5905-49E7-9B37-C8A221E2E52E}"/>
    <cellStyle name="Millares [0] 10 4 5 4" xfId="27165" xr:uid="{9B0A1875-7967-40B8-8ADD-10345BC6B56B}"/>
    <cellStyle name="Millares [0] 10 4 5 5" xfId="48668" xr:uid="{39B7E677-690D-4075-B7D6-B6A4B774A06A}"/>
    <cellStyle name="Millares [0] 10 4 6" xfId="7300" xr:uid="{7365636B-9682-4B84-B334-FB5A77F717B4}"/>
    <cellStyle name="Millares [0] 10 4 6 2" xfId="28803" xr:uid="{B321E2C0-7FE0-4CF2-B36E-E7C87FDDAFF9}"/>
    <cellStyle name="Millares [0] 10 4 7" xfId="8957" xr:uid="{3447B6E4-E328-4C65-8B60-F77379A1589E}"/>
    <cellStyle name="Millares [0] 10 4 7 2" xfId="30460" xr:uid="{11A3ACF4-D8FA-4FAA-9081-F965AC7811DE}"/>
    <cellStyle name="Millares [0] 10 4 8" xfId="15592" xr:uid="{959F983C-29B8-4B02-A585-B4DE5841E4E6}"/>
    <cellStyle name="Millares [0] 10 4 8 2" xfId="37095" xr:uid="{941478E8-41E1-4672-B686-9D98DB31E968}"/>
    <cellStyle name="Millares [0] 10 4 9" xfId="22197" xr:uid="{EAEE42FA-FBD0-4D43-80F1-E86361724E1A}"/>
    <cellStyle name="Millares [0] 10 5" xfId="959" xr:uid="{E2664F5A-C468-4E5F-A449-05E174D7AB51}"/>
    <cellStyle name="Millares [0] 10 5 2" xfId="3788" xr:uid="{F4AF4C7B-737B-46A2-86BD-279C4B332CED}"/>
    <cellStyle name="Millares [0] 10 5 2 2" xfId="12054" xr:uid="{6979FCEB-4BFF-4CF0-86CB-45C046E21936}"/>
    <cellStyle name="Millares [0] 10 5 2 2 2" xfId="33557" xr:uid="{31157CD6-857F-458C-8E06-31ECAFBB1DA4}"/>
    <cellStyle name="Millares [0] 10 5 2 3" xfId="18689" xr:uid="{BC0D3447-7687-4313-9BC2-0D5C5EDD176F}"/>
    <cellStyle name="Millares [0] 10 5 2 3 2" xfId="40192" xr:uid="{E1BEEA6E-BBE7-45A3-9B5A-4137429D849A}"/>
    <cellStyle name="Millares [0] 10 5 2 4" xfId="25294" xr:uid="{4C93303C-DA46-40BC-9EC4-18008CFD7708}"/>
    <cellStyle name="Millares [0] 10 5 2 5" xfId="46797" xr:uid="{BC4CC255-C0A9-4B24-81A8-DDF9BADED2C8}"/>
    <cellStyle name="Millares [0] 10 5 3" xfId="5927" xr:uid="{CA5E5B53-B348-4243-A39B-FB2A98408FBB}"/>
    <cellStyle name="Millares [0] 10 5 3 2" xfId="14193" xr:uid="{07099998-9266-429E-8CA6-2642EEF020E8}"/>
    <cellStyle name="Millares [0] 10 5 3 2 2" xfId="35696" xr:uid="{BF59CADA-C0EF-48A9-887D-D54BE94F90AD}"/>
    <cellStyle name="Millares [0] 10 5 3 3" xfId="20828" xr:uid="{F82ABA39-29AF-4677-BCD6-B9A1929903D2}"/>
    <cellStyle name="Millares [0] 10 5 3 3 2" xfId="42331" xr:uid="{2FEED664-972B-40FE-8207-99F0A72BD537}"/>
    <cellStyle name="Millares [0] 10 5 3 4" xfId="27433" xr:uid="{F9C07540-688C-40B6-BF81-231A34A8D67E}"/>
    <cellStyle name="Millares [0] 10 5 3 5" xfId="48936" xr:uid="{D1F67D9A-5802-4D71-8BD6-581B2BD6F295}"/>
    <cellStyle name="Millares [0] 10 5 4" xfId="7568" xr:uid="{910E22DE-D976-42A6-88E9-FD593C558B08}"/>
    <cellStyle name="Millares [0] 10 5 4 2" xfId="29071" xr:uid="{491139A5-F8DF-4CFF-9693-C89189E8D928}"/>
    <cellStyle name="Millares [0] 10 5 5" xfId="9225" xr:uid="{44F8666D-99F5-4FB9-B601-6FA4E77AD913}"/>
    <cellStyle name="Millares [0] 10 5 5 2" xfId="30728" xr:uid="{1FE8133F-8652-4D1E-87C5-C2F5D4D3ACC1}"/>
    <cellStyle name="Millares [0] 10 5 6" xfId="15860" xr:uid="{5A51C33E-EB0D-479C-B44D-E99B2440C3AF}"/>
    <cellStyle name="Millares [0] 10 5 6 2" xfId="37363" xr:uid="{9D8805DE-4A17-43A8-A27C-84F45FFBD485}"/>
    <cellStyle name="Millares [0] 10 5 7" xfId="22465" xr:uid="{5F7C6AFA-E4F4-4F10-B3DF-64F84FBCAA4E}"/>
    <cellStyle name="Millares [0] 10 5 8" xfId="43968" xr:uid="{EDED8D96-D9CD-4E6B-A2CB-2F54100D22A6}"/>
    <cellStyle name="Millares [0] 10 6" xfId="1220" xr:uid="{FDC8B5A2-8284-40B5-888F-1F88E1CE123B}"/>
    <cellStyle name="Millares [0] 10 6 2" xfId="4049" xr:uid="{12CCCD1E-AB1D-4DCD-9ADB-A83ACC5E8692}"/>
    <cellStyle name="Millares [0] 10 6 2 2" xfId="12315" xr:uid="{EB4CC6A3-D1DB-4739-9404-906FD129D0FF}"/>
    <cellStyle name="Millares [0] 10 6 2 2 2" xfId="33818" xr:uid="{A90F4367-9ABF-4578-AEE0-74F7E5DD03D9}"/>
    <cellStyle name="Millares [0] 10 6 2 3" xfId="18950" xr:uid="{87B7B9B9-EA6D-4187-B0A8-0FEB1D39A834}"/>
    <cellStyle name="Millares [0] 10 6 2 3 2" xfId="40453" xr:uid="{CBFF1227-A896-4B1A-8DFF-EBB2223585DD}"/>
    <cellStyle name="Millares [0] 10 6 2 4" xfId="25555" xr:uid="{BAC0B2FE-1997-4FCA-A487-A3E7EB0BB8EE}"/>
    <cellStyle name="Millares [0] 10 6 2 5" xfId="47058" xr:uid="{8820783E-6E75-4CDA-940D-B62631F99299}"/>
    <cellStyle name="Millares [0] 10 6 3" xfId="6188" xr:uid="{2B109958-6AF1-4A01-B032-93625D5F092E}"/>
    <cellStyle name="Millares [0] 10 6 3 2" xfId="14454" xr:uid="{467679B7-BB6C-4030-854F-F643771C122F}"/>
    <cellStyle name="Millares [0] 10 6 3 2 2" xfId="35957" xr:uid="{E33E568E-7EED-4649-87DB-37156AF776F3}"/>
    <cellStyle name="Millares [0] 10 6 3 3" xfId="21089" xr:uid="{BEE9FB3B-A168-4437-9EEB-4F4CC692D439}"/>
    <cellStyle name="Millares [0] 10 6 3 3 2" xfId="42592" xr:uid="{173472F0-7433-459D-A3D6-01D2477C2188}"/>
    <cellStyle name="Millares [0] 10 6 3 4" xfId="27694" xr:uid="{DBAD14FB-D668-4599-AF28-E70A6F4F6E88}"/>
    <cellStyle name="Millares [0] 10 6 3 5" xfId="49197" xr:uid="{630979BA-A771-44BE-A724-2508371BF052}"/>
    <cellStyle name="Millares [0] 10 6 4" xfId="7829" xr:uid="{356C25B8-3DB9-431C-B299-E09E64EE4BDF}"/>
    <cellStyle name="Millares [0] 10 6 4 2" xfId="29332" xr:uid="{4E072C73-4347-400D-AF64-62A1C697DBB1}"/>
    <cellStyle name="Millares [0] 10 6 5" xfId="9486" xr:uid="{8A9F6326-00F8-479E-9FAF-9E3C810B51EA}"/>
    <cellStyle name="Millares [0] 10 6 5 2" xfId="30989" xr:uid="{063D1081-AC28-4775-B0E0-0A3DE9900BD8}"/>
    <cellStyle name="Millares [0] 10 6 6" xfId="16121" xr:uid="{C40E1D6E-A7FD-436A-A6CF-C97DC9684757}"/>
    <cellStyle name="Millares [0] 10 6 6 2" xfId="37624" xr:uid="{1124DA5E-66AA-4973-9947-1225E54021BA}"/>
    <cellStyle name="Millares [0] 10 6 7" xfId="22726" xr:uid="{526CBD55-3081-4942-962D-ED79B8DDB1C0}"/>
    <cellStyle name="Millares [0] 10 6 8" xfId="44229" xr:uid="{4C9E4EF2-8790-4F62-86AA-283FCDF03546}"/>
    <cellStyle name="Millares [0] 10 7" xfId="1908" xr:uid="{0BD19E1F-0C02-493B-BAF3-F3E8F5D7EE0E}"/>
    <cellStyle name="Millares [0] 10 7 2" xfId="10174" xr:uid="{AC2959D3-C88B-47AD-B792-87CCA1511964}"/>
    <cellStyle name="Millares [0] 10 7 2 2" xfId="31677" xr:uid="{01129E7C-D8B0-4DBE-B152-713DAFBDCBB9}"/>
    <cellStyle name="Millares [0] 10 7 3" xfId="16809" xr:uid="{EBE6C53C-66D0-41AD-BB35-B21059F77DAF}"/>
    <cellStyle name="Millares [0] 10 7 3 2" xfId="38312" xr:uid="{03A1DAA9-A1E2-4411-857A-5FEF77AF74A1}"/>
    <cellStyle name="Millares [0] 10 7 4" xfId="23414" xr:uid="{D2FD1854-31DF-44A0-AFE3-F0B1B8F3452C}"/>
    <cellStyle name="Millares [0] 10 7 5" xfId="44917" xr:uid="{8D39C2E0-C750-415F-859A-E737F1B39FD3}"/>
    <cellStyle name="Millares [0] 10 8" xfId="2593" xr:uid="{787F1302-40AE-4FA9-9E64-631169990AE0}"/>
    <cellStyle name="Millares [0] 10 8 2" xfId="10859" xr:uid="{C174887D-C7A7-48F6-BD00-3F04EA1DEFD3}"/>
    <cellStyle name="Millares [0] 10 8 2 2" xfId="32362" xr:uid="{EFF9E5EF-A497-4B0F-A513-BBD311682335}"/>
    <cellStyle name="Millares [0] 10 8 3" xfId="17494" xr:uid="{112DDCE3-372F-45F7-8795-43DEE4D7F1FD}"/>
    <cellStyle name="Millares [0] 10 8 3 2" xfId="38997" xr:uid="{18A63328-70B1-404C-8547-FC22F0181897}"/>
    <cellStyle name="Millares [0] 10 8 4" xfId="24099" xr:uid="{39DFCB16-5C6C-488B-9581-FF0D384DEBA7}"/>
    <cellStyle name="Millares [0] 10 8 5" xfId="45602" xr:uid="{8187B16F-BCCF-47AD-9AC6-41952CA0D2A5}"/>
    <cellStyle name="Millares [0] 10 9" xfId="3104" xr:uid="{B7BC5D8A-0EAF-4325-9B14-987C0B20721C}"/>
    <cellStyle name="Millares [0] 10 9 2" xfId="11370" xr:uid="{92F502C5-502E-4D0E-AD68-3366F8CCD33D}"/>
    <cellStyle name="Millares [0] 10 9 2 2" xfId="32873" xr:uid="{0489C134-FF0E-4CB0-9CCC-AB223C820852}"/>
    <cellStyle name="Millares [0] 10 9 3" xfId="18005" xr:uid="{131E1B35-B1B0-4FDD-8208-FB75FB3D8B1A}"/>
    <cellStyle name="Millares [0] 10 9 3 2" xfId="39508" xr:uid="{3DE5BD29-A4E1-4D81-B81C-9705CBDC65C0}"/>
    <cellStyle name="Millares [0] 10 9 4" xfId="24610" xr:uid="{F54E5277-C8D9-45E8-8037-28348730F99C}"/>
    <cellStyle name="Millares [0] 10 9 5" xfId="46113" xr:uid="{29FE4C6E-D6F9-443E-B579-6A5AD035BC3F}"/>
    <cellStyle name="Millares [0] 11" xfId="226" xr:uid="{502788F1-510A-4386-8463-CAB3DFEC802D}"/>
    <cellStyle name="Millares [0] 11 10" xfId="4745" xr:uid="{9627E26F-F9C0-40A7-9674-90D7553EAE86}"/>
    <cellStyle name="Millares [0] 11 10 2" xfId="13011" xr:uid="{5DD32758-A4C4-4F53-9171-BBA1A81EC3D5}"/>
    <cellStyle name="Millares [0] 11 10 2 2" xfId="34514" xr:uid="{101900DB-604D-4771-ADA2-CB3DF47474CA}"/>
    <cellStyle name="Millares [0] 11 10 3" xfId="19646" xr:uid="{B33AFE44-15E5-4BC1-8B76-B17B14170312}"/>
    <cellStyle name="Millares [0] 11 10 3 2" xfId="41149" xr:uid="{7EA2A2AD-25B4-40CA-8C41-56E6398EAE76}"/>
    <cellStyle name="Millares [0] 11 10 4" xfId="26251" xr:uid="{79B8B1DF-1FD4-423C-A24C-088B4ADBF5B3}"/>
    <cellStyle name="Millares [0] 11 10 5" xfId="47754" xr:uid="{9E2B9235-5DA4-404D-9EEE-8F782D1AB023}"/>
    <cellStyle name="Millares [0] 11 11" xfId="5248" xr:uid="{3FF3B1C1-F39F-4C96-8CF3-B609E4B7DA04}"/>
    <cellStyle name="Millares [0] 11 11 2" xfId="13514" xr:uid="{715CB23C-A076-4C2D-9252-41E56F6A1DB3}"/>
    <cellStyle name="Millares [0] 11 11 2 2" xfId="35017" xr:uid="{14AC1E3D-22BE-4B1C-B076-05F0D09D4D05}"/>
    <cellStyle name="Millares [0] 11 11 3" xfId="20149" xr:uid="{1ED70076-5877-4C1E-81BD-894CF3BE759F}"/>
    <cellStyle name="Millares [0] 11 11 3 2" xfId="41652" xr:uid="{403B4843-B4D6-437A-A0DD-ECC548675B9B}"/>
    <cellStyle name="Millares [0] 11 11 4" xfId="26754" xr:uid="{3595EF1E-F735-489E-80A5-2AFE07CFA808}"/>
    <cellStyle name="Millares [0] 11 11 5" xfId="48257" xr:uid="{E36F4C36-B84F-4A33-9284-722A0321CB07}"/>
    <cellStyle name="Millares [0] 11 12" xfId="6889" xr:uid="{6058BCF0-37E5-4EB2-B7D8-BF7A7087A752}"/>
    <cellStyle name="Millares [0] 11 12 2" xfId="28392" xr:uid="{085469CA-E2C9-4848-B47B-A50B9D8FC8D8}"/>
    <cellStyle name="Millares [0] 11 13" xfId="8543" xr:uid="{8A539C59-F882-4EBF-82EF-4AE6689F4C9A}"/>
    <cellStyle name="Millares [0] 11 13 2" xfId="30046" xr:uid="{DC2A63AE-405F-411E-91AD-196E859330E3}"/>
    <cellStyle name="Millares [0] 11 14" xfId="15182" xr:uid="{536D07D1-505B-4D6B-8023-3EBCB0F8B09F}"/>
    <cellStyle name="Millares [0] 11 14 2" xfId="36685" xr:uid="{7B3429A6-B1DE-4344-994A-77CFB3C7905B}"/>
    <cellStyle name="Millares [0] 11 15" xfId="21787" xr:uid="{FDFF8D2A-0438-4809-ABFF-B844E887F320}"/>
    <cellStyle name="Millares [0] 11 16" xfId="43290" xr:uid="{9D00938C-E2C7-4CD5-93D7-795998609D1D}"/>
    <cellStyle name="Millares [0] 11 2" xfId="541" xr:uid="{C18EBBF8-BCBB-4C9D-B456-3DEC8860FCFF}"/>
    <cellStyle name="Millares [0] 11 2 10" xfId="7152" xr:uid="{B0B39691-FCD2-4847-9C96-643F81C23973}"/>
    <cellStyle name="Millares [0] 11 2 10 2" xfId="28655" xr:uid="{3F20C455-BDA5-4BD9-9C8A-532D72B1A662}"/>
    <cellStyle name="Millares [0] 11 2 11" xfId="8808" xr:uid="{3D220531-05CB-42BB-BFB6-8C65EEFFC67D}"/>
    <cellStyle name="Millares [0] 11 2 11 2" xfId="30311" xr:uid="{B733CEF4-BE42-4A2E-A31F-0E1ADF9FCDC2}"/>
    <cellStyle name="Millares [0] 11 2 12" xfId="15444" xr:uid="{4392CBC9-0495-43FB-B4FD-8075355D3475}"/>
    <cellStyle name="Millares [0] 11 2 12 2" xfId="36947" xr:uid="{B3602B3D-D933-4E8F-87C2-C38C63072BA0}"/>
    <cellStyle name="Millares [0] 11 2 13" xfId="22049" xr:uid="{9C3EB382-D284-4D10-B09E-54A79CE9086B}"/>
    <cellStyle name="Millares [0] 11 2 14" xfId="43552" xr:uid="{103B0C71-BD48-4040-BFAF-8F00218E1C43}"/>
    <cellStyle name="Millares [0] 11 2 2" xfId="823" xr:uid="{C70E41E6-EE21-4586-BD81-5CB17DA4B042}"/>
    <cellStyle name="Millares [0] 11 2 2 10" xfId="15724" xr:uid="{475D0E48-D8FA-4E5D-9084-868275174CE5}"/>
    <cellStyle name="Millares [0] 11 2 2 10 2" xfId="37227" xr:uid="{3CC6BF75-9225-4334-99C8-62388A0BADF6}"/>
    <cellStyle name="Millares [0] 11 2 2 11" xfId="22329" xr:uid="{BE150AE1-347D-4EDC-B207-9CBFFB67F2E0}"/>
    <cellStyle name="Millares [0] 11 2 2 12" xfId="43832" xr:uid="{5E8A70B4-5E13-4422-9E31-DB7E3F0B62BA}"/>
    <cellStyle name="Millares [0] 11 2 2 2" xfId="1769" xr:uid="{6852A862-A4CD-414A-9527-2F8D7455D977}"/>
    <cellStyle name="Millares [0] 11 2 2 2 2" xfId="4598" xr:uid="{F3DFFB4C-B0FA-453B-997C-3CFA9767077E}"/>
    <cellStyle name="Millares [0] 11 2 2 2 2 2" xfId="12864" xr:uid="{38D642EC-BFB7-4C87-9BF5-987C71921605}"/>
    <cellStyle name="Millares [0] 11 2 2 2 2 2 2" xfId="34367" xr:uid="{581975F1-93D1-4955-9120-0EF9A1DFF51C}"/>
    <cellStyle name="Millares [0] 11 2 2 2 2 3" xfId="19499" xr:uid="{2A6D2220-B3E8-4A2A-B77E-A9ED7708FC27}"/>
    <cellStyle name="Millares [0] 11 2 2 2 2 3 2" xfId="41002" xr:uid="{C5452ECD-8B41-4A7B-BE43-22AB64D6EFD6}"/>
    <cellStyle name="Millares [0] 11 2 2 2 2 4" xfId="26104" xr:uid="{B2E71ADE-908B-40D8-A704-EC2BBA1E2C12}"/>
    <cellStyle name="Millares [0] 11 2 2 2 2 5" xfId="47607" xr:uid="{6C832DF0-FB66-4522-A6BB-1A12479916B6}"/>
    <cellStyle name="Millares [0] 11 2 2 2 3" xfId="6737" xr:uid="{5AEBA783-7672-4863-9068-54B99DB845AE}"/>
    <cellStyle name="Millares [0] 11 2 2 2 3 2" xfId="15003" xr:uid="{00E3F26A-6B50-4C7A-B837-4A1B07E310F5}"/>
    <cellStyle name="Millares [0] 11 2 2 2 3 2 2" xfId="36506" xr:uid="{E914E181-9815-4F3B-8CA2-978258ADB38D}"/>
    <cellStyle name="Millares [0] 11 2 2 2 3 3" xfId="21638" xr:uid="{5F72CEAC-37FE-41F2-A052-12F68692FAA8}"/>
    <cellStyle name="Millares [0] 11 2 2 2 3 3 2" xfId="43141" xr:uid="{4795D3BC-3570-4778-B8D9-9ECB18582E03}"/>
    <cellStyle name="Millares [0] 11 2 2 2 3 4" xfId="28243" xr:uid="{0D4F5EC4-92F3-4435-8C5F-0EDB8D7F5CA7}"/>
    <cellStyle name="Millares [0] 11 2 2 2 3 5" xfId="49746" xr:uid="{E23FD206-CF68-4BBB-B57D-13680DE281E5}"/>
    <cellStyle name="Millares [0] 11 2 2 2 4" xfId="8378" xr:uid="{F8414ECE-6DA5-4B06-A8C0-0D246759DDC2}"/>
    <cellStyle name="Millares [0] 11 2 2 2 4 2" xfId="29881" xr:uid="{77285032-7B68-4583-9E22-533CBB990553}"/>
    <cellStyle name="Millares [0] 11 2 2 2 5" xfId="10035" xr:uid="{A78B0A11-7CCE-4F12-98B4-276A726CDC39}"/>
    <cellStyle name="Millares [0] 11 2 2 2 5 2" xfId="31538" xr:uid="{D05DB4C1-7110-4952-814E-255020CFC9C9}"/>
    <cellStyle name="Millares [0] 11 2 2 2 6" xfId="16670" xr:uid="{BEED5897-518E-431B-91F2-D841DAD38784}"/>
    <cellStyle name="Millares [0] 11 2 2 2 6 2" xfId="38173" xr:uid="{2928C8B2-E697-4AB5-B7ED-97ED734AD783}"/>
    <cellStyle name="Millares [0] 11 2 2 2 7" xfId="23275" xr:uid="{3486F61A-48C6-47CD-8164-655D1D76E864}"/>
    <cellStyle name="Millares [0] 11 2 2 2 8" xfId="44778" xr:uid="{46636FD3-54DD-48C5-8636-FE7C10CC82EC}"/>
    <cellStyle name="Millares [0] 11 2 2 3" xfId="2456" xr:uid="{D94743E4-7ECE-4B98-AD24-0F2B796F802B}"/>
    <cellStyle name="Millares [0] 11 2 2 3 2" xfId="10722" xr:uid="{12E2E230-920F-4023-BE38-F19B3C00AAE3}"/>
    <cellStyle name="Millares [0] 11 2 2 3 2 2" xfId="32225" xr:uid="{85ADFCF2-5EE7-4FE9-8617-4D7B968C0811}"/>
    <cellStyle name="Millares [0] 11 2 2 3 3" xfId="17357" xr:uid="{DBC348B8-1E28-4C7C-A6D5-46BEC06B7E1D}"/>
    <cellStyle name="Millares [0] 11 2 2 3 3 2" xfId="38860" xr:uid="{49820236-05D0-45E6-B313-5409A9ED30DF}"/>
    <cellStyle name="Millares [0] 11 2 2 3 4" xfId="23962" xr:uid="{88B9B4B6-255C-417B-82C9-3108C785AE1F}"/>
    <cellStyle name="Millares [0] 11 2 2 3 5" xfId="45465" xr:uid="{504FF6C4-832F-4D52-A209-12EAC493E763}"/>
    <cellStyle name="Millares [0] 11 2 2 4" xfId="2973" xr:uid="{A285A044-A32D-4F18-844C-298F13839F14}"/>
    <cellStyle name="Millares [0] 11 2 2 4 2" xfId="11239" xr:uid="{39414FC5-33D9-4E30-8BC2-4C85B509C7A9}"/>
    <cellStyle name="Millares [0] 11 2 2 4 2 2" xfId="32742" xr:uid="{FF6A59A0-CE07-4098-908F-A09B593345DD}"/>
    <cellStyle name="Millares [0] 11 2 2 4 3" xfId="17874" xr:uid="{E4FE82C6-67F6-48B3-BE9D-644B59FA482E}"/>
    <cellStyle name="Millares [0] 11 2 2 4 3 2" xfId="39377" xr:uid="{496CFF43-3A0A-4F16-8664-5E32280FF714}"/>
    <cellStyle name="Millares [0] 11 2 2 4 4" xfId="24479" xr:uid="{6ABE324B-7BEF-454D-A9EC-CE70985DB2A9}"/>
    <cellStyle name="Millares [0] 11 2 2 4 5" xfId="45982" xr:uid="{FEEEF0C1-65B1-4F9D-B4D4-CC74A42D3B78}"/>
    <cellStyle name="Millares [0] 11 2 2 5" xfId="3652" xr:uid="{01B71312-2BE1-47E3-BCE0-734723C125BC}"/>
    <cellStyle name="Millares [0] 11 2 2 5 2" xfId="11918" xr:uid="{E7B086F9-C12B-4D32-8FBA-0842EB7C0CEB}"/>
    <cellStyle name="Millares [0] 11 2 2 5 2 2" xfId="33421" xr:uid="{BE76072C-9B8C-4622-A6EC-0029A179AA82}"/>
    <cellStyle name="Millares [0] 11 2 2 5 3" xfId="18553" xr:uid="{7F9676A6-E469-4E69-86D6-D421263FD79C}"/>
    <cellStyle name="Millares [0] 11 2 2 5 3 2" xfId="40056" xr:uid="{0EB101D4-C5D8-4CC7-B9C5-031635783B03}"/>
    <cellStyle name="Millares [0] 11 2 2 5 4" xfId="25158" xr:uid="{71005E68-5317-4DC9-93C5-38E14493D6AF}"/>
    <cellStyle name="Millares [0] 11 2 2 5 5" xfId="46661" xr:uid="{48B902F6-3F6D-43D3-818A-70543886E1EA}"/>
    <cellStyle name="Millares [0] 11 2 2 6" xfId="5117" xr:uid="{6F0AF7FD-C66B-4324-ADBA-12EA6BCED6B4}"/>
    <cellStyle name="Millares [0] 11 2 2 6 2" xfId="13383" xr:uid="{4760B3F7-DF3C-436B-8743-74DA3CF510AC}"/>
    <cellStyle name="Millares [0] 11 2 2 6 2 2" xfId="34886" xr:uid="{0D08C1CE-1834-43B4-8271-B43E48205AF5}"/>
    <cellStyle name="Millares [0] 11 2 2 6 3" xfId="20018" xr:uid="{A427882B-1709-4B19-BDC3-EE0446F7B080}"/>
    <cellStyle name="Millares [0] 11 2 2 6 3 2" xfId="41521" xr:uid="{48E809F5-A9E8-4F46-BC62-F3B66D7CFC07}"/>
    <cellStyle name="Millares [0] 11 2 2 6 4" xfId="26623" xr:uid="{04CCF1DB-8F42-4B86-8778-BDAA12E960E6}"/>
    <cellStyle name="Millares [0] 11 2 2 6 5" xfId="48126" xr:uid="{4B4CA21C-9A1A-4542-9EC4-CE0271B4C8CF}"/>
    <cellStyle name="Millares [0] 11 2 2 7" xfId="5791" xr:uid="{B099D8CC-F100-4733-A831-15207247D7C3}"/>
    <cellStyle name="Millares [0] 11 2 2 7 2" xfId="14057" xr:uid="{33B790F8-F0B7-4B0A-AB33-94E86C1B3336}"/>
    <cellStyle name="Millares [0] 11 2 2 7 2 2" xfId="35560" xr:uid="{97B9A99D-83A6-4DE9-B6DA-4890889F8EA0}"/>
    <cellStyle name="Millares [0] 11 2 2 7 3" xfId="20692" xr:uid="{B5FFF2CA-EDB2-4EF9-B3D8-037283D24D4A}"/>
    <cellStyle name="Millares [0] 11 2 2 7 3 2" xfId="42195" xr:uid="{236F5CE2-303C-4509-940D-606F3EB0151B}"/>
    <cellStyle name="Millares [0] 11 2 2 7 4" xfId="27297" xr:uid="{16C42A0D-8539-4259-AAB6-7AB57BC8C495}"/>
    <cellStyle name="Millares [0] 11 2 2 7 5" xfId="48800" xr:uid="{1EE05FE0-B830-4DFD-AD95-C2F59E0A32A6}"/>
    <cellStyle name="Millares [0] 11 2 2 8" xfId="7432" xr:uid="{DE7FE77C-064E-48FF-89EC-BFDE583978A8}"/>
    <cellStyle name="Millares [0] 11 2 2 8 2" xfId="28935" xr:uid="{1DBEE129-9A0F-43B9-80BA-2E638794C75B}"/>
    <cellStyle name="Millares [0] 11 2 2 9" xfId="9089" xr:uid="{2D0A4973-8090-4949-8262-2B7552B1CCEF}"/>
    <cellStyle name="Millares [0] 11 2 2 9 2" xfId="30592" xr:uid="{52689A23-ACB5-4E69-8D12-FF6E409CB6D3}"/>
    <cellStyle name="Millares [0] 11 2 3" xfId="1093" xr:uid="{881A1B50-97D1-49C7-B2B9-FD1066386282}"/>
    <cellStyle name="Millares [0] 11 2 3 2" xfId="3922" xr:uid="{17F40739-2EDB-4071-8618-98EA99DB47BB}"/>
    <cellStyle name="Millares [0] 11 2 3 2 2" xfId="12188" xr:uid="{E06B54E6-EFE2-40DC-9A87-523E6CFEF93D}"/>
    <cellStyle name="Millares [0] 11 2 3 2 2 2" xfId="33691" xr:uid="{2CFD24F4-05B2-4371-B8FB-DB0DA0CFE1F9}"/>
    <cellStyle name="Millares [0] 11 2 3 2 3" xfId="18823" xr:uid="{8B256E3E-A556-4666-B9CA-E10A719A031A}"/>
    <cellStyle name="Millares [0] 11 2 3 2 3 2" xfId="40326" xr:uid="{361A94DB-598C-4908-A742-F7843D81E332}"/>
    <cellStyle name="Millares [0] 11 2 3 2 4" xfId="25428" xr:uid="{312E7A36-A4A1-4ABC-8028-68D0C0313F23}"/>
    <cellStyle name="Millares [0] 11 2 3 2 5" xfId="46931" xr:uid="{AAB495B1-B238-43B9-BF74-30B5C6185B33}"/>
    <cellStyle name="Millares [0] 11 2 3 3" xfId="6061" xr:uid="{CC4F4AA1-E3B9-472F-8769-91F30391FBA3}"/>
    <cellStyle name="Millares [0] 11 2 3 3 2" xfId="14327" xr:uid="{BAD138D7-779D-45B3-A981-85B7DF93E330}"/>
    <cellStyle name="Millares [0] 11 2 3 3 2 2" xfId="35830" xr:uid="{4E737064-AAD5-466E-8D32-56283AB8B24B}"/>
    <cellStyle name="Millares [0] 11 2 3 3 3" xfId="20962" xr:uid="{D7A9340D-AE36-4A4C-9E93-4999F76C5FF6}"/>
    <cellStyle name="Millares [0] 11 2 3 3 3 2" xfId="42465" xr:uid="{797A73A4-A540-46EC-AAE0-FA47DBBB02C1}"/>
    <cellStyle name="Millares [0] 11 2 3 3 4" xfId="27567" xr:uid="{38D2BE48-B25E-4016-9035-D37BEF20777E}"/>
    <cellStyle name="Millares [0] 11 2 3 3 5" xfId="49070" xr:uid="{D3486520-3DFE-4797-9760-206D71638887}"/>
    <cellStyle name="Millares [0] 11 2 3 4" xfId="7702" xr:uid="{5F907E5F-154A-4F41-8EE7-8CCFEDA7883C}"/>
    <cellStyle name="Millares [0] 11 2 3 4 2" xfId="29205" xr:uid="{83058B02-2B7D-42CB-9D8E-317671B0D379}"/>
    <cellStyle name="Millares [0] 11 2 3 5" xfId="9359" xr:uid="{2FB0669D-8CEF-4BC5-B9DE-15C7C5B2E5FE}"/>
    <cellStyle name="Millares [0] 11 2 3 5 2" xfId="30862" xr:uid="{308FE339-973F-447F-BC19-AA608472AF10}"/>
    <cellStyle name="Millares [0] 11 2 3 6" xfId="15994" xr:uid="{E86D8D2F-2C5D-4DF9-AB96-7739074F45D4}"/>
    <cellStyle name="Millares [0] 11 2 3 6 2" xfId="37497" xr:uid="{120F1BDB-5D5A-494C-B6CE-4E137941F1B0}"/>
    <cellStyle name="Millares [0] 11 2 3 7" xfId="22599" xr:uid="{86CD2294-E29F-400E-B975-599DAA0089D5}"/>
    <cellStyle name="Millares [0] 11 2 3 8" xfId="44102" xr:uid="{C0128BBD-08FD-41C2-906C-A16A789F13E5}"/>
    <cellStyle name="Millares [0] 11 2 4" xfId="1489" xr:uid="{B70E3A29-911D-4BBD-89CF-5BCF75FDECBD}"/>
    <cellStyle name="Millares [0] 11 2 4 2" xfId="4318" xr:uid="{4EAC2720-F972-4268-9B48-132D66EE22DD}"/>
    <cellStyle name="Millares [0] 11 2 4 2 2" xfId="12584" xr:uid="{7BAC7278-E403-4C2D-8690-04DD286AB87C}"/>
    <cellStyle name="Millares [0] 11 2 4 2 2 2" xfId="34087" xr:uid="{CC5BBCE7-8AAF-4298-965C-57AEDC2E3E49}"/>
    <cellStyle name="Millares [0] 11 2 4 2 3" xfId="19219" xr:uid="{F366BCB0-FFDA-41CF-A309-89EEA41C2AFE}"/>
    <cellStyle name="Millares [0] 11 2 4 2 3 2" xfId="40722" xr:uid="{F5B2F4E6-3E28-467A-8C5B-A71A98178A98}"/>
    <cellStyle name="Millares [0] 11 2 4 2 4" xfId="25824" xr:uid="{1F73A252-6E04-4F04-9B7E-030CAD98174E}"/>
    <cellStyle name="Millares [0] 11 2 4 2 5" xfId="47327" xr:uid="{760942A9-6D29-4FEC-97E6-6C42AC8E98DD}"/>
    <cellStyle name="Millares [0] 11 2 4 3" xfId="6457" xr:uid="{D0CD8E73-A773-4664-81BF-58BFC7FE2297}"/>
    <cellStyle name="Millares [0] 11 2 4 3 2" xfId="14723" xr:uid="{92090215-5738-43AE-95B3-A3B501B24ABA}"/>
    <cellStyle name="Millares [0] 11 2 4 3 2 2" xfId="36226" xr:uid="{F2FCA4E9-1066-476B-B27A-724C6C1A85F4}"/>
    <cellStyle name="Millares [0] 11 2 4 3 3" xfId="21358" xr:uid="{DFF73AFE-C072-4BCB-A4B1-3F8EB83B8BC1}"/>
    <cellStyle name="Millares [0] 11 2 4 3 3 2" xfId="42861" xr:uid="{BC4A1901-5C03-4A95-98EA-F8C13690610B}"/>
    <cellStyle name="Millares [0] 11 2 4 3 4" xfId="27963" xr:uid="{AE1283F5-43ED-4C43-ABD2-9A836076AE42}"/>
    <cellStyle name="Millares [0] 11 2 4 3 5" xfId="49466" xr:uid="{E09CA7F1-6EC1-4770-86D1-B575BCF23369}"/>
    <cellStyle name="Millares [0] 11 2 4 4" xfId="8098" xr:uid="{8AF8AEC9-1E45-4A79-8FC9-1C5EEB3CF679}"/>
    <cellStyle name="Millares [0] 11 2 4 4 2" xfId="29601" xr:uid="{CE2EF099-86A0-43CA-9662-DD0FDA9DF99E}"/>
    <cellStyle name="Millares [0] 11 2 4 5" xfId="9755" xr:uid="{B190BCD8-E712-4459-A1FF-D4D01F232239}"/>
    <cellStyle name="Millares [0] 11 2 4 5 2" xfId="31258" xr:uid="{704AC0C6-C9F8-40F0-B041-67FADAA36743}"/>
    <cellStyle name="Millares [0] 11 2 4 6" xfId="16390" xr:uid="{2F643C38-BB8E-4254-8157-CA9625AD58AC}"/>
    <cellStyle name="Millares [0] 11 2 4 6 2" xfId="37893" xr:uid="{BEF67DDA-0F16-4F95-89D4-3CE269E2C1E3}"/>
    <cellStyle name="Millares [0] 11 2 4 7" xfId="22995" xr:uid="{D231B43B-4EB5-481E-A64D-3D7E09F4287F}"/>
    <cellStyle name="Millares [0] 11 2 4 8" xfId="44498" xr:uid="{0B613359-8896-4168-954E-74803ABD20C2}"/>
    <cellStyle name="Millares [0] 11 2 5" xfId="2176" xr:uid="{207BCC34-B8E6-4A40-AB72-302481BEF546}"/>
    <cellStyle name="Millares [0] 11 2 5 2" xfId="10442" xr:uid="{99B5B635-CBD5-4A1B-BADD-35C3121C9B44}"/>
    <cellStyle name="Millares [0] 11 2 5 2 2" xfId="31945" xr:uid="{6D522E9E-A238-4298-8E66-CC5F3C383461}"/>
    <cellStyle name="Millares [0] 11 2 5 3" xfId="17077" xr:uid="{9F7F0442-5DC9-4C29-8D52-793EE989DB26}"/>
    <cellStyle name="Millares [0] 11 2 5 3 2" xfId="38580" xr:uid="{0C368CBE-BACA-47F1-B677-8F2F9730AA0D}"/>
    <cellStyle name="Millares [0] 11 2 5 4" xfId="23682" xr:uid="{8D8E2878-88A0-4E78-BEA8-6EC16E63B274}"/>
    <cellStyle name="Millares [0] 11 2 5 5" xfId="45185" xr:uid="{4321F9E6-4F29-4893-9B00-EC8E3CB32E66}"/>
    <cellStyle name="Millares [0] 11 2 6" xfId="2723" xr:uid="{3E3C568B-AE31-4EC5-9080-74D5F5641D61}"/>
    <cellStyle name="Millares [0] 11 2 6 2" xfId="10989" xr:uid="{562CB342-C29E-456C-A503-414A7C6649BA}"/>
    <cellStyle name="Millares [0] 11 2 6 2 2" xfId="32492" xr:uid="{859C2CD7-188D-4D5A-B06B-F301B4D84617}"/>
    <cellStyle name="Millares [0] 11 2 6 3" xfId="17624" xr:uid="{A1A5378A-D495-4AC8-9CA3-3B58D36457C5}"/>
    <cellStyle name="Millares [0] 11 2 6 3 2" xfId="39127" xr:uid="{4BD8C2EA-0311-4405-802F-92DF894AA7C8}"/>
    <cellStyle name="Millares [0] 11 2 6 4" xfId="24229" xr:uid="{09A42411-846F-4886-8747-84CB53136B07}"/>
    <cellStyle name="Millares [0] 11 2 6 5" xfId="45732" xr:uid="{93E3BC91-F7BB-47F0-A5BE-E19C8C4E15D9}"/>
    <cellStyle name="Millares [0] 11 2 7" xfId="3372" xr:uid="{4B1AC942-34A8-4491-B986-1136A4035740}"/>
    <cellStyle name="Millares [0] 11 2 7 2" xfId="11638" xr:uid="{B925F955-A361-4D38-ABCF-6819D0ED66E2}"/>
    <cellStyle name="Millares [0] 11 2 7 2 2" xfId="33141" xr:uid="{9B5DD63D-B4FE-4F89-9EEE-0E2741FFC9B5}"/>
    <cellStyle name="Millares [0] 11 2 7 3" xfId="18273" xr:uid="{79BEC3A5-CC54-47A5-A305-A0F629782429}"/>
    <cellStyle name="Millares [0] 11 2 7 3 2" xfId="39776" xr:uid="{CE35CAA2-EB13-444C-8773-0BFA79B68AEC}"/>
    <cellStyle name="Millares [0] 11 2 7 4" xfId="24878" xr:uid="{476E8A8D-EBAA-4BDF-ABBC-A884C00F8930}"/>
    <cellStyle name="Millares [0] 11 2 7 5" xfId="46381" xr:uid="{C872F0A4-C2F1-4C49-9F04-511DC207AC61}"/>
    <cellStyle name="Millares [0] 11 2 8" xfId="4867" xr:uid="{E14DB97E-BE0C-4888-AEAC-FCDA0ABC1A83}"/>
    <cellStyle name="Millares [0] 11 2 8 2" xfId="13133" xr:uid="{657B2F99-DF80-4E3C-A4FF-BABDEC8DCDD5}"/>
    <cellStyle name="Millares [0] 11 2 8 2 2" xfId="34636" xr:uid="{E27ED344-8AB4-4B6E-9D46-CB637D211CCB}"/>
    <cellStyle name="Millares [0] 11 2 8 3" xfId="19768" xr:uid="{460EA220-D1DF-4B16-B8F0-2F546524B685}"/>
    <cellStyle name="Millares [0] 11 2 8 3 2" xfId="41271" xr:uid="{6616F223-2E6C-4166-BAC7-3FF8A68B2273}"/>
    <cellStyle name="Millares [0] 11 2 8 4" xfId="26373" xr:uid="{F99B98BD-35DF-4BE6-800C-10A64AD52168}"/>
    <cellStyle name="Millares [0] 11 2 8 5" xfId="47876" xr:uid="{AD2333D1-34C9-4E18-A102-AF082A57D67D}"/>
    <cellStyle name="Millares [0] 11 2 9" xfId="5511" xr:uid="{348B6DBD-56C3-47CD-9BF3-34E335D298F1}"/>
    <cellStyle name="Millares [0] 11 2 9 2" xfId="13777" xr:uid="{DBF61762-B034-4DD8-ACED-910D711D140E}"/>
    <cellStyle name="Millares [0] 11 2 9 2 2" xfId="35280" xr:uid="{27BE58EF-98B6-45EF-8AE6-455DEB19DBD1}"/>
    <cellStyle name="Millares [0] 11 2 9 3" xfId="20412" xr:uid="{E0956758-AE32-47F0-BF3E-1B961601F01F}"/>
    <cellStyle name="Millares [0] 11 2 9 3 2" xfId="41915" xr:uid="{D30E33B9-4C94-4BE5-9845-BD56CBD97DA3}"/>
    <cellStyle name="Millares [0] 11 2 9 4" xfId="27017" xr:uid="{15E070D6-03D3-4B78-AF00-1E8933678662}"/>
    <cellStyle name="Millares [0] 11 2 9 5" xfId="48520" xr:uid="{1B151FFF-B599-4749-A80F-CE9934E3EFD1}"/>
    <cellStyle name="Millares [0] 11 3" xfId="413" xr:uid="{1FAA288B-D09B-4891-8CAF-BED6735D5B4F}"/>
    <cellStyle name="Millares [0] 11 3 10" xfId="15316" xr:uid="{BF45899E-00BC-4973-9BA5-6C689EE60EF8}"/>
    <cellStyle name="Millares [0] 11 3 10 2" xfId="36819" xr:uid="{1CDCF701-073C-4AC2-B8FF-BC1E4982745C}"/>
    <cellStyle name="Millares [0] 11 3 11" xfId="21921" xr:uid="{AC659B41-1AB2-4298-9681-ACEBF50E0ED6}"/>
    <cellStyle name="Millares [0] 11 3 12" xfId="43424" xr:uid="{C1C405F5-958B-42C3-B74B-612E2AAFDF72}"/>
    <cellStyle name="Millares [0] 11 3 2" xfId="1361" xr:uid="{FB9AD3C2-64D9-435A-9ED5-2F67C16220D1}"/>
    <cellStyle name="Millares [0] 11 3 2 2" xfId="4190" xr:uid="{2251539A-4714-4419-9872-8B2E145B0274}"/>
    <cellStyle name="Millares [0] 11 3 2 2 2" xfId="12456" xr:uid="{202D8A32-8287-4FC6-82B4-58291BBB40E1}"/>
    <cellStyle name="Millares [0] 11 3 2 2 2 2" xfId="33959" xr:uid="{FA5C936C-DDF6-4BA6-AB1D-29504EEDBACD}"/>
    <cellStyle name="Millares [0] 11 3 2 2 3" xfId="19091" xr:uid="{3BDD0611-5CCB-4CA0-B8DE-CF807AA5A098}"/>
    <cellStyle name="Millares [0] 11 3 2 2 3 2" xfId="40594" xr:uid="{80515D05-3A35-4C8D-9FD4-8BDD3BCADA51}"/>
    <cellStyle name="Millares [0] 11 3 2 2 4" xfId="25696" xr:uid="{DA792566-3F4B-480B-92BA-52E109DD7E5E}"/>
    <cellStyle name="Millares [0] 11 3 2 2 5" xfId="47199" xr:uid="{C4B5F818-1D50-4585-9770-FA85D81504B2}"/>
    <cellStyle name="Millares [0] 11 3 2 3" xfId="6329" xr:uid="{6B8B8324-CC48-4A4D-89E8-FBB2ACC38943}"/>
    <cellStyle name="Millares [0] 11 3 2 3 2" xfId="14595" xr:uid="{2DA12218-1FDC-475E-9A76-51242B304DC4}"/>
    <cellStyle name="Millares [0] 11 3 2 3 2 2" xfId="36098" xr:uid="{A25C5928-A826-49F7-9656-A1332E922322}"/>
    <cellStyle name="Millares [0] 11 3 2 3 3" xfId="21230" xr:uid="{35DB20E9-A0D5-4302-BBC6-2FC3433FAC40}"/>
    <cellStyle name="Millares [0] 11 3 2 3 3 2" xfId="42733" xr:uid="{1D8756A7-ECF8-47A4-BDC5-1CB1CDAD030F}"/>
    <cellStyle name="Millares [0] 11 3 2 3 4" xfId="27835" xr:uid="{D0B4EFF1-4902-4A51-8C52-897C5A28980C}"/>
    <cellStyle name="Millares [0] 11 3 2 3 5" xfId="49338" xr:uid="{D3FC6D33-FBF1-4436-B597-0F5AAEC9572E}"/>
    <cellStyle name="Millares [0] 11 3 2 4" xfId="7970" xr:uid="{03299EBD-EF60-425C-A179-B2A0494A0B40}"/>
    <cellStyle name="Millares [0] 11 3 2 4 2" xfId="29473" xr:uid="{E8CDCCB8-F849-4857-8E70-1FFE0834E7C2}"/>
    <cellStyle name="Millares [0] 11 3 2 5" xfId="9627" xr:uid="{5CE6FB3E-919E-42A0-B408-B05E1898FCD0}"/>
    <cellStyle name="Millares [0] 11 3 2 5 2" xfId="31130" xr:uid="{F463FABB-0CCA-44DF-AFFA-8F8E1F46FD28}"/>
    <cellStyle name="Millares [0] 11 3 2 6" xfId="16262" xr:uid="{281F7FF5-3D26-4565-8C75-67E56254F5E8}"/>
    <cellStyle name="Millares [0] 11 3 2 6 2" xfId="37765" xr:uid="{281A5536-9981-4B1F-9400-0ED63953FEA0}"/>
    <cellStyle name="Millares [0] 11 3 2 7" xfId="22867" xr:uid="{B9F3A729-B4A9-444B-9247-114880B9FA33}"/>
    <cellStyle name="Millares [0] 11 3 2 8" xfId="44370" xr:uid="{ECD5A65F-467D-4B01-BCDB-F224E8635EE1}"/>
    <cellStyle name="Millares [0] 11 3 3" xfId="2048" xr:uid="{D1E4CDA5-BCEB-4CFA-8198-751BD53B3AB4}"/>
    <cellStyle name="Millares [0] 11 3 3 2" xfId="10314" xr:uid="{AC9588A3-79D8-411D-B56C-1F8FCB62F618}"/>
    <cellStyle name="Millares [0] 11 3 3 2 2" xfId="31817" xr:uid="{DC43F30F-D1C8-48FC-B72B-F3147C51CF87}"/>
    <cellStyle name="Millares [0] 11 3 3 3" xfId="16949" xr:uid="{2F5008F6-552D-4C63-BB9F-730FC245BD10}"/>
    <cellStyle name="Millares [0] 11 3 3 3 2" xfId="38452" xr:uid="{0A5D8ECF-BA81-46DE-837A-80F51BB8E852}"/>
    <cellStyle name="Millares [0] 11 3 3 4" xfId="23554" xr:uid="{44D63DF1-DF77-4F58-9625-D80A47E40EAC}"/>
    <cellStyle name="Millares [0] 11 3 3 5" xfId="45057" xr:uid="{60F5D195-19BA-4894-BB47-8321C63862E3}"/>
    <cellStyle name="Millares [0] 11 3 4" xfId="2847" xr:uid="{94438CEC-A3AD-4544-9387-8ECED2DF56C3}"/>
    <cellStyle name="Millares [0] 11 3 4 2" xfId="11113" xr:uid="{38681480-96E7-487F-AE5A-FA42FD6723FC}"/>
    <cellStyle name="Millares [0] 11 3 4 2 2" xfId="32616" xr:uid="{EBD63569-6F32-45CC-9E87-4698AFAFDE4F}"/>
    <cellStyle name="Millares [0] 11 3 4 3" xfId="17748" xr:uid="{0BA4690F-9F7C-49F9-B46D-77DF3045D35F}"/>
    <cellStyle name="Millares [0] 11 3 4 3 2" xfId="39251" xr:uid="{4D520DA7-F7BE-40E8-B0A3-32153C4A6279}"/>
    <cellStyle name="Millares [0] 11 3 4 4" xfId="24353" xr:uid="{B8134E42-965F-4B01-AB2C-F3308E661F75}"/>
    <cellStyle name="Millares [0] 11 3 4 5" xfId="45856" xr:uid="{DD3BB6C7-D871-4001-A0C3-5069E2EE33DA}"/>
    <cellStyle name="Millares [0] 11 3 5" xfId="3244" xr:uid="{2A8E123A-8AF3-4433-B4D6-A0E69CE2C7AC}"/>
    <cellStyle name="Millares [0] 11 3 5 2" xfId="11510" xr:uid="{4504048D-AD79-4D9A-8A4B-C5CDF54B35CB}"/>
    <cellStyle name="Millares [0] 11 3 5 2 2" xfId="33013" xr:uid="{E973CE07-6658-4C14-B07E-679D26994006}"/>
    <cellStyle name="Millares [0] 11 3 5 3" xfId="18145" xr:uid="{2FEBFC3E-CBD1-4220-BFE8-B03F7C19C192}"/>
    <cellStyle name="Millares [0] 11 3 5 3 2" xfId="39648" xr:uid="{13D462C1-82EA-4EBA-9EA9-2C7B8CA4D295}"/>
    <cellStyle name="Millares [0] 11 3 5 4" xfId="24750" xr:uid="{ED34FA99-3271-4D8D-806A-261AD78A4000}"/>
    <cellStyle name="Millares [0] 11 3 5 5" xfId="46253" xr:uid="{D24E655F-ACD0-40C6-8E16-0598C27AA22D}"/>
    <cellStyle name="Millares [0] 11 3 6" xfId="4991" xr:uid="{28C9C20D-439B-4C88-9240-DCACF10CDE57}"/>
    <cellStyle name="Millares [0] 11 3 6 2" xfId="13257" xr:uid="{1142A501-826C-49BF-B7F8-FFAF85E6B26C}"/>
    <cellStyle name="Millares [0] 11 3 6 2 2" xfId="34760" xr:uid="{5A37C867-D424-4565-A76A-DDAA47E0B056}"/>
    <cellStyle name="Millares [0] 11 3 6 3" xfId="19892" xr:uid="{18AC6CA1-3008-468C-ACF8-569E4C7B54BC}"/>
    <cellStyle name="Millares [0] 11 3 6 3 2" xfId="41395" xr:uid="{FC295910-2D80-44D1-9E46-FA996846576F}"/>
    <cellStyle name="Millares [0] 11 3 6 4" xfId="26497" xr:uid="{2F7C1E71-EA72-4DDC-86C5-FA4F05596319}"/>
    <cellStyle name="Millares [0] 11 3 6 5" xfId="48000" xr:uid="{F4CE3671-6416-4B17-BE25-03BF22F6E58F}"/>
    <cellStyle name="Millares [0] 11 3 7" xfId="5383" xr:uid="{C2F8369C-5BAC-44CD-A503-F36FF22CC711}"/>
    <cellStyle name="Millares [0] 11 3 7 2" xfId="13649" xr:uid="{A79F27FC-6B36-4453-A793-79530B56B126}"/>
    <cellStyle name="Millares [0] 11 3 7 2 2" xfId="35152" xr:uid="{D13D4D9E-BD4A-482A-BBFC-CC71D9D73933}"/>
    <cellStyle name="Millares [0] 11 3 7 3" xfId="20284" xr:uid="{1695193B-A69C-4AEB-B1AF-918EAFE312F0}"/>
    <cellStyle name="Millares [0] 11 3 7 3 2" xfId="41787" xr:uid="{7589E7AA-4A4B-443B-8CE3-562D4A9E631E}"/>
    <cellStyle name="Millares [0] 11 3 7 4" xfId="26889" xr:uid="{1381B7F4-933F-4277-9A45-FA13DA3D66FF}"/>
    <cellStyle name="Millares [0] 11 3 7 5" xfId="48392" xr:uid="{2FCE78F2-07A0-408B-A8D9-0974DC66EB0B}"/>
    <cellStyle name="Millares [0] 11 3 8" xfId="7024" xr:uid="{082C9D0F-4E94-4FC0-816C-5DD905C4F0DD}"/>
    <cellStyle name="Millares [0] 11 3 8 2" xfId="28527" xr:uid="{441B5959-BE54-4B77-9EF5-670994D17996}"/>
    <cellStyle name="Millares [0] 11 3 9" xfId="8680" xr:uid="{258D8C2B-AE02-4332-AE23-3C25377E7882}"/>
    <cellStyle name="Millares [0] 11 3 9 2" xfId="30183" xr:uid="{5093603E-6086-4699-9344-BA4FBE5306CE}"/>
    <cellStyle name="Millares [0] 11 4" xfId="697" xr:uid="{2331215A-7652-4C0A-B3B0-9B6D0879309B}"/>
    <cellStyle name="Millares [0] 11 4 10" xfId="43706" xr:uid="{0CC6DF01-03E8-4944-984C-6CA5F02CF852}"/>
    <cellStyle name="Millares [0] 11 4 2" xfId="1643" xr:uid="{4F7F6F26-7B9A-4ACA-9D90-9E5F857E2886}"/>
    <cellStyle name="Millares [0] 11 4 2 2" xfId="4472" xr:uid="{C1C18D9D-201D-468E-8AA1-37192D89490E}"/>
    <cellStyle name="Millares [0] 11 4 2 2 2" xfId="12738" xr:uid="{22D6CFBA-EE74-436C-ACB5-25602675F7E4}"/>
    <cellStyle name="Millares [0] 11 4 2 2 2 2" xfId="34241" xr:uid="{78D34CA7-7466-45EF-833A-946EFAB06EDE}"/>
    <cellStyle name="Millares [0] 11 4 2 2 3" xfId="19373" xr:uid="{F8F45873-589E-4E43-BFAD-76868623C280}"/>
    <cellStyle name="Millares [0] 11 4 2 2 3 2" xfId="40876" xr:uid="{B50DBE60-3491-4977-AD5E-6B0C4AFA3BA0}"/>
    <cellStyle name="Millares [0] 11 4 2 2 4" xfId="25978" xr:uid="{DBB2CBF6-DAE1-476B-AF0E-FFADE0105A68}"/>
    <cellStyle name="Millares [0] 11 4 2 2 5" xfId="47481" xr:uid="{0AD4C185-0AF3-4575-8CFD-1313ED6240B1}"/>
    <cellStyle name="Millares [0] 11 4 2 3" xfId="6611" xr:uid="{B60A9D0F-B173-4904-8970-E7D0D326C593}"/>
    <cellStyle name="Millares [0] 11 4 2 3 2" xfId="14877" xr:uid="{CFC9EA27-718E-4DA0-BCEF-270C7B9C4814}"/>
    <cellStyle name="Millares [0] 11 4 2 3 2 2" xfId="36380" xr:uid="{FC8BB1C7-794D-428D-925C-B3FA07E97D75}"/>
    <cellStyle name="Millares [0] 11 4 2 3 3" xfId="21512" xr:uid="{A335597D-A608-47A3-98F9-66697ED86AEA}"/>
    <cellStyle name="Millares [0] 11 4 2 3 3 2" xfId="43015" xr:uid="{1EE57F12-6826-46B8-83FA-9E8458A45216}"/>
    <cellStyle name="Millares [0] 11 4 2 3 4" xfId="28117" xr:uid="{B77363F8-7691-4AE3-9154-040D1E0FAC92}"/>
    <cellStyle name="Millares [0] 11 4 2 3 5" xfId="49620" xr:uid="{680592D7-C212-4CD9-9F5E-06F806E48964}"/>
    <cellStyle name="Millares [0] 11 4 2 4" xfId="8252" xr:uid="{7D21D7B9-0BF9-476C-B214-F61A8A765BCD}"/>
    <cellStyle name="Millares [0] 11 4 2 4 2" xfId="29755" xr:uid="{CDFF7F81-3134-4384-B67F-7A8748818C5F}"/>
    <cellStyle name="Millares [0] 11 4 2 5" xfId="9909" xr:uid="{903D5B8A-F9AC-4DB6-962C-69A30CB3FB2C}"/>
    <cellStyle name="Millares [0] 11 4 2 5 2" xfId="31412" xr:uid="{59AABF8E-F2E1-4184-B3E2-DEB671CB384F}"/>
    <cellStyle name="Millares [0] 11 4 2 6" xfId="16544" xr:uid="{7669F085-0E91-41E2-802B-1808AEE3F75E}"/>
    <cellStyle name="Millares [0] 11 4 2 6 2" xfId="38047" xr:uid="{A8E190F7-AEE0-4238-B568-E2958761C6B0}"/>
    <cellStyle name="Millares [0] 11 4 2 7" xfId="23149" xr:uid="{2BA45D8A-5DB6-4C6F-8BCC-C71B596B83E1}"/>
    <cellStyle name="Millares [0] 11 4 2 8" xfId="44652" xr:uid="{7A4F5040-03E5-453C-A4AF-34DBD8AFE1E1}"/>
    <cellStyle name="Millares [0] 11 4 3" xfId="2330" xr:uid="{D2BCE659-52C3-40F5-9A70-40F104B71B3F}"/>
    <cellStyle name="Millares [0] 11 4 3 2" xfId="10596" xr:uid="{09B4B974-66D3-4D02-9FCE-C95FA4F47816}"/>
    <cellStyle name="Millares [0] 11 4 3 2 2" xfId="32099" xr:uid="{BD871096-4941-4695-B209-E89F08359248}"/>
    <cellStyle name="Millares [0] 11 4 3 3" xfId="17231" xr:uid="{30BBF285-573F-492D-9A7C-6D128AD070D6}"/>
    <cellStyle name="Millares [0] 11 4 3 3 2" xfId="38734" xr:uid="{B8C6CAC8-8908-464B-B78D-BCC7A1E0DB6F}"/>
    <cellStyle name="Millares [0] 11 4 3 4" xfId="23836" xr:uid="{B4A0071B-E936-4D6F-BCCD-8CA0773FB47E}"/>
    <cellStyle name="Millares [0] 11 4 3 5" xfId="45339" xr:uid="{FF3C2106-CEBE-4DB6-9688-DD9C3A9B178E}"/>
    <cellStyle name="Millares [0] 11 4 4" xfId="3526" xr:uid="{784C0F5C-7542-4D81-A16A-3A8AC74852EC}"/>
    <cellStyle name="Millares [0] 11 4 4 2" xfId="11792" xr:uid="{04917373-5642-4B68-ADA4-08EA1B044032}"/>
    <cellStyle name="Millares [0] 11 4 4 2 2" xfId="33295" xr:uid="{5CD193B2-28E1-45C4-91AB-FB2D7DB7A432}"/>
    <cellStyle name="Millares [0] 11 4 4 3" xfId="18427" xr:uid="{87DD9E2B-068A-47AF-AB33-D32A7CF5EC55}"/>
    <cellStyle name="Millares [0] 11 4 4 3 2" xfId="39930" xr:uid="{A51575AF-2709-47D4-B48F-0E5B84F99320}"/>
    <cellStyle name="Millares [0] 11 4 4 4" xfId="25032" xr:uid="{01899888-8BFC-4474-89F6-B8A463D42141}"/>
    <cellStyle name="Millares [0] 11 4 4 5" xfId="46535" xr:uid="{3E778C8D-8793-419D-90ED-071A9958F046}"/>
    <cellStyle name="Millares [0] 11 4 5" xfId="5665" xr:uid="{94DE2E27-363D-426A-BD62-91CF12F2C817}"/>
    <cellStyle name="Millares [0] 11 4 5 2" xfId="13931" xr:uid="{CC5A2CE2-5149-4F1F-9845-9DBD91D8DD1B}"/>
    <cellStyle name="Millares [0] 11 4 5 2 2" xfId="35434" xr:uid="{FC7478C4-6C96-4267-A943-51F037A3E612}"/>
    <cellStyle name="Millares [0] 11 4 5 3" xfId="20566" xr:uid="{A6272C1B-9A70-4C64-86AF-E8D32FE53C8E}"/>
    <cellStyle name="Millares [0] 11 4 5 3 2" xfId="42069" xr:uid="{C1F5A76F-DFC4-4D12-BF48-86C30D43DF19}"/>
    <cellStyle name="Millares [0] 11 4 5 4" xfId="27171" xr:uid="{402F7ED2-14DC-4D3C-B3A0-A3D284B59EFA}"/>
    <cellStyle name="Millares [0] 11 4 5 5" xfId="48674" xr:uid="{AC8866CF-3862-43CE-9226-C2E3A31A4740}"/>
    <cellStyle name="Millares [0] 11 4 6" xfId="7306" xr:uid="{FC298073-7CB1-4193-BD40-FEA485801E1A}"/>
    <cellStyle name="Millares [0] 11 4 6 2" xfId="28809" xr:uid="{1E299FE1-1C1B-46F5-B856-6B1605984113}"/>
    <cellStyle name="Millares [0] 11 4 7" xfId="8963" xr:uid="{FB9D8239-145D-48B4-B81E-D8F94033F5C0}"/>
    <cellStyle name="Millares [0] 11 4 7 2" xfId="30466" xr:uid="{27C35EB0-A58A-469C-9796-2BA80DBA3455}"/>
    <cellStyle name="Millares [0] 11 4 8" xfId="15598" xr:uid="{C012C52C-556D-445E-B3E0-A0D94901CFB8}"/>
    <cellStyle name="Millares [0] 11 4 8 2" xfId="37101" xr:uid="{9518C6D1-9DA6-40D7-A35F-C7EF3D692897}"/>
    <cellStyle name="Millares [0] 11 4 9" xfId="22203" xr:uid="{334A8A9F-F9DD-4406-B3F1-65C79695D748}"/>
    <cellStyle name="Millares [0] 11 5" xfId="965" xr:uid="{0C5FF0F4-0821-47EC-9189-6C784E9A1D66}"/>
    <cellStyle name="Millares [0] 11 5 2" xfId="3794" xr:uid="{9FBDC92A-6F18-4954-A02C-0ADFE664A0E2}"/>
    <cellStyle name="Millares [0] 11 5 2 2" xfId="12060" xr:uid="{743BAF2D-26E8-463E-8A3F-6B62AD6F71BB}"/>
    <cellStyle name="Millares [0] 11 5 2 2 2" xfId="33563" xr:uid="{9313731E-0BF2-4CA2-B335-0C24C7D17022}"/>
    <cellStyle name="Millares [0] 11 5 2 3" xfId="18695" xr:uid="{3067CBBE-06B3-4393-8B87-DDE91D61990B}"/>
    <cellStyle name="Millares [0] 11 5 2 3 2" xfId="40198" xr:uid="{74530A24-35B5-4412-90DE-C60EA6CE1975}"/>
    <cellStyle name="Millares [0] 11 5 2 4" xfId="25300" xr:uid="{1C6A661E-1B18-4628-8924-5F1E4E32E895}"/>
    <cellStyle name="Millares [0] 11 5 2 5" xfId="46803" xr:uid="{DFB71B1E-A569-460A-B4E8-B9E8BF1E9F2F}"/>
    <cellStyle name="Millares [0] 11 5 3" xfId="5933" xr:uid="{BABFBEBF-EE2B-4AF7-B683-D13869E27FA6}"/>
    <cellStyle name="Millares [0] 11 5 3 2" xfId="14199" xr:uid="{F5D06321-CB11-443C-BC0D-5715B4D1D103}"/>
    <cellStyle name="Millares [0] 11 5 3 2 2" xfId="35702" xr:uid="{C8696F83-85D6-4236-888E-B710C5542EFA}"/>
    <cellStyle name="Millares [0] 11 5 3 3" xfId="20834" xr:uid="{C76235DA-A004-4AB7-A784-41D40F1F341B}"/>
    <cellStyle name="Millares [0] 11 5 3 3 2" xfId="42337" xr:uid="{3C6D0F0F-BD52-4472-B4A7-EAC917051C3F}"/>
    <cellStyle name="Millares [0] 11 5 3 4" xfId="27439" xr:uid="{E0BD0CF8-0255-407F-A96A-13A4DA00A8E6}"/>
    <cellStyle name="Millares [0] 11 5 3 5" xfId="48942" xr:uid="{EA497E06-25CA-4E29-99D3-2DE0383379DA}"/>
    <cellStyle name="Millares [0] 11 5 4" xfId="7574" xr:uid="{10D8C6E3-71CB-4F87-A8B5-A9AB14795EBC}"/>
    <cellStyle name="Millares [0] 11 5 4 2" xfId="29077" xr:uid="{1F257C43-C3DA-48D0-91C1-88C7682B41E7}"/>
    <cellStyle name="Millares [0] 11 5 5" xfId="9231" xr:uid="{14A6792F-DF2D-42AB-9BB9-F9B9EBC6FBC5}"/>
    <cellStyle name="Millares [0] 11 5 5 2" xfId="30734" xr:uid="{220DA5B1-23AB-4C22-BF22-FEAB6F794846}"/>
    <cellStyle name="Millares [0] 11 5 6" xfId="15866" xr:uid="{82E3230A-B432-4965-884A-C3CB49E67FA2}"/>
    <cellStyle name="Millares [0] 11 5 6 2" xfId="37369" xr:uid="{DCAB2FE6-2CE6-4B0D-9CB8-B827114377A9}"/>
    <cellStyle name="Millares [0] 11 5 7" xfId="22471" xr:uid="{537611C5-B08D-4AD7-8188-BEE86DBEC169}"/>
    <cellStyle name="Millares [0] 11 5 8" xfId="43974" xr:uid="{756E18FA-4293-48FE-9F8C-D4BCDBEF43DF}"/>
    <cellStyle name="Millares [0] 11 6" xfId="1226" xr:uid="{278EE656-90DA-4978-9BE0-A64B57DA0282}"/>
    <cellStyle name="Millares [0] 11 6 2" xfId="4055" xr:uid="{5BFE0C76-6340-4D03-936F-A75293FB8B3E}"/>
    <cellStyle name="Millares [0] 11 6 2 2" xfId="12321" xr:uid="{4D907EA3-5CB9-4DFE-9766-E70E8367D7E0}"/>
    <cellStyle name="Millares [0] 11 6 2 2 2" xfId="33824" xr:uid="{90A9BE6E-F993-4A53-BDAB-724B63F91282}"/>
    <cellStyle name="Millares [0] 11 6 2 3" xfId="18956" xr:uid="{CECAE981-CB4D-434D-AF2F-1744EA35FFA9}"/>
    <cellStyle name="Millares [0] 11 6 2 3 2" xfId="40459" xr:uid="{566EEBA5-EA26-4A91-9E98-8E16FAFFA5C5}"/>
    <cellStyle name="Millares [0] 11 6 2 4" xfId="25561" xr:uid="{5D468C67-C874-4450-B070-C8DA1F6E5CB3}"/>
    <cellStyle name="Millares [0] 11 6 2 5" xfId="47064" xr:uid="{D25BA005-BFF9-48C0-AF67-771A1CFDF166}"/>
    <cellStyle name="Millares [0] 11 6 3" xfId="6194" xr:uid="{290E56BA-0602-467E-B7CC-DE02D9F2009C}"/>
    <cellStyle name="Millares [0] 11 6 3 2" xfId="14460" xr:uid="{56BA4F60-ED27-4386-8937-152D7983A46F}"/>
    <cellStyle name="Millares [0] 11 6 3 2 2" xfId="35963" xr:uid="{99C018F4-C912-495D-A51C-C06E1A75D232}"/>
    <cellStyle name="Millares [0] 11 6 3 3" xfId="21095" xr:uid="{48F38D5B-801C-46EA-9FC7-BD5A3E760885}"/>
    <cellStyle name="Millares [0] 11 6 3 3 2" xfId="42598" xr:uid="{3FE8017D-2FE9-41BF-AF25-CE3A640C0EE8}"/>
    <cellStyle name="Millares [0] 11 6 3 4" xfId="27700" xr:uid="{8BF7713F-588C-41CB-A15B-B3D4B4418E6F}"/>
    <cellStyle name="Millares [0] 11 6 3 5" xfId="49203" xr:uid="{62B6FD90-7645-4687-9C12-A3E2BD64585B}"/>
    <cellStyle name="Millares [0] 11 6 4" xfId="7835" xr:uid="{84FF97A5-A352-4591-A019-4A3ECAE59825}"/>
    <cellStyle name="Millares [0] 11 6 4 2" xfId="29338" xr:uid="{071DB7DA-CB16-41E8-B0AF-54B8EAC865A1}"/>
    <cellStyle name="Millares [0] 11 6 5" xfId="9492" xr:uid="{F346E454-AF07-495F-8455-678498559348}"/>
    <cellStyle name="Millares [0] 11 6 5 2" xfId="30995" xr:uid="{126F06DA-6D07-44BF-8A3B-5943EC6AECA3}"/>
    <cellStyle name="Millares [0] 11 6 6" xfId="16127" xr:uid="{76B1D893-5B66-4DCE-923B-91BDF580588B}"/>
    <cellStyle name="Millares [0] 11 6 6 2" xfId="37630" xr:uid="{8B43973C-7B37-43F8-AA27-743F68BBA245}"/>
    <cellStyle name="Millares [0] 11 6 7" xfId="22732" xr:uid="{77BD1F67-B214-472B-BE1D-95D89C62D261}"/>
    <cellStyle name="Millares [0] 11 6 8" xfId="44235" xr:uid="{CEEF06BD-1456-43A6-BE84-9B82CE794610}"/>
    <cellStyle name="Millares [0] 11 7" xfId="1914" xr:uid="{0F69AE1C-4906-41DF-B0A0-8E981A70BF4C}"/>
    <cellStyle name="Millares [0] 11 7 2" xfId="10180" xr:uid="{15670027-7CD3-46CE-A549-C714E0ED2AA1}"/>
    <cellStyle name="Millares [0] 11 7 2 2" xfId="31683" xr:uid="{BFEFA6DA-3581-4664-8D80-FA92D80D8A16}"/>
    <cellStyle name="Millares [0] 11 7 3" xfId="16815" xr:uid="{8BD7B580-C76A-4A05-AD70-944494A1CAF7}"/>
    <cellStyle name="Millares [0] 11 7 3 2" xfId="38318" xr:uid="{6F23C57F-FFAD-4F99-AC00-10FE00F2DDAD}"/>
    <cellStyle name="Millares [0] 11 7 4" xfId="23420" xr:uid="{6AA04054-63C5-4EB5-87F1-9D1FAB1E8095}"/>
    <cellStyle name="Millares [0] 11 7 5" xfId="44923" xr:uid="{D75C4E61-5199-4206-B3B0-C608A0B3F381}"/>
    <cellStyle name="Millares [0] 11 8" xfId="2599" xr:uid="{ABC01CF5-36B5-42D9-BB45-F2FD9F9DA95C}"/>
    <cellStyle name="Millares [0] 11 8 2" xfId="10865" xr:uid="{814BC225-6205-42B2-937A-45938C678BA3}"/>
    <cellStyle name="Millares [0] 11 8 2 2" xfId="32368" xr:uid="{42BA589B-4D73-448C-9FCE-474768885A0C}"/>
    <cellStyle name="Millares [0] 11 8 3" xfId="17500" xr:uid="{9BDE5BEF-8F01-4027-945E-565B3985F282}"/>
    <cellStyle name="Millares [0] 11 8 3 2" xfId="39003" xr:uid="{78BDA46D-CA2E-46C2-88F9-2DD81537DBD0}"/>
    <cellStyle name="Millares [0] 11 8 4" xfId="24105" xr:uid="{80FEB089-02A3-4F27-B334-68A759BEEB44}"/>
    <cellStyle name="Millares [0] 11 8 5" xfId="45608" xr:uid="{A2D9CB57-D14D-4468-A668-1C172EEB1D70}"/>
    <cellStyle name="Millares [0] 11 9" xfId="3110" xr:uid="{0EF0CF4B-9FC9-4949-ABB3-B305D2D8CED7}"/>
    <cellStyle name="Millares [0] 11 9 2" xfId="11376" xr:uid="{676F1092-62C0-4C61-A25F-7D45CB244C0B}"/>
    <cellStyle name="Millares [0] 11 9 2 2" xfId="32879" xr:uid="{0EB8FB68-DC15-46F9-9D19-FDA5D1E67DF8}"/>
    <cellStyle name="Millares [0] 11 9 3" xfId="18011" xr:uid="{DF2F4139-EE3C-4E34-AA92-7C958B2AE42A}"/>
    <cellStyle name="Millares [0] 11 9 3 2" xfId="39514" xr:uid="{762E1945-FC1E-4083-9E03-7F8E914A903F}"/>
    <cellStyle name="Millares [0] 11 9 4" xfId="24616" xr:uid="{823DD9C7-43F6-4E23-9AD6-CF1112D589B3}"/>
    <cellStyle name="Millares [0] 11 9 5" xfId="46119" xr:uid="{E682C663-F45D-49DE-A400-06E96371B3D9}"/>
    <cellStyle name="Millares [0] 12" xfId="232" xr:uid="{1C24E37C-D3C1-40BF-B074-02DEC8AC1D30}"/>
    <cellStyle name="Millares [0] 12 10" xfId="4746" xr:uid="{B091362E-E958-4E76-A596-359BF839431A}"/>
    <cellStyle name="Millares [0] 12 10 2" xfId="13012" xr:uid="{48E96CD8-E926-475D-A7C3-9AA7FF567ED6}"/>
    <cellStyle name="Millares [0] 12 10 2 2" xfId="34515" xr:uid="{FC68628F-F814-43DC-9C07-B963920C76D7}"/>
    <cellStyle name="Millares [0] 12 10 3" xfId="19647" xr:uid="{94CA0D05-BB45-4A95-9FD6-D6572610B692}"/>
    <cellStyle name="Millares [0] 12 10 3 2" xfId="41150" xr:uid="{FCB5290D-D4C8-43F6-A3E2-06096D5032B0}"/>
    <cellStyle name="Millares [0] 12 10 4" xfId="26252" xr:uid="{2A8CBC07-3148-4490-88F4-F914C8968B79}"/>
    <cellStyle name="Millares [0] 12 10 5" xfId="47755" xr:uid="{893E2501-1755-4E99-B086-D8781C50C0B1}"/>
    <cellStyle name="Millares [0] 12 11" xfId="5249" xr:uid="{229395DC-72E0-49FF-81E7-B409DECEE9F3}"/>
    <cellStyle name="Millares [0] 12 11 2" xfId="13515" xr:uid="{2A1651FC-147A-42C8-B209-63BE3C1D2F71}"/>
    <cellStyle name="Millares [0] 12 11 2 2" xfId="35018" xr:uid="{BF91D24D-A362-43FB-8B2F-D3DADE9445BC}"/>
    <cellStyle name="Millares [0] 12 11 3" xfId="20150" xr:uid="{148DD82F-D590-4A6C-ABB7-945C186203D0}"/>
    <cellStyle name="Millares [0] 12 11 3 2" xfId="41653" xr:uid="{283714B5-C0B4-42FE-96AE-23D0DCF5F43D}"/>
    <cellStyle name="Millares [0] 12 11 4" xfId="26755" xr:uid="{EF780AFF-8D90-46B9-8B42-DABC7CF150D8}"/>
    <cellStyle name="Millares [0] 12 11 5" xfId="48258" xr:uid="{B11AE2EE-0BD5-44C0-8B0F-BD1C3E1A0D10}"/>
    <cellStyle name="Millares [0] 12 12" xfId="6890" xr:uid="{56AEF4CE-A839-4D9D-86D5-30C728916C9D}"/>
    <cellStyle name="Millares [0] 12 12 2" xfId="28393" xr:uid="{1BBD3531-5B92-4C78-BABE-2B652576CA81}"/>
    <cellStyle name="Millares [0] 12 13" xfId="8545" xr:uid="{206E8AB4-247B-48D1-9450-472EDE651572}"/>
    <cellStyle name="Millares [0] 12 13 2" xfId="30048" xr:uid="{38452AD3-1D0E-407D-B7C6-9B67DECA8F8F}"/>
    <cellStyle name="Millares [0] 12 14" xfId="15183" xr:uid="{A3C7B44A-7B93-4394-BF0D-2B69159CE087}"/>
    <cellStyle name="Millares [0] 12 14 2" xfId="36686" xr:uid="{0687611C-19D8-4A44-BC0C-E340A2E28C21}"/>
    <cellStyle name="Millares [0] 12 15" xfId="21788" xr:uid="{A902C769-BE56-4779-AEA5-AAAB952DABCE}"/>
    <cellStyle name="Millares [0] 12 16" xfId="43291" xr:uid="{171CE0FA-AE76-41D4-8ED9-1E9A63E9C34D}"/>
    <cellStyle name="Millares [0] 12 2" xfId="543" xr:uid="{17D87360-ED42-4C59-AA07-3776C22065ED}"/>
    <cellStyle name="Millares [0] 12 2 10" xfId="7154" xr:uid="{E8AB2B00-C2BF-430E-9245-3B86B0FBDE19}"/>
    <cellStyle name="Millares [0] 12 2 10 2" xfId="28657" xr:uid="{E214B27F-6DE4-433A-B288-10AEDF843612}"/>
    <cellStyle name="Millares [0] 12 2 11" xfId="8810" xr:uid="{AFFD99DD-A3D1-4AF3-9C9C-650D1814C9B5}"/>
    <cellStyle name="Millares [0] 12 2 11 2" xfId="30313" xr:uid="{C1A181AA-4EB6-4006-9056-978BEABD0A44}"/>
    <cellStyle name="Millares [0] 12 2 12" xfId="15446" xr:uid="{2095BFF0-9CDA-47B6-B8DF-B0352F1A67E1}"/>
    <cellStyle name="Millares [0] 12 2 12 2" xfId="36949" xr:uid="{9AEF6463-C946-441F-9AE4-7CE87BAF0171}"/>
    <cellStyle name="Millares [0] 12 2 13" xfId="22051" xr:uid="{27A4E815-FB88-4215-9664-8BF5B8351DF5}"/>
    <cellStyle name="Millares [0] 12 2 14" xfId="43554" xr:uid="{FCA26ABC-A963-43A2-A2DB-5D680232ED8A}"/>
    <cellStyle name="Millares [0] 12 2 2" xfId="825" xr:uid="{3D260932-BD76-4566-B8AD-C67D026B27BE}"/>
    <cellStyle name="Millares [0] 12 2 2 10" xfId="15726" xr:uid="{613B87C1-8A90-4A7B-9F2D-2E53AA13E7D3}"/>
    <cellStyle name="Millares [0] 12 2 2 10 2" xfId="37229" xr:uid="{8131E6F3-C6A8-4280-8B08-AEFB3EBBB3E1}"/>
    <cellStyle name="Millares [0] 12 2 2 11" xfId="22331" xr:uid="{620FB3FE-08BC-48B0-A284-8579F66D659E}"/>
    <cellStyle name="Millares [0] 12 2 2 12" xfId="43834" xr:uid="{3B7D75DB-14EE-4331-95A0-644BC58FDABE}"/>
    <cellStyle name="Millares [0] 12 2 2 2" xfId="1771" xr:uid="{F3CD0156-CB2C-4976-88FC-863A70F848CF}"/>
    <cellStyle name="Millares [0] 12 2 2 2 2" xfId="4600" xr:uid="{679A8BCA-8A39-4BFE-BEA2-E1E87B89DB46}"/>
    <cellStyle name="Millares [0] 12 2 2 2 2 2" xfId="12866" xr:uid="{3365F641-21D4-452F-8B52-5837CFAB0C0A}"/>
    <cellStyle name="Millares [0] 12 2 2 2 2 2 2" xfId="34369" xr:uid="{E17E649A-7138-47C1-B454-739C958803E4}"/>
    <cellStyle name="Millares [0] 12 2 2 2 2 3" xfId="19501" xr:uid="{47EA4C96-A1EA-4ACE-92AE-8883C60D34B4}"/>
    <cellStyle name="Millares [0] 12 2 2 2 2 3 2" xfId="41004" xr:uid="{3BB6FCEE-2248-4E62-BD83-B47C722F2D9E}"/>
    <cellStyle name="Millares [0] 12 2 2 2 2 4" xfId="26106" xr:uid="{73911B46-61C2-48BE-BA7E-63BF964941C8}"/>
    <cellStyle name="Millares [0] 12 2 2 2 2 5" xfId="47609" xr:uid="{7AE3CE40-9EAD-4281-8F2F-B8D02E828CB7}"/>
    <cellStyle name="Millares [0] 12 2 2 2 3" xfId="6739" xr:uid="{6E5D81B8-BEB8-4D14-9727-84A6FE4A43C4}"/>
    <cellStyle name="Millares [0] 12 2 2 2 3 2" xfId="15005" xr:uid="{BDAF87DF-AA68-48B2-8C0D-6EA41E5EBA4C}"/>
    <cellStyle name="Millares [0] 12 2 2 2 3 2 2" xfId="36508" xr:uid="{6E8FD369-B416-4464-9F72-ED12632DB878}"/>
    <cellStyle name="Millares [0] 12 2 2 2 3 3" xfId="21640" xr:uid="{92F0971F-70C6-4FC3-9485-846C665A9CAB}"/>
    <cellStyle name="Millares [0] 12 2 2 2 3 3 2" xfId="43143" xr:uid="{720AB702-1EDD-46C7-B8D3-CA5350D14B1D}"/>
    <cellStyle name="Millares [0] 12 2 2 2 3 4" xfId="28245" xr:uid="{292E9F36-DDF0-47EF-977E-D61FFAA46EDD}"/>
    <cellStyle name="Millares [0] 12 2 2 2 3 5" xfId="49748" xr:uid="{066EB6DB-18AC-4C2E-9114-8092FD4EC7E8}"/>
    <cellStyle name="Millares [0] 12 2 2 2 4" xfId="8380" xr:uid="{6BF8B30D-FDFE-478D-8C99-177D2FAD4588}"/>
    <cellStyle name="Millares [0] 12 2 2 2 4 2" xfId="29883" xr:uid="{F9F752C8-F744-432B-ADF6-0183312BF995}"/>
    <cellStyle name="Millares [0] 12 2 2 2 5" xfId="10037" xr:uid="{6AB0BA74-FC46-4CBA-82F9-D9E294F1B9AB}"/>
    <cellStyle name="Millares [0] 12 2 2 2 5 2" xfId="31540" xr:uid="{18FE1438-D144-4540-B032-108294875DB6}"/>
    <cellStyle name="Millares [0] 12 2 2 2 6" xfId="16672" xr:uid="{4AC5F467-68BF-4342-990D-0E807C43EA7E}"/>
    <cellStyle name="Millares [0] 12 2 2 2 6 2" xfId="38175" xr:uid="{00650657-8E72-4359-8B55-BC699E521DD7}"/>
    <cellStyle name="Millares [0] 12 2 2 2 7" xfId="23277" xr:uid="{A86BADDA-7420-48CD-B034-9ABEE6578D69}"/>
    <cellStyle name="Millares [0] 12 2 2 2 8" xfId="44780" xr:uid="{6330DA23-8C35-4CA1-B606-B5735B3629F3}"/>
    <cellStyle name="Millares [0] 12 2 2 3" xfId="2458" xr:uid="{1DD0C00C-D895-4F85-A892-8EE1F268BB8A}"/>
    <cellStyle name="Millares [0] 12 2 2 3 2" xfId="10724" xr:uid="{CE217D89-C695-4274-9BD6-213E68773B7A}"/>
    <cellStyle name="Millares [0] 12 2 2 3 2 2" xfId="32227" xr:uid="{A079DCC9-E0B1-4E19-9D8F-607DC09A0EBE}"/>
    <cellStyle name="Millares [0] 12 2 2 3 3" xfId="17359" xr:uid="{C687CAB1-A9F5-4319-B516-FCCCCF763C3E}"/>
    <cellStyle name="Millares [0] 12 2 2 3 3 2" xfId="38862" xr:uid="{0BAFE776-1674-46E4-9945-91E1D823BDA0}"/>
    <cellStyle name="Millares [0] 12 2 2 3 4" xfId="23964" xr:uid="{F841F321-E8C2-4863-8467-848D5E6C2922}"/>
    <cellStyle name="Millares [0] 12 2 2 3 5" xfId="45467" xr:uid="{1EF3E5AB-9A5E-4918-96D7-104192A0EA1F}"/>
    <cellStyle name="Millares [0] 12 2 2 4" xfId="2975" xr:uid="{2883DBA4-1035-440D-819B-0ACAD555D86F}"/>
    <cellStyle name="Millares [0] 12 2 2 4 2" xfId="11241" xr:uid="{73779740-912E-4222-B497-FE0517DF1DEB}"/>
    <cellStyle name="Millares [0] 12 2 2 4 2 2" xfId="32744" xr:uid="{B5A74698-5E3E-4C41-8A90-83753F90BDF2}"/>
    <cellStyle name="Millares [0] 12 2 2 4 3" xfId="17876" xr:uid="{D4F8B15D-6B3B-4BE6-8A4B-35E0E55CDCD5}"/>
    <cellStyle name="Millares [0] 12 2 2 4 3 2" xfId="39379" xr:uid="{ED669076-80FD-4BC7-8E58-FAB61D6ED102}"/>
    <cellStyle name="Millares [0] 12 2 2 4 4" xfId="24481" xr:uid="{2B5A98BA-AE80-4219-AEA6-01AE5A91B999}"/>
    <cellStyle name="Millares [0] 12 2 2 4 5" xfId="45984" xr:uid="{A09AF126-6515-4BC5-A4E1-C932B965B050}"/>
    <cellStyle name="Millares [0] 12 2 2 5" xfId="3654" xr:uid="{9BE1582C-5573-4138-BF39-23E4AED90542}"/>
    <cellStyle name="Millares [0] 12 2 2 5 2" xfId="11920" xr:uid="{A745CA2B-CE95-4A82-AB7D-656CA4BB3B53}"/>
    <cellStyle name="Millares [0] 12 2 2 5 2 2" xfId="33423" xr:uid="{BA48A99A-57A5-40F7-9D7D-7BBFF781B015}"/>
    <cellStyle name="Millares [0] 12 2 2 5 3" xfId="18555" xr:uid="{7CCC8B22-FBEE-4231-975E-24E911F41E38}"/>
    <cellStyle name="Millares [0] 12 2 2 5 3 2" xfId="40058" xr:uid="{3640DFB8-EDF8-42B9-A0B2-68B5E856C38B}"/>
    <cellStyle name="Millares [0] 12 2 2 5 4" xfId="25160" xr:uid="{F20D4AA9-C035-4CF9-9CFC-6F39DE54D183}"/>
    <cellStyle name="Millares [0] 12 2 2 5 5" xfId="46663" xr:uid="{D3828061-627B-41F0-A681-8BEB66DEF964}"/>
    <cellStyle name="Millares [0] 12 2 2 6" xfId="5119" xr:uid="{653A2998-833E-4A40-9B6C-C160E1307B72}"/>
    <cellStyle name="Millares [0] 12 2 2 6 2" xfId="13385" xr:uid="{C548F78A-4676-450B-964B-0C01205EC5AC}"/>
    <cellStyle name="Millares [0] 12 2 2 6 2 2" xfId="34888" xr:uid="{9DA3355A-4F24-475C-8E10-3776E5992F67}"/>
    <cellStyle name="Millares [0] 12 2 2 6 3" xfId="20020" xr:uid="{0E23AB1A-62D6-41E4-92E9-E7368055CFDF}"/>
    <cellStyle name="Millares [0] 12 2 2 6 3 2" xfId="41523" xr:uid="{985227BD-495B-43E9-B8E8-65EDEA1AFEE1}"/>
    <cellStyle name="Millares [0] 12 2 2 6 4" xfId="26625" xr:uid="{92A443F6-63BF-4DFD-9FDA-29F6BDF483E2}"/>
    <cellStyle name="Millares [0] 12 2 2 6 5" xfId="48128" xr:uid="{921B286F-294E-4682-AECF-32C701685CE1}"/>
    <cellStyle name="Millares [0] 12 2 2 7" xfId="5793" xr:uid="{01F7D859-5C46-486E-B405-3F29D532C274}"/>
    <cellStyle name="Millares [0] 12 2 2 7 2" xfId="14059" xr:uid="{2EAB9C81-5002-417E-8450-90C7E8C04DAF}"/>
    <cellStyle name="Millares [0] 12 2 2 7 2 2" xfId="35562" xr:uid="{650C1B12-D9FF-47B4-B56A-6CB99BF2C94D}"/>
    <cellStyle name="Millares [0] 12 2 2 7 3" xfId="20694" xr:uid="{921B7AA2-920C-4DCB-BDD4-40FD456D910C}"/>
    <cellStyle name="Millares [0] 12 2 2 7 3 2" xfId="42197" xr:uid="{20D7B1A9-0F18-4CC3-BD13-566687C7E83A}"/>
    <cellStyle name="Millares [0] 12 2 2 7 4" xfId="27299" xr:uid="{EDC2C207-3F97-49C2-B0D9-C7402C3AE8B4}"/>
    <cellStyle name="Millares [0] 12 2 2 7 5" xfId="48802" xr:uid="{64A404A3-254B-4BE6-8B97-B198BA78DCFD}"/>
    <cellStyle name="Millares [0] 12 2 2 8" xfId="7434" xr:uid="{C0AC631B-26FA-4555-B039-4D04FC92F961}"/>
    <cellStyle name="Millares [0] 12 2 2 8 2" xfId="28937" xr:uid="{5A2F9914-E682-466D-B5ED-F141B9B1167F}"/>
    <cellStyle name="Millares [0] 12 2 2 9" xfId="9091" xr:uid="{61CEFD00-A742-4E5C-9170-669A691F601D}"/>
    <cellStyle name="Millares [0] 12 2 2 9 2" xfId="30594" xr:uid="{18335037-6473-4062-93D0-6F411CE8B2C2}"/>
    <cellStyle name="Millares [0] 12 2 3" xfId="1095" xr:uid="{19C99FC8-3E07-4631-B0EA-9B2A81D2BAC4}"/>
    <cellStyle name="Millares [0] 12 2 3 2" xfId="3924" xr:uid="{C60D9871-0056-414B-9A95-EEBF76C0E0F0}"/>
    <cellStyle name="Millares [0] 12 2 3 2 2" xfId="12190" xr:uid="{666B50C5-1B82-4E36-957E-9F9579DBFA19}"/>
    <cellStyle name="Millares [0] 12 2 3 2 2 2" xfId="33693" xr:uid="{342EEBDD-CEF9-47E0-B4DD-08A9B8AA05D9}"/>
    <cellStyle name="Millares [0] 12 2 3 2 3" xfId="18825" xr:uid="{B88A755E-5F24-499E-8F76-709951A43AAF}"/>
    <cellStyle name="Millares [0] 12 2 3 2 3 2" xfId="40328" xr:uid="{D36D5E31-FDF9-4987-BD5F-3E76C8A1C5E1}"/>
    <cellStyle name="Millares [0] 12 2 3 2 4" xfId="25430" xr:uid="{9D258B7C-280F-48DC-BE27-CD8C2436B261}"/>
    <cellStyle name="Millares [0] 12 2 3 2 5" xfId="46933" xr:uid="{F0A12E75-EFE4-4160-AACE-A7C766CFD702}"/>
    <cellStyle name="Millares [0] 12 2 3 3" xfId="6063" xr:uid="{F2A045AE-2873-44CF-9669-D65D01A83A05}"/>
    <cellStyle name="Millares [0] 12 2 3 3 2" xfId="14329" xr:uid="{B0179741-C98B-4BBA-B3BF-F67AF13E648E}"/>
    <cellStyle name="Millares [0] 12 2 3 3 2 2" xfId="35832" xr:uid="{31226D9E-6E79-4B97-A722-80262A281830}"/>
    <cellStyle name="Millares [0] 12 2 3 3 3" xfId="20964" xr:uid="{944C89BD-0D7D-4701-AE85-EEDD96D7DBED}"/>
    <cellStyle name="Millares [0] 12 2 3 3 3 2" xfId="42467" xr:uid="{2C1A1216-F87E-45D3-AC1F-E84A17686AE3}"/>
    <cellStyle name="Millares [0] 12 2 3 3 4" xfId="27569" xr:uid="{AB856B31-8023-4F45-A53D-F31231DB5C9B}"/>
    <cellStyle name="Millares [0] 12 2 3 3 5" xfId="49072" xr:uid="{B7ADA7E9-2B65-4149-B29F-EF2FFF9D6BA6}"/>
    <cellStyle name="Millares [0] 12 2 3 4" xfId="7704" xr:uid="{38B589B4-DCC3-4C1F-A6DE-CD853C9C9D8B}"/>
    <cellStyle name="Millares [0] 12 2 3 4 2" xfId="29207" xr:uid="{C3D81A07-A023-4DDB-96FF-8E3BC8CB06FE}"/>
    <cellStyle name="Millares [0] 12 2 3 5" xfId="9361" xr:uid="{BCFDB679-CA45-4184-9FD7-14DD892CB75C}"/>
    <cellStyle name="Millares [0] 12 2 3 5 2" xfId="30864" xr:uid="{E13F55A2-9F88-49CE-8B0D-90078A7285BC}"/>
    <cellStyle name="Millares [0] 12 2 3 6" xfId="15996" xr:uid="{284ABF6A-0389-446A-AB10-9722285DC360}"/>
    <cellStyle name="Millares [0] 12 2 3 6 2" xfId="37499" xr:uid="{F66D9181-826D-4E45-8009-68B7F633295E}"/>
    <cellStyle name="Millares [0] 12 2 3 7" xfId="22601" xr:uid="{4B8C6715-4C05-4457-BD76-F53F88C6D1FF}"/>
    <cellStyle name="Millares [0] 12 2 3 8" xfId="44104" xr:uid="{0ADC4645-516E-4457-A2BD-3C9307E65AA2}"/>
    <cellStyle name="Millares [0] 12 2 4" xfId="1491" xr:uid="{D9A92730-3967-484B-8BE6-B43FF65C8E61}"/>
    <cellStyle name="Millares [0] 12 2 4 2" xfId="4320" xr:uid="{EFD3DF58-8ED1-48F9-A094-577CDD44A714}"/>
    <cellStyle name="Millares [0] 12 2 4 2 2" xfId="12586" xr:uid="{9A0EB3E6-7D31-458B-BE0D-5FCEFCA4C931}"/>
    <cellStyle name="Millares [0] 12 2 4 2 2 2" xfId="34089" xr:uid="{A1253EDD-FED6-4D64-A41D-3A7623E4993D}"/>
    <cellStyle name="Millares [0] 12 2 4 2 3" xfId="19221" xr:uid="{A4B4D127-B682-44C6-87BD-F3150A5B6B43}"/>
    <cellStyle name="Millares [0] 12 2 4 2 3 2" xfId="40724" xr:uid="{9140AF66-15B9-4B4B-AEA4-8EAF78C030DC}"/>
    <cellStyle name="Millares [0] 12 2 4 2 4" xfId="25826" xr:uid="{AA40E990-C4CB-4E41-8673-3EC131A2046D}"/>
    <cellStyle name="Millares [0] 12 2 4 2 5" xfId="47329" xr:uid="{248CD296-BDCD-49B2-841F-194C47FEB3DC}"/>
    <cellStyle name="Millares [0] 12 2 4 3" xfId="6459" xr:uid="{3F40AC26-7629-4206-AAC1-A157014E59FB}"/>
    <cellStyle name="Millares [0] 12 2 4 3 2" xfId="14725" xr:uid="{506C4FF9-0A9C-449F-ADDA-120FAD6A1302}"/>
    <cellStyle name="Millares [0] 12 2 4 3 2 2" xfId="36228" xr:uid="{60C64700-2CB5-4505-95E2-2B5AB07A207E}"/>
    <cellStyle name="Millares [0] 12 2 4 3 3" xfId="21360" xr:uid="{BE8FED55-DE9C-4447-B5E1-4450AE923A21}"/>
    <cellStyle name="Millares [0] 12 2 4 3 3 2" xfId="42863" xr:uid="{0B5A2F39-129C-41CB-A530-A2A833CFADED}"/>
    <cellStyle name="Millares [0] 12 2 4 3 4" xfId="27965" xr:uid="{5FD2CA2B-F05B-456C-A891-5AB7EEF4CE54}"/>
    <cellStyle name="Millares [0] 12 2 4 3 5" xfId="49468" xr:uid="{9AE18ABA-41F0-4796-9646-C6717E5D04BD}"/>
    <cellStyle name="Millares [0] 12 2 4 4" xfId="8100" xr:uid="{A3B9AE20-7334-408B-A238-A9F9EDA747CF}"/>
    <cellStyle name="Millares [0] 12 2 4 4 2" xfId="29603" xr:uid="{2571DC62-218C-404A-A16B-DD9FED0F07C6}"/>
    <cellStyle name="Millares [0] 12 2 4 5" xfId="9757" xr:uid="{827FCBBE-3407-4605-A152-0794371B800E}"/>
    <cellStyle name="Millares [0] 12 2 4 5 2" xfId="31260" xr:uid="{7B5D5A93-760F-4D41-8FDF-CB4E26E4454B}"/>
    <cellStyle name="Millares [0] 12 2 4 6" xfId="16392" xr:uid="{1B84681F-B046-47A5-B541-976BED72F743}"/>
    <cellStyle name="Millares [0] 12 2 4 6 2" xfId="37895" xr:uid="{2D592518-D719-4195-8CE5-94F8F3114CA7}"/>
    <cellStyle name="Millares [0] 12 2 4 7" xfId="22997" xr:uid="{B095A652-1DE3-4E17-807F-28F577AD5151}"/>
    <cellStyle name="Millares [0] 12 2 4 8" xfId="44500" xr:uid="{E2EA5769-D922-44C6-A67A-5E0812377E11}"/>
    <cellStyle name="Millares [0] 12 2 5" xfId="2178" xr:uid="{2BA79599-E3F8-47A6-AFEA-C5B383073964}"/>
    <cellStyle name="Millares [0] 12 2 5 2" xfId="10444" xr:uid="{1355477D-63E7-4C18-BF7C-9C625D873837}"/>
    <cellStyle name="Millares [0] 12 2 5 2 2" xfId="31947" xr:uid="{C8EEE09D-D7B7-43F9-A7B2-07899BCB981A}"/>
    <cellStyle name="Millares [0] 12 2 5 3" xfId="17079" xr:uid="{3895E5EE-C411-4BD6-A925-EEACA8F02728}"/>
    <cellStyle name="Millares [0] 12 2 5 3 2" xfId="38582" xr:uid="{0057B895-33B1-47FB-A010-FDD4B5CF5027}"/>
    <cellStyle name="Millares [0] 12 2 5 4" xfId="23684" xr:uid="{F3464E9F-7860-4736-A8D8-4B4CB1612560}"/>
    <cellStyle name="Millares [0] 12 2 5 5" xfId="45187" xr:uid="{018B0A53-EF7E-4DCF-B7B6-B7F8117AF795}"/>
    <cellStyle name="Millares [0] 12 2 6" xfId="2724" xr:uid="{EA0A19B7-F69D-4510-9C03-DC74B74F32E7}"/>
    <cellStyle name="Millares [0] 12 2 6 2" xfId="10990" xr:uid="{6B6E1429-B192-4348-94D7-9359E8584779}"/>
    <cellStyle name="Millares [0] 12 2 6 2 2" xfId="32493" xr:uid="{E94A0E8F-08C3-46D8-8562-3519BC536861}"/>
    <cellStyle name="Millares [0] 12 2 6 3" xfId="17625" xr:uid="{6C6CDA66-C24F-41A4-B874-F90066F79C87}"/>
    <cellStyle name="Millares [0] 12 2 6 3 2" xfId="39128" xr:uid="{5EE4B90C-1C88-468F-B73E-286B5784D035}"/>
    <cellStyle name="Millares [0] 12 2 6 4" xfId="24230" xr:uid="{8222909E-FB85-44D7-ADD8-75CE5046BF70}"/>
    <cellStyle name="Millares [0] 12 2 6 5" xfId="45733" xr:uid="{35F14016-75A2-44C6-88C6-47C7768184BB}"/>
    <cellStyle name="Millares [0] 12 2 7" xfId="3374" xr:uid="{E0F19BD4-9025-40B6-9ADA-FA088D81E854}"/>
    <cellStyle name="Millares [0] 12 2 7 2" xfId="11640" xr:uid="{F737E110-22E4-4499-8D9C-87D9C1E16B78}"/>
    <cellStyle name="Millares [0] 12 2 7 2 2" xfId="33143" xr:uid="{0B2C4F84-3D6F-4BD6-BD0F-DC9461A62F4E}"/>
    <cellStyle name="Millares [0] 12 2 7 3" xfId="18275" xr:uid="{F930961A-1FCC-4F4F-8703-C60B03FA4111}"/>
    <cellStyle name="Millares [0] 12 2 7 3 2" xfId="39778" xr:uid="{16810B21-6054-42FF-B4DF-F7DC70CE890D}"/>
    <cellStyle name="Millares [0] 12 2 7 4" xfId="24880" xr:uid="{29E72247-CF6E-40CD-BF5C-CFF2E29457F8}"/>
    <cellStyle name="Millares [0] 12 2 7 5" xfId="46383" xr:uid="{0B19A9D2-C07B-4548-B15B-7999EC3313A5}"/>
    <cellStyle name="Millares [0] 12 2 8" xfId="4868" xr:uid="{C7B53A48-0008-435A-9A87-39A5E5FB3436}"/>
    <cellStyle name="Millares [0] 12 2 8 2" xfId="13134" xr:uid="{993BB438-6D20-4A72-91FE-56B40BA33718}"/>
    <cellStyle name="Millares [0] 12 2 8 2 2" xfId="34637" xr:uid="{9C5E337E-E8BF-49D7-8DD5-5CFB7BEB865E}"/>
    <cellStyle name="Millares [0] 12 2 8 3" xfId="19769" xr:uid="{37F43989-C700-4379-923E-FC73B85DAFF9}"/>
    <cellStyle name="Millares [0] 12 2 8 3 2" xfId="41272" xr:uid="{7BDC146D-2679-429B-B957-74AEABE2D250}"/>
    <cellStyle name="Millares [0] 12 2 8 4" xfId="26374" xr:uid="{36F9B79D-F243-4654-9397-0815B95A6440}"/>
    <cellStyle name="Millares [0] 12 2 8 5" xfId="47877" xr:uid="{911FFC82-50CB-4732-9ED3-47EA57592930}"/>
    <cellStyle name="Millares [0] 12 2 9" xfId="5513" xr:uid="{F71EED9E-B4CF-4FB7-8B57-01F2B925FEF8}"/>
    <cellStyle name="Millares [0] 12 2 9 2" xfId="13779" xr:uid="{B10D05FF-B2AF-4400-9BA4-F14D8178C43C}"/>
    <cellStyle name="Millares [0] 12 2 9 2 2" xfId="35282" xr:uid="{FD9B5B77-1645-4D0A-92D6-33781F46052E}"/>
    <cellStyle name="Millares [0] 12 2 9 3" xfId="20414" xr:uid="{3C132624-3A12-43AA-969B-CCAAA9356BBA}"/>
    <cellStyle name="Millares [0] 12 2 9 3 2" xfId="41917" xr:uid="{96C9F73B-4DF4-453C-987E-37556B0FD8BF}"/>
    <cellStyle name="Millares [0] 12 2 9 4" xfId="27019" xr:uid="{A5DBD8B7-6783-44B8-B732-B5FD0B48554B}"/>
    <cellStyle name="Millares [0] 12 2 9 5" xfId="48522" xr:uid="{0A7F54F4-0139-4642-B01A-8A480B4D588F}"/>
    <cellStyle name="Millares [0] 12 3" xfId="414" xr:uid="{617BD1DC-19CC-4E7D-8903-29976914A7E0}"/>
    <cellStyle name="Millares [0] 12 3 10" xfId="15317" xr:uid="{74FE3304-122C-4EC6-939C-FCB7A893564C}"/>
    <cellStyle name="Millares [0] 12 3 10 2" xfId="36820" xr:uid="{E7AD08E9-D166-4E91-84F7-80C900CB25B7}"/>
    <cellStyle name="Millares [0] 12 3 11" xfId="21922" xr:uid="{B9FE7C65-3970-452C-B6F2-623C9050D6ED}"/>
    <cellStyle name="Millares [0] 12 3 12" xfId="43425" xr:uid="{450708A0-E340-4054-9732-C94592AF7168}"/>
    <cellStyle name="Millares [0] 12 3 2" xfId="1362" xr:uid="{7F234C1D-783C-4775-BC32-1DDF84D85D97}"/>
    <cellStyle name="Millares [0] 12 3 2 2" xfId="4191" xr:uid="{9D931F61-5F0F-421A-B565-D51DBBA4C692}"/>
    <cellStyle name="Millares [0] 12 3 2 2 2" xfId="12457" xr:uid="{779F7DF9-4B21-4D91-82D9-4944BD96CB00}"/>
    <cellStyle name="Millares [0] 12 3 2 2 2 2" xfId="33960" xr:uid="{E561580D-A4D8-40F3-8DB1-80FDC3F65954}"/>
    <cellStyle name="Millares [0] 12 3 2 2 3" xfId="19092" xr:uid="{9A0AD928-DA2B-4282-8B4E-46B0CB2CF5E8}"/>
    <cellStyle name="Millares [0] 12 3 2 2 3 2" xfId="40595" xr:uid="{E8933888-24DB-4CC1-ADDC-5E7FACF701B4}"/>
    <cellStyle name="Millares [0] 12 3 2 2 4" xfId="25697" xr:uid="{87C905F6-1E72-484C-B2D7-40BFBEBA72A8}"/>
    <cellStyle name="Millares [0] 12 3 2 2 5" xfId="47200" xr:uid="{B3542A7B-1071-4C17-B52E-F1FA21D2C827}"/>
    <cellStyle name="Millares [0] 12 3 2 3" xfId="6330" xr:uid="{102664E8-F28D-4287-B76A-3D11C8703FF5}"/>
    <cellStyle name="Millares [0] 12 3 2 3 2" xfId="14596" xr:uid="{B7AFB183-0281-4415-B45D-2B435394DFE0}"/>
    <cellStyle name="Millares [0] 12 3 2 3 2 2" xfId="36099" xr:uid="{E0E9169F-3B02-4030-AF85-998380A52A1A}"/>
    <cellStyle name="Millares [0] 12 3 2 3 3" xfId="21231" xr:uid="{93096F3F-581F-45D5-B593-6B3ACDDA4A04}"/>
    <cellStyle name="Millares [0] 12 3 2 3 3 2" xfId="42734" xr:uid="{BB30C750-7738-449D-9D5C-F247B30D5BB9}"/>
    <cellStyle name="Millares [0] 12 3 2 3 4" xfId="27836" xr:uid="{20E7FEA0-7888-4F07-9816-CBF30CADEBDA}"/>
    <cellStyle name="Millares [0] 12 3 2 3 5" xfId="49339" xr:uid="{7C4F3863-0A5F-4BDB-A86B-1C13CDC6FE3E}"/>
    <cellStyle name="Millares [0] 12 3 2 4" xfId="7971" xr:uid="{C99A98E2-5A8A-4359-8274-30ACFF2A7C09}"/>
    <cellStyle name="Millares [0] 12 3 2 4 2" xfId="29474" xr:uid="{62881FE0-ED83-490A-990A-51336D9F4506}"/>
    <cellStyle name="Millares [0] 12 3 2 5" xfId="9628" xr:uid="{83D9A051-2108-4222-92E7-5A44282DF1B3}"/>
    <cellStyle name="Millares [0] 12 3 2 5 2" xfId="31131" xr:uid="{D4E9EF04-5035-466F-9037-7C6A9FDFCFA2}"/>
    <cellStyle name="Millares [0] 12 3 2 6" xfId="16263" xr:uid="{31747F36-BD23-4A74-B7A1-A655D64541D2}"/>
    <cellStyle name="Millares [0] 12 3 2 6 2" xfId="37766" xr:uid="{8C8FD6BC-21B9-44FD-9A45-BEE392E035E7}"/>
    <cellStyle name="Millares [0] 12 3 2 7" xfId="22868" xr:uid="{F4015E88-8DCB-469E-B177-58968C4796BB}"/>
    <cellStyle name="Millares [0] 12 3 2 8" xfId="44371" xr:uid="{948CD429-1774-4822-893E-1015DBDF16C0}"/>
    <cellStyle name="Millares [0] 12 3 3" xfId="2049" xr:uid="{970C2950-FBFC-49C8-9BC7-B627F4E04CA8}"/>
    <cellStyle name="Millares [0] 12 3 3 2" xfId="10315" xr:uid="{479569B4-2DF2-45E5-A55A-C8EF509561FF}"/>
    <cellStyle name="Millares [0] 12 3 3 2 2" xfId="31818" xr:uid="{1FE207E3-685D-4431-BCFE-404E91DAF743}"/>
    <cellStyle name="Millares [0] 12 3 3 3" xfId="16950" xr:uid="{1CDE9C50-05BE-495C-B1A7-4DCF8D8078E4}"/>
    <cellStyle name="Millares [0] 12 3 3 3 2" xfId="38453" xr:uid="{2294A9D9-1FA1-4A26-A1F0-1C391E48E174}"/>
    <cellStyle name="Millares [0] 12 3 3 4" xfId="23555" xr:uid="{70A901A7-2F98-4E26-93CD-5551BD3DCA20}"/>
    <cellStyle name="Millares [0] 12 3 3 5" xfId="45058" xr:uid="{885A70FF-F246-42A7-9EE0-C4D77354BD6A}"/>
    <cellStyle name="Millares [0] 12 3 4" xfId="2848" xr:uid="{946658D0-49F1-446E-AEAB-D981A1702147}"/>
    <cellStyle name="Millares [0] 12 3 4 2" xfId="11114" xr:uid="{D57DE3AF-354A-44C7-83CE-73F7A8166D84}"/>
    <cellStyle name="Millares [0] 12 3 4 2 2" xfId="32617" xr:uid="{820E7A7A-4A30-470D-A513-999CCF953B7D}"/>
    <cellStyle name="Millares [0] 12 3 4 3" xfId="17749" xr:uid="{3E7184E4-4614-4A14-896C-6618DEF19E7A}"/>
    <cellStyle name="Millares [0] 12 3 4 3 2" xfId="39252" xr:uid="{2EA33230-79B1-4D98-A1AC-E3EE7EB5DD86}"/>
    <cellStyle name="Millares [0] 12 3 4 4" xfId="24354" xr:uid="{502B88A1-AD1B-4AC1-829E-B2CE2D203243}"/>
    <cellStyle name="Millares [0] 12 3 4 5" xfId="45857" xr:uid="{F174E275-170A-4282-B43A-C23453D0748C}"/>
    <cellStyle name="Millares [0] 12 3 5" xfId="3245" xr:uid="{9ADA60CB-CAE2-4801-AF1B-9974F2ADED51}"/>
    <cellStyle name="Millares [0] 12 3 5 2" xfId="11511" xr:uid="{27851834-8BE1-4C4B-8830-5CA3CA4196AB}"/>
    <cellStyle name="Millares [0] 12 3 5 2 2" xfId="33014" xr:uid="{A0135E1A-ED30-47B9-817E-5FF31DA59BAF}"/>
    <cellStyle name="Millares [0] 12 3 5 3" xfId="18146" xr:uid="{677D9A77-C5F0-430D-950F-2800FFF55556}"/>
    <cellStyle name="Millares [0] 12 3 5 3 2" xfId="39649" xr:uid="{87C83F8A-6C83-4FA4-A925-D2734604A55A}"/>
    <cellStyle name="Millares [0] 12 3 5 4" xfId="24751" xr:uid="{0A4AE7CC-9F37-428B-8A70-9237CFE1F1D6}"/>
    <cellStyle name="Millares [0] 12 3 5 5" xfId="46254" xr:uid="{2DBFE768-AE9F-4779-B576-E88C5C8F27E6}"/>
    <cellStyle name="Millares [0] 12 3 6" xfId="4992" xr:uid="{C61D4357-FF96-4DE0-940E-0F230BC1F225}"/>
    <cellStyle name="Millares [0] 12 3 6 2" xfId="13258" xr:uid="{B584CE55-B345-477A-ACAE-4AA5AD6F756F}"/>
    <cellStyle name="Millares [0] 12 3 6 2 2" xfId="34761" xr:uid="{CBC40E73-0C67-4AC3-BC2B-00AE3C159AD7}"/>
    <cellStyle name="Millares [0] 12 3 6 3" xfId="19893" xr:uid="{EB00C6BF-172C-40C3-9322-124E95734F6C}"/>
    <cellStyle name="Millares [0] 12 3 6 3 2" xfId="41396" xr:uid="{69B20970-37ED-4715-B7EB-829E6CC039CF}"/>
    <cellStyle name="Millares [0] 12 3 6 4" xfId="26498" xr:uid="{A76617AA-DB00-46EB-806A-11A36EC7A3DB}"/>
    <cellStyle name="Millares [0] 12 3 6 5" xfId="48001" xr:uid="{EFDF9991-0363-4883-ADFF-DFDA7CC6A58E}"/>
    <cellStyle name="Millares [0] 12 3 7" xfId="5384" xr:uid="{C2E3E556-FD16-4150-8CFE-2BF82890FDC0}"/>
    <cellStyle name="Millares [0] 12 3 7 2" xfId="13650" xr:uid="{1439F4B4-70E9-4E74-B75B-72E3644B9D1A}"/>
    <cellStyle name="Millares [0] 12 3 7 2 2" xfId="35153" xr:uid="{84B395E7-9CCC-4752-8733-841E8B1A6100}"/>
    <cellStyle name="Millares [0] 12 3 7 3" xfId="20285" xr:uid="{95D2D905-C489-4D07-BBC5-C7E0E5F20D91}"/>
    <cellStyle name="Millares [0] 12 3 7 3 2" xfId="41788" xr:uid="{8382EBDE-8FC9-489F-B5E0-148AB91814D1}"/>
    <cellStyle name="Millares [0] 12 3 7 4" xfId="26890" xr:uid="{534236A4-EDF5-479C-84EE-34F70612F203}"/>
    <cellStyle name="Millares [0] 12 3 7 5" xfId="48393" xr:uid="{E9E740C8-3022-4BE4-BCBE-57A0106AD1A5}"/>
    <cellStyle name="Millares [0] 12 3 8" xfId="7025" xr:uid="{74FB37E6-2A40-4230-A91C-F2EA9E37B852}"/>
    <cellStyle name="Millares [0] 12 3 8 2" xfId="28528" xr:uid="{EA8DE8B9-1F12-4011-A3A2-9AF39E5616AD}"/>
    <cellStyle name="Millares [0] 12 3 9" xfId="8681" xr:uid="{9AF8463C-D84A-4CFB-BF31-CEE4C2816EC5}"/>
    <cellStyle name="Millares [0] 12 3 9 2" xfId="30184" xr:uid="{03E291F7-9B39-4BC6-8E36-43ACDF538372}"/>
    <cellStyle name="Millares [0] 12 4" xfId="698" xr:uid="{836A2307-3427-4771-A44B-3B3F41A1DBEF}"/>
    <cellStyle name="Millares [0] 12 4 10" xfId="43707" xr:uid="{126AA92B-55AD-437D-9541-3F1BDF71549D}"/>
    <cellStyle name="Millares [0] 12 4 2" xfId="1644" xr:uid="{B9C5B566-5FEF-453D-A929-890589093ECC}"/>
    <cellStyle name="Millares [0] 12 4 2 2" xfId="4473" xr:uid="{87D3B935-A541-4949-A27E-12591A2EA73E}"/>
    <cellStyle name="Millares [0] 12 4 2 2 2" xfId="12739" xr:uid="{53003F50-A57D-4B0A-83A9-7734CEC760AA}"/>
    <cellStyle name="Millares [0] 12 4 2 2 2 2" xfId="34242" xr:uid="{6F4AE4AA-A83F-4365-B237-0340C91E3BA0}"/>
    <cellStyle name="Millares [0] 12 4 2 2 3" xfId="19374" xr:uid="{21703B61-4D8A-4B87-8833-10984390F50B}"/>
    <cellStyle name="Millares [0] 12 4 2 2 3 2" xfId="40877" xr:uid="{169AB6DB-4831-44D0-949B-00B325F7ECD1}"/>
    <cellStyle name="Millares [0] 12 4 2 2 4" xfId="25979" xr:uid="{1016721E-E20F-41B8-AC3A-BDB68891288D}"/>
    <cellStyle name="Millares [0] 12 4 2 2 5" xfId="47482" xr:uid="{8C17D7A8-AED3-41B0-99AE-599605CDDE22}"/>
    <cellStyle name="Millares [0] 12 4 2 3" xfId="6612" xr:uid="{697100BC-DF90-4ADB-9F91-A115C4970B20}"/>
    <cellStyle name="Millares [0] 12 4 2 3 2" xfId="14878" xr:uid="{78A4F7F1-A497-47C6-9FCA-569358702B28}"/>
    <cellStyle name="Millares [0] 12 4 2 3 2 2" xfId="36381" xr:uid="{8160347E-9DA7-4267-91D0-464793BE9346}"/>
    <cellStyle name="Millares [0] 12 4 2 3 3" xfId="21513" xr:uid="{AC733585-4AB4-439D-A5D1-893796EB8B6E}"/>
    <cellStyle name="Millares [0] 12 4 2 3 3 2" xfId="43016" xr:uid="{55C84A26-549B-4602-8810-6D0DFACDD51F}"/>
    <cellStyle name="Millares [0] 12 4 2 3 4" xfId="28118" xr:uid="{1EEB1C6A-1882-41ED-B5E8-A465CE268B48}"/>
    <cellStyle name="Millares [0] 12 4 2 3 5" xfId="49621" xr:uid="{15443508-A012-4038-9EAD-6B2ACB491CE5}"/>
    <cellStyle name="Millares [0] 12 4 2 4" xfId="8253" xr:uid="{62A43AF2-E237-44D6-B72C-38F58A89B711}"/>
    <cellStyle name="Millares [0] 12 4 2 4 2" xfId="29756" xr:uid="{65D6E31F-C009-4C4F-BCD8-76B4F821C011}"/>
    <cellStyle name="Millares [0] 12 4 2 5" xfId="9910" xr:uid="{B961F88E-AF14-4778-87CB-C581885B4180}"/>
    <cellStyle name="Millares [0] 12 4 2 5 2" xfId="31413" xr:uid="{8ED303FC-69DB-46D3-820A-874463FD8838}"/>
    <cellStyle name="Millares [0] 12 4 2 6" xfId="16545" xr:uid="{66FC9453-AB89-4976-9801-464F7F76358D}"/>
    <cellStyle name="Millares [0] 12 4 2 6 2" xfId="38048" xr:uid="{5D6D5B4A-329A-4471-82EB-DB7869C584F2}"/>
    <cellStyle name="Millares [0] 12 4 2 7" xfId="23150" xr:uid="{43D3E9B6-108B-445A-928C-6569C8D45D15}"/>
    <cellStyle name="Millares [0] 12 4 2 8" xfId="44653" xr:uid="{E19A804B-DDF3-4CBF-ACF5-FCBADE85EA55}"/>
    <cellStyle name="Millares [0] 12 4 3" xfId="2331" xr:uid="{F038544B-3814-40A7-AFB0-005A9677D740}"/>
    <cellStyle name="Millares [0] 12 4 3 2" xfId="10597" xr:uid="{FB3DFCCF-23E6-4BAF-B536-7A1555177F2D}"/>
    <cellStyle name="Millares [0] 12 4 3 2 2" xfId="32100" xr:uid="{4686ED8C-D4AF-4334-AC51-BC53ECD9F4F0}"/>
    <cellStyle name="Millares [0] 12 4 3 3" xfId="17232" xr:uid="{53D35383-8714-453F-9B5C-E18189B3B479}"/>
    <cellStyle name="Millares [0] 12 4 3 3 2" xfId="38735" xr:uid="{0510A6E8-10BD-4CB1-A501-5504429F52A7}"/>
    <cellStyle name="Millares [0] 12 4 3 4" xfId="23837" xr:uid="{1E2E402B-BF5F-4712-9666-8E5FBF30D7CF}"/>
    <cellStyle name="Millares [0] 12 4 3 5" xfId="45340" xr:uid="{4E776AFE-8695-44E7-88E6-5C43151137AA}"/>
    <cellStyle name="Millares [0] 12 4 4" xfId="3527" xr:uid="{C72D0BF2-822D-4625-9425-0C63C061E521}"/>
    <cellStyle name="Millares [0] 12 4 4 2" xfId="11793" xr:uid="{E483915A-84E1-406C-9771-2B34AFB1267A}"/>
    <cellStyle name="Millares [0] 12 4 4 2 2" xfId="33296" xr:uid="{E9231380-F5EB-40F5-BB06-2B5E1518242E}"/>
    <cellStyle name="Millares [0] 12 4 4 3" xfId="18428" xr:uid="{9863ED72-6FE5-4F38-916B-D3A56FA78AF3}"/>
    <cellStyle name="Millares [0] 12 4 4 3 2" xfId="39931" xr:uid="{8D647F44-FD54-422C-B394-505A458B3AFB}"/>
    <cellStyle name="Millares [0] 12 4 4 4" xfId="25033" xr:uid="{61A1714E-9A04-4219-880B-C9DA26C67649}"/>
    <cellStyle name="Millares [0] 12 4 4 5" xfId="46536" xr:uid="{3B8ED4B2-EFC6-4049-8058-BBEF789079E2}"/>
    <cellStyle name="Millares [0] 12 4 5" xfId="5666" xr:uid="{C0DC48FE-B9AC-4507-86D3-5E8C3A7E6BB5}"/>
    <cellStyle name="Millares [0] 12 4 5 2" xfId="13932" xr:uid="{630AD4BD-0727-4778-98D1-AA36D244D4CC}"/>
    <cellStyle name="Millares [0] 12 4 5 2 2" xfId="35435" xr:uid="{445D4AF7-77C9-4108-87AB-7B0B93A6A263}"/>
    <cellStyle name="Millares [0] 12 4 5 3" xfId="20567" xr:uid="{1081FBF9-841B-4312-8B97-5D47BEE2DB9F}"/>
    <cellStyle name="Millares [0] 12 4 5 3 2" xfId="42070" xr:uid="{AC412785-981A-461A-8740-93617C528961}"/>
    <cellStyle name="Millares [0] 12 4 5 4" xfId="27172" xr:uid="{333BAD9A-D3FB-4878-9D97-462637268F42}"/>
    <cellStyle name="Millares [0] 12 4 5 5" xfId="48675" xr:uid="{6463E1E2-CF66-4FAA-9EBD-4A0098DA5991}"/>
    <cellStyle name="Millares [0] 12 4 6" xfId="7307" xr:uid="{93C4B426-3171-487F-A544-6053ACBD2B75}"/>
    <cellStyle name="Millares [0] 12 4 6 2" xfId="28810" xr:uid="{12C7ED2B-9599-4B15-AE5D-64D067DF9505}"/>
    <cellStyle name="Millares [0] 12 4 7" xfId="8964" xr:uid="{F8FD2D76-C954-4E0F-8188-08320D83FD3F}"/>
    <cellStyle name="Millares [0] 12 4 7 2" xfId="30467" xr:uid="{6545A8DE-8445-46E4-AD9F-07B812759C1F}"/>
    <cellStyle name="Millares [0] 12 4 8" xfId="15599" xr:uid="{06A33EFD-4D8E-4932-9672-3FC5E6F59D1C}"/>
    <cellStyle name="Millares [0] 12 4 8 2" xfId="37102" xr:uid="{34332075-7B91-4B04-978F-EB8F0A5B6269}"/>
    <cellStyle name="Millares [0] 12 4 9" xfId="22204" xr:uid="{C6B6A332-31AD-48DD-8C45-04643F160C7E}"/>
    <cellStyle name="Millares [0] 12 5" xfId="967" xr:uid="{025F3106-DEA5-4D08-B1F8-3A3C77DFF472}"/>
    <cellStyle name="Millares [0] 12 5 2" xfId="3796" xr:uid="{3A6CB1AC-E068-45CB-8F24-DD804BAA1CFF}"/>
    <cellStyle name="Millares [0] 12 5 2 2" xfId="12062" xr:uid="{438AEC41-1AB0-444E-AE89-99D05E1B7671}"/>
    <cellStyle name="Millares [0] 12 5 2 2 2" xfId="33565" xr:uid="{F139845A-4916-4C5C-9A86-CD0C38F65BF1}"/>
    <cellStyle name="Millares [0] 12 5 2 3" xfId="18697" xr:uid="{495EAE81-65F4-4FEA-B563-D5D959C38C15}"/>
    <cellStyle name="Millares [0] 12 5 2 3 2" xfId="40200" xr:uid="{0686A119-05F6-4BA9-9FA5-FE0D3C1D3D94}"/>
    <cellStyle name="Millares [0] 12 5 2 4" xfId="25302" xr:uid="{F9893EC5-BD4F-422C-A762-0EC4A13104E8}"/>
    <cellStyle name="Millares [0] 12 5 2 5" xfId="46805" xr:uid="{D60369A2-7FA2-4614-AC68-0098701AB612}"/>
    <cellStyle name="Millares [0] 12 5 3" xfId="5935" xr:uid="{F9A386EE-D1F6-4B03-A40C-C19FFC04FB1F}"/>
    <cellStyle name="Millares [0] 12 5 3 2" xfId="14201" xr:uid="{D05FDB48-7D5E-43A5-81D8-01E82AB41691}"/>
    <cellStyle name="Millares [0] 12 5 3 2 2" xfId="35704" xr:uid="{EEC4A72F-A121-4365-93DD-2C9128C55F19}"/>
    <cellStyle name="Millares [0] 12 5 3 3" xfId="20836" xr:uid="{6BD45593-BF97-47CC-AE4E-4B2E3C4991AB}"/>
    <cellStyle name="Millares [0] 12 5 3 3 2" xfId="42339" xr:uid="{21B19640-C78C-4245-AB07-D7DBBC273639}"/>
    <cellStyle name="Millares [0] 12 5 3 4" xfId="27441" xr:uid="{52627EAC-ED87-4F25-BCDE-DBD425B2E42D}"/>
    <cellStyle name="Millares [0] 12 5 3 5" xfId="48944" xr:uid="{F577E6C8-3CA7-402C-B7D7-DC34EC2109FC}"/>
    <cellStyle name="Millares [0] 12 5 4" xfId="7576" xr:uid="{00E12D0E-29CA-4238-831B-6E31F09D6627}"/>
    <cellStyle name="Millares [0] 12 5 4 2" xfId="29079" xr:uid="{B8B43656-468E-4453-8CE3-3A03432466E4}"/>
    <cellStyle name="Millares [0] 12 5 5" xfId="9233" xr:uid="{A462159B-2487-4F9B-8330-C515DB8156B9}"/>
    <cellStyle name="Millares [0] 12 5 5 2" xfId="30736" xr:uid="{701E9A63-7C45-4E5D-8C6E-C0EC7A57904E}"/>
    <cellStyle name="Millares [0] 12 5 6" xfId="15868" xr:uid="{824EF900-6C0F-47A6-BEC4-02EE9D5E56B7}"/>
    <cellStyle name="Millares [0] 12 5 6 2" xfId="37371" xr:uid="{27FB0B98-31DF-47D6-8498-A847A8717289}"/>
    <cellStyle name="Millares [0] 12 5 7" xfId="22473" xr:uid="{0E8F9D01-8A87-4C7E-B2B8-3AAA32008D5F}"/>
    <cellStyle name="Millares [0] 12 5 8" xfId="43976" xr:uid="{800C5EA9-75F2-47B7-B12B-E1F138F9C091}"/>
    <cellStyle name="Millares [0] 12 6" xfId="1227" xr:uid="{2E6607F9-9C2A-450D-9007-0CB9D3976869}"/>
    <cellStyle name="Millares [0] 12 6 2" xfId="4056" xr:uid="{12C11BD9-7DE0-4129-B848-4AC2EDAF302A}"/>
    <cellStyle name="Millares [0] 12 6 2 2" xfId="12322" xr:uid="{FEE59C56-FA26-43F7-AB07-E10FDD0D1E08}"/>
    <cellStyle name="Millares [0] 12 6 2 2 2" xfId="33825" xr:uid="{A56B6FAC-4D50-4675-BF30-C10190A92B47}"/>
    <cellStyle name="Millares [0] 12 6 2 3" xfId="18957" xr:uid="{44A28DB6-39E6-4491-8DF2-F2CC18472651}"/>
    <cellStyle name="Millares [0] 12 6 2 3 2" xfId="40460" xr:uid="{5BAD43DC-F5A7-4B70-8FA1-87A047E0F13D}"/>
    <cellStyle name="Millares [0] 12 6 2 4" xfId="25562" xr:uid="{336408FC-7588-42C0-B752-84D4A6F83968}"/>
    <cellStyle name="Millares [0] 12 6 2 5" xfId="47065" xr:uid="{B28610C0-C34A-4086-9F86-9C39D3BEA0DA}"/>
    <cellStyle name="Millares [0] 12 6 3" xfId="6195" xr:uid="{94E6FC9F-D590-4852-B61D-529E34681735}"/>
    <cellStyle name="Millares [0] 12 6 3 2" xfId="14461" xr:uid="{7B6CBC65-BC2E-4B27-A796-D487F9A54B5F}"/>
    <cellStyle name="Millares [0] 12 6 3 2 2" xfId="35964" xr:uid="{E87E621E-52FC-4CF5-BDEC-E51563D12874}"/>
    <cellStyle name="Millares [0] 12 6 3 3" xfId="21096" xr:uid="{7464EB32-C193-4458-A70F-0E2A401CAB27}"/>
    <cellStyle name="Millares [0] 12 6 3 3 2" xfId="42599" xr:uid="{6B5205D2-2FB5-484F-BCBE-3CB8BD0FC794}"/>
    <cellStyle name="Millares [0] 12 6 3 4" xfId="27701" xr:uid="{879A1492-0BA7-4585-97A4-2D4921E6CA0C}"/>
    <cellStyle name="Millares [0] 12 6 3 5" xfId="49204" xr:uid="{3C3DA46D-8867-490E-A92E-121B746B87B9}"/>
    <cellStyle name="Millares [0] 12 6 4" xfId="7836" xr:uid="{125F2A7C-DCE6-4A55-8E98-E5D9597337E6}"/>
    <cellStyle name="Millares [0] 12 6 4 2" xfId="29339" xr:uid="{D711842A-40C8-4890-A1A5-3D3EE3A99662}"/>
    <cellStyle name="Millares [0] 12 6 5" xfId="9493" xr:uid="{B5A7EE82-3518-4534-8F52-F479BD63A553}"/>
    <cellStyle name="Millares [0] 12 6 5 2" xfId="30996" xr:uid="{DCB9A7DE-AB08-455A-855A-0FEC695F93C3}"/>
    <cellStyle name="Millares [0] 12 6 6" xfId="16128" xr:uid="{491AAA2A-BD04-428C-B1FE-C9824BF5DEF3}"/>
    <cellStyle name="Millares [0] 12 6 6 2" xfId="37631" xr:uid="{A3518CCD-33AF-4749-A063-8BDD53FDA1F1}"/>
    <cellStyle name="Millares [0] 12 6 7" xfId="22733" xr:uid="{FCBA781D-617D-4564-8891-CD8F330FD6D7}"/>
    <cellStyle name="Millares [0] 12 6 8" xfId="44236" xr:uid="{30278948-B5F7-417B-858B-BA94F49A42B4}"/>
    <cellStyle name="Millares [0] 12 7" xfId="1915" xr:uid="{114967FB-2133-469C-9C2E-165088C5D558}"/>
    <cellStyle name="Millares [0] 12 7 2" xfId="10181" xr:uid="{A47B65F9-F0C2-4A57-95B1-2E05C093E34B}"/>
    <cellStyle name="Millares [0] 12 7 2 2" xfId="31684" xr:uid="{A2475225-C071-4714-A080-92F640CFB7D8}"/>
    <cellStyle name="Millares [0] 12 7 3" xfId="16816" xr:uid="{C5D43056-5F10-48E1-A6F3-4A8AAA969E41}"/>
    <cellStyle name="Millares [0] 12 7 3 2" xfId="38319" xr:uid="{83DF8385-985A-45BD-A2EE-8D448584FC84}"/>
    <cellStyle name="Millares [0] 12 7 4" xfId="23421" xr:uid="{ACB1208C-F057-4798-B444-3497247D51DA}"/>
    <cellStyle name="Millares [0] 12 7 5" xfId="44924" xr:uid="{9115988F-5B81-4E7D-ACBC-5FA3906DFCE8}"/>
    <cellStyle name="Millares [0] 12 8" xfId="2600" xr:uid="{21DC1269-9A88-4DDD-938E-44A1BBCED0C3}"/>
    <cellStyle name="Millares [0] 12 8 2" xfId="10866" xr:uid="{85F42AA5-808E-44E1-895D-ADC8B7BFEF23}"/>
    <cellStyle name="Millares [0] 12 8 2 2" xfId="32369" xr:uid="{772A45B9-2840-4683-857D-9F7CD3B70088}"/>
    <cellStyle name="Millares [0] 12 8 3" xfId="17501" xr:uid="{FEC7F491-37CC-465D-8920-F376095592EA}"/>
    <cellStyle name="Millares [0] 12 8 3 2" xfId="39004" xr:uid="{B1436BF0-67A0-4280-946A-2BBB2EDAA74E}"/>
    <cellStyle name="Millares [0] 12 8 4" xfId="24106" xr:uid="{4C143145-136B-4F2A-B09A-594F597BEA29}"/>
    <cellStyle name="Millares [0] 12 8 5" xfId="45609" xr:uid="{971B531E-9722-4543-A237-EFF0C020F6CA}"/>
    <cellStyle name="Millares [0] 12 9" xfId="3111" xr:uid="{506AB5E0-8234-4D74-96CB-A41633030579}"/>
    <cellStyle name="Millares [0] 12 9 2" xfId="11377" xr:uid="{6CE76027-5174-4BB1-9D0E-C8C795C1C048}"/>
    <cellStyle name="Millares [0] 12 9 2 2" xfId="32880" xr:uid="{22EEB376-A539-41A3-9A7A-96CE43E4B394}"/>
    <cellStyle name="Millares [0] 12 9 3" xfId="18012" xr:uid="{BAB7AD87-A915-4CAD-B6D3-5B6D6D073BCA}"/>
    <cellStyle name="Millares [0] 12 9 3 2" xfId="39515" xr:uid="{0B8891CD-651B-4F83-8D74-6424AF4696E2}"/>
    <cellStyle name="Millares [0] 12 9 4" xfId="24617" xr:uid="{A140A838-AB02-42F6-A52A-E6FDF7EC4D33}"/>
    <cellStyle name="Millares [0] 12 9 5" xfId="46120" xr:uid="{F1D6798A-BDCA-4550-9E5A-97F2B899CE34}"/>
    <cellStyle name="Millares [0] 13" xfId="299" xr:uid="{2A9FDFA9-749B-4F62-ACE7-F880E19630CB}"/>
    <cellStyle name="Millares [0] 13 10" xfId="4768" xr:uid="{ADED5898-B9E0-40E1-98E0-563B9D804F97}"/>
    <cellStyle name="Millares [0] 13 10 2" xfId="13034" xr:uid="{6B9AAC77-AA5D-4CDA-B374-02D56BA85C8E}"/>
    <cellStyle name="Millares [0] 13 10 2 2" xfId="34537" xr:uid="{D7B4F9DC-6744-4308-AD61-84D8EFC43C87}"/>
    <cellStyle name="Millares [0] 13 10 3" xfId="19669" xr:uid="{D8A3D605-7124-4B87-9053-5315449AB6ED}"/>
    <cellStyle name="Millares [0] 13 10 3 2" xfId="41172" xr:uid="{7728FAB5-2AA6-4887-AD99-FD1275011201}"/>
    <cellStyle name="Millares [0] 13 10 4" xfId="26274" xr:uid="{0FFC0D41-2910-4412-83B8-ABDD2A71AB55}"/>
    <cellStyle name="Millares [0] 13 10 5" xfId="47777" xr:uid="{3F71CAF9-8770-4A3C-B276-0490FD7BE61B}"/>
    <cellStyle name="Millares [0] 13 11" xfId="5272" xr:uid="{2FE3B049-ECC5-4475-9308-F26CB9D3EFC3}"/>
    <cellStyle name="Millares [0] 13 11 2" xfId="13538" xr:uid="{1DDB452B-4F29-48C3-9004-079A2E0A6FCC}"/>
    <cellStyle name="Millares [0] 13 11 2 2" xfId="35041" xr:uid="{D4D39D5B-1B5A-4F12-95D6-E89DAA1B04EA}"/>
    <cellStyle name="Millares [0] 13 11 3" xfId="20173" xr:uid="{F2717579-3EC4-4EAF-8651-D2374039841E}"/>
    <cellStyle name="Millares [0] 13 11 3 2" xfId="41676" xr:uid="{C82C7D90-F6E5-4119-BB92-57CC272F9BFC}"/>
    <cellStyle name="Millares [0] 13 11 4" xfId="26778" xr:uid="{FA6FC2CD-EBB7-4A8F-BE89-51CC3BFC354F}"/>
    <cellStyle name="Millares [0] 13 11 5" xfId="48281" xr:uid="{BFE4CAA8-3EBA-450E-8717-CEE12C70F4F7}"/>
    <cellStyle name="Millares [0] 13 12" xfId="6913" xr:uid="{F155B5DF-C5C4-4B62-8421-3F191DD2DC85}"/>
    <cellStyle name="Millares [0] 13 12 2" xfId="28416" xr:uid="{7FBAB136-D13F-4DD7-8DC4-BE6A3210BE40}"/>
    <cellStyle name="Millares [0] 13 13" xfId="8569" xr:uid="{EBCE7382-38AC-441D-BF8B-B68A834CE0E4}"/>
    <cellStyle name="Millares [0] 13 13 2" xfId="30072" xr:uid="{3D7C0233-145D-4E5A-9C51-2A6174DBEBB7}"/>
    <cellStyle name="Millares [0] 13 14" xfId="15205" xr:uid="{F8D0DA02-97EF-4743-962B-CEE62872007C}"/>
    <cellStyle name="Millares [0] 13 14 2" xfId="36708" xr:uid="{D1CE8467-83B7-40E6-B262-93C69966C766}"/>
    <cellStyle name="Millares [0] 13 15" xfId="21810" xr:uid="{D76E13BC-9DAA-4641-9823-474A4AED9FF5}"/>
    <cellStyle name="Millares [0] 13 16" xfId="43313" xr:uid="{C9FD6E79-550A-486F-9E21-B444EFF14C8B}"/>
    <cellStyle name="Millares [0] 13 2" xfId="566" xr:uid="{90F01F93-BEF8-4419-80F9-F0EAB133ED45}"/>
    <cellStyle name="Millares [0] 13 2 10" xfId="7177" xr:uid="{59A3C93D-8DA4-4FF2-89DF-19EDC6D9CF3E}"/>
    <cellStyle name="Millares [0] 13 2 10 2" xfId="28680" xr:uid="{779EA4ED-6BDA-4ED4-BB8C-3C7F064893B3}"/>
    <cellStyle name="Millares [0] 13 2 11" xfId="8833" xr:uid="{954A2FDA-566B-410F-8C17-3F5F4CD5CDEA}"/>
    <cellStyle name="Millares [0] 13 2 11 2" xfId="30336" xr:uid="{8E313D8B-BD08-48D0-B865-94BB38E2AD66}"/>
    <cellStyle name="Millares [0] 13 2 12" xfId="15469" xr:uid="{75312A5C-7382-4FA7-81D1-B94CBD892AFE}"/>
    <cellStyle name="Millares [0] 13 2 12 2" xfId="36972" xr:uid="{46ECEFEF-6EB4-47F3-B545-BAE58F7D0ADF}"/>
    <cellStyle name="Millares [0] 13 2 13" xfId="22074" xr:uid="{4915BB71-E6E4-4F44-AEAD-BC6BC920C418}"/>
    <cellStyle name="Millares [0] 13 2 14" xfId="43577" xr:uid="{9BCAA872-94AD-48AD-8B18-542A32E16477}"/>
    <cellStyle name="Millares [0] 13 2 2" xfId="848" xr:uid="{6C393B80-8331-4FCA-8ED1-3401C93D12E4}"/>
    <cellStyle name="Millares [0] 13 2 2 10" xfId="15749" xr:uid="{9B00220C-DDC7-49A8-ACF7-FEC2CB7897CB}"/>
    <cellStyle name="Millares [0] 13 2 2 10 2" xfId="37252" xr:uid="{BF982AED-F7B8-4086-8447-25BEDE96EA23}"/>
    <cellStyle name="Millares [0] 13 2 2 11" xfId="22354" xr:uid="{D4C859B9-FC91-4C64-82C8-402A61ECF3BB}"/>
    <cellStyle name="Millares [0] 13 2 2 12" xfId="43857" xr:uid="{F3A92998-C018-4F41-A1F5-C97E02F5A2F3}"/>
    <cellStyle name="Millares [0] 13 2 2 2" xfId="1794" xr:uid="{2E1D1FED-A219-408B-9445-3F63CC0C0ADA}"/>
    <cellStyle name="Millares [0] 13 2 2 2 2" xfId="4623" xr:uid="{367FE7F6-AE34-4116-B97E-85BE23FE7122}"/>
    <cellStyle name="Millares [0] 13 2 2 2 2 2" xfId="12889" xr:uid="{0715D97B-DC71-4D35-9439-A3BFB7083D3B}"/>
    <cellStyle name="Millares [0] 13 2 2 2 2 2 2" xfId="34392" xr:uid="{A8EE52C2-670B-4EDB-BA35-32AEA9CEE680}"/>
    <cellStyle name="Millares [0] 13 2 2 2 2 3" xfId="19524" xr:uid="{FB7E8F43-967D-4C88-9DE2-BF3CF59A2C7E}"/>
    <cellStyle name="Millares [0] 13 2 2 2 2 3 2" xfId="41027" xr:uid="{92FEA14F-C957-4BCB-B111-A55B2CB307E8}"/>
    <cellStyle name="Millares [0] 13 2 2 2 2 4" xfId="26129" xr:uid="{698D1329-0AB0-415F-AE6A-58641DEA457A}"/>
    <cellStyle name="Millares [0] 13 2 2 2 2 5" xfId="47632" xr:uid="{9B03DA1A-79D7-435B-8E84-668A8E4DD1A9}"/>
    <cellStyle name="Millares [0] 13 2 2 2 3" xfId="6762" xr:uid="{CE860285-0679-4277-A768-DCFA62B87309}"/>
    <cellStyle name="Millares [0] 13 2 2 2 3 2" xfId="15028" xr:uid="{737DF64D-B168-4769-A2C7-7B63AA63EADE}"/>
    <cellStyle name="Millares [0] 13 2 2 2 3 2 2" xfId="36531" xr:uid="{A5940EFF-1188-4C04-8F84-6756825BE854}"/>
    <cellStyle name="Millares [0] 13 2 2 2 3 3" xfId="21663" xr:uid="{42389A13-18BF-4CFF-8ECF-A91B4AB4D6D2}"/>
    <cellStyle name="Millares [0] 13 2 2 2 3 3 2" xfId="43166" xr:uid="{8B355907-671E-4F45-8A61-C03227EC1FCA}"/>
    <cellStyle name="Millares [0] 13 2 2 2 3 4" xfId="28268" xr:uid="{C6E1360B-13EA-4D76-8CD2-5F4480BA26F7}"/>
    <cellStyle name="Millares [0] 13 2 2 2 3 5" xfId="49771" xr:uid="{ADB3A211-6B47-4A53-BD56-CE5D39D22D2B}"/>
    <cellStyle name="Millares [0] 13 2 2 2 4" xfId="8403" xr:uid="{8D39468E-705F-4336-804F-374795E8097F}"/>
    <cellStyle name="Millares [0] 13 2 2 2 4 2" xfId="29906" xr:uid="{BF8DD4BC-B065-445F-AB0F-54CC9AABA10F}"/>
    <cellStyle name="Millares [0] 13 2 2 2 5" xfId="10060" xr:uid="{A776B318-4540-4792-BE7A-004F56A9697A}"/>
    <cellStyle name="Millares [0] 13 2 2 2 5 2" xfId="31563" xr:uid="{EE056FD6-87A0-44DC-9206-8E9ECD70AE1F}"/>
    <cellStyle name="Millares [0] 13 2 2 2 6" xfId="16695" xr:uid="{6064F59B-361E-4290-BC19-BCD42B5E5F4B}"/>
    <cellStyle name="Millares [0] 13 2 2 2 6 2" xfId="38198" xr:uid="{488356A1-0DB1-4422-A953-1595F1140185}"/>
    <cellStyle name="Millares [0] 13 2 2 2 7" xfId="23300" xr:uid="{96895ABB-AFB4-4758-A809-E7DC773306EB}"/>
    <cellStyle name="Millares [0] 13 2 2 2 8" xfId="44803" xr:uid="{88239F1A-4FA2-4133-BC33-981B337B9002}"/>
    <cellStyle name="Millares [0] 13 2 2 3" xfId="2481" xr:uid="{81C71B21-2E22-421A-80B0-E75AC1949607}"/>
    <cellStyle name="Millares [0] 13 2 2 3 2" xfId="10747" xr:uid="{EE8D4D5A-5ABD-4E6A-BB52-2868EA2CA2A7}"/>
    <cellStyle name="Millares [0] 13 2 2 3 2 2" xfId="32250" xr:uid="{0697AE41-B48A-4F30-8081-06695307E146}"/>
    <cellStyle name="Millares [0] 13 2 2 3 3" xfId="17382" xr:uid="{2875D7DB-61B9-4922-B3A1-9A26ED4B53D0}"/>
    <cellStyle name="Millares [0] 13 2 2 3 3 2" xfId="38885" xr:uid="{0A46C923-D2C3-421A-8035-33926A989BD6}"/>
    <cellStyle name="Millares [0] 13 2 2 3 4" xfId="23987" xr:uid="{7BFC6CFC-DF67-4E53-8974-D953C9199972}"/>
    <cellStyle name="Millares [0] 13 2 2 3 5" xfId="45490" xr:uid="{94D6300F-FA05-41BB-9FDF-11BA578F61B3}"/>
    <cellStyle name="Millares [0] 13 2 2 4" xfId="2998" xr:uid="{F8D991AF-A4E5-4673-8088-45EE4CCE63E0}"/>
    <cellStyle name="Millares [0] 13 2 2 4 2" xfId="11264" xr:uid="{E18B8931-BB24-4CEA-9572-BC98B764A615}"/>
    <cellStyle name="Millares [0] 13 2 2 4 2 2" xfId="32767" xr:uid="{02163AC6-2242-4890-B46F-5CC73D9F5A7C}"/>
    <cellStyle name="Millares [0] 13 2 2 4 3" xfId="17899" xr:uid="{539E386A-9F70-4879-AF80-342235E045BB}"/>
    <cellStyle name="Millares [0] 13 2 2 4 3 2" xfId="39402" xr:uid="{4A5CE343-5E83-441C-8B28-71C91DBE9AE5}"/>
    <cellStyle name="Millares [0] 13 2 2 4 4" xfId="24504" xr:uid="{5030DCF6-37F6-4A4C-A219-B2D5F7A6C329}"/>
    <cellStyle name="Millares [0] 13 2 2 4 5" xfId="46007" xr:uid="{617C8F39-B39E-4BD8-AC7D-5DE95189E0B2}"/>
    <cellStyle name="Millares [0] 13 2 2 5" xfId="3677" xr:uid="{DD642210-1A2E-4EEA-B150-E9C16AC5C8F4}"/>
    <cellStyle name="Millares [0] 13 2 2 5 2" xfId="11943" xr:uid="{F0909891-1338-4FCF-B48F-EB5CAA13DB8D}"/>
    <cellStyle name="Millares [0] 13 2 2 5 2 2" xfId="33446" xr:uid="{84510C69-D411-4DB1-90D9-D205D55ECAB9}"/>
    <cellStyle name="Millares [0] 13 2 2 5 3" xfId="18578" xr:uid="{47796448-E1D5-4CB3-9CE1-24E7389EB519}"/>
    <cellStyle name="Millares [0] 13 2 2 5 3 2" xfId="40081" xr:uid="{401EA280-490A-4DB5-83CF-3474B6C571AC}"/>
    <cellStyle name="Millares [0] 13 2 2 5 4" xfId="25183" xr:uid="{B4001803-19EE-4EA2-9F2B-F9D8BE186B46}"/>
    <cellStyle name="Millares [0] 13 2 2 5 5" xfId="46686" xr:uid="{6E94118E-4D39-4590-84EE-5ABC6C27031E}"/>
    <cellStyle name="Millares [0] 13 2 2 6" xfId="5142" xr:uid="{BDDABF0D-7A84-4C21-9E5C-EEAD39F146FC}"/>
    <cellStyle name="Millares [0] 13 2 2 6 2" xfId="13408" xr:uid="{74F9212B-33FB-480A-AF76-D3ED3731387D}"/>
    <cellStyle name="Millares [0] 13 2 2 6 2 2" xfId="34911" xr:uid="{EC33094C-DD24-4EE7-83C6-1944137D4D81}"/>
    <cellStyle name="Millares [0] 13 2 2 6 3" xfId="20043" xr:uid="{F412B98A-962A-41AE-B19B-FDBC7AA1EB97}"/>
    <cellStyle name="Millares [0] 13 2 2 6 3 2" xfId="41546" xr:uid="{F6A01AA2-B45B-40E5-825F-FE0CEC8C4A68}"/>
    <cellStyle name="Millares [0] 13 2 2 6 4" xfId="26648" xr:uid="{CC5C6CF2-7371-4F7C-9E45-09A0511708A8}"/>
    <cellStyle name="Millares [0] 13 2 2 6 5" xfId="48151" xr:uid="{3710E6BA-6392-4B3F-93DB-4715137A3D2C}"/>
    <cellStyle name="Millares [0] 13 2 2 7" xfId="5816" xr:uid="{146387B2-DE55-4035-956B-E948D2B9602D}"/>
    <cellStyle name="Millares [0] 13 2 2 7 2" xfId="14082" xr:uid="{ECCE1F80-4785-4FE8-82CB-B7FBD0D23526}"/>
    <cellStyle name="Millares [0] 13 2 2 7 2 2" xfId="35585" xr:uid="{C70B5DF7-AB3F-4B0F-858C-9A5DA2C42D8D}"/>
    <cellStyle name="Millares [0] 13 2 2 7 3" xfId="20717" xr:uid="{A75B922D-B55A-4D6B-BE06-2BB6E951B6FC}"/>
    <cellStyle name="Millares [0] 13 2 2 7 3 2" xfId="42220" xr:uid="{AB215849-487D-45A6-90B3-2548C76923B8}"/>
    <cellStyle name="Millares [0] 13 2 2 7 4" xfId="27322" xr:uid="{1555CDB6-DF0E-4FC3-8B59-3B7163CFB6D0}"/>
    <cellStyle name="Millares [0] 13 2 2 7 5" xfId="48825" xr:uid="{7E5801CC-3B4E-41A0-8B7C-C2A1340239B6}"/>
    <cellStyle name="Millares [0] 13 2 2 8" xfId="7457" xr:uid="{FFB26889-1D29-4D3A-A397-F4364B09CACC}"/>
    <cellStyle name="Millares [0] 13 2 2 8 2" xfId="28960" xr:uid="{A98D5F75-EC09-4169-9A16-56337155DBE1}"/>
    <cellStyle name="Millares [0] 13 2 2 9" xfId="9114" xr:uid="{A0C04AB1-20CE-4C73-AF0D-B732E818272C}"/>
    <cellStyle name="Millares [0] 13 2 2 9 2" xfId="30617" xr:uid="{0A2FA813-8833-412A-860D-B6CB6F252A2F}"/>
    <cellStyle name="Millares [0] 13 2 3" xfId="1118" xr:uid="{704AD765-B637-41AB-88ED-9C9789CE325C}"/>
    <cellStyle name="Millares [0] 13 2 3 2" xfId="3947" xr:uid="{7FD922ED-D53E-498D-8483-BE00B2471DA6}"/>
    <cellStyle name="Millares [0] 13 2 3 2 2" xfId="12213" xr:uid="{9ED6E950-949C-4B61-BF45-154F1C7F840F}"/>
    <cellStyle name="Millares [0] 13 2 3 2 2 2" xfId="33716" xr:uid="{93707F92-7DCE-4C47-A9B0-D588C7FDA975}"/>
    <cellStyle name="Millares [0] 13 2 3 2 3" xfId="18848" xr:uid="{4238D0F5-3C27-41BF-88F8-46567D4C6DB6}"/>
    <cellStyle name="Millares [0] 13 2 3 2 3 2" xfId="40351" xr:uid="{54CADD1A-A466-4B8A-AF97-3EE436746EAA}"/>
    <cellStyle name="Millares [0] 13 2 3 2 4" xfId="25453" xr:uid="{11E3A645-9F7E-47C7-B3B3-BFE1506F63AF}"/>
    <cellStyle name="Millares [0] 13 2 3 2 5" xfId="46956" xr:uid="{C49FE671-8F5D-4E9F-8D24-A11311E1D2DB}"/>
    <cellStyle name="Millares [0] 13 2 3 3" xfId="6086" xr:uid="{98FA7280-40B9-4B9F-B0AF-4BBB50004BEF}"/>
    <cellStyle name="Millares [0] 13 2 3 3 2" xfId="14352" xr:uid="{CA264915-E911-43EF-A8E4-0CE86D155A1C}"/>
    <cellStyle name="Millares [0] 13 2 3 3 2 2" xfId="35855" xr:uid="{2AA9A28D-B30B-4987-876B-D1747276A573}"/>
    <cellStyle name="Millares [0] 13 2 3 3 3" xfId="20987" xr:uid="{ECA6D0C4-9A54-414F-B12A-A731810451C3}"/>
    <cellStyle name="Millares [0] 13 2 3 3 3 2" xfId="42490" xr:uid="{F0CCC732-20F3-4DCC-AD06-0F0DBA5545E4}"/>
    <cellStyle name="Millares [0] 13 2 3 3 4" xfId="27592" xr:uid="{72C611BA-E13C-437B-9BA6-B437CE14F5BA}"/>
    <cellStyle name="Millares [0] 13 2 3 3 5" xfId="49095" xr:uid="{1A9DACD1-7B43-4727-966C-FBBCDBC1BAF3}"/>
    <cellStyle name="Millares [0] 13 2 3 4" xfId="7727" xr:uid="{DF12356C-689F-4C31-974C-BE1F19227881}"/>
    <cellStyle name="Millares [0] 13 2 3 4 2" xfId="29230" xr:uid="{CD40BA89-7BB7-4EC1-AE1D-CE6A7DE0BC91}"/>
    <cellStyle name="Millares [0] 13 2 3 5" xfId="9384" xr:uid="{1BA6B1E3-D041-458E-A70D-CC635733CEF3}"/>
    <cellStyle name="Millares [0] 13 2 3 5 2" xfId="30887" xr:uid="{063865D6-2425-443F-9839-D6E5B9E0A978}"/>
    <cellStyle name="Millares [0] 13 2 3 6" xfId="16019" xr:uid="{B07F7899-CD6C-4A14-818D-8A8AF8FCD9FF}"/>
    <cellStyle name="Millares [0] 13 2 3 6 2" xfId="37522" xr:uid="{D49F6CD0-4E36-4EF3-9E19-CDD7E66F73DB}"/>
    <cellStyle name="Millares [0] 13 2 3 7" xfId="22624" xr:uid="{2E5C8B58-3C8C-4E9A-9B1C-C73A3354BD0C}"/>
    <cellStyle name="Millares [0] 13 2 3 8" xfId="44127" xr:uid="{B132B259-A9E5-4D44-B0DE-C8DEF39985C1}"/>
    <cellStyle name="Millares [0] 13 2 4" xfId="1514" xr:uid="{A596C024-FE52-4E64-9DC6-D14D674F7BEE}"/>
    <cellStyle name="Millares [0] 13 2 4 2" xfId="4343" xr:uid="{5F7FAD2C-9516-4BC6-B2F1-29C8CD2F71AC}"/>
    <cellStyle name="Millares [0] 13 2 4 2 2" xfId="12609" xr:uid="{063E2D03-119A-4813-AA08-22959ADF07FC}"/>
    <cellStyle name="Millares [0] 13 2 4 2 2 2" xfId="34112" xr:uid="{65F0D3D8-50E8-4EB6-89FA-7207048C7821}"/>
    <cellStyle name="Millares [0] 13 2 4 2 3" xfId="19244" xr:uid="{1F3FE341-FDC7-4CD6-892D-B80359411790}"/>
    <cellStyle name="Millares [0] 13 2 4 2 3 2" xfId="40747" xr:uid="{7A1805D3-8C38-4173-BAB8-F9A5CA2E25F2}"/>
    <cellStyle name="Millares [0] 13 2 4 2 4" xfId="25849" xr:uid="{7C473096-C59F-495F-B3A2-E0E9D5D689EA}"/>
    <cellStyle name="Millares [0] 13 2 4 2 5" xfId="47352" xr:uid="{BC1BA00C-D57F-4121-9247-7355D353F16A}"/>
    <cellStyle name="Millares [0] 13 2 4 3" xfId="6482" xr:uid="{22006B1B-813C-43C3-AE44-43B18EEB0213}"/>
    <cellStyle name="Millares [0] 13 2 4 3 2" xfId="14748" xr:uid="{0FC36E60-0C74-4FBE-BEBD-D4A46B8E420D}"/>
    <cellStyle name="Millares [0] 13 2 4 3 2 2" xfId="36251" xr:uid="{45EA6BBA-C38C-4EA1-98F6-2F404EA61120}"/>
    <cellStyle name="Millares [0] 13 2 4 3 3" xfId="21383" xr:uid="{2F3BE4F1-083A-49CD-96BD-D39D71E35583}"/>
    <cellStyle name="Millares [0] 13 2 4 3 3 2" xfId="42886" xr:uid="{E29778C3-A711-47B6-B8DC-B07C468EE596}"/>
    <cellStyle name="Millares [0] 13 2 4 3 4" xfId="27988" xr:uid="{9DB7AF2F-54BA-436E-A4C7-DEB4687D00C2}"/>
    <cellStyle name="Millares [0] 13 2 4 3 5" xfId="49491" xr:uid="{422227DD-933A-4ADD-8601-0FD8F63B09B4}"/>
    <cellStyle name="Millares [0] 13 2 4 4" xfId="8123" xr:uid="{BDF39349-9C5B-4E81-8EDB-7F1F62FDF09D}"/>
    <cellStyle name="Millares [0] 13 2 4 4 2" xfId="29626" xr:uid="{BF4E57AF-2B65-4DF5-8723-5900A9067B16}"/>
    <cellStyle name="Millares [0] 13 2 4 5" xfId="9780" xr:uid="{1CDE1BD6-8075-4495-97B0-D04FDBA80D6E}"/>
    <cellStyle name="Millares [0] 13 2 4 5 2" xfId="31283" xr:uid="{24122EAE-6CAE-4FED-94C3-BF2CAAF70738}"/>
    <cellStyle name="Millares [0] 13 2 4 6" xfId="16415" xr:uid="{E51DEA08-A125-4179-930E-69C5932A7CB7}"/>
    <cellStyle name="Millares [0] 13 2 4 6 2" xfId="37918" xr:uid="{61A903FC-6AC4-4D8D-A4D7-3C76F0519059}"/>
    <cellStyle name="Millares [0] 13 2 4 7" xfId="23020" xr:uid="{6BE0B4B4-082D-4897-8582-9A3B4C7078BA}"/>
    <cellStyle name="Millares [0] 13 2 4 8" xfId="44523" xr:uid="{4611FD96-1B86-4ED0-ABAB-6FEF5E950BEA}"/>
    <cellStyle name="Millares [0] 13 2 5" xfId="2201" xr:uid="{B53478D6-FCDD-464E-B406-25F1DBC24988}"/>
    <cellStyle name="Millares [0] 13 2 5 2" xfId="10467" xr:uid="{391D6534-2937-4074-AEEF-47402A0ABB23}"/>
    <cellStyle name="Millares [0] 13 2 5 2 2" xfId="31970" xr:uid="{143EE21B-2F25-4586-9275-1BB94FFCFF51}"/>
    <cellStyle name="Millares [0] 13 2 5 3" xfId="17102" xr:uid="{907EEA3B-A296-42E5-9EBD-A115CEAB9B3C}"/>
    <cellStyle name="Millares [0] 13 2 5 3 2" xfId="38605" xr:uid="{15816D15-2B2C-4C4B-9FCB-683CE8D495ED}"/>
    <cellStyle name="Millares [0] 13 2 5 4" xfId="23707" xr:uid="{178947FF-2E00-4132-AAC3-8B862BF3C7F1}"/>
    <cellStyle name="Millares [0] 13 2 5 5" xfId="45210" xr:uid="{A288AEBE-5331-47AF-BC08-92FDCE07547D}"/>
    <cellStyle name="Millares [0] 13 2 6" xfId="2746" xr:uid="{525C156C-1B03-46A1-9A62-3D7B42170B89}"/>
    <cellStyle name="Millares [0] 13 2 6 2" xfId="11012" xr:uid="{3633127E-AA7E-482E-B64C-B1E38B942EF2}"/>
    <cellStyle name="Millares [0] 13 2 6 2 2" xfId="32515" xr:uid="{08B21D48-DD99-484C-A1CC-09A73EEDB327}"/>
    <cellStyle name="Millares [0] 13 2 6 3" xfId="17647" xr:uid="{6AA8DE15-5588-4F55-96E6-ED3E644FF8CD}"/>
    <cellStyle name="Millares [0] 13 2 6 3 2" xfId="39150" xr:uid="{1E0014BC-C642-49FB-9211-B2391D91A65D}"/>
    <cellStyle name="Millares [0] 13 2 6 4" xfId="24252" xr:uid="{8B4F627A-CCC9-4797-949D-AEA4F9526DAE}"/>
    <cellStyle name="Millares [0] 13 2 6 5" xfId="45755" xr:uid="{652799CD-64A8-4A22-B61C-B064B7FC0725}"/>
    <cellStyle name="Millares [0] 13 2 7" xfId="3397" xr:uid="{37ABFA28-E903-444F-8E63-6FDEF6C9E0D6}"/>
    <cellStyle name="Millares [0] 13 2 7 2" xfId="11663" xr:uid="{411382D2-A146-45D2-AB64-412256FA0866}"/>
    <cellStyle name="Millares [0] 13 2 7 2 2" xfId="33166" xr:uid="{0C7B1D23-533C-4AE3-BFC5-05003D1A9790}"/>
    <cellStyle name="Millares [0] 13 2 7 3" xfId="18298" xr:uid="{DEA5B76E-0DF9-45A5-A809-37F3C859858D}"/>
    <cellStyle name="Millares [0] 13 2 7 3 2" xfId="39801" xr:uid="{94627437-E1FA-4AC9-A4F4-73487652319E}"/>
    <cellStyle name="Millares [0] 13 2 7 4" xfId="24903" xr:uid="{68B2A645-0C20-4D25-A8C3-7C14846C741C}"/>
    <cellStyle name="Millares [0] 13 2 7 5" xfId="46406" xr:uid="{403BCF7F-717A-4601-9FB5-5DB7FE2C20E9}"/>
    <cellStyle name="Millares [0] 13 2 8" xfId="4890" xr:uid="{1D79D0F0-1D13-445A-B694-4E81CE144A09}"/>
    <cellStyle name="Millares [0] 13 2 8 2" xfId="13156" xr:uid="{C5B31FEF-05F1-4DC2-A1C9-974E8FB9219A}"/>
    <cellStyle name="Millares [0] 13 2 8 2 2" xfId="34659" xr:uid="{6847CA98-5BAD-4E79-8244-E6E224917EE5}"/>
    <cellStyle name="Millares [0] 13 2 8 3" xfId="19791" xr:uid="{A6B6C09C-626D-4A23-9A5A-C6BDE0953360}"/>
    <cellStyle name="Millares [0] 13 2 8 3 2" xfId="41294" xr:uid="{1C74A262-8947-4FD2-961F-42EAA678A241}"/>
    <cellStyle name="Millares [0] 13 2 8 4" xfId="26396" xr:uid="{16DC6654-A342-4E1C-9847-35A452352158}"/>
    <cellStyle name="Millares [0] 13 2 8 5" xfId="47899" xr:uid="{C046675F-71E3-4103-9F05-66F42D53572A}"/>
    <cellStyle name="Millares [0] 13 2 9" xfId="5536" xr:uid="{62F88650-1355-4496-8D50-BD8EE8FCE830}"/>
    <cellStyle name="Millares [0] 13 2 9 2" xfId="13802" xr:uid="{2A9DB3B1-7D92-429C-A272-17C86E9C846A}"/>
    <cellStyle name="Millares [0] 13 2 9 2 2" xfId="35305" xr:uid="{FEA0B006-A096-4F1C-AAF2-3EF0743467F2}"/>
    <cellStyle name="Millares [0] 13 2 9 3" xfId="20437" xr:uid="{FE4C8EF8-2429-4850-894E-9EE2BC336E98}"/>
    <cellStyle name="Millares [0] 13 2 9 3 2" xfId="41940" xr:uid="{708241D0-DC78-45C6-A0E1-3017DB2D4C2C}"/>
    <cellStyle name="Millares [0] 13 2 9 4" xfId="27042" xr:uid="{0C5A3E2D-B46B-4520-8013-F38A5D0E5B8C}"/>
    <cellStyle name="Millares [0] 13 2 9 5" xfId="48545" xr:uid="{F93434EA-B3D9-4D8F-AD6C-9C11A263325C}"/>
    <cellStyle name="Millares [0] 13 3" xfId="438" xr:uid="{3AA4BC23-7135-403A-A2DE-50A0EAB3AD6F}"/>
    <cellStyle name="Millares [0] 13 3 10" xfId="15341" xr:uid="{027116D1-2621-41DD-AFE9-34BB0AAA5C20}"/>
    <cellStyle name="Millares [0] 13 3 10 2" xfId="36844" xr:uid="{F70443B4-9FE4-40A7-B151-84F1F2AAFDA2}"/>
    <cellStyle name="Millares [0] 13 3 11" xfId="21946" xr:uid="{4330C6D3-2D2F-440F-ACF0-31C91939E095}"/>
    <cellStyle name="Millares [0] 13 3 12" xfId="43449" xr:uid="{E2F0F4B8-951A-4514-87EE-CA0CAE43DA47}"/>
    <cellStyle name="Millares [0] 13 3 2" xfId="1386" xr:uid="{A42DCFEB-30E4-48A2-A3FD-E76CB3EA2C92}"/>
    <cellStyle name="Millares [0] 13 3 2 2" xfId="4215" xr:uid="{90EE6E10-071C-44D2-96DF-F138AF149EC6}"/>
    <cellStyle name="Millares [0] 13 3 2 2 2" xfId="12481" xr:uid="{8BC72972-989B-46D1-B504-655FE387A322}"/>
    <cellStyle name="Millares [0] 13 3 2 2 2 2" xfId="33984" xr:uid="{CD55B108-5AB3-4009-BB9E-2F249E035FCF}"/>
    <cellStyle name="Millares [0] 13 3 2 2 3" xfId="19116" xr:uid="{1BAA9314-E73A-48F4-B41E-685EDA6218BE}"/>
    <cellStyle name="Millares [0] 13 3 2 2 3 2" xfId="40619" xr:uid="{1E6B1CEE-46F6-4155-B7BA-601014C30668}"/>
    <cellStyle name="Millares [0] 13 3 2 2 4" xfId="25721" xr:uid="{7032AF4D-2A67-4DB1-AF6E-A2CEFCBBE6C0}"/>
    <cellStyle name="Millares [0] 13 3 2 2 5" xfId="47224" xr:uid="{A156C7E5-265C-41AB-B867-141BE8E44703}"/>
    <cellStyle name="Millares [0] 13 3 2 3" xfId="6354" xr:uid="{B74A3AA7-D0FE-4E4D-BECA-0F14919656B5}"/>
    <cellStyle name="Millares [0] 13 3 2 3 2" xfId="14620" xr:uid="{3E7C9036-CC7B-4526-A95D-5BA9CA30A0A1}"/>
    <cellStyle name="Millares [0] 13 3 2 3 2 2" xfId="36123" xr:uid="{2AEC541D-A3AE-4C11-8534-562A958B265D}"/>
    <cellStyle name="Millares [0] 13 3 2 3 3" xfId="21255" xr:uid="{A653B9BB-EB66-44E0-A2E5-EBE157C4E7DD}"/>
    <cellStyle name="Millares [0] 13 3 2 3 3 2" xfId="42758" xr:uid="{2F23F623-DA32-4460-813F-26FBD780EB78}"/>
    <cellStyle name="Millares [0] 13 3 2 3 4" xfId="27860" xr:uid="{FFD8F176-0AFB-4148-9ACC-8384E19CDAA3}"/>
    <cellStyle name="Millares [0] 13 3 2 3 5" xfId="49363" xr:uid="{EF60C83D-D32E-4451-AFFC-B07E8B5E5F8A}"/>
    <cellStyle name="Millares [0] 13 3 2 4" xfId="7995" xr:uid="{00BDDBE9-45C2-4CF5-9746-66E24B6151B7}"/>
    <cellStyle name="Millares [0] 13 3 2 4 2" xfId="29498" xr:uid="{F53F861E-4E70-45D6-94D7-ACBF22A30803}"/>
    <cellStyle name="Millares [0] 13 3 2 5" xfId="9652" xr:uid="{D7C49613-E9FA-477B-B3DE-CE4CB9C8168A}"/>
    <cellStyle name="Millares [0] 13 3 2 5 2" xfId="31155" xr:uid="{BBB03CD2-09A3-48CB-8E76-32900B9AE456}"/>
    <cellStyle name="Millares [0] 13 3 2 6" xfId="16287" xr:uid="{95D4DFD3-F1A7-4C95-AB67-36C6492D37E4}"/>
    <cellStyle name="Millares [0] 13 3 2 6 2" xfId="37790" xr:uid="{DCD377AA-B662-4A06-9D67-5A6C6C59411F}"/>
    <cellStyle name="Millares [0] 13 3 2 7" xfId="22892" xr:uid="{01BA3A18-4941-4D6D-AA03-F56ABA82E4F4}"/>
    <cellStyle name="Millares [0] 13 3 2 8" xfId="44395" xr:uid="{8B29D1A1-3E38-4790-871B-2FFD9CD62949}"/>
    <cellStyle name="Millares [0] 13 3 3" xfId="2073" xr:uid="{97D5789F-0171-4DE0-B67E-22C956620C7C}"/>
    <cellStyle name="Millares [0] 13 3 3 2" xfId="10339" xr:uid="{25701A1C-33EE-4BCC-A316-1FDAF3FA09FD}"/>
    <cellStyle name="Millares [0] 13 3 3 2 2" xfId="31842" xr:uid="{DD6594F0-6996-4C15-84B1-471DF242EF58}"/>
    <cellStyle name="Millares [0] 13 3 3 3" xfId="16974" xr:uid="{8D119A4D-439C-48E5-8740-40067CC83815}"/>
    <cellStyle name="Millares [0] 13 3 3 3 2" xfId="38477" xr:uid="{F17E7C34-38B2-4A01-9C1B-DF47CA4DD525}"/>
    <cellStyle name="Millares [0] 13 3 3 4" xfId="23579" xr:uid="{A5CA07DE-6D05-48E7-8E90-E36C7770C247}"/>
    <cellStyle name="Millares [0] 13 3 3 5" xfId="45082" xr:uid="{83BD16B5-A880-4C29-B24C-8A91144CE4A6}"/>
    <cellStyle name="Millares [0] 13 3 4" xfId="2870" xr:uid="{8F94CFF3-1988-4D45-B264-8D550D8A9C50}"/>
    <cellStyle name="Millares [0] 13 3 4 2" xfId="11136" xr:uid="{1E1CC68D-16F7-4058-90BA-212F24372303}"/>
    <cellStyle name="Millares [0] 13 3 4 2 2" xfId="32639" xr:uid="{A3834661-224F-4263-89BA-CE12496B5434}"/>
    <cellStyle name="Millares [0] 13 3 4 3" xfId="17771" xr:uid="{7E9756DE-00B5-452D-A496-595BF76BB558}"/>
    <cellStyle name="Millares [0] 13 3 4 3 2" xfId="39274" xr:uid="{4CEAAEA7-DB73-43F2-B471-08FF5295A509}"/>
    <cellStyle name="Millares [0] 13 3 4 4" xfId="24376" xr:uid="{706B626C-974C-4843-BEF5-4B902B698E6E}"/>
    <cellStyle name="Millares [0] 13 3 4 5" xfId="45879" xr:uid="{14F0C390-D276-49EF-B5BD-A6AB0DA658DB}"/>
    <cellStyle name="Millares [0] 13 3 5" xfId="3269" xr:uid="{CB18E0B6-8AA1-4582-81F2-E03C26D3333D}"/>
    <cellStyle name="Millares [0] 13 3 5 2" xfId="11535" xr:uid="{CD543287-1CFB-4BFE-B7D8-FB99C446E983}"/>
    <cellStyle name="Millares [0] 13 3 5 2 2" xfId="33038" xr:uid="{38621415-CF77-4077-AD4E-03B705B3607C}"/>
    <cellStyle name="Millares [0] 13 3 5 3" xfId="18170" xr:uid="{58F14B86-D558-485A-B39A-9CBA37C395D3}"/>
    <cellStyle name="Millares [0] 13 3 5 3 2" xfId="39673" xr:uid="{BEB21EE8-F6E5-4E7F-ABC4-5795D3E30468}"/>
    <cellStyle name="Millares [0] 13 3 5 4" xfId="24775" xr:uid="{A5839298-6B10-4F38-844D-3F5FED78FB8E}"/>
    <cellStyle name="Millares [0] 13 3 5 5" xfId="46278" xr:uid="{CA801ED4-F637-46D9-82F7-39F77839F890}"/>
    <cellStyle name="Millares [0] 13 3 6" xfId="5014" xr:uid="{C1ED2BB5-0599-4453-8914-805A3F1ECC8C}"/>
    <cellStyle name="Millares [0] 13 3 6 2" xfId="13280" xr:uid="{CCA37DC5-C883-4059-9010-48B44CA35A95}"/>
    <cellStyle name="Millares [0] 13 3 6 2 2" xfId="34783" xr:uid="{7F60D7C8-F631-4329-9371-A02489BA2C79}"/>
    <cellStyle name="Millares [0] 13 3 6 3" xfId="19915" xr:uid="{C78F43F7-F5A1-4F7E-867E-82842C237BD8}"/>
    <cellStyle name="Millares [0] 13 3 6 3 2" xfId="41418" xr:uid="{B89BC862-381E-41D0-B23B-1044FD3DC496}"/>
    <cellStyle name="Millares [0] 13 3 6 4" xfId="26520" xr:uid="{55758DC1-7C8C-4B49-9D15-B8535172F2B2}"/>
    <cellStyle name="Millares [0] 13 3 6 5" xfId="48023" xr:uid="{230EE473-ABD1-424A-8950-28F39A1398EE}"/>
    <cellStyle name="Millares [0] 13 3 7" xfId="5408" xr:uid="{FFDA6D34-12CE-42C0-8E35-1BCCD811F000}"/>
    <cellStyle name="Millares [0] 13 3 7 2" xfId="13674" xr:uid="{AA04CA3F-4D8D-4C44-A598-47D7A597933E}"/>
    <cellStyle name="Millares [0] 13 3 7 2 2" xfId="35177" xr:uid="{7DCC52D3-791F-4312-808D-342FE041F50B}"/>
    <cellStyle name="Millares [0] 13 3 7 3" xfId="20309" xr:uid="{03844C9C-6CCF-46BD-9D0D-55FD94A61AA9}"/>
    <cellStyle name="Millares [0] 13 3 7 3 2" xfId="41812" xr:uid="{FE2A0BBE-3B69-40E0-AB08-3A2F80AEA904}"/>
    <cellStyle name="Millares [0] 13 3 7 4" xfId="26914" xr:uid="{D070C980-36EF-414C-85B0-094296FB37A1}"/>
    <cellStyle name="Millares [0] 13 3 7 5" xfId="48417" xr:uid="{04BB0CA2-6180-4E37-AE76-6AE36E00A78F}"/>
    <cellStyle name="Millares [0] 13 3 8" xfId="7049" xr:uid="{DBAF12BC-3CBA-4623-A345-7B2A2514C93F}"/>
    <cellStyle name="Millares [0] 13 3 8 2" xfId="28552" xr:uid="{25D4D124-6613-4D71-AE5B-091245713D34}"/>
    <cellStyle name="Millares [0] 13 3 9" xfId="8705" xr:uid="{5B12967D-904A-4460-A545-685C3773042D}"/>
    <cellStyle name="Millares [0] 13 3 9 2" xfId="30208" xr:uid="{D34F45AD-BA7F-4202-876F-1255FF7C9294}"/>
    <cellStyle name="Millares [0] 13 4" xfId="720" xr:uid="{CB0FE414-FE9C-4179-B851-4E755D7EF724}"/>
    <cellStyle name="Millares [0] 13 4 10" xfId="43729" xr:uid="{5CDD746B-A84E-474B-B311-F69E19D4E69B}"/>
    <cellStyle name="Millares [0] 13 4 2" xfId="1666" xr:uid="{B4A07A36-E809-4FEE-903A-05AEC0E84AC2}"/>
    <cellStyle name="Millares [0] 13 4 2 2" xfId="4495" xr:uid="{25114B49-6619-43FD-9038-F5972C8E79A2}"/>
    <cellStyle name="Millares [0] 13 4 2 2 2" xfId="12761" xr:uid="{D1E87898-852D-4A0F-A162-3D35B1340E39}"/>
    <cellStyle name="Millares [0] 13 4 2 2 2 2" xfId="34264" xr:uid="{99438852-853C-432E-B454-F702B01E7DB0}"/>
    <cellStyle name="Millares [0] 13 4 2 2 3" xfId="19396" xr:uid="{EBFBDDB6-3117-4BCA-894A-1BCEBB5B5E8F}"/>
    <cellStyle name="Millares [0] 13 4 2 2 3 2" xfId="40899" xr:uid="{EF7E7F94-9FDC-4646-9BD5-9AE35FD57357}"/>
    <cellStyle name="Millares [0] 13 4 2 2 4" xfId="26001" xr:uid="{864EBCB8-33F7-4007-9166-56A85D4779C6}"/>
    <cellStyle name="Millares [0] 13 4 2 2 5" xfId="47504" xr:uid="{34812305-EA3D-4451-9920-738B3F9FA053}"/>
    <cellStyle name="Millares [0] 13 4 2 3" xfId="6634" xr:uid="{62EDD5BA-E580-4A4C-B83F-023AFEC65B8E}"/>
    <cellStyle name="Millares [0] 13 4 2 3 2" xfId="14900" xr:uid="{44C84BDB-365B-41EA-A138-A7D00971A8CD}"/>
    <cellStyle name="Millares [0] 13 4 2 3 2 2" xfId="36403" xr:uid="{67B8F6DE-4445-42E6-9ECC-91C546B7735F}"/>
    <cellStyle name="Millares [0] 13 4 2 3 3" xfId="21535" xr:uid="{89267404-7991-400F-A78C-6458AB51778F}"/>
    <cellStyle name="Millares [0] 13 4 2 3 3 2" xfId="43038" xr:uid="{49D51D56-A66B-4148-A216-EFCDE0BD8313}"/>
    <cellStyle name="Millares [0] 13 4 2 3 4" xfId="28140" xr:uid="{81D3272A-DDAD-438E-ABCA-0B505DB24536}"/>
    <cellStyle name="Millares [0] 13 4 2 3 5" xfId="49643" xr:uid="{E8DF07C9-739B-4108-8BE0-633E2EFE6BDF}"/>
    <cellStyle name="Millares [0] 13 4 2 4" xfId="8275" xr:uid="{C5DA561E-B37B-475B-BF3D-EFEB95F7037B}"/>
    <cellStyle name="Millares [0] 13 4 2 4 2" xfId="29778" xr:uid="{87166093-748A-4C81-9689-327214D96543}"/>
    <cellStyle name="Millares [0] 13 4 2 5" xfId="9932" xr:uid="{64F209B0-4D9D-47E4-9AC7-90AFB0D531DD}"/>
    <cellStyle name="Millares [0] 13 4 2 5 2" xfId="31435" xr:uid="{FFAE9041-5ACE-4859-A679-BB6640C0EAA4}"/>
    <cellStyle name="Millares [0] 13 4 2 6" xfId="16567" xr:uid="{A3A74404-CD0A-48E3-A519-D0D0F41045EF}"/>
    <cellStyle name="Millares [0] 13 4 2 6 2" xfId="38070" xr:uid="{67F67171-AFB7-4400-B97D-A72DB88FDB7C}"/>
    <cellStyle name="Millares [0] 13 4 2 7" xfId="23172" xr:uid="{B9640D9B-B735-4EA7-9AF7-C3EA552C0F54}"/>
    <cellStyle name="Millares [0] 13 4 2 8" xfId="44675" xr:uid="{F30F5E22-02C5-4C21-890E-F698C500DD45}"/>
    <cellStyle name="Millares [0] 13 4 3" xfId="2353" xr:uid="{2918993F-EB63-4932-AFC0-1E0EC0F58F84}"/>
    <cellStyle name="Millares [0] 13 4 3 2" xfId="10619" xr:uid="{0E69515B-514E-45E3-8251-43441F4D99C8}"/>
    <cellStyle name="Millares [0] 13 4 3 2 2" xfId="32122" xr:uid="{965CD735-AE45-4F1C-B6CA-BB7B228F101F}"/>
    <cellStyle name="Millares [0] 13 4 3 3" xfId="17254" xr:uid="{5B067C0A-725A-42EC-B44E-17BEBBD5083B}"/>
    <cellStyle name="Millares [0] 13 4 3 3 2" xfId="38757" xr:uid="{C9A8B374-9229-4331-BE51-9E88B0409D06}"/>
    <cellStyle name="Millares [0] 13 4 3 4" xfId="23859" xr:uid="{160B0970-2754-44A3-9F4B-D5785B0B9F66}"/>
    <cellStyle name="Millares [0] 13 4 3 5" xfId="45362" xr:uid="{57FC2DDE-AA7F-46F8-84B8-F527E004D3B2}"/>
    <cellStyle name="Millares [0] 13 4 4" xfId="3549" xr:uid="{112D4863-845F-4233-96F3-903A31FC2467}"/>
    <cellStyle name="Millares [0] 13 4 4 2" xfId="11815" xr:uid="{B4824EAC-2ACC-497A-9B4A-6CECBA8EDB8A}"/>
    <cellStyle name="Millares [0] 13 4 4 2 2" xfId="33318" xr:uid="{309D29C0-7040-42AA-9532-577994BE0B42}"/>
    <cellStyle name="Millares [0] 13 4 4 3" xfId="18450" xr:uid="{2250DD61-AB59-4FD7-8BF8-0921BEF88084}"/>
    <cellStyle name="Millares [0] 13 4 4 3 2" xfId="39953" xr:uid="{3D3B0CA1-63D8-4675-B7E0-23D3969DE981}"/>
    <cellStyle name="Millares [0] 13 4 4 4" xfId="25055" xr:uid="{0C01C088-B853-4FE8-BBE6-80DEB191D555}"/>
    <cellStyle name="Millares [0] 13 4 4 5" xfId="46558" xr:uid="{8658FE02-39E6-44E9-B3BB-DF1D74D413D2}"/>
    <cellStyle name="Millares [0] 13 4 5" xfId="5688" xr:uid="{5F12F8AC-11A6-4294-BB91-EB522D64D685}"/>
    <cellStyle name="Millares [0] 13 4 5 2" xfId="13954" xr:uid="{AB42C09D-789C-433A-B217-093E385D342C}"/>
    <cellStyle name="Millares [0] 13 4 5 2 2" xfId="35457" xr:uid="{020D3C06-404D-4CB9-9F71-DE17BDB615AC}"/>
    <cellStyle name="Millares [0] 13 4 5 3" xfId="20589" xr:uid="{C95B7F72-18B2-448C-9868-C864197DBB57}"/>
    <cellStyle name="Millares [0] 13 4 5 3 2" xfId="42092" xr:uid="{8E606243-1CE9-4239-95D2-0904D06B5BDE}"/>
    <cellStyle name="Millares [0] 13 4 5 4" xfId="27194" xr:uid="{97DA8F46-510E-4CD1-84B5-E675D3CB903D}"/>
    <cellStyle name="Millares [0] 13 4 5 5" xfId="48697" xr:uid="{5DBB184C-834C-40DA-882A-8EED7481F3A0}"/>
    <cellStyle name="Millares [0] 13 4 6" xfId="7329" xr:uid="{E857D080-4B26-414C-90F9-6258934F64C0}"/>
    <cellStyle name="Millares [0] 13 4 6 2" xfId="28832" xr:uid="{C8966624-F3A8-416B-B969-44B719BFABB1}"/>
    <cellStyle name="Millares [0] 13 4 7" xfId="8986" xr:uid="{8B5634F1-5846-477A-AE30-E8A6D39AFFCA}"/>
    <cellStyle name="Millares [0] 13 4 7 2" xfId="30489" xr:uid="{44483D88-AC12-497B-BD5C-7B1188DD8118}"/>
    <cellStyle name="Millares [0] 13 4 8" xfId="15621" xr:uid="{707D0F59-12B3-4B1E-A1B6-8909DDD6DF92}"/>
    <cellStyle name="Millares [0] 13 4 8 2" xfId="37124" xr:uid="{EEDFAC72-18CD-43AF-AE94-71B4FABA9D86}"/>
    <cellStyle name="Millares [0] 13 4 9" xfId="22226" xr:uid="{72C7E427-B03D-4FD1-AEC3-0F29D635785F}"/>
    <cellStyle name="Millares [0] 13 5" xfId="990" xr:uid="{E85F5658-2EBE-4665-AE44-485A19BD1DF0}"/>
    <cellStyle name="Millares [0] 13 5 2" xfId="3819" xr:uid="{763CDF4D-7673-4F3E-BF8A-750B3B5E0869}"/>
    <cellStyle name="Millares [0] 13 5 2 2" xfId="12085" xr:uid="{4CC2D7BA-8446-4DB7-8300-F64353DF2767}"/>
    <cellStyle name="Millares [0] 13 5 2 2 2" xfId="33588" xr:uid="{003D5DD0-4C63-4787-9D88-5C93549B1C7F}"/>
    <cellStyle name="Millares [0] 13 5 2 3" xfId="18720" xr:uid="{56ACF8A0-E980-40A1-85D0-50522CC76C89}"/>
    <cellStyle name="Millares [0] 13 5 2 3 2" xfId="40223" xr:uid="{52D5BB63-CF91-4C3F-B61A-F9A9E240031C}"/>
    <cellStyle name="Millares [0] 13 5 2 4" xfId="25325" xr:uid="{138FEB64-B0E9-4FD8-B104-067ADA8FB5E8}"/>
    <cellStyle name="Millares [0] 13 5 2 5" xfId="46828" xr:uid="{B13904CD-6459-445B-A4E7-71B37B51EAAF}"/>
    <cellStyle name="Millares [0] 13 5 3" xfId="5958" xr:uid="{82FB074F-ACA3-44FB-BD92-B12BAF258451}"/>
    <cellStyle name="Millares [0] 13 5 3 2" xfId="14224" xr:uid="{0E831E23-20EE-4333-A24C-76C17C153EA8}"/>
    <cellStyle name="Millares [0] 13 5 3 2 2" xfId="35727" xr:uid="{44E8CDD1-7A0B-45DB-B528-5F42DF6E4531}"/>
    <cellStyle name="Millares [0] 13 5 3 3" xfId="20859" xr:uid="{2D5A795C-88F8-4451-AA4F-B69068C3F7BA}"/>
    <cellStyle name="Millares [0] 13 5 3 3 2" xfId="42362" xr:uid="{58F769EB-4A29-4233-930C-880B5FE5FE9D}"/>
    <cellStyle name="Millares [0] 13 5 3 4" xfId="27464" xr:uid="{5E474737-262F-462B-85A4-64946D1A3A69}"/>
    <cellStyle name="Millares [0] 13 5 3 5" xfId="48967" xr:uid="{C3BCD6A9-FB36-4233-9B44-0ACFD1CBE3DA}"/>
    <cellStyle name="Millares [0] 13 5 4" xfId="7599" xr:uid="{57E5DB7C-BA42-4AF9-899F-BB70298AB82F}"/>
    <cellStyle name="Millares [0] 13 5 4 2" xfId="29102" xr:uid="{848E37A7-7BBF-40F5-9F42-80BC1A1A822D}"/>
    <cellStyle name="Millares [0] 13 5 5" xfId="9256" xr:uid="{49C78E64-7D23-4BDA-A8BB-D0605E4F8524}"/>
    <cellStyle name="Millares [0] 13 5 5 2" xfId="30759" xr:uid="{A11E92B0-E72F-4343-8941-50162B4E9A70}"/>
    <cellStyle name="Millares [0] 13 5 6" xfId="15891" xr:uid="{8CB56BBA-2301-4E9B-AD59-C170A2B3E17D}"/>
    <cellStyle name="Millares [0] 13 5 6 2" xfId="37394" xr:uid="{4EDF4385-7D20-4C55-86FB-56D915DF9623}"/>
    <cellStyle name="Millares [0] 13 5 7" xfId="22496" xr:uid="{EC860908-1E7F-449E-8132-FAE2ABA91727}"/>
    <cellStyle name="Millares [0] 13 5 8" xfId="43999" xr:uid="{BAD78DCB-D5BE-4041-BC6B-948B958361E8}"/>
    <cellStyle name="Millares [0] 13 6" xfId="1250" xr:uid="{057C067A-1CBA-4627-9868-831FF28963EF}"/>
    <cellStyle name="Millares [0] 13 6 2" xfId="4079" xr:uid="{2BC5E100-C99F-4DFC-AB03-B7BC8C40EC08}"/>
    <cellStyle name="Millares [0] 13 6 2 2" xfId="12345" xr:uid="{9CB88F7F-694E-4335-810A-55C6ED723CE4}"/>
    <cellStyle name="Millares [0] 13 6 2 2 2" xfId="33848" xr:uid="{6EF6056B-AAF8-4948-8E9F-338D26C37AD6}"/>
    <cellStyle name="Millares [0] 13 6 2 3" xfId="18980" xr:uid="{89377199-8BC6-42B2-BB10-20B31E97EC7E}"/>
    <cellStyle name="Millares [0] 13 6 2 3 2" xfId="40483" xr:uid="{FA6C25BC-4BF9-48D1-9DE8-7FC6B654F25F}"/>
    <cellStyle name="Millares [0] 13 6 2 4" xfId="25585" xr:uid="{B274EDAF-F280-45DB-8901-CBF5ADDC9BD8}"/>
    <cellStyle name="Millares [0] 13 6 2 5" xfId="47088" xr:uid="{5AF6930F-EEEA-42CB-A0C6-FAF8521204B5}"/>
    <cellStyle name="Millares [0] 13 6 3" xfId="6218" xr:uid="{912C8A93-68AE-40D4-9FE5-CE654DEA55AE}"/>
    <cellStyle name="Millares [0] 13 6 3 2" xfId="14484" xr:uid="{3CC45375-9913-4633-96B5-D382B6DB08B0}"/>
    <cellStyle name="Millares [0] 13 6 3 2 2" xfId="35987" xr:uid="{BAA61FB2-49DB-4A35-930E-0B499E8C1171}"/>
    <cellStyle name="Millares [0] 13 6 3 3" xfId="21119" xr:uid="{1DEDC9C6-2037-4A5C-8363-3A449A0CD988}"/>
    <cellStyle name="Millares [0] 13 6 3 3 2" xfId="42622" xr:uid="{F3EC13BE-F87A-4B5D-8D0A-E1636D30C580}"/>
    <cellStyle name="Millares [0] 13 6 3 4" xfId="27724" xr:uid="{E59D0998-98E8-4AA2-BA44-01434E219B69}"/>
    <cellStyle name="Millares [0] 13 6 3 5" xfId="49227" xr:uid="{7286054B-E7D5-4478-BBB2-EA09613AFE82}"/>
    <cellStyle name="Millares [0] 13 6 4" xfId="7859" xr:uid="{62749F97-0C1E-46E4-9A16-AD50F606761B}"/>
    <cellStyle name="Millares [0] 13 6 4 2" xfId="29362" xr:uid="{EBD13F25-1B28-4393-BA95-C3DC7C80B53B}"/>
    <cellStyle name="Millares [0] 13 6 5" xfId="9516" xr:uid="{FC8EF1FE-F65D-49BE-9DB7-E88103ADEFD4}"/>
    <cellStyle name="Millares [0] 13 6 5 2" xfId="31019" xr:uid="{5FD5C6C5-23EB-4CD7-8916-570FFB137872}"/>
    <cellStyle name="Millares [0] 13 6 6" xfId="16151" xr:uid="{1399FC99-9AD0-4CFB-AEEE-F1C5A8993AE3}"/>
    <cellStyle name="Millares [0] 13 6 6 2" xfId="37654" xr:uid="{05C27BBA-DA4D-4A46-8D9F-B941F0BFCC50}"/>
    <cellStyle name="Millares [0] 13 6 7" xfId="22756" xr:uid="{E28B89D0-8292-4D60-9A95-F84873E43DBE}"/>
    <cellStyle name="Millares [0] 13 6 8" xfId="44259" xr:uid="{FE80A517-3CDE-40B4-9DEB-8729A954A830}"/>
    <cellStyle name="Millares [0] 13 7" xfId="1937" xr:uid="{A9ACF917-6D8E-4BC9-B35D-6119F31D42A7}"/>
    <cellStyle name="Millares [0] 13 7 2" xfId="10203" xr:uid="{4F4FD174-D398-4A33-BFA0-B81C92C87DAA}"/>
    <cellStyle name="Millares [0] 13 7 2 2" xfId="31706" xr:uid="{BE57C19A-5427-48E8-A1AC-C29DCCFDA111}"/>
    <cellStyle name="Millares [0] 13 7 3" xfId="16838" xr:uid="{19443E69-FE57-4F0E-9B27-8BD1A92EDEB5}"/>
    <cellStyle name="Millares [0] 13 7 3 2" xfId="38341" xr:uid="{31F3F934-E9A4-476E-A0B8-BEF5243E9F87}"/>
    <cellStyle name="Millares [0] 13 7 4" xfId="23443" xr:uid="{39AAAD86-9153-4ED3-B0B6-C5F58D767E0A}"/>
    <cellStyle name="Millares [0] 13 7 5" xfId="44946" xr:uid="{9AC4DAF0-B409-4217-A930-B933281B6829}"/>
    <cellStyle name="Millares [0] 13 8" xfId="2624" xr:uid="{B7BDEF0E-9C35-4366-8D1D-56AAF21EB797}"/>
    <cellStyle name="Millares [0] 13 8 2" xfId="10890" xr:uid="{1C974FE2-875A-4DD0-84E9-B74997C6A30F}"/>
    <cellStyle name="Millares [0] 13 8 2 2" xfId="32393" xr:uid="{56172119-1A08-4ECC-9126-20720D633E49}"/>
    <cellStyle name="Millares [0] 13 8 3" xfId="17525" xr:uid="{40F88D9B-E369-4207-AC49-EC7DB857279B}"/>
    <cellStyle name="Millares [0] 13 8 3 2" xfId="39028" xr:uid="{74D8BE53-3703-4BB6-8798-7D637A8598BF}"/>
    <cellStyle name="Millares [0] 13 8 4" xfId="24130" xr:uid="{FDD3C954-769A-453C-8A0C-0E20DCD35E61}"/>
    <cellStyle name="Millares [0] 13 8 5" xfId="45633" xr:uid="{71C7DF31-8B5C-4C11-B718-66CB628310B3}"/>
    <cellStyle name="Millares [0] 13 9" xfId="3133" xr:uid="{99E95CB9-CE85-42C8-823A-A3309263B436}"/>
    <cellStyle name="Millares [0] 13 9 2" xfId="11399" xr:uid="{3E57ABFE-F5AE-4736-9AB2-BF23C15CFBBA}"/>
    <cellStyle name="Millares [0] 13 9 2 2" xfId="32902" xr:uid="{1B3F0BE6-8E51-4BC8-B8C0-F10BFC8E8C63}"/>
    <cellStyle name="Millares [0] 13 9 3" xfId="18034" xr:uid="{E2EEC182-70CB-43D3-8497-E43CE9553EE8}"/>
    <cellStyle name="Millares [0] 13 9 3 2" xfId="39537" xr:uid="{FB2EC06A-2A17-4790-8019-64FB5E7041CE}"/>
    <cellStyle name="Millares [0] 13 9 4" xfId="24639" xr:uid="{AFC2BB27-CCF5-456B-9B5D-258822F34D01}"/>
    <cellStyle name="Millares [0] 13 9 5" xfId="46142" xr:uid="{AA6BB388-76EA-46D2-9943-3DB2374B2CB1}"/>
    <cellStyle name="Millares [0] 14" xfId="305" xr:uid="{FA836913-E6FF-4387-B266-BC6210FAEFC0}"/>
    <cellStyle name="Millares [0] 14 10" xfId="5275" xr:uid="{3C6B6A30-D1BB-4445-8ECB-F29E0523170B}"/>
    <cellStyle name="Millares [0] 14 10 2" xfId="13541" xr:uid="{17CCEC5A-E5CE-4E1A-87E7-5728A7C91D5A}"/>
    <cellStyle name="Millares [0] 14 10 2 2" xfId="35044" xr:uid="{988C1704-54F2-4AE7-9589-281F497C5C26}"/>
    <cellStyle name="Millares [0] 14 10 3" xfId="20176" xr:uid="{09E0B75F-C85B-4639-B4DD-7141716E15D2}"/>
    <cellStyle name="Millares [0] 14 10 3 2" xfId="41679" xr:uid="{B837EAEC-D49A-4DAA-ACA2-C5B9D35B36BE}"/>
    <cellStyle name="Millares [0] 14 10 4" xfId="26781" xr:uid="{77FF6914-F996-4096-BDC1-F5DB6D8D032C}"/>
    <cellStyle name="Millares [0] 14 10 5" xfId="48284" xr:uid="{C068A8EA-D587-464D-ADEE-DA69776AA7DA}"/>
    <cellStyle name="Millares [0] 14 11" xfId="6916" xr:uid="{A4BDC0BF-AA85-40AF-87B6-2B5DB2CD9EFA}"/>
    <cellStyle name="Millares [0] 14 11 2" xfId="28419" xr:uid="{64EBC1ED-6808-41EC-9FA8-5536D5EEF953}"/>
    <cellStyle name="Millares [0] 14 12" xfId="8572" xr:uid="{86B944F3-D1EA-4789-AB4E-92A144F62C04}"/>
    <cellStyle name="Millares [0] 14 12 2" xfId="30075" xr:uid="{16355EA7-8FF8-4965-B24D-BAF21C44CFDD}"/>
    <cellStyle name="Millares [0] 14 13" xfId="15208" xr:uid="{9344F81A-5675-4DDB-9C3B-A22EC78B0405}"/>
    <cellStyle name="Millares [0] 14 13 2" xfId="36711" xr:uid="{4D5638DB-D505-44E1-AC60-8EC8DE0F5C46}"/>
    <cellStyle name="Millares [0] 14 14" xfId="21813" xr:uid="{AC0B74C1-FBE3-41B3-9AD4-9D8B3BC7A280}"/>
    <cellStyle name="Millares [0] 14 15" xfId="43316" xr:uid="{255DF309-D367-49C2-B6BB-CF20530A74CC}"/>
    <cellStyle name="Millares [0] 14 2" xfId="445" xr:uid="{A133F105-C905-47F9-B820-12AD58716428}"/>
    <cellStyle name="Millares [0] 14 2 10" xfId="15348" xr:uid="{9110E9B6-D448-4AF6-81ED-47713AF7976D}"/>
    <cellStyle name="Millares [0] 14 2 10 2" xfId="36851" xr:uid="{5D52AFF0-451F-480C-B318-1D63320A0037}"/>
    <cellStyle name="Millares [0] 14 2 11" xfId="21953" xr:uid="{74759605-289E-4FF5-BAA8-CDE0ACC64A8E}"/>
    <cellStyle name="Millares [0] 14 2 12" xfId="43456" xr:uid="{AD7CCF3F-608F-4FB0-AE4E-996996161FCD}"/>
    <cellStyle name="Millares [0] 14 2 2" xfId="1393" xr:uid="{9ED38577-89C5-4C9E-A7AB-BFAC011ACC09}"/>
    <cellStyle name="Millares [0] 14 2 2 2" xfId="4222" xr:uid="{AE9E2A1A-08AB-4D77-BD88-24312DAD376F}"/>
    <cellStyle name="Millares [0] 14 2 2 2 2" xfId="12488" xr:uid="{310F0415-A7E4-4361-99FA-829A420B0BAE}"/>
    <cellStyle name="Millares [0] 14 2 2 2 2 2" xfId="33991" xr:uid="{6134A038-8812-4519-9DE5-21B2BAF7CC92}"/>
    <cellStyle name="Millares [0] 14 2 2 2 3" xfId="19123" xr:uid="{13B99611-E1E2-4D52-9D14-8562AEF54BC5}"/>
    <cellStyle name="Millares [0] 14 2 2 2 3 2" xfId="40626" xr:uid="{B0847B14-AE2A-4E3B-8BB1-E8D015DA5DB5}"/>
    <cellStyle name="Millares [0] 14 2 2 2 4" xfId="25728" xr:uid="{B800E9D5-AAE5-4B66-B23B-630476A3989A}"/>
    <cellStyle name="Millares [0] 14 2 2 2 5" xfId="47231" xr:uid="{6BA11B71-C1A2-4B15-AC65-B54BDB17AF47}"/>
    <cellStyle name="Millares [0] 14 2 2 3" xfId="6361" xr:uid="{456F438F-0FBA-4343-B71E-DA2971E086CA}"/>
    <cellStyle name="Millares [0] 14 2 2 3 2" xfId="14627" xr:uid="{EBF244F5-15BD-401F-A570-BFDD64BD65FC}"/>
    <cellStyle name="Millares [0] 14 2 2 3 2 2" xfId="36130" xr:uid="{34DB70E3-334F-45D4-8148-FA5B17F81F07}"/>
    <cellStyle name="Millares [0] 14 2 2 3 3" xfId="21262" xr:uid="{DC0077C0-DB73-44BB-98B1-43C0A9214543}"/>
    <cellStyle name="Millares [0] 14 2 2 3 3 2" xfId="42765" xr:uid="{C5EC21D0-35C9-4B36-B4C1-D846A24BA8AF}"/>
    <cellStyle name="Millares [0] 14 2 2 3 4" xfId="27867" xr:uid="{C12F25A5-7348-4F65-BDE9-86A8D9653C2A}"/>
    <cellStyle name="Millares [0] 14 2 2 3 5" xfId="49370" xr:uid="{1B9EF8DF-216A-47DC-BD41-DAD739072A6F}"/>
    <cellStyle name="Millares [0] 14 2 2 4" xfId="8002" xr:uid="{06558BAE-3563-4BDD-B881-916A58660C44}"/>
    <cellStyle name="Millares [0] 14 2 2 4 2" xfId="29505" xr:uid="{29E95211-F0F2-4BE0-9187-B1E208474888}"/>
    <cellStyle name="Millares [0] 14 2 2 5" xfId="9659" xr:uid="{EEF84E3A-D42E-4B81-8485-A74FB4F1122D}"/>
    <cellStyle name="Millares [0] 14 2 2 5 2" xfId="31162" xr:uid="{AAB470CA-EDEC-4145-8DBA-34C43D60DF42}"/>
    <cellStyle name="Millares [0] 14 2 2 6" xfId="16294" xr:uid="{D8F60D8B-6620-4160-B08C-3EDD26DABE05}"/>
    <cellStyle name="Millares [0] 14 2 2 6 2" xfId="37797" xr:uid="{322476E9-FFCA-4F29-840D-9CE68258A5A1}"/>
    <cellStyle name="Millares [0] 14 2 2 7" xfId="22899" xr:uid="{2181A470-6261-4318-84DF-388916197E0B}"/>
    <cellStyle name="Millares [0] 14 2 2 8" xfId="44402" xr:uid="{572CAE88-0E90-4506-B0BD-1E1EB0E91454}"/>
    <cellStyle name="Millares [0] 14 2 3" xfId="2080" xr:uid="{DC4C1A6B-3088-425A-A30C-F3B0FEB22664}"/>
    <cellStyle name="Millares [0] 14 2 3 2" xfId="10346" xr:uid="{5F243F5F-3BA4-404A-BAA0-7A8631CAB475}"/>
    <cellStyle name="Millares [0] 14 2 3 2 2" xfId="31849" xr:uid="{276FF381-2EE0-49EA-873E-C392C05C8750}"/>
    <cellStyle name="Millares [0] 14 2 3 3" xfId="16981" xr:uid="{C18F85BA-98D2-4BE5-AC92-BAB1D53796BD}"/>
    <cellStyle name="Millares [0] 14 2 3 3 2" xfId="38484" xr:uid="{1F973CFC-FDAE-4BAC-8D33-577E4E004780}"/>
    <cellStyle name="Millares [0] 14 2 3 4" xfId="23586" xr:uid="{3D2F27FE-B148-4801-855C-1FEE0EB90725}"/>
    <cellStyle name="Millares [0] 14 2 3 5" xfId="45089" xr:uid="{DBD6EE58-C52D-4688-AB23-D9E8434E87A5}"/>
    <cellStyle name="Millares [0] 14 2 4" xfId="2877" xr:uid="{2B3534A5-DAE4-48EA-A38F-5487FA836FAE}"/>
    <cellStyle name="Millares [0] 14 2 4 2" xfId="11143" xr:uid="{436404A4-13BB-4B45-A4E1-4606C40E25C5}"/>
    <cellStyle name="Millares [0] 14 2 4 2 2" xfId="32646" xr:uid="{B7E6580D-3E0F-4BA0-B65C-5B1BB94C6BDD}"/>
    <cellStyle name="Millares [0] 14 2 4 3" xfId="17778" xr:uid="{644FB4E8-EEFD-4A60-B23D-2535DA9AD816}"/>
    <cellStyle name="Millares [0] 14 2 4 3 2" xfId="39281" xr:uid="{CF0EB14E-FB07-459B-B764-FFCDE205745A}"/>
    <cellStyle name="Millares [0] 14 2 4 4" xfId="24383" xr:uid="{C9EDFA5E-579E-476E-B5A9-D9E8843CAED8}"/>
    <cellStyle name="Millares [0] 14 2 4 5" xfId="45886" xr:uid="{C4044701-9F27-45AE-A999-F7894EFCA2C9}"/>
    <cellStyle name="Millares [0] 14 2 5" xfId="3276" xr:uid="{28F1349A-FEE6-4497-8FB8-01A21EB23ABC}"/>
    <cellStyle name="Millares [0] 14 2 5 2" xfId="11542" xr:uid="{3DA21ADE-060D-4291-B4DE-1960E3C5307D}"/>
    <cellStyle name="Millares [0] 14 2 5 2 2" xfId="33045" xr:uid="{9DB62B18-6993-43B3-8A17-60EB1360E3E1}"/>
    <cellStyle name="Millares [0] 14 2 5 3" xfId="18177" xr:uid="{7D78A551-E7C4-426C-9FCB-78D4A9B57082}"/>
    <cellStyle name="Millares [0] 14 2 5 3 2" xfId="39680" xr:uid="{E26A6D7D-A426-4BDF-AF78-E53855BF03F5}"/>
    <cellStyle name="Millares [0] 14 2 5 4" xfId="24782" xr:uid="{639C7F64-F959-413D-B43E-30DCEE39745A}"/>
    <cellStyle name="Millares [0] 14 2 5 5" xfId="46285" xr:uid="{D7C32875-A3EB-44C8-954E-8646A0BE9666}"/>
    <cellStyle name="Millares [0] 14 2 6" xfId="5021" xr:uid="{63696E2E-72BE-4C88-8117-44A3253F071D}"/>
    <cellStyle name="Millares [0] 14 2 6 2" xfId="13287" xr:uid="{8D58D297-286D-4B8D-8DC7-9E9510F54043}"/>
    <cellStyle name="Millares [0] 14 2 6 2 2" xfId="34790" xr:uid="{30469320-CE99-470A-9312-B16BC0097251}"/>
    <cellStyle name="Millares [0] 14 2 6 3" xfId="19922" xr:uid="{DC255250-F5E5-45C8-81D2-26E755A16DF5}"/>
    <cellStyle name="Millares [0] 14 2 6 3 2" xfId="41425" xr:uid="{8EFC2349-C1BB-4E8B-A66E-FA2124D4FB67}"/>
    <cellStyle name="Millares [0] 14 2 6 4" xfId="26527" xr:uid="{03485030-B95C-4922-A779-446FD483FF84}"/>
    <cellStyle name="Millares [0] 14 2 6 5" xfId="48030" xr:uid="{EBC2B26E-F2EB-409F-BC1F-A56F0603707D}"/>
    <cellStyle name="Millares [0] 14 2 7" xfId="5415" xr:uid="{7ABA5D63-BBB3-485F-86B7-0AA17E6EC51E}"/>
    <cellStyle name="Millares [0] 14 2 7 2" xfId="13681" xr:uid="{B5D2EBCA-34EB-4D47-A9C4-BA4D4196C2C9}"/>
    <cellStyle name="Millares [0] 14 2 7 2 2" xfId="35184" xr:uid="{6ED497A2-BBA3-4FE5-B219-FF3ECB445EFF}"/>
    <cellStyle name="Millares [0] 14 2 7 3" xfId="20316" xr:uid="{09762658-E243-411B-A4C2-E8F3B102D611}"/>
    <cellStyle name="Millares [0] 14 2 7 3 2" xfId="41819" xr:uid="{2038AA7E-A0DA-4FC6-8DEE-6400DA79E6E8}"/>
    <cellStyle name="Millares [0] 14 2 7 4" xfId="26921" xr:uid="{28A74F7A-E02C-45FB-9725-ECBA734A83BB}"/>
    <cellStyle name="Millares [0] 14 2 7 5" xfId="48424" xr:uid="{FA8C2BC9-7C86-4CC4-B994-6E224FF54757}"/>
    <cellStyle name="Millares [0] 14 2 8" xfId="7056" xr:uid="{FB73B9FB-256A-49E3-926F-E5B9D8C6B726}"/>
    <cellStyle name="Millares [0] 14 2 8 2" xfId="8565" xr:uid="{5C145541-E633-42EA-AFB8-19AE6DD62BE7}"/>
    <cellStyle name="Millares [0] 14 2 8 2 2" xfId="30068" xr:uid="{943E271E-E023-4D9F-89AB-F0888A58B8D2}"/>
    <cellStyle name="Millares [0] 14 2 8 3" xfId="28559" xr:uid="{3E1ED635-21BB-4E39-8F68-FBA24C10B7FC}"/>
    <cellStyle name="Millares [0] 14 2 9" xfId="8712" xr:uid="{5B9C04DE-972D-4E08-A2D0-22CE718FD2F5}"/>
    <cellStyle name="Millares [0] 14 2 9 2" xfId="30215" xr:uid="{F1A9C707-0F7A-42A8-ADB8-5878BCB814BA}"/>
    <cellStyle name="Millares [0] 14 3" xfId="727" xr:uid="{B9A3C958-C619-404D-B7B4-E7F6B5546533}"/>
    <cellStyle name="Millares [0] 14 3 10" xfId="43736" xr:uid="{EA214AFC-016B-4F6A-BD85-5DE9009D5563}"/>
    <cellStyle name="Millares [0] 14 3 2" xfId="1673" xr:uid="{66B1E8AC-8DEA-4B61-8AE5-F6F4C09B3D7A}"/>
    <cellStyle name="Millares [0] 14 3 2 2" xfId="4502" xr:uid="{26C36714-05F0-409C-8D8E-1271A626094C}"/>
    <cellStyle name="Millares [0] 14 3 2 2 2" xfId="12768" xr:uid="{D9CF8DA8-F2CF-4472-A725-A0DA66630B42}"/>
    <cellStyle name="Millares [0] 14 3 2 2 2 2" xfId="34271" xr:uid="{2BB02FC1-57FC-4856-8E7B-8874CBC45B21}"/>
    <cellStyle name="Millares [0] 14 3 2 2 3" xfId="19403" xr:uid="{606CF255-669B-4238-A1E6-AFCCD0B6F99D}"/>
    <cellStyle name="Millares [0] 14 3 2 2 3 2" xfId="40906" xr:uid="{01B3B414-CB37-47D6-8C79-4BA8688A04AA}"/>
    <cellStyle name="Millares [0] 14 3 2 2 4" xfId="26008" xr:uid="{846210E7-A752-45FA-885D-FDF916398F33}"/>
    <cellStyle name="Millares [0] 14 3 2 2 5" xfId="47511" xr:uid="{EE273155-9829-4F20-B34F-6A1074113723}"/>
    <cellStyle name="Millares [0] 14 3 2 3" xfId="6641" xr:uid="{47E4DB88-4F7F-4699-B7A7-DB616AB5E598}"/>
    <cellStyle name="Millares [0] 14 3 2 3 2" xfId="14907" xr:uid="{8FA088AC-5B26-493B-9475-F5942634E8BB}"/>
    <cellStyle name="Millares [0] 14 3 2 3 2 2" xfId="36410" xr:uid="{3D428E0C-8DF8-4EDB-9196-F8C3D539B6FF}"/>
    <cellStyle name="Millares [0] 14 3 2 3 3" xfId="21542" xr:uid="{4AF59223-AFC8-4BC0-81FD-D177D24FB93B}"/>
    <cellStyle name="Millares [0] 14 3 2 3 3 2" xfId="43045" xr:uid="{D43A9DF3-BA40-4CEA-BF06-0268E2F3EA1F}"/>
    <cellStyle name="Millares [0] 14 3 2 3 4" xfId="28147" xr:uid="{6128B298-AEEA-4780-8F60-39F7512A314C}"/>
    <cellStyle name="Millares [0] 14 3 2 3 5" xfId="49650" xr:uid="{2F849AED-8C33-43CB-B3DC-7939ABD49425}"/>
    <cellStyle name="Millares [0] 14 3 2 4" xfId="8282" xr:uid="{6F0C11AF-23B3-47DF-B865-4D8B116E9071}"/>
    <cellStyle name="Millares [0] 14 3 2 4 2" xfId="29785" xr:uid="{F48175B4-6054-460A-8AEB-29063553CFBC}"/>
    <cellStyle name="Millares [0] 14 3 2 5" xfId="9939" xr:uid="{E276CA8F-A1CD-4B9B-A4FE-4559658D7173}"/>
    <cellStyle name="Millares [0] 14 3 2 5 2" xfId="31442" xr:uid="{B1FDC653-ABDD-4D3E-B9FA-91EB9F50A782}"/>
    <cellStyle name="Millares [0] 14 3 2 6" xfId="16574" xr:uid="{AE5B53B8-8F0A-4D29-A5DB-518A37265E92}"/>
    <cellStyle name="Millares [0] 14 3 2 6 2" xfId="38077" xr:uid="{9CA63EA1-9A7A-4A19-8336-A4DA67C78178}"/>
    <cellStyle name="Millares [0] 14 3 2 7" xfId="23179" xr:uid="{99E834BA-3094-4D07-AC7F-7C08CB910037}"/>
    <cellStyle name="Millares [0] 14 3 2 8" xfId="44682" xr:uid="{E2F1D574-EAD0-4D59-8968-D06D0119C858}"/>
    <cellStyle name="Millares [0] 14 3 3" xfId="2360" xr:uid="{125653D2-21AD-45D2-A89D-A65E66AD706B}"/>
    <cellStyle name="Millares [0] 14 3 3 2" xfId="10626" xr:uid="{D231B349-A541-4EB9-B53D-EC354FA045E9}"/>
    <cellStyle name="Millares [0] 14 3 3 2 2" xfId="32129" xr:uid="{2DE23138-2F5F-42CA-BE25-D11546398C96}"/>
    <cellStyle name="Millares [0] 14 3 3 3" xfId="17261" xr:uid="{AFF05836-ED85-4F6D-8D49-80A933F1D576}"/>
    <cellStyle name="Millares [0] 14 3 3 3 2" xfId="38764" xr:uid="{E6B6B026-F09D-4C2F-90C9-AD2CDCFBDBCA}"/>
    <cellStyle name="Millares [0] 14 3 3 4" xfId="23866" xr:uid="{85BEB418-9DDD-465D-8E34-A53EFD002BBE}"/>
    <cellStyle name="Millares [0] 14 3 3 5" xfId="45369" xr:uid="{B0659ED6-8E4A-45E1-BF57-60471A232C43}"/>
    <cellStyle name="Millares [0] 14 3 4" xfId="3556" xr:uid="{CC12B867-72AF-463C-88C9-16C394F6BCF5}"/>
    <cellStyle name="Millares [0] 14 3 4 2" xfId="11822" xr:uid="{35E55433-4CC2-4F68-A750-F22CF5C3FD81}"/>
    <cellStyle name="Millares [0] 14 3 4 2 2" xfId="33325" xr:uid="{BADEE1A5-0C7A-496D-9164-AD78B4F54478}"/>
    <cellStyle name="Millares [0] 14 3 4 3" xfId="18457" xr:uid="{72A8C91C-84BC-43D0-91E0-C2B7A1CE1492}"/>
    <cellStyle name="Millares [0] 14 3 4 3 2" xfId="39960" xr:uid="{829A43B2-A5C4-45F6-8FBA-542BF8C1E1A4}"/>
    <cellStyle name="Millares [0] 14 3 4 4" xfId="25062" xr:uid="{F42CAC59-C971-4C29-90F0-5A22389655A1}"/>
    <cellStyle name="Millares [0] 14 3 4 5" xfId="46565" xr:uid="{854BA0EB-7C48-4F8A-AA12-490116535B0A}"/>
    <cellStyle name="Millares [0] 14 3 5" xfId="5695" xr:uid="{2F4243D0-1AC5-40A6-A03E-2AB7F820979C}"/>
    <cellStyle name="Millares [0] 14 3 5 2" xfId="13961" xr:uid="{23653650-AA6C-47F6-BF12-E3C2A1C1657F}"/>
    <cellStyle name="Millares [0] 14 3 5 2 2" xfId="35464" xr:uid="{F8DE0C6F-79D6-4AE3-ABB2-75546DC42E88}"/>
    <cellStyle name="Millares [0] 14 3 5 3" xfId="20596" xr:uid="{CEC30304-125C-48A5-B99A-240B393F3FB9}"/>
    <cellStyle name="Millares [0] 14 3 5 3 2" xfId="42099" xr:uid="{B9D4F2DE-1B45-4B43-86E0-8555CBBA7330}"/>
    <cellStyle name="Millares [0] 14 3 5 4" xfId="27201" xr:uid="{8190F4A8-77A6-499A-8AF7-6C6DA663E3C6}"/>
    <cellStyle name="Millares [0] 14 3 5 5" xfId="48704" xr:uid="{67F7C253-5EF8-48DB-B7D0-7E8A832E95AF}"/>
    <cellStyle name="Millares [0] 14 3 6" xfId="7336" xr:uid="{8DCF9555-8C61-4BF9-BE4B-8A98A59F7298}"/>
    <cellStyle name="Millares [0] 14 3 6 2" xfId="28839" xr:uid="{4E156E82-F235-4FCF-9A71-2D1148DED556}"/>
    <cellStyle name="Millares [0] 14 3 7" xfId="8993" xr:uid="{6A8113D0-7C8C-4BDC-94F4-78C16A415222}"/>
    <cellStyle name="Millares [0] 14 3 7 2" xfId="30496" xr:uid="{B83BDC04-0936-4A86-AAB0-28F2135A33A6}"/>
    <cellStyle name="Millares [0] 14 3 8" xfId="15628" xr:uid="{E25DB36E-9C9F-4838-A9BF-E165B4DA7323}"/>
    <cellStyle name="Millares [0] 14 3 8 2" xfId="37131" xr:uid="{4669CB92-A7A3-4548-8CD3-6F675CC7E2A7}"/>
    <cellStyle name="Millares [0] 14 3 9" xfId="22233" xr:uid="{296EC4AC-BDFB-467B-AFAC-638F7870FAB4}"/>
    <cellStyle name="Millares [0] 14 4" xfId="997" xr:uid="{B0155E07-168C-46D6-A19F-B8C941374234}"/>
    <cellStyle name="Millares [0] 14 4 2" xfId="3826" xr:uid="{DE6849BC-3850-4BE9-8483-907CB151E48F}"/>
    <cellStyle name="Millares [0] 14 4 2 2" xfId="12092" xr:uid="{C61AE4FF-1A79-48E0-B365-140210D348F5}"/>
    <cellStyle name="Millares [0] 14 4 2 2 2" xfId="33595" xr:uid="{603C3023-93DA-438B-B46A-8410E145D576}"/>
    <cellStyle name="Millares [0] 14 4 2 3" xfId="18727" xr:uid="{1B6ED8F9-DFC7-4065-9E45-AA0F03F1DF1E}"/>
    <cellStyle name="Millares [0] 14 4 2 3 2" xfId="40230" xr:uid="{3CE8D56D-A5CF-4A8E-8D7A-63D529EBE801}"/>
    <cellStyle name="Millares [0] 14 4 2 4" xfId="25332" xr:uid="{6666B782-DED0-4A19-A6AA-465849ECD8F2}"/>
    <cellStyle name="Millares [0] 14 4 2 5" xfId="46835" xr:uid="{4FE1A764-CB4C-42EA-9B05-C53A297E1159}"/>
    <cellStyle name="Millares [0] 14 4 3" xfId="5965" xr:uid="{F66D89B4-F52C-45FD-8522-4BDBAC5BA28D}"/>
    <cellStyle name="Millares [0] 14 4 3 2" xfId="14231" xr:uid="{5633472F-19EE-44DC-B1E6-DD1CE3C97B82}"/>
    <cellStyle name="Millares [0] 14 4 3 2 2" xfId="35734" xr:uid="{AAA62CB7-B896-435C-9997-12CF4DEF18AC}"/>
    <cellStyle name="Millares [0] 14 4 3 3" xfId="20866" xr:uid="{EA13EC4B-5A7D-4198-AE21-9C68E18B065D}"/>
    <cellStyle name="Millares [0] 14 4 3 3 2" xfId="42369" xr:uid="{E2107631-6255-438D-A011-C28891CDA616}"/>
    <cellStyle name="Millares [0] 14 4 3 4" xfId="27471" xr:uid="{52878224-DFF0-466C-BE24-E1462C1CB3BE}"/>
    <cellStyle name="Millares [0] 14 4 3 5" xfId="48974" xr:uid="{6560DC6F-6D31-435B-A9E7-30BEBCB9DBD9}"/>
    <cellStyle name="Millares [0] 14 4 4" xfId="7606" xr:uid="{5D44A24D-6128-4717-A18D-8B659993216E}"/>
    <cellStyle name="Millares [0] 14 4 4 2" xfId="29109" xr:uid="{0EF0247C-8BE2-4820-8BD3-B1F929EEF5AB}"/>
    <cellStyle name="Millares [0] 14 4 5" xfId="9263" xr:uid="{EA256721-5AEC-427C-B1FE-EEDDB583C221}"/>
    <cellStyle name="Millares [0] 14 4 5 2" xfId="30766" xr:uid="{04A822D1-1334-4AE7-AE6D-FA0936580731}"/>
    <cellStyle name="Millares [0] 14 4 6" xfId="15898" xr:uid="{A95985FA-CD7F-43D6-874B-899EE0F2FC47}"/>
    <cellStyle name="Millares [0] 14 4 6 2" xfId="37401" xr:uid="{34D473AC-8820-4D24-B295-8B05A19B5D0A}"/>
    <cellStyle name="Millares [0] 14 4 7" xfId="22503" xr:uid="{8EB74446-C186-424A-A603-50AF02CD14A9}"/>
    <cellStyle name="Millares [0] 14 4 8" xfId="44006" xr:uid="{7866A536-FBB6-445E-9BBE-95FE5D8DDFA8}"/>
    <cellStyle name="Millares [0] 14 5" xfId="1253" xr:uid="{51A3D9B6-3491-4065-A10E-9A708692B7EC}"/>
    <cellStyle name="Millares [0] 14 5 2" xfId="4082" xr:uid="{A41F8EC9-D111-4843-8039-ACC6A3644682}"/>
    <cellStyle name="Millares [0] 14 5 2 2" xfId="12348" xr:uid="{5634FB9E-1B7C-441E-9F92-1C071BDD2ED0}"/>
    <cellStyle name="Millares [0] 14 5 2 2 2" xfId="33851" xr:uid="{5939C6DD-5D0B-4EE1-BA41-F920E378F733}"/>
    <cellStyle name="Millares [0] 14 5 2 3" xfId="18983" xr:uid="{19C09486-1F1F-424A-ACD5-5FD26270D9DF}"/>
    <cellStyle name="Millares [0] 14 5 2 3 2" xfId="40486" xr:uid="{5F58EC61-B6AF-47B6-915F-C2807A51B2E9}"/>
    <cellStyle name="Millares [0] 14 5 2 4" xfId="25588" xr:uid="{070485AE-596B-4737-8654-9BD88FA7EE2E}"/>
    <cellStyle name="Millares [0] 14 5 2 5" xfId="47091" xr:uid="{C836A153-78A8-494E-9AF6-D61ECB585561}"/>
    <cellStyle name="Millares [0] 14 5 3" xfId="6221" xr:uid="{434DC50F-0DD0-4F8E-884B-B1F09F38BF2F}"/>
    <cellStyle name="Millares [0] 14 5 3 2" xfId="14487" xr:uid="{061C3DF1-502F-4AF1-AA3A-D15A56227BA9}"/>
    <cellStyle name="Millares [0] 14 5 3 2 2" xfId="35990" xr:uid="{F86726F0-6CC6-4DB3-AD2B-4F4D488A2043}"/>
    <cellStyle name="Millares [0] 14 5 3 3" xfId="21122" xr:uid="{27A3DCDB-6CC8-401E-90CD-E70DA6471968}"/>
    <cellStyle name="Millares [0] 14 5 3 3 2" xfId="42625" xr:uid="{5541A4C2-5020-431E-92F1-27112D6FCFF5}"/>
    <cellStyle name="Millares [0] 14 5 3 4" xfId="27727" xr:uid="{86B5973F-32E7-4F37-861F-AD9BCE7B0537}"/>
    <cellStyle name="Millares [0] 14 5 3 5" xfId="49230" xr:uid="{E25CBD99-73FA-4A41-8C4E-338A6B23BE20}"/>
    <cellStyle name="Millares [0] 14 5 4" xfId="7862" xr:uid="{FDECD323-CAFD-4C0F-8D9A-DA858C7F2D66}"/>
    <cellStyle name="Millares [0] 14 5 4 2" xfId="29365" xr:uid="{CF79E3A4-0DAC-43D7-B8DA-9D2DBCBADA32}"/>
    <cellStyle name="Millares [0] 14 5 5" xfId="9519" xr:uid="{03669B63-9CA4-4258-9795-CAFD6860D3B4}"/>
    <cellStyle name="Millares [0] 14 5 5 2" xfId="31022" xr:uid="{FA541974-6A18-4402-AB43-A2550E16804D}"/>
    <cellStyle name="Millares [0] 14 5 6" xfId="16154" xr:uid="{3E029906-A4AB-40AA-800B-4CEB9A717902}"/>
    <cellStyle name="Millares [0] 14 5 6 2" xfId="37657" xr:uid="{D4B9C559-0A1B-4ECA-8034-86627414589F}"/>
    <cellStyle name="Millares [0] 14 5 7" xfId="22759" xr:uid="{1EA9B578-7EE7-439A-B6FF-AF13967F0549}"/>
    <cellStyle name="Millares [0] 14 5 8" xfId="44262" xr:uid="{DEF5CE25-B5CE-41C5-9BA1-C6F11F4E4882}"/>
    <cellStyle name="Millares [0] 14 6" xfId="1940" xr:uid="{FEEF8109-F868-435E-8ABF-760372122986}"/>
    <cellStyle name="Millares [0] 14 6 2" xfId="10206" xr:uid="{74B5D903-569B-450C-B166-D0613B0B87B2}"/>
    <cellStyle name="Millares [0] 14 6 2 2" xfId="31709" xr:uid="{D5F5E77B-E9AC-4BFC-BBD1-5BABACEF94AA}"/>
    <cellStyle name="Millares [0] 14 6 3" xfId="16841" xr:uid="{71CE9435-CABF-4CFA-9479-67FA142D9EDF}"/>
    <cellStyle name="Millares [0] 14 6 3 2" xfId="38344" xr:uid="{52BD09A4-F2EE-4527-B172-11D2B5E7F7F5}"/>
    <cellStyle name="Millares [0] 14 6 4" xfId="23446" xr:uid="{48F4ECD2-3D61-4DB6-A0AB-E7316252D1A7}"/>
    <cellStyle name="Millares [0] 14 6 5" xfId="44949" xr:uid="{2FC6B594-9A10-4E3D-9511-854465B250AF}"/>
    <cellStyle name="Millares [0] 14 7" xfId="2627" xr:uid="{E6EA9F88-B87F-46F6-84DD-A898AEC496F9}"/>
    <cellStyle name="Millares [0] 14 7 2" xfId="10893" xr:uid="{8AC6FA0D-7AF4-45BF-A3AB-8005DD417635}"/>
    <cellStyle name="Millares [0] 14 7 2 2" xfId="32396" xr:uid="{1EEAC8FD-B58B-4B5F-A17E-E76597D3D6CC}"/>
    <cellStyle name="Millares [0] 14 7 3" xfId="17528" xr:uid="{D2376FB5-BE56-4EC5-9614-E9FB69D2C156}"/>
    <cellStyle name="Millares [0] 14 7 3 2" xfId="39031" xr:uid="{27FAC69D-0F68-4FFD-94F1-2A7D379AF5D7}"/>
    <cellStyle name="Millares [0] 14 7 4" xfId="24133" xr:uid="{C8B6A97A-80FA-4801-B5F3-B382DBBD14BF}"/>
    <cellStyle name="Millares [0] 14 7 5" xfId="45636" xr:uid="{DB9AEE65-C39D-4F64-9797-B1C8433978C3}"/>
    <cellStyle name="Millares [0] 14 8" xfId="3136" xr:uid="{8034B7B5-B8EA-42CF-93D8-F852D5EFE681}"/>
    <cellStyle name="Millares [0] 14 8 2" xfId="11402" xr:uid="{0F540192-6232-48F3-BDC2-45625EA16B2F}"/>
    <cellStyle name="Millares [0] 14 8 2 2" xfId="32905" xr:uid="{A17592F4-8735-4653-A944-D33297B339F9}"/>
    <cellStyle name="Millares [0] 14 8 3" xfId="18037" xr:uid="{7641ACB7-ED62-46DF-A0F4-C798FECA340A}"/>
    <cellStyle name="Millares [0] 14 8 3 2" xfId="39540" xr:uid="{2A1F54C3-99F1-49B5-BF37-F96D47DED8DA}"/>
    <cellStyle name="Millares [0] 14 8 4" xfId="24642" xr:uid="{7C393512-8D02-4EA1-9FEC-6A119E8F0907}"/>
    <cellStyle name="Millares [0] 14 8 5" xfId="46145" xr:uid="{E4879A11-535B-4892-BBBA-0D3AE273DC98}"/>
    <cellStyle name="Millares [0] 14 9" xfId="4771" xr:uid="{10180CE9-5033-4EE8-872B-24E3332E81D9}"/>
    <cellStyle name="Millares [0] 14 9 2" xfId="13037" xr:uid="{96AC4D9B-8498-4A6E-BFF9-622EC8D76228}"/>
    <cellStyle name="Millares [0] 14 9 2 2" xfId="34540" xr:uid="{3A532D40-5BE6-4CF8-89EF-92FAC0E1F192}"/>
    <cellStyle name="Millares [0] 14 9 3" xfId="19672" xr:uid="{52323C92-0448-4D68-ABC8-4162E1ADD01D}"/>
    <cellStyle name="Millares [0] 14 9 3 2" xfId="41175" xr:uid="{263DE3A8-BD9B-4BEC-96F0-617C01EA8E86}"/>
    <cellStyle name="Millares [0] 14 9 4" xfId="26277" xr:uid="{205A190A-9B17-41F5-BB39-8A952D5F7541}"/>
    <cellStyle name="Millares [0] 14 9 5" xfId="47780" xr:uid="{0F739138-0C43-4A8B-A131-17AC8EFE4A05}"/>
    <cellStyle name="Millares [0] 15" xfId="307" xr:uid="{FAC2CAD9-1FD4-400C-93C2-2A0DBD33D978}"/>
    <cellStyle name="Millares [0] 15 10" xfId="4894" xr:uid="{1116968B-DC41-4A54-9481-B72A4BD56A32}"/>
    <cellStyle name="Millares [0] 15 10 2" xfId="13160" xr:uid="{9BFFD835-C4F7-4A45-BA94-AFFAE18C4BF8}"/>
    <cellStyle name="Millares [0] 15 10 2 2" xfId="34663" xr:uid="{6AD6A071-7406-4388-A841-4D14EFE4B7B2}"/>
    <cellStyle name="Millares [0] 15 10 3" xfId="19795" xr:uid="{8311A77F-FA23-4797-9BD0-CD3C809FEFC9}"/>
    <cellStyle name="Millares [0] 15 10 3 2" xfId="41298" xr:uid="{1B18AA1C-CA84-4A42-89F4-F34168349CD7}"/>
    <cellStyle name="Millares [0] 15 10 4" xfId="26400" xr:uid="{A4A80EBB-3499-4A28-ACCA-E838C43E225B}"/>
    <cellStyle name="Millares [0] 15 10 5" xfId="47903" xr:uid="{5A8CD4F5-DB05-4422-B6F8-4C3028AE75DC}"/>
    <cellStyle name="Millares [0] 15 11" xfId="5277" xr:uid="{8BB9D8F4-A9A0-45DE-A3AA-9A058F81BA13}"/>
    <cellStyle name="Millares [0] 15 11 2" xfId="13543" xr:uid="{35132A96-D741-42FE-95CD-8454C1105F93}"/>
    <cellStyle name="Millares [0] 15 11 2 2" xfId="35046" xr:uid="{130B49FF-7DF4-470B-AC5F-C4A195496449}"/>
    <cellStyle name="Millares [0] 15 11 3" xfId="20178" xr:uid="{0AC07B5B-FC4F-4858-BBD2-A56831C7030A}"/>
    <cellStyle name="Millares [0] 15 11 3 2" xfId="41681" xr:uid="{AA9DD5C1-D614-451F-9D59-B9F42EF29F30}"/>
    <cellStyle name="Millares [0] 15 11 4" xfId="26783" xr:uid="{8A9AEED5-9E34-41D5-963D-0436730BC63F}"/>
    <cellStyle name="Millares [0] 15 11 5" xfId="48286" xr:uid="{28F927D3-FAAD-470A-B43A-582AEA2F2D8B}"/>
    <cellStyle name="Millares [0] 15 12" xfId="6918" xr:uid="{7C0842ED-10D7-4CE4-8C9C-D778536C0F5E}"/>
    <cellStyle name="Millares [0] 15 12 2" xfId="28421" xr:uid="{6E7D81EB-4E7F-439B-8DEF-5B4E9A41EABC}"/>
    <cellStyle name="Millares [0] 15 13" xfId="8574" xr:uid="{438EA056-2620-424B-B9C6-384BED24B618}"/>
    <cellStyle name="Millares [0] 15 13 2" xfId="30077" xr:uid="{F5D0C1CF-129C-41AF-BFB4-9B7834897780}"/>
    <cellStyle name="Millares [0] 15 14" xfId="15210" xr:uid="{087976E6-E46D-47A2-9B83-903FFB29A24E}"/>
    <cellStyle name="Millares [0] 15 14 2" xfId="36713" xr:uid="{C162687C-7ED5-4784-A7F3-E4B624E93AA6}"/>
    <cellStyle name="Millares [0] 15 15" xfId="21815" xr:uid="{9A987AE5-7CC5-4821-8945-6D6F721FAE8A}"/>
    <cellStyle name="Millares [0] 15 16" xfId="43318" xr:uid="{763117B8-35C1-415D-9ACE-2A63CA5AB54B}"/>
    <cellStyle name="Millares [0] 15 2" xfId="570" xr:uid="{D9986384-A470-4D1B-B5A1-1B563F182B15}"/>
    <cellStyle name="Millares [0] 15 2 10" xfId="7181" xr:uid="{3F96EBE5-46AB-4E2A-B621-84F33EBD402A}"/>
    <cellStyle name="Millares [0] 15 2 10 2" xfId="28684" xr:uid="{8EC380C0-6122-4F21-8B66-84E0425873EC}"/>
    <cellStyle name="Millares [0] 15 2 11" xfId="8837" xr:uid="{8E16CBFD-56E7-437F-8B59-C85B8E3A2BE1}"/>
    <cellStyle name="Millares [0] 15 2 11 2" xfId="30340" xr:uid="{C0BA5068-35D2-467A-B14C-1E546A76CE5A}"/>
    <cellStyle name="Millares [0] 15 2 12" xfId="15473" xr:uid="{32C1F59A-396C-4166-8CCD-946ECA5AF1AB}"/>
    <cellStyle name="Millares [0] 15 2 12 2" xfId="36976" xr:uid="{45B6286C-DF3D-492A-B7FE-9FC5E991BADC}"/>
    <cellStyle name="Millares [0] 15 2 13" xfId="22078" xr:uid="{6D44BF86-DFD0-463E-844C-3A7B4459759D}"/>
    <cellStyle name="Millares [0] 15 2 14" xfId="43581" xr:uid="{E470BB17-DB19-47CA-9E16-A2D9025297B4}"/>
    <cellStyle name="Millares [0] 15 2 2" xfId="852" xr:uid="{60090654-4982-4C58-9C59-FFFAE3BDF947}"/>
    <cellStyle name="Millares [0] 15 2 2 10" xfId="43861" xr:uid="{9EA300E5-6DD9-4CCB-AB9B-8B79749A6B85}"/>
    <cellStyle name="Millares [0] 15 2 2 2" xfId="1798" xr:uid="{F7621F41-0DAE-4EFE-8454-C1AE16977CE5}"/>
    <cellStyle name="Millares [0] 15 2 2 2 2" xfId="4627" xr:uid="{DB212B73-F645-4521-943B-619BC81DB656}"/>
    <cellStyle name="Millares [0] 15 2 2 2 2 2" xfId="12893" xr:uid="{70BE4F19-BF32-4099-A070-AA26ECBC3AA8}"/>
    <cellStyle name="Millares [0] 15 2 2 2 2 2 2" xfId="34396" xr:uid="{8203BE0B-65B9-447F-B46C-705241DB81A7}"/>
    <cellStyle name="Millares [0] 15 2 2 2 2 3" xfId="19528" xr:uid="{A6D62F64-A995-4F1A-B6AC-9B52A7B72438}"/>
    <cellStyle name="Millares [0] 15 2 2 2 2 3 2" xfId="41031" xr:uid="{4684793E-69CD-422A-8455-46516C68D670}"/>
    <cellStyle name="Millares [0] 15 2 2 2 2 4" xfId="26133" xr:uid="{B0DCA40B-1149-4916-A15B-88EC3D3C6AD2}"/>
    <cellStyle name="Millares [0] 15 2 2 2 2 5" xfId="47636" xr:uid="{7918DFD4-6CD2-489C-9E44-A38F8A2F0BDC}"/>
    <cellStyle name="Millares [0] 15 2 2 2 3" xfId="6766" xr:uid="{CB167572-38F8-4DB7-914D-1D76D4033666}"/>
    <cellStyle name="Millares [0] 15 2 2 2 3 2" xfId="15032" xr:uid="{68FB7BC7-BD44-4555-9C4C-6AAF489EC05E}"/>
    <cellStyle name="Millares [0] 15 2 2 2 3 2 2" xfId="36535" xr:uid="{0BAC932C-4C84-4648-9BAA-7C20B597C74D}"/>
    <cellStyle name="Millares [0] 15 2 2 2 3 3" xfId="21667" xr:uid="{54DB4106-BAFC-4C40-AE43-ABB06A1EA6CA}"/>
    <cellStyle name="Millares [0] 15 2 2 2 3 3 2" xfId="43170" xr:uid="{60B79233-F7A8-4CC8-AA1F-6631BB9089DE}"/>
    <cellStyle name="Millares [0] 15 2 2 2 3 4" xfId="28272" xr:uid="{DA03DC56-A07A-44AB-B118-E8EBB1EAEE52}"/>
    <cellStyle name="Millares [0] 15 2 2 2 3 5" xfId="49775" xr:uid="{78DF5797-592E-4497-AFAC-E221345365F3}"/>
    <cellStyle name="Millares [0] 15 2 2 2 4" xfId="8407" xr:uid="{7F16039E-408D-4B7A-8D12-365BE8F7CF04}"/>
    <cellStyle name="Millares [0] 15 2 2 2 4 2" xfId="29910" xr:uid="{30A4BD45-E81C-4037-800B-64425DB9D5EC}"/>
    <cellStyle name="Millares [0] 15 2 2 2 5" xfId="10064" xr:uid="{2CEB44DC-E50E-4BFE-96A6-1D88569C2CD9}"/>
    <cellStyle name="Millares [0] 15 2 2 2 5 2" xfId="31567" xr:uid="{C1DE87EE-1A8D-46E4-BD43-9A8C543FBFA2}"/>
    <cellStyle name="Millares [0] 15 2 2 2 6" xfId="16699" xr:uid="{589A31F1-57E9-4141-85E9-392459584BB4}"/>
    <cellStyle name="Millares [0] 15 2 2 2 6 2" xfId="38202" xr:uid="{60EC7F33-DB1E-4126-BE27-8C327F661691}"/>
    <cellStyle name="Millares [0] 15 2 2 2 7" xfId="23304" xr:uid="{6118C3AD-9645-4C49-9F7A-6B55D4C28FC2}"/>
    <cellStyle name="Millares [0] 15 2 2 2 8" xfId="44807" xr:uid="{6E60CA47-6A7C-485F-88B7-A7CEB15CB8CB}"/>
    <cellStyle name="Millares [0] 15 2 2 3" xfId="2485" xr:uid="{A35F882F-04BD-4236-B5DC-9353ABACC58A}"/>
    <cellStyle name="Millares [0] 15 2 2 3 2" xfId="10751" xr:uid="{855F6DBF-97F0-4517-82F7-C2B792CFED84}"/>
    <cellStyle name="Millares [0] 15 2 2 3 2 2" xfId="32254" xr:uid="{105AF7A8-2AE0-4048-9AC1-C1CBBBE24564}"/>
    <cellStyle name="Millares [0] 15 2 2 3 3" xfId="17386" xr:uid="{9BDEACC2-B6AE-4FFB-ACD6-FD5A217F946C}"/>
    <cellStyle name="Millares [0] 15 2 2 3 3 2" xfId="38889" xr:uid="{7472E0C1-8ABB-43D3-960C-D65A44C1C87D}"/>
    <cellStyle name="Millares [0] 15 2 2 3 4" xfId="23991" xr:uid="{CCDAD20B-3875-4657-A106-3D6561E545EF}"/>
    <cellStyle name="Millares [0] 15 2 2 3 5" xfId="45494" xr:uid="{D70730E0-6B89-45FD-AD05-D292E93B6104}"/>
    <cellStyle name="Millares [0] 15 2 2 4" xfId="3681" xr:uid="{7C2487B3-DCF0-4FA8-8607-0B4508189BDA}"/>
    <cellStyle name="Millares [0] 15 2 2 4 2" xfId="11947" xr:uid="{0A107F91-73B8-49C7-A346-815C9024D4AC}"/>
    <cellStyle name="Millares [0] 15 2 2 4 2 2" xfId="33450" xr:uid="{A1A14D01-7100-495C-A92A-DEB1F9A26860}"/>
    <cellStyle name="Millares [0] 15 2 2 4 3" xfId="18582" xr:uid="{1D9D32A4-BCB8-4B5A-95D2-3DB9E158F711}"/>
    <cellStyle name="Millares [0] 15 2 2 4 3 2" xfId="40085" xr:uid="{F6527347-FD96-495D-A041-587815F7E069}"/>
    <cellStyle name="Millares [0] 15 2 2 4 4" xfId="25187" xr:uid="{BF23AF38-8783-4349-B3F6-73EBA161A062}"/>
    <cellStyle name="Millares [0] 15 2 2 4 5" xfId="46690" xr:uid="{0A721727-AEDC-4389-A49B-E195F2A8DF5F}"/>
    <cellStyle name="Millares [0] 15 2 2 5" xfId="5820" xr:uid="{F9101E2C-D0F0-4994-918D-6F3B3A146B2C}"/>
    <cellStyle name="Millares [0] 15 2 2 5 2" xfId="14086" xr:uid="{1B1704AF-B306-4DB8-BA16-4473BB7D87B5}"/>
    <cellStyle name="Millares [0] 15 2 2 5 2 2" xfId="35589" xr:uid="{F677D650-A099-4B3B-871A-5C957E2BB1D6}"/>
    <cellStyle name="Millares [0] 15 2 2 5 3" xfId="20721" xr:uid="{961849E2-714E-4764-88A3-044B718AF00D}"/>
    <cellStyle name="Millares [0] 15 2 2 5 3 2" xfId="42224" xr:uid="{459CDED7-9D08-49AA-898C-D9CEA356D588}"/>
    <cellStyle name="Millares [0] 15 2 2 5 4" xfId="27326" xr:uid="{8EDD00AE-E8EB-4788-967C-C2FD998C7D97}"/>
    <cellStyle name="Millares [0] 15 2 2 5 5" xfId="48829" xr:uid="{C852E241-4FE7-4E2B-971C-41149966ECD8}"/>
    <cellStyle name="Millares [0] 15 2 2 6" xfId="7461" xr:uid="{A4D091DB-CF3D-4373-9C26-0F35E9673FEB}"/>
    <cellStyle name="Millares [0] 15 2 2 6 2" xfId="28964" xr:uid="{A887586D-A351-4BC3-B3E2-44C1579418E4}"/>
    <cellStyle name="Millares [0] 15 2 2 7" xfId="9118" xr:uid="{CDE3A503-E394-4703-8855-701DEBD37521}"/>
    <cellStyle name="Millares [0] 15 2 2 7 2" xfId="30621" xr:uid="{065D6013-2E45-4357-92DA-14A8B2A1B0A2}"/>
    <cellStyle name="Millares [0] 15 2 2 8" xfId="15753" xr:uid="{EDBB55D7-504A-4593-893C-6A1E8ECCE3C4}"/>
    <cellStyle name="Millares [0] 15 2 2 8 2" xfId="37256" xr:uid="{5D0C325D-76EF-46DB-8B3D-7877A5B00371}"/>
    <cellStyle name="Millares [0] 15 2 2 9" xfId="22358" xr:uid="{22E03E71-2366-4A8E-84B5-9ED7BCAA4F83}"/>
    <cellStyle name="Millares [0] 15 2 3" xfId="1122" xr:uid="{12213861-30FA-4916-805E-CF4E5631A24E}"/>
    <cellStyle name="Millares [0] 15 2 3 2" xfId="3951" xr:uid="{A90FD276-03DD-4144-A017-A5E836368717}"/>
    <cellStyle name="Millares [0] 15 2 3 2 2" xfId="12217" xr:uid="{085D9674-7661-432C-BDA2-04046E47B203}"/>
    <cellStyle name="Millares [0] 15 2 3 2 2 2" xfId="33720" xr:uid="{083FBD86-A02F-440A-8019-8A6D5D503003}"/>
    <cellStyle name="Millares [0] 15 2 3 2 3" xfId="18852" xr:uid="{1A6EB7F0-7F43-41BA-9DAA-7BF4878985DE}"/>
    <cellStyle name="Millares [0] 15 2 3 2 3 2" xfId="40355" xr:uid="{325C7586-3C7B-439A-8465-E5400ADCEFE6}"/>
    <cellStyle name="Millares [0] 15 2 3 2 4" xfId="25457" xr:uid="{4EC6242B-2DA5-4472-B86C-5A2AC65EACA9}"/>
    <cellStyle name="Millares [0] 15 2 3 2 5" xfId="46960" xr:uid="{B5037C43-5233-43A3-8D98-26EF418AED6B}"/>
    <cellStyle name="Millares [0] 15 2 3 3" xfId="6090" xr:uid="{A1BDDF41-F13F-43EB-8EB8-2A5AFF15BEDE}"/>
    <cellStyle name="Millares [0] 15 2 3 3 2" xfId="14356" xr:uid="{A57E4D38-C9B4-488B-8CC7-01B7518A3859}"/>
    <cellStyle name="Millares [0] 15 2 3 3 2 2" xfId="35859" xr:uid="{C3D3EC20-31B0-483E-B18A-9E1831AFDB50}"/>
    <cellStyle name="Millares [0] 15 2 3 3 3" xfId="20991" xr:uid="{2602AEEC-FFF4-4285-BC9D-E3D008A7422C}"/>
    <cellStyle name="Millares [0] 15 2 3 3 3 2" xfId="42494" xr:uid="{FE9112AF-B127-48EE-8CAC-85A83E32FC9A}"/>
    <cellStyle name="Millares [0] 15 2 3 3 4" xfId="27596" xr:uid="{47F53475-EFEE-4E15-B05A-7C27042830ED}"/>
    <cellStyle name="Millares [0] 15 2 3 3 5" xfId="49099" xr:uid="{25AD1D52-AF7A-43C1-96E5-8C93F9005521}"/>
    <cellStyle name="Millares [0] 15 2 3 4" xfId="7731" xr:uid="{606C3A0C-1C57-4B09-8231-BFAAFB190698}"/>
    <cellStyle name="Millares [0] 15 2 3 4 2" xfId="29234" xr:uid="{B91584AE-FA97-4C52-8CDC-C10A95C218ED}"/>
    <cellStyle name="Millares [0] 15 2 3 5" xfId="9388" xr:uid="{99F27C3E-C687-494D-9507-ECAF2D707CEF}"/>
    <cellStyle name="Millares [0] 15 2 3 5 2" xfId="30891" xr:uid="{23FFF81F-3B15-4405-B55C-55DD723C05B3}"/>
    <cellStyle name="Millares [0] 15 2 3 6" xfId="16023" xr:uid="{38D925A3-7D0F-4D44-B268-4C4245EB1067}"/>
    <cellStyle name="Millares [0] 15 2 3 6 2" xfId="37526" xr:uid="{40F3AE0D-BF90-4B50-A235-7D3BAC40D800}"/>
    <cellStyle name="Millares [0] 15 2 3 7" xfId="22628" xr:uid="{8E8D85BA-F403-4D17-8502-4BB59DF049AC}"/>
    <cellStyle name="Millares [0] 15 2 3 8" xfId="44131" xr:uid="{43C9812D-6AA3-47AB-AC8B-DC3DF830D6A8}"/>
    <cellStyle name="Millares [0] 15 2 4" xfId="1518" xr:uid="{140586DB-5E46-4B3A-9422-4A5C4485C4C0}"/>
    <cellStyle name="Millares [0] 15 2 4 2" xfId="4347" xr:uid="{50CC27EA-25F0-4ED7-B965-EEFB35BB6E8A}"/>
    <cellStyle name="Millares [0] 15 2 4 2 2" xfId="12613" xr:uid="{53F3533B-C1A5-49CA-89ED-D391CAE02B49}"/>
    <cellStyle name="Millares [0] 15 2 4 2 2 2" xfId="34116" xr:uid="{6526173B-20FC-4D36-BCB6-B4079B77E659}"/>
    <cellStyle name="Millares [0] 15 2 4 2 3" xfId="19248" xr:uid="{26C04453-60D6-4159-B40F-328847AEBCC0}"/>
    <cellStyle name="Millares [0] 15 2 4 2 3 2" xfId="40751" xr:uid="{4F58A55F-3417-4B2B-852B-A71A88B858A5}"/>
    <cellStyle name="Millares [0] 15 2 4 2 4" xfId="25853" xr:uid="{22F09974-83AB-455A-B50F-C42ABFDCB6CB}"/>
    <cellStyle name="Millares [0] 15 2 4 2 5" xfId="47356" xr:uid="{2367F465-49AF-493F-885F-77712237D7AD}"/>
    <cellStyle name="Millares [0] 15 2 4 3" xfId="6486" xr:uid="{2CADA33C-BD53-4E16-B86C-D92D30328F07}"/>
    <cellStyle name="Millares [0] 15 2 4 3 2" xfId="14752" xr:uid="{4E72EF71-EC17-417D-A10F-AF60C9DFB063}"/>
    <cellStyle name="Millares [0] 15 2 4 3 2 2" xfId="36255" xr:uid="{E3ADFD75-8B5E-4098-9CCB-C11E24C7BFB1}"/>
    <cellStyle name="Millares [0] 15 2 4 3 3" xfId="21387" xr:uid="{B399C17A-D8D9-4F75-9FE7-7658A43FB61B}"/>
    <cellStyle name="Millares [0] 15 2 4 3 3 2" xfId="42890" xr:uid="{F20E7199-E317-4C5F-97EF-A337EFC75A3F}"/>
    <cellStyle name="Millares [0] 15 2 4 3 4" xfId="27992" xr:uid="{7AA37657-7A68-4201-A76C-0B112371493D}"/>
    <cellStyle name="Millares [0] 15 2 4 3 5" xfId="49495" xr:uid="{DF02C018-5B71-48EB-A078-FC3BBECA368B}"/>
    <cellStyle name="Millares [0] 15 2 4 4" xfId="8127" xr:uid="{AAD4D166-3B85-40CE-AC3D-1CA49F43A217}"/>
    <cellStyle name="Millares [0] 15 2 4 4 2" xfId="29630" xr:uid="{A5F8FD2A-82C4-43BC-98F9-2C026CA068A9}"/>
    <cellStyle name="Millares [0] 15 2 4 5" xfId="9784" xr:uid="{5AA950A3-F495-4266-9A95-D88605844B1A}"/>
    <cellStyle name="Millares [0] 15 2 4 5 2" xfId="31287" xr:uid="{756F12DF-34AC-461F-AE70-538818F109C5}"/>
    <cellStyle name="Millares [0] 15 2 4 6" xfId="16419" xr:uid="{36DA5122-261D-42B1-BBB2-B375997719D2}"/>
    <cellStyle name="Millares [0] 15 2 4 6 2" xfId="37922" xr:uid="{5939B8F0-625D-492A-BD52-DDDF7F400D68}"/>
    <cellStyle name="Millares [0] 15 2 4 7" xfId="23024" xr:uid="{639AEFA8-C719-4D42-9F5C-DA9586C8861D}"/>
    <cellStyle name="Millares [0] 15 2 4 8" xfId="44527" xr:uid="{11495606-C9ED-4FA7-A1D0-E1635FD5F817}"/>
    <cellStyle name="Millares [0] 15 2 5" xfId="2205" xr:uid="{9658C1E0-A706-4C87-8CB1-3D477FCEAE0B}"/>
    <cellStyle name="Millares [0] 15 2 5 2" xfId="10471" xr:uid="{EA6C9997-17CB-4727-9388-2C63EBC2FEE1}"/>
    <cellStyle name="Millares [0] 15 2 5 2 2" xfId="31974" xr:uid="{108247CE-C576-4882-9EF0-016AB320D545}"/>
    <cellStyle name="Millares [0] 15 2 5 3" xfId="17106" xr:uid="{BFB821AC-0E6E-4BDF-A1D9-4783FD14A0E2}"/>
    <cellStyle name="Millares [0] 15 2 5 3 2" xfId="38609" xr:uid="{242A67F9-9F25-4FAE-91B5-EEF52DC5222E}"/>
    <cellStyle name="Millares [0] 15 2 5 4" xfId="23711" xr:uid="{3B4F19E9-0DB1-4BAB-A084-5B5EFDACB361}"/>
    <cellStyle name="Millares [0] 15 2 5 5" xfId="45214" xr:uid="{5A15DAB1-CC8C-49F2-9BAD-2A15007E9C1A}"/>
    <cellStyle name="Millares [0] 15 2 6" xfId="3002" xr:uid="{1D0300A7-33E0-4BF6-8F4A-5526C1DA7BA9}"/>
    <cellStyle name="Millares [0] 15 2 6 2" xfId="11268" xr:uid="{6AA4603E-5849-480B-B9BB-5ACC9E3ADC03}"/>
    <cellStyle name="Millares [0] 15 2 6 2 2" xfId="32771" xr:uid="{FD18CE80-4C3E-44E7-9B94-B44E3A66566C}"/>
    <cellStyle name="Millares [0] 15 2 6 3" xfId="17903" xr:uid="{9DEEB413-A266-44F4-907C-43A154A54E2F}"/>
    <cellStyle name="Millares [0] 15 2 6 3 2" xfId="39406" xr:uid="{39D7694B-959F-49FF-9AF6-84B30414A0F7}"/>
    <cellStyle name="Millares [0] 15 2 6 4" xfId="24508" xr:uid="{66D57164-1397-4A8C-B1C5-A2900289E3C8}"/>
    <cellStyle name="Millares [0] 15 2 6 5" xfId="46011" xr:uid="{1E381CB0-9B1E-4FB4-893C-ED3A64D1F3D4}"/>
    <cellStyle name="Millares [0] 15 2 7" xfId="3401" xr:uid="{41B153DE-60DB-4F64-96F0-1654FBBDA3C1}"/>
    <cellStyle name="Millares [0] 15 2 7 2" xfId="11667" xr:uid="{DA8AA7A8-62DA-4521-99E0-356261320486}"/>
    <cellStyle name="Millares [0] 15 2 7 2 2" xfId="33170" xr:uid="{37C487F7-AF03-4D7D-A44E-3589601F962F}"/>
    <cellStyle name="Millares [0] 15 2 7 3" xfId="18302" xr:uid="{B0A40E84-86D5-4DE4-AFD7-0F3BBD2299F7}"/>
    <cellStyle name="Millares [0] 15 2 7 3 2" xfId="39805" xr:uid="{95EA6366-E003-4AA1-A005-D4AF6CBCFF26}"/>
    <cellStyle name="Millares [0] 15 2 7 4" xfId="24907" xr:uid="{C26A5199-DB71-48FF-92E3-A0650AE54311}"/>
    <cellStyle name="Millares [0] 15 2 7 5" xfId="46410" xr:uid="{03B9F9B8-372E-4BA1-8921-D21CCF513FA4}"/>
    <cellStyle name="Millares [0] 15 2 8" xfId="5146" xr:uid="{16FF85CB-9515-4C71-B137-65D8804065C4}"/>
    <cellStyle name="Millares [0] 15 2 8 2" xfId="13412" xr:uid="{D33839CA-C56C-46FF-B84D-8593B955242B}"/>
    <cellStyle name="Millares [0] 15 2 8 2 2" xfId="34915" xr:uid="{3A5CD9C5-81B2-47CC-A66F-D2EDB36C45A4}"/>
    <cellStyle name="Millares [0] 15 2 8 3" xfId="20047" xr:uid="{66A6FA36-9168-43E4-AEBA-FDA5B969CC8F}"/>
    <cellStyle name="Millares [0] 15 2 8 3 2" xfId="41550" xr:uid="{BBCA23E2-D5F7-467C-879D-6246A6D7DD33}"/>
    <cellStyle name="Millares [0] 15 2 8 4" xfId="26652" xr:uid="{73D8717B-87A8-4FDC-BC16-2680DE573AC7}"/>
    <cellStyle name="Millares [0] 15 2 8 5" xfId="48155" xr:uid="{2B84A539-2ADD-4528-B4BD-2409F297F3E1}"/>
    <cellStyle name="Millares [0] 15 2 9" xfId="5540" xr:uid="{3C36308E-8944-4D77-A202-A4119F21A915}"/>
    <cellStyle name="Millares [0] 15 2 9 2" xfId="13806" xr:uid="{52F41615-751A-4023-8354-2DAF862A7119}"/>
    <cellStyle name="Millares [0] 15 2 9 2 2" xfId="35309" xr:uid="{6A2CB7F6-A9A5-48D1-A09D-AE1624DB4A45}"/>
    <cellStyle name="Millares [0] 15 2 9 3" xfId="20441" xr:uid="{00307618-E053-4B5D-8C39-0D7CB3E035EB}"/>
    <cellStyle name="Millares [0] 15 2 9 3 2" xfId="41944" xr:uid="{F663E6FD-4C0F-4AB5-B948-4DE757795F2B}"/>
    <cellStyle name="Millares [0] 15 2 9 4" xfId="27046" xr:uid="{56B4BD1F-A499-4CFB-9AE6-815425B57EBB}"/>
    <cellStyle name="Millares [0] 15 2 9 5" xfId="48549" xr:uid="{29AEDA50-57B5-4872-86A6-4132E7CAAE31}"/>
    <cellStyle name="Millares [0] 15 3" xfId="442" xr:uid="{A49756A4-6D07-4C36-B074-0E4DE8A2A67E}"/>
    <cellStyle name="Millares [0] 15 3 10" xfId="15345" xr:uid="{F56BDDC2-113C-41B7-8A89-C5A4290729A1}"/>
    <cellStyle name="Millares [0] 15 3 10 2" xfId="36848" xr:uid="{E137BF58-1D94-4174-89EE-AC7D7DDC05C4}"/>
    <cellStyle name="Millares [0] 15 3 11" xfId="21950" xr:uid="{A5CC1364-D06A-438C-9D70-1EB557E82EA4}"/>
    <cellStyle name="Millares [0] 15 3 12" xfId="43453" xr:uid="{681EFA3C-1B7D-4AF8-A98A-99CDE38A092D}"/>
    <cellStyle name="Millares [0] 15 3 2" xfId="1390" xr:uid="{E1AAFEC5-F18A-45B8-AD82-17D2B896139A}"/>
    <cellStyle name="Millares [0] 15 3 2 2" xfId="4219" xr:uid="{E92D9B04-CB07-49F1-A11C-34298108EAC7}"/>
    <cellStyle name="Millares [0] 15 3 2 2 2" xfId="12485" xr:uid="{397E9FF7-45B3-41B3-8CEE-4D60EFCFA75C}"/>
    <cellStyle name="Millares [0] 15 3 2 2 2 2" xfId="33988" xr:uid="{70BB8874-18DF-459D-ADC1-9D4ADA8FFBB7}"/>
    <cellStyle name="Millares [0] 15 3 2 2 3" xfId="19120" xr:uid="{5D646EDB-5F94-4CFF-BF19-498E5D229C2D}"/>
    <cellStyle name="Millares [0] 15 3 2 2 3 2" xfId="40623" xr:uid="{CBB37C94-8210-41AB-A937-16A6A704D484}"/>
    <cellStyle name="Millares [0] 15 3 2 2 4" xfId="25725" xr:uid="{DE91B49D-29AF-4947-B455-BF211ADD4238}"/>
    <cellStyle name="Millares [0] 15 3 2 2 5" xfId="47228" xr:uid="{493A6EED-46C6-4EFD-B760-6F5DCFE0185A}"/>
    <cellStyle name="Millares [0] 15 3 2 3" xfId="6358" xr:uid="{7B302DA4-05DD-4CAF-AB1B-2F99AC26A21A}"/>
    <cellStyle name="Millares [0] 15 3 2 3 2" xfId="14624" xr:uid="{4232CBD0-9BCB-4E34-B814-CE427102C1C6}"/>
    <cellStyle name="Millares [0] 15 3 2 3 2 2" xfId="36127" xr:uid="{2C1AA7F9-DE2D-4C57-9BE9-536A83F95B92}"/>
    <cellStyle name="Millares [0] 15 3 2 3 3" xfId="21259" xr:uid="{ABF98012-24B7-4F80-8955-58721F55FEDD}"/>
    <cellStyle name="Millares [0] 15 3 2 3 3 2" xfId="42762" xr:uid="{5F47FECC-89ED-437D-B58C-B3CAD3ADD93B}"/>
    <cellStyle name="Millares [0] 15 3 2 3 4" xfId="27864" xr:uid="{604FBDA7-45E6-4F4B-B2E2-28ED44125D76}"/>
    <cellStyle name="Millares [0] 15 3 2 3 5" xfId="49367" xr:uid="{5803474C-48C4-4CB7-94A5-F06BA80804E8}"/>
    <cellStyle name="Millares [0] 15 3 2 4" xfId="7999" xr:uid="{B3DEC054-5265-4C87-9536-7A021EFA20A5}"/>
    <cellStyle name="Millares [0] 15 3 2 4 2" xfId="29502" xr:uid="{7202B062-8A33-4164-B582-760D158E27DB}"/>
    <cellStyle name="Millares [0] 15 3 2 5" xfId="9656" xr:uid="{F09E2CD8-BFFF-49D7-9DB8-FCA7A39691CD}"/>
    <cellStyle name="Millares [0] 15 3 2 5 2" xfId="31159" xr:uid="{D0CD23E7-27B7-4A9C-AF40-EEC22E3007F2}"/>
    <cellStyle name="Millares [0] 15 3 2 6" xfId="16291" xr:uid="{BF804699-9EF4-466C-B286-A169260714BD}"/>
    <cellStyle name="Millares [0] 15 3 2 6 2" xfId="37794" xr:uid="{D3020263-487F-49F2-B844-866AEA32B8F7}"/>
    <cellStyle name="Millares [0] 15 3 2 7" xfId="22896" xr:uid="{9B5C95F7-ACDF-4EA2-8502-5C1CB5844D37}"/>
    <cellStyle name="Millares [0] 15 3 2 8" xfId="44399" xr:uid="{1BD8D600-3C9B-4395-9CEC-89FB7BD5855D}"/>
    <cellStyle name="Millares [0] 15 3 3" xfId="2077" xr:uid="{356596A4-2065-4F1D-BCCA-421C6C5CEEFD}"/>
    <cellStyle name="Millares [0] 15 3 3 2" xfId="10343" xr:uid="{0F35AFFD-B6DC-4F7A-9B20-12F7B3CFF69A}"/>
    <cellStyle name="Millares [0] 15 3 3 2 2" xfId="31846" xr:uid="{9ED2FC7D-ECCF-4C5E-A957-BBA1A0EDE000}"/>
    <cellStyle name="Millares [0] 15 3 3 3" xfId="16978" xr:uid="{292FC6AC-96A7-4D80-A611-09F95311A384}"/>
    <cellStyle name="Millares [0] 15 3 3 3 2" xfId="38481" xr:uid="{E41DA4C7-A97C-4C54-9C8B-116C3A9F1FE3}"/>
    <cellStyle name="Millares [0] 15 3 3 4" xfId="23583" xr:uid="{539C1786-4227-42EA-B96E-1A24A7550F84}"/>
    <cellStyle name="Millares [0] 15 3 3 5" xfId="45086" xr:uid="{9DD66B92-FE9F-4074-BB9E-23F14ACA1055}"/>
    <cellStyle name="Millares [0] 15 3 4" xfId="2874" xr:uid="{8223D7CE-452E-4B21-8817-3F224F93C478}"/>
    <cellStyle name="Millares [0] 15 3 4 2" xfId="11140" xr:uid="{9196578C-92AB-4713-9610-76041B2C4B1F}"/>
    <cellStyle name="Millares [0] 15 3 4 2 2" xfId="32643" xr:uid="{C76D844F-70D7-4DC6-BC15-71D088EAF194}"/>
    <cellStyle name="Millares [0] 15 3 4 3" xfId="17775" xr:uid="{0A6D23ED-E2A9-4A02-A84B-7852014EB383}"/>
    <cellStyle name="Millares [0] 15 3 4 3 2" xfId="39278" xr:uid="{6DC40332-2283-40FF-B0F7-0E6A32ED360B}"/>
    <cellStyle name="Millares [0] 15 3 4 4" xfId="24380" xr:uid="{E5FA3E1B-85F5-41F1-A188-4A5CE2BE6BE1}"/>
    <cellStyle name="Millares [0] 15 3 4 5" xfId="45883" xr:uid="{41E9F143-16A0-4768-837E-7806F89B3C67}"/>
    <cellStyle name="Millares [0] 15 3 5" xfId="3273" xr:uid="{D38BEA2F-73A3-4603-835B-7C22C0540FF9}"/>
    <cellStyle name="Millares [0] 15 3 5 2" xfId="11539" xr:uid="{82C47BC6-DCFD-48A4-8F6B-9E254DEC7901}"/>
    <cellStyle name="Millares [0] 15 3 5 2 2" xfId="33042" xr:uid="{E92A1FB0-D338-40F5-B366-94C25F7BF66A}"/>
    <cellStyle name="Millares [0] 15 3 5 3" xfId="18174" xr:uid="{F1213C1F-78BE-4435-98D9-14D5FE38194B}"/>
    <cellStyle name="Millares [0] 15 3 5 3 2" xfId="39677" xr:uid="{F3168CDA-28E3-46A7-889F-6D715290FA27}"/>
    <cellStyle name="Millares [0] 15 3 5 4" xfId="24779" xr:uid="{640EDECE-E5DD-4CA7-860B-EF8A1CD4C78F}"/>
    <cellStyle name="Millares [0] 15 3 5 5" xfId="46282" xr:uid="{5BD38E1C-5A51-405C-A32B-2431831EDAC2}"/>
    <cellStyle name="Millares [0] 15 3 6" xfId="5018" xr:uid="{020A8147-63B3-4FE0-B1E1-19DE7B5206D9}"/>
    <cellStyle name="Millares [0] 15 3 6 2" xfId="13284" xr:uid="{50827825-71C2-4BA7-BE83-F3190F8EE06D}"/>
    <cellStyle name="Millares [0] 15 3 6 2 2" xfId="34787" xr:uid="{5819FB83-36C9-4D2E-96CE-4FD210F6CF0D}"/>
    <cellStyle name="Millares [0] 15 3 6 3" xfId="19919" xr:uid="{C4F7B858-F7BC-4F72-A7BF-01CE4B901B2A}"/>
    <cellStyle name="Millares [0] 15 3 6 3 2" xfId="41422" xr:uid="{A20EBB7A-2D8F-47CD-AA81-77B46D73A0E9}"/>
    <cellStyle name="Millares [0] 15 3 6 4" xfId="26524" xr:uid="{A153AA4C-0DD9-4263-9855-353D32EB6D30}"/>
    <cellStyle name="Millares [0] 15 3 6 5" xfId="48027" xr:uid="{4A600712-74EF-4608-9A57-98DCD3906BED}"/>
    <cellStyle name="Millares [0] 15 3 7" xfId="5412" xr:uid="{2DE39DB4-FAC6-42BA-95F5-D0EF3449E44B}"/>
    <cellStyle name="Millares [0] 15 3 7 2" xfId="13678" xr:uid="{CAFCEBCC-8BF0-4499-8ACE-1930525F81E9}"/>
    <cellStyle name="Millares [0] 15 3 7 2 2" xfId="35181" xr:uid="{35456797-E8AF-40AA-A043-B383266FB318}"/>
    <cellStyle name="Millares [0] 15 3 7 3" xfId="20313" xr:uid="{B9DF16F7-2F96-4C6F-944F-7F28C320975E}"/>
    <cellStyle name="Millares [0] 15 3 7 3 2" xfId="41816" xr:uid="{0BAFF346-267D-4528-9E75-75C7ADA53D16}"/>
    <cellStyle name="Millares [0] 15 3 7 4" xfId="26918" xr:uid="{7836B87A-CB39-4E6E-98F0-B6D4318BC74C}"/>
    <cellStyle name="Millares [0] 15 3 7 5" xfId="48421" xr:uid="{E7493E96-4ABE-409A-B19C-DAC34ABAC121}"/>
    <cellStyle name="Millares [0] 15 3 8" xfId="7053" xr:uid="{1AF4048F-3D4E-406B-9CAE-875EA842EB33}"/>
    <cellStyle name="Millares [0] 15 3 8 2" xfId="28556" xr:uid="{3EF571F1-155D-4A10-9EB6-F350C5115DC5}"/>
    <cellStyle name="Millares [0] 15 3 9" xfId="8709" xr:uid="{9E03DCB4-0AEA-4725-B79C-FFB67B6BE941}"/>
    <cellStyle name="Millares [0] 15 3 9 2" xfId="30212" xr:uid="{5590CCFC-EF6A-49A8-BC5F-4D20E4B409AA}"/>
    <cellStyle name="Millares [0] 15 4" xfId="724" xr:uid="{6AB74859-CB3A-46D8-93AD-0B0FEF1DDCCA}"/>
    <cellStyle name="Millares [0] 15 4 10" xfId="43733" xr:uid="{4642DD8F-5C02-495F-9205-7A6C5EDFE098}"/>
    <cellStyle name="Millares [0] 15 4 2" xfId="1670" xr:uid="{2FE755E3-510B-4197-B327-42D6A53C89F3}"/>
    <cellStyle name="Millares [0] 15 4 2 2" xfId="4499" xr:uid="{ECB1680E-5CAE-45D2-A343-495623F472C5}"/>
    <cellStyle name="Millares [0] 15 4 2 2 2" xfId="12765" xr:uid="{E1CCA38D-0D96-4762-90EA-E268D497E9AE}"/>
    <cellStyle name="Millares [0] 15 4 2 2 2 2" xfId="34268" xr:uid="{4EAE61DC-F319-4C58-93EC-779A496D065C}"/>
    <cellStyle name="Millares [0] 15 4 2 2 3" xfId="19400" xr:uid="{43E20701-B399-4976-B11A-C9B64EADFE56}"/>
    <cellStyle name="Millares [0] 15 4 2 2 3 2" xfId="40903" xr:uid="{5F1B657E-0C06-4109-A4BD-BFC1BABCE78C}"/>
    <cellStyle name="Millares [0] 15 4 2 2 4" xfId="26005" xr:uid="{170FBCED-CE88-4AD3-80F9-91F66120A370}"/>
    <cellStyle name="Millares [0] 15 4 2 2 5" xfId="47508" xr:uid="{190C2D45-90F5-4F80-9302-4056633A8E25}"/>
    <cellStyle name="Millares [0] 15 4 2 3" xfId="6638" xr:uid="{9FEFEF3F-D584-403B-8847-05977DCC19E0}"/>
    <cellStyle name="Millares [0] 15 4 2 3 2" xfId="14904" xr:uid="{2D287249-858C-41AE-A92C-531045ED7257}"/>
    <cellStyle name="Millares [0] 15 4 2 3 2 2" xfId="36407" xr:uid="{394167BE-99ED-494A-AEE3-246CB19DB4EE}"/>
    <cellStyle name="Millares [0] 15 4 2 3 3" xfId="21539" xr:uid="{125D37C2-8F7E-4AD8-97E6-BD3CDFFF93A1}"/>
    <cellStyle name="Millares [0] 15 4 2 3 3 2" xfId="43042" xr:uid="{ACCC9AF4-754D-4CC2-8352-DE3C28422FDD}"/>
    <cellStyle name="Millares [0] 15 4 2 3 4" xfId="28144" xr:uid="{C4379A4B-9039-4710-A847-A9EEB7EBA426}"/>
    <cellStyle name="Millares [0] 15 4 2 3 5" xfId="49647" xr:uid="{B71435D0-BEDB-4B49-B923-AD216592DE59}"/>
    <cellStyle name="Millares [0] 15 4 2 4" xfId="8279" xr:uid="{FF88AC6B-A948-4171-B847-4CB9D1E2B922}"/>
    <cellStyle name="Millares [0] 15 4 2 4 2" xfId="29782" xr:uid="{2E65DF38-6C07-4250-84C2-AD90BC6A2ABE}"/>
    <cellStyle name="Millares [0] 15 4 2 5" xfId="9936" xr:uid="{1E8EAF49-D8B0-4C60-B787-0240BE5CECA6}"/>
    <cellStyle name="Millares [0] 15 4 2 5 2" xfId="31439" xr:uid="{DA1571B7-8535-469E-9A0F-6184229DC200}"/>
    <cellStyle name="Millares [0] 15 4 2 6" xfId="16571" xr:uid="{6135F5C3-51BD-4897-9D46-C0694B0D3F20}"/>
    <cellStyle name="Millares [0] 15 4 2 6 2" xfId="38074" xr:uid="{32FBCB9A-B246-4CF2-8FA8-E32D06425691}"/>
    <cellStyle name="Millares [0] 15 4 2 7" xfId="23176" xr:uid="{44AE9450-C3BD-4427-AC50-2820D87CD959}"/>
    <cellStyle name="Millares [0] 15 4 2 8" xfId="44679" xr:uid="{7A7CE5BF-38F9-43AF-BD53-6BE78F848C85}"/>
    <cellStyle name="Millares [0] 15 4 3" xfId="2357" xr:uid="{8597F175-87CC-40B9-A66C-C4B32A726328}"/>
    <cellStyle name="Millares [0] 15 4 3 2" xfId="10623" xr:uid="{5D961F40-F5DC-46B4-BC4C-E7DC0CE478CA}"/>
    <cellStyle name="Millares [0] 15 4 3 2 2" xfId="32126" xr:uid="{2687AF87-8972-4B62-AC40-E09DA7583CFC}"/>
    <cellStyle name="Millares [0] 15 4 3 3" xfId="17258" xr:uid="{239D33A8-A599-4568-A09F-9FED3757C07A}"/>
    <cellStyle name="Millares [0] 15 4 3 3 2" xfId="38761" xr:uid="{050B37DA-4EC3-4AD7-8C7E-2570C402FFA3}"/>
    <cellStyle name="Millares [0] 15 4 3 4" xfId="23863" xr:uid="{007E5D34-CF5E-4527-859F-7049574BB0D7}"/>
    <cellStyle name="Millares [0] 15 4 3 5" xfId="45366" xr:uid="{C4102D1A-CCEA-4C5E-82AC-8F00289986F7}"/>
    <cellStyle name="Millares [0] 15 4 4" xfId="3553" xr:uid="{E1F8686C-0CEF-4E35-ACD4-64B2DC722756}"/>
    <cellStyle name="Millares [0] 15 4 4 2" xfId="11819" xr:uid="{4B784BD8-B8D9-47C7-84BE-813C8FD1F96A}"/>
    <cellStyle name="Millares [0] 15 4 4 2 2" xfId="33322" xr:uid="{F53BC939-B468-4C94-B8C0-6B1AA92D79C9}"/>
    <cellStyle name="Millares [0] 15 4 4 3" xfId="18454" xr:uid="{E6946FE5-D835-418C-83BA-3AC54BA0B58C}"/>
    <cellStyle name="Millares [0] 15 4 4 3 2" xfId="39957" xr:uid="{6681B582-FD69-4736-B9E9-CFCBA6F138FC}"/>
    <cellStyle name="Millares [0] 15 4 4 4" xfId="25059" xr:uid="{553A3F66-52EE-44B3-99B5-BEDCBADA458C}"/>
    <cellStyle name="Millares [0] 15 4 4 5" xfId="46562" xr:uid="{474CF83D-3837-49B6-A52A-2ED94FF3B211}"/>
    <cellStyle name="Millares [0] 15 4 5" xfId="5692" xr:uid="{E6800A4C-5088-4F00-839F-031B41486306}"/>
    <cellStyle name="Millares [0] 15 4 5 2" xfId="13958" xr:uid="{0A8B4EF8-F7FB-415F-8A16-1C2D99FD7D1B}"/>
    <cellStyle name="Millares [0] 15 4 5 2 2" xfId="35461" xr:uid="{71B86DF1-2F36-4792-ACDE-352317B60511}"/>
    <cellStyle name="Millares [0] 15 4 5 3" xfId="20593" xr:uid="{A20908CA-FDBC-4A41-B74C-56C9CFC5CC47}"/>
    <cellStyle name="Millares [0] 15 4 5 3 2" xfId="42096" xr:uid="{B8EDDB00-3079-4B22-B02C-51DD319F2D97}"/>
    <cellStyle name="Millares [0] 15 4 5 4" xfId="27198" xr:uid="{B637D587-1593-4548-A197-8CDAA0043964}"/>
    <cellStyle name="Millares [0] 15 4 5 5" xfId="48701" xr:uid="{BBACCB31-4FE5-4BD6-ACE8-213BE1779AB4}"/>
    <cellStyle name="Millares [0] 15 4 6" xfId="7333" xr:uid="{7E9F93C3-6E23-415A-89C8-ED31D08144B8}"/>
    <cellStyle name="Millares [0] 15 4 6 2" xfId="28836" xr:uid="{B31938BE-7D45-4102-945A-2D37CB6EFAC4}"/>
    <cellStyle name="Millares [0] 15 4 7" xfId="8990" xr:uid="{1F1769DF-71AE-4924-AE8A-AA51B15F7674}"/>
    <cellStyle name="Millares [0] 15 4 7 2" xfId="30493" xr:uid="{1D092AFD-E9BB-4395-A370-03E597DD6042}"/>
    <cellStyle name="Millares [0] 15 4 8" xfId="15625" xr:uid="{696113C7-99A2-4130-B03D-C541EACD9DC6}"/>
    <cellStyle name="Millares [0] 15 4 8 2" xfId="37128" xr:uid="{84731C6C-8ABD-4844-8126-B757F5551732}"/>
    <cellStyle name="Millares [0] 15 4 9" xfId="22230" xr:uid="{6C966BD5-B310-4525-864F-07B86B590ADA}"/>
    <cellStyle name="Millares [0] 15 5" xfId="994" xr:uid="{3D7926AA-BD76-4F0C-BA63-1DB3C3184D89}"/>
    <cellStyle name="Millares [0] 15 5 2" xfId="3823" xr:uid="{EF0CA904-1A73-4F27-979D-040A4163CDB3}"/>
    <cellStyle name="Millares [0] 15 5 2 2" xfId="12089" xr:uid="{51693560-D4A8-426E-AA17-121EA64933AC}"/>
    <cellStyle name="Millares [0] 15 5 2 2 2" xfId="33592" xr:uid="{1A6384E2-BDE3-45CF-A217-D42737919F9B}"/>
    <cellStyle name="Millares [0] 15 5 2 3" xfId="18724" xr:uid="{9DB0CB4A-EBFA-4CFB-9E56-E2CBEC7B1C00}"/>
    <cellStyle name="Millares [0] 15 5 2 3 2" xfId="40227" xr:uid="{204501B8-9E12-4106-8ABD-B7D6E339F5E9}"/>
    <cellStyle name="Millares [0] 15 5 2 4" xfId="25329" xr:uid="{17761C1E-9C86-46E0-BEAC-B58767EC82AC}"/>
    <cellStyle name="Millares [0] 15 5 2 5" xfId="46832" xr:uid="{7DA495BE-1DD9-42D7-8F3A-B1666180E1C9}"/>
    <cellStyle name="Millares [0] 15 5 3" xfId="5962" xr:uid="{DAA47AE3-9FDC-481A-95AC-7D90E70D426F}"/>
    <cellStyle name="Millares [0] 15 5 3 2" xfId="14228" xr:uid="{B67CD298-98B5-4485-BC1A-14675789F661}"/>
    <cellStyle name="Millares [0] 15 5 3 2 2" xfId="35731" xr:uid="{9DC8A7C8-117C-4E20-B637-2321C5DCA78D}"/>
    <cellStyle name="Millares [0] 15 5 3 3" xfId="20863" xr:uid="{5B2614E3-3B8B-4A29-B516-E351DB804302}"/>
    <cellStyle name="Millares [0] 15 5 3 3 2" xfId="42366" xr:uid="{8C6762AB-1C9F-4068-BE5E-F5C2AE84D263}"/>
    <cellStyle name="Millares [0] 15 5 3 4" xfId="27468" xr:uid="{3D15576A-AE1D-40AD-98BB-B6BE37D5815F}"/>
    <cellStyle name="Millares [0] 15 5 3 5" xfId="48971" xr:uid="{FF978D3D-B89F-426C-ACDD-312A434E39D0}"/>
    <cellStyle name="Millares [0] 15 5 4" xfId="7603" xr:uid="{19363F82-6B0E-4038-BCA2-D5B06F8BB9B5}"/>
    <cellStyle name="Millares [0] 15 5 4 2" xfId="29106" xr:uid="{8828ADBB-6577-4C9B-AA0F-7A85807B7908}"/>
    <cellStyle name="Millares [0] 15 5 5" xfId="9260" xr:uid="{ADBFDC8E-FFF1-4034-8D48-66DA73B60F4D}"/>
    <cellStyle name="Millares [0] 15 5 5 2" xfId="30763" xr:uid="{01EA9B31-FB32-4D4A-8D81-379455A5A113}"/>
    <cellStyle name="Millares [0] 15 5 6" xfId="15895" xr:uid="{FF4C939C-97E2-4A91-9C4D-329BE1E11699}"/>
    <cellStyle name="Millares [0] 15 5 6 2" xfId="37398" xr:uid="{4BD4BE88-90B9-4191-AE89-C32ECE3045E9}"/>
    <cellStyle name="Millares [0] 15 5 7" xfId="22500" xr:uid="{E5C3B0D2-08F8-4AA7-87B9-3BA2BB5EE76D}"/>
    <cellStyle name="Millares [0] 15 5 8" xfId="44003" xr:uid="{CAB87AFB-9CBD-4EB7-A212-7927582E61ED}"/>
    <cellStyle name="Millares [0] 15 6" xfId="1255" xr:uid="{BB2CE455-9320-4726-9211-AA481F7FC31E}"/>
    <cellStyle name="Millares [0] 15 6 2" xfId="4084" xr:uid="{3FE3A16F-336A-4E83-A057-0959E927C9BD}"/>
    <cellStyle name="Millares [0] 15 6 2 2" xfId="12350" xr:uid="{309CA1F6-9D60-4A34-B1BA-1921892F4C21}"/>
    <cellStyle name="Millares [0] 15 6 2 2 2" xfId="33853" xr:uid="{034964FC-B40A-48A8-8596-F56369E38B18}"/>
    <cellStyle name="Millares [0] 15 6 2 3" xfId="18985" xr:uid="{B281B5BB-5B5F-46E2-8315-046BDA79ECEA}"/>
    <cellStyle name="Millares [0] 15 6 2 3 2" xfId="40488" xr:uid="{C8501459-E16A-4049-A113-C52C0266124A}"/>
    <cellStyle name="Millares [0] 15 6 2 4" xfId="25590" xr:uid="{5A2A61D4-459B-4954-A420-521FD8F6E352}"/>
    <cellStyle name="Millares [0] 15 6 2 5" xfId="47093" xr:uid="{62876E59-2CCD-441C-AF80-2A03BE99EDC0}"/>
    <cellStyle name="Millares [0] 15 6 3" xfId="6223" xr:uid="{32C375C0-31C4-4EF6-9413-48BA1FCA9867}"/>
    <cellStyle name="Millares [0] 15 6 3 2" xfId="14489" xr:uid="{639A0A19-86E9-4B40-ACDF-1F2EF6F3877B}"/>
    <cellStyle name="Millares [0] 15 6 3 2 2" xfId="35992" xr:uid="{F8A4E291-C982-47B1-B970-25C63084AD21}"/>
    <cellStyle name="Millares [0] 15 6 3 3" xfId="21124" xr:uid="{F3025229-3B38-4B8C-B4DA-D078229A847B}"/>
    <cellStyle name="Millares [0] 15 6 3 3 2" xfId="42627" xr:uid="{4B5ACD26-B30D-4756-AEF0-80A2764EB713}"/>
    <cellStyle name="Millares [0] 15 6 3 4" xfId="27729" xr:uid="{6BCDCD1D-57B8-455A-B6C1-1FFEC26CA3FA}"/>
    <cellStyle name="Millares [0] 15 6 3 5" xfId="49232" xr:uid="{5E7EDBE5-F179-4C73-B6B4-420384C4BAE6}"/>
    <cellStyle name="Millares [0] 15 6 4" xfId="7864" xr:uid="{19008FD2-9993-4DC8-8894-9DF0EA667A86}"/>
    <cellStyle name="Millares [0] 15 6 4 2" xfId="29367" xr:uid="{B1E17EC2-EFB3-4207-B567-1A35539BDF29}"/>
    <cellStyle name="Millares [0] 15 6 5" xfId="9521" xr:uid="{DB0DC17E-0866-4794-988B-479D47AFAA66}"/>
    <cellStyle name="Millares [0] 15 6 5 2" xfId="31024" xr:uid="{8CE5E42C-6970-4BA8-BDEB-E5CA80639B14}"/>
    <cellStyle name="Millares [0] 15 6 6" xfId="16156" xr:uid="{A915590F-9B4F-4491-9686-9705E49CF608}"/>
    <cellStyle name="Millares [0] 15 6 6 2" xfId="37659" xr:uid="{D19AB8D4-B04A-49E6-91A2-5D63B1EF7F3D}"/>
    <cellStyle name="Millares [0] 15 6 7" xfId="22761" xr:uid="{155BB922-392C-4691-9530-BF98CA084CB5}"/>
    <cellStyle name="Millares [0] 15 6 8" xfId="44264" xr:uid="{F53525A7-DC19-4A53-B1D5-862DFD46F425}"/>
    <cellStyle name="Millares [0] 15 7" xfId="1942" xr:uid="{ADB0A52D-8D49-47BC-908C-FF17B21C546B}"/>
    <cellStyle name="Millares [0] 15 7 2" xfId="10208" xr:uid="{48104AC0-090F-4C57-9DF4-288E2BE8CDED}"/>
    <cellStyle name="Millares [0] 15 7 2 2" xfId="31711" xr:uid="{E27EBD9E-1DDD-418F-9D5B-5FF409A58D2C}"/>
    <cellStyle name="Millares [0] 15 7 3" xfId="16843" xr:uid="{5F868181-12B9-4C09-90E1-8F18A75BE37E}"/>
    <cellStyle name="Millares [0] 15 7 3 2" xfId="38346" xr:uid="{1BC01751-29EF-482F-92DC-1B5316B611FB}"/>
    <cellStyle name="Millares [0] 15 7 4" xfId="23448" xr:uid="{4CDE58E6-BB49-46AA-A534-4D71FAD788E0}"/>
    <cellStyle name="Millares [0] 15 7 5" xfId="44951" xr:uid="{DCC212EC-2EA2-4654-BAF9-496D401F982E}"/>
    <cellStyle name="Millares [0] 15 8" xfId="2750" xr:uid="{93D8EEEA-841E-4D21-ABDC-2DB34A4BB0CB}"/>
    <cellStyle name="Millares [0] 15 8 2" xfId="11016" xr:uid="{2C216395-7D07-4899-A4FC-9A5955AA2A77}"/>
    <cellStyle name="Millares [0] 15 8 2 2" xfId="32519" xr:uid="{E4C492A7-4EA8-4FA6-813D-6DC180FD1628}"/>
    <cellStyle name="Millares [0] 15 8 3" xfId="17651" xr:uid="{2184562C-F048-45D0-B979-A05B1C0AD779}"/>
    <cellStyle name="Millares [0] 15 8 3 2" xfId="39154" xr:uid="{BC618747-5A14-445B-A2C9-E7D64E2C4B85}"/>
    <cellStyle name="Millares [0] 15 8 4" xfId="24256" xr:uid="{F8602DEA-CF08-46C9-9059-351452B4989E}"/>
    <cellStyle name="Millares [0] 15 8 5" xfId="45759" xr:uid="{42DF5B20-832D-43A1-BF7A-DCB48B7CF0F0}"/>
    <cellStyle name="Millares [0] 15 9" xfId="3138" xr:uid="{0F68B490-D0E6-49C9-99B6-1C4C1AA238C8}"/>
    <cellStyle name="Millares [0] 15 9 2" xfId="11404" xr:uid="{6DA023AA-A9CB-4327-BD5C-9E7AB604A293}"/>
    <cellStyle name="Millares [0] 15 9 2 2" xfId="32907" xr:uid="{22C5282C-46EB-4C3F-A569-12EBF3629494}"/>
    <cellStyle name="Millares [0] 15 9 3" xfId="18039" xr:uid="{5C57EB3C-03D8-443C-944A-67EE667600B1}"/>
    <cellStyle name="Millares [0] 15 9 3 2" xfId="39542" xr:uid="{91C6ACBE-3081-4D6E-81FC-B0419F28CC0C}"/>
    <cellStyle name="Millares [0] 15 9 4" xfId="24644" xr:uid="{88F3B560-AF6A-4107-A9A0-003829604111}"/>
    <cellStyle name="Millares [0] 15 9 5" xfId="46147" xr:uid="{E6661FFF-BAE8-4DA6-8301-2279439D8054}"/>
    <cellStyle name="Millares [0] 16" xfId="314" xr:uid="{4F269863-BC89-4D46-B01C-28EC96DC7306}"/>
    <cellStyle name="Millares [0] 16 10" xfId="15217" xr:uid="{8775B77A-7189-4708-B372-41EAC5C1F569}"/>
    <cellStyle name="Millares [0] 16 10 2" xfId="36720" xr:uid="{3D46F95F-455A-4DF0-9A8F-E726E5D26196}"/>
    <cellStyle name="Millares [0] 16 11" xfId="21822" xr:uid="{7C85E5FF-06DD-41E4-9662-BA53A22B915F}"/>
    <cellStyle name="Millares [0] 16 12" xfId="43325" xr:uid="{B72FFA31-FD26-4F60-A1E6-F968E5D3D9A6}"/>
    <cellStyle name="Millares [0] 16 2" xfId="1262" xr:uid="{5CF4B156-B5DB-45A7-8172-E5633A334BD0}"/>
    <cellStyle name="Millares [0] 16 2 2" xfId="4091" xr:uid="{0DE31E70-566D-4804-9400-9ABD01585F0C}"/>
    <cellStyle name="Millares [0] 16 2 2 2" xfId="12357" xr:uid="{521B38B2-A730-4ADC-B208-45B3DE3CE341}"/>
    <cellStyle name="Millares [0] 16 2 2 2 2" xfId="33860" xr:uid="{3AE8D5D3-6013-4E53-8DFA-55813731993C}"/>
    <cellStyle name="Millares [0] 16 2 2 3" xfId="18992" xr:uid="{3DF10015-6425-42FF-916E-50762E4C572D}"/>
    <cellStyle name="Millares [0] 16 2 2 3 2" xfId="40495" xr:uid="{EEF9F32A-7B2B-46AB-8B66-693FF9B236A2}"/>
    <cellStyle name="Millares [0] 16 2 2 4" xfId="25597" xr:uid="{4B2EE180-EF5C-4CF4-BAF7-505B1E7DDA19}"/>
    <cellStyle name="Millares [0] 16 2 2 5" xfId="47100" xr:uid="{4E4EDC4C-7F8F-46A7-ACBF-967B564BFE9C}"/>
    <cellStyle name="Millares [0] 16 2 3" xfId="6230" xr:uid="{3129B407-1EF4-4519-8017-989A54AB0A5D}"/>
    <cellStyle name="Millares [0] 16 2 3 2" xfId="14496" xr:uid="{D78556B7-6066-4112-B763-59F8E65BF0F8}"/>
    <cellStyle name="Millares [0] 16 2 3 2 2" xfId="35999" xr:uid="{1A500B37-F342-4499-AA3E-BA8888CE56D5}"/>
    <cellStyle name="Millares [0] 16 2 3 3" xfId="21131" xr:uid="{F6A254D4-C457-4D2A-AED3-DFFFE0CAC3CC}"/>
    <cellStyle name="Millares [0] 16 2 3 3 2" xfId="42634" xr:uid="{357B3BD2-67BF-48F8-9565-D2BB814A5740}"/>
    <cellStyle name="Millares [0] 16 2 3 4" xfId="27736" xr:uid="{AF81C54A-42C7-469C-8A8C-0EDA495B56BB}"/>
    <cellStyle name="Millares [0] 16 2 3 5" xfId="49239" xr:uid="{9F339FA8-3F6E-4137-B8C4-8E364CA2DBFA}"/>
    <cellStyle name="Millares [0] 16 2 4" xfId="7871" xr:uid="{0E069CA1-58D7-4DD1-B02B-F09B2C15D7B0}"/>
    <cellStyle name="Millares [0] 16 2 4 2" xfId="29374" xr:uid="{6B985BA6-8DCB-449F-915E-16CA1A0BB5A0}"/>
    <cellStyle name="Millares [0] 16 2 5" xfId="9528" xr:uid="{17381BC9-82D1-482E-9665-5BEABB31BC25}"/>
    <cellStyle name="Millares [0] 16 2 5 2" xfId="31031" xr:uid="{A4DAD5CF-AE21-4663-8DAA-C38073393144}"/>
    <cellStyle name="Millares [0] 16 2 6" xfId="16163" xr:uid="{0E6687FA-386D-42C8-8F8B-3DF929866B49}"/>
    <cellStyle name="Millares [0] 16 2 6 2" xfId="37666" xr:uid="{0C00E8A6-6CF0-4E26-AE17-41A159B1A57B}"/>
    <cellStyle name="Millares [0] 16 2 7" xfId="22768" xr:uid="{7377F4F2-ADA7-4BAC-8D3E-4FA3666F5908}"/>
    <cellStyle name="Millares [0] 16 2 8" xfId="44271" xr:uid="{5AC71081-E606-4440-B9D5-1CA5B583510A}"/>
    <cellStyle name="Millares [0] 16 3" xfId="1949" xr:uid="{BD607231-8585-4389-B0D2-1AF0E6091E6F}"/>
    <cellStyle name="Millares [0] 16 3 2" xfId="10215" xr:uid="{43BB553B-EADC-4B39-B5A0-E170B5675AEF}"/>
    <cellStyle name="Millares [0] 16 3 2 2" xfId="31718" xr:uid="{6BDA5DC3-20B5-49F5-B8AC-280C46E15996}"/>
    <cellStyle name="Millares [0] 16 3 3" xfId="16850" xr:uid="{E33890A0-7C29-4AB8-8495-AB230C38570B}"/>
    <cellStyle name="Millares [0] 16 3 3 2" xfId="38353" xr:uid="{88DDF724-C0A0-4E7C-9B42-B63045ECF024}"/>
    <cellStyle name="Millares [0] 16 3 4" xfId="23455" xr:uid="{D54F3452-EC5D-41D9-BE8D-CD84296C7223}"/>
    <cellStyle name="Millares [0] 16 3 5" xfId="44958" xr:uid="{9333267C-4500-4C5A-A13B-E8E5DA326F87}"/>
    <cellStyle name="Millares [0] 16 4" xfId="2629" xr:uid="{674DE5CB-49CF-4BFD-BDDC-717CE44DD3AC}"/>
    <cellStyle name="Millares [0] 16 4 2" xfId="10895" xr:uid="{B19DC6E8-438D-4D30-9D3F-B5B2FAF81875}"/>
    <cellStyle name="Millares [0] 16 4 2 2" xfId="32398" xr:uid="{0A0E1484-0E64-41AE-B6EC-180EC4C20086}"/>
    <cellStyle name="Millares [0] 16 4 3" xfId="17530" xr:uid="{BF75422C-30DD-4F54-81A4-7556A46BDB38}"/>
    <cellStyle name="Millares [0] 16 4 3 2" xfId="39033" xr:uid="{8EF6F0D2-DDD4-4A9B-BFD3-55DD65858AFE}"/>
    <cellStyle name="Millares [0] 16 4 4" xfId="24135" xr:uid="{53132314-5F4B-4560-A620-9C9FA1C0C563}"/>
    <cellStyle name="Millares [0] 16 4 5" xfId="45638" xr:uid="{F36CCD34-ED06-4D20-AEB9-5A2563DCA76F}"/>
    <cellStyle name="Millares [0] 16 5" xfId="3145" xr:uid="{B5DBEC89-14A0-4771-9B5A-0A0D8FED2517}"/>
    <cellStyle name="Millares [0] 16 5 2" xfId="11411" xr:uid="{E27A2A61-5F0E-458E-8285-0EAAA5E1FFBD}"/>
    <cellStyle name="Millares [0] 16 5 2 2" xfId="32914" xr:uid="{55D48028-EDB8-49F7-9EE7-C718B178680F}"/>
    <cellStyle name="Millares [0] 16 5 3" xfId="18046" xr:uid="{F2AC2083-FCAE-478F-BD0A-94259B534640}"/>
    <cellStyle name="Millares [0] 16 5 3 2" xfId="39549" xr:uid="{A122ABEA-279D-4455-92CB-E3ECAF28BC01}"/>
    <cellStyle name="Millares [0] 16 5 4" xfId="24651" xr:uid="{A0249B77-C7B7-4E0D-96A4-1BB5A6988F53}"/>
    <cellStyle name="Millares [0] 16 5 5" xfId="46154" xr:uid="{2EFCA285-DA71-41EB-8B6B-77F9AF732A76}"/>
    <cellStyle name="Millares [0] 16 6" xfId="4773" xr:uid="{BFA1E484-0962-4A67-9474-4F9BD77F89C4}"/>
    <cellStyle name="Millares [0] 16 6 2" xfId="13039" xr:uid="{6CFF882E-329C-4FDB-94E1-B76C2ADEF9DF}"/>
    <cellStyle name="Millares [0] 16 6 2 2" xfId="34542" xr:uid="{C36D26ED-41BA-4702-B3A6-68DE517B1B99}"/>
    <cellStyle name="Millares [0] 16 6 3" xfId="19674" xr:uid="{9FF95EDC-1856-4E78-BF65-20D5E0B26659}"/>
    <cellStyle name="Millares [0] 16 6 3 2" xfId="41177" xr:uid="{66528A90-C535-4AC0-A244-86F0F3CAA49F}"/>
    <cellStyle name="Millares [0] 16 6 4" xfId="26279" xr:uid="{EECD14C0-9690-4E3E-9DFD-9367AA0D9E5F}"/>
    <cellStyle name="Millares [0] 16 6 5" xfId="47782" xr:uid="{66550043-377A-49EB-A00E-FEB393CB5070}"/>
    <cellStyle name="Millares [0] 16 7" xfId="5284" xr:uid="{655239E8-46A6-44D7-9874-1EBBF28B7743}"/>
    <cellStyle name="Millares [0] 16 7 2" xfId="13550" xr:uid="{E1D343E8-2726-4A6E-AAD2-34AA5C79D0C4}"/>
    <cellStyle name="Millares [0] 16 7 2 2" xfId="35053" xr:uid="{A02D4217-1F82-4343-92D2-1F5C0361C73D}"/>
    <cellStyle name="Millares [0] 16 7 3" xfId="20185" xr:uid="{4AC8500F-71A4-4E8C-8DC8-B97911B35607}"/>
    <cellStyle name="Millares [0] 16 7 3 2" xfId="41688" xr:uid="{3CDB556D-A0E1-40BD-805B-CB62EB762AA5}"/>
    <cellStyle name="Millares [0] 16 7 4" xfId="26790" xr:uid="{E2F33A87-C9B9-414D-B1C2-F89A1C602C43}"/>
    <cellStyle name="Millares [0] 16 7 5" xfId="48293" xr:uid="{4363547A-D91D-4879-A811-513160A94AE2}"/>
    <cellStyle name="Millares [0] 16 8" xfId="6925" xr:uid="{1CA13BD4-81C7-4BCA-9D52-8D1141A2C222}"/>
    <cellStyle name="Millares [0] 16 8 2" xfId="28428" xr:uid="{0EFBED9C-52E5-49C8-BCE6-32E80093683C}"/>
    <cellStyle name="Millares [0] 16 9" xfId="8581" xr:uid="{6703324A-BDDD-4332-BDEE-BA4C17F189C2}"/>
    <cellStyle name="Millares [0] 16 9 2" xfId="30084" xr:uid="{6BBEF7E0-284D-43F5-BC32-DD74C41094AC}"/>
    <cellStyle name="Millares [0] 17" xfId="595" xr:uid="{86D9CAFC-4CDE-4AE7-86B0-14937FA6E134}"/>
    <cellStyle name="Millares [0] 17 10" xfId="15498" xr:uid="{46D20AB9-C0A1-4590-AD5F-D30B4AA02C7A}"/>
    <cellStyle name="Millares [0] 17 10 2" xfId="37001" xr:uid="{C95EAB4F-AAF9-4B43-801F-AEEF5E4AE152}"/>
    <cellStyle name="Millares [0] 17 11" xfId="22103" xr:uid="{7FB30C3E-3A89-41F6-9075-210F4431A1EC}"/>
    <cellStyle name="Millares [0] 17 12" xfId="43606" xr:uid="{E0CA0218-0917-48BC-85EB-434463ADDD53}"/>
    <cellStyle name="Millares [0] 17 2" xfId="1543" xr:uid="{BD714097-C969-4064-AAFB-D8CD0AF20999}"/>
    <cellStyle name="Millares [0] 17 2 2" xfId="4372" xr:uid="{AB0A7F05-AC56-4E10-B41F-97CFC4139B17}"/>
    <cellStyle name="Millares [0] 17 2 2 2" xfId="12638" xr:uid="{A8FEF8E1-D6E3-4F0B-82D8-E98764FCD40B}"/>
    <cellStyle name="Millares [0] 17 2 2 2 2" xfId="34141" xr:uid="{48D1FEDB-F585-419E-B7EF-DDE9CDCA5DAD}"/>
    <cellStyle name="Millares [0] 17 2 2 3" xfId="19273" xr:uid="{94CECFE9-FE59-47A5-B087-C5C2DEA86F3C}"/>
    <cellStyle name="Millares [0] 17 2 2 3 2" xfId="40776" xr:uid="{6C9282E8-ABAC-4B60-BD07-1E2CA18063D1}"/>
    <cellStyle name="Millares [0] 17 2 2 4" xfId="25878" xr:uid="{E3932198-0F0E-4728-A494-7F3ADBAB5554}"/>
    <cellStyle name="Millares [0] 17 2 2 5" xfId="47381" xr:uid="{A85E227D-94A9-4596-929F-070FC0B489B4}"/>
    <cellStyle name="Millares [0] 17 2 3" xfId="6511" xr:uid="{965AD7C2-008D-4774-9A79-580AC2390942}"/>
    <cellStyle name="Millares [0] 17 2 3 2" xfId="14777" xr:uid="{C9599F51-7D7B-4D27-B3C8-383ACCD90A79}"/>
    <cellStyle name="Millares [0] 17 2 3 2 2" xfId="36280" xr:uid="{FE5D978D-5391-4C02-99A1-16D54ADE2664}"/>
    <cellStyle name="Millares [0] 17 2 3 3" xfId="21412" xr:uid="{F5A0C13E-CD09-4E60-A069-B1E3F531B5DA}"/>
    <cellStyle name="Millares [0] 17 2 3 3 2" xfId="42915" xr:uid="{2408FD26-1BD9-4B45-B5B9-0E6ED9570579}"/>
    <cellStyle name="Millares [0] 17 2 3 4" xfId="28017" xr:uid="{C8044284-AB79-4ADD-93E4-5076CB810CEA}"/>
    <cellStyle name="Millares [0] 17 2 3 5" xfId="49520" xr:uid="{85BA9BBF-B8C6-4E3D-860D-CF9F8E9AFDF1}"/>
    <cellStyle name="Millares [0] 17 2 4" xfId="8152" xr:uid="{46543224-0D6D-4BB4-BDA1-C62F7ABADBDA}"/>
    <cellStyle name="Millares [0] 17 2 4 2" xfId="29655" xr:uid="{621080C5-EE19-4B2A-AB77-E203AB821153}"/>
    <cellStyle name="Millares [0] 17 2 5" xfId="9809" xr:uid="{B9738761-63BE-4C9B-92F9-F27CD6E160C2}"/>
    <cellStyle name="Millares [0] 17 2 5 2" xfId="31312" xr:uid="{C7023C57-8592-4A9C-9DD0-DE93574ACE6D}"/>
    <cellStyle name="Millares [0] 17 2 6" xfId="16444" xr:uid="{5E3C110D-0216-447F-8335-CB4DB00C1069}"/>
    <cellStyle name="Millares [0] 17 2 6 2" xfId="37947" xr:uid="{14BEC9F0-6FE1-49A6-B252-5EEA149A5C6F}"/>
    <cellStyle name="Millares [0] 17 2 7" xfId="23049" xr:uid="{5D25D777-5AEB-4B2C-8942-D1E159228BAD}"/>
    <cellStyle name="Millares [0] 17 2 8" xfId="44552" xr:uid="{25AF0297-1B1B-4D19-B9FB-597643FCF9D3}"/>
    <cellStyle name="Millares [0] 17 3" xfId="2230" xr:uid="{34CF3766-F0CF-48A9-9B1B-744D0DE5A121}"/>
    <cellStyle name="Millares [0] 17 3 2" xfId="10496" xr:uid="{D11D90B3-4F36-4475-ABE7-3FF68597AE01}"/>
    <cellStyle name="Millares [0] 17 3 2 2" xfId="31999" xr:uid="{45300DFE-49E6-416D-9199-120ACBAAA64B}"/>
    <cellStyle name="Millares [0] 17 3 3" xfId="17131" xr:uid="{38197814-C03C-42CF-834B-57C713E0E7C6}"/>
    <cellStyle name="Millares [0] 17 3 3 2" xfId="38634" xr:uid="{7A3B0301-95FE-4175-90A5-43D67BF37ED4}"/>
    <cellStyle name="Millares [0] 17 3 4" xfId="23736" xr:uid="{5ADDA913-BB8B-45A1-9EA2-7F84A367C6C6}"/>
    <cellStyle name="Millares [0] 17 3 5" xfId="45239" xr:uid="{0D6A8F2C-B286-4B41-B731-7DA7ECA0D997}"/>
    <cellStyle name="Millares [0] 17 4" xfId="2753" xr:uid="{D04FEA32-E0D6-4832-B232-73CD561BD7A0}"/>
    <cellStyle name="Millares [0] 17 4 2" xfId="11019" xr:uid="{6B11B975-2570-400C-9760-D08FD366AE84}"/>
    <cellStyle name="Millares [0] 17 4 2 2" xfId="32522" xr:uid="{E5B7F23E-18C4-4FB3-90C5-3023A0AC2CE0}"/>
    <cellStyle name="Millares [0] 17 4 3" xfId="17654" xr:uid="{6E0380FC-F58C-4673-967C-3ED247A15640}"/>
    <cellStyle name="Millares [0] 17 4 3 2" xfId="39157" xr:uid="{A389E4F0-63DC-45E4-8467-7E28529A345B}"/>
    <cellStyle name="Millares [0] 17 4 4" xfId="24259" xr:uid="{BE06864A-6541-4767-91C8-691E062DE0F6}"/>
    <cellStyle name="Millares [0] 17 4 5" xfId="45762" xr:uid="{099BD5A2-4946-4FED-A817-349B2963F186}"/>
    <cellStyle name="Millares [0] 17 5" xfId="3426" xr:uid="{ACEA9DE4-E139-450E-A734-CA2757563101}"/>
    <cellStyle name="Millares [0] 17 5 2" xfId="11692" xr:uid="{12E6C47E-9323-4097-AC82-0743E1189F0E}"/>
    <cellStyle name="Millares [0] 17 5 2 2" xfId="33195" xr:uid="{2FAE5F03-7F70-46C6-A8D6-4DE9FF331FAA}"/>
    <cellStyle name="Millares [0] 17 5 3" xfId="18327" xr:uid="{A45B9BEC-2217-4C30-A95B-0626E838FDBC}"/>
    <cellStyle name="Millares [0] 17 5 3 2" xfId="39830" xr:uid="{C59D7833-7ECA-406E-B681-34171C38B09A}"/>
    <cellStyle name="Millares [0] 17 5 4" xfId="24932" xr:uid="{5D4F7CE8-7AA7-4AAF-B098-278E76D4D5E8}"/>
    <cellStyle name="Millares [0] 17 5 5" xfId="46435" xr:uid="{90D9C063-8C74-4F68-B99C-5CA26621BFBC}"/>
    <cellStyle name="Millares [0] 17 6" xfId="4897" xr:uid="{209227A9-FCC6-4CCF-B3EA-608ED4EEFEEB}"/>
    <cellStyle name="Millares [0] 17 6 2" xfId="13163" xr:uid="{7D1C7991-6478-4B41-B78C-2615088E78C4}"/>
    <cellStyle name="Millares [0] 17 6 2 2" xfId="34666" xr:uid="{0F2E665F-9401-4E63-943E-051C585CD8D4}"/>
    <cellStyle name="Millares [0] 17 6 3" xfId="19798" xr:uid="{21E3DA5A-EF31-4F3A-94B7-90D79F081557}"/>
    <cellStyle name="Millares [0] 17 6 3 2" xfId="41301" xr:uid="{107EF66D-8716-46E0-9216-568B57DBA13C}"/>
    <cellStyle name="Millares [0] 17 6 4" xfId="26403" xr:uid="{E99DFE49-E23C-4EF3-A9F6-236B7799B94C}"/>
    <cellStyle name="Millares [0] 17 6 5" xfId="47906" xr:uid="{495AE697-676B-46F7-8620-6F06A0B2DD00}"/>
    <cellStyle name="Millares [0] 17 7" xfId="5565" xr:uid="{A92EF6CB-3CA3-487B-8DEE-0912A1A43319}"/>
    <cellStyle name="Millares [0] 17 7 2" xfId="13831" xr:uid="{FAA22827-806F-4150-98EA-2BCFEC7E7B58}"/>
    <cellStyle name="Millares [0] 17 7 2 2" xfId="35334" xr:uid="{B596A8E8-C098-4801-9AA3-22F21F74EA57}"/>
    <cellStyle name="Millares [0] 17 7 3" xfId="20466" xr:uid="{62A6CF76-CD07-4E99-AF33-5582B54DE373}"/>
    <cellStyle name="Millares [0] 17 7 3 2" xfId="41969" xr:uid="{E30E359F-E8F2-43B9-8A70-90CA24751F2E}"/>
    <cellStyle name="Millares [0] 17 7 4" xfId="27071" xr:uid="{03C0F731-E188-4A7E-8C11-858CC9523939}"/>
    <cellStyle name="Millares [0] 17 7 5" xfId="48574" xr:uid="{C3A223E9-71DC-44F5-B137-DCCC5A8F7654}"/>
    <cellStyle name="Millares [0] 17 8" xfId="7206" xr:uid="{26D0E874-62FC-47FF-B24A-12EBC8BB6DFC}"/>
    <cellStyle name="Millares [0] 17 8 2" xfId="28709" xr:uid="{ECDFD38E-2C66-4D5D-BA0D-CD7A712C757B}"/>
    <cellStyle name="Millares [0] 17 9" xfId="8862" xr:uid="{35721058-F732-473B-992C-4C20D6E4A1E6}"/>
    <cellStyle name="Millares [0] 17 9 2" xfId="30365" xr:uid="{5CECC6EF-28FF-48CA-B56D-294581D8E0B2}"/>
    <cellStyle name="Millares [0] 18" xfId="598" xr:uid="{CCD8FC0F-E2F4-4140-8C62-3F580CD65171}"/>
    <cellStyle name="Millares [0] 18 10" xfId="43609" xr:uid="{74B42EAD-7018-4B00-91CD-6CCAC0702450}"/>
    <cellStyle name="Millares [0] 18 2" xfId="1546" xr:uid="{D818B5D7-80FD-4234-92AB-A3DA767FE38F}"/>
    <cellStyle name="Millares [0] 18 2 2" xfId="4375" xr:uid="{33F346BC-B8D2-4440-9E01-150A7118F063}"/>
    <cellStyle name="Millares [0] 18 2 2 2" xfId="12641" xr:uid="{551395A2-A38C-4120-8C04-754CE89459AA}"/>
    <cellStyle name="Millares [0] 18 2 2 2 2" xfId="34144" xr:uid="{804FC741-91C8-4802-AF7E-47D9ECB78F4E}"/>
    <cellStyle name="Millares [0] 18 2 2 3" xfId="19276" xr:uid="{E4E4169E-4C37-49C3-8042-64A22013761B}"/>
    <cellStyle name="Millares [0] 18 2 2 3 2" xfId="40779" xr:uid="{60FA9667-2E8D-43BA-93A1-3C6BD2661D6A}"/>
    <cellStyle name="Millares [0] 18 2 2 4" xfId="25881" xr:uid="{A9B44F74-915B-4E74-91CD-2BFBC2910243}"/>
    <cellStyle name="Millares [0] 18 2 2 5" xfId="47384" xr:uid="{471631BE-6BB2-455D-9672-598748F1681B}"/>
    <cellStyle name="Millares [0] 18 2 3" xfId="6514" xr:uid="{B967BAF5-4883-42B0-8DBA-9ED17ABAA265}"/>
    <cellStyle name="Millares [0] 18 2 3 2" xfId="14780" xr:uid="{BCE0F8A9-68F3-4CC7-8FCB-3263F9CD96BC}"/>
    <cellStyle name="Millares [0] 18 2 3 2 2" xfId="36283" xr:uid="{FFE20FD3-31D8-4CCC-8869-2CD86BE88C37}"/>
    <cellStyle name="Millares [0] 18 2 3 3" xfId="21415" xr:uid="{DDC0A3ED-FBFC-43EA-90FB-99410DC5841D}"/>
    <cellStyle name="Millares [0] 18 2 3 3 2" xfId="42918" xr:uid="{07748FAB-C2D2-4164-BC1F-D5E16C06C272}"/>
    <cellStyle name="Millares [0] 18 2 3 4" xfId="28020" xr:uid="{DE3BD0BC-36BD-4C58-B6EB-818AE50DA2E6}"/>
    <cellStyle name="Millares [0] 18 2 3 5" xfId="49523" xr:uid="{53DFC464-F485-48D5-A684-431F7EC6D480}"/>
    <cellStyle name="Millares [0] 18 2 4" xfId="8155" xr:uid="{8AA4F679-3240-4A15-B1D9-CAAA2C9FBCA1}"/>
    <cellStyle name="Millares [0] 18 2 4 2" xfId="29658" xr:uid="{04C5AAC3-EBAF-4E5A-9804-3DB53640E217}"/>
    <cellStyle name="Millares [0] 18 2 5" xfId="9812" xr:uid="{D3175261-5E2E-4671-BB8A-2FAFC33B4AFA}"/>
    <cellStyle name="Millares [0] 18 2 5 2" xfId="31315" xr:uid="{A6145F07-3EB5-4509-9131-EC1761FCBCA7}"/>
    <cellStyle name="Millares [0] 18 2 6" xfId="16447" xr:uid="{E996FEB9-44F9-4530-8B54-2FF4AB7A125C}"/>
    <cellStyle name="Millares [0] 18 2 6 2" xfId="37950" xr:uid="{056A9CC8-BFED-4EE8-B622-54B14A5A6AE7}"/>
    <cellStyle name="Millares [0] 18 2 7" xfId="23052" xr:uid="{96362216-D802-4070-8CD2-51687B04F82E}"/>
    <cellStyle name="Millares [0] 18 2 8" xfId="44555" xr:uid="{27F81210-555F-4185-9A37-209F5248EC3B}"/>
    <cellStyle name="Millares [0] 18 3" xfId="2233" xr:uid="{31CB76C1-5A18-4248-9AD6-0CF2428F9E3D}"/>
    <cellStyle name="Millares [0] 18 3 2" xfId="10499" xr:uid="{DFFF41DB-1621-4885-BA41-BEA9931C4AE3}"/>
    <cellStyle name="Millares [0] 18 3 2 2" xfId="32002" xr:uid="{AA695367-1302-4B8A-8B93-82D10A370E31}"/>
    <cellStyle name="Millares [0] 18 3 3" xfId="17134" xr:uid="{B2E52C2B-CD79-43A6-9190-D37797D34FEE}"/>
    <cellStyle name="Millares [0] 18 3 3 2" xfId="38637" xr:uid="{D2DDDEE0-90CB-4D16-930F-9C2936D4EB02}"/>
    <cellStyle name="Millares [0] 18 3 4" xfId="23739" xr:uid="{873C75DD-44BE-4D2D-A815-D82C6364E2A3}"/>
    <cellStyle name="Millares [0] 18 3 5" xfId="45242" xr:uid="{62F34171-7EDB-432D-85D7-149FC4260222}"/>
    <cellStyle name="Millares [0] 18 4" xfId="3429" xr:uid="{5F37B346-36F8-499B-A915-884813841D98}"/>
    <cellStyle name="Millares [0] 18 4 2" xfId="11695" xr:uid="{54306451-B4B2-4C1D-AFAE-8D456B255CF7}"/>
    <cellStyle name="Millares [0] 18 4 2 2" xfId="33198" xr:uid="{79AD5C02-3F9B-458E-8EEA-583009DEE018}"/>
    <cellStyle name="Millares [0] 18 4 3" xfId="18330" xr:uid="{69D6C33F-30B0-4A1B-B110-8C74D023F88D}"/>
    <cellStyle name="Millares [0] 18 4 3 2" xfId="39833" xr:uid="{287C45FD-2645-4EFB-93F7-E3BF71500D9A}"/>
    <cellStyle name="Millares [0] 18 4 4" xfId="24935" xr:uid="{B3141362-2931-41C1-8ECF-79CE4B2AA81F}"/>
    <cellStyle name="Millares [0] 18 4 5" xfId="46438" xr:uid="{B631B44F-5FD1-4FFE-91D8-69641F3188A4}"/>
    <cellStyle name="Millares [0] 18 5" xfId="5568" xr:uid="{EE95B37A-9163-40F9-9C69-544E9284952D}"/>
    <cellStyle name="Millares [0] 18 5 2" xfId="13834" xr:uid="{650AB04F-CF90-4202-9F1A-0EC7999025B7}"/>
    <cellStyle name="Millares [0] 18 5 2 2" xfId="35337" xr:uid="{E8D7A3B4-64B3-4367-92A4-6A4C38A6FDA3}"/>
    <cellStyle name="Millares [0] 18 5 3" xfId="20469" xr:uid="{E5453117-708E-4A89-8144-95D9A859F5F9}"/>
    <cellStyle name="Millares [0] 18 5 3 2" xfId="41972" xr:uid="{ACEF3EA2-78F6-4BCD-BD25-3B71846C9D81}"/>
    <cellStyle name="Millares [0] 18 5 4" xfId="27074" xr:uid="{90B0CDB9-9827-4CB3-9B57-07359730FD24}"/>
    <cellStyle name="Millares [0] 18 5 5" xfId="48577" xr:uid="{37AAFC18-1312-43DD-B22C-A89A06AB3E86}"/>
    <cellStyle name="Millares [0] 18 6" xfId="7209" xr:uid="{E7A17FB4-C0AB-4427-9BB7-E65CC883EC15}"/>
    <cellStyle name="Millares [0] 18 6 2" xfId="28712" xr:uid="{D1DEAF47-9C5B-4113-BA06-C13275623B21}"/>
    <cellStyle name="Millares [0] 18 7" xfId="8865" xr:uid="{FA7E96B0-2116-4554-8174-85E3B9E2EF85}"/>
    <cellStyle name="Millares [0] 18 7 2" xfId="30368" xr:uid="{0AB5D4F4-7748-4A1A-A61A-4BBF6E37F4DC}"/>
    <cellStyle name="Millares [0] 18 8" xfId="15501" xr:uid="{90888C1D-481E-4A84-8EC4-C0E25204ED38}"/>
    <cellStyle name="Millares [0] 18 8 2" xfId="37004" xr:uid="{93E59DDD-E06E-4122-99AF-3B44998DDA4B}"/>
    <cellStyle name="Millares [0] 18 9" xfId="22106" xr:uid="{8B9177FE-F90D-4949-A4F8-805CEAC98C95}"/>
    <cellStyle name="Millares [0] 19" xfId="601" xr:uid="{D5476CD3-2497-4BA1-8867-84E65470AC81}"/>
    <cellStyle name="Millares [0] 19 10" xfId="43610" xr:uid="{26A1FBF1-1A84-40AB-96F1-5CFC188FAE58}"/>
    <cellStyle name="Millares [0] 19 2" xfId="1547" xr:uid="{4CFB9065-B870-4839-97A3-ACDC126703C7}"/>
    <cellStyle name="Millares [0] 19 2 2" xfId="4376" xr:uid="{AA8171BE-D8E9-4ADF-A0B3-537715D4A9BF}"/>
    <cellStyle name="Millares [0] 19 2 2 2" xfId="12642" xr:uid="{5BCE7D57-24F8-423E-B139-60D14A90F205}"/>
    <cellStyle name="Millares [0] 19 2 2 2 2" xfId="34145" xr:uid="{3CCCBF2C-366F-4BB3-94B5-211170DDDB52}"/>
    <cellStyle name="Millares [0] 19 2 2 3" xfId="19277" xr:uid="{25A80089-41C6-47CA-9053-BE11F935E72E}"/>
    <cellStyle name="Millares [0] 19 2 2 3 2" xfId="40780" xr:uid="{DA32CB06-B2F1-49D6-AA15-60FF5DCAC2C9}"/>
    <cellStyle name="Millares [0] 19 2 2 4" xfId="25882" xr:uid="{A88163AF-4D7C-4EFC-AB30-84E258A13DFA}"/>
    <cellStyle name="Millares [0] 19 2 2 5" xfId="47385" xr:uid="{0D4FD1A5-BDB4-4DA6-8413-B9AD9121A12D}"/>
    <cellStyle name="Millares [0] 19 2 3" xfId="6515" xr:uid="{97CB5B4D-1131-48DC-9F70-BB77D8E3298A}"/>
    <cellStyle name="Millares [0] 19 2 3 2" xfId="14781" xr:uid="{35CE525D-1F67-4374-97E3-39C10E7E0391}"/>
    <cellStyle name="Millares [0] 19 2 3 2 2" xfId="36284" xr:uid="{FC9CC2E4-5619-4B18-B4B9-273D8542809D}"/>
    <cellStyle name="Millares [0] 19 2 3 3" xfId="21416" xr:uid="{A34FA2AE-AFE3-481F-A0EE-7D5955C34375}"/>
    <cellStyle name="Millares [0] 19 2 3 3 2" xfId="42919" xr:uid="{C4FD05CB-C145-4617-A51B-4223403FB231}"/>
    <cellStyle name="Millares [0] 19 2 3 4" xfId="28021" xr:uid="{1EF37C5D-E8C3-4B04-A318-FEA002536219}"/>
    <cellStyle name="Millares [0] 19 2 3 5" xfId="49524" xr:uid="{072BCE43-C7A7-4DEC-8FE5-FAF5BC3B19D6}"/>
    <cellStyle name="Millares [0] 19 2 4" xfId="8156" xr:uid="{F25B431F-1555-45A8-B602-CD10D3CDD4D6}"/>
    <cellStyle name="Millares [0] 19 2 4 2" xfId="29659" xr:uid="{CF379D8F-DC3C-42FF-9D64-92B4609C8B9A}"/>
    <cellStyle name="Millares [0] 19 2 5" xfId="9813" xr:uid="{4222CA4A-BFA0-477C-9C26-AEB8D375AD16}"/>
    <cellStyle name="Millares [0] 19 2 5 2" xfId="31316" xr:uid="{15D3261A-519F-461D-98B7-DBF7F32103D7}"/>
    <cellStyle name="Millares [0] 19 2 6" xfId="16448" xr:uid="{BBE34838-B5DC-4791-BBA9-03432E391225}"/>
    <cellStyle name="Millares [0] 19 2 6 2" xfId="37951" xr:uid="{92F4FBF9-179A-45C6-AEA6-33366FB81132}"/>
    <cellStyle name="Millares [0] 19 2 7" xfId="23053" xr:uid="{16176D9F-9B47-4BDB-A3EF-F2F423BC902C}"/>
    <cellStyle name="Millares [0] 19 2 8" xfId="44556" xr:uid="{4A40EE8A-36EB-48D3-B174-07A35702E74A}"/>
    <cellStyle name="Millares [0] 19 3" xfId="2234" xr:uid="{0ECEF88A-4BC0-4034-8098-0DFF4ED69EC7}"/>
    <cellStyle name="Millares [0] 19 3 2" xfId="10500" xr:uid="{61B01ED8-9CBE-4A73-BDE6-2EE149A079AA}"/>
    <cellStyle name="Millares [0] 19 3 2 2" xfId="32003" xr:uid="{6151096C-FD0F-48BC-A033-EF3EC1E540D4}"/>
    <cellStyle name="Millares [0] 19 3 3" xfId="17135" xr:uid="{A02E91C5-83CD-4BED-9360-981E1F78AF82}"/>
    <cellStyle name="Millares [0] 19 3 3 2" xfId="38638" xr:uid="{04163AAB-9C05-44EA-B533-81E62D872B89}"/>
    <cellStyle name="Millares [0] 19 3 4" xfId="23740" xr:uid="{F955ECA8-E9B3-4BA6-977C-8EB05371DA76}"/>
    <cellStyle name="Millares [0] 19 3 5" xfId="45243" xr:uid="{AF11948E-0F3F-406A-BCDA-9EE070164D12}"/>
    <cellStyle name="Millares [0] 19 4" xfId="3430" xr:uid="{89B68962-0424-4FB9-8D0C-0F397787EEF5}"/>
    <cellStyle name="Millares [0] 19 4 2" xfId="11696" xr:uid="{778A1787-1D57-4FED-8CC3-D159C7EF265B}"/>
    <cellStyle name="Millares [0] 19 4 2 2" xfId="33199" xr:uid="{7EE8A505-E5C7-43B1-93BD-1CF7B9AD3E4E}"/>
    <cellStyle name="Millares [0] 19 4 3" xfId="18331" xr:uid="{13C4974A-C896-40E8-87DF-F221D0B3ADA8}"/>
    <cellStyle name="Millares [0] 19 4 3 2" xfId="39834" xr:uid="{A8222372-23F3-4BDE-A876-F266753EBFA7}"/>
    <cellStyle name="Millares [0] 19 4 4" xfId="24936" xr:uid="{77E8C7DB-9EA7-4ECE-871D-14792F642D7B}"/>
    <cellStyle name="Millares [0] 19 4 5" xfId="46439" xr:uid="{C08DBFF9-391F-42AB-9719-7FEBD18363A6}"/>
    <cellStyle name="Millares [0] 19 5" xfId="5569" xr:uid="{4FBE558A-F32F-4E3E-9C28-845DB67E299A}"/>
    <cellStyle name="Millares [0] 19 5 2" xfId="13835" xr:uid="{5462F8CA-0FE3-4464-911F-D5C10FC6621E}"/>
    <cellStyle name="Millares [0] 19 5 2 2" xfId="35338" xr:uid="{D9C6FDEA-9E6E-4928-AA71-5639E071DD7A}"/>
    <cellStyle name="Millares [0] 19 5 3" xfId="20470" xr:uid="{19C7D355-51FE-4FB6-91DE-AC4DB760B6E9}"/>
    <cellStyle name="Millares [0] 19 5 3 2" xfId="41973" xr:uid="{271EB3D2-FADD-4A94-BA13-9D6A6F9C8EB7}"/>
    <cellStyle name="Millares [0] 19 5 4" xfId="27075" xr:uid="{7326E264-C804-42D7-99A2-F70715299F17}"/>
    <cellStyle name="Millares [0] 19 5 5" xfId="48578" xr:uid="{F22F8685-3E11-46E0-8CCB-3656ABD811E7}"/>
    <cellStyle name="Millares [0] 19 6" xfId="7210" xr:uid="{5EC3FFD0-9C53-46C2-BA01-D36483DDC9D4}"/>
    <cellStyle name="Millares [0] 19 6 2" xfId="28713" xr:uid="{0A32F6C3-5607-409A-9DA5-74D8AA5BF884}"/>
    <cellStyle name="Millares [0] 19 7" xfId="8867" xr:uid="{3F0E51FE-836C-4D06-8F5B-CF9A08F760D8}"/>
    <cellStyle name="Millares [0] 19 7 2" xfId="30370" xr:uid="{5F2F6029-69B0-4EF9-92FC-79898BBB5148}"/>
    <cellStyle name="Millares [0] 19 8" xfId="15502" xr:uid="{769F2040-CD06-439B-B73A-C0A20D823A08}"/>
    <cellStyle name="Millares [0] 19 8 2" xfId="37005" xr:uid="{C3EE9FD7-2F47-40E1-85E0-7D008BEBF1C4}"/>
    <cellStyle name="Millares [0] 19 9" xfId="22107" xr:uid="{41931349-3953-4A89-BCEB-DE322977E12C}"/>
    <cellStyle name="Millares [0] 2" xfId="101" xr:uid="{9C6DD605-A1B7-434B-938E-0D89D763012E}"/>
    <cellStyle name="Millares [0] 2 2" xfId="251" xr:uid="{C53CF60A-B8B4-4B51-BFC2-519287DF80B5}"/>
    <cellStyle name="Millares [0] 2 2 10" xfId="3130" xr:uid="{ABA465AB-A9A6-460E-911B-9E26B4EA7D06}"/>
    <cellStyle name="Millares [0] 2 2 10 2" xfId="11396" xr:uid="{A6178DA8-C05F-4BEF-A5AD-035A8113E925}"/>
    <cellStyle name="Millares [0] 2 2 10 2 2" xfId="32899" xr:uid="{899398DC-C6D0-47D1-A23E-46CCF9B851E8}"/>
    <cellStyle name="Millares [0] 2 2 10 3" xfId="18031" xr:uid="{64C9E011-2685-4A97-9F42-9E7671166D5D}"/>
    <cellStyle name="Millares [0] 2 2 10 3 2" xfId="39534" xr:uid="{8F4BA47A-233B-47C8-AEAD-C0510C9C840F}"/>
    <cellStyle name="Millares [0] 2 2 10 4" xfId="24636" xr:uid="{A6A8087D-0F81-4F35-8495-9DCD9EAC8143}"/>
    <cellStyle name="Millares [0] 2 2 10 5" xfId="46139" xr:uid="{274F371F-BBF8-47A2-82A8-87803D07B76E}"/>
    <cellStyle name="Millares [0] 2 2 11" xfId="4765" xr:uid="{5E22720E-B249-482A-B3DF-9E008DE5D70C}"/>
    <cellStyle name="Millares [0] 2 2 11 2" xfId="13031" xr:uid="{FA089B7A-E7C3-487A-96AA-52FC8DD8E8CD}"/>
    <cellStyle name="Millares [0] 2 2 11 2 2" xfId="34534" xr:uid="{F44923EA-1F0A-45F0-AAF8-814F45DC2FFA}"/>
    <cellStyle name="Millares [0] 2 2 11 3" xfId="19666" xr:uid="{A5660DEC-D73E-415C-B4CC-426A10ECEF0B}"/>
    <cellStyle name="Millares [0] 2 2 11 3 2" xfId="41169" xr:uid="{F8D6ADC9-F316-4859-A378-F3AEA6818EAF}"/>
    <cellStyle name="Millares [0] 2 2 11 4" xfId="26271" xr:uid="{04D1CF68-2F52-4096-9C3A-17C82269020A}"/>
    <cellStyle name="Millares [0] 2 2 11 5" xfId="47774" xr:uid="{BE7CAAD6-801E-461C-A222-D7CECDB5DAA0}"/>
    <cellStyle name="Millares [0] 2 2 12" xfId="5268" xr:uid="{F847B9B0-2D0F-4CFB-9EF3-F498E3336E0E}"/>
    <cellStyle name="Millares [0] 2 2 12 2" xfId="13534" xr:uid="{ABD2E9A4-1FF3-46B8-B6A5-0895829C81DF}"/>
    <cellStyle name="Millares [0] 2 2 12 2 2" xfId="35037" xr:uid="{DD05DB3C-4F30-4C38-AB30-C9E27040D359}"/>
    <cellStyle name="Millares [0] 2 2 12 3" xfId="20169" xr:uid="{1DF785B3-49CE-40D8-918F-0E81D169CC44}"/>
    <cellStyle name="Millares [0] 2 2 12 3 2" xfId="41672" xr:uid="{A7D222D6-784B-4270-AA25-A787454A9A69}"/>
    <cellStyle name="Millares [0] 2 2 12 4" xfId="26774" xr:uid="{1816DF92-1827-4DED-9C88-1E9C93AB9D74}"/>
    <cellStyle name="Millares [0] 2 2 12 5" xfId="48277" xr:uid="{5EFB66E3-01F8-4ACA-93A2-037D308EDC30}"/>
    <cellStyle name="Millares [0] 2 2 13" xfId="6909" xr:uid="{82A2AB70-6326-4216-89A4-E56AEDAA9CF5}"/>
    <cellStyle name="Millares [0] 2 2 13 2" xfId="28412" xr:uid="{49165835-BF80-47A1-A9A3-90AACD430189}"/>
    <cellStyle name="Millares [0] 2 2 14" xfId="8564" xr:uid="{8A860948-D3F9-4FEF-84E5-CF2218D45F47}"/>
    <cellStyle name="Millares [0] 2 2 14 2" xfId="30067" xr:uid="{94BDA665-C56E-4BB6-A9D0-93908DAA4022}"/>
    <cellStyle name="Millares [0] 2 2 15" xfId="15202" xr:uid="{7E3DD4A1-1198-4DEB-BF7C-64230D731282}"/>
    <cellStyle name="Millares [0] 2 2 15 2" xfId="36705" xr:uid="{0EAA0499-FB10-4D3F-80AE-88034302B591}"/>
    <cellStyle name="Millares [0] 2 2 16" xfId="21807" xr:uid="{B570E435-02BA-4AF6-8B86-6FBCABC6D6BC}"/>
    <cellStyle name="Millares [0] 2 2 17" xfId="43310" xr:uid="{BD572E8E-0890-47D3-A924-E7847562A6F2}"/>
    <cellStyle name="Millares [0] 2 2 2" xfId="303" xr:uid="{A04AF003-CB00-4771-A68B-BBE16C639ED7}"/>
    <cellStyle name="Millares [0] 2 2 2 10" xfId="4770" xr:uid="{9A1537BD-72A0-47D8-AD8F-14E6E486CCD9}"/>
    <cellStyle name="Millares [0] 2 2 2 10 2" xfId="13036" xr:uid="{46DBD93E-9C59-4580-9CBF-6623046267C0}"/>
    <cellStyle name="Millares [0] 2 2 2 10 2 2" xfId="34539" xr:uid="{6BCE52D7-0C0E-41D2-9B42-2945C41069E5}"/>
    <cellStyle name="Millares [0] 2 2 2 10 3" xfId="19671" xr:uid="{CB41D03C-D8BF-4B69-AA02-A14289C67415}"/>
    <cellStyle name="Millares [0] 2 2 2 10 3 2" xfId="41174" xr:uid="{B0CD7D05-9A60-4701-9A82-1CF3375AFB72}"/>
    <cellStyle name="Millares [0] 2 2 2 10 4" xfId="26276" xr:uid="{7D46D765-EAEC-443F-AB17-B5DE476561A8}"/>
    <cellStyle name="Millares [0] 2 2 2 10 5" xfId="47779" xr:uid="{0328EF67-33EB-442D-981E-DF21576965FC}"/>
    <cellStyle name="Millares [0] 2 2 2 11" xfId="5274" xr:uid="{31932674-940A-4D08-B48D-9D1C4D86F1C4}"/>
    <cellStyle name="Millares [0] 2 2 2 11 2" xfId="13540" xr:uid="{D81A9093-F11E-47C9-BB2D-2BDA24C918AF}"/>
    <cellStyle name="Millares [0] 2 2 2 11 2 2" xfId="35043" xr:uid="{E1F8E1D4-C544-4423-BC9B-BAD96C55DD7D}"/>
    <cellStyle name="Millares [0] 2 2 2 11 3" xfId="20175" xr:uid="{17AC4195-052F-450F-8EEE-B7B76C804A7C}"/>
    <cellStyle name="Millares [0] 2 2 2 11 3 2" xfId="41678" xr:uid="{7C10D64F-E824-498F-AC4B-D2BA353DFE86}"/>
    <cellStyle name="Millares [0] 2 2 2 11 4" xfId="26780" xr:uid="{C54EE5C4-611E-4A3A-8CB5-834698FF3AC4}"/>
    <cellStyle name="Millares [0] 2 2 2 11 5" xfId="48283" xr:uid="{3793B154-C3D5-4441-9FA5-FA79ABE94FB5}"/>
    <cellStyle name="Millares [0] 2 2 2 12" xfId="6915" xr:uid="{871FF217-0701-4CFD-A999-1AD5FCC10331}"/>
    <cellStyle name="Millares [0] 2 2 2 12 2" xfId="28418" xr:uid="{2B266D9B-F80E-4A15-BE1A-651A3F210F14}"/>
    <cellStyle name="Millares [0] 2 2 2 13" xfId="8571" xr:uid="{501E9C3E-1634-4F67-8427-C3FBE1F89251}"/>
    <cellStyle name="Millares [0] 2 2 2 13 2" xfId="30074" xr:uid="{1CAB05F1-74C5-4E06-AEEB-25D0B19AA242}"/>
    <cellStyle name="Millares [0] 2 2 2 14" xfId="15207" xr:uid="{645CA9F3-97F6-42E0-9CAF-77FF859CE5B1}"/>
    <cellStyle name="Millares [0] 2 2 2 14 2" xfId="36710" xr:uid="{347FB19A-DFDB-4842-8CDA-E7C58E52A9E0}"/>
    <cellStyle name="Millares [0] 2 2 2 15" xfId="21812" xr:uid="{1596DFE3-EC09-4238-9DCE-5FACD199060B}"/>
    <cellStyle name="Millares [0] 2 2 2 16" xfId="43315" xr:uid="{D265FE1B-67DF-4968-90BE-FE1CE4EDB4F9}"/>
    <cellStyle name="Millares [0] 2 2 2 2" xfId="568" xr:uid="{EA26B43D-99FE-4ED5-A0C5-78AA624AE3C1}"/>
    <cellStyle name="Millares [0] 2 2 2 2 10" xfId="7179" xr:uid="{70F90585-11ED-45C4-8B3B-086A4CBC8322}"/>
    <cellStyle name="Millares [0] 2 2 2 2 10 2" xfId="28682" xr:uid="{5D305D48-B934-424A-963B-A033500F542E}"/>
    <cellStyle name="Millares [0] 2 2 2 2 11" xfId="8835" xr:uid="{B49EAF81-ECFE-44F4-80AA-CC381CF66C87}"/>
    <cellStyle name="Millares [0] 2 2 2 2 11 2" xfId="30338" xr:uid="{65DB9955-7A3B-4E15-92BA-2C808361940D}"/>
    <cellStyle name="Millares [0] 2 2 2 2 12" xfId="15471" xr:uid="{A27A2DDD-6653-4675-8C40-0E42F1AF20CD}"/>
    <cellStyle name="Millares [0] 2 2 2 2 12 2" xfId="36974" xr:uid="{735B9D72-92E1-444D-A5F2-E7A3107BF397}"/>
    <cellStyle name="Millares [0] 2 2 2 2 13" xfId="22076" xr:uid="{F3DE350A-F547-42A8-B6C8-963AC839D939}"/>
    <cellStyle name="Millares [0] 2 2 2 2 14" xfId="43579" xr:uid="{41B3AD68-C2A1-451B-9DD5-327CD328B4F1}"/>
    <cellStyle name="Millares [0] 2 2 2 2 2" xfId="850" xr:uid="{AADB8F98-F57E-41DF-84C2-ECADFD9D35F5}"/>
    <cellStyle name="Millares [0] 2 2 2 2 2 10" xfId="15751" xr:uid="{B4D60ECD-1B53-49AC-B24F-7661AFF55CB6}"/>
    <cellStyle name="Millares [0] 2 2 2 2 2 10 2" xfId="37254" xr:uid="{443ED115-EB48-4EB5-979C-54F9CAEDB863}"/>
    <cellStyle name="Millares [0] 2 2 2 2 2 11" xfId="22356" xr:uid="{F20DF56C-9FED-4936-954A-07353B559DF5}"/>
    <cellStyle name="Millares [0] 2 2 2 2 2 12" xfId="43859" xr:uid="{B61F1916-24EE-44E2-933E-F174CA04525A}"/>
    <cellStyle name="Millares [0] 2 2 2 2 2 2" xfId="1796" xr:uid="{65FD52DC-5315-45B1-9264-09527A2F8C4A}"/>
    <cellStyle name="Millares [0] 2 2 2 2 2 2 2" xfId="4625" xr:uid="{06070DD6-7D1D-423B-BEC0-796711788E4C}"/>
    <cellStyle name="Millares [0] 2 2 2 2 2 2 2 2" xfId="12891" xr:uid="{448AB3A6-CDA9-403D-9854-0C29738D1C16}"/>
    <cellStyle name="Millares [0] 2 2 2 2 2 2 2 2 2" xfId="34394" xr:uid="{1779C66E-DBA4-4B7E-A478-79FB11747DD9}"/>
    <cellStyle name="Millares [0] 2 2 2 2 2 2 2 3" xfId="19526" xr:uid="{7E6C239A-7052-47E3-B99E-B8153FBFA829}"/>
    <cellStyle name="Millares [0] 2 2 2 2 2 2 2 3 2" xfId="41029" xr:uid="{DFE06275-541E-4426-9BAB-4EA7ED9BB8A4}"/>
    <cellStyle name="Millares [0] 2 2 2 2 2 2 2 4" xfId="26131" xr:uid="{602A0C94-74FD-4DC9-AA01-2877F3E65DCC}"/>
    <cellStyle name="Millares [0] 2 2 2 2 2 2 2 5" xfId="47634" xr:uid="{68902D6A-E62D-4323-BEF2-3E9A970D4359}"/>
    <cellStyle name="Millares [0] 2 2 2 2 2 2 3" xfId="6764" xr:uid="{71F17DE8-F645-4909-ABA2-85875793E51D}"/>
    <cellStyle name="Millares [0] 2 2 2 2 2 2 3 2" xfId="15030" xr:uid="{92BF5E15-FD4D-4FC2-BEFE-F2E236A89FEB}"/>
    <cellStyle name="Millares [0] 2 2 2 2 2 2 3 2 2" xfId="36533" xr:uid="{95C27C6C-CA29-49F3-AE37-032DFF6C01D7}"/>
    <cellStyle name="Millares [0] 2 2 2 2 2 2 3 3" xfId="21665" xr:uid="{B8BA6701-5905-4A25-9348-DDEEAE57A53E}"/>
    <cellStyle name="Millares [0] 2 2 2 2 2 2 3 3 2" xfId="43168" xr:uid="{08CCC2FC-4503-4D22-BC2D-BE726B8788D6}"/>
    <cellStyle name="Millares [0] 2 2 2 2 2 2 3 4" xfId="28270" xr:uid="{0FE92181-67D7-422E-BD28-C3CE783B02B7}"/>
    <cellStyle name="Millares [0] 2 2 2 2 2 2 3 5" xfId="49773" xr:uid="{3B930AB9-6EE6-4700-BE75-B492B71193BE}"/>
    <cellStyle name="Millares [0] 2 2 2 2 2 2 4" xfId="8405" xr:uid="{129B8C53-2B25-43C6-AB46-E02A754EC43C}"/>
    <cellStyle name="Millares [0] 2 2 2 2 2 2 4 2" xfId="29908" xr:uid="{DC31140A-F2FE-4BCD-92C3-EEC4AD9A31C7}"/>
    <cellStyle name="Millares [0] 2 2 2 2 2 2 5" xfId="10062" xr:uid="{828D02CF-0420-4018-BCDD-29241600C4E1}"/>
    <cellStyle name="Millares [0] 2 2 2 2 2 2 5 2" xfId="31565" xr:uid="{0AEFE74F-85AF-4E67-AFD7-EC81AA336455}"/>
    <cellStyle name="Millares [0] 2 2 2 2 2 2 6" xfId="16697" xr:uid="{AE537E54-F5E6-46CC-B5E7-EBFCC86727C2}"/>
    <cellStyle name="Millares [0] 2 2 2 2 2 2 6 2" xfId="38200" xr:uid="{BFFD2DD5-6360-4990-912A-48A2E6FA5695}"/>
    <cellStyle name="Millares [0] 2 2 2 2 2 2 7" xfId="23302" xr:uid="{470992F5-9C49-436D-A495-8E38D88F21B7}"/>
    <cellStyle name="Millares [0] 2 2 2 2 2 2 8" xfId="44805" xr:uid="{EDFAF6AC-214A-4224-83D7-EF1470071FFD}"/>
    <cellStyle name="Millares [0] 2 2 2 2 2 3" xfId="2483" xr:uid="{7F9F4726-8606-4486-A3BB-49410C6E205F}"/>
    <cellStyle name="Millares [0] 2 2 2 2 2 3 2" xfId="10749" xr:uid="{1D3B1489-C49F-4C5E-A756-C25A2BE37ACD}"/>
    <cellStyle name="Millares [0] 2 2 2 2 2 3 2 2" xfId="32252" xr:uid="{B216A1CD-8656-4FE7-9333-957151C1113E}"/>
    <cellStyle name="Millares [0] 2 2 2 2 2 3 3" xfId="17384" xr:uid="{34CFFBEC-DA67-4CD8-9321-4D569A4D34BE}"/>
    <cellStyle name="Millares [0] 2 2 2 2 2 3 3 2" xfId="38887" xr:uid="{FDE51B7A-2F2F-439F-8C75-58D9CA4155CC}"/>
    <cellStyle name="Millares [0] 2 2 2 2 2 3 4" xfId="23989" xr:uid="{232F9B90-29A0-4F8D-A27F-85C973848469}"/>
    <cellStyle name="Millares [0] 2 2 2 2 2 3 5" xfId="45492" xr:uid="{FA693140-C5F3-4721-91D1-A4DAC10027F6}"/>
    <cellStyle name="Millares [0] 2 2 2 2 2 4" xfId="3000" xr:uid="{B71A2D57-DDF7-478C-8A94-F11723ABC6D3}"/>
    <cellStyle name="Millares [0] 2 2 2 2 2 4 2" xfId="11266" xr:uid="{F17122C0-0148-4757-97A5-ACBEDDAA85DC}"/>
    <cellStyle name="Millares [0] 2 2 2 2 2 4 2 2" xfId="32769" xr:uid="{E51B75BA-E3FA-4504-BC46-BF3604E46817}"/>
    <cellStyle name="Millares [0] 2 2 2 2 2 4 3" xfId="17901" xr:uid="{CF307755-603D-4A74-804F-3DD50261975D}"/>
    <cellStyle name="Millares [0] 2 2 2 2 2 4 3 2" xfId="39404" xr:uid="{C3AB4771-87D8-4A1B-B385-0B386C470803}"/>
    <cellStyle name="Millares [0] 2 2 2 2 2 4 4" xfId="24506" xr:uid="{CB5204BE-2101-4FFF-964E-98492768101F}"/>
    <cellStyle name="Millares [0] 2 2 2 2 2 4 5" xfId="46009" xr:uid="{08B1112E-56FC-4C5F-B264-138E3138F111}"/>
    <cellStyle name="Millares [0] 2 2 2 2 2 5" xfId="3679" xr:uid="{AB076401-42AE-4069-8A35-703811AF296B}"/>
    <cellStyle name="Millares [0] 2 2 2 2 2 5 2" xfId="11945" xr:uid="{412F2CE1-5F04-48DA-99CB-ACFFE75D19E0}"/>
    <cellStyle name="Millares [0] 2 2 2 2 2 5 2 2" xfId="33448" xr:uid="{2E39B786-005F-4554-83BA-2260B911AEA9}"/>
    <cellStyle name="Millares [0] 2 2 2 2 2 5 3" xfId="18580" xr:uid="{C57C57EE-81E5-4B00-9A18-7001B4BBCD75}"/>
    <cellStyle name="Millares [0] 2 2 2 2 2 5 3 2" xfId="40083" xr:uid="{A2E5F673-375C-45F8-8D80-15E4706952FB}"/>
    <cellStyle name="Millares [0] 2 2 2 2 2 5 4" xfId="25185" xr:uid="{73E21B99-147A-4AED-A1EE-20723D3CD714}"/>
    <cellStyle name="Millares [0] 2 2 2 2 2 5 5" xfId="46688" xr:uid="{CC111CAA-602B-4544-BAAE-22EB7F22FDEE}"/>
    <cellStyle name="Millares [0] 2 2 2 2 2 6" xfId="5144" xr:uid="{9FB55395-E02D-401E-8C60-B211BC98F8F8}"/>
    <cellStyle name="Millares [0] 2 2 2 2 2 6 2" xfId="13410" xr:uid="{5C96DFCF-BD07-4E86-B659-B7058E16926A}"/>
    <cellStyle name="Millares [0] 2 2 2 2 2 6 2 2" xfId="34913" xr:uid="{D860FA1D-BA3D-480A-845A-DC0E4559426A}"/>
    <cellStyle name="Millares [0] 2 2 2 2 2 6 3" xfId="20045" xr:uid="{2C2A31CC-777C-44E0-92ED-3430EB35BBFC}"/>
    <cellStyle name="Millares [0] 2 2 2 2 2 6 3 2" xfId="41548" xr:uid="{766F695A-7BE3-4730-B4AD-ACADFB24D0F2}"/>
    <cellStyle name="Millares [0] 2 2 2 2 2 6 4" xfId="26650" xr:uid="{5B0F4E31-CC26-4D46-A228-485BD9C7648F}"/>
    <cellStyle name="Millares [0] 2 2 2 2 2 6 5" xfId="48153" xr:uid="{A4F26858-90F5-4F24-BB24-FBABCA3044A3}"/>
    <cellStyle name="Millares [0] 2 2 2 2 2 7" xfId="5818" xr:uid="{09FC8BB6-250E-496C-9D89-7DF0CB5EF8E8}"/>
    <cellStyle name="Millares [0] 2 2 2 2 2 7 2" xfId="14084" xr:uid="{10CF317C-859E-4B7D-A35A-B847A5814236}"/>
    <cellStyle name="Millares [0] 2 2 2 2 2 7 2 2" xfId="35587" xr:uid="{2A7D26E5-745E-473B-9F97-C4DF9065AA1C}"/>
    <cellStyle name="Millares [0] 2 2 2 2 2 7 3" xfId="20719" xr:uid="{B4B589B5-0CBB-4D99-90A8-35BBB71FBCC5}"/>
    <cellStyle name="Millares [0] 2 2 2 2 2 7 3 2" xfId="42222" xr:uid="{5CEB7D5E-B13E-4FB2-A5A7-DC80627CE933}"/>
    <cellStyle name="Millares [0] 2 2 2 2 2 7 4" xfId="27324" xr:uid="{B2F57A2A-59CF-4F28-B284-1A5D560C117F}"/>
    <cellStyle name="Millares [0] 2 2 2 2 2 7 5" xfId="48827" xr:uid="{794C774C-5640-41AC-8AED-63574FFA0967}"/>
    <cellStyle name="Millares [0] 2 2 2 2 2 8" xfId="7459" xr:uid="{B217ADE1-0C32-4383-9467-8D84F5834A73}"/>
    <cellStyle name="Millares [0] 2 2 2 2 2 8 2" xfId="28962" xr:uid="{36C5002D-54E5-4F92-878A-76186A648E64}"/>
    <cellStyle name="Millares [0] 2 2 2 2 2 9" xfId="9116" xr:uid="{D1B3D2F9-ECCC-46C5-8612-BB9718BD0E74}"/>
    <cellStyle name="Millares [0] 2 2 2 2 2 9 2" xfId="30619" xr:uid="{511B2212-2CA8-49D3-8DEE-C27653E60FA8}"/>
    <cellStyle name="Millares [0] 2 2 2 2 3" xfId="1120" xr:uid="{CB0C6715-B249-477C-8A2C-BD85DE1EF798}"/>
    <cellStyle name="Millares [0] 2 2 2 2 3 2" xfId="3949" xr:uid="{C7678E8F-11A0-4B42-9C5F-D2C9B27D6731}"/>
    <cellStyle name="Millares [0] 2 2 2 2 3 2 2" xfId="12215" xr:uid="{AF855D9B-85E7-4E68-BAFF-141FA8E295AB}"/>
    <cellStyle name="Millares [0] 2 2 2 2 3 2 2 2" xfId="33718" xr:uid="{6AC9CF30-16F7-41F1-9C29-65FF65596610}"/>
    <cellStyle name="Millares [0] 2 2 2 2 3 2 3" xfId="18850" xr:uid="{E4B74835-86BE-46BC-B773-9EDB67FC5BFA}"/>
    <cellStyle name="Millares [0] 2 2 2 2 3 2 3 2" xfId="40353" xr:uid="{65622AD6-2E28-46EB-A260-FF628751486A}"/>
    <cellStyle name="Millares [0] 2 2 2 2 3 2 4" xfId="25455" xr:uid="{7936B262-C1FC-4D38-ADBB-37256B04A853}"/>
    <cellStyle name="Millares [0] 2 2 2 2 3 2 5" xfId="46958" xr:uid="{8298E638-18A7-4087-829D-0B63EE32A6E3}"/>
    <cellStyle name="Millares [0] 2 2 2 2 3 3" xfId="6088" xr:uid="{0C684211-3F4B-4B44-9A23-F5F1E82E8708}"/>
    <cellStyle name="Millares [0] 2 2 2 2 3 3 2" xfId="14354" xr:uid="{581E76D9-A41D-4278-901B-D9689E941296}"/>
    <cellStyle name="Millares [0] 2 2 2 2 3 3 2 2" xfId="35857" xr:uid="{6F649CCB-D98A-4765-B9D4-39E065EE5E4A}"/>
    <cellStyle name="Millares [0] 2 2 2 2 3 3 3" xfId="20989" xr:uid="{69837616-A586-42EA-BB31-A5547FE256DD}"/>
    <cellStyle name="Millares [0] 2 2 2 2 3 3 3 2" xfId="42492" xr:uid="{566A4404-5545-47C2-9E49-DAFFF4DA7234}"/>
    <cellStyle name="Millares [0] 2 2 2 2 3 3 4" xfId="27594" xr:uid="{F798B3A8-F831-4C3E-9C87-0D76963DECC0}"/>
    <cellStyle name="Millares [0] 2 2 2 2 3 3 5" xfId="49097" xr:uid="{A63BD699-6443-49DC-B12A-41129D8633DC}"/>
    <cellStyle name="Millares [0] 2 2 2 2 3 4" xfId="7729" xr:uid="{068087BD-1ABC-4D96-BD8A-B968FF5381FB}"/>
    <cellStyle name="Millares [0] 2 2 2 2 3 4 2" xfId="29232" xr:uid="{0E407C81-56FC-4FB2-9125-8097BE1BA3BA}"/>
    <cellStyle name="Millares [0] 2 2 2 2 3 5" xfId="9386" xr:uid="{C686C7F7-13DE-4ED8-A1F8-857245823810}"/>
    <cellStyle name="Millares [0] 2 2 2 2 3 5 2" xfId="30889" xr:uid="{5ACC7FCC-7D3F-4F18-A032-6E947C216052}"/>
    <cellStyle name="Millares [0] 2 2 2 2 3 6" xfId="16021" xr:uid="{50328DBF-FDBA-4B9E-BDD2-5ABD0A92E2A5}"/>
    <cellStyle name="Millares [0] 2 2 2 2 3 6 2" xfId="37524" xr:uid="{CA033CAC-BF94-4D22-8801-1BA5D8A8EBF2}"/>
    <cellStyle name="Millares [0] 2 2 2 2 3 7" xfId="22626" xr:uid="{A02B16FD-A780-4DB1-909D-5AF804250260}"/>
    <cellStyle name="Millares [0] 2 2 2 2 3 8" xfId="44129" xr:uid="{141FEAB2-1FBA-4A01-BF82-FD59F35AA1F3}"/>
    <cellStyle name="Millares [0] 2 2 2 2 4" xfId="1516" xr:uid="{4ED33582-9057-4300-A627-D1F9291568A4}"/>
    <cellStyle name="Millares [0] 2 2 2 2 4 2" xfId="4345" xr:uid="{313E5838-1B7C-401E-B3A3-8B8ED72982B5}"/>
    <cellStyle name="Millares [0] 2 2 2 2 4 2 2" xfId="12611" xr:uid="{1583DF84-491C-4B7D-B7C8-11957989D3F4}"/>
    <cellStyle name="Millares [0] 2 2 2 2 4 2 2 2" xfId="34114" xr:uid="{D36DA885-5A1A-440B-98BA-24D7D2B95996}"/>
    <cellStyle name="Millares [0] 2 2 2 2 4 2 3" xfId="19246" xr:uid="{0FADC5FF-0ABA-45B2-BDA0-5DAFC8784AC6}"/>
    <cellStyle name="Millares [0] 2 2 2 2 4 2 3 2" xfId="40749" xr:uid="{E3CC05CF-EC52-4EAE-B318-8AC443CE8CEA}"/>
    <cellStyle name="Millares [0] 2 2 2 2 4 2 4" xfId="25851" xr:uid="{51EF969E-C784-4927-A110-9B612526CAF4}"/>
    <cellStyle name="Millares [0] 2 2 2 2 4 2 5" xfId="47354" xr:uid="{BCB7544E-0989-488C-8EAE-B38B7272C768}"/>
    <cellStyle name="Millares [0] 2 2 2 2 4 3" xfId="6484" xr:uid="{31CCE0B3-0307-4EF8-BBD1-475A79C9A23E}"/>
    <cellStyle name="Millares [0] 2 2 2 2 4 3 2" xfId="14750" xr:uid="{2B3C8D03-D076-426D-801F-A2E30F773A0D}"/>
    <cellStyle name="Millares [0] 2 2 2 2 4 3 2 2" xfId="36253" xr:uid="{7A2E7E00-37F9-4E91-B8FD-4ED8D49FCB7A}"/>
    <cellStyle name="Millares [0] 2 2 2 2 4 3 3" xfId="21385" xr:uid="{40199798-3373-4A82-87B7-764AF09F593B}"/>
    <cellStyle name="Millares [0] 2 2 2 2 4 3 3 2" xfId="42888" xr:uid="{63D66D0E-821F-4C50-93F3-68407D33A095}"/>
    <cellStyle name="Millares [0] 2 2 2 2 4 3 4" xfId="27990" xr:uid="{B9C19895-A3BB-433A-A774-63B20B2B9F7C}"/>
    <cellStyle name="Millares [0] 2 2 2 2 4 3 5" xfId="49493" xr:uid="{4EF9AC48-A3D8-4061-BD0D-A13C54D26E79}"/>
    <cellStyle name="Millares [0] 2 2 2 2 4 4" xfId="8125" xr:uid="{CA24C838-8E8D-4809-B459-11ED3980BF35}"/>
    <cellStyle name="Millares [0] 2 2 2 2 4 4 2" xfId="29628" xr:uid="{FD8A909C-1C36-4A16-B0F2-114D3C93FCE9}"/>
    <cellStyle name="Millares [0] 2 2 2 2 4 5" xfId="9782" xr:uid="{CA83C9B8-D02F-47BD-9C6F-1A7D91ECC6EA}"/>
    <cellStyle name="Millares [0] 2 2 2 2 4 5 2" xfId="31285" xr:uid="{B1F2D258-ADDD-4C15-8441-F9C9B337B8EC}"/>
    <cellStyle name="Millares [0] 2 2 2 2 4 6" xfId="16417" xr:uid="{FB9F0C00-70B8-489E-BC7D-04FA833F642D}"/>
    <cellStyle name="Millares [0] 2 2 2 2 4 6 2" xfId="37920" xr:uid="{978F00F8-12A6-443B-A5BF-4ADDBD0AC250}"/>
    <cellStyle name="Millares [0] 2 2 2 2 4 7" xfId="23022" xr:uid="{E1FF6D6E-AD95-41A2-A48F-37BA07CEF213}"/>
    <cellStyle name="Millares [0] 2 2 2 2 4 8" xfId="44525" xr:uid="{25ACCF46-28A3-40C0-9704-82110223A140}"/>
    <cellStyle name="Millares [0] 2 2 2 2 5" xfId="2203" xr:uid="{06F6D34A-651A-4139-B1BB-B3A2ABF84292}"/>
    <cellStyle name="Millares [0] 2 2 2 2 5 2" xfId="10469" xr:uid="{8AC85BF0-D87F-4687-8962-006B4D84246D}"/>
    <cellStyle name="Millares [0] 2 2 2 2 5 2 2" xfId="31972" xr:uid="{DE0CD2A0-0591-414F-AA8F-14C2D2BD619D}"/>
    <cellStyle name="Millares [0] 2 2 2 2 5 3" xfId="17104" xr:uid="{C8F6CCFD-1689-4413-BF57-480A2CA8532E}"/>
    <cellStyle name="Millares [0] 2 2 2 2 5 3 2" xfId="38607" xr:uid="{E3AB834B-2978-474B-ACD1-E2479E8D564E}"/>
    <cellStyle name="Millares [0] 2 2 2 2 5 4" xfId="23709" xr:uid="{62F2E2AC-5B95-4044-A128-CF7AF1E6DDCF}"/>
    <cellStyle name="Millares [0] 2 2 2 2 5 5" xfId="45212" xr:uid="{6E15C2FB-828D-4501-8ECE-A8E520BFE916}"/>
    <cellStyle name="Millares [0] 2 2 2 2 6" xfId="2748" xr:uid="{67191FAC-7D81-4908-9C2E-E315EE1C6FB6}"/>
    <cellStyle name="Millares [0] 2 2 2 2 6 2" xfId="11014" xr:uid="{92E55316-0D1C-470C-BA87-697508D2EAA4}"/>
    <cellStyle name="Millares [0] 2 2 2 2 6 2 2" xfId="32517" xr:uid="{D38BBA04-6510-4423-B42B-AB9938B60128}"/>
    <cellStyle name="Millares [0] 2 2 2 2 6 3" xfId="17649" xr:uid="{5A7D7C71-DDF3-43C0-B0BF-814112B4BBA3}"/>
    <cellStyle name="Millares [0] 2 2 2 2 6 3 2" xfId="39152" xr:uid="{865D5298-53DF-4280-B954-DBAFA17CC1CD}"/>
    <cellStyle name="Millares [0] 2 2 2 2 6 4" xfId="24254" xr:uid="{D95E48CA-C81E-465D-97C9-779245D17A67}"/>
    <cellStyle name="Millares [0] 2 2 2 2 6 5" xfId="45757" xr:uid="{F314A5F2-1E12-4A1F-BC45-032C017ACFBB}"/>
    <cellStyle name="Millares [0] 2 2 2 2 7" xfId="3399" xr:uid="{FE3E2224-101E-4E8C-B208-86EBF5C66C15}"/>
    <cellStyle name="Millares [0] 2 2 2 2 7 2" xfId="11665" xr:uid="{6B7B0A32-1CF3-44ED-BCD0-8EC61AE3CBFB}"/>
    <cellStyle name="Millares [0] 2 2 2 2 7 2 2" xfId="33168" xr:uid="{A76590AB-E333-4B2A-8541-0296AE2D1447}"/>
    <cellStyle name="Millares [0] 2 2 2 2 7 3" xfId="18300" xr:uid="{9679284E-18AE-43F7-99B6-E7BE80A1889D}"/>
    <cellStyle name="Millares [0] 2 2 2 2 7 3 2" xfId="39803" xr:uid="{8B7BA130-BF18-45A2-AA5C-E3E2E1C87579}"/>
    <cellStyle name="Millares [0] 2 2 2 2 7 4" xfId="24905" xr:uid="{5D732196-F660-451D-90D0-9503FBE2BC86}"/>
    <cellStyle name="Millares [0] 2 2 2 2 7 5" xfId="46408" xr:uid="{95771E68-4379-4389-9D8C-EA58A6DC773D}"/>
    <cellStyle name="Millares [0] 2 2 2 2 8" xfId="4892" xr:uid="{4CBCD267-43C7-4FDB-9FE5-C696A7008841}"/>
    <cellStyle name="Millares [0] 2 2 2 2 8 2" xfId="13158" xr:uid="{0F571C8C-DED5-45BE-B8C9-9814FCB84E10}"/>
    <cellStyle name="Millares [0] 2 2 2 2 8 2 2" xfId="34661" xr:uid="{EBCBBE1B-7323-453A-AA6E-19F38960BBB6}"/>
    <cellStyle name="Millares [0] 2 2 2 2 8 3" xfId="19793" xr:uid="{26B99873-ACA0-4343-BE15-91A3AF58F843}"/>
    <cellStyle name="Millares [0] 2 2 2 2 8 3 2" xfId="41296" xr:uid="{6D70611A-80D1-4376-9567-1CC96E78DE09}"/>
    <cellStyle name="Millares [0] 2 2 2 2 8 4" xfId="26398" xr:uid="{9AE4A6C6-5547-4F69-A3E8-7FA60D790B1F}"/>
    <cellStyle name="Millares [0] 2 2 2 2 8 5" xfId="47901" xr:uid="{93E88B56-B4D0-440C-A5C9-3463BABBC129}"/>
    <cellStyle name="Millares [0] 2 2 2 2 9" xfId="5538" xr:uid="{9278945F-1DA4-4730-9FF6-14CC93682018}"/>
    <cellStyle name="Millares [0] 2 2 2 2 9 2" xfId="13804" xr:uid="{552D0397-B6B5-4397-B88D-4EC7503B17CB}"/>
    <cellStyle name="Millares [0] 2 2 2 2 9 2 2" xfId="35307" xr:uid="{D89C2440-3174-415A-B577-BDBFF307D09D}"/>
    <cellStyle name="Millares [0] 2 2 2 2 9 3" xfId="20439" xr:uid="{AFF3FFB8-9E33-4F97-9518-18B302AF18C6}"/>
    <cellStyle name="Millares [0] 2 2 2 2 9 3 2" xfId="41942" xr:uid="{E250B404-FC6C-4E16-88DD-CED36B972530}"/>
    <cellStyle name="Millares [0] 2 2 2 2 9 4" xfId="27044" xr:uid="{7ABE786B-6C0A-4749-BE63-13ED15C89357}"/>
    <cellStyle name="Millares [0] 2 2 2 2 9 5" xfId="48547" xr:uid="{B72B9755-6DE8-4B35-AE9E-5CFB4B714278}"/>
    <cellStyle name="Millares [0] 2 2 2 3" xfId="440" xr:uid="{9A07D63D-E310-4C2D-82C0-0E2888E688E3}"/>
    <cellStyle name="Millares [0] 2 2 2 3 10" xfId="15343" xr:uid="{B376BE4D-38BF-4578-9CE5-1C12F58B658C}"/>
    <cellStyle name="Millares [0] 2 2 2 3 10 2" xfId="36846" xr:uid="{A852CEE0-09CD-446C-AB84-1EB06D3AFC6E}"/>
    <cellStyle name="Millares [0] 2 2 2 3 11" xfId="21948" xr:uid="{4E4B913A-1CEF-4493-BD26-A3566DB5AFFF}"/>
    <cellStyle name="Millares [0] 2 2 2 3 12" xfId="43451" xr:uid="{5D5B9770-DCB1-48C8-83A6-1B443EA8A930}"/>
    <cellStyle name="Millares [0] 2 2 2 3 2" xfId="1388" xr:uid="{E159B8B8-AC8A-4B38-B698-2941AE0D103B}"/>
    <cellStyle name="Millares [0] 2 2 2 3 2 2" xfId="4217" xr:uid="{13E70AA0-F694-471A-8372-84AAA7363168}"/>
    <cellStyle name="Millares [0] 2 2 2 3 2 2 2" xfId="12483" xr:uid="{1333887C-33F8-4C56-A351-EDD4F764349B}"/>
    <cellStyle name="Millares [0] 2 2 2 3 2 2 2 2" xfId="33986" xr:uid="{F011D4D4-17C7-409D-A932-E6DE91090F1B}"/>
    <cellStyle name="Millares [0] 2 2 2 3 2 2 3" xfId="19118" xr:uid="{31FB973B-3A8E-465D-B30B-42362D492528}"/>
    <cellStyle name="Millares [0] 2 2 2 3 2 2 3 2" xfId="40621" xr:uid="{D9603F68-9F70-42F0-9A61-9AFAD10AAEAE}"/>
    <cellStyle name="Millares [0] 2 2 2 3 2 2 4" xfId="25723" xr:uid="{7B576749-E828-42FA-BA79-819A6FE337C6}"/>
    <cellStyle name="Millares [0] 2 2 2 3 2 2 5" xfId="47226" xr:uid="{D8B38E46-AFEF-497F-8596-EBD81BD972A5}"/>
    <cellStyle name="Millares [0] 2 2 2 3 2 3" xfId="6356" xr:uid="{6BC52A75-5E80-4DD1-9319-812E6587DECE}"/>
    <cellStyle name="Millares [0] 2 2 2 3 2 3 2" xfId="14622" xr:uid="{4F24F80F-1AAE-49FE-8B27-5EC10649E385}"/>
    <cellStyle name="Millares [0] 2 2 2 3 2 3 2 2" xfId="36125" xr:uid="{CA888A70-430B-4B41-99CF-99DB06BED9C0}"/>
    <cellStyle name="Millares [0] 2 2 2 3 2 3 3" xfId="21257" xr:uid="{8DDD634C-BEEA-4486-8447-42721D80713B}"/>
    <cellStyle name="Millares [0] 2 2 2 3 2 3 3 2" xfId="42760" xr:uid="{057399B9-6612-437B-9B50-0A7BE77F1BB7}"/>
    <cellStyle name="Millares [0] 2 2 2 3 2 3 4" xfId="27862" xr:uid="{FD985C00-D753-4FD5-B14E-40A59D194199}"/>
    <cellStyle name="Millares [0] 2 2 2 3 2 3 5" xfId="49365" xr:uid="{3E46105F-C983-4894-8C35-4D7DF1C9E6BC}"/>
    <cellStyle name="Millares [0] 2 2 2 3 2 4" xfId="7997" xr:uid="{D92C34EA-24AB-42B9-B118-15584E93B427}"/>
    <cellStyle name="Millares [0] 2 2 2 3 2 4 2" xfId="29500" xr:uid="{53195120-5FF0-4BAB-B426-9CDF92C88D48}"/>
    <cellStyle name="Millares [0] 2 2 2 3 2 5" xfId="9654" xr:uid="{10B32EDA-EEF8-4EE8-A948-8276C7A53DBE}"/>
    <cellStyle name="Millares [0] 2 2 2 3 2 5 2" xfId="31157" xr:uid="{DAFECE87-72A8-4C03-8BDD-AB27AB471E74}"/>
    <cellStyle name="Millares [0] 2 2 2 3 2 6" xfId="16289" xr:uid="{98A37206-1E5E-48D6-BF40-FF2A9DC96B76}"/>
    <cellStyle name="Millares [0] 2 2 2 3 2 6 2" xfId="37792" xr:uid="{62C1B45C-DF01-4660-B7E7-44B906E63813}"/>
    <cellStyle name="Millares [0] 2 2 2 3 2 7" xfId="22894" xr:uid="{CBFD1402-75FC-4965-9557-CF656BB6E825}"/>
    <cellStyle name="Millares [0] 2 2 2 3 2 8" xfId="44397" xr:uid="{490E6C95-1D16-4401-B235-8A4924A80061}"/>
    <cellStyle name="Millares [0] 2 2 2 3 3" xfId="2075" xr:uid="{BD8F178D-F7D4-4407-87A7-030F5B7770F9}"/>
    <cellStyle name="Millares [0] 2 2 2 3 3 2" xfId="10341" xr:uid="{C49354D7-B3F6-4758-BDF3-7528D46E4544}"/>
    <cellStyle name="Millares [0] 2 2 2 3 3 2 2" xfId="31844" xr:uid="{28F33F5E-B2B8-461C-8801-990BB7A80E5B}"/>
    <cellStyle name="Millares [0] 2 2 2 3 3 3" xfId="16976" xr:uid="{F22B0BB7-F09A-43DA-AD33-FFB8915D0C2A}"/>
    <cellStyle name="Millares [0] 2 2 2 3 3 3 2" xfId="38479" xr:uid="{4693A08A-D9BB-4449-95F6-A0C652550699}"/>
    <cellStyle name="Millares [0] 2 2 2 3 3 4" xfId="23581" xr:uid="{40A14D44-F513-446B-A2B6-622E1D2E8574}"/>
    <cellStyle name="Millares [0] 2 2 2 3 3 5" xfId="45084" xr:uid="{55610F47-BAB9-4BEE-A222-E3E5566AEB18}"/>
    <cellStyle name="Millares [0] 2 2 2 3 4" xfId="2872" xr:uid="{5E4195F2-43A0-47C4-BD16-698EEF3E3B48}"/>
    <cellStyle name="Millares [0] 2 2 2 3 4 2" xfId="11138" xr:uid="{2E802D23-2B05-4B32-BC69-5B97BE584284}"/>
    <cellStyle name="Millares [0] 2 2 2 3 4 2 2" xfId="32641" xr:uid="{797A0717-CC34-465B-9E94-66F46E1B5A58}"/>
    <cellStyle name="Millares [0] 2 2 2 3 4 3" xfId="17773" xr:uid="{4A50FDFB-3E5D-4406-ACC5-5A718D6A095B}"/>
    <cellStyle name="Millares [0] 2 2 2 3 4 3 2" xfId="39276" xr:uid="{62E5176E-5DE2-4FAC-AF9F-B63F8188BCDA}"/>
    <cellStyle name="Millares [0] 2 2 2 3 4 4" xfId="24378" xr:uid="{EA58CC5F-8D99-4CAC-B53E-DE4B0D24D64B}"/>
    <cellStyle name="Millares [0] 2 2 2 3 4 5" xfId="45881" xr:uid="{ECD31C59-25DB-4079-B211-85F0A8AE6859}"/>
    <cellStyle name="Millares [0] 2 2 2 3 5" xfId="3271" xr:uid="{DCBD0212-401B-41AE-81A7-6B51A696047D}"/>
    <cellStyle name="Millares [0] 2 2 2 3 5 2" xfId="11537" xr:uid="{FAAB0EB9-00FF-4E09-86B1-9DD4E66D0602}"/>
    <cellStyle name="Millares [0] 2 2 2 3 5 2 2" xfId="33040" xr:uid="{E131CE30-B2CF-4173-B843-3EAC09DBAF3E}"/>
    <cellStyle name="Millares [0] 2 2 2 3 5 3" xfId="18172" xr:uid="{E157CE11-9353-47C9-94D4-5BC2B88E47A4}"/>
    <cellStyle name="Millares [0] 2 2 2 3 5 3 2" xfId="39675" xr:uid="{0BF47BD1-B604-4B78-B00F-C590CE8C8D0D}"/>
    <cellStyle name="Millares [0] 2 2 2 3 5 4" xfId="24777" xr:uid="{6FC2510F-514A-4F35-8D81-A3E0A96431C3}"/>
    <cellStyle name="Millares [0] 2 2 2 3 5 5" xfId="46280" xr:uid="{F0C76DE2-D3C5-40FF-A640-B2671C72C3C3}"/>
    <cellStyle name="Millares [0] 2 2 2 3 6" xfId="5016" xr:uid="{82118412-F17D-4FAD-BE0C-238634BBAA22}"/>
    <cellStyle name="Millares [0] 2 2 2 3 6 2" xfId="13282" xr:uid="{B6C1545A-69DD-45FC-9A99-6E3057940C10}"/>
    <cellStyle name="Millares [0] 2 2 2 3 6 2 2" xfId="34785" xr:uid="{70520566-1F5F-4EF4-855B-EB42C29C4273}"/>
    <cellStyle name="Millares [0] 2 2 2 3 6 3" xfId="19917" xr:uid="{A550E645-7094-426C-980C-89706979EDE2}"/>
    <cellStyle name="Millares [0] 2 2 2 3 6 3 2" xfId="41420" xr:uid="{9EB786FF-66D8-4A77-A70B-252A389C79B2}"/>
    <cellStyle name="Millares [0] 2 2 2 3 6 4" xfId="26522" xr:uid="{52777192-04D8-477C-B588-9109766730D4}"/>
    <cellStyle name="Millares [0] 2 2 2 3 6 5" xfId="48025" xr:uid="{7A1EB160-A532-418E-B1E0-20DF42DFFC32}"/>
    <cellStyle name="Millares [0] 2 2 2 3 7" xfId="5410" xr:uid="{BD460A3D-7CDB-4F48-90B4-15594E5619E5}"/>
    <cellStyle name="Millares [0] 2 2 2 3 7 2" xfId="13676" xr:uid="{9AD26118-1E6B-4440-8B6E-91CD0CB6B14C}"/>
    <cellStyle name="Millares [0] 2 2 2 3 7 2 2" xfId="35179" xr:uid="{5614BCDC-419B-4396-A124-877E54009299}"/>
    <cellStyle name="Millares [0] 2 2 2 3 7 3" xfId="20311" xr:uid="{3C57475E-482A-4B45-94E1-17C9032E7697}"/>
    <cellStyle name="Millares [0] 2 2 2 3 7 3 2" xfId="41814" xr:uid="{2FFE913F-DF63-42D5-BBD1-D6396530037F}"/>
    <cellStyle name="Millares [0] 2 2 2 3 7 4" xfId="26916" xr:uid="{B113BB2B-4801-4CFD-97A0-5170CDC094CE}"/>
    <cellStyle name="Millares [0] 2 2 2 3 7 5" xfId="48419" xr:uid="{896FE999-7B49-46A1-B393-3959E1276D44}"/>
    <cellStyle name="Millares [0] 2 2 2 3 8" xfId="7051" xr:uid="{C192319D-B25D-44B5-89BC-53D96099FD20}"/>
    <cellStyle name="Millares [0] 2 2 2 3 8 2" xfId="28554" xr:uid="{4FE54BD6-B2AE-422E-829B-8B86A4BE9ADB}"/>
    <cellStyle name="Millares [0] 2 2 2 3 9" xfId="8707" xr:uid="{593DA166-756A-4824-A473-2D7EDBD07FEF}"/>
    <cellStyle name="Millares [0] 2 2 2 3 9 2" xfId="30210" xr:uid="{58F710D8-9F4F-480E-A0CB-88BF6A7581A1}"/>
    <cellStyle name="Millares [0] 2 2 2 4" xfId="722" xr:uid="{59991F35-3C8D-4206-9168-471C55575D44}"/>
    <cellStyle name="Millares [0] 2 2 2 4 10" xfId="43731" xr:uid="{A2438764-FD6F-4D58-BA83-33F0C545420B}"/>
    <cellStyle name="Millares [0] 2 2 2 4 2" xfId="1668" xr:uid="{5DEF4CDC-DFD9-42A9-B593-C61FAD6FE3AF}"/>
    <cellStyle name="Millares [0] 2 2 2 4 2 2" xfId="4497" xr:uid="{FDD6C551-30AF-454E-AC6D-0FA3EC0108DC}"/>
    <cellStyle name="Millares [0] 2 2 2 4 2 2 2" xfId="12763" xr:uid="{EF41E401-50B9-4362-B26D-5D3A0BB7DE0C}"/>
    <cellStyle name="Millares [0] 2 2 2 4 2 2 2 2" xfId="34266" xr:uid="{937BA8B9-8769-4126-89C6-BBD3A358874F}"/>
    <cellStyle name="Millares [0] 2 2 2 4 2 2 3" xfId="19398" xr:uid="{8083EC2F-EACA-4010-A30E-01057AEE10D0}"/>
    <cellStyle name="Millares [0] 2 2 2 4 2 2 3 2" xfId="40901" xr:uid="{284C3732-E912-4CB1-AF5C-DE6EA8F3F111}"/>
    <cellStyle name="Millares [0] 2 2 2 4 2 2 4" xfId="26003" xr:uid="{7DC63201-B2AD-4B21-AD4B-ABF2179AA842}"/>
    <cellStyle name="Millares [0] 2 2 2 4 2 2 5" xfId="47506" xr:uid="{C9EF27C3-637C-4203-BE77-04A2E7E4EB05}"/>
    <cellStyle name="Millares [0] 2 2 2 4 2 3" xfId="6636" xr:uid="{B41E7F52-037A-44EB-87D3-70364D14BD73}"/>
    <cellStyle name="Millares [0] 2 2 2 4 2 3 2" xfId="14902" xr:uid="{25D4967D-696E-4163-9125-AF2984AA4CF5}"/>
    <cellStyle name="Millares [0] 2 2 2 4 2 3 2 2" xfId="36405" xr:uid="{CB9082D2-7E52-4032-A684-A4928E8BA3B8}"/>
    <cellStyle name="Millares [0] 2 2 2 4 2 3 3" xfId="21537" xr:uid="{AAE09D49-0472-45FD-A6F1-F3D61CD25887}"/>
    <cellStyle name="Millares [0] 2 2 2 4 2 3 3 2" xfId="43040" xr:uid="{5E28FE13-5042-42AF-896E-ABA6ED3E2C97}"/>
    <cellStyle name="Millares [0] 2 2 2 4 2 3 4" xfId="28142" xr:uid="{0FD29F2E-21B3-432E-A80E-94E23974475E}"/>
    <cellStyle name="Millares [0] 2 2 2 4 2 3 5" xfId="49645" xr:uid="{0219ED82-B00F-4E5A-BF6C-441C0F436243}"/>
    <cellStyle name="Millares [0] 2 2 2 4 2 4" xfId="8277" xr:uid="{7DAFE7C6-A1CE-4C3C-ABB6-9F6DBBD6C105}"/>
    <cellStyle name="Millares [0] 2 2 2 4 2 4 2" xfId="29780" xr:uid="{C64EFC46-7121-451B-A603-992B31D1AD6E}"/>
    <cellStyle name="Millares [0] 2 2 2 4 2 5" xfId="9934" xr:uid="{DAF40BD2-9AFA-4172-9FB0-C0695E4EA4C9}"/>
    <cellStyle name="Millares [0] 2 2 2 4 2 5 2" xfId="31437" xr:uid="{960ABBCD-2DB4-411F-B492-6F0738C23DA7}"/>
    <cellStyle name="Millares [0] 2 2 2 4 2 6" xfId="16569" xr:uid="{7F3B8563-FE2D-4147-9A53-6837BD36B292}"/>
    <cellStyle name="Millares [0] 2 2 2 4 2 6 2" xfId="38072" xr:uid="{52173586-43AD-4A34-BC31-224A12031221}"/>
    <cellStyle name="Millares [0] 2 2 2 4 2 7" xfId="23174" xr:uid="{C8E0853A-F359-4F26-9AA7-E9A069068CBC}"/>
    <cellStyle name="Millares [0] 2 2 2 4 2 8" xfId="44677" xr:uid="{6A5E6E23-8FDA-4652-8550-F6A1B9C0B891}"/>
    <cellStyle name="Millares [0] 2 2 2 4 3" xfId="2355" xr:uid="{CF7491B6-5315-4A7F-A63D-B2CD4E2F4510}"/>
    <cellStyle name="Millares [0] 2 2 2 4 3 2" xfId="10621" xr:uid="{FFA0D85A-24A3-4DF4-83AB-685A130EF351}"/>
    <cellStyle name="Millares [0] 2 2 2 4 3 2 2" xfId="32124" xr:uid="{6B71ED47-D511-4549-B3F4-B86A4FCA93F6}"/>
    <cellStyle name="Millares [0] 2 2 2 4 3 3" xfId="17256" xr:uid="{51FE415A-A24A-4DA0-AB9D-E0C2B799FF01}"/>
    <cellStyle name="Millares [0] 2 2 2 4 3 3 2" xfId="38759" xr:uid="{80B77282-194D-4C0C-A65C-5A1B2A492C3F}"/>
    <cellStyle name="Millares [0] 2 2 2 4 3 4" xfId="23861" xr:uid="{83F83684-9D8D-4E5D-B57D-4799C855E358}"/>
    <cellStyle name="Millares [0] 2 2 2 4 3 5" xfId="45364" xr:uid="{0EC0D289-C4A6-479A-A48B-DF5E366FEA8B}"/>
    <cellStyle name="Millares [0] 2 2 2 4 4" xfId="3551" xr:uid="{D35EA689-FDA6-4E94-ACB5-F066DD3D55DF}"/>
    <cellStyle name="Millares [0] 2 2 2 4 4 2" xfId="11817" xr:uid="{5D69AF09-20DC-44B8-813A-6DBE3795827B}"/>
    <cellStyle name="Millares [0] 2 2 2 4 4 2 2" xfId="33320" xr:uid="{F8361F24-B132-4F5F-8126-87FC057386EA}"/>
    <cellStyle name="Millares [0] 2 2 2 4 4 3" xfId="18452" xr:uid="{57804956-A7DF-450A-BEC7-93B1ED50B2A8}"/>
    <cellStyle name="Millares [0] 2 2 2 4 4 3 2" xfId="39955" xr:uid="{02FAA60E-3978-410C-AACC-BB2FC6E31D69}"/>
    <cellStyle name="Millares [0] 2 2 2 4 4 4" xfId="25057" xr:uid="{FFBEC4ED-9335-4141-BADE-4AA9E62D2065}"/>
    <cellStyle name="Millares [0] 2 2 2 4 4 5" xfId="46560" xr:uid="{CA8F545B-3C2D-434C-B528-40765129D8AD}"/>
    <cellStyle name="Millares [0] 2 2 2 4 5" xfId="5690" xr:uid="{024888B3-7692-459D-9015-0CC171274241}"/>
    <cellStyle name="Millares [0] 2 2 2 4 5 2" xfId="13956" xr:uid="{522FC826-1C75-4A9F-9DE9-4B26415A15E9}"/>
    <cellStyle name="Millares [0] 2 2 2 4 5 2 2" xfId="35459" xr:uid="{576DBDF4-EDF4-4999-8DC6-8CA1C8BB121A}"/>
    <cellStyle name="Millares [0] 2 2 2 4 5 3" xfId="20591" xr:uid="{37FF657F-BB71-41FC-A267-85BE447EC819}"/>
    <cellStyle name="Millares [0] 2 2 2 4 5 3 2" xfId="42094" xr:uid="{9E947C91-D825-4FF1-8FBD-DFADBD3AAB32}"/>
    <cellStyle name="Millares [0] 2 2 2 4 5 4" xfId="27196" xr:uid="{8FB7C1B4-8546-43E3-B0F9-FB2F418686E0}"/>
    <cellStyle name="Millares [0] 2 2 2 4 5 5" xfId="48699" xr:uid="{59AC1A1C-37B5-486D-86CA-37B254250DFE}"/>
    <cellStyle name="Millares [0] 2 2 2 4 6" xfId="7331" xr:uid="{DBBEFE3A-92D5-41F9-B934-AC72137DDA55}"/>
    <cellStyle name="Millares [0] 2 2 2 4 6 2" xfId="28834" xr:uid="{585D72AD-F8E6-4632-9AB3-B1D8C9A57A45}"/>
    <cellStyle name="Millares [0] 2 2 2 4 7" xfId="8988" xr:uid="{772BB211-9BEE-4BDF-A691-761435503F8C}"/>
    <cellStyle name="Millares [0] 2 2 2 4 7 2" xfId="30491" xr:uid="{C5AA337D-60DA-45E0-A3AF-7CFCAFF4E0AC}"/>
    <cellStyle name="Millares [0] 2 2 2 4 8" xfId="15623" xr:uid="{49F9D973-F41A-4D24-A005-8ED525B1C23C}"/>
    <cellStyle name="Millares [0] 2 2 2 4 8 2" xfId="37126" xr:uid="{A685CF36-B818-40CF-920F-C9DAEFECEE84}"/>
    <cellStyle name="Millares [0] 2 2 2 4 9" xfId="22228" xr:uid="{E3AFA10C-0B9C-4F4E-B902-C3317417F65C}"/>
    <cellStyle name="Millares [0] 2 2 2 5" xfId="992" xr:uid="{967A4798-50C9-4D7F-92AE-68282B34D58F}"/>
    <cellStyle name="Millares [0] 2 2 2 5 2" xfId="3821" xr:uid="{6CCDF798-5B17-418A-93D6-BC79B4F5FF01}"/>
    <cellStyle name="Millares [0] 2 2 2 5 2 2" xfId="12087" xr:uid="{5746C373-1957-4A41-BF86-59773D44FAE0}"/>
    <cellStyle name="Millares [0] 2 2 2 5 2 2 2" xfId="33590" xr:uid="{908B2F52-B219-4AA2-B445-D7EEB8CBFAD5}"/>
    <cellStyle name="Millares [0] 2 2 2 5 2 3" xfId="18722" xr:uid="{59F08A6A-2668-461C-B41E-FF3D82592E1D}"/>
    <cellStyle name="Millares [0] 2 2 2 5 2 3 2" xfId="40225" xr:uid="{BE837D1C-1B16-4AE7-AB3F-D4DCF23E5ECD}"/>
    <cellStyle name="Millares [0] 2 2 2 5 2 4" xfId="25327" xr:uid="{92936772-C5FA-4EF0-9BCA-B23DEED2F190}"/>
    <cellStyle name="Millares [0] 2 2 2 5 2 5" xfId="46830" xr:uid="{1218C7CB-9D9F-4E28-B885-9BCE0B034BA0}"/>
    <cellStyle name="Millares [0] 2 2 2 5 3" xfId="5960" xr:uid="{82203FEE-CFFB-4B31-94BD-4D7EE10FD33F}"/>
    <cellStyle name="Millares [0] 2 2 2 5 3 2" xfId="14226" xr:uid="{E704EDDD-BD1D-4B0D-8278-2E459FF8210A}"/>
    <cellStyle name="Millares [0] 2 2 2 5 3 2 2" xfId="35729" xr:uid="{FB601345-F450-451A-8C5F-34CA3359277D}"/>
    <cellStyle name="Millares [0] 2 2 2 5 3 3" xfId="20861" xr:uid="{73A14FDA-79FE-427A-A4E5-72CD170D9741}"/>
    <cellStyle name="Millares [0] 2 2 2 5 3 3 2" xfId="42364" xr:uid="{87C973A8-217E-4ECA-894D-687C22D010C4}"/>
    <cellStyle name="Millares [0] 2 2 2 5 3 4" xfId="27466" xr:uid="{CC1DF4C9-141A-4572-A887-E98224A74244}"/>
    <cellStyle name="Millares [0] 2 2 2 5 3 5" xfId="48969" xr:uid="{8152B6BC-8B2A-47B0-BB0B-689BD4E447FF}"/>
    <cellStyle name="Millares [0] 2 2 2 5 4" xfId="7601" xr:uid="{778ADCAE-F611-4A9F-90B6-8238D245597F}"/>
    <cellStyle name="Millares [0] 2 2 2 5 4 2" xfId="29104" xr:uid="{32F9A812-D9C6-4CBD-B169-E80B88E05524}"/>
    <cellStyle name="Millares [0] 2 2 2 5 5" xfId="9258" xr:uid="{18449780-11D4-4CB9-804C-AAE660164782}"/>
    <cellStyle name="Millares [0] 2 2 2 5 5 2" xfId="30761" xr:uid="{288F6530-385F-462D-8DCE-B5BF6D9D3A05}"/>
    <cellStyle name="Millares [0] 2 2 2 5 6" xfId="15893" xr:uid="{BEA6A513-7209-4C65-975E-507C11F2F609}"/>
    <cellStyle name="Millares [0] 2 2 2 5 6 2" xfId="37396" xr:uid="{5B1840DD-3FAE-4378-ABA6-98A6EA7096DA}"/>
    <cellStyle name="Millares [0] 2 2 2 5 7" xfId="22498" xr:uid="{E5F29343-61AE-4CE0-AFBF-DC067A437E45}"/>
    <cellStyle name="Millares [0] 2 2 2 5 8" xfId="44001" xr:uid="{3A215AE4-1B86-4259-B405-B954A4435072}"/>
    <cellStyle name="Millares [0] 2 2 2 6" xfId="1252" xr:uid="{71C61017-F9A7-4EDD-8AA4-ADDDA95145A5}"/>
    <cellStyle name="Millares [0] 2 2 2 6 2" xfId="4081" xr:uid="{BF4AB7B6-8371-424A-98DD-A702FA745613}"/>
    <cellStyle name="Millares [0] 2 2 2 6 2 2" xfId="12347" xr:uid="{F1326F17-5B7E-4B27-B660-C2D481D283C8}"/>
    <cellStyle name="Millares [0] 2 2 2 6 2 2 2" xfId="33850" xr:uid="{F4875626-923A-4242-9E92-2490337B3AB4}"/>
    <cellStyle name="Millares [0] 2 2 2 6 2 3" xfId="18982" xr:uid="{FB7BA690-FF2E-4FA5-94A9-FCA3B41A4E25}"/>
    <cellStyle name="Millares [0] 2 2 2 6 2 3 2" xfId="40485" xr:uid="{EAA6816B-030F-4450-9399-3FE45B51B9D8}"/>
    <cellStyle name="Millares [0] 2 2 2 6 2 4" xfId="25587" xr:uid="{3FDD9885-3D7D-46C6-B605-8772C1B52F18}"/>
    <cellStyle name="Millares [0] 2 2 2 6 2 5" xfId="47090" xr:uid="{2497FA8B-6721-4AF2-973D-CC3B4FD38FC7}"/>
    <cellStyle name="Millares [0] 2 2 2 6 3" xfId="6220" xr:uid="{96CAB328-966C-41C4-9818-0CB8AB595170}"/>
    <cellStyle name="Millares [0] 2 2 2 6 3 2" xfId="14486" xr:uid="{FE439A72-8C80-4555-A8C3-45F393D2D9AA}"/>
    <cellStyle name="Millares [0] 2 2 2 6 3 2 2" xfId="35989" xr:uid="{CA289604-2567-4DDD-A72E-3B7BA3346291}"/>
    <cellStyle name="Millares [0] 2 2 2 6 3 3" xfId="21121" xr:uid="{26E2D1E1-ABD9-462C-AF88-F1FFEFCDC047}"/>
    <cellStyle name="Millares [0] 2 2 2 6 3 3 2" xfId="42624" xr:uid="{AF5A6E25-132A-4F66-BFEA-7D2EC36B34A6}"/>
    <cellStyle name="Millares [0] 2 2 2 6 3 4" xfId="27726" xr:uid="{1310F4CC-B1FF-4C7A-91F2-02F8641DC102}"/>
    <cellStyle name="Millares [0] 2 2 2 6 3 5" xfId="49229" xr:uid="{0924A1E7-BA92-43C2-BBC4-D4AB1B2125DA}"/>
    <cellStyle name="Millares [0] 2 2 2 6 4" xfId="7861" xr:uid="{46423512-B25A-40F7-B1F9-79CB927BE0BE}"/>
    <cellStyle name="Millares [0] 2 2 2 6 4 2" xfId="29364" xr:uid="{068BC583-206D-4D37-9EDA-91AD65515022}"/>
    <cellStyle name="Millares [0] 2 2 2 6 5" xfId="9518" xr:uid="{B2997B38-0D75-4DE8-A2B9-4396F3AF4A6B}"/>
    <cellStyle name="Millares [0] 2 2 2 6 5 2" xfId="31021" xr:uid="{8D514AB4-64D5-4AE7-AB55-E3987272725F}"/>
    <cellStyle name="Millares [0] 2 2 2 6 6" xfId="16153" xr:uid="{F6CE96FD-8BD7-425C-8AFB-66585559FDC5}"/>
    <cellStyle name="Millares [0] 2 2 2 6 6 2" xfId="37656" xr:uid="{48617E38-550E-4540-9D94-9C2D43F49B43}"/>
    <cellStyle name="Millares [0] 2 2 2 6 7" xfId="22758" xr:uid="{2BEA15B2-BAFB-49E4-A2A8-31CD7E16973B}"/>
    <cellStyle name="Millares [0] 2 2 2 6 8" xfId="44261" xr:uid="{856EF216-319A-4C32-B6F9-13D6EE05216B}"/>
    <cellStyle name="Millares [0] 2 2 2 7" xfId="1939" xr:uid="{D1D77300-C3D9-4CAD-A963-823C503BFB22}"/>
    <cellStyle name="Millares [0] 2 2 2 7 2" xfId="10205" xr:uid="{5303D21B-458B-497F-8F21-10DDC91C6FEC}"/>
    <cellStyle name="Millares [0] 2 2 2 7 2 2" xfId="31708" xr:uid="{22D9D59D-B9E2-4196-8305-65828AB5B476}"/>
    <cellStyle name="Millares [0] 2 2 2 7 3" xfId="16840" xr:uid="{AAE8DB12-898D-4E39-AD94-5E59A6847D4F}"/>
    <cellStyle name="Millares [0] 2 2 2 7 3 2" xfId="38343" xr:uid="{4DB673B2-DC67-4CC8-AD1A-6EB1DB4CF56A}"/>
    <cellStyle name="Millares [0] 2 2 2 7 4" xfId="23445" xr:uid="{7E3F0B3B-7051-42B5-9113-1E07447AF59E}"/>
    <cellStyle name="Millares [0] 2 2 2 7 5" xfId="44948" xr:uid="{4BDF3E99-9934-4272-B366-A73CE4865774}"/>
    <cellStyle name="Millares [0] 2 2 2 8" xfId="2626" xr:uid="{70677620-8C55-433A-9F3B-EBAA74C5F68C}"/>
    <cellStyle name="Millares [0] 2 2 2 8 2" xfId="10892" xr:uid="{40BC52C7-2F77-458A-A212-7CE3CC599BD2}"/>
    <cellStyle name="Millares [0] 2 2 2 8 2 2" xfId="32395" xr:uid="{FC0AB8D0-856A-484C-BFAC-22C79E38BBD6}"/>
    <cellStyle name="Millares [0] 2 2 2 8 3" xfId="17527" xr:uid="{97502619-FD5F-4C6F-AF69-01A585EDCF9A}"/>
    <cellStyle name="Millares [0] 2 2 2 8 3 2" xfId="39030" xr:uid="{3B7DC479-4751-431C-B12A-71259B37CB68}"/>
    <cellStyle name="Millares [0] 2 2 2 8 4" xfId="24132" xr:uid="{4AA744C8-48FF-4ADB-9954-CEF0F5F70DB2}"/>
    <cellStyle name="Millares [0] 2 2 2 8 5" xfId="45635" xr:uid="{C107D5B1-76FB-4E85-8360-E78730465AA1}"/>
    <cellStyle name="Millares [0] 2 2 2 9" xfId="3135" xr:uid="{49CF5514-8CCA-4283-A21C-224801E0EF6F}"/>
    <cellStyle name="Millares [0] 2 2 2 9 2" xfId="11401" xr:uid="{AE404E93-BDBE-4A35-91FD-A40C939FD7AF}"/>
    <cellStyle name="Millares [0] 2 2 2 9 2 2" xfId="32904" xr:uid="{538B4856-2C70-4CF3-9E13-0D297902027F}"/>
    <cellStyle name="Millares [0] 2 2 2 9 3" xfId="18036" xr:uid="{0B160807-7BE7-4D01-8FD5-A54A72023E64}"/>
    <cellStyle name="Millares [0] 2 2 2 9 3 2" xfId="39539" xr:uid="{8BA16DE8-AEB3-49D1-8E8F-299EA703A057}"/>
    <cellStyle name="Millares [0] 2 2 2 9 4" xfId="24641" xr:uid="{6C9FE3A8-357C-42BE-9FFC-C392045A1CF9}"/>
    <cellStyle name="Millares [0] 2 2 2 9 5" xfId="46144" xr:uid="{19B48292-8835-48CC-A6F1-5513056ADF43}"/>
    <cellStyle name="Millares [0] 2 2 3" xfId="562" xr:uid="{AC82E6F6-002E-4F74-8032-96C6D1F6DC52}"/>
    <cellStyle name="Millares [0] 2 2 3 10" xfId="7173" xr:uid="{13FCC3D6-BDD7-4411-887A-015E8528BD2F}"/>
    <cellStyle name="Millares [0] 2 2 3 10 2" xfId="28676" xr:uid="{5290C913-9BEA-4510-AC70-6AC4DC877086}"/>
    <cellStyle name="Millares [0] 2 2 3 11" xfId="8829" xr:uid="{2533E12F-AFF3-4339-95D3-E7827C9D85ED}"/>
    <cellStyle name="Millares [0] 2 2 3 11 2" xfId="30332" xr:uid="{D6FCC6F7-7FF2-4DD2-A540-8D56AE2176F4}"/>
    <cellStyle name="Millares [0] 2 2 3 12" xfId="15465" xr:uid="{463F46FD-C5D6-4EE1-BA04-AD44B87B3342}"/>
    <cellStyle name="Millares [0] 2 2 3 12 2" xfId="36968" xr:uid="{F3A1E8D9-5836-4F1E-9DA1-9DD7F7356E81}"/>
    <cellStyle name="Millares [0] 2 2 3 13" xfId="22070" xr:uid="{05A57FB9-3003-4226-8475-4BA3F3939DDF}"/>
    <cellStyle name="Millares [0] 2 2 3 14" xfId="43573" xr:uid="{565AA5D3-B081-4C34-BA8C-01FEC901199F}"/>
    <cellStyle name="Millares [0] 2 2 3 2" xfId="844" xr:uid="{C64F6DC4-DE08-47DA-B0C9-396E3C8FB630}"/>
    <cellStyle name="Millares [0] 2 2 3 2 10" xfId="15745" xr:uid="{4AE055F9-F02F-47C5-890B-9D1FCB702290}"/>
    <cellStyle name="Millares [0] 2 2 3 2 10 2" xfId="37248" xr:uid="{FC7BCF34-F046-4813-87D3-7B11C958B8A9}"/>
    <cellStyle name="Millares [0] 2 2 3 2 11" xfId="22350" xr:uid="{4E4722F0-F856-4890-9E7E-A4FC64D1BF11}"/>
    <cellStyle name="Millares [0] 2 2 3 2 12" xfId="43853" xr:uid="{D4DDF347-9D65-458E-B2CE-E2C46F55377F}"/>
    <cellStyle name="Millares [0] 2 2 3 2 2" xfId="1790" xr:uid="{4160AB81-B7D5-4D66-8038-BAFFE7A71478}"/>
    <cellStyle name="Millares [0] 2 2 3 2 2 2" xfId="4619" xr:uid="{3846A336-805E-42F3-83A3-21D2A249B290}"/>
    <cellStyle name="Millares [0] 2 2 3 2 2 2 2" xfId="12885" xr:uid="{B3C0F187-D034-4941-834F-13455B6FF4F2}"/>
    <cellStyle name="Millares [0] 2 2 3 2 2 2 2 2" xfId="34388" xr:uid="{9750AFD7-4C66-4396-9DA6-EB145DEFC51F}"/>
    <cellStyle name="Millares [0] 2 2 3 2 2 2 3" xfId="19520" xr:uid="{6C379370-7973-4E2E-AD77-D65576BF5358}"/>
    <cellStyle name="Millares [0] 2 2 3 2 2 2 3 2" xfId="41023" xr:uid="{BEB84A2B-5FD3-4F62-9A0B-E6F58480A8DD}"/>
    <cellStyle name="Millares [0] 2 2 3 2 2 2 4" xfId="26125" xr:uid="{161A68D1-FA1A-4C56-9FB0-7D58F53D9B93}"/>
    <cellStyle name="Millares [0] 2 2 3 2 2 2 5" xfId="47628" xr:uid="{2CBD2A7C-563A-4AC7-A909-3C7BF303553C}"/>
    <cellStyle name="Millares [0] 2 2 3 2 2 3" xfId="6758" xr:uid="{3F292BED-BF47-40BA-B331-27E8FA049A3E}"/>
    <cellStyle name="Millares [0] 2 2 3 2 2 3 2" xfId="15024" xr:uid="{77BFF8FD-DF7E-4C8D-B930-5C2D34D2C057}"/>
    <cellStyle name="Millares [0] 2 2 3 2 2 3 2 2" xfId="36527" xr:uid="{67A75A2C-BD01-498F-A921-9DECC9E09FD7}"/>
    <cellStyle name="Millares [0] 2 2 3 2 2 3 3" xfId="21659" xr:uid="{E1827E6A-204C-4110-8294-5F8BE033B483}"/>
    <cellStyle name="Millares [0] 2 2 3 2 2 3 3 2" xfId="43162" xr:uid="{01B43E38-4212-4F2B-8832-9F38DED48FBC}"/>
    <cellStyle name="Millares [0] 2 2 3 2 2 3 4" xfId="28264" xr:uid="{798DFA04-0CCB-4604-ADE5-E9D326D021BE}"/>
    <cellStyle name="Millares [0] 2 2 3 2 2 3 5" xfId="49767" xr:uid="{E3012AEA-079A-4BF4-BDB8-D4C8C13B5686}"/>
    <cellStyle name="Millares [0] 2 2 3 2 2 4" xfId="8399" xr:uid="{2934276C-0CB8-46B3-844D-DF9334EAD235}"/>
    <cellStyle name="Millares [0] 2 2 3 2 2 4 2" xfId="29902" xr:uid="{903F9018-E86A-42DC-8C37-D5CA8486DEC3}"/>
    <cellStyle name="Millares [0] 2 2 3 2 2 5" xfId="10056" xr:uid="{640EA887-D41C-46B9-A68E-955CC3BF3630}"/>
    <cellStyle name="Millares [0] 2 2 3 2 2 5 2" xfId="31559" xr:uid="{908F35DB-B6EA-4232-9E88-A48C971697EB}"/>
    <cellStyle name="Millares [0] 2 2 3 2 2 6" xfId="16691" xr:uid="{DB505F7F-BB35-4AE5-BBC0-8E797AC44EF5}"/>
    <cellStyle name="Millares [0] 2 2 3 2 2 6 2" xfId="38194" xr:uid="{9934C908-CFB9-457B-9692-06C8BA17007E}"/>
    <cellStyle name="Millares [0] 2 2 3 2 2 7" xfId="23296" xr:uid="{B8694A35-F50D-41AC-ABE0-600583ED10CE}"/>
    <cellStyle name="Millares [0] 2 2 3 2 2 8" xfId="44799" xr:uid="{1BD98A44-C4E4-47F0-9EC5-7882B0E47E93}"/>
    <cellStyle name="Millares [0] 2 2 3 2 3" xfId="2477" xr:uid="{89CFEC52-2036-493F-B37B-B48298D769B1}"/>
    <cellStyle name="Millares [0] 2 2 3 2 3 2" xfId="10743" xr:uid="{068DC4FB-46ED-488F-A324-60130E9D3FBC}"/>
    <cellStyle name="Millares [0] 2 2 3 2 3 2 2" xfId="32246" xr:uid="{20AECEB4-ECE2-414F-A11C-6AAEF7BF8C90}"/>
    <cellStyle name="Millares [0] 2 2 3 2 3 3" xfId="17378" xr:uid="{1F56722D-4FE6-4AFF-BF60-196CEDE5A6A3}"/>
    <cellStyle name="Millares [0] 2 2 3 2 3 3 2" xfId="38881" xr:uid="{93EB6179-FB9C-4B2A-A346-D5B8537D1E57}"/>
    <cellStyle name="Millares [0] 2 2 3 2 3 4" xfId="23983" xr:uid="{95F308FC-0BE8-4862-9364-635355CC9057}"/>
    <cellStyle name="Millares [0] 2 2 3 2 3 5" xfId="45486" xr:uid="{308938DC-FF86-44FD-A8B0-CD3C4ECDE1D3}"/>
    <cellStyle name="Millares [0] 2 2 3 2 4" xfId="2994" xr:uid="{C42B05C2-3013-480A-84B2-AEDBC96FF9EE}"/>
    <cellStyle name="Millares [0] 2 2 3 2 4 2" xfId="11260" xr:uid="{201F5164-5115-4448-9456-109326C57556}"/>
    <cellStyle name="Millares [0] 2 2 3 2 4 2 2" xfId="32763" xr:uid="{B39371AC-A0B9-437B-965A-8F4DD65B2427}"/>
    <cellStyle name="Millares [0] 2 2 3 2 4 3" xfId="17895" xr:uid="{7413232B-6D70-4197-938A-12EAB8481961}"/>
    <cellStyle name="Millares [0] 2 2 3 2 4 3 2" xfId="39398" xr:uid="{724A14E8-7E42-42F3-BEEE-6CA1D12E9C7D}"/>
    <cellStyle name="Millares [0] 2 2 3 2 4 4" xfId="24500" xr:uid="{A763F30B-1354-44B3-B067-375F67349D25}"/>
    <cellStyle name="Millares [0] 2 2 3 2 4 5" xfId="46003" xr:uid="{F2143F82-0AED-4121-BF22-6F8B1C05DAE1}"/>
    <cellStyle name="Millares [0] 2 2 3 2 5" xfId="3673" xr:uid="{B0FA26DF-D1E9-448E-BFA5-AE6BC8803031}"/>
    <cellStyle name="Millares [0] 2 2 3 2 5 2" xfId="11939" xr:uid="{40DDF8B0-8C7C-425B-9252-50266A1F1CE6}"/>
    <cellStyle name="Millares [0] 2 2 3 2 5 2 2" xfId="33442" xr:uid="{8A3E4845-C5A0-491A-85FB-A1E7CE7A0EA6}"/>
    <cellStyle name="Millares [0] 2 2 3 2 5 3" xfId="18574" xr:uid="{5DEFFA4C-2251-4561-B858-86F7AF00EDD4}"/>
    <cellStyle name="Millares [0] 2 2 3 2 5 3 2" xfId="40077" xr:uid="{7724C944-5B58-4FBE-97B5-8DEB04F505C4}"/>
    <cellStyle name="Millares [0] 2 2 3 2 5 4" xfId="25179" xr:uid="{BF1C301E-5FDB-4990-9401-5C23B78BE612}"/>
    <cellStyle name="Millares [0] 2 2 3 2 5 5" xfId="46682" xr:uid="{F49DC45B-11D6-4795-8468-671E409CBE62}"/>
    <cellStyle name="Millares [0] 2 2 3 2 6" xfId="5138" xr:uid="{8A79B0CE-4FA9-411F-9AE9-9D1A0B181E67}"/>
    <cellStyle name="Millares [0] 2 2 3 2 6 2" xfId="13404" xr:uid="{4E400E52-F678-4BB9-940E-A2F3E46EC32D}"/>
    <cellStyle name="Millares [0] 2 2 3 2 6 2 2" xfId="34907" xr:uid="{2A02B315-2DB3-4714-A159-717AEE48FF29}"/>
    <cellStyle name="Millares [0] 2 2 3 2 6 3" xfId="20039" xr:uid="{72A07AD8-4788-4A60-AD07-2B984B8B1C12}"/>
    <cellStyle name="Millares [0] 2 2 3 2 6 3 2" xfId="41542" xr:uid="{FF9DA097-2C62-443C-ACD6-F196362B0700}"/>
    <cellStyle name="Millares [0] 2 2 3 2 6 4" xfId="26644" xr:uid="{C6096BA2-B3A8-42C0-B0EE-2E86EC032A31}"/>
    <cellStyle name="Millares [0] 2 2 3 2 6 5" xfId="48147" xr:uid="{B78F2B2A-6A75-493D-9FA1-8184FD5D134C}"/>
    <cellStyle name="Millares [0] 2 2 3 2 7" xfId="5812" xr:uid="{117267F7-F021-4389-8DCC-DD51706D775D}"/>
    <cellStyle name="Millares [0] 2 2 3 2 7 2" xfId="14078" xr:uid="{91184585-4565-4154-888E-424CF308F5D7}"/>
    <cellStyle name="Millares [0] 2 2 3 2 7 2 2" xfId="35581" xr:uid="{27C234F9-F646-444C-B0ED-09340763B723}"/>
    <cellStyle name="Millares [0] 2 2 3 2 7 3" xfId="20713" xr:uid="{79EC39B5-FB72-4A80-8F77-1124E40FCFE4}"/>
    <cellStyle name="Millares [0] 2 2 3 2 7 3 2" xfId="42216" xr:uid="{262547D6-6817-4F65-96A1-40DCE6BC5956}"/>
    <cellStyle name="Millares [0] 2 2 3 2 7 4" xfId="27318" xr:uid="{3A5062AC-1E67-48F0-92C8-E13FAEA48AC6}"/>
    <cellStyle name="Millares [0] 2 2 3 2 7 5" xfId="48821" xr:uid="{B1E0631F-0234-44CA-A032-A3F9B5D4D126}"/>
    <cellStyle name="Millares [0] 2 2 3 2 8" xfId="7453" xr:uid="{21E89379-7B3E-4345-A467-4EF136511764}"/>
    <cellStyle name="Millares [0] 2 2 3 2 8 2" xfId="28956" xr:uid="{A9221A97-213B-4122-BC59-DABDD45191A6}"/>
    <cellStyle name="Millares [0] 2 2 3 2 9" xfId="9110" xr:uid="{826C0FA8-3EAA-4620-8695-6003D396CA3D}"/>
    <cellStyle name="Millares [0] 2 2 3 2 9 2" xfId="30613" xr:uid="{4B108DD7-D394-4839-A428-934C0452D707}"/>
    <cellStyle name="Millares [0] 2 2 3 3" xfId="1114" xr:uid="{298D3C70-F12D-4840-8924-6CC58BE83626}"/>
    <cellStyle name="Millares [0] 2 2 3 3 2" xfId="3943" xr:uid="{335A0B76-FD49-4D77-AB40-11649AFDF012}"/>
    <cellStyle name="Millares [0] 2 2 3 3 2 2" xfId="12209" xr:uid="{D33E6301-7686-4ABE-B805-79AD249AEB54}"/>
    <cellStyle name="Millares [0] 2 2 3 3 2 2 2" xfId="33712" xr:uid="{0C2EB772-703A-4081-B974-506FAE84493F}"/>
    <cellStyle name="Millares [0] 2 2 3 3 2 3" xfId="18844" xr:uid="{D3BA9B6E-CAC9-476E-BEB1-EE4B8CEE27F1}"/>
    <cellStyle name="Millares [0] 2 2 3 3 2 3 2" xfId="40347" xr:uid="{28E165B8-F986-41E6-AE26-961191F155B1}"/>
    <cellStyle name="Millares [0] 2 2 3 3 2 4" xfId="25449" xr:uid="{8507A663-0479-4C27-8357-BB6AC5437DD1}"/>
    <cellStyle name="Millares [0] 2 2 3 3 2 5" xfId="46952" xr:uid="{30329843-3CA0-4035-A786-317006ADB6BA}"/>
    <cellStyle name="Millares [0] 2 2 3 3 3" xfId="6082" xr:uid="{B1F33652-A41A-4189-8B56-D1C242AC24CD}"/>
    <cellStyle name="Millares [0] 2 2 3 3 3 2" xfId="14348" xr:uid="{CE232DFA-61C7-4B14-B5C5-6DCAD7B8A94E}"/>
    <cellStyle name="Millares [0] 2 2 3 3 3 2 2" xfId="35851" xr:uid="{40503143-3D29-4B76-9A9A-111508B66C5E}"/>
    <cellStyle name="Millares [0] 2 2 3 3 3 3" xfId="20983" xr:uid="{FD3E345C-90AD-4BF6-BCB1-49CDD6704400}"/>
    <cellStyle name="Millares [0] 2 2 3 3 3 3 2" xfId="42486" xr:uid="{FD63A8C0-FDF8-41B9-B422-3DBD395B884E}"/>
    <cellStyle name="Millares [0] 2 2 3 3 3 4" xfId="27588" xr:uid="{52BE4DC4-760E-41DB-AC25-ACB7FB982711}"/>
    <cellStyle name="Millares [0] 2 2 3 3 3 5" xfId="49091" xr:uid="{D69E242D-E34D-4294-BECD-2CD9A5AD3FE8}"/>
    <cellStyle name="Millares [0] 2 2 3 3 4" xfId="7723" xr:uid="{2122B448-B468-4E17-A062-36AE4FCD09A5}"/>
    <cellStyle name="Millares [0] 2 2 3 3 4 2" xfId="29226" xr:uid="{CFF18FAE-5D96-405F-9B5C-831A9E03FF98}"/>
    <cellStyle name="Millares [0] 2 2 3 3 5" xfId="9380" xr:uid="{81EC46EE-5648-41D4-9075-8FD551CE929A}"/>
    <cellStyle name="Millares [0] 2 2 3 3 5 2" xfId="30883" xr:uid="{B6F84E9B-EC58-4322-9A48-27C2918D1F8E}"/>
    <cellStyle name="Millares [0] 2 2 3 3 6" xfId="16015" xr:uid="{CAED9244-5109-422B-A57A-502D94BC164D}"/>
    <cellStyle name="Millares [0] 2 2 3 3 6 2" xfId="37518" xr:uid="{47BD71C4-E0C3-496F-B672-DF48A54A3393}"/>
    <cellStyle name="Millares [0] 2 2 3 3 7" xfId="22620" xr:uid="{FEA85755-FCDE-48B2-806D-1F5D3C40FD1F}"/>
    <cellStyle name="Millares [0] 2 2 3 3 8" xfId="44123" xr:uid="{E2D292F7-94B0-4D01-A1B5-BC8B8D697F2C}"/>
    <cellStyle name="Millares [0] 2 2 3 4" xfId="1510" xr:uid="{4C349035-3A8A-40D4-A52F-F2B57C0AB2FE}"/>
    <cellStyle name="Millares [0] 2 2 3 4 2" xfId="4339" xr:uid="{881C14D7-9EF5-4FB9-BAAE-D97140BB8747}"/>
    <cellStyle name="Millares [0] 2 2 3 4 2 2" xfId="12605" xr:uid="{3CAE3C78-E43D-4330-85F7-A567ED020EB5}"/>
    <cellStyle name="Millares [0] 2 2 3 4 2 2 2" xfId="34108" xr:uid="{C84697C4-344E-48D3-9669-36F83D5E8988}"/>
    <cellStyle name="Millares [0] 2 2 3 4 2 3" xfId="19240" xr:uid="{F36D39FC-B00F-4637-BA2B-75EC9745A9F1}"/>
    <cellStyle name="Millares [0] 2 2 3 4 2 3 2" xfId="40743" xr:uid="{86BAE51B-2330-4548-AD04-48465E3B36F5}"/>
    <cellStyle name="Millares [0] 2 2 3 4 2 4" xfId="25845" xr:uid="{089E0F32-1853-4B91-9EDC-FF788B157EA1}"/>
    <cellStyle name="Millares [0] 2 2 3 4 2 5" xfId="47348" xr:uid="{F3F10B33-3390-4F9C-BFED-AB71B1FFD35D}"/>
    <cellStyle name="Millares [0] 2 2 3 4 3" xfId="6478" xr:uid="{B2F29DA8-BA40-4491-990C-F9909C18B648}"/>
    <cellStyle name="Millares [0] 2 2 3 4 3 2" xfId="14744" xr:uid="{04376841-BB9F-4EE5-B08A-F12AC1F03400}"/>
    <cellStyle name="Millares [0] 2 2 3 4 3 2 2" xfId="36247" xr:uid="{33F3B62E-23FB-4CD0-9444-D5BFBC531103}"/>
    <cellStyle name="Millares [0] 2 2 3 4 3 3" xfId="21379" xr:uid="{22A0406C-ACC0-44EE-92B9-5CB0F6AFDAD7}"/>
    <cellStyle name="Millares [0] 2 2 3 4 3 3 2" xfId="42882" xr:uid="{BA3A8598-687C-4D4A-87CD-368EE94EF580}"/>
    <cellStyle name="Millares [0] 2 2 3 4 3 4" xfId="27984" xr:uid="{6C4FD056-E3E0-49F7-8D42-C63431912EEC}"/>
    <cellStyle name="Millares [0] 2 2 3 4 3 5" xfId="49487" xr:uid="{CF7E3653-3E1B-40FC-B2A7-92DCEEED47F0}"/>
    <cellStyle name="Millares [0] 2 2 3 4 4" xfId="8119" xr:uid="{536A1A2D-7A7D-4858-AF7F-EE194C9C3F4B}"/>
    <cellStyle name="Millares [0] 2 2 3 4 4 2" xfId="29622" xr:uid="{71894C08-65E3-4216-9850-588B0033DE54}"/>
    <cellStyle name="Millares [0] 2 2 3 4 5" xfId="9776" xr:uid="{C8155120-7430-41F6-A89A-2727D81CD94C}"/>
    <cellStyle name="Millares [0] 2 2 3 4 5 2" xfId="31279" xr:uid="{A4B53C50-FD35-4170-ACA8-971A13377D18}"/>
    <cellStyle name="Millares [0] 2 2 3 4 6" xfId="16411" xr:uid="{C3200813-5355-41A1-A490-824E67AAA693}"/>
    <cellStyle name="Millares [0] 2 2 3 4 6 2" xfId="37914" xr:uid="{1B5BBA87-AA8C-485E-BC13-87E84E42B3A9}"/>
    <cellStyle name="Millares [0] 2 2 3 4 7" xfId="23016" xr:uid="{7B1FB93B-9858-45E4-9083-C20E225081C2}"/>
    <cellStyle name="Millares [0] 2 2 3 4 8" xfId="44519" xr:uid="{41FC3533-6907-4CE1-8B07-4685214BD9E1}"/>
    <cellStyle name="Millares [0] 2 2 3 5" xfId="2197" xr:uid="{DC62601C-9265-4E98-A3A0-CB0C071F6588}"/>
    <cellStyle name="Millares [0] 2 2 3 5 2" xfId="10463" xr:uid="{3EAE52B1-645D-467A-A37B-BDA5A5C1FBFE}"/>
    <cellStyle name="Millares [0] 2 2 3 5 2 2" xfId="31966" xr:uid="{2ACAEE7B-B5EE-4947-820E-5624FDD4CE68}"/>
    <cellStyle name="Millares [0] 2 2 3 5 3" xfId="17098" xr:uid="{2FF28A55-130C-48E7-9E4F-5819342ADE34}"/>
    <cellStyle name="Millares [0] 2 2 3 5 3 2" xfId="38601" xr:uid="{2F0BA25B-3A35-447C-B35E-954BE560773A}"/>
    <cellStyle name="Millares [0] 2 2 3 5 4" xfId="23703" xr:uid="{A83ACEF3-3734-4AD7-B2A4-CE3E141F0428}"/>
    <cellStyle name="Millares [0] 2 2 3 5 5" xfId="45206" xr:uid="{300F5B21-3A20-412E-91DB-B2B61741452C}"/>
    <cellStyle name="Millares [0] 2 2 3 6" xfId="2743" xr:uid="{C8852A74-FA48-4D4B-A003-F96496895F95}"/>
    <cellStyle name="Millares [0] 2 2 3 6 2" xfId="11009" xr:uid="{704603CB-A61F-4552-B37A-54D78C905394}"/>
    <cellStyle name="Millares [0] 2 2 3 6 2 2" xfId="32512" xr:uid="{88996260-13A8-4528-A7BE-4DCF56F21DDA}"/>
    <cellStyle name="Millares [0] 2 2 3 6 3" xfId="17644" xr:uid="{6BAE3AA3-5E07-4DD2-9435-16C0AB934A5F}"/>
    <cellStyle name="Millares [0] 2 2 3 6 3 2" xfId="39147" xr:uid="{4D129DF5-7BEE-4EBD-A93E-8FB5438BBC04}"/>
    <cellStyle name="Millares [0] 2 2 3 6 4" xfId="24249" xr:uid="{AFA2D8E5-F293-4089-8263-A0E1C536339F}"/>
    <cellStyle name="Millares [0] 2 2 3 6 5" xfId="45752" xr:uid="{7889E2AA-6DBF-4BE7-8EEC-121194FE6723}"/>
    <cellStyle name="Millares [0] 2 2 3 7" xfId="3393" xr:uid="{61BF48C7-88D9-482A-BABE-76942A0C45A6}"/>
    <cellStyle name="Millares [0] 2 2 3 7 2" xfId="11659" xr:uid="{D7A7A3A2-AE22-4882-A905-6BA67ECB31C6}"/>
    <cellStyle name="Millares [0] 2 2 3 7 2 2" xfId="33162" xr:uid="{58594D60-49D2-46DF-967D-A82271B96DC4}"/>
    <cellStyle name="Millares [0] 2 2 3 7 3" xfId="18294" xr:uid="{87690F58-205F-44F8-900F-8DAE41FA565B}"/>
    <cellStyle name="Millares [0] 2 2 3 7 3 2" xfId="39797" xr:uid="{E3EDD1F2-D979-4E5F-BA17-7AF472FF1AB6}"/>
    <cellStyle name="Millares [0] 2 2 3 7 4" xfId="24899" xr:uid="{6E56537F-3B9F-4819-94B6-B4ED7F59606D}"/>
    <cellStyle name="Millares [0] 2 2 3 7 5" xfId="46402" xr:uid="{487F0B07-6E26-4BAC-8406-D31E4462908E}"/>
    <cellStyle name="Millares [0] 2 2 3 8" xfId="4887" xr:uid="{96DD0082-E2C2-4732-86D0-1131AE20383B}"/>
    <cellStyle name="Millares [0] 2 2 3 8 2" xfId="13153" xr:uid="{3D26BD29-79F6-4BFB-978F-58C6615F2753}"/>
    <cellStyle name="Millares [0] 2 2 3 8 2 2" xfId="34656" xr:uid="{03207683-847E-436D-9531-FCEA9CC411A1}"/>
    <cellStyle name="Millares [0] 2 2 3 8 3" xfId="19788" xr:uid="{C8CEE1CE-B064-46C4-81D8-19C2066196DE}"/>
    <cellStyle name="Millares [0] 2 2 3 8 3 2" xfId="41291" xr:uid="{16BE614D-3319-47D3-9D19-4DB1A2ADC25D}"/>
    <cellStyle name="Millares [0] 2 2 3 8 4" xfId="26393" xr:uid="{CF70793C-4E59-4D38-9AC5-E9B96950BCF8}"/>
    <cellStyle name="Millares [0] 2 2 3 8 5" xfId="47896" xr:uid="{C3C05DC7-CCE0-4077-B2BA-F1FC62CB95A6}"/>
    <cellStyle name="Millares [0] 2 2 3 9" xfId="5532" xr:uid="{4E53BCCE-BD4F-40ED-A44E-F37ADBEA85A1}"/>
    <cellStyle name="Millares [0] 2 2 3 9 2" xfId="13798" xr:uid="{86586024-CF8E-4CAC-9869-F4FC96821991}"/>
    <cellStyle name="Millares [0] 2 2 3 9 2 2" xfId="35301" xr:uid="{47357856-482B-4DC2-ACA3-C4AA3531E4AB}"/>
    <cellStyle name="Millares [0] 2 2 3 9 3" xfId="20433" xr:uid="{B185F7D6-9C4F-4B0F-A63F-6C346E9B8C4F}"/>
    <cellStyle name="Millares [0] 2 2 3 9 3 2" xfId="41936" xr:uid="{29A27609-C16A-44E2-AC3B-8E417B1DCAA4}"/>
    <cellStyle name="Millares [0] 2 2 3 9 4" xfId="27038" xr:uid="{29838F85-577B-4E46-BA61-CE1732B17A11}"/>
    <cellStyle name="Millares [0] 2 2 3 9 5" xfId="48541" xr:uid="{E20AC6AA-CBC2-45DD-8476-ECA171AFDF7A}"/>
    <cellStyle name="Millares [0] 2 2 4" xfId="433" xr:uid="{8A9961FC-7A62-4636-A08D-73E84735CE18}"/>
    <cellStyle name="Millares [0] 2 2 4 10" xfId="15336" xr:uid="{F8F19472-47EF-4406-A407-45C7FFBA9602}"/>
    <cellStyle name="Millares [0] 2 2 4 10 2" xfId="36839" xr:uid="{29A5C4A4-8D39-4BF1-9157-7390983A387D}"/>
    <cellStyle name="Millares [0] 2 2 4 11" xfId="21941" xr:uid="{BEA485D2-1A8E-4B29-916D-543CE8A2C048}"/>
    <cellStyle name="Millares [0] 2 2 4 12" xfId="43444" xr:uid="{455C64CF-5111-4443-BA92-FE505DE2D5DF}"/>
    <cellStyle name="Millares [0] 2 2 4 2" xfId="1381" xr:uid="{B9D64082-B619-4C49-9BD9-7DD552BF6CBC}"/>
    <cellStyle name="Millares [0] 2 2 4 2 2" xfId="4210" xr:uid="{FBDEC05F-909D-49EC-8093-B92D0B616599}"/>
    <cellStyle name="Millares [0] 2 2 4 2 2 2" xfId="12476" xr:uid="{9E2245AE-1454-476B-8E9E-454867AB031E}"/>
    <cellStyle name="Millares [0] 2 2 4 2 2 2 2" xfId="33979" xr:uid="{9F21F277-3BEF-4556-B535-F8740FF72ABB}"/>
    <cellStyle name="Millares [0] 2 2 4 2 2 3" xfId="19111" xr:uid="{E359628A-EE4A-4AC9-9388-C3A000E97AA2}"/>
    <cellStyle name="Millares [0] 2 2 4 2 2 3 2" xfId="40614" xr:uid="{B6603685-5C59-4EDF-AD85-E297C30EAF81}"/>
    <cellStyle name="Millares [0] 2 2 4 2 2 4" xfId="25716" xr:uid="{BB5A79BD-C268-4183-9299-2BB809FF2C71}"/>
    <cellStyle name="Millares [0] 2 2 4 2 2 5" xfId="47219" xr:uid="{4E15664D-BCA7-4E07-8C8E-285373630530}"/>
    <cellStyle name="Millares [0] 2 2 4 2 3" xfId="6349" xr:uid="{6EF96216-CB2F-4597-98DC-38A1C72E5C80}"/>
    <cellStyle name="Millares [0] 2 2 4 2 3 2" xfId="14615" xr:uid="{83C6D3F2-943E-4D96-AF02-898EAE6D353F}"/>
    <cellStyle name="Millares [0] 2 2 4 2 3 2 2" xfId="36118" xr:uid="{72D59011-5328-4228-9FA9-46663E6CF83B}"/>
    <cellStyle name="Millares [0] 2 2 4 2 3 3" xfId="21250" xr:uid="{93BA0CC4-9FD6-4BDD-844E-3BD270367CC8}"/>
    <cellStyle name="Millares [0] 2 2 4 2 3 3 2" xfId="42753" xr:uid="{13AE61EC-7BC2-4337-9CCF-4C196E34ECBC}"/>
    <cellStyle name="Millares [0] 2 2 4 2 3 4" xfId="27855" xr:uid="{6BF2333C-0337-4FE6-A401-964DBAA25EEF}"/>
    <cellStyle name="Millares [0] 2 2 4 2 3 5" xfId="49358" xr:uid="{102FB20C-7285-45B2-9BC1-8E00B1803C50}"/>
    <cellStyle name="Millares [0] 2 2 4 2 4" xfId="7990" xr:uid="{655E79D5-F5B2-4FC8-B45E-9845418FF28B}"/>
    <cellStyle name="Millares [0] 2 2 4 2 4 2" xfId="29493" xr:uid="{CD436D44-96DA-4A63-95E4-7A3E328347E8}"/>
    <cellStyle name="Millares [0] 2 2 4 2 5" xfId="9647" xr:uid="{067924C3-56D5-4455-BBE0-9BF5B4E80BAA}"/>
    <cellStyle name="Millares [0] 2 2 4 2 5 2" xfId="31150" xr:uid="{BE6F831B-F8F0-4538-AE27-058BE79C2F8B}"/>
    <cellStyle name="Millares [0] 2 2 4 2 6" xfId="16282" xr:uid="{021CA81A-95E0-4A67-8175-F788459BF330}"/>
    <cellStyle name="Millares [0] 2 2 4 2 6 2" xfId="37785" xr:uid="{1D73A2F0-37B2-4760-95A5-60D160FF63B8}"/>
    <cellStyle name="Millares [0] 2 2 4 2 7" xfId="22887" xr:uid="{C9797755-A127-4690-959E-6EE80A3E4AB4}"/>
    <cellStyle name="Millares [0] 2 2 4 2 8" xfId="44390" xr:uid="{EE605C91-C799-4534-8A21-0172D960055E}"/>
    <cellStyle name="Millares [0] 2 2 4 3" xfId="2068" xr:uid="{5FFB6957-6641-4F46-A95D-D95ED1F05F36}"/>
    <cellStyle name="Millares [0] 2 2 4 3 2" xfId="10334" xr:uid="{61777459-CA82-43C3-B217-DC28BBE884E7}"/>
    <cellStyle name="Millares [0] 2 2 4 3 2 2" xfId="31837" xr:uid="{150E1AF4-5AF8-482C-8EB4-251088535BA6}"/>
    <cellStyle name="Millares [0] 2 2 4 3 3" xfId="16969" xr:uid="{3F2A1A2D-47C3-4941-9BFE-ACA6F4ADED5F}"/>
    <cellStyle name="Millares [0] 2 2 4 3 3 2" xfId="38472" xr:uid="{411C75EC-51F3-4D84-B21B-F33109BF6625}"/>
    <cellStyle name="Millares [0] 2 2 4 3 4" xfId="23574" xr:uid="{187A850D-3135-4B0E-93E3-65025A0D1B7C}"/>
    <cellStyle name="Millares [0] 2 2 4 3 5" xfId="45077" xr:uid="{82F72A5D-B957-4E3A-8432-B2DC22AB1DC0}"/>
    <cellStyle name="Millares [0] 2 2 4 4" xfId="2867" xr:uid="{E7E1E59E-8742-490F-AE9A-0F7DEE123B86}"/>
    <cellStyle name="Millares [0] 2 2 4 4 2" xfId="11133" xr:uid="{C3792982-E97B-48AF-BBA0-0E8BF91908EF}"/>
    <cellStyle name="Millares [0] 2 2 4 4 2 2" xfId="32636" xr:uid="{4C323F2B-3BC1-4D3A-B87D-30F4F2EFBFFD}"/>
    <cellStyle name="Millares [0] 2 2 4 4 3" xfId="17768" xr:uid="{005521E8-9220-4241-B4A2-C6931BF416EF}"/>
    <cellStyle name="Millares [0] 2 2 4 4 3 2" xfId="39271" xr:uid="{723EFDC1-8CD6-474F-9905-CC51727584AD}"/>
    <cellStyle name="Millares [0] 2 2 4 4 4" xfId="24373" xr:uid="{B87167DB-EFB7-4381-B126-94CB305A4FB8}"/>
    <cellStyle name="Millares [0] 2 2 4 4 5" xfId="45876" xr:uid="{4F9B11BF-31EF-4C72-887B-48B1865AAE18}"/>
    <cellStyle name="Millares [0] 2 2 4 5" xfId="3264" xr:uid="{E5D0A3DD-4C8D-4C1F-8EFE-BD2C552C9134}"/>
    <cellStyle name="Millares [0] 2 2 4 5 2" xfId="11530" xr:uid="{FA345253-A1CE-4C57-B5C5-468C940DE95E}"/>
    <cellStyle name="Millares [0] 2 2 4 5 2 2" xfId="33033" xr:uid="{3C6C5589-6A92-4B0D-AE54-E089A35203FA}"/>
    <cellStyle name="Millares [0] 2 2 4 5 3" xfId="18165" xr:uid="{D3EE7C9C-9D1E-44AD-A7ED-A3DBBF8AB576}"/>
    <cellStyle name="Millares [0] 2 2 4 5 3 2" xfId="39668" xr:uid="{87990A43-24A0-4029-864F-A463A4224E5D}"/>
    <cellStyle name="Millares [0] 2 2 4 5 4" xfId="24770" xr:uid="{56DE501D-1A02-462C-9886-E7CB355BDCAB}"/>
    <cellStyle name="Millares [0] 2 2 4 5 5" xfId="46273" xr:uid="{4393B5DF-F8CA-4978-A5BC-EC8E81EDC019}"/>
    <cellStyle name="Millares [0] 2 2 4 6" xfId="5011" xr:uid="{6C4B7800-AAE8-4104-A4D8-F86D1CC851F4}"/>
    <cellStyle name="Millares [0] 2 2 4 6 2" xfId="13277" xr:uid="{6AF2D2AD-F97E-4306-844E-6B73B21DA297}"/>
    <cellStyle name="Millares [0] 2 2 4 6 2 2" xfId="34780" xr:uid="{6A1BC4D8-8BF9-46BD-A2E0-B72BFE6582BE}"/>
    <cellStyle name="Millares [0] 2 2 4 6 3" xfId="19912" xr:uid="{A1E5AEFD-3443-4BA4-9C49-747F9D06363E}"/>
    <cellStyle name="Millares [0] 2 2 4 6 3 2" xfId="41415" xr:uid="{C5587E17-D864-4D2F-9B8D-F351B54869CB}"/>
    <cellStyle name="Millares [0] 2 2 4 6 4" xfId="26517" xr:uid="{6BC84AB5-3C6C-495F-9FFD-A01C5FA30150}"/>
    <cellStyle name="Millares [0] 2 2 4 6 5" xfId="48020" xr:uid="{2E52E75E-8334-43EF-A271-BF31C8C3A3F7}"/>
    <cellStyle name="Millares [0] 2 2 4 7" xfId="5403" xr:uid="{CC658341-FD80-4A4D-A7DD-92CE2D034363}"/>
    <cellStyle name="Millares [0] 2 2 4 7 2" xfId="13669" xr:uid="{5285535F-C733-49D8-8A0F-1F2E8D4D6DEC}"/>
    <cellStyle name="Millares [0] 2 2 4 7 2 2" xfId="35172" xr:uid="{E3D82BD2-598F-4C89-AF50-19BAA452EA28}"/>
    <cellStyle name="Millares [0] 2 2 4 7 3" xfId="20304" xr:uid="{42C4836F-1849-4D6B-A098-231D5D5E1909}"/>
    <cellStyle name="Millares [0] 2 2 4 7 3 2" xfId="41807" xr:uid="{6D9E571B-3C75-465A-A095-0B3733BF895A}"/>
    <cellStyle name="Millares [0] 2 2 4 7 4" xfId="26909" xr:uid="{473B3F84-37E7-45F8-A9A2-39FC01FD7C36}"/>
    <cellStyle name="Millares [0] 2 2 4 7 5" xfId="48412" xr:uid="{374D1788-DE6E-479D-85FE-6BCD54EF7559}"/>
    <cellStyle name="Millares [0] 2 2 4 8" xfId="7044" xr:uid="{976F1B90-AB22-433E-B718-8D1A4D5E90A5}"/>
    <cellStyle name="Millares [0] 2 2 4 8 2" xfId="28547" xr:uid="{10C4FAEE-1CBD-4662-BB05-C71B921C1617}"/>
    <cellStyle name="Millares [0] 2 2 4 9" xfId="8700" xr:uid="{EECF5BF6-50AC-473D-BEB6-661D521920EF}"/>
    <cellStyle name="Millares [0] 2 2 4 9 2" xfId="30203" xr:uid="{1EDB1256-5212-475C-B085-8607EB0DC020}"/>
    <cellStyle name="Millares [0] 2 2 5" xfId="717" xr:uid="{04B2B8FF-F81F-4AFC-A27B-E953A942F3C9}"/>
    <cellStyle name="Millares [0] 2 2 5 10" xfId="43726" xr:uid="{63193939-F2DE-4FA7-8F28-FB314D344A4B}"/>
    <cellStyle name="Millares [0] 2 2 5 2" xfId="1663" xr:uid="{45DEF383-B7A4-43B3-ABB7-A2444F4D5C18}"/>
    <cellStyle name="Millares [0] 2 2 5 2 2" xfId="4492" xr:uid="{4F63F132-0DAC-4F08-B26F-C9F44B38EFF4}"/>
    <cellStyle name="Millares [0] 2 2 5 2 2 2" xfId="12758" xr:uid="{7A15B4FA-79B1-4C0C-A8F1-A708CD6D07A7}"/>
    <cellStyle name="Millares [0] 2 2 5 2 2 2 2" xfId="34261" xr:uid="{1DA22A9F-05DB-43D0-84B0-FDBA633ACDBF}"/>
    <cellStyle name="Millares [0] 2 2 5 2 2 3" xfId="19393" xr:uid="{B70E0B17-4D37-4112-9C00-42F7DC851ADD}"/>
    <cellStyle name="Millares [0] 2 2 5 2 2 3 2" xfId="40896" xr:uid="{3B49F388-D782-4778-B624-1D0520469A12}"/>
    <cellStyle name="Millares [0] 2 2 5 2 2 4" xfId="25998" xr:uid="{BB209820-3555-4FD6-9EA6-62316F1F2FEC}"/>
    <cellStyle name="Millares [0] 2 2 5 2 2 5" xfId="47501" xr:uid="{9A81CE93-0AA7-442E-AFB6-A934C108427B}"/>
    <cellStyle name="Millares [0] 2 2 5 2 3" xfId="6631" xr:uid="{DD7175B1-0D99-4ADE-8464-DD1B36B26AC1}"/>
    <cellStyle name="Millares [0] 2 2 5 2 3 2" xfId="14897" xr:uid="{FC04F8E0-CB54-4AE5-B4CD-41659F4DA749}"/>
    <cellStyle name="Millares [0] 2 2 5 2 3 2 2" xfId="36400" xr:uid="{63A49D66-45F5-4ED3-9405-2065FCB78E7D}"/>
    <cellStyle name="Millares [0] 2 2 5 2 3 3" xfId="21532" xr:uid="{1E7EA608-2FB0-45F8-B59C-260023598C7E}"/>
    <cellStyle name="Millares [0] 2 2 5 2 3 3 2" xfId="43035" xr:uid="{9B4B5009-DAAF-4857-97E4-66D08A6531FC}"/>
    <cellStyle name="Millares [0] 2 2 5 2 3 4" xfId="28137" xr:uid="{C0256E95-E0DB-4684-93BF-65BF61E36D4F}"/>
    <cellStyle name="Millares [0] 2 2 5 2 3 5" xfId="49640" xr:uid="{2E7960C1-73AF-42A9-A255-7BF7AF018EFD}"/>
    <cellStyle name="Millares [0] 2 2 5 2 4" xfId="8272" xr:uid="{E2B4D081-8A3F-423F-966B-A5B1C03BB642}"/>
    <cellStyle name="Millares [0] 2 2 5 2 4 2" xfId="29775" xr:uid="{DDA39B37-040D-480A-B3A3-36BFCD8D54C7}"/>
    <cellStyle name="Millares [0] 2 2 5 2 5" xfId="9929" xr:uid="{4D3F5E1A-77BD-4A1A-977A-50DCC57C94B0}"/>
    <cellStyle name="Millares [0] 2 2 5 2 5 2" xfId="31432" xr:uid="{7DA9C442-22C0-4DE3-96C9-4E87DCA84FBE}"/>
    <cellStyle name="Millares [0] 2 2 5 2 6" xfId="16564" xr:uid="{4CB162F5-5361-45D8-ACF2-9155594D2EA5}"/>
    <cellStyle name="Millares [0] 2 2 5 2 6 2" xfId="38067" xr:uid="{69FD5775-F9EF-4824-878C-AFE25B1BC0C1}"/>
    <cellStyle name="Millares [0] 2 2 5 2 7" xfId="23169" xr:uid="{91F67E22-6193-47F0-A72B-5D8044B60FAE}"/>
    <cellStyle name="Millares [0] 2 2 5 2 8" xfId="44672" xr:uid="{E1A4B2AD-307B-4453-BA9C-537C79F0FBC7}"/>
    <cellStyle name="Millares [0] 2 2 5 3" xfId="2350" xr:uid="{E4C22E92-BFC3-40E4-9ECD-F30B2F968E81}"/>
    <cellStyle name="Millares [0] 2 2 5 3 2" xfId="10616" xr:uid="{E07EBBC5-8A31-4976-800B-2A9AA2669AE9}"/>
    <cellStyle name="Millares [0] 2 2 5 3 2 2" xfId="32119" xr:uid="{4BD91C8E-7EED-4381-8A80-66054AAA0E79}"/>
    <cellStyle name="Millares [0] 2 2 5 3 3" xfId="17251" xr:uid="{5980107B-F635-403D-81C7-5EA5D7DADF1D}"/>
    <cellStyle name="Millares [0] 2 2 5 3 3 2" xfId="38754" xr:uid="{046CD302-0008-47D5-8BE8-6D9941932608}"/>
    <cellStyle name="Millares [0] 2 2 5 3 4" xfId="23856" xr:uid="{AB6FEFF7-B688-468A-9D5B-091975DBC84C}"/>
    <cellStyle name="Millares [0] 2 2 5 3 5" xfId="45359" xr:uid="{CB3AF2DA-71D4-4164-BF5B-3B624BA158F2}"/>
    <cellStyle name="Millares [0] 2 2 5 4" xfId="3546" xr:uid="{2D9AF914-42D9-40B7-859C-5CA0ED210FA1}"/>
    <cellStyle name="Millares [0] 2 2 5 4 2" xfId="11812" xr:uid="{D57567CE-2555-432B-81F7-9BAA60F6C6AB}"/>
    <cellStyle name="Millares [0] 2 2 5 4 2 2" xfId="33315" xr:uid="{8D8E9439-73D9-4146-A06D-54357827F20F}"/>
    <cellStyle name="Millares [0] 2 2 5 4 3" xfId="18447" xr:uid="{40AF9F47-7A03-4A25-BABF-71F666D0822A}"/>
    <cellStyle name="Millares [0] 2 2 5 4 3 2" xfId="39950" xr:uid="{7F1A04EB-7C2B-40F8-A880-BC3498E2FA9A}"/>
    <cellStyle name="Millares [0] 2 2 5 4 4" xfId="25052" xr:uid="{C8DA7EE4-1CFA-46D9-9AAA-F092FB01AF7B}"/>
    <cellStyle name="Millares [0] 2 2 5 4 5" xfId="46555" xr:uid="{568FCC51-B0A2-4580-A188-B3A7341CE870}"/>
    <cellStyle name="Millares [0] 2 2 5 5" xfId="5685" xr:uid="{54F9B332-8DD0-4EDF-A9DB-F0C0235F0C2C}"/>
    <cellStyle name="Millares [0] 2 2 5 5 2" xfId="13951" xr:uid="{1E2B4321-2F2F-4D42-8EB1-834EF297A586}"/>
    <cellStyle name="Millares [0] 2 2 5 5 2 2" xfId="35454" xr:uid="{5DB28DBC-0F85-41E6-A8EE-5E8BA2E66ABC}"/>
    <cellStyle name="Millares [0] 2 2 5 5 3" xfId="20586" xr:uid="{F533AF12-6C72-4F15-B2DF-F20905819DD4}"/>
    <cellStyle name="Millares [0] 2 2 5 5 3 2" xfId="42089" xr:uid="{EC76D274-DE4E-4878-88D6-AA5ECBF6B08F}"/>
    <cellStyle name="Millares [0] 2 2 5 5 4" xfId="27191" xr:uid="{974139F7-FDB0-4CA2-9D67-BCC26005154E}"/>
    <cellStyle name="Millares [0] 2 2 5 5 5" xfId="48694" xr:uid="{929F1201-897E-47A5-A631-C8C72A166F7F}"/>
    <cellStyle name="Millares [0] 2 2 5 6" xfId="7326" xr:uid="{0C0476FD-DA1E-420E-9443-8304E0B4C96D}"/>
    <cellStyle name="Millares [0] 2 2 5 6 2" xfId="28829" xr:uid="{587C7CDF-99DE-4DCA-88AF-951C8211984C}"/>
    <cellStyle name="Millares [0] 2 2 5 7" xfId="8983" xr:uid="{103A435C-3E2D-407D-A2BA-42E145E7DC4E}"/>
    <cellStyle name="Millares [0] 2 2 5 7 2" xfId="30486" xr:uid="{C9B13B6F-A819-42CF-890A-4D15920B1195}"/>
    <cellStyle name="Millares [0] 2 2 5 8" xfId="15618" xr:uid="{E15ADC36-102E-4825-ACF8-0589CD3C9FC6}"/>
    <cellStyle name="Millares [0] 2 2 5 8 2" xfId="37121" xr:uid="{8CF2B13D-4517-41C1-A6DD-A59D4482C07E}"/>
    <cellStyle name="Millares [0] 2 2 5 9" xfId="22223" xr:uid="{E2523287-6755-4C47-9651-F1A9EA0AEB4B}"/>
    <cellStyle name="Millares [0] 2 2 6" xfId="986" xr:uid="{63ABA7D4-E372-4E75-A3BB-3C8A6BAC0A07}"/>
    <cellStyle name="Millares [0] 2 2 6 2" xfId="3815" xr:uid="{1F3E37D3-893A-43BF-BACE-21ED478E13E3}"/>
    <cellStyle name="Millares [0] 2 2 6 2 2" xfId="12081" xr:uid="{61370600-CB81-441B-AFB1-D3A4031A8749}"/>
    <cellStyle name="Millares [0] 2 2 6 2 2 2" xfId="33584" xr:uid="{C3617D10-7F9D-4184-BC30-6411CC0EE119}"/>
    <cellStyle name="Millares [0] 2 2 6 2 3" xfId="18716" xr:uid="{B5D2F490-D210-45EF-ABBA-FC9898FE5AFE}"/>
    <cellStyle name="Millares [0] 2 2 6 2 3 2" xfId="40219" xr:uid="{0ADC1F2E-1DC1-4466-938F-CE19C0D6D876}"/>
    <cellStyle name="Millares [0] 2 2 6 2 4" xfId="25321" xr:uid="{87BB18F0-C2E2-4E66-A0A9-F3B9D871A872}"/>
    <cellStyle name="Millares [0] 2 2 6 2 5" xfId="46824" xr:uid="{8BBEF0C0-2358-4E40-99EC-6220EA50957F}"/>
    <cellStyle name="Millares [0] 2 2 6 3" xfId="5954" xr:uid="{67A1E8C7-67ED-49BC-81B0-96444434CAD9}"/>
    <cellStyle name="Millares [0] 2 2 6 3 2" xfId="14220" xr:uid="{7C8D6880-A192-4765-8233-EA0E3C19235F}"/>
    <cellStyle name="Millares [0] 2 2 6 3 2 2" xfId="35723" xr:uid="{89D0868F-16B7-46BA-994F-BA8D0CA67118}"/>
    <cellStyle name="Millares [0] 2 2 6 3 3" xfId="20855" xr:uid="{64078C53-991D-4D95-8AE1-3A25DB9A09EC}"/>
    <cellStyle name="Millares [0] 2 2 6 3 3 2" xfId="42358" xr:uid="{7FFB1AA9-F178-4A06-8A03-5F9F5A4CB0FE}"/>
    <cellStyle name="Millares [0] 2 2 6 3 4" xfId="27460" xr:uid="{D794D20C-1393-4CCA-8586-46EB992E5FCB}"/>
    <cellStyle name="Millares [0] 2 2 6 3 5" xfId="48963" xr:uid="{093A65CC-72C6-4358-92C4-6C203C64652F}"/>
    <cellStyle name="Millares [0] 2 2 6 4" xfId="7595" xr:uid="{F76A708A-B88D-444D-B101-2135219E1EF5}"/>
    <cellStyle name="Millares [0] 2 2 6 4 2" xfId="29098" xr:uid="{199D4675-A83A-421D-B04E-BBE672E84262}"/>
    <cellStyle name="Millares [0] 2 2 6 5" xfId="9252" xr:uid="{B9B90291-877D-4F54-9AD6-6591EC8149EB}"/>
    <cellStyle name="Millares [0] 2 2 6 5 2" xfId="30755" xr:uid="{1CD85521-1639-4E79-A768-E2E6B719178D}"/>
    <cellStyle name="Millares [0] 2 2 6 6" xfId="15887" xr:uid="{2A306EF4-818F-489F-96A9-B1945C56A8D1}"/>
    <cellStyle name="Millares [0] 2 2 6 6 2" xfId="37390" xr:uid="{8395AAC5-E095-4B58-BF3B-4C7EED17C6E7}"/>
    <cellStyle name="Millares [0] 2 2 6 7" xfId="22492" xr:uid="{DA3FEE7E-13BA-491D-AD4D-DE4C5D5AF870}"/>
    <cellStyle name="Millares [0] 2 2 6 8" xfId="43995" xr:uid="{A28D5F12-529B-4721-81E3-3EF94CADDB53}"/>
    <cellStyle name="Millares [0] 2 2 7" xfId="1246" xr:uid="{1CF223E8-C157-4C7D-BF17-BB1F3195FC81}"/>
    <cellStyle name="Millares [0] 2 2 7 2" xfId="4075" xr:uid="{7D056FAB-8908-4EA2-B16B-343F88D56AE5}"/>
    <cellStyle name="Millares [0] 2 2 7 2 2" xfId="12341" xr:uid="{7AF57DFB-D519-48FF-BA3E-8681C9449274}"/>
    <cellStyle name="Millares [0] 2 2 7 2 2 2" xfId="33844" xr:uid="{DBDEFBC9-D1D8-48F8-A4B1-9B0AB00D7AFE}"/>
    <cellStyle name="Millares [0] 2 2 7 2 3" xfId="18976" xr:uid="{BC5D5A1E-C27C-48F8-B79A-847E790F0E02}"/>
    <cellStyle name="Millares [0] 2 2 7 2 3 2" xfId="40479" xr:uid="{E3D4DBF6-742B-47D9-A389-F08C2FA13750}"/>
    <cellStyle name="Millares [0] 2 2 7 2 4" xfId="25581" xr:uid="{60AA9C4E-C889-4734-8B20-CB3D573766F9}"/>
    <cellStyle name="Millares [0] 2 2 7 2 5" xfId="47084" xr:uid="{0A0206EF-99FE-4879-89B0-8D735CA4C7C0}"/>
    <cellStyle name="Millares [0] 2 2 7 3" xfId="6214" xr:uid="{1A1DAB3E-C288-463F-ACB0-B207A80B6D24}"/>
    <cellStyle name="Millares [0] 2 2 7 3 2" xfId="14480" xr:uid="{674FCA67-EC3E-4431-A5F8-E1B7D4EA550D}"/>
    <cellStyle name="Millares [0] 2 2 7 3 2 2" xfId="35983" xr:uid="{176E208E-5CA3-4C75-93FC-FFAC705117EA}"/>
    <cellStyle name="Millares [0] 2 2 7 3 3" xfId="21115" xr:uid="{BCCF99CE-01A7-4CB7-AEE9-96BF5827F352}"/>
    <cellStyle name="Millares [0] 2 2 7 3 3 2" xfId="42618" xr:uid="{13B2C681-DBB6-4A9D-B770-E6F1B721A086}"/>
    <cellStyle name="Millares [0] 2 2 7 3 4" xfId="27720" xr:uid="{CA04D40E-6BF2-4BDC-9B68-3CAFEA79224D}"/>
    <cellStyle name="Millares [0] 2 2 7 3 5" xfId="49223" xr:uid="{DB38E719-2258-4AAE-8DDE-8993AB2F43E5}"/>
    <cellStyle name="Millares [0] 2 2 7 4" xfId="7855" xr:uid="{4CD4B9C9-87DE-4FD0-A1DF-E40B83FD6901}"/>
    <cellStyle name="Millares [0] 2 2 7 4 2" xfId="29358" xr:uid="{DA38ABEB-07A1-4922-A140-9EAE3A20438A}"/>
    <cellStyle name="Millares [0] 2 2 7 5" xfId="9512" xr:uid="{DBA78543-B875-4806-ABD1-CF88E1A852D9}"/>
    <cellStyle name="Millares [0] 2 2 7 5 2" xfId="31015" xr:uid="{6341CC94-6AAD-4363-B4B6-B85739CD8091}"/>
    <cellStyle name="Millares [0] 2 2 7 6" xfId="16147" xr:uid="{243674B4-8D61-4F1D-9A42-6F1A46170330}"/>
    <cellStyle name="Millares [0] 2 2 7 6 2" xfId="37650" xr:uid="{A24CDE83-1321-400A-8DB4-160C45B9BA2D}"/>
    <cellStyle name="Millares [0] 2 2 7 7" xfId="22752" xr:uid="{2185FB31-9F80-4A81-B057-8758DAF49992}"/>
    <cellStyle name="Millares [0] 2 2 7 8" xfId="44255" xr:uid="{743A74A5-E5A1-43EF-B798-A781DB1001A2}"/>
    <cellStyle name="Millares [0] 2 2 8" xfId="1934" xr:uid="{611148C6-DB04-4D4C-8602-C52E6DF0A09D}"/>
    <cellStyle name="Millares [0] 2 2 8 2" xfId="10200" xr:uid="{CC5A12B9-A5C2-4AAF-93F3-C3CCE3159B57}"/>
    <cellStyle name="Millares [0] 2 2 8 2 2" xfId="31703" xr:uid="{28600B63-79E6-4C74-B111-26FA49448BD7}"/>
    <cellStyle name="Millares [0] 2 2 8 3" xfId="16835" xr:uid="{C880381B-830A-4FF2-A732-FA874DC83AFA}"/>
    <cellStyle name="Millares [0] 2 2 8 3 2" xfId="38338" xr:uid="{369E9044-789D-44D9-86D2-7ADD9AACA40E}"/>
    <cellStyle name="Millares [0] 2 2 8 4" xfId="23440" xr:uid="{AE4271D7-8C8C-425E-82CC-3C20DAE3E662}"/>
    <cellStyle name="Millares [0] 2 2 8 5" xfId="44943" xr:uid="{30570F19-3A54-4D5B-8C37-F72A332101F4}"/>
    <cellStyle name="Millares [0] 2 2 9" xfId="2619" xr:uid="{50E26A8F-4ACC-412A-BFE9-F2F20A694EF8}"/>
    <cellStyle name="Millares [0] 2 2 9 2" xfId="10885" xr:uid="{DFCA6E55-D7EB-4939-8742-658D3218A84C}"/>
    <cellStyle name="Millares [0] 2 2 9 2 2" xfId="32388" xr:uid="{B290D62F-CF48-44D5-8671-02A2863C6B61}"/>
    <cellStyle name="Millares [0] 2 2 9 3" xfId="17520" xr:uid="{23747888-5320-43B0-8FF5-228421878A52}"/>
    <cellStyle name="Millares [0] 2 2 9 3 2" xfId="39023" xr:uid="{0230A2B0-E841-4624-A0E8-2162640F0C95}"/>
    <cellStyle name="Millares [0] 2 2 9 4" xfId="24125" xr:uid="{CBED96BA-9334-45DF-AC65-97B41D901EBC}"/>
    <cellStyle name="Millares [0] 2 2 9 5" xfId="45628" xr:uid="{345BEACB-20B8-49F9-9EC3-FF65F1E253B4}"/>
    <cellStyle name="Millares [0] 2 3" xfId="865" xr:uid="{933B7F1C-943B-4D00-99B2-4112070A0B22}"/>
    <cellStyle name="Millares [0] 2 3 10" xfId="43874" xr:uid="{9526375D-85B0-4A55-9CBC-79DBFCDDD3E4}"/>
    <cellStyle name="Millares [0] 2 3 2" xfId="1811" xr:uid="{58AC207F-18ED-4593-956C-5B216092A506}"/>
    <cellStyle name="Millares [0] 2 3 2 2" xfId="4640" xr:uid="{104E3BFA-26AE-4025-A2F1-35AAB4D65C0E}"/>
    <cellStyle name="Millares [0] 2 3 2 2 2" xfId="12906" xr:uid="{0C2BFBB6-DB87-4348-892B-46BB51845C5B}"/>
    <cellStyle name="Millares [0] 2 3 2 2 2 2" xfId="34409" xr:uid="{A1B2656A-0CB8-4421-A240-45206E4C048E}"/>
    <cellStyle name="Millares [0] 2 3 2 2 3" xfId="19541" xr:uid="{0EB1901C-815A-4768-9F9E-523A59A29C37}"/>
    <cellStyle name="Millares [0] 2 3 2 2 3 2" xfId="41044" xr:uid="{1A6067F8-149C-4F3C-8BE7-3C2F31A7E26B}"/>
    <cellStyle name="Millares [0] 2 3 2 2 4" xfId="26146" xr:uid="{346F6325-6DB3-42AF-8811-93781586ACFF}"/>
    <cellStyle name="Millares [0] 2 3 2 2 5" xfId="47649" xr:uid="{E065EFE3-B615-4271-AD76-42890CEBBCD1}"/>
    <cellStyle name="Millares [0] 2 3 2 3" xfId="6779" xr:uid="{63D0B516-6FD2-49C3-BA8C-8CF6DB22B458}"/>
    <cellStyle name="Millares [0] 2 3 2 3 2" xfId="15045" xr:uid="{5F620AD4-E971-47C9-9579-48653077D918}"/>
    <cellStyle name="Millares [0] 2 3 2 3 2 2" xfId="36548" xr:uid="{55A49242-9FBA-4315-9C60-C8EEA38CE9E9}"/>
    <cellStyle name="Millares [0] 2 3 2 3 3" xfId="21680" xr:uid="{7116F5E1-F8D5-42D0-BD4B-1A1AE7C8E5D5}"/>
    <cellStyle name="Millares [0] 2 3 2 3 3 2" xfId="43183" xr:uid="{2694E64B-5805-4A3A-8084-F35CB7E757FB}"/>
    <cellStyle name="Millares [0] 2 3 2 3 4" xfId="28285" xr:uid="{F7180306-01F0-453F-BF8C-6569BEEFF9E2}"/>
    <cellStyle name="Millares [0] 2 3 2 3 5" xfId="49788" xr:uid="{26818DDA-7AB1-40D9-82C0-1EDC96CC76C0}"/>
    <cellStyle name="Millares [0] 2 3 2 4" xfId="8420" xr:uid="{D34C2005-4215-484B-BA1C-AE45C9EC2276}"/>
    <cellStyle name="Millares [0] 2 3 2 4 2" xfId="29923" xr:uid="{B77027BF-AADA-445F-8835-639206FA138E}"/>
    <cellStyle name="Millares [0] 2 3 2 5" xfId="10077" xr:uid="{187FB4B9-61F4-48EC-9D3A-C6F75B84AADF}"/>
    <cellStyle name="Millares [0] 2 3 2 5 2" xfId="31580" xr:uid="{22E4BE4E-46DB-474A-8B62-3B8629251863}"/>
    <cellStyle name="Millares [0] 2 3 2 6" xfId="16712" xr:uid="{E440D648-CEE3-44D7-96DA-073F6154C2C6}"/>
    <cellStyle name="Millares [0] 2 3 2 6 2" xfId="38215" xr:uid="{0D371722-2BEE-4A5C-BAAB-785D191EB8F3}"/>
    <cellStyle name="Millares [0] 2 3 2 7" xfId="23317" xr:uid="{25E9D46A-B680-4EB7-841A-F4838F3D81DD}"/>
    <cellStyle name="Millares [0] 2 3 2 8" xfId="44820" xr:uid="{CCF62750-5CC5-4313-B3AB-EA8F6E58919B}"/>
    <cellStyle name="Millares [0] 2 3 3" xfId="2498" xr:uid="{A8F42B33-D70E-4FCA-BC6D-985CBC9B0651}"/>
    <cellStyle name="Millares [0] 2 3 3 2" xfId="10764" xr:uid="{2EBD5C5A-F102-4B37-8D7D-2DD192A54C16}"/>
    <cellStyle name="Millares [0] 2 3 3 2 2" xfId="32267" xr:uid="{6FF292DF-1B87-48D2-8E48-35C06366606B}"/>
    <cellStyle name="Millares [0] 2 3 3 3" xfId="17399" xr:uid="{673C40C1-1D16-414D-9C5F-F9A5714EF5B4}"/>
    <cellStyle name="Millares [0] 2 3 3 3 2" xfId="38902" xr:uid="{E5200355-2040-406E-8E92-4EDCE78F84C1}"/>
    <cellStyle name="Millares [0] 2 3 3 4" xfId="24004" xr:uid="{43041B33-6947-4FB6-9BA8-5AE67A890EFA}"/>
    <cellStyle name="Millares [0] 2 3 3 5" xfId="45507" xr:uid="{3BD4DEB1-46A8-4D34-B7A7-7B1C0D0A6598}"/>
    <cellStyle name="Millares [0] 2 3 4" xfId="3694" xr:uid="{547B2CFF-7736-438D-AA9E-E5530D85034D}"/>
    <cellStyle name="Millares [0] 2 3 4 2" xfId="11960" xr:uid="{5E267CE9-F5D2-4A3A-8AF4-AF51378D63D5}"/>
    <cellStyle name="Millares [0] 2 3 4 2 2" xfId="33463" xr:uid="{906D7955-A8A1-4E06-A261-D4AD96C4EFAC}"/>
    <cellStyle name="Millares [0] 2 3 4 3" xfId="18595" xr:uid="{FB9FAFA3-26C9-479C-8644-F91005AEEA59}"/>
    <cellStyle name="Millares [0] 2 3 4 3 2" xfId="40098" xr:uid="{9CE33AFA-D969-4365-93DD-6220F9E38AAB}"/>
    <cellStyle name="Millares [0] 2 3 4 4" xfId="25200" xr:uid="{E4E2C765-9EDB-44EB-BF10-6F0BF942857F}"/>
    <cellStyle name="Millares [0] 2 3 4 5" xfId="46703" xr:uid="{A48F21AF-BD4B-4DA2-B9A7-BB6A3F9691BC}"/>
    <cellStyle name="Millares [0] 2 3 5" xfId="5833" xr:uid="{6205A30C-A9B8-4843-A89A-A108561CA84B}"/>
    <cellStyle name="Millares [0] 2 3 5 2" xfId="14099" xr:uid="{4DDBC90D-1ED5-4613-A5E0-65C559B592BC}"/>
    <cellStyle name="Millares [0] 2 3 5 2 2" xfId="35602" xr:uid="{3A176976-1E4F-41FB-ABF1-58EF5B70B991}"/>
    <cellStyle name="Millares [0] 2 3 5 3" xfId="20734" xr:uid="{DC5293B4-8484-4840-BEB2-BF05900ECC28}"/>
    <cellStyle name="Millares [0] 2 3 5 3 2" xfId="42237" xr:uid="{84AD6B6D-0E6F-4670-AA8F-3EAE6EC44316}"/>
    <cellStyle name="Millares [0] 2 3 5 4" xfId="27339" xr:uid="{FF8BBB19-3510-439C-8767-D517B0258B8D}"/>
    <cellStyle name="Millares [0] 2 3 5 5" xfId="48842" xr:uid="{1C8C0AEE-B44A-4326-B489-9EB55C76FD37}"/>
    <cellStyle name="Millares [0] 2 3 6" xfId="7474" xr:uid="{3325F937-964C-4958-9C3B-462C0299542E}"/>
    <cellStyle name="Millares [0] 2 3 6 2" xfId="28977" xr:uid="{C501E981-FE11-4427-ADA8-6F5A838E67A0}"/>
    <cellStyle name="Millares [0] 2 3 7" xfId="9131" xr:uid="{0D21D0B3-5BCC-455A-85E1-574F1594EF50}"/>
    <cellStyle name="Millares [0] 2 3 7 2" xfId="30634" xr:uid="{05E5A3A0-D27A-48DB-A519-00F6709E76F8}"/>
    <cellStyle name="Millares [0] 2 3 8" xfId="15766" xr:uid="{D0D37685-F1DA-459F-8157-2F5835FE17CB}"/>
    <cellStyle name="Millares [0] 2 3 8 2" xfId="37269" xr:uid="{C319414E-23A0-46E6-A3AD-68A6A5C37493}"/>
    <cellStyle name="Millares [0] 2 3 9" xfId="22371" xr:uid="{268CE942-A048-4509-A117-8901983249A2}"/>
    <cellStyle name="Millares [0] 20" xfId="603" xr:uid="{14F0F684-0533-4AA9-A8D5-2D9B33E3A244}"/>
    <cellStyle name="Millares [0] 20 10" xfId="43612" xr:uid="{E13DD1A9-34E1-4C8F-8CCC-28CAAB097789}"/>
    <cellStyle name="Millares [0] 20 2" xfId="1549" xr:uid="{04C97D18-DAEB-474B-B966-848A998AD1B8}"/>
    <cellStyle name="Millares [0] 20 2 2" xfId="4378" xr:uid="{61447829-38D7-446C-B70C-157080F71FC2}"/>
    <cellStyle name="Millares [0] 20 2 2 2" xfId="12644" xr:uid="{6FE115EA-E0F6-4074-9E7F-CDE383141583}"/>
    <cellStyle name="Millares [0] 20 2 2 2 2" xfId="34147" xr:uid="{8D49FD00-8906-49D9-9FC7-B68B1C52C225}"/>
    <cellStyle name="Millares [0] 20 2 2 3" xfId="19279" xr:uid="{31BDC221-39EC-4259-8AC2-0673A6A5CC19}"/>
    <cellStyle name="Millares [0] 20 2 2 3 2" xfId="40782" xr:uid="{5AEA13CE-5B92-4C25-A41C-D2568EDE6624}"/>
    <cellStyle name="Millares [0] 20 2 2 4" xfId="25884" xr:uid="{3DA3ED17-1740-43BD-A051-5A07EEDC5E52}"/>
    <cellStyle name="Millares [0] 20 2 2 5" xfId="47387" xr:uid="{54549270-E9C9-43AC-802E-FEB01D91CCB1}"/>
    <cellStyle name="Millares [0] 20 2 3" xfId="6517" xr:uid="{DA8494C3-4B66-4902-B2E0-BBCA7EAC762C}"/>
    <cellStyle name="Millares [0] 20 2 3 2" xfId="14783" xr:uid="{04B80D1E-75E4-40F1-8CC9-3A3FEE03779C}"/>
    <cellStyle name="Millares [0] 20 2 3 2 2" xfId="36286" xr:uid="{C9F707C8-B5F7-4533-B912-A0FA04CC256C}"/>
    <cellStyle name="Millares [0] 20 2 3 3" xfId="21418" xr:uid="{59470F39-4C6D-4D3A-8F91-8844893B8708}"/>
    <cellStyle name="Millares [0] 20 2 3 3 2" xfId="42921" xr:uid="{F93EDB44-9932-452A-A925-AF8E012642DE}"/>
    <cellStyle name="Millares [0] 20 2 3 4" xfId="28023" xr:uid="{D0A35895-BD4A-4C12-B787-6164AE757AF5}"/>
    <cellStyle name="Millares [0] 20 2 3 5" xfId="49526" xr:uid="{B1FA689F-1A2C-44DA-B532-E756C90E04B4}"/>
    <cellStyle name="Millares [0] 20 2 4" xfId="8158" xr:uid="{E7288F5B-992D-4C0B-8EF5-757AA5460D83}"/>
    <cellStyle name="Millares [0] 20 2 4 2" xfId="29661" xr:uid="{7D473528-EC7E-4FDC-AF89-AAAFA8B93977}"/>
    <cellStyle name="Millares [0] 20 2 5" xfId="9815" xr:uid="{854BA846-F813-4B0B-85F1-995BC009936B}"/>
    <cellStyle name="Millares [0] 20 2 5 2" xfId="31318" xr:uid="{05C73AF7-DABD-4576-A12A-518E83D6EF6A}"/>
    <cellStyle name="Millares [0] 20 2 6" xfId="16450" xr:uid="{C8318E6E-8E54-4362-A422-68E487241FCA}"/>
    <cellStyle name="Millares [0] 20 2 6 2" xfId="37953" xr:uid="{902A4227-CF95-4E29-A7E7-EE0F92F0759A}"/>
    <cellStyle name="Millares [0] 20 2 7" xfId="23055" xr:uid="{8256596D-2D48-4F56-A680-E3942358F508}"/>
    <cellStyle name="Millares [0] 20 2 8" xfId="44558" xr:uid="{4C093488-AF75-480D-9F81-6391D24016CC}"/>
    <cellStyle name="Millares [0] 20 3" xfId="2236" xr:uid="{B3ECB091-B83A-4557-8D67-6B7B554CBF13}"/>
    <cellStyle name="Millares [0] 20 3 2" xfId="10502" xr:uid="{ADDDBF59-BE55-45D9-A1D7-60B3207EC7BF}"/>
    <cellStyle name="Millares [0] 20 3 2 2" xfId="32005" xr:uid="{15462177-3541-4F81-85C6-A32BDA76FFBC}"/>
    <cellStyle name="Millares [0] 20 3 3" xfId="17137" xr:uid="{09A2F903-5BD2-4712-8FC5-7EE692DC6C2A}"/>
    <cellStyle name="Millares [0] 20 3 3 2" xfId="38640" xr:uid="{1CCFDE4F-A465-40B7-8D89-FF85079DBF2A}"/>
    <cellStyle name="Millares [0] 20 3 4" xfId="23742" xr:uid="{F428E778-0EF8-4DFE-871C-59E741A69F35}"/>
    <cellStyle name="Millares [0] 20 3 5" xfId="45245" xr:uid="{3D22B0BE-464A-4FA5-8A99-5BE59D6B3C04}"/>
    <cellStyle name="Millares [0] 20 4" xfId="3432" xr:uid="{4D27212F-165E-4120-8959-E8B3C60C9CA5}"/>
    <cellStyle name="Millares [0] 20 4 2" xfId="11698" xr:uid="{C1660581-A7DE-4565-9F13-6864BBE07914}"/>
    <cellStyle name="Millares [0] 20 4 2 2" xfId="33201" xr:uid="{3C27C946-F405-4CC1-BF28-565454B4E0C4}"/>
    <cellStyle name="Millares [0] 20 4 3" xfId="18333" xr:uid="{DFC9403F-A9B8-4515-A332-1AE08C88647C}"/>
    <cellStyle name="Millares [0] 20 4 3 2" xfId="39836" xr:uid="{660ED87E-21AC-4F4B-8F84-58F2317A3720}"/>
    <cellStyle name="Millares [0] 20 4 4" xfId="24938" xr:uid="{713E0D14-0C08-45FF-B323-81DF8BC89922}"/>
    <cellStyle name="Millares [0] 20 4 5" xfId="46441" xr:uid="{73A84A90-3FF0-47B5-9090-F59101D352D3}"/>
    <cellStyle name="Millares [0] 20 5" xfId="5571" xr:uid="{EC4D466F-BA01-454E-A674-5FA14B45663C}"/>
    <cellStyle name="Millares [0] 20 5 2" xfId="13837" xr:uid="{DB1D2754-F281-4849-98BD-D016C37D6E01}"/>
    <cellStyle name="Millares [0] 20 5 2 2" xfId="35340" xr:uid="{0AAC0555-AB1A-465E-AC47-697EC66BF1C0}"/>
    <cellStyle name="Millares [0] 20 5 3" xfId="20472" xr:uid="{01328AA5-C353-4747-B281-62EC4A7251A9}"/>
    <cellStyle name="Millares [0] 20 5 3 2" xfId="41975" xr:uid="{F432BFCC-5414-4F62-BE50-2082062BA5D1}"/>
    <cellStyle name="Millares [0] 20 5 4" xfId="27077" xr:uid="{AEDCE871-DC89-4E67-8038-A077962724F2}"/>
    <cellStyle name="Millares [0] 20 5 5" xfId="48580" xr:uid="{F14C4EA9-5063-4D57-ABF5-2B436C9AE8CF}"/>
    <cellStyle name="Millares [0] 20 6" xfId="7212" xr:uid="{2152EE76-9C69-4BDF-BBE3-750A23F0D63E}"/>
    <cellStyle name="Millares [0] 20 6 2" xfId="28715" xr:uid="{E6F55B28-DC0E-4809-88A5-D51499BFF304}"/>
    <cellStyle name="Millares [0] 20 7" xfId="8869" xr:uid="{0EB6F4DC-6764-4E1D-B0F0-A43ECE8BB7F7}"/>
    <cellStyle name="Millares [0] 20 7 2" xfId="30372" xr:uid="{28DA7679-3478-4314-8AFC-306D8ED2CFAE}"/>
    <cellStyle name="Millares [0] 20 8" xfId="15504" xr:uid="{23E491BC-53D3-413A-A082-53052A8F9E58}"/>
    <cellStyle name="Millares [0] 20 8 2" xfId="37007" xr:uid="{F801EB14-CD61-4C26-B8D9-EF0C64B6AA15}"/>
    <cellStyle name="Millares [0] 20 9" xfId="22109" xr:uid="{897CEDFE-62EE-4A59-8497-B07C36F3042D}"/>
    <cellStyle name="Millares [0] 21" xfId="861" xr:uid="{5674AA99-4E9C-4A55-8262-A90F9F525AED}"/>
    <cellStyle name="Millares [0] 21 10" xfId="43870" xr:uid="{B4FE1C09-6548-4AB9-B09C-BE606A05CFB3}"/>
    <cellStyle name="Millares [0] 21 2" xfId="1807" xr:uid="{DBD2A4D6-28A7-4C5A-92CA-5A4908288834}"/>
    <cellStyle name="Millares [0] 21 2 2" xfId="4636" xr:uid="{0117C384-F1DC-48C5-ACE1-5FB65AF5EFED}"/>
    <cellStyle name="Millares [0] 21 2 2 2" xfId="12902" xr:uid="{784AD1C1-E1EC-44B5-8BB4-730335FA874B}"/>
    <cellStyle name="Millares [0] 21 2 2 2 2" xfId="34405" xr:uid="{E46CA69E-EB97-4C5A-854B-60B208D5C07F}"/>
    <cellStyle name="Millares [0] 21 2 2 3" xfId="19537" xr:uid="{2B93C4F4-8369-4480-97FD-759D3DB2C077}"/>
    <cellStyle name="Millares [0] 21 2 2 3 2" xfId="41040" xr:uid="{D0C8FCE2-D33C-4F00-B359-99F874E50955}"/>
    <cellStyle name="Millares [0] 21 2 2 4" xfId="26142" xr:uid="{93180156-1A4F-4454-A2F0-BAF2E2A6672A}"/>
    <cellStyle name="Millares [0] 21 2 2 5" xfId="47645" xr:uid="{2B39D8C7-EABB-41E1-BBB5-6FA16A51D5B1}"/>
    <cellStyle name="Millares [0] 21 2 3" xfId="6775" xr:uid="{29E91C3C-DAC9-45EF-8110-9A16E8FA1F34}"/>
    <cellStyle name="Millares [0] 21 2 3 2" xfId="15041" xr:uid="{60F008D1-77CD-43DA-9426-82397FF56A08}"/>
    <cellStyle name="Millares [0] 21 2 3 2 2" xfId="36544" xr:uid="{EDE41F6F-6EED-4D9A-914B-19107A39F83B}"/>
    <cellStyle name="Millares [0] 21 2 3 3" xfId="21676" xr:uid="{EDDE48E4-533E-4A46-8D7A-490EDEC066BF}"/>
    <cellStyle name="Millares [0] 21 2 3 3 2" xfId="43179" xr:uid="{F3A5DF65-7119-4146-B9B8-5A4D9843743C}"/>
    <cellStyle name="Millares [0] 21 2 3 4" xfId="28281" xr:uid="{46220378-B010-4433-B872-4EC0E63F4039}"/>
    <cellStyle name="Millares [0] 21 2 3 5" xfId="49784" xr:uid="{739C8435-E6EB-4936-8F53-7FCF350CBABE}"/>
    <cellStyle name="Millares [0] 21 2 4" xfId="8416" xr:uid="{C3BB5156-DDC2-4496-9504-445F8653A209}"/>
    <cellStyle name="Millares [0] 21 2 4 2" xfId="29919" xr:uid="{120CDE33-5E9B-46BD-8840-7C4FA44BE533}"/>
    <cellStyle name="Millares [0] 21 2 5" xfId="10073" xr:uid="{244DFB18-1352-43D8-BF58-D64170480D5A}"/>
    <cellStyle name="Millares [0] 21 2 5 2" xfId="31576" xr:uid="{FA322A71-8C40-4051-B5EC-4DD84289D937}"/>
    <cellStyle name="Millares [0] 21 2 6" xfId="16708" xr:uid="{63B21AAD-BD5A-43EC-A803-A6DF9CE4461D}"/>
    <cellStyle name="Millares [0] 21 2 6 2" xfId="38211" xr:uid="{9D081C67-3D3B-4AA9-85D6-CCAE2EF02DEB}"/>
    <cellStyle name="Millares [0] 21 2 7" xfId="23313" xr:uid="{B8C3A3AF-4F6F-47C7-9DAB-2D53938572A3}"/>
    <cellStyle name="Millares [0] 21 2 8" xfId="44816" xr:uid="{79AB3510-9205-4159-9D43-722A852E7FEF}"/>
    <cellStyle name="Millares [0] 21 3" xfId="2494" xr:uid="{1C10366F-F2E7-41A3-97AD-AFBA255BB0F2}"/>
    <cellStyle name="Millares [0] 21 3 2" xfId="10760" xr:uid="{38A3AC27-D7F8-4BC9-9518-F62720E15FE7}"/>
    <cellStyle name="Millares [0] 21 3 2 2" xfId="32263" xr:uid="{461D40FE-1383-4912-9D5E-1107B04D469C}"/>
    <cellStyle name="Millares [0] 21 3 3" xfId="17395" xr:uid="{4F099BF7-52B7-4CA3-8269-161EF23F87B1}"/>
    <cellStyle name="Millares [0] 21 3 3 2" xfId="38898" xr:uid="{EE7C708F-D01C-41F5-A9C1-9B35F0083C58}"/>
    <cellStyle name="Millares [0] 21 3 4" xfId="24000" xr:uid="{D7462481-71DD-494F-86B2-39A8490CB7EC}"/>
    <cellStyle name="Millares [0] 21 3 5" xfId="45503" xr:uid="{B2323391-F676-43DE-A584-FAB1C3C0A7D6}"/>
    <cellStyle name="Millares [0] 21 4" xfId="3690" xr:uid="{B6089C3B-692A-4CB1-8E82-423ADB1024A4}"/>
    <cellStyle name="Millares [0] 21 4 2" xfId="11956" xr:uid="{999DCDBF-5159-4167-9E9A-56DEA8D58139}"/>
    <cellStyle name="Millares [0] 21 4 2 2" xfId="33459" xr:uid="{C67A471F-E70A-4F7B-BF1B-C3ED28A1AAF1}"/>
    <cellStyle name="Millares [0] 21 4 3" xfId="18591" xr:uid="{C86BD557-9AFB-46DA-AA9F-3E28B921641F}"/>
    <cellStyle name="Millares [0] 21 4 3 2" xfId="40094" xr:uid="{DC882B52-D9B1-493C-8DA2-D6D183C155C1}"/>
    <cellStyle name="Millares [0] 21 4 4" xfId="25196" xr:uid="{6C19789B-3EED-422A-B46A-85311EC28E39}"/>
    <cellStyle name="Millares [0] 21 4 5" xfId="46699" xr:uid="{0282A7B1-C894-4678-B594-1A10114E05C8}"/>
    <cellStyle name="Millares [0] 21 5" xfId="5829" xr:uid="{FBB11691-9D9B-487A-8714-D0E91ECF4420}"/>
    <cellStyle name="Millares [0] 21 5 2" xfId="14095" xr:uid="{B3D6F7F4-6A83-4D68-8171-FAC671BB101C}"/>
    <cellStyle name="Millares [0] 21 5 2 2" xfId="35598" xr:uid="{CE014A5B-8D43-4BBF-9B8B-FE52A3B89480}"/>
    <cellStyle name="Millares [0] 21 5 3" xfId="20730" xr:uid="{25F8F731-C518-4FE0-9D1E-E3C5070141B7}"/>
    <cellStyle name="Millares [0] 21 5 3 2" xfId="42233" xr:uid="{BFC3597F-0EA1-4E85-8D0F-FD2723675EF5}"/>
    <cellStyle name="Millares [0] 21 5 4" xfId="27335" xr:uid="{ECF9360A-739F-4846-BBA9-1B32E80FA26C}"/>
    <cellStyle name="Millares [0] 21 5 5" xfId="48838" xr:uid="{24B319CC-36D6-4FB3-B02D-B0F617A25281}"/>
    <cellStyle name="Millares [0] 21 6" xfId="7470" xr:uid="{309D1D7D-336D-41D7-AA32-FDF865D0444E}"/>
    <cellStyle name="Millares [0] 21 6 2" xfId="28973" xr:uid="{F4457A48-E4EE-4D04-94D8-61DCAEF8FA34}"/>
    <cellStyle name="Millares [0] 21 7" xfId="9127" xr:uid="{F3157E5A-D7AA-4887-A128-9AE5AA899EAB}"/>
    <cellStyle name="Millares [0] 21 7 2" xfId="30630" xr:uid="{828BBC02-0A4A-4484-8A91-2A0D3EE1F673}"/>
    <cellStyle name="Millares [0] 21 8" xfId="15762" xr:uid="{D2B41099-10A8-450B-AD12-8849373C2546}"/>
    <cellStyle name="Millares [0] 21 8 2" xfId="37265" xr:uid="{50896356-5564-4520-A7BC-273448E83DC7}"/>
    <cellStyle name="Millares [0] 21 9" xfId="22367" xr:uid="{96A35A8F-B0A6-4DAF-81F9-E8132F6D4C7F}"/>
    <cellStyle name="Millares [0] 22" xfId="871" xr:uid="{C4DDF0E0-D18D-45C9-A319-9FF023A1CE2B}"/>
    <cellStyle name="Millares [0] 22 2" xfId="3700" xr:uid="{1BBB7E54-9EFA-4BB4-AC7E-6F9D950D1542}"/>
    <cellStyle name="Millares [0] 22 2 2" xfId="11966" xr:uid="{2DF46FFC-185E-4F7C-BF81-64354036105C}"/>
    <cellStyle name="Millares [0] 22 2 2 2" xfId="33469" xr:uid="{28EEDB3F-BC4F-4E64-AD28-B5D1A0889329}"/>
    <cellStyle name="Millares [0] 22 2 3" xfId="18601" xr:uid="{5AB5B245-6294-4373-99EF-4EF3261F1868}"/>
    <cellStyle name="Millares [0] 22 2 3 2" xfId="40104" xr:uid="{55F71874-96F1-4920-87D1-0996F234C5F6}"/>
    <cellStyle name="Millares [0] 22 2 4" xfId="25206" xr:uid="{4796FC8D-AB2A-4254-9C07-B03DE8E25617}"/>
    <cellStyle name="Millares [0] 22 2 5" xfId="46709" xr:uid="{15541AF2-F22B-405D-8763-B00FBB27264C}"/>
    <cellStyle name="Millares [0] 22 3" xfId="5839" xr:uid="{B1778732-166F-45CA-8E73-76C8A2F1B8B5}"/>
    <cellStyle name="Millares [0] 22 3 2" xfId="14105" xr:uid="{6449B09E-8394-4476-847B-EF01461039C6}"/>
    <cellStyle name="Millares [0] 22 3 2 2" xfId="35608" xr:uid="{0C728D16-C6F6-4560-A4F8-1FC388328E68}"/>
    <cellStyle name="Millares [0] 22 3 3" xfId="20740" xr:uid="{E6B53F73-763B-43C2-8EF3-0BD74B324A4C}"/>
    <cellStyle name="Millares [0] 22 3 3 2" xfId="42243" xr:uid="{3DAC1419-D74A-4039-B61D-AF7E3D1B519E}"/>
    <cellStyle name="Millares [0] 22 3 4" xfId="27345" xr:uid="{98EF765A-842D-468A-AF8F-C7014BF1BCC0}"/>
    <cellStyle name="Millares [0] 22 3 5" xfId="48848" xr:uid="{13957C90-6E4D-4E16-B0BB-F9F17118A621}"/>
    <cellStyle name="Millares [0] 22 4" xfId="7480" xr:uid="{8336D79F-6D23-4882-8972-BE808C14979A}"/>
    <cellStyle name="Millares [0] 22 4 2" xfId="28983" xr:uid="{503694E1-62FC-429E-98C4-9111F38F81C9}"/>
    <cellStyle name="Millares [0] 22 5" xfId="9137" xr:uid="{BF211257-CD48-4C6E-B22C-8D78A3889E15}"/>
    <cellStyle name="Millares [0] 22 5 2" xfId="30640" xr:uid="{6E2DF71D-880F-4FFC-AAE8-6ED8912E5806}"/>
    <cellStyle name="Millares [0] 22 6" xfId="15772" xr:uid="{ECA98E77-FADC-4867-A816-F508F6AFA54D}"/>
    <cellStyle name="Millares [0] 22 6 2" xfId="37275" xr:uid="{B34CC2F5-B23E-484A-8369-CB487E893244}"/>
    <cellStyle name="Millares [0] 22 7" xfId="22377" xr:uid="{8E8AA352-1AB5-4852-9F47-94A8ED958C51}"/>
    <cellStyle name="Millares [0] 22 8" xfId="43880" xr:uid="{380FB68B-E6C6-415B-B3D7-98BC49322E2D}"/>
    <cellStyle name="Millares [0] 23" xfId="1132" xr:uid="{A2B55FDB-5F48-497E-9112-923A9F92890A}"/>
    <cellStyle name="Millares [0] 23 2" xfId="3961" xr:uid="{F02EA898-2AA5-4AC8-89F2-5589FAA5CCC7}"/>
    <cellStyle name="Millares [0] 23 2 2" xfId="12227" xr:uid="{C06295BA-CAF5-43E6-A9E2-7D6A23D40A37}"/>
    <cellStyle name="Millares [0] 23 2 2 2" xfId="33730" xr:uid="{FE29F64F-C074-409C-8ECD-156CCD756A5C}"/>
    <cellStyle name="Millares [0] 23 2 3" xfId="18862" xr:uid="{6AAB91F9-59D8-49EC-B9A7-8E0116752AB8}"/>
    <cellStyle name="Millares [0] 23 2 3 2" xfId="40365" xr:uid="{8711BFE0-CED4-4903-A342-1950F5D4D3C8}"/>
    <cellStyle name="Millares [0] 23 2 4" xfId="25467" xr:uid="{FF4FAB72-9DF9-410A-967C-9D04347E71B9}"/>
    <cellStyle name="Millares [0] 23 2 5" xfId="46970" xr:uid="{E919CE07-5499-4A65-A927-0FFE69016019}"/>
    <cellStyle name="Millares [0] 23 3" xfId="6100" xr:uid="{7B07DE14-C65B-4A18-AA03-F0AD5A5F41D1}"/>
    <cellStyle name="Millares [0] 23 3 2" xfId="14366" xr:uid="{4A476EA8-8B49-445A-AD0F-F28855F7840D}"/>
    <cellStyle name="Millares [0] 23 3 2 2" xfId="35869" xr:uid="{AD425AB6-7835-4F6A-A220-CC57DA57D084}"/>
    <cellStyle name="Millares [0] 23 3 3" xfId="21001" xr:uid="{B346C106-C543-4564-B540-DAC43D00E65D}"/>
    <cellStyle name="Millares [0] 23 3 3 2" xfId="42504" xr:uid="{660AE5BD-6728-4F08-B791-210EE1C20A9E}"/>
    <cellStyle name="Millares [0] 23 3 4" xfId="27606" xr:uid="{0AFB55EA-29BE-461E-9A85-5A1ADD2176C7}"/>
    <cellStyle name="Millares [0] 23 3 5" xfId="49109" xr:uid="{19147B0B-6CF8-46E5-A550-63CC4940821D}"/>
    <cellStyle name="Millares [0] 23 4" xfId="7741" xr:uid="{61A74221-3B28-487E-A5D6-2251B5B9A8D6}"/>
    <cellStyle name="Millares [0] 23 4 2" xfId="29244" xr:uid="{16B44EC1-8944-424D-9788-56105FC8E7FE}"/>
    <cellStyle name="Millares [0] 23 5" xfId="9398" xr:uid="{4F6BE3A7-A0C8-4230-A8CA-5FCA974399C4}"/>
    <cellStyle name="Millares [0] 23 5 2" xfId="30901" xr:uid="{2D210496-AE91-4673-9366-EF3B8F9622C5}"/>
    <cellStyle name="Millares [0] 23 6" xfId="16033" xr:uid="{51920D8A-7DF2-477F-98AB-77478DBEA8CD}"/>
    <cellStyle name="Millares [0] 23 6 2" xfId="37536" xr:uid="{0F8A2465-2BCD-4D35-950E-999702114F12}"/>
    <cellStyle name="Millares [0] 23 7" xfId="22638" xr:uid="{E45E9C6A-FB21-441C-AD1A-0E07128BB6D0}"/>
    <cellStyle name="Millares [0] 23 8" xfId="44141" xr:uid="{2140EF4C-F2D3-4D8B-B14D-5EE28B516B5A}"/>
    <cellStyle name="Millares [0] 24" xfId="1818" xr:uid="{6E40E32D-4387-4519-A39D-F940145284BF}"/>
    <cellStyle name="Millares [0] 24 2" xfId="4647" xr:uid="{C0B6ADEE-F6A8-4961-8876-304E692A1042}"/>
    <cellStyle name="Millares [0] 24 2 2" xfId="12913" xr:uid="{93715D90-8AD8-4340-8970-F7A2093B2C68}"/>
    <cellStyle name="Millares [0] 24 2 2 2" xfId="34416" xr:uid="{3CEB185B-3AC1-44D2-82E4-D063362EF91A}"/>
    <cellStyle name="Millares [0] 24 2 3" xfId="19548" xr:uid="{912A72DD-36F4-4589-A994-52AF3212BCC4}"/>
    <cellStyle name="Millares [0] 24 2 3 2" xfId="41051" xr:uid="{A9F0DAD0-9744-4939-BE26-4CF06F541AB9}"/>
    <cellStyle name="Millares [0] 24 2 4" xfId="26153" xr:uid="{5A8CE826-52A2-485E-9104-CE51685E6A9F}"/>
    <cellStyle name="Millares [0] 24 2 5" xfId="47656" xr:uid="{8C9FFFBA-1EC8-4E9A-BF68-1B91444A294A}"/>
    <cellStyle name="Millares [0] 24 3" xfId="6786" xr:uid="{AD6D5E91-97B7-4A9B-A4D0-040036B324C6}"/>
    <cellStyle name="Millares [0] 24 3 2" xfId="15052" xr:uid="{6DCD3B51-AABC-4661-A6F4-11FC9C011C7A}"/>
    <cellStyle name="Millares [0] 24 3 2 2" xfId="36555" xr:uid="{97768BC5-7A34-4DEF-80FA-6514874D9601}"/>
    <cellStyle name="Millares [0] 24 3 3" xfId="21687" xr:uid="{167DAD93-75D7-4DAF-904B-4DB6088BE582}"/>
    <cellStyle name="Millares [0] 24 3 3 2" xfId="43190" xr:uid="{10B70853-A0D8-412E-B566-09FDD2ECA4D4}"/>
    <cellStyle name="Millares [0] 24 3 4" xfId="28292" xr:uid="{E45BE9AF-19FB-4D06-BB1D-EE5FFDDDDDB1}"/>
    <cellStyle name="Millares [0] 24 3 5" xfId="49795" xr:uid="{06DF3103-CFCF-4E85-9858-6C5D2C3083B2}"/>
    <cellStyle name="Millares [0] 24 4" xfId="8427" xr:uid="{023D0D9A-A0BE-4FE5-A6AB-953760EFAC85}"/>
    <cellStyle name="Millares [0] 24 4 2" xfId="29930" xr:uid="{0CF15496-C638-402B-8553-7D6E09F82605}"/>
    <cellStyle name="Millares [0] 24 5" xfId="10084" xr:uid="{3A51272C-3483-4921-A0EF-6B9A900FB7EA}"/>
    <cellStyle name="Millares [0] 24 5 2" xfId="31587" xr:uid="{7936751D-F792-4F52-8A19-CC4DE2C3DAD5}"/>
    <cellStyle name="Millares [0] 24 6" xfId="16719" xr:uid="{B7A3AEC6-18DB-4288-8235-BFE641C13F0D}"/>
    <cellStyle name="Millares [0] 24 6 2" xfId="38222" xr:uid="{6B33B978-18A8-4228-A2C1-257FC182D934}"/>
    <cellStyle name="Millares [0] 24 7" xfId="23324" xr:uid="{0C60EE10-E6DD-46EC-AF10-1222FC61FB0B}"/>
    <cellStyle name="Millares [0] 24 8" xfId="44827" xr:uid="{DB50DE91-01BF-4A23-9C54-68FBFF7E35C6}"/>
    <cellStyle name="Millares [0] 25" xfId="1820" xr:uid="{D46A6198-54BB-4E85-8229-FF7630A9EC1D}"/>
    <cellStyle name="Millares [0] 25 2" xfId="4648" xr:uid="{3FE7E015-0679-41EA-9CE8-9521C88870EE}"/>
    <cellStyle name="Millares [0] 25 2 2" xfId="12914" xr:uid="{D2D62738-C301-4889-8281-F250682038EA}"/>
    <cellStyle name="Millares [0] 25 2 2 2" xfId="34417" xr:uid="{3BB3B923-5E19-4C61-8656-D7D641FB280E}"/>
    <cellStyle name="Millares [0] 25 2 3" xfId="19549" xr:uid="{BBEA87EE-B362-4FD0-A8D4-62FD856C091C}"/>
    <cellStyle name="Millares [0] 25 2 3 2" xfId="41052" xr:uid="{AC82EA5C-E814-48C6-A3B2-6CC0799C0895}"/>
    <cellStyle name="Millares [0] 25 2 4" xfId="26154" xr:uid="{E30E1CE4-53C4-4387-AE71-5A0A098B48AA}"/>
    <cellStyle name="Millares [0] 25 2 5" xfId="47657" xr:uid="{C9554131-BEEC-4076-8756-906081EE88D0}"/>
    <cellStyle name="Millares [0] 25 3" xfId="6787" xr:uid="{E8090F00-3881-4EEC-8E58-37AAC87CDA69}"/>
    <cellStyle name="Millares [0] 25 3 2" xfId="15053" xr:uid="{F0F1EFDC-0DAB-4593-9120-858284FFD1AB}"/>
    <cellStyle name="Millares [0] 25 3 2 2" xfId="36556" xr:uid="{B39E0B64-A7AA-4528-9BF2-DB66BFD470C2}"/>
    <cellStyle name="Millares [0] 25 3 3" xfId="21688" xr:uid="{95937227-C493-4595-A974-02CA3B08E25C}"/>
    <cellStyle name="Millares [0] 25 3 3 2" xfId="43191" xr:uid="{8F380957-F225-4EFD-A854-50EC54A39BF7}"/>
    <cellStyle name="Millares [0] 25 3 4" xfId="28293" xr:uid="{48866C46-B814-4A7A-9BD0-2829A2650D17}"/>
    <cellStyle name="Millares [0] 25 3 5" xfId="49796" xr:uid="{58153420-70BA-4F7D-B29F-009735E08930}"/>
    <cellStyle name="Millares [0] 25 4" xfId="8428" xr:uid="{D7450D81-A74C-4349-AF5B-56A637764B0B}"/>
    <cellStyle name="Millares [0] 25 4 2" xfId="29931" xr:uid="{9DD52C7F-2180-49FA-B2C6-0EF9C3BA0F13}"/>
    <cellStyle name="Millares [0] 25 5" xfId="10086" xr:uid="{79A7A562-8B4F-4863-8A8F-646C519A866E}"/>
    <cellStyle name="Millares [0] 25 5 2" xfId="31589" xr:uid="{2BADEAEE-C031-4B2A-9D64-D8E340274B6F}"/>
    <cellStyle name="Millares [0] 25 6" xfId="16721" xr:uid="{09E9346C-E72E-4EAD-AB3F-3EC83DE90684}"/>
    <cellStyle name="Millares [0] 25 6 2" xfId="38224" xr:uid="{17C29191-459A-4F4B-B684-1040C429220E}"/>
    <cellStyle name="Millares [0] 25 7" xfId="23326" xr:uid="{8E094029-B266-45A9-A390-97C20A65A22D}"/>
    <cellStyle name="Millares [0] 25 8" xfId="44829" xr:uid="{D3F5475D-A2FB-4777-B0FC-69AB2222A7C9}"/>
    <cellStyle name="Millares [0] 26" xfId="2504" xr:uid="{5711A786-2735-4B0C-9CB9-DA08D3FD862E}"/>
    <cellStyle name="Millares [0] 26 2" xfId="10770" xr:uid="{71561174-CB43-4652-B1A7-D5DA6CEA693E}"/>
    <cellStyle name="Millares [0] 26 2 2" xfId="32273" xr:uid="{BC6075A7-6211-4DF6-9465-3073CB844245}"/>
    <cellStyle name="Millares [0] 26 3" xfId="17405" xr:uid="{7E09736D-547E-4D2B-ABD2-DF395A9B3BF8}"/>
    <cellStyle name="Millares [0] 26 3 2" xfId="38908" xr:uid="{F7207C24-31C4-4159-8E69-458B272CEDD7}"/>
    <cellStyle name="Millares [0] 26 4" xfId="24010" xr:uid="{CB806D40-B3EC-44A4-AD0E-6000DBA74F20}"/>
    <cellStyle name="Millares [0] 26 5" xfId="45513" xr:uid="{8AE40194-9363-4736-AB98-37F469844FA8}"/>
    <cellStyle name="Millares [0] 27" xfId="3016" xr:uid="{8E7C3A08-51BE-44AE-8F02-4F318AB9BD7E}"/>
    <cellStyle name="Millares [0] 27 2" xfId="11282" xr:uid="{FE91A426-EB3C-48E4-BBAF-B30BF95EB273}"/>
    <cellStyle name="Millares [0] 27 2 2" xfId="32785" xr:uid="{5E23523A-4F4B-4D52-9AFE-74AB7E88880F}"/>
    <cellStyle name="Millares [0] 27 3" xfId="17917" xr:uid="{2C53932B-C249-4026-9207-360318D4C70F}"/>
    <cellStyle name="Millares [0] 27 3 2" xfId="39420" xr:uid="{F7DCB394-9E4F-4C2E-823D-51635C00E208}"/>
    <cellStyle name="Millares [0] 27 4" xfId="24522" xr:uid="{854BAF81-3F77-45EF-A060-1846691C5DFC}"/>
    <cellStyle name="Millares [0] 27 5" xfId="46025" xr:uid="{D46A7388-30C6-411A-91B3-626ED960A781}"/>
    <cellStyle name="Millares [0] 28" xfId="4651" xr:uid="{EA6BD00F-1CF5-4908-99D0-ADEC74A6B377}"/>
    <cellStyle name="Millares [0] 28 2" xfId="12917" xr:uid="{8B017446-8027-4212-9930-F78C60A2D1DA}"/>
    <cellStyle name="Millares [0] 28 2 2" xfId="34420" xr:uid="{6F8C6039-DED8-4EE4-9A6B-13A77E4833C8}"/>
    <cellStyle name="Millares [0] 28 3" xfId="19552" xr:uid="{E00EE494-3435-44B0-B455-7B8EE64D61C7}"/>
    <cellStyle name="Millares [0] 28 3 2" xfId="41055" xr:uid="{4917E280-D4E4-4769-9C80-CFE1971DE244}"/>
    <cellStyle name="Millares [0] 28 4" xfId="26157" xr:uid="{E6D17320-F2C5-40CC-BA36-D7FA72EB44CA}"/>
    <cellStyle name="Millares [0] 28 5" xfId="47660" xr:uid="{A6D56844-7470-4F91-9E60-CD065D4E4CE7}"/>
    <cellStyle name="Millares [0] 29" xfId="5154" xr:uid="{2506A10B-64B8-4694-BAC3-BCF3E649F004}"/>
    <cellStyle name="Millares [0] 29 2" xfId="13420" xr:uid="{4C203D15-771D-4E66-9121-460DA5AF698C}"/>
    <cellStyle name="Millares [0] 29 2 2" xfId="34923" xr:uid="{8E465AD9-EEAC-4FF0-9FED-F6432998A20E}"/>
    <cellStyle name="Millares [0] 29 3" xfId="20055" xr:uid="{C2F6B8C7-A730-424F-AD80-145CBF513F43}"/>
    <cellStyle name="Millares [0] 29 3 2" xfId="41558" xr:uid="{ED621363-AD6C-4055-B31C-AE85E6E5B644}"/>
    <cellStyle name="Millares [0] 29 4" xfId="26660" xr:uid="{EE12B9B3-C20B-4FC9-AB08-3398C5A9B32C}"/>
    <cellStyle name="Millares [0] 29 5" xfId="48163" xr:uid="{42ACD835-757F-46C3-A758-B8C559120DC5}"/>
    <cellStyle name="Millares [0] 3" xfId="81" xr:uid="{00000000-0005-0000-0000-000004000000}"/>
    <cellStyle name="Millares [0] 3 2" xfId="301" xr:uid="{24E41B15-5679-4078-88B4-2467771B7A81}"/>
    <cellStyle name="Millares [0] 3 2 10" xfId="4769" xr:uid="{454F520F-A668-4E0A-A83C-0D0766A06D4C}"/>
    <cellStyle name="Millares [0] 3 2 10 2" xfId="13035" xr:uid="{46E126B7-E2C4-4DBD-8765-EDCDE54EB755}"/>
    <cellStyle name="Millares [0] 3 2 10 2 2" xfId="34538" xr:uid="{05642C42-5CF1-4E1E-B006-601DDA931553}"/>
    <cellStyle name="Millares [0] 3 2 10 3" xfId="19670" xr:uid="{7796381A-66A6-43EA-8434-FDDF3854059D}"/>
    <cellStyle name="Millares [0] 3 2 10 3 2" xfId="41173" xr:uid="{0B1C7CFB-A89E-4815-9726-E89262CF9E71}"/>
    <cellStyle name="Millares [0] 3 2 10 4" xfId="26275" xr:uid="{DBB45FA4-B3ED-4076-9657-3F931BE97AC9}"/>
    <cellStyle name="Millares [0] 3 2 10 5" xfId="47778" xr:uid="{40F28425-EB04-477A-9685-D8A630F48B8C}"/>
    <cellStyle name="Millares [0] 3 2 11" xfId="5273" xr:uid="{C4EACFF0-5ABF-4417-895B-FF55F9FCD2DC}"/>
    <cellStyle name="Millares [0] 3 2 11 2" xfId="13539" xr:uid="{767A8D2D-FC0F-45A8-8DB5-E5BFEF078EEE}"/>
    <cellStyle name="Millares [0] 3 2 11 2 2" xfId="35042" xr:uid="{39F44C41-701D-45FA-B98C-060CB5EE1A39}"/>
    <cellStyle name="Millares [0] 3 2 11 3" xfId="20174" xr:uid="{BFD565A3-526B-416E-9615-015B01199110}"/>
    <cellStyle name="Millares [0] 3 2 11 3 2" xfId="41677" xr:uid="{283857B1-E4A0-4A25-80E4-00D13F86D889}"/>
    <cellStyle name="Millares [0] 3 2 11 4" xfId="26779" xr:uid="{0F1FBB55-29A7-40D6-AA36-94E731FC98FB}"/>
    <cellStyle name="Millares [0] 3 2 11 5" xfId="48282" xr:uid="{AB599989-29B8-4779-9FA4-E4107A340835}"/>
    <cellStyle name="Millares [0] 3 2 12" xfId="6914" xr:uid="{C0089EB1-5CB1-4E06-B6E2-57318C87BA7D}"/>
    <cellStyle name="Millares [0] 3 2 12 2" xfId="28417" xr:uid="{930ED7F3-5E19-429C-9C34-EAF75121F4A0}"/>
    <cellStyle name="Millares [0] 3 2 13" xfId="8570" xr:uid="{9EBC5ECC-A50A-4AD8-B88D-937966D2B406}"/>
    <cellStyle name="Millares [0] 3 2 13 2" xfId="30073" xr:uid="{26188025-0EBF-4015-98EE-B36B8718BBDD}"/>
    <cellStyle name="Millares [0] 3 2 14" xfId="15206" xr:uid="{BD78385D-981D-47E7-8DF9-A898E5CD2A0C}"/>
    <cellStyle name="Millares [0] 3 2 14 2" xfId="36709" xr:uid="{C11E2A40-D407-42E2-A0C2-4E36A292C9C4}"/>
    <cellStyle name="Millares [0] 3 2 15" xfId="21811" xr:uid="{7547BB3B-D8C4-4B84-A810-4068A6121DF4}"/>
    <cellStyle name="Millares [0] 3 2 16" xfId="43314" xr:uid="{F8E90351-0FB3-4C73-AC6E-53125E8666AB}"/>
    <cellStyle name="Millares [0] 3 2 2" xfId="567" xr:uid="{7DA09B21-1D93-4670-A533-39E5285D06A7}"/>
    <cellStyle name="Millares [0] 3 2 2 10" xfId="7178" xr:uid="{051C1AB3-F36F-4DD4-9148-09E5F79846EF}"/>
    <cellStyle name="Millares [0] 3 2 2 10 2" xfId="28681" xr:uid="{4AA2AB81-089A-46CC-A02F-479F58667B4B}"/>
    <cellStyle name="Millares [0] 3 2 2 11" xfId="8834" xr:uid="{F1FBBE89-8825-4793-8BAA-A984E6C7C283}"/>
    <cellStyle name="Millares [0] 3 2 2 11 2" xfId="30337" xr:uid="{89274F51-D7FE-44A5-A14C-2735896F932A}"/>
    <cellStyle name="Millares [0] 3 2 2 12" xfId="15470" xr:uid="{40C001BE-9A71-4D08-B0D0-8884F41701BA}"/>
    <cellStyle name="Millares [0] 3 2 2 12 2" xfId="36973" xr:uid="{B91A1938-468C-424C-A0A8-D3F9A3C075E5}"/>
    <cellStyle name="Millares [0] 3 2 2 13" xfId="22075" xr:uid="{711CA470-1801-4ED3-BC47-F19136F7E058}"/>
    <cellStyle name="Millares [0] 3 2 2 14" xfId="43578" xr:uid="{B54B3F2B-E23F-4321-9E9E-975D9885317C}"/>
    <cellStyle name="Millares [0] 3 2 2 2" xfId="849" xr:uid="{8770B565-19FB-4F0C-9067-0D4DC58DA47F}"/>
    <cellStyle name="Millares [0] 3 2 2 2 10" xfId="15750" xr:uid="{62F1CBF8-6D07-48A8-919F-363F617E912B}"/>
    <cellStyle name="Millares [0] 3 2 2 2 10 2" xfId="37253" xr:uid="{8E8A2F3B-67E7-4B96-AD75-683A6516F305}"/>
    <cellStyle name="Millares [0] 3 2 2 2 11" xfId="22355" xr:uid="{A65512BC-46C7-48BE-8B39-98707BCD60E4}"/>
    <cellStyle name="Millares [0] 3 2 2 2 12" xfId="43858" xr:uid="{D124B218-1785-4287-B1EA-7352C54BA043}"/>
    <cellStyle name="Millares [0] 3 2 2 2 2" xfId="1795" xr:uid="{DBEA7B17-F56E-4DB2-943D-1FE13C3DD575}"/>
    <cellStyle name="Millares [0] 3 2 2 2 2 2" xfId="4624" xr:uid="{647DB092-DCF8-4783-A34C-40182DE2172D}"/>
    <cellStyle name="Millares [0] 3 2 2 2 2 2 2" xfId="12890" xr:uid="{6D253D9D-CD68-4215-9413-D907AF2E463D}"/>
    <cellStyle name="Millares [0] 3 2 2 2 2 2 2 2" xfId="34393" xr:uid="{AB5B606B-8AE8-4BC1-97DA-7997E683294B}"/>
    <cellStyle name="Millares [0] 3 2 2 2 2 2 3" xfId="19525" xr:uid="{9F936CD2-5ACE-453F-AA4A-54FFB6EA51C0}"/>
    <cellStyle name="Millares [0] 3 2 2 2 2 2 3 2" xfId="41028" xr:uid="{FF5F85A9-1045-4488-A90E-C0DD02B123DC}"/>
    <cellStyle name="Millares [0] 3 2 2 2 2 2 4" xfId="26130" xr:uid="{949142B6-973E-45F8-ABA1-FEFA22C1473F}"/>
    <cellStyle name="Millares [0] 3 2 2 2 2 2 5" xfId="47633" xr:uid="{58B2F119-0F3A-4002-A5D6-B3CB397B43AC}"/>
    <cellStyle name="Millares [0] 3 2 2 2 2 3" xfId="6763" xr:uid="{F44532D3-6EF6-4DA9-A2F1-3A84AA02766E}"/>
    <cellStyle name="Millares [0] 3 2 2 2 2 3 2" xfId="15029" xr:uid="{FAAE408B-2173-4FC0-84F9-5F61A02595E5}"/>
    <cellStyle name="Millares [0] 3 2 2 2 2 3 2 2" xfId="36532" xr:uid="{14417E56-6625-4196-B316-43F9A3CA66B8}"/>
    <cellStyle name="Millares [0] 3 2 2 2 2 3 3" xfId="21664" xr:uid="{277E715A-6C4F-4E9E-A068-AAF41D6FD949}"/>
    <cellStyle name="Millares [0] 3 2 2 2 2 3 3 2" xfId="43167" xr:uid="{31651ED7-F9F4-41E4-B96F-EE65883F2988}"/>
    <cellStyle name="Millares [0] 3 2 2 2 2 3 4" xfId="28269" xr:uid="{2A37A2DD-9AB5-4F79-811F-62B7418FE25D}"/>
    <cellStyle name="Millares [0] 3 2 2 2 2 3 5" xfId="49772" xr:uid="{635BD8D3-A61A-46AF-AE49-8029EF0DE5D9}"/>
    <cellStyle name="Millares [0] 3 2 2 2 2 4" xfId="8404" xr:uid="{56020D29-BBD2-413B-A478-628C1D31D31C}"/>
    <cellStyle name="Millares [0] 3 2 2 2 2 4 2" xfId="29907" xr:uid="{4B497738-86AC-46F8-A621-188F318FF5C0}"/>
    <cellStyle name="Millares [0] 3 2 2 2 2 5" xfId="10061" xr:uid="{14CD9355-E953-4FB3-97FD-977BC8243BE1}"/>
    <cellStyle name="Millares [0] 3 2 2 2 2 5 2" xfId="31564" xr:uid="{39DD2202-E30D-4775-916C-6227A75FD53D}"/>
    <cellStyle name="Millares [0] 3 2 2 2 2 6" xfId="16696" xr:uid="{A8C4607C-86EF-4549-A6DC-E0500B520CBD}"/>
    <cellStyle name="Millares [0] 3 2 2 2 2 6 2" xfId="38199" xr:uid="{37340807-D124-4A15-9615-F882D267C076}"/>
    <cellStyle name="Millares [0] 3 2 2 2 2 7" xfId="23301" xr:uid="{51D85990-9A37-4D09-9040-9485DAA1244F}"/>
    <cellStyle name="Millares [0] 3 2 2 2 2 8" xfId="44804" xr:uid="{7A84D07C-4F65-4C64-A978-8AD109E9517A}"/>
    <cellStyle name="Millares [0] 3 2 2 2 3" xfId="2482" xr:uid="{B9DB060D-28E0-46EA-BF21-D5F58A5DC32F}"/>
    <cellStyle name="Millares [0] 3 2 2 2 3 2" xfId="10748" xr:uid="{DD2350FC-DF41-483A-98D2-FCB1D727857D}"/>
    <cellStyle name="Millares [0] 3 2 2 2 3 2 2" xfId="32251" xr:uid="{5EBE8CA7-9887-4EED-B2A7-7B680731241D}"/>
    <cellStyle name="Millares [0] 3 2 2 2 3 3" xfId="17383" xr:uid="{3293D876-B130-4F13-8BDA-501402D2A67F}"/>
    <cellStyle name="Millares [0] 3 2 2 2 3 3 2" xfId="38886" xr:uid="{394B82CC-EC44-4EDD-B0F6-A2E709FC7846}"/>
    <cellStyle name="Millares [0] 3 2 2 2 3 4" xfId="23988" xr:uid="{1AF445BE-CA92-455A-B85E-DD4719DFEB7F}"/>
    <cellStyle name="Millares [0] 3 2 2 2 3 5" xfId="45491" xr:uid="{02265D3F-A620-443E-B6ED-0E9AA29694B1}"/>
    <cellStyle name="Millares [0] 3 2 2 2 4" xfId="2999" xr:uid="{51A214C5-AD68-48D1-A49F-48182E61E2A8}"/>
    <cellStyle name="Millares [0] 3 2 2 2 4 2" xfId="11265" xr:uid="{055326AF-7A85-48E1-9FDD-8336BBEB91D0}"/>
    <cellStyle name="Millares [0] 3 2 2 2 4 2 2" xfId="32768" xr:uid="{639715F5-0150-4CA2-A2DD-94A1C01D8452}"/>
    <cellStyle name="Millares [0] 3 2 2 2 4 3" xfId="17900" xr:uid="{59E3C1D9-2C23-43B8-9E5E-6856A98D0A69}"/>
    <cellStyle name="Millares [0] 3 2 2 2 4 3 2" xfId="39403" xr:uid="{44245449-148D-4B9F-B938-DB05C129DACC}"/>
    <cellStyle name="Millares [0] 3 2 2 2 4 4" xfId="24505" xr:uid="{4649F486-C451-4C3E-935F-D0E3AACD4254}"/>
    <cellStyle name="Millares [0] 3 2 2 2 4 5" xfId="46008" xr:uid="{9EC9607D-7DAD-45E5-9872-4E5749BF1020}"/>
    <cellStyle name="Millares [0] 3 2 2 2 5" xfId="3678" xr:uid="{7D4A9699-0549-429F-AF50-80DFEE242FAB}"/>
    <cellStyle name="Millares [0] 3 2 2 2 5 2" xfId="11944" xr:uid="{872E43C6-E801-4491-A6FC-513C02E802B9}"/>
    <cellStyle name="Millares [0] 3 2 2 2 5 2 2" xfId="33447" xr:uid="{1B0FE50E-6103-4268-8883-425E28365806}"/>
    <cellStyle name="Millares [0] 3 2 2 2 5 3" xfId="18579" xr:uid="{9B22964D-7BAF-48B2-9856-AB190E0D3870}"/>
    <cellStyle name="Millares [0] 3 2 2 2 5 3 2" xfId="40082" xr:uid="{0055B380-CB6F-4447-91FA-3F569D332A1F}"/>
    <cellStyle name="Millares [0] 3 2 2 2 5 4" xfId="25184" xr:uid="{7DDFD0E5-8686-4632-8F17-D2EEE2206761}"/>
    <cellStyle name="Millares [0] 3 2 2 2 5 5" xfId="46687" xr:uid="{78175D08-67E0-476F-90BB-85F275F5B226}"/>
    <cellStyle name="Millares [0] 3 2 2 2 6" xfId="5143" xr:uid="{3C51296F-8A30-4C8A-88D0-417735FD08AF}"/>
    <cellStyle name="Millares [0] 3 2 2 2 6 2" xfId="13409" xr:uid="{692003D3-68AC-46F9-AACE-EF92C16E2AD8}"/>
    <cellStyle name="Millares [0] 3 2 2 2 6 2 2" xfId="34912" xr:uid="{F4AB8D63-90CF-409D-95CB-76955DD3FF25}"/>
    <cellStyle name="Millares [0] 3 2 2 2 6 3" xfId="20044" xr:uid="{6FA860EC-5D0F-4473-8740-E1AC59E41BAD}"/>
    <cellStyle name="Millares [0] 3 2 2 2 6 3 2" xfId="41547" xr:uid="{CC4CB467-F219-42D2-8BF4-38C837332ECA}"/>
    <cellStyle name="Millares [0] 3 2 2 2 6 4" xfId="26649" xr:uid="{4BB3A430-8CB3-4696-87CB-575968F6E8D7}"/>
    <cellStyle name="Millares [0] 3 2 2 2 6 5" xfId="48152" xr:uid="{26B8E5DA-550C-49E8-A2E6-3CCA20401ACC}"/>
    <cellStyle name="Millares [0] 3 2 2 2 7" xfId="5817" xr:uid="{7A0C89E7-8411-42FD-B4A2-A888BB694299}"/>
    <cellStyle name="Millares [0] 3 2 2 2 7 2" xfId="14083" xr:uid="{11FD408B-54D5-4635-B83B-86A85B75B890}"/>
    <cellStyle name="Millares [0] 3 2 2 2 7 2 2" xfId="35586" xr:uid="{EE284A7A-CA0A-424A-BC16-46335298C932}"/>
    <cellStyle name="Millares [0] 3 2 2 2 7 3" xfId="20718" xr:uid="{A11D2CF0-7133-4D37-AFE3-865C808A28E2}"/>
    <cellStyle name="Millares [0] 3 2 2 2 7 3 2" xfId="42221" xr:uid="{597C085F-EB3F-4CD9-96B2-DD08EC76A58B}"/>
    <cellStyle name="Millares [0] 3 2 2 2 7 4" xfId="27323" xr:uid="{B451759A-724F-46F0-8D49-A471C80C116C}"/>
    <cellStyle name="Millares [0] 3 2 2 2 7 5" xfId="48826" xr:uid="{B42BBD5D-6BD4-463D-B566-DBE550CAA33E}"/>
    <cellStyle name="Millares [0] 3 2 2 2 8" xfId="7458" xr:uid="{A5954EE2-BA74-4120-8081-FCC6FE71B566}"/>
    <cellStyle name="Millares [0] 3 2 2 2 8 2" xfId="28961" xr:uid="{059D5DC3-6CB7-4F55-9B51-85AA52AE91E7}"/>
    <cellStyle name="Millares [0] 3 2 2 2 9" xfId="9115" xr:uid="{7DAE38AB-47E5-4CB7-AC52-74CB1043A09D}"/>
    <cellStyle name="Millares [0] 3 2 2 2 9 2" xfId="30618" xr:uid="{090184CB-CB59-4888-A205-CBB4AB6031B5}"/>
    <cellStyle name="Millares [0] 3 2 2 3" xfId="1119" xr:uid="{68A7696C-7F08-4CAE-9386-91562E7096BB}"/>
    <cellStyle name="Millares [0] 3 2 2 3 2" xfId="3948" xr:uid="{88AFD098-BE53-4BC8-BA11-4DD061D303C4}"/>
    <cellStyle name="Millares [0] 3 2 2 3 2 2" xfId="12214" xr:uid="{71FAA199-2BF8-4B7F-B330-7661E49EEF2C}"/>
    <cellStyle name="Millares [0] 3 2 2 3 2 2 2" xfId="33717" xr:uid="{771E9BEC-AB85-4621-B6CF-70C2F1A4E089}"/>
    <cellStyle name="Millares [0] 3 2 2 3 2 3" xfId="18849" xr:uid="{867AAD84-BC4D-4549-BF93-33C0435B1CC6}"/>
    <cellStyle name="Millares [0] 3 2 2 3 2 3 2" xfId="40352" xr:uid="{0B2A39E1-601D-42D9-B365-BF3B15F2AD9C}"/>
    <cellStyle name="Millares [0] 3 2 2 3 2 4" xfId="25454" xr:uid="{7EFB9BC6-549F-4AD1-8596-8891BAB699CA}"/>
    <cellStyle name="Millares [0] 3 2 2 3 2 5" xfId="46957" xr:uid="{E5E125CA-D72A-42FD-965D-9F9C17381860}"/>
    <cellStyle name="Millares [0] 3 2 2 3 3" xfId="6087" xr:uid="{877D781B-2DF1-4B8C-BA4D-773857ECE99B}"/>
    <cellStyle name="Millares [0] 3 2 2 3 3 2" xfId="14353" xr:uid="{3D7B6091-B2AD-458A-AB31-FE14A7279F4A}"/>
    <cellStyle name="Millares [0] 3 2 2 3 3 2 2" xfId="35856" xr:uid="{CD33BBAA-42E9-4A03-BDF8-21496C4A7B1B}"/>
    <cellStyle name="Millares [0] 3 2 2 3 3 3" xfId="20988" xr:uid="{C987D6DD-2E51-42B1-87FC-EE68C8C5C755}"/>
    <cellStyle name="Millares [0] 3 2 2 3 3 3 2" xfId="42491" xr:uid="{681E1E79-6FA5-403F-A664-977DFBAC6BC0}"/>
    <cellStyle name="Millares [0] 3 2 2 3 3 4" xfId="27593" xr:uid="{C40A2FDD-06DE-4B25-8BEF-77C12CDBD299}"/>
    <cellStyle name="Millares [0] 3 2 2 3 3 5" xfId="49096" xr:uid="{1621FBB8-4EB9-4923-80AC-1AB3556620E2}"/>
    <cellStyle name="Millares [0] 3 2 2 3 4" xfId="7728" xr:uid="{1CCBD30D-EA3F-4196-AD01-5655A61619DF}"/>
    <cellStyle name="Millares [0] 3 2 2 3 4 2" xfId="29231" xr:uid="{ABB1E980-2A02-4A4F-9D7B-B28FBF3055F1}"/>
    <cellStyle name="Millares [0] 3 2 2 3 5" xfId="9385" xr:uid="{50485BFA-3228-4C3F-BBBC-A7808CAF1FC1}"/>
    <cellStyle name="Millares [0] 3 2 2 3 5 2" xfId="30888" xr:uid="{D1B83EB7-5CE9-48FE-935F-0788E7500AB4}"/>
    <cellStyle name="Millares [0] 3 2 2 3 6" xfId="16020" xr:uid="{A1A924C0-45B1-42E5-AFCB-BCC5A41E61DC}"/>
    <cellStyle name="Millares [0] 3 2 2 3 6 2" xfId="37523" xr:uid="{C65B6638-6E45-4AEA-AAD6-9CCD56710802}"/>
    <cellStyle name="Millares [0] 3 2 2 3 7" xfId="22625" xr:uid="{54104394-49BE-42C3-9378-A45B6F22B028}"/>
    <cellStyle name="Millares [0] 3 2 2 3 8" xfId="44128" xr:uid="{713A2781-901B-47BD-9201-749F9486DE84}"/>
    <cellStyle name="Millares [0] 3 2 2 4" xfId="1515" xr:uid="{17E705D9-7EB1-4CE2-B6A4-6F8F83B1238C}"/>
    <cellStyle name="Millares [0] 3 2 2 4 2" xfId="4344" xr:uid="{4874B869-9CA1-46F7-B5FB-BC3D9DE09E64}"/>
    <cellStyle name="Millares [0] 3 2 2 4 2 2" xfId="12610" xr:uid="{BDB60D6C-8D62-4845-B0EC-417D9690AA17}"/>
    <cellStyle name="Millares [0] 3 2 2 4 2 2 2" xfId="34113" xr:uid="{C51E3E40-920C-46F4-99F8-E5A66705C47F}"/>
    <cellStyle name="Millares [0] 3 2 2 4 2 3" xfId="19245" xr:uid="{B2EF2C1B-C560-423B-9EBF-DF01E9433E4F}"/>
    <cellStyle name="Millares [0] 3 2 2 4 2 3 2" xfId="40748" xr:uid="{8489E97B-CF24-4700-87F6-05E0F86EFED5}"/>
    <cellStyle name="Millares [0] 3 2 2 4 2 4" xfId="25850" xr:uid="{FAF026AA-28C5-4AA7-87C6-B6050AC274F3}"/>
    <cellStyle name="Millares [0] 3 2 2 4 2 5" xfId="47353" xr:uid="{31721FB8-821A-4717-BDA0-3C8956243939}"/>
    <cellStyle name="Millares [0] 3 2 2 4 3" xfId="6483" xr:uid="{A8A8C217-9E15-44B3-A09A-B926C1E98601}"/>
    <cellStyle name="Millares [0] 3 2 2 4 3 2" xfId="14749" xr:uid="{D028990A-A4F7-49EA-A7A1-0769B65E1D71}"/>
    <cellStyle name="Millares [0] 3 2 2 4 3 2 2" xfId="36252" xr:uid="{3EE852F8-9586-40CF-8594-84124429CA44}"/>
    <cellStyle name="Millares [0] 3 2 2 4 3 3" xfId="21384" xr:uid="{A1DF442F-7359-4425-A0F4-2236F7737FEA}"/>
    <cellStyle name="Millares [0] 3 2 2 4 3 3 2" xfId="42887" xr:uid="{AE27FF14-5482-42AF-AEAC-F4ED7C548C87}"/>
    <cellStyle name="Millares [0] 3 2 2 4 3 4" xfId="27989" xr:uid="{A28641A5-9858-42C8-87AC-CA97300744CC}"/>
    <cellStyle name="Millares [0] 3 2 2 4 3 5" xfId="49492" xr:uid="{78EBAE34-2B7D-4782-8FDE-27341B9C7BDE}"/>
    <cellStyle name="Millares [0] 3 2 2 4 4" xfId="8124" xr:uid="{72738889-2CFD-4829-8B15-8FB7A9BF84AF}"/>
    <cellStyle name="Millares [0] 3 2 2 4 4 2" xfId="29627" xr:uid="{496781A4-3EC0-445F-B4DB-FB3CB6868494}"/>
    <cellStyle name="Millares [0] 3 2 2 4 5" xfId="9781" xr:uid="{43F1EBA3-39F4-47EE-8492-63B400084BE3}"/>
    <cellStyle name="Millares [0] 3 2 2 4 5 2" xfId="31284" xr:uid="{B128C5D1-92A5-4915-8395-C5425170B4F2}"/>
    <cellStyle name="Millares [0] 3 2 2 4 6" xfId="16416" xr:uid="{38D37495-172B-4C1C-872D-681249499B2E}"/>
    <cellStyle name="Millares [0] 3 2 2 4 6 2" xfId="37919" xr:uid="{BD2C6E50-44D8-4D4B-B17D-0076296799C2}"/>
    <cellStyle name="Millares [0] 3 2 2 4 7" xfId="23021" xr:uid="{13DAD431-A1D5-4750-8A8D-F8385417B835}"/>
    <cellStyle name="Millares [0] 3 2 2 4 8" xfId="44524" xr:uid="{FDF2AE59-9590-4B00-B162-139EEC843B6A}"/>
    <cellStyle name="Millares [0] 3 2 2 5" xfId="2202" xr:uid="{72AAE05E-E235-4D58-B5B1-C55366218E6B}"/>
    <cellStyle name="Millares [0] 3 2 2 5 2" xfId="10468" xr:uid="{818342AB-48E0-48DB-B611-5A79979E932D}"/>
    <cellStyle name="Millares [0] 3 2 2 5 2 2" xfId="31971" xr:uid="{2FF6E831-E59B-4E18-B7A3-0886423D3827}"/>
    <cellStyle name="Millares [0] 3 2 2 5 3" xfId="17103" xr:uid="{B3710844-9D2A-4617-B9E9-51B754D12B26}"/>
    <cellStyle name="Millares [0] 3 2 2 5 3 2" xfId="38606" xr:uid="{AF6E75D9-BA12-40A1-A8DA-38D622A2ED50}"/>
    <cellStyle name="Millares [0] 3 2 2 5 4" xfId="23708" xr:uid="{C197B2B4-3D07-464C-9EA1-59BB5CA71CC1}"/>
    <cellStyle name="Millares [0] 3 2 2 5 5" xfId="45211" xr:uid="{C5605441-19DA-4924-87D1-07899672D288}"/>
    <cellStyle name="Millares [0] 3 2 2 6" xfId="2747" xr:uid="{6C7A051C-3589-49D3-A842-60834A587C54}"/>
    <cellStyle name="Millares [0] 3 2 2 6 2" xfId="11013" xr:uid="{D5EA439C-8788-4A17-867B-5B309D358D48}"/>
    <cellStyle name="Millares [0] 3 2 2 6 2 2" xfId="32516" xr:uid="{833C4E9F-AB16-4323-8193-D109275D492A}"/>
    <cellStyle name="Millares [0] 3 2 2 6 3" xfId="17648" xr:uid="{9ACFE67F-D0E8-4955-95B1-61731B717670}"/>
    <cellStyle name="Millares [0] 3 2 2 6 3 2" xfId="39151" xr:uid="{AAC4D624-D8DA-4E58-AAFF-2C2043F21C7E}"/>
    <cellStyle name="Millares [0] 3 2 2 6 4" xfId="24253" xr:uid="{B9B2C6E6-5BFD-43A9-BDE8-B8444E6E2B2C}"/>
    <cellStyle name="Millares [0] 3 2 2 6 5" xfId="45756" xr:uid="{9714C045-BBB7-4EE2-81C2-3965249F6ABE}"/>
    <cellStyle name="Millares [0] 3 2 2 7" xfId="3398" xr:uid="{961EEBBD-6FFD-44AB-8F49-D771EB5FFB56}"/>
    <cellStyle name="Millares [0] 3 2 2 7 2" xfId="11664" xr:uid="{97AC50F0-FDF8-4EFF-BEE7-E339DB291DCE}"/>
    <cellStyle name="Millares [0] 3 2 2 7 2 2" xfId="33167" xr:uid="{C1134ECC-BCF0-42AC-9C67-A4B4BBB41EF8}"/>
    <cellStyle name="Millares [0] 3 2 2 7 3" xfId="18299" xr:uid="{618E867A-FA30-4E1A-B70B-EC104954D5F0}"/>
    <cellStyle name="Millares [0] 3 2 2 7 3 2" xfId="39802" xr:uid="{6BD2AD24-B113-4410-A192-E59E1E0270E4}"/>
    <cellStyle name="Millares [0] 3 2 2 7 4" xfId="24904" xr:uid="{ABF17986-12EE-45FC-9BC2-76C74FFE6AEA}"/>
    <cellStyle name="Millares [0] 3 2 2 7 5" xfId="46407" xr:uid="{47BE8326-FDFB-4829-8DCF-3712537A5459}"/>
    <cellStyle name="Millares [0] 3 2 2 8" xfId="4891" xr:uid="{4B639784-1F23-4A7C-A544-918DB8199501}"/>
    <cellStyle name="Millares [0] 3 2 2 8 2" xfId="13157" xr:uid="{2D78E4C5-0631-434A-86A0-5CD35B1F5A4B}"/>
    <cellStyle name="Millares [0] 3 2 2 8 2 2" xfId="34660" xr:uid="{A2FD160B-3057-4A4E-A6D2-DA202B4E69CB}"/>
    <cellStyle name="Millares [0] 3 2 2 8 3" xfId="19792" xr:uid="{7FAC727D-879F-4F2F-9585-64D4FCE45900}"/>
    <cellStyle name="Millares [0] 3 2 2 8 3 2" xfId="41295" xr:uid="{269950E6-B4F2-4591-A034-0CB738BBDB0E}"/>
    <cellStyle name="Millares [0] 3 2 2 8 4" xfId="26397" xr:uid="{380CDAF2-538F-43EC-AB17-FCDA865154DA}"/>
    <cellStyle name="Millares [0] 3 2 2 8 5" xfId="47900" xr:uid="{8C2400F1-BA5D-410C-8ECE-6336DE5DFAE9}"/>
    <cellStyle name="Millares [0] 3 2 2 9" xfId="5537" xr:uid="{D9F1B863-D83C-45E6-BEA5-C730A7E2B660}"/>
    <cellStyle name="Millares [0] 3 2 2 9 2" xfId="13803" xr:uid="{F9011E7E-9AE2-4030-900D-B77609629B6E}"/>
    <cellStyle name="Millares [0] 3 2 2 9 2 2" xfId="35306" xr:uid="{7A9DCD24-E0BD-4448-8228-F04345625735}"/>
    <cellStyle name="Millares [0] 3 2 2 9 3" xfId="20438" xr:uid="{67E7B9DC-EC2B-4098-BDD3-29FF061EFC33}"/>
    <cellStyle name="Millares [0] 3 2 2 9 3 2" xfId="41941" xr:uid="{E4B988A0-25A9-4ED8-A993-0A7775EB2CE5}"/>
    <cellStyle name="Millares [0] 3 2 2 9 4" xfId="27043" xr:uid="{6964B0F2-6BB9-46A8-B7E1-AF78ECBC39D1}"/>
    <cellStyle name="Millares [0] 3 2 2 9 5" xfId="48546" xr:uid="{838A2579-08A7-40C3-8152-F66196ECFA84}"/>
    <cellStyle name="Millares [0] 3 2 3" xfId="439" xr:uid="{AFF406CB-EC93-467F-A5F8-672F02D5F591}"/>
    <cellStyle name="Millares [0] 3 2 3 10" xfId="15342" xr:uid="{49F2257C-F3C1-4031-A255-D267E12D2F86}"/>
    <cellStyle name="Millares [0] 3 2 3 10 2" xfId="36845" xr:uid="{A1C59937-39DD-4278-818E-84740A27D4F8}"/>
    <cellStyle name="Millares [0] 3 2 3 11" xfId="21947" xr:uid="{2A6303F6-0C16-48BD-B50E-517D2647FEA3}"/>
    <cellStyle name="Millares [0] 3 2 3 12" xfId="43450" xr:uid="{D00C8563-282D-46E7-AFAD-01FF896EE363}"/>
    <cellStyle name="Millares [0] 3 2 3 2" xfId="1387" xr:uid="{14BB02F9-712C-4DD9-AAC2-F7F155DFE433}"/>
    <cellStyle name="Millares [0] 3 2 3 2 2" xfId="4216" xr:uid="{2A29898D-30D0-4973-A665-B8BE430FB50B}"/>
    <cellStyle name="Millares [0] 3 2 3 2 2 2" xfId="12482" xr:uid="{F59AC92E-E964-44AC-BF48-35E12FDE1FEE}"/>
    <cellStyle name="Millares [0] 3 2 3 2 2 2 2" xfId="33985" xr:uid="{80AF303F-5495-4F00-B3F6-383E20A24DDC}"/>
    <cellStyle name="Millares [0] 3 2 3 2 2 3" xfId="19117" xr:uid="{34BFD3B1-C18F-4D39-AD32-7BCA7A3B0803}"/>
    <cellStyle name="Millares [0] 3 2 3 2 2 3 2" xfId="40620" xr:uid="{9CD2F5B5-ECB5-4CE2-9B1C-F2888DFEB9D8}"/>
    <cellStyle name="Millares [0] 3 2 3 2 2 4" xfId="25722" xr:uid="{EAA76FD0-9352-40DF-B4AC-DE774DEFBF05}"/>
    <cellStyle name="Millares [0] 3 2 3 2 2 5" xfId="47225" xr:uid="{8B6A00C2-095B-45AC-B9D2-A18BD3093AFF}"/>
    <cellStyle name="Millares [0] 3 2 3 2 3" xfId="6355" xr:uid="{7942DA5D-7EFB-46DD-AD44-BF3A85C71382}"/>
    <cellStyle name="Millares [0] 3 2 3 2 3 2" xfId="14621" xr:uid="{26EE427B-9936-457A-9361-CDC0C91A494D}"/>
    <cellStyle name="Millares [0] 3 2 3 2 3 2 2" xfId="36124" xr:uid="{26820ACB-A472-4DBF-9FF2-38E09546A51D}"/>
    <cellStyle name="Millares [0] 3 2 3 2 3 3" xfId="21256" xr:uid="{18F7DF5A-23AD-4E05-8CFB-717428408C8B}"/>
    <cellStyle name="Millares [0] 3 2 3 2 3 3 2" xfId="42759" xr:uid="{1AC818BB-AF8B-44D9-9B96-0C665C04690E}"/>
    <cellStyle name="Millares [0] 3 2 3 2 3 4" xfId="27861" xr:uid="{CBC2FEF9-7C10-453F-BF51-5439E6ADF872}"/>
    <cellStyle name="Millares [0] 3 2 3 2 3 5" xfId="49364" xr:uid="{ED23A8F2-0618-48F7-9047-B70A5C5F9E7D}"/>
    <cellStyle name="Millares [0] 3 2 3 2 4" xfId="7996" xr:uid="{C1585C4C-89EA-4636-8303-3FACF3B05C7B}"/>
    <cellStyle name="Millares [0] 3 2 3 2 4 2" xfId="29499" xr:uid="{CE54DFEE-3199-44FE-8C01-8672DBE37005}"/>
    <cellStyle name="Millares [0] 3 2 3 2 5" xfId="9653" xr:uid="{9EEAC99D-212F-43B4-A51D-F28279CD1A41}"/>
    <cellStyle name="Millares [0] 3 2 3 2 5 2" xfId="31156" xr:uid="{BD23938E-9FE3-46DC-885F-C08151A00DBE}"/>
    <cellStyle name="Millares [0] 3 2 3 2 6" xfId="16288" xr:uid="{63240D51-DCC0-4A84-BBA5-E1A58033DA19}"/>
    <cellStyle name="Millares [0] 3 2 3 2 6 2" xfId="37791" xr:uid="{991E8D44-E51D-474D-B161-52051C92C85D}"/>
    <cellStyle name="Millares [0] 3 2 3 2 7" xfId="22893" xr:uid="{967F9BB3-8648-4D24-BCD1-A11F523B4EA3}"/>
    <cellStyle name="Millares [0] 3 2 3 2 8" xfId="44396" xr:uid="{C39AF677-3C8D-46B0-A79E-FDC4F621D10B}"/>
    <cellStyle name="Millares [0] 3 2 3 3" xfId="2074" xr:uid="{A6AAA0A2-7F84-46B8-97F2-E9C37D89EA4A}"/>
    <cellStyle name="Millares [0] 3 2 3 3 2" xfId="10340" xr:uid="{BBDB3CC2-2C4C-4045-B1D9-E5168AEFA361}"/>
    <cellStyle name="Millares [0] 3 2 3 3 2 2" xfId="31843" xr:uid="{553AC34A-7CBA-4F30-8DED-E13B757E5625}"/>
    <cellStyle name="Millares [0] 3 2 3 3 3" xfId="16975" xr:uid="{2DB40E27-396D-4ADC-BE11-166CD81091EC}"/>
    <cellStyle name="Millares [0] 3 2 3 3 3 2" xfId="38478" xr:uid="{746A6B60-1327-40C0-968B-683F911DB7E9}"/>
    <cellStyle name="Millares [0] 3 2 3 3 4" xfId="23580" xr:uid="{D6E25C8E-9DBD-4475-B18A-54FA7D6347F8}"/>
    <cellStyle name="Millares [0] 3 2 3 3 5" xfId="45083" xr:uid="{17A8B3E2-9648-4129-AA0C-A3DCAA860670}"/>
    <cellStyle name="Millares [0] 3 2 3 4" xfId="2871" xr:uid="{4125E27C-ACD3-4010-9C4C-21FD8FABC6A0}"/>
    <cellStyle name="Millares [0] 3 2 3 4 2" xfId="11137" xr:uid="{7C49B668-782A-4164-B35A-B44A0E87BE04}"/>
    <cellStyle name="Millares [0] 3 2 3 4 2 2" xfId="32640" xr:uid="{2A69B4EC-4E0B-4BF8-B7F6-CDB8C7115865}"/>
    <cellStyle name="Millares [0] 3 2 3 4 3" xfId="17772" xr:uid="{ADDC8CC5-35A9-4D64-B372-7D8D7C43BCA3}"/>
    <cellStyle name="Millares [0] 3 2 3 4 3 2" xfId="39275" xr:uid="{936EDDFE-994C-497B-86BC-1B9B9E734E65}"/>
    <cellStyle name="Millares [0] 3 2 3 4 4" xfId="24377" xr:uid="{1B69B5CF-A1B1-447F-B3D9-92D9E72229A1}"/>
    <cellStyle name="Millares [0] 3 2 3 4 5" xfId="45880" xr:uid="{DFC7AB18-A878-48E5-9D3F-3D366393CF7C}"/>
    <cellStyle name="Millares [0] 3 2 3 5" xfId="3270" xr:uid="{0C3C5D36-4067-465A-99BD-1BE744B1A1F8}"/>
    <cellStyle name="Millares [0] 3 2 3 5 2" xfId="11536" xr:uid="{338314DE-6E64-4DBA-9BF4-BFCC22E74658}"/>
    <cellStyle name="Millares [0] 3 2 3 5 2 2" xfId="33039" xr:uid="{2C18B41C-B806-4C7F-9A55-88F2BC9BAAE2}"/>
    <cellStyle name="Millares [0] 3 2 3 5 3" xfId="18171" xr:uid="{22494F27-643A-4061-B69A-8F55770C6E5C}"/>
    <cellStyle name="Millares [0] 3 2 3 5 3 2" xfId="39674" xr:uid="{35C35E5F-3281-404C-8AD2-C7112A572C68}"/>
    <cellStyle name="Millares [0] 3 2 3 5 4" xfId="24776" xr:uid="{D39E53F3-F243-4F15-BE77-C6C2F4E7A708}"/>
    <cellStyle name="Millares [0] 3 2 3 5 5" xfId="46279" xr:uid="{FA1862A6-3884-41A9-8973-813B1C04D6DE}"/>
    <cellStyle name="Millares [0] 3 2 3 6" xfId="5015" xr:uid="{2F51F12B-8D73-4951-A8D4-FFB4DABA915E}"/>
    <cellStyle name="Millares [0] 3 2 3 6 2" xfId="13281" xr:uid="{CC3745F3-0CA1-405E-80B1-726B0FCEC870}"/>
    <cellStyle name="Millares [0] 3 2 3 6 2 2" xfId="34784" xr:uid="{F904967A-248B-4B7A-87BF-04130CCE5AD3}"/>
    <cellStyle name="Millares [0] 3 2 3 6 3" xfId="19916" xr:uid="{EF44EC1D-B652-49AC-AC4C-142D330F740F}"/>
    <cellStyle name="Millares [0] 3 2 3 6 3 2" xfId="41419" xr:uid="{215DEE20-BECD-4FC4-A8CD-2B587453EE86}"/>
    <cellStyle name="Millares [0] 3 2 3 6 4" xfId="26521" xr:uid="{5024F7D3-D39C-40A8-B4A7-948942CCF11C}"/>
    <cellStyle name="Millares [0] 3 2 3 6 5" xfId="48024" xr:uid="{C9A72FF1-2DFC-4E7B-AF72-E138A8CF5E31}"/>
    <cellStyle name="Millares [0] 3 2 3 7" xfId="5409" xr:uid="{9E3DEF04-8188-4F85-9E5A-8EA902820B09}"/>
    <cellStyle name="Millares [0] 3 2 3 7 2" xfId="13675" xr:uid="{DCFE6463-685A-4D98-8AA9-47717E9936E9}"/>
    <cellStyle name="Millares [0] 3 2 3 7 2 2" xfId="35178" xr:uid="{DB6F7D53-C91A-4107-BF8B-E7EB72D1F77B}"/>
    <cellStyle name="Millares [0] 3 2 3 7 3" xfId="20310" xr:uid="{7C9F03C9-C133-4760-8C2F-8DDB2DAE2824}"/>
    <cellStyle name="Millares [0] 3 2 3 7 3 2" xfId="41813" xr:uid="{8618BBAB-142F-4460-84AD-8817678C7D46}"/>
    <cellStyle name="Millares [0] 3 2 3 7 4" xfId="26915" xr:uid="{0C4566C6-5D5C-402F-AEC2-DC9F42C9239C}"/>
    <cellStyle name="Millares [0] 3 2 3 7 5" xfId="48418" xr:uid="{14EC6984-E045-4011-8D06-37B768C034E1}"/>
    <cellStyle name="Millares [0] 3 2 3 8" xfId="7050" xr:uid="{0D9B9CB2-26F1-4025-A386-9CBFFAF49E1A}"/>
    <cellStyle name="Millares [0] 3 2 3 8 2" xfId="28553" xr:uid="{2484BD84-6303-46F6-B8BB-0D6388F0AFC6}"/>
    <cellStyle name="Millares [0] 3 2 3 9" xfId="8706" xr:uid="{D2883870-D8F3-48BB-A2D6-00E3307F92BA}"/>
    <cellStyle name="Millares [0] 3 2 3 9 2" xfId="30209" xr:uid="{0F4C2734-00F3-4468-B582-AF49CC08FC9F}"/>
    <cellStyle name="Millares [0] 3 2 4" xfId="721" xr:uid="{AD5FDBDC-FB10-471E-B09F-D10B76D2B120}"/>
    <cellStyle name="Millares [0] 3 2 4 10" xfId="43730" xr:uid="{A834FCAD-6293-4082-84E1-E509EAC8D200}"/>
    <cellStyle name="Millares [0] 3 2 4 2" xfId="1667" xr:uid="{0A6DE268-FACF-4B36-8260-4C84D536A2D5}"/>
    <cellStyle name="Millares [0] 3 2 4 2 2" xfId="4496" xr:uid="{7C52A46E-FC9C-4CDA-A3AC-C095283BB430}"/>
    <cellStyle name="Millares [0] 3 2 4 2 2 2" xfId="12762" xr:uid="{4C13FB70-AB7D-4CE6-9ED7-660ABF3D1B9C}"/>
    <cellStyle name="Millares [0] 3 2 4 2 2 2 2" xfId="34265" xr:uid="{CA49D9C0-1278-4D57-9182-31D2DAE8F301}"/>
    <cellStyle name="Millares [0] 3 2 4 2 2 3" xfId="19397" xr:uid="{02CFC278-2ED1-4F01-BBA9-2CA52DFF80B1}"/>
    <cellStyle name="Millares [0] 3 2 4 2 2 3 2" xfId="40900" xr:uid="{68C9D447-5084-4CAF-901E-CE12981D1C53}"/>
    <cellStyle name="Millares [0] 3 2 4 2 2 4" xfId="26002" xr:uid="{5E4457BE-2785-4F98-AE36-D250C4D79D1E}"/>
    <cellStyle name="Millares [0] 3 2 4 2 2 5" xfId="47505" xr:uid="{4A84289B-12C6-41CC-BE17-78A6ACD524DD}"/>
    <cellStyle name="Millares [0] 3 2 4 2 3" xfId="6635" xr:uid="{00C0F060-072D-4707-AC2B-E673B7654DB2}"/>
    <cellStyle name="Millares [0] 3 2 4 2 3 2" xfId="14901" xr:uid="{3AC07B11-D181-415C-AF4F-4634B551D9EC}"/>
    <cellStyle name="Millares [0] 3 2 4 2 3 2 2" xfId="36404" xr:uid="{3434FCA7-7EC1-4824-A870-F19261F45728}"/>
    <cellStyle name="Millares [0] 3 2 4 2 3 3" xfId="21536" xr:uid="{392EE1E1-F058-400E-9BBB-01F29DAE9DD0}"/>
    <cellStyle name="Millares [0] 3 2 4 2 3 3 2" xfId="43039" xr:uid="{19FB363A-BEA7-493A-B199-E29BBFE1CFD6}"/>
    <cellStyle name="Millares [0] 3 2 4 2 3 4" xfId="28141" xr:uid="{28F18F3C-A253-48D9-A274-1A3962BEBCBB}"/>
    <cellStyle name="Millares [0] 3 2 4 2 3 5" xfId="49644" xr:uid="{03D9EC49-3FBB-431A-A68E-07937024980A}"/>
    <cellStyle name="Millares [0] 3 2 4 2 4" xfId="8276" xr:uid="{CEA7276E-A09D-4EA7-A7A7-CFA6E08D113B}"/>
    <cellStyle name="Millares [0] 3 2 4 2 4 2" xfId="29779" xr:uid="{CF8376B1-D5C0-4D49-9B8D-D8AAE39D8DEF}"/>
    <cellStyle name="Millares [0] 3 2 4 2 5" xfId="9933" xr:uid="{8603FC6A-1010-4D25-A90D-BAF6260C43B2}"/>
    <cellStyle name="Millares [0] 3 2 4 2 5 2" xfId="31436" xr:uid="{13751DD8-8A52-4EBE-8461-6A8B97FC0C5E}"/>
    <cellStyle name="Millares [0] 3 2 4 2 6" xfId="16568" xr:uid="{3AA3B58B-C776-496C-AD9A-28316E6AB3F1}"/>
    <cellStyle name="Millares [0] 3 2 4 2 6 2" xfId="38071" xr:uid="{66266846-2070-4FA4-9F7F-BF7990F5B9D8}"/>
    <cellStyle name="Millares [0] 3 2 4 2 7" xfId="23173" xr:uid="{9896845E-218B-4E68-8691-B7732221AD76}"/>
    <cellStyle name="Millares [0] 3 2 4 2 8" xfId="44676" xr:uid="{5D5E742E-5125-4D79-94DC-DED5618FFB27}"/>
    <cellStyle name="Millares [0] 3 2 4 3" xfId="2354" xr:uid="{5C4D4535-AE40-4483-9B0C-F162087BEC99}"/>
    <cellStyle name="Millares [0] 3 2 4 3 2" xfId="10620" xr:uid="{99425BF1-1563-4FA3-9FF4-6879F88D190B}"/>
    <cellStyle name="Millares [0] 3 2 4 3 2 2" xfId="32123" xr:uid="{563AD027-B1DD-4BE3-BEC5-6F3C14B7DC0D}"/>
    <cellStyle name="Millares [0] 3 2 4 3 3" xfId="17255" xr:uid="{B5B3F0CB-BC8F-486B-B6D2-7B1C96077532}"/>
    <cellStyle name="Millares [0] 3 2 4 3 3 2" xfId="38758" xr:uid="{BCA77540-376A-4457-98C0-683F130FC388}"/>
    <cellStyle name="Millares [0] 3 2 4 3 4" xfId="23860" xr:uid="{6D372CC3-8650-4B89-967F-05551ACA92CC}"/>
    <cellStyle name="Millares [0] 3 2 4 3 5" xfId="45363" xr:uid="{A2481F6F-FE11-4A75-B43E-7D7F35BC8FF4}"/>
    <cellStyle name="Millares [0] 3 2 4 4" xfId="3550" xr:uid="{01AAA1A4-C4B9-4FCA-A678-005ABC1F6880}"/>
    <cellStyle name="Millares [0] 3 2 4 4 2" xfId="11816" xr:uid="{C5834DAC-563D-4DEB-9AC5-CE9108AC5BBD}"/>
    <cellStyle name="Millares [0] 3 2 4 4 2 2" xfId="33319" xr:uid="{E4CB473E-69B3-4FA9-B6E4-DA6B0B7B98A1}"/>
    <cellStyle name="Millares [0] 3 2 4 4 3" xfId="18451" xr:uid="{F4A2C366-2949-4AD3-8475-522CFF9ABC1D}"/>
    <cellStyle name="Millares [0] 3 2 4 4 3 2" xfId="39954" xr:uid="{85CD26FF-F788-4ACE-9F48-7A6A7BCCDB30}"/>
    <cellStyle name="Millares [0] 3 2 4 4 4" xfId="25056" xr:uid="{202AEA73-AB19-4FFE-B09E-22E8DD4143B2}"/>
    <cellStyle name="Millares [0] 3 2 4 4 5" xfId="46559" xr:uid="{0F0CFBFB-077D-437F-8A4C-3B7DE8EC31B7}"/>
    <cellStyle name="Millares [0] 3 2 4 5" xfId="5689" xr:uid="{577CFF1F-1BDB-448A-A5EC-75B931C4563F}"/>
    <cellStyle name="Millares [0] 3 2 4 5 2" xfId="13955" xr:uid="{C62097A6-4CB3-42F4-B0A5-B94D30B90A2F}"/>
    <cellStyle name="Millares [0] 3 2 4 5 2 2" xfId="35458" xr:uid="{A25A3FD5-C0FB-4614-9388-096A04DFF373}"/>
    <cellStyle name="Millares [0] 3 2 4 5 3" xfId="20590" xr:uid="{EF89A560-8CB7-4FD9-BCB6-ADD26F115DF5}"/>
    <cellStyle name="Millares [0] 3 2 4 5 3 2" xfId="42093" xr:uid="{49422089-6B0C-465A-AE53-1B40658030FB}"/>
    <cellStyle name="Millares [0] 3 2 4 5 4" xfId="27195" xr:uid="{F7FA97E5-28E4-4F13-BC3A-31F9B187A3C9}"/>
    <cellStyle name="Millares [0] 3 2 4 5 5" xfId="48698" xr:uid="{8A37199A-BCCC-4398-BF99-121564B7788B}"/>
    <cellStyle name="Millares [0] 3 2 4 6" xfId="7330" xr:uid="{5A59C5C9-4B8C-4631-B7D1-C09849845EC9}"/>
    <cellStyle name="Millares [0] 3 2 4 6 2" xfId="28833" xr:uid="{7E4A2D5E-840B-47F6-AB1B-29E1AF94668D}"/>
    <cellStyle name="Millares [0] 3 2 4 7" xfId="8987" xr:uid="{3C3B7F89-1A83-46BA-9A6F-A0B84B83EC2C}"/>
    <cellStyle name="Millares [0] 3 2 4 7 2" xfId="30490" xr:uid="{DCC0ADA7-0B70-4EF4-9EEC-7B82BE5238DC}"/>
    <cellStyle name="Millares [0] 3 2 4 8" xfId="15622" xr:uid="{3F8F7FA1-49FD-4C29-9A1D-EAAF2673BFD3}"/>
    <cellStyle name="Millares [0] 3 2 4 8 2" xfId="37125" xr:uid="{97E95763-E70E-4ED8-81B6-ADF6A0787293}"/>
    <cellStyle name="Millares [0] 3 2 4 9" xfId="22227" xr:uid="{B8F45398-5D90-4616-B634-835D147DA89A}"/>
    <cellStyle name="Millares [0] 3 2 5" xfId="991" xr:uid="{87FB5F2E-682B-47EB-982E-C0A7FC8A5B90}"/>
    <cellStyle name="Millares [0] 3 2 5 2" xfId="3820" xr:uid="{745E8E5D-EF36-45B0-A09A-0D123A8D8EB7}"/>
    <cellStyle name="Millares [0] 3 2 5 2 2" xfId="12086" xr:uid="{619DDD62-3FF6-46B1-A168-5929F6EB1136}"/>
    <cellStyle name="Millares [0] 3 2 5 2 2 2" xfId="33589" xr:uid="{3E333D6C-86EE-4466-8AF4-45EA40BF5F46}"/>
    <cellStyle name="Millares [0] 3 2 5 2 3" xfId="18721" xr:uid="{8A0636AE-B406-46A7-A3F2-9C61FE5F3D81}"/>
    <cellStyle name="Millares [0] 3 2 5 2 3 2" xfId="40224" xr:uid="{0E7AA953-0CFC-4B85-8A3A-01E46AF3F689}"/>
    <cellStyle name="Millares [0] 3 2 5 2 4" xfId="25326" xr:uid="{A60AA710-D36E-4CA7-B35B-0BCEB573C36A}"/>
    <cellStyle name="Millares [0] 3 2 5 2 5" xfId="46829" xr:uid="{B7825B19-454E-4938-822F-F71A3C65193D}"/>
    <cellStyle name="Millares [0] 3 2 5 3" xfId="5959" xr:uid="{7D48D5D2-F111-4B72-91BD-258976D7A86C}"/>
    <cellStyle name="Millares [0] 3 2 5 3 2" xfId="14225" xr:uid="{A0915842-3971-48D1-87FB-1C31FFC4B996}"/>
    <cellStyle name="Millares [0] 3 2 5 3 2 2" xfId="35728" xr:uid="{4587AF7C-FFAA-491C-9C5A-0B53EA0DB5B4}"/>
    <cellStyle name="Millares [0] 3 2 5 3 3" xfId="20860" xr:uid="{F729B496-88F2-4166-A50C-FC036C53D422}"/>
    <cellStyle name="Millares [0] 3 2 5 3 3 2" xfId="42363" xr:uid="{8EB3FE6E-836C-492C-A068-023F3AA4EDF5}"/>
    <cellStyle name="Millares [0] 3 2 5 3 4" xfId="27465" xr:uid="{837A11F0-6AB9-492E-B625-CCEA0FA2BD53}"/>
    <cellStyle name="Millares [0] 3 2 5 3 5" xfId="48968" xr:uid="{BCC996C1-1EEE-4D6C-82EC-6278D0A01B33}"/>
    <cellStyle name="Millares [0] 3 2 5 4" xfId="7600" xr:uid="{F76DA7DE-D29F-4B40-A003-EBD4C11ED29C}"/>
    <cellStyle name="Millares [0] 3 2 5 4 2" xfId="29103" xr:uid="{3FA48A4B-8BAC-4126-BA62-1AF454FAE578}"/>
    <cellStyle name="Millares [0] 3 2 5 5" xfId="9257" xr:uid="{99D66992-725E-4DF0-8665-230EE5A98ED1}"/>
    <cellStyle name="Millares [0] 3 2 5 5 2" xfId="30760" xr:uid="{5C8EB2EB-448B-44C8-BF13-A87F2AADEDFE}"/>
    <cellStyle name="Millares [0] 3 2 5 6" xfId="15892" xr:uid="{50C4AFA1-2BAC-4DC0-88B2-60BBB373500C}"/>
    <cellStyle name="Millares [0] 3 2 5 6 2" xfId="37395" xr:uid="{F9735FF9-8E3C-49A7-9F0E-F8FF25E90957}"/>
    <cellStyle name="Millares [0] 3 2 5 7" xfId="22497" xr:uid="{4591C0E4-66AA-4446-908D-5005ED540DC2}"/>
    <cellStyle name="Millares [0] 3 2 5 8" xfId="44000" xr:uid="{3E46B7BD-CC01-435D-8BA0-FA218623A82E}"/>
    <cellStyle name="Millares [0] 3 2 6" xfId="1251" xr:uid="{5E5F517F-EDDE-4C95-AE25-AA758ED37156}"/>
    <cellStyle name="Millares [0] 3 2 6 2" xfId="4080" xr:uid="{F6E4D66F-4DEF-4793-ACFC-2877232613C2}"/>
    <cellStyle name="Millares [0] 3 2 6 2 2" xfId="12346" xr:uid="{09E94983-7427-4EDA-8106-3521F83BAD6A}"/>
    <cellStyle name="Millares [0] 3 2 6 2 2 2" xfId="33849" xr:uid="{0EF26090-C139-4C00-A310-ACBBC27DDFEF}"/>
    <cellStyle name="Millares [0] 3 2 6 2 3" xfId="18981" xr:uid="{F5115A69-958D-4032-8CFE-769AA81C5016}"/>
    <cellStyle name="Millares [0] 3 2 6 2 3 2" xfId="40484" xr:uid="{0F8BB543-1350-43E7-B47E-C0C6269A3508}"/>
    <cellStyle name="Millares [0] 3 2 6 2 4" xfId="25586" xr:uid="{E4953CA4-D95E-45EE-A6DA-7BA2D3EDA802}"/>
    <cellStyle name="Millares [0] 3 2 6 2 5" xfId="47089" xr:uid="{97ED0103-8A31-4E89-B593-42CFFB8B0131}"/>
    <cellStyle name="Millares [0] 3 2 6 3" xfId="6219" xr:uid="{1D03ED05-1B3A-4734-AE8F-2C0D9EBE068F}"/>
    <cellStyle name="Millares [0] 3 2 6 3 2" xfId="14485" xr:uid="{FD93407C-07E5-400F-9ADA-83A065B9B7E1}"/>
    <cellStyle name="Millares [0] 3 2 6 3 2 2" xfId="35988" xr:uid="{5F2AA9D4-97CE-4F8D-85EC-CF83B8EAF662}"/>
    <cellStyle name="Millares [0] 3 2 6 3 3" xfId="21120" xr:uid="{75A29B00-6CA3-4BA8-8809-B9EF1722B32B}"/>
    <cellStyle name="Millares [0] 3 2 6 3 3 2" xfId="42623" xr:uid="{51790B6A-850D-42C6-906E-9CD3576F02B8}"/>
    <cellStyle name="Millares [0] 3 2 6 3 4" xfId="27725" xr:uid="{6C194EB1-79A2-446E-9FF8-6312F2744D3D}"/>
    <cellStyle name="Millares [0] 3 2 6 3 5" xfId="49228" xr:uid="{04CD2C93-1F8A-416A-95D7-B7E84B0A9BE8}"/>
    <cellStyle name="Millares [0] 3 2 6 4" xfId="7860" xr:uid="{67A68641-394C-4F7F-AEA7-D09D0EF8C035}"/>
    <cellStyle name="Millares [0] 3 2 6 4 2" xfId="29363" xr:uid="{1BEED6D9-4189-4B56-8786-3413B9B5AA6B}"/>
    <cellStyle name="Millares [0] 3 2 6 5" xfId="9517" xr:uid="{72952FA5-390E-4AC5-961C-6E4C5A5DBC40}"/>
    <cellStyle name="Millares [0] 3 2 6 5 2" xfId="31020" xr:uid="{941463A8-916A-47AB-BB37-E29B7F1895BE}"/>
    <cellStyle name="Millares [0] 3 2 6 6" xfId="16152" xr:uid="{3DB33E88-8766-4C22-B95B-D082822E8545}"/>
    <cellStyle name="Millares [0] 3 2 6 6 2" xfId="37655" xr:uid="{155083D0-AD6C-47CE-AB22-3E34EB96CC8A}"/>
    <cellStyle name="Millares [0] 3 2 6 7" xfId="22757" xr:uid="{E3F34ACA-9DFC-4E25-AA67-8F7DBB1097A0}"/>
    <cellStyle name="Millares [0] 3 2 6 8" xfId="44260" xr:uid="{2C4D3216-D90A-4E1D-BAAA-5A2AFAF3360F}"/>
    <cellStyle name="Millares [0] 3 2 7" xfId="1938" xr:uid="{A28BC458-02E6-417B-AEF0-9351A4DDC219}"/>
    <cellStyle name="Millares [0] 3 2 7 2" xfId="10204" xr:uid="{9F0A3F89-46F6-49B2-9B1D-A689B2959992}"/>
    <cellStyle name="Millares [0] 3 2 7 2 2" xfId="31707" xr:uid="{26C96439-3D57-493A-A020-AC5D3197CD73}"/>
    <cellStyle name="Millares [0] 3 2 7 3" xfId="16839" xr:uid="{CA14D621-C054-4120-8781-B7895AB6F821}"/>
    <cellStyle name="Millares [0] 3 2 7 3 2" xfId="38342" xr:uid="{E4B2DAC0-DB9B-4012-BD3B-310DB1BAF09D}"/>
    <cellStyle name="Millares [0] 3 2 7 4" xfId="23444" xr:uid="{E11EEC83-4990-41B8-8B81-886745820F47}"/>
    <cellStyle name="Millares [0] 3 2 7 5" xfId="44947" xr:uid="{E6E0F191-4FC9-46C0-9BED-AE06C7D5231B}"/>
    <cellStyle name="Millares [0] 3 2 8" xfId="2625" xr:uid="{92AF7312-4455-4A26-8B3C-7CADAC1AC749}"/>
    <cellStyle name="Millares [0] 3 2 8 2" xfId="10891" xr:uid="{E051F0B4-09EC-4DBC-BB74-6EDE7BDF5005}"/>
    <cellStyle name="Millares [0] 3 2 8 2 2" xfId="32394" xr:uid="{AC8B9792-AEE6-4D44-8B24-5728ED4F6AEB}"/>
    <cellStyle name="Millares [0] 3 2 8 3" xfId="17526" xr:uid="{A1AC317D-3A4C-43F7-996F-9F81EE18DBBC}"/>
    <cellStyle name="Millares [0] 3 2 8 3 2" xfId="39029" xr:uid="{07F97374-BC8C-4B6F-9775-1B8BE0BB585E}"/>
    <cellStyle name="Millares [0] 3 2 8 4" xfId="24131" xr:uid="{8B9FCEA8-30CB-4BD2-9D3D-DA05DEB5C608}"/>
    <cellStyle name="Millares [0] 3 2 8 5" xfId="45634" xr:uid="{B033D1D9-3915-4639-9264-E0B1A499A2C2}"/>
    <cellStyle name="Millares [0] 3 2 9" xfId="3134" xr:uid="{00847E0D-CFDC-4349-AA5B-A8C35E3311D9}"/>
    <cellStyle name="Millares [0] 3 2 9 2" xfId="11400" xr:uid="{8DCC5963-A203-478B-B17C-37160122C40A}"/>
    <cellStyle name="Millares [0] 3 2 9 2 2" xfId="32903" xr:uid="{ECCCDA3A-93FD-47D4-A92E-C2370B093818}"/>
    <cellStyle name="Millares [0] 3 2 9 3" xfId="18035" xr:uid="{E8A0C31A-A986-4689-9F6B-0489737A3250}"/>
    <cellStyle name="Millares [0] 3 2 9 3 2" xfId="39538" xr:uid="{444ADBE6-4494-4BBF-B129-2FA4E72D7136}"/>
    <cellStyle name="Millares [0] 3 2 9 4" xfId="24640" xr:uid="{A1572B23-8456-4C95-92B8-8CC096ACE9BA}"/>
    <cellStyle name="Millares [0] 3 2 9 5" xfId="46143" xr:uid="{42565DF4-35DD-4DF4-813F-4CFC67C632A2}"/>
    <cellStyle name="Millares [0] 30" xfId="6789" xr:uid="{9F845D0B-EC16-4FE2-B074-53ADDEEA3B0B}"/>
    <cellStyle name="Millares [0] 30 2" xfId="15055" xr:uid="{E7E075C4-2107-486A-9693-8C4AEA1D04D8}"/>
    <cellStyle name="Millares [0] 30 2 2" xfId="36558" xr:uid="{7C212894-34AD-420A-AACD-0C3B78CBF0E8}"/>
    <cellStyle name="Millares [0] 30 3" xfId="21690" xr:uid="{9354C412-C392-47EB-BF6E-AC953058EB94}"/>
    <cellStyle name="Millares [0] 30 3 2" xfId="43193" xr:uid="{DA6D460D-C313-4AAD-A76D-1F573D9FFA71}"/>
    <cellStyle name="Millares [0] 30 4" xfId="28295" xr:uid="{2C568AA8-9F94-48C9-9020-17CDBAA2C349}"/>
    <cellStyle name="Millares [0] 30 5" xfId="49798" xr:uid="{56A909E5-701B-48AB-A4EF-A749D6BF8C7F}"/>
    <cellStyle name="Millares [0] 31" xfId="6791" xr:uid="{2287481C-B30D-4B9E-A086-DAFEBCD06EBE}"/>
    <cellStyle name="Millares [0] 31 2" xfId="15056" xr:uid="{C2921868-9F01-4BDB-A9BD-64B2B78B0D7E}"/>
    <cellStyle name="Millares [0] 31 2 2" xfId="36559" xr:uid="{D7EF20A2-3D54-4538-948B-87966C5A759B}"/>
    <cellStyle name="Millares [0] 31 3" xfId="21691" xr:uid="{961B71B1-47CA-4506-B89B-BDC332216268}"/>
    <cellStyle name="Millares [0] 31 3 2" xfId="43194" xr:uid="{86739624-F897-4164-97B1-FC7F70E90890}"/>
    <cellStyle name="Millares [0] 31 4" xfId="28296" xr:uid="{77BB912D-7D96-4643-8103-08785CE10B18}"/>
    <cellStyle name="Millares [0] 32" xfId="6795" xr:uid="{E25921C9-4677-4EB8-91B4-990B3970BAE6}"/>
    <cellStyle name="Millares [0] 32 2" xfId="8439" xr:uid="{4EE53491-E30E-49CF-810C-37AF602A4F97}"/>
    <cellStyle name="Millares [0] 32 2 2" xfId="29942" xr:uid="{2F212BD9-5B43-40CC-9CC9-340F4A8AD163}"/>
    <cellStyle name="Millares [0] 32 3" xfId="28298" xr:uid="{C299794B-C492-4264-A5D3-3B04105D467D}"/>
    <cellStyle name="Millares [0] 33" xfId="8434" xr:uid="{90474FB1-AF14-43EE-A10C-635E339013F0}"/>
    <cellStyle name="Millares [0] 33 2" xfId="29937" xr:uid="{FE238F2A-DE29-469E-86F6-2D84A75A43B1}"/>
    <cellStyle name="Millares [0] 34" xfId="15088" xr:uid="{250DB42D-1D3A-4368-B99A-65E760430A02}"/>
    <cellStyle name="Millares [0] 34 2" xfId="36591" xr:uid="{032F3979-F755-4801-9813-5CF40E9BB531}"/>
    <cellStyle name="Millares [0] 35" xfId="21693" xr:uid="{79BE8BDB-EFFB-4D46-BA58-A9F6171D6E23}"/>
    <cellStyle name="Millares [0] 36" xfId="43196" xr:uid="{B126077B-E137-4449-8299-0AC1439C0016}"/>
    <cellStyle name="Millares [0] 4" xfId="122" xr:uid="{39A100C9-9A4A-4F49-ACFD-9ACBC89528F6}"/>
    <cellStyle name="Millares [0] 4 10" xfId="1829" xr:uid="{BD6D0683-3FDC-4F9C-9311-67468005F9B9}"/>
    <cellStyle name="Millares [0] 4 10 2" xfId="10095" xr:uid="{1E4F147F-C4DF-45C8-A0CB-D9477E24356C}"/>
    <cellStyle name="Millares [0] 4 10 2 2" xfId="31598" xr:uid="{F4CF92BE-EF76-4CB6-BE80-876FED7BB19D}"/>
    <cellStyle name="Millares [0] 4 10 3" xfId="16730" xr:uid="{ADB2B00B-1FFA-4CB2-8EBB-BFB983349D96}"/>
    <cellStyle name="Millares [0] 4 10 3 2" xfId="38233" xr:uid="{E1C465AC-9B5C-469D-B651-2BBB419E432E}"/>
    <cellStyle name="Millares [0] 4 10 4" xfId="23335" xr:uid="{8F8451D1-9579-4423-B674-E12E4C34F79D}"/>
    <cellStyle name="Millares [0] 4 10 5" xfId="44838" xr:uid="{B7A6F5ED-F2BE-4C91-A942-A59C756ED794}"/>
    <cellStyle name="Millares [0] 4 11" xfId="2514" xr:uid="{D3BB31D1-AE47-4FC5-9675-074FB7B31E09}"/>
    <cellStyle name="Millares [0] 4 11 2" xfId="10780" xr:uid="{9D0FA9D5-C364-491F-9F9F-CEA84C9BE46C}"/>
    <cellStyle name="Millares [0] 4 11 2 2" xfId="32283" xr:uid="{D3CD204E-05E8-43D6-9B1B-F1DC3C2DC054}"/>
    <cellStyle name="Millares [0] 4 11 3" xfId="17415" xr:uid="{F057D874-F5C9-4F6F-BD72-B8AEF275AD8E}"/>
    <cellStyle name="Millares [0] 4 11 3 2" xfId="38918" xr:uid="{3FC0E6E2-32EC-4B1F-AF38-39DE05B7BC05}"/>
    <cellStyle name="Millares [0] 4 11 4" xfId="24020" xr:uid="{F7DD372A-EC03-40FD-ABE1-AC6ACD06C1A9}"/>
    <cellStyle name="Millares [0] 4 11 5" xfId="45523" xr:uid="{5AC4340E-A8A9-4CEE-81F8-9A707E6A146D}"/>
    <cellStyle name="Millares [0] 4 12" xfId="3025" xr:uid="{2F1DC65E-EA74-4193-98EB-FAA2C50D59A8}"/>
    <cellStyle name="Millares [0] 4 12 2" xfId="11291" xr:uid="{A9370127-9C28-4FE0-9EC1-C4F14FFAEB66}"/>
    <cellStyle name="Millares [0] 4 12 2 2" xfId="32794" xr:uid="{0409A583-2679-4D4D-B790-6759AFEEEA6B}"/>
    <cellStyle name="Millares [0] 4 12 3" xfId="17926" xr:uid="{E395C0CB-16DC-435C-B972-51A271735F25}"/>
    <cellStyle name="Millares [0] 4 12 3 2" xfId="39429" xr:uid="{31544FAE-E976-41B7-8DBF-72837246999F}"/>
    <cellStyle name="Millares [0] 4 12 4" xfId="24531" xr:uid="{B8C5DB07-867E-40ED-82E8-E6230091F685}"/>
    <cellStyle name="Millares [0] 4 12 5" xfId="46034" xr:uid="{8877DC79-A35E-4A51-AFF0-6BEB1E346360}"/>
    <cellStyle name="Millares [0] 4 13" xfId="4660" xr:uid="{7255F736-89D6-4D27-B81F-7E8D35644591}"/>
    <cellStyle name="Millares [0] 4 13 2" xfId="12926" xr:uid="{B144E896-A072-4419-9B28-2548B47DAD0A}"/>
    <cellStyle name="Millares [0] 4 13 2 2" xfId="34429" xr:uid="{251F26AE-A167-4F48-AAF5-8988442D4781}"/>
    <cellStyle name="Millares [0] 4 13 3" xfId="19561" xr:uid="{312760E9-6ABF-4458-8A55-D2F657E7309D}"/>
    <cellStyle name="Millares [0] 4 13 3 2" xfId="41064" xr:uid="{422CEBDE-C588-406F-A515-236721E5F60D}"/>
    <cellStyle name="Millares [0] 4 13 4" xfId="26166" xr:uid="{AA01883C-0C0B-4174-8AE6-A552F7C24163}"/>
    <cellStyle name="Millares [0] 4 13 5" xfId="47669" xr:uid="{8CA9F050-31C0-4DFD-A722-B47675CE4B95}"/>
    <cellStyle name="Millares [0] 4 14" xfId="5163" xr:uid="{DA4B72FF-E4D9-4CF9-8844-0F2E6562F351}"/>
    <cellStyle name="Millares [0] 4 14 2" xfId="13429" xr:uid="{FB057B61-A1CB-498C-8AF5-7EE76981A126}"/>
    <cellStyle name="Millares [0] 4 14 2 2" xfId="34932" xr:uid="{23EAEFE2-C47F-46CD-9F57-8D4EE1C78905}"/>
    <cellStyle name="Millares [0] 4 14 3" xfId="20064" xr:uid="{5223E724-7535-4B0F-9D6E-1A6147178215}"/>
    <cellStyle name="Millares [0] 4 14 3 2" xfId="41567" xr:uid="{4F34E692-9FD5-45C8-A75F-630C2396FF66}"/>
    <cellStyle name="Millares [0] 4 14 4" xfId="26669" xr:uid="{A1A3998C-8670-4676-8C14-EE1807B1515D}"/>
    <cellStyle name="Millares [0] 4 14 5" xfId="48172" xr:uid="{97ABB41C-BC03-4F3B-9BDE-D489EBA89727}"/>
    <cellStyle name="Millares [0] 4 15" xfId="6804" xr:uid="{7FC4D114-4ECE-413C-904D-1FE8822871FC}"/>
    <cellStyle name="Millares [0] 4 15 2" xfId="28307" xr:uid="{A1D0EE42-0918-48D2-8CE8-F230D85C4A88}"/>
    <cellStyle name="Millares [0] 4 16" xfId="8458" xr:uid="{6244D12B-41A4-4EE9-BDA6-C535D3B55D6A}"/>
    <cellStyle name="Millares [0] 4 16 2" xfId="29961" xr:uid="{5CA65D7E-D28E-45DB-89E5-FFE4A0706803}"/>
    <cellStyle name="Millares [0] 4 17" xfId="15097" xr:uid="{36B1EA45-A05F-4E7B-961F-F874334F8416}"/>
    <cellStyle name="Millares [0] 4 17 2" xfId="36600" xr:uid="{39D8BF4E-EF3C-4963-9C53-D64EB48417A4}"/>
    <cellStyle name="Millares [0] 4 18" xfId="21702" xr:uid="{9B06F175-AD13-4880-89D3-27666B8E76BD}"/>
    <cellStyle name="Millares [0] 4 19" xfId="43205" xr:uid="{62F22A8E-CA31-46EB-9E2B-015D410AD5FA}"/>
    <cellStyle name="Millares [0] 4 2" xfId="160" xr:uid="{63A53F87-AA1F-45B1-806C-4E4D3FEE0EBA}"/>
    <cellStyle name="Millares [0] 4 2 10" xfId="4697" xr:uid="{1BE87CBB-D30A-4828-B970-8AF32C1D71C5}"/>
    <cellStyle name="Millares [0] 4 2 10 2" xfId="12963" xr:uid="{9FAE4E5C-9029-4C2F-BC74-2DB9317979D7}"/>
    <cellStyle name="Millares [0] 4 2 10 2 2" xfId="34466" xr:uid="{37013725-EAEA-45AC-ACCC-DDF0E17AFF96}"/>
    <cellStyle name="Millares [0] 4 2 10 3" xfId="19598" xr:uid="{FED285A9-A56F-4816-A243-4F09AC5E5B61}"/>
    <cellStyle name="Millares [0] 4 2 10 3 2" xfId="41101" xr:uid="{723EA9B1-C95C-40E2-B278-ADE8757491A2}"/>
    <cellStyle name="Millares [0] 4 2 10 4" xfId="26203" xr:uid="{53E63AED-90E4-4097-87AD-A3F3E65BE1C5}"/>
    <cellStyle name="Millares [0] 4 2 10 5" xfId="47706" xr:uid="{8D21AE3E-D22A-4AF5-812D-2BACD329296E}"/>
    <cellStyle name="Millares [0] 4 2 11" xfId="5200" xr:uid="{B08D6E41-5AAB-4A15-9520-09792975CD29}"/>
    <cellStyle name="Millares [0] 4 2 11 2" xfId="13466" xr:uid="{A1BCF4CC-3528-4EF4-B11F-43602AD35794}"/>
    <cellStyle name="Millares [0] 4 2 11 2 2" xfId="34969" xr:uid="{FD71888F-601E-4D4F-845C-D984831866EA}"/>
    <cellStyle name="Millares [0] 4 2 11 3" xfId="20101" xr:uid="{DE570530-97A6-4405-BBA5-35381F63CA52}"/>
    <cellStyle name="Millares [0] 4 2 11 3 2" xfId="41604" xr:uid="{B486F1AE-69BA-43E5-B658-0B96D7C3DEA4}"/>
    <cellStyle name="Millares [0] 4 2 11 4" xfId="26706" xr:uid="{84CB463B-8025-45D3-B53A-1B122DA8B188}"/>
    <cellStyle name="Millares [0] 4 2 11 5" xfId="48209" xr:uid="{B795DA88-E4F3-4F61-9180-A7BFEDE8A0B8}"/>
    <cellStyle name="Millares [0] 4 2 12" xfId="6841" xr:uid="{4AC56D9F-D4B5-42BB-9848-9ECD0C4BA9D4}"/>
    <cellStyle name="Millares [0] 4 2 12 2" xfId="28344" xr:uid="{A1094AEC-3F41-400E-A686-044FC25389C5}"/>
    <cellStyle name="Millares [0] 4 2 13" xfId="8495" xr:uid="{EC6C822C-495F-45F1-A003-B83C462A0843}"/>
    <cellStyle name="Millares [0] 4 2 13 2" xfId="29998" xr:uid="{A2016B50-47AB-46E8-810D-FD6355C9A363}"/>
    <cellStyle name="Millares [0] 4 2 14" xfId="15134" xr:uid="{F21DF31E-FF3F-41BC-AD21-F74551C32EDF}"/>
    <cellStyle name="Millares [0] 4 2 14 2" xfId="36637" xr:uid="{F5334E0C-2658-4239-8A54-D8F452C46C3B}"/>
    <cellStyle name="Millares [0] 4 2 15" xfId="21739" xr:uid="{38595C97-C8D1-49DC-AAD6-D53169C3F183}"/>
    <cellStyle name="Millares [0] 4 2 16" xfId="43242" xr:uid="{34635344-89DC-4C6B-98EB-268677A0B5C2}"/>
    <cellStyle name="Millares [0] 4 2 2" xfId="492" xr:uid="{F9104FBA-326E-4636-8123-BA4C3CBB9440}"/>
    <cellStyle name="Millares [0] 4 2 2 10" xfId="7103" xr:uid="{8CA4E291-87BE-4B0C-85A8-617463F884EC}"/>
    <cellStyle name="Millares [0] 4 2 2 10 2" xfId="28606" xr:uid="{1D253CF0-875A-4E5A-983A-7A66952BCED7}"/>
    <cellStyle name="Millares [0] 4 2 2 11" xfId="8759" xr:uid="{B49D149B-3688-4898-9BEE-48E57641F309}"/>
    <cellStyle name="Millares [0] 4 2 2 11 2" xfId="30262" xr:uid="{4A08A4D5-3F66-4B9D-B555-FCF3A4F9520E}"/>
    <cellStyle name="Millares [0] 4 2 2 12" xfId="15395" xr:uid="{49E68F4F-B293-4A67-8A53-7D4DC58D8BDD}"/>
    <cellStyle name="Millares [0] 4 2 2 12 2" xfId="36898" xr:uid="{85D1573A-77AC-4ED3-8637-AF91D5649D47}"/>
    <cellStyle name="Millares [0] 4 2 2 13" xfId="22000" xr:uid="{4ED8BF90-3086-4BF7-8ADE-504EE13849C0}"/>
    <cellStyle name="Millares [0] 4 2 2 14" xfId="43503" xr:uid="{E6061741-F49B-4163-8848-D6051C381457}"/>
    <cellStyle name="Millares [0] 4 2 2 2" xfId="774" xr:uid="{C1B00CF2-974A-4C3D-92BB-4CB7D6CA81D2}"/>
    <cellStyle name="Millares [0] 4 2 2 2 10" xfId="15675" xr:uid="{D9963C14-7B03-4688-B015-6B421D88E45F}"/>
    <cellStyle name="Millares [0] 4 2 2 2 10 2" xfId="37178" xr:uid="{5BBA07EE-822D-44E9-85CC-F777E00F1236}"/>
    <cellStyle name="Millares [0] 4 2 2 2 11" xfId="22280" xr:uid="{3AB87659-5393-4B2A-AED6-1D7342DF012A}"/>
    <cellStyle name="Millares [0] 4 2 2 2 12" xfId="43783" xr:uid="{7C1BFADF-6A40-414F-A90F-B1599512FC78}"/>
    <cellStyle name="Millares [0] 4 2 2 2 2" xfId="1720" xr:uid="{73C96EF2-ECC0-4A37-A4C7-1D3172073C17}"/>
    <cellStyle name="Millares [0] 4 2 2 2 2 2" xfId="4549" xr:uid="{609BC814-1128-4F60-B0CF-C8AE8B8AB635}"/>
    <cellStyle name="Millares [0] 4 2 2 2 2 2 2" xfId="12815" xr:uid="{6B2F4681-5CE9-4FE3-8EBF-27A8987BEA87}"/>
    <cellStyle name="Millares [0] 4 2 2 2 2 2 2 2" xfId="34318" xr:uid="{9D5E3DC0-0929-4304-A861-2FE07CA46F8C}"/>
    <cellStyle name="Millares [0] 4 2 2 2 2 2 3" xfId="19450" xr:uid="{D83E254E-7664-4DE2-B6E2-E9D4AC689F53}"/>
    <cellStyle name="Millares [0] 4 2 2 2 2 2 3 2" xfId="40953" xr:uid="{7E3B80EE-0F62-40BC-BE50-109BB99BE72E}"/>
    <cellStyle name="Millares [0] 4 2 2 2 2 2 4" xfId="26055" xr:uid="{34EE700E-EC7D-40E1-AEFF-87788AFF3182}"/>
    <cellStyle name="Millares [0] 4 2 2 2 2 2 5" xfId="47558" xr:uid="{FA39710D-899D-48C3-BA16-52611C55A248}"/>
    <cellStyle name="Millares [0] 4 2 2 2 2 3" xfId="6688" xr:uid="{871E6318-50AB-4273-A8B7-A3588ABE74E1}"/>
    <cellStyle name="Millares [0] 4 2 2 2 2 3 2" xfId="14954" xr:uid="{A2351DF8-2585-41CA-AF80-648DE6C21626}"/>
    <cellStyle name="Millares [0] 4 2 2 2 2 3 2 2" xfId="36457" xr:uid="{018972D1-06A8-4CF0-A37E-D171BA9AEFCC}"/>
    <cellStyle name="Millares [0] 4 2 2 2 2 3 3" xfId="21589" xr:uid="{2831D601-6A7A-40D4-B117-98203B42F748}"/>
    <cellStyle name="Millares [0] 4 2 2 2 2 3 3 2" xfId="43092" xr:uid="{88CB3482-06D7-46B2-BE74-A7F08927B480}"/>
    <cellStyle name="Millares [0] 4 2 2 2 2 3 4" xfId="28194" xr:uid="{E71314B1-9651-48A5-8D50-E78FB6356846}"/>
    <cellStyle name="Millares [0] 4 2 2 2 2 3 5" xfId="49697" xr:uid="{9DEFB94F-1B23-4CA2-9810-2466CCB40F8F}"/>
    <cellStyle name="Millares [0] 4 2 2 2 2 4" xfId="8329" xr:uid="{09D992CD-240F-4389-B4A6-6F6599CA162E}"/>
    <cellStyle name="Millares [0] 4 2 2 2 2 4 2" xfId="29832" xr:uid="{B6F09F0D-92A7-4518-9169-92B051E0D71E}"/>
    <cellStyle name="Millares [0] 4 2 2 2 2 5" xfId="9986" xr:uid="{CCEFC0DF-3D1C-424B-ACAB-90627733F7F3}"/>
    <cellStyle name="Millares [0] 4 2 2 2 2 5 2" xfId="31489" xr:uid="{0AD39756-5CF6-4F3D-9418-93ACBBD2BE1F}"/>
    <cellStyle name="Millares [0] 4 2 2 2 2 6" xfId="16621" xr:uid="{4831E94A-B8D7-4847-85EF-6173F4936EA1}"/>
    <cellStyle name="Millares [0] 4 2 2 2 2 6 2" xfId="38124" xr:uid="{A5D9A8A2-991C-4C53-BA06-FC0A84C71EF9}"/>
    <cellStyle name="Millares [0] 4 2 2 2 2 7" xfId="23226" xr:uid="{C4BC644E-D153-46D2-9A52-62BF2D4AC57B}"/>
    <cellStyle name="Millares [0] 4 2 2 2 2 8" xfId="44729" xr:uid="{D4828DA9-C108-415E-BAC6-7E37B7F8A625}"/>
    <cellStyle name="Millares [0] 4 2 2 2 3" xfId="2407" xr:uid="{2A75B1D8-BE27-4F3C-8019-D8F064FBFD20}"/>
    <cellStyle name="Millares [0] 4 2 2 2 3 2" xfId="10673" xr:uid="{9271A3D3-4F30-4513-A149-6613E6295103}"/>
    <cellStyle name="Millares [0] 4 2 2 2 3 2 2" xfId="32176" xr:uid="{A9598263-512F-4C29-B41E-E94CEBB00DED}"/>
    <cellStyle name="Millares [0] 4 2 2 2 3 3" xfId="17308" xr:uid="{B68ADB67-79DA-4F50-9255-76FBC25FCD2F}"/>
    <cellStyle name="Millares [0] 4 2 2 2 3 3 2" xfId="38811" xr:uid="{0F039A79-6881-4BB6-95E5-53E2B6AADB89}"/>
    <cellStyle name="Millares [0] 4 2 2 2 3 4" xfId="23913" xr:uid="{9D2FFCDA-DF84-49E5-B4C9-704FE7705D74}"/>
    <cellStyle name="Millares [0] 4 2 2 2 3 5" xfId="45416" xr:uid="{6827BA03-397B-445B-A585-9DBD271CF0F2}"/>
    <cellStyle name="Millares [0] 4 2 2 2 4" xfId="2924" xr:uid="{AC72B208-F001-430C-9EF3-36A47A6206AA}"/>
    <cellStyle name="Millares [0] 4 2 2 2 4 2" xfId="11190" xr:uid="{F8CC6498-7F9B-4AB1-BAAD-88570328BB5E}"/>
    <cellStyle name="Millares [0] 4 2 2 2 4 2 2" xfId="32693" xr:uid="{57CA2D88-E9BE-4361-9D38-A739715BB220}"/>
    <cellStyle name="Millares [0] 4 2 2 2 4 3" xfId="17825" xr:uid="{D93E1BE8-E496-4678-AD74-CEE9F96BEB8D}"/>
    <cellStyle name="Millares [0] 4 2 2 2 4 3 2" xfId="39328" xr:uid="{579F8D11-632D-4BA7-B3E0-6D2D96582580}"/>
    <cellStyle name="Millares [0] 4 2 2 2 4 4" xfId="24430" xr:uid="{EAEBE274-6602-4E33-978C-D7F2B98D2670}"/>
    <cellStyle name="Millares [0] 4 2 2 2 4 5" xfId="45933" xr:uid="{76650537-EB26-4883-9518-F2A07FE8A3E0}"/>
    <cellStyle name="Millares [0] 4 2 2 2 5" xfId="3603" xr:uid="{CEDF641C-A056-4111-91A8-F1C5B692753A}"/>
    <cellStyle name="Millares [0] 4 2 2 2 5 2" xfId="11869" xr:uid="{67B27135-91CB-49D6-BBD1-BD13227BC546}"/>
    <cellStyle name="Millares [0] 4 2 2 2 5 2 2" xfId="33372" xr:uid="{8DC89BE1-D82D-4D35-AAEF-A86827A39C2B}"/>
    <cellStyle name="Millares [0] 4 2 2 2 5 3" xfId="18504" xr:uid="{30303388-A065-4954-8F14-715FA9026E67}"/>
    <cellStyle name="Millares [0] 4 2 2 2 5 3 2" xfId="40007" xr:uid="{5BD203C1-C928-432F-85E5-D1CE67CF38B0}"/>
    <cellStyle name="Millares [0] 4 2 2 2 5 4" xfId="25109" xr:uid="{C84FEB15-BE7F-4387-9662-D10C27E61C77}"/>
    <cellStyle name="Millares [0] 4 2 2 2 5 5" xfId="46612" xr:uid="{0E9B2C10-C484-4A89-806D-62468C92C764}"/>
    <cellStyle name="Millares [0] 4 2 2 2 6" xfId="5068" xr:uid="{34FA7399-412A-450D-A34A-A4EE58036686}"/>
    <cellStyle name="Millares [0] 4 2 2 2 6 2" xfId="13334" xr:uid="{4402729B-F825-49EC-B4B4-4EF7D2941F57}"/>
    <cellStyle name="Millares [0] 4 2 2 2 6 2 2" xfId="34837" xr:uid="{E596B053-A362-454D-BE3D-C8C795E29928}"/>
    <cellStyle name="Millares [0] 4 2 2 2 6 3" xfId="19969" xr:uid="{C6C57C11-32C3-4E39-8BE1-E8AE75AA4CE7}"/>
    <cellStyle name="Millares [0] 4 2 2 2 6 3 2" xfId="41472" xr:uid="{64E601EC-2EB2-4C54-9415-2952A9B20201}"/>
    <cellStyle name="Millares [0] 4 2 2 2 6 4" xfId="26574" xr:uid="{501C323B-6977-4904-94CA-7D9A8A685825}"/>
    <cellStyle name="Millares [0] 4 2 2 2 6 5" xfId="48077" xr:uid="{1DEF3B41-B17D-4EC0-B5CB-7A960C312432}"/>
    <cellStyle name="Millares [0] 4 2 2 2 7" xfId="5742" xr:uid="{C5F36268-BBE5-45E0-8D54-0C31F5218779}"/>
    <cellStyle name="Millares [0] 4 2 2 2 7 2" xfId="14008" xr:uid="{776D809E-772E-4F23-ACAF-3D6BCB3EF908}"/>
    <cellStyle name="Millares [0] 4 2 2 2 7 2 2" xfId="35511" xr:uid="{51937451-ECFB-40DF-A4AF-55D5FEA82FB0}"/>
    <cellStyle name="Millares [0] 4 2 2 2 7 3" xfId="20643" xr:uid="{4CF94345-83BD-4B03-BDC4-54615191677D}"/>
    <cellStyle name="Millares [0] 4 2 2 2 7 3 2" xfId="42146" xr:uid="{73796DF1-305C-430E-8EE1-72747407F4A0}"/>
    <cellStyle name="Millares [0] 4 2 2 2 7 4" xfId="27248" xr:uid="{5EDBFC12-9A7C-407E-841A-13F89E1FCF43}"/>
    <cellStyle name="Millares [0] 4 2 2 2 7 5" xfId="48751" xr:uid="{6757961D-A984-48D6-8AEF-F97F980312DE}"/>
    <cellStyle name="Millares [0] 4 2 2 2 8" xfId="7383" xr:uid="{B53CC1E2-469A-4C34-A833-71D5E368B899}"/>
    <cellStyle name="Millares [0] 4 2 2 2 8 2" xfId="28886" xr:uid="{D963F69B-915B-404F-9CE6-9628AA2B7919}"/>
    <cellStyle name="Millares [0] 4 2 2 2 9" xfId="9040" xr:uid="{50202DC2-BC68-4A22-BD73-7D9148AF9AFE}"/>
    <cellStyle name="Millares [0] 4 2 2 2 9 2" xfId="30543" xr:uid="{AE6AA2F8-5E3A-40EA-9250-87CEE1DA6FDF}"/>
    <cellStyle name="Millares [0] 4 2 2 3" xfId="1044" xr:uid="{F13C07DF-0032-4301-AD25-CE8D74BE9943}"/>
    <cellStyle name="Millares [0] 4 2 2 3 2" xfId="3873" xr:uid="{6AF95F9E-6D76-48BB-986C-98ADFB11C132}"/>
    <cellStyle name="Millares [0] 4 2 2 3 2 2" xfId="12139" xr:uid="{2FD03E9D-F826-4C6C-8594-9416CB3FAED4}"/>
    <cellStyle name="Millares [0] 4 2 2 3 2 2 2" xfId="33642" xr:uid="{1C96FA3B-4AB7-40A7-8428-0732158BCC23}"/>
    <cellStyle name="Millares [0] 4 2 2 3 2 3" xfId="18774" xr:uid="{2277C66B-4E0C-4505-906D-83A81A980605}"/>
    <cellStyle name="Millares [0] 4 2 2 3 2 3 2" xfId="40277" xr:uid="{69ACB59D-9B79-45E3-BFD3-4119F14A2F2E}"/>
    <cellStyle name="Millares [0] 4 2 2 3 2 4" xfId="25379" xr:uid="{4119E726-1636-4103-9A3D-2C240A6829F1}"/>
    <cellStyle name="Millares [0] 4 2 2 3 2 5" xfId="46882" xr:uid="{8D4F9253-E3EC-4D32-9E84-A5CA4D1F7001}"/>
    <cellStyle name="Millares [0] 4 2 2 3 3" xfId="6012" xr:uid="{CC05DD83-1AB6-41F9-AD4C-595400BE563C}"/>
    <cellStyle name="Millares [0] 4 2 2 3 3 2" xfId="14278" xr:uid="{EC2C2300-CC47-4BDC-A878-73CC1DB558AE}"/>
    <cellStyle name="Millares [0] 4 2 2 3 3 2 2" xfId="35781" xr:uid="{31B20FDE-8EE6-4F10-8F23-E7695C39D36A}"/>
    <cellStyle name="Millares [0] 4 2 2 3 3 3" xfId="20913" xr:uid="{E86082E7-1540-4720-B663-C184FA8B343F}"/>
    <cellStyle name="Millares [0] 4 2 2 3 3 3 2" xfId="42416" xr:uid="{4207334A-62BE-42D4-8C18-F5A0196D6ADC}"/>
    <cellStyle name="Millares [0] 4 2 2 3 3 4" xfId="27518" xr:uid="{D32F49B4-B2FE-4F67-A4E8-FE1E8C74F51E}"/>
    <cellStyle name="Millares [0] 4 2 2 3 3 5" xfId="49021" xr:uid="{56317BC4-9B31-47A3-92C2-4D4FFAB2F1E8}"/>
    <cellStyle name="Millares [0] 4 2 2 3 4" xfId="7653" xr:uid="{36AB6B9B-F75D-40D0-A202-B10D4FA32826}"/>
    <cellStyle name="Millares [0] 4 2 2 3 4 2" xfId="29156" xr:uid="{D3F1556F-427E-41A1-B655-3F3321295E34}"/>
    <cellStyle name="Millares [0] 4 2 2 3 5" xfId="9310" xr:uid="{70F2762F-E2CA-4856-9D82-3903EE7E4D47}"/>
    <cellStyle name="Millares [0] 4 2 2 3 5 2" xfId="30813" xr:uid="{996A27A1-CB24-404F-A587-DE550E0E6AFC}"/>
    <cellStyle name="Millares [0] 4 2 2 3 6" xfId="15945" xr:uid="{27029EA2-28C7-4470-99D7-A2107F9352C1}"/>
    <cellStyle name="Millares [0] 4 2 2 3 6 2" xfId="37448" xr:uid="{F75469DF-47A9-40BE-A9F4-7B6A7520BDA1}"/>
    <cellStyle name="Millares [0] 4 2 2 3 7" xfId="22550" xr:uid="{195791F9-3423-4FE1-B40F-1CC28D4FD835}"/>
    <cellStyle name="Millares [0] 4 2 2 3 8" xfId="44053" xr:uid="{AABA3241-510D-4A35-9CBB-BC6B16A1FBC2}"/>
    <cellStyle name="Millares [0] 4 2 2 4" xfId="1440" xr:uid="{DFE7A2A2-90E7-47D5-8575-051086EE0485}"/>
    <cellStyle name="Millares [0] 4 2 2 4 2" xfId="4269" xr:uid="{8FA0DF7B-D93B-4CC0-943C-0C38D91DAFDF}"/>
    <cellStyle name="Millares [0] 4 2 2 4 2 2" xfId="12535" xr:uid="{C0F7811B-DB33-4502-8875-5E9DF8B403C2}"/>
    <cellStyle name="Millares [0] 4 2 2 4 2 2 2" xfId="34038" xr:uid="{84C8E42C-168F-4805-B0EB-6CA300D246EC}"/>
    <cellStyle name="Millares [0] 4 2 2 4 2 3" xfId="19170" xr:uid="{125D63EE-CA34-4234-AC67-A578917CCBC9}"/>
    <cellStyle name="Millares [0] 4 2 2 4 2 3 2" xfId="40673" xr:uid="{34B228CC-03A5-4CDA-B1E2-A35651A52E4E}"/>
    <cellStyle name="Millares [0] 4 2 2 4 2 4" xfId="25775" xr:uid="{A7AA7C06-3F25-4A23-BA2D-225A014C27BC}"/>
    <cellStyle name="Millares [0] 4 2 2 4 2 5" xfId="47278" xr:uid="{217CAA2E-3C0F-4C47-AD16-9B1E5B9CA913}"/>
    <cellStyle name="Millares [0] 4 2 2 4 3" xfId="6408" xr:uid="{1B49EF80-7EF3-4E70-AD69-531A36437A0F}"/>
    <cellStyle name="Millares [0] 4 2 2 4 3 2" xfId="14674" xr:uid="{460F1FE1-35D0-45B7-9554-7308D19AF19E}"/>
    <cellStyle name="Millares [0] 4 2 2 4 3 2 2" xfId="36177" xr:uid="{B8E1F7C8-179C-40C3-A34C-E85DF47CC135}"/>
    <cellStyle name="Millares [0] 4 2 2 4 3 3" xfId="21309" xr:uid="{CC77F173-1D37-4E33-BE97-99689872962B}"/>
    <cellStyle name="Millares [0] 4 2 2 4 3 3 2" xfId="42812" xr:uid="{AB7A9634-E8B7-4B75-90C6-F1BA28BAB320}"/>
    <cellStyle name="Millares [0] 4 2 2 4 3 4" xfId="27914" xr:uid="{041D6E09-E11C-4658-BAB4-0169232C487B}"/>
    <cellStyle name="Millares [0] 4 2 2 4 3 5" xfId="49417" xr:uid="{4597E08F-D480-4BD4-A17F-E84DE5C85749}"/>
    <cellStyle name="Millares [0] 4 2 2 4 4" xfId="8049" xr:uid="{88EA4CB3-F0E6-4086-B488-371FC4539CC6}"/>
    <cellStyle name="Millares [0] 4 2 2 4 4 2" xfId="29552" xr:uid="{6C5D083E-2043-4653-BFAD-BD4E90A5BE82}"/>
    <cellStyle name="Millares [0] 4 2 2 4 5" xfId="9706" xr:uid="{910C5619-A5B7-417E-820B-94EE7A09BE3A}"/>
    <cellStyle name="Millares [0] 4 2 2 4 5 2" xfId="31209" xr:uid="{FDE66D02-CABF-493C-AB5C-C143DE213D9E}"/>
    <cellStyle name="Millares [0] 4 2 2 4 6" xfId="16341" xr:uid="{8B894862-1BE8-41F3-BCD7-80B2AB7FDECC}"/>
    <cellStyle name="Millares [0] 4 2 2 4 6 2" xfId="37844" xr:uid="{B7F18E76-7DE0-450E-9B01-44A4504B9F23}"/>
    <cellStyle name="Millares [0] 4 2 2 4 7" xfId="22946" xr:uid="{B5288549-8217-421B-916F-E992E5FCF794}"/>
    <cellStyle name="Millares [0] 4 2 2 4 8" xfId="44449" xr:uid="{9767A490-D9A9-4AA6-B73D-657A8D2F689E}"/>
    <cellStyle name="Millares [0] 4 2 2 5" xfId="2127" xr:uid="{CBE7C4A0-974D-4488-B1B3-DAA20503CB6B}"/>
    <cellStyle name="Millares [0] 4 2 2 5 2" xfId="10393" xr:uid="{01CFFCC1-7594-4455-AAF7-50985315A987}"/>
    <cellStyle name="Millares [0] 4 2 2 5 2 2" xfId="31896" xr:uid="{CB3F91F9-BF94-43FB-AD43-2AEEF25C61E9}"/>
    <cellStyle name="Millares [0] 4 2 2 5 3" xfId="17028" xr:uid="{A657E664-3DE1-4529-AB12-34830C1EB2E7}"/>
    <cellStyle name="Millares [0] 4 2 2 5 3 2" xfId="38531" xr:uid="{65B1DBB3-1CAC-4575-A9AA-36EC607CF595}"/>
    <cellStyle name="Millares [0] 4 2 2 5 4" xfId="23633" xr:uid="{B94F6103-1014-4383-B7E6-38A74FFB45C0}"/>
    <cellStyle name="Millares [0] 4 2 2 5 5" xfId="45136" xr:uid="{10ACFE52-DB68-4B8E-86DD-C692905E34ED}"/>
    <cellStyle name="Millares [0] 4 2 2 6" xfId="2675" xr:uid="{5F07AABC-F9CE-4C41-B10F-FE32A120C255}"/>
    <cellStyle name="Millares [0] 4 2 2 6 2" xfId="10941" xr:uid="{529BF145-5F96-4E57-9D78-E489F89697AA}"/>
    <cellStyle name="Millares [0] 4 2 2 6 2 2" xfId="32444" xr:uid="{70A29A69-5ADD-4094-87DA-9AF932D7F468}"/>
    <cellStyle name="Millares [0] 4 2 2 6 3" xfId="17576" xr:uid="{E989DAE0-F6FC-4EBD-8F0C-2852875F91FC}"/>
    <cellStyle name="Millares [0] 4 2 2 6 3 2" xfId="39079" xr:uid="{4FCA6404-6675-473A-9363-C21EA7DC954D}"/>
    <cellStyle name="Millares [0] 4 2 2 6 4" xfId="24181" xr:uid="{39B5709A-7510-44BE-A5FA-DBDD759FE303}"/>
    <cellStyle name="Millares [0] 4 2 2 6 5" xfId="45684" xr:uid="{172E95B1-4DD1-47D3-8A80-950B7A327762}"/>
    <cellStyle name="Millares [0] 4 2 2 7" xfId="3323" xr:uid="{6D10EAF3-1945-4114-8CE3-0D81C5B64438}"/>
    <cellStyle name="Millares [0] 4 2 2 7 2" xfId="11589" xr:uid="{D8152520-DDEF-4A51-97FB-83CF2BF1C8A0}"/>
    <cellStyle name="Millares [0] 4 2 2 7 2 2" xfId="33092" xr:uid="{7A52E5F2-4DCA-45AF-B923-81A10C16931A}"/>
    <cellStyle name="Millares [0] 4 2 2 7 3" xfId="18224" xr:uid="{68A97A74-8CCF-4791-9577-4FED3259DAB0}"/>
    <cellStyle name="Millares [0] 4 2 2 7 3 2" xfId="39727" xr:uid="{07FC8124-DFBC-415B-9A61-2C748046B6CB}"/>
    <cellStyle name="Millares [0] 4 2 2 7 4" xfId="24829" xr:uid="{18425E72-D68A-43AF-BC91-FC276A9D4962}"/>
    <cellStyle name="Millares [0] 4 2 2 7 5" xfId="46332" xr:uid="{7150B96A-ED1E-4E19-9844-D590041E9A6F}"/>
    <cellStyle name="Millares [0] 4 2 2 8" xfId="4819" xr:uid="{A0A64C8B-C203-4992-9B83-5B0CFF95F4AD}"/>
    <cellStyle name="Millares [0] 4 2 2 8 2" xfId="13085" xr:uid="{DF3EC4FD-5B73-4F5C-9A7A-E2A3884E21CB}"/>
    <cellStyle name="Millares [0] 4 2 2 8 2 2" xfId="34588" xr:uid="{3425C104-7ECB-4E8A-B866-7A0347EEF896}"/>
    <cellStyle name="Millares [0] 4 2 2 8 3" xfId="19720" xr:uid="{E9E5A32E-6C41-48BD-85E6-A29E056D5987}"/>
    <cellStyle name="Millares [0] 4 2 2 8 3 2" xfId="41223" xr:uid="{B546E08D-CB65-4866-9DF6-D3C2905E3F0C}"/>
    <cellStyle name="Millares [0] 4 2 2 8 4" xfId="26325" xr:uid="{F38B7C6A-8BEE-4AE4-B6CE-021AA527AE33}"/>
    <cellStyle name="Millares [0] 4 2 2 8 5" xfId="47828" xr:uid="{9F22016B-B0F2-48AA-8698-4A4B383AF4A4}"/>
    <cellStyle name="Millares [0] 4 2 2 9" xfId="5462" xr:uid="{E95240FD-63B6-46CD-9626-E65370DD56F7}"/>
    <cellStyle name="Millares [0] 4 2 2 9 2" xfId="13728" xr:uid="{8E284070-B958-446D-B443-F1C83840660F}"/>
    <cellStyle name="Millares [0] 4 2 2 9 2 2" xfId="35231" xr:uid="{9B08EDD5-9EA6-49BF-B417-2532F1754A50}"/>
    <cellStyle name="Millares [0] 4 2 2 9 3" xfId="20363" xr:uid="{362DD19F-8AF7-45C7-B34E-3B6F9BD6DD41}"/>
    <cellStyle name="Millares [0] 4 2 2 9 3 2" xfId="41866" xr:uid="{6448A852-E46A-4C01-B5B3-54CB649564C0}"/>
    <cellStyle name="Millares [0] 4 2 2 9 4" xfId="26968" xr:uid="{F604FB2F-41EA-4462-85AC-92835058D683}"/>
    <cellStyle name="Millares [0] 4 2 2 9 5" xfId="48471" xr:uid="{03F229BA-B2D3-4337-B828-BF1C4BD3A5BC}"/>
    <cellStyle name="Millares [0] 4 2 3" xfId="365" xr:uid="{E0CF681C-6FB2-497B-A943-2BF9D7E84BF4}"/>
    <cellStyle name="Millares [0] 4 2 3 10" xfId="15268" xr:uid="{DDF0A49A-3484-4AB9-92FE-FF575EE53D28}"/>
    <cellStyle name="Millares [0] 4 2 3 10 2" xfId="36771" xr:uid="{E9D7401F-A1F8-4420-B23A-FCBCF5239587}"/>
    <cellStyle name="Millares [0] 4 2 3 11" xfId="21873" xr:uid="{DC8A6620-31C5-4DF1-A39C-D6C54F4A8873}"/>
    <cellStyle name="Millares [0] 4 2 3 12" xfId="43376" xr:uid="{C656D2CC-5A62-4CCE-9FB3-EEAFBC007A26}"/>
    <cellStyle name="Millares [0] 4 2 3 2" xfId="1313" xr:uid="{9D08A47B-6AAF-4B0E-9F82-8AA02E47DFAB}"/>
    <cellStyle name="Millares [0] 4 2 3 2 2" xfId="4142" xr:uid="{B1A2057F-7019-4096-AAAD-071DD2009465}"/>
    <cellStyle name="Millares [0] 4 2 3 2 2 2" xfId="12408" xr:uid="{9975DD5B-DA4A-4317-8FE2-FAA8B61BE0C4}"/>
    <cellStyle name="Millares [0] 4 2 3 2 2 2 2" xfId="33911" xr:uid="{2C2E453A-21AE-44F0-BD25-BE1C4503BF6E}"/>
    <cellStyle name="Millares [0] 4 2 3 2 2 3" xfId="19043" xr:uid="{48F77A25-92CF-4AE2-B091-091AE2E4B2D2}"/>
    <cellStyle name="Millares [0] 4 2 3 2 2 3 2" xfId="40546" xr:uid="{C6ACBCCE-C2F0-4F32-A75B-CF9A1256871C}"/>
    <cellStyle name="Millares [0] 4 2 3 2 2 4" xfId="25648" xr:uid="{92C31A47-75A6-44F7-B0AA-608BA90A304C}"/>
    <cellStyle name="Millares [0] 4 2 3 2 2 5" xfId="47151" xr:uid="{0D0855A5-93FE-4551-9450-64A254A460F5}"/>
    <cellStyle name="Millares [0] 4 2 3 2 3" xfId="6281" xr:uid="{B504009E-315A-409C-8AD4-54688FCC70A1}"/>
    <cellStyle name="Millares [0] 4 2 3 2 3 2" xfId="14547" xr:uid="{DBDB9767-5BCD-4DA9-AF49-2BB8182316F8}"/>
    <cellStyle name="Millares [0] 4 2 3 2 3 2 2" xfId="36050" xr:uid="{5D395F71-6D93-426F-9BA7-9C127873FBF2}"/>
    <cellStyle name="Millares [0] 4 2 3 2 3 3" xfId="21182" xr:uid="{D1D54F2C-57A8-41F7-8476-182B1AA9B618}"/>
    <cellStyle name="Millares [0] 4 2 3 2 3 3 2" xfId="42685" xr:uid="{508E9EBE-C456-4D4B-AD81-47A55A49AEF0}"/>
    <cellStyle name="Millares [0] 4 2 3 2 3 4" xfId="27787" xr:uid="{C7870957-DB20-4BFF-81D3-E03F4B0DCDB2}"/>
    <cellStyle name="Millares [0] 4 2 3 2 3 5" xfId="49290" xr:uid="{286404E8-C636-46FC-98EE-8BD7F0CC3F1A}"/>
    <cellStyle name="Millares [0] 4 2 3 2 4" xfId="7922" xr:uid="{7E85374C-EC97-48DD-A10B-BD8E9AC91D24}"/>
    <cellStyle name="Millares [0] 4 2 3 2 4 2" xfId="29425" xr:uid="{12DD5ABB-9F9B-410E-B6A4-856F849F1325}"/>
    <cellStyle name="Millares [0] 4 2 3 2 5" xfId="9579" xr:uid="{22C31FA1-32D1-4EEA-8923-46C0E7996403}"/>
    <cellStyle name="Millares [0] 4 2 3 2 5 2" xfId="31082" xr:uid="{88564D25-8450-4EE2-8DAB-922BA64104B3}"/>
    <cellStyle name="Millares [0] 4 2 3 2 6" xfId="16214" xr:uid="{EB4E3967-5756-4000-9A90-B9BFDAC8D73B}"/>
    <cellStyle name="Millares [0] 4 2 3 2 6 2" xfId="37717" xr:uid="{3156EB7D-534E-4034-B1A3-883CD64A747F}"/>
    <cellStyle name="Millares [0] 4 2 3 2 7" xfId="22819" xr:uid="{917A0C0A-6249-4867-9B7E-D132576A287D}"/>
    <cellStyle name="Millares [0] 4 2 3 2 8" xfId="44322" xr:uid="{84CB2ACD-2069-48E9-830C-6413CA9C5550}"/>
    <cellStyle name="Millares [0] 4 2 3 3" xfId="2000" xr:uid="{BA381C72-3CE0-4B66-972C-25D581CB40AE}"/>
    <cellStyle name="Millares [0] 4 2 3 3 2" xfId="10266" xr:uid="{F023E6AC-8F98-4AB1-BD61-74CEC63B3417}"/>
    <cellStyle name="Millares [0] 4 2 3 3 2 2" xfId="31769" xr:uid="{A6499EB7-5582-4E6D-A589-8F7CA917E599}"/>
    <cellStyle name="Millares [0] 4 2 3 3 3" xfId="16901" xr:uid="{77B9C0CC-348B-4516-AE8E-3535847B4BF4}"/>
    <cellStyle name="Millares [0] 4 2 3 3 3 2" xfId="38404" xr:uid="{0E717005-9997-4CF4-8ECB-F0F30A716A21}"/>
    <cellStyle name="Millares [0] 4 2 3 3 4" xfId="23506" xr:uid="{EB183CE3-EAAC-40D6-8031-720BDC25EA62}"/>
    <cellStyle name="Millares [0] 4 2 3 3 5" xfId="45009" xr:uid="{E737D364-6E13-4622-8057-6CDC9B54CAAF}"/>
    <cellStyle name="Millares [0] 4 2 3 4" xfId="2799" xr:uid="{0136850A-3691-4943-ACE5-0E179EFEA7E4}"/>
    <cellStyle name="Millares [0] 4 2 3 4 2" xfId="11065" xr:uid="{CD150483-2A80-4F44-9C9C-5FB7B570DBC4}"/>
    <cellStyle name="Millares [0] 4 2 3 4 2 2" xfId="32568" xr:uid="{7E5332CB-CAB3-46B6-A021-7B8601CF0CBC}"/>
    <cellStyle name="Millares [0] 4 2 3 4 3" xfId="17700" xr:uid="{3335BC0D-12B7-4741-8CF1-BE115F001D18}"/>
    <cellStyle name="Millares [0] 4 2 3 4 3 2" xfId="39203" xr:uid="{5CEE6FFB-D3DF-400F-883F-BA74D6DD8741}"/>
    <cellStyle name="Millares [0] 4 2 3 4 4" xfId="24305" xr:uid="{08F48BE8-8D9A-4546-B55B-1740A364CDC4}"/>
    <cellStyle name="Millares [0] 4 2 3 4 5" xfId="45808" xr:uid="{CDB21569-BF5D-4A53-B276-3EA6DE18EB75}"/>
    <cellStyle name="Millares [0] 4 2 3 5" xfId="3196" xr:uid="{A3CC1479-669E-4DC9-AAFE-AE10A4647925}"/>
    <cellStyle name="Millares [0] 4 2 3 5 2" xfId="11462" xr:uid="{22ED4E13-10CF-4554-BB05-C5AF8392C9AE}"/>
    <cellStyle name="Millares [0] 4 2 3 5 2 2" xfId="32965" xr:uid="{6285C363-A4CE-4363-85AA-1E6D1A7E473C}"/>
    <cellStyle name="Millares [0] 4 2 3 5 3" xfId="18097" xr:uid="{E4352B37-496D-4CD0-A3D7-882E04FC59C3}"/>
    <cellStyle name="Millares [0] 4 2 3 5 3 2" xfId="39600" xr:uid="{D2B9B2CA-4F15-4A87-8A95-03F9F41BB8D5}"/>
    <cellStyle name="Millares [0] 4 2 3 5 4" xfId="24702" xr:uid="{C6D86D9C-5823-4E56-9A90-00DEC59F6C2C}"/>
    <cellStyle name="Millares [0] 4 2 3 5 5" xfId="46205" xr:uid="{57F4D5ED-1DBA-4ACD-AFCF-721A9611C969}"/>
    <cellStyle name="Millares [0] 4 2 3 6" xfId="4943" xr:uid="{BFDCEB4D-7D3F-42D6-9641-041434395469}"/>
    <cellStyle name="Millares [0] 4 2 3 6 2" xfId="13209" xr:uid="{F3D74024-06DA-4D7C-943B-DC64095AB241}"/>
    <cellStyle name="Millares [0] 4 2 3 6 2 2" xfId="34712" xr:uid="{0749FE50-EC49-4C12-A134-A3DFD4825376}"/>
    <cellStyle name="Millares [0] 4 2 3 6 3" xfId="19844" xr:uid="{D4FDED93-1485-4D02-8BEE-6DA46BB7F225}"/>
    <cellStyle name="Millares [0] 4 2 3 6 3 2" xfId="41347" xr:uid="{BF78B641-F06D-457B-A815-A89363E85A9E}"/>
    <cellStyle name="Millares [0] 4 2 3 6 4" xfId="26449" xr:uid="{F4275763-7E58-4C10-9307-E59FC40BD3DF}"/>
    <cellStyle name="Millares [0] 4 2 3 6 5" xfId="47952" xr:uid="{33F0A5D0-9CC0-4D67-9523-0A02EA46754F}"/>
    <cellStyle name="Millares [0] 4 2 3 7" xfId="5335" xr:uid="{BA941A53-1AFC-4388-9897-31A39C3CEF9A}"/>
    <cellStyle name="Millares [0] 4 2 3 7 2" xfId="13601" xr:uid="{CA74967C-4E5A-47A2-A69C-871ACCA2DD22}"/>
    <cellStyle name="Millares [0] 4 2 3 7 2 2" xfId="35104" xr:uid="{0FC0BD78-42AC-47F6-99F3-55881DC7C7C9}"/>
    <cellStyle name="Millares [0] 4 2 3 7 3" xfId="20236" xr:uid="{832E85F6-4BF8-4E8B-99C2-CC0F322C443C}"/>
    <cellStyle name="Millares [0] 4 2 3 7 3 2" xfId="41739" xr:uid="{F67ACCA9-462A-4CA1-86B7-A6980D997D72}"/>
    <cellStyle name="Millares [0] 4 2 3 7 4" xfId="26841" xr:uid="{3A61AC0C-C322-465F-9A72-493A462E2E7E}"/>
    <cellStyle name="Millares [0] 4 2 3 7 5" xfId="48344" xr:uid="{A84B3DFC-A10D-47F5-A288-B69233E760F5}"/>
    <cellStyle name="Millares [0] 4 2 3 8" xfId="6976" xr:uid="{56E2765A-A42A-434E-9AD4-6490BE4728D8}"/>
    <cellStyle name="Millares [0] 4 2 3 8 2" xfId="28479" xr:uid="{D4106705-9BFD-4E2A-9479-057D2C40E0F1}"/>
    <cellStyle name="Millares [0] 4 2 3 9" xfId="8632" xr:uid="{28B74587-DEFB-496A-A150-50DF93FEAAF9}"/>
    <cellStyle name="Millares [0] 4 2 3 9 2" xfId="30135" xr:uid="{01C2ED90-46D6-47EE-8153-349A95EF79CE}"/>
    <cellStyle name="Millares [0] 4 2 4" xfId="649" xr:uid="{F9003278-D001-4F2A-8DC5-20970A10B464}"/>
    <cellStyle name="Millares [0] 4 2 4 10" xfId="43658" xr:uid="{4043B0F4-95E3-4847-882D-9823D84EE36F}"/>
    <cellStyle name="Millares [0] 4 2 4 2" xfId="1595" xr:uid="{C196AA63-C450-475A-9376-8A8198644DA6}"/>
    <cellStyle name="Millares [0] 4 2 4 2 2" xfId="4424" xr:uid="{ECF6852E-BB8B-4AB8-89BD-9FD017EA9D91}"/>
    <cellStyle name="Millares [0] 4 2 4 2 2 2" xfId="12690" xr:uid="{3C0C762B-D362-452C-A984-A284EC03101F}"/>
    <cellStyle name="Millares [0] 4 2 4 2 2 2 2" xfId="34193" xr:uid="{9C423272-CE05-447D-97D4-7D440FAADA90}"/>
    <cellStyle name="Millares [0] 4 2 4 2 2 3" xfId="19325" xr:uid="{0138E099-BD91-4909-A183-3908BC802848}"/>
    <cellStyle name="Millares [0] 4 2 4 2 2 3 2" xfId="40828" xr:uid="{40CE3744-C32E-418C-80D8-C1C2D6A7F8D5}"/>
    <cellStyle name="Millares [0] 4 2 4 2 2 4" xfId="25930" xr:uid="{F90B0055-ADC0-4306-BFB4-85237442E96C}"/>
    <cellStyle name="Millares [0] 4 2 4 2 2 5" xfId="47433" xr:uid="{74725379-D283-4B29-A2F1-FFA052D973A8}"/>
    <cellStyle name="Millares [0] 4 2 4 2 3" xfId="6563" xr:uid="{1D23CE2E-8A78-4F57-A581-605C32EF01D0}"/>
    <cellStyle name="Millares [0] 4 2 4 2 3 2" xfId="14829" xr:uid="{D2D78C2F-7615-484A-B4FF-BA77CF2A2689}"/>
    <cellStyle name="Millares [0] 4 2 4 2 3 2 2" xfId="36332" xr:uid="{16E8E7B2-73AB-484B-AA80-866DF128B21D}"/>
    <cellStyle name="Millares [0] 4 2 4 2 3 3" xfId="21464" xr:uid="{E16E6542-096E-4E7E-A4ED-C1CDE94EEF96}"/>
    <cellStyle name="Millares [0] 4 2 4 2 3 3 2" xfId="42967" xr:uid="{0AD1AEFA-0585-4469-AA57-DD016F17E45D}"/>
    <cellStyle name="Millares [0] 4 2 4 2 3 4" xfId="28069" xr:uid="{3E85E5DE-CE16-4890-B789-9B74241EF4CB}"/>
    <cellStyle name="Millares [0] 4 2 4 2 3 5" xfId="49572" xr:uid="{23243459-9DEB-4773-83CA-3CDF2EB2CBF6}"/>
    <cellStyle name="Millares [0] 4 2 4 2 4" xfId="8204" xr:uid="{34B9D240-85F4-46A2-B301-E08F133DC292}"/>
    <cellStyle name="Millares [0] 4 2 4 2 4 2" xfId="29707" xr:uid="{BA36123C-7059-449B-B33B-ED029C8710A0}"/>
    <cellStyle name="Millares [0] 4 2 4 2 5" xfId="9861" xr:uid="{702412F9-045E-4307-8D70-0D4A0CBA6158}"/>
    <cellStyle name="Millares [0] 4 2 4 2 5 2" xfId="31364" xr:uid="{3C7B9794-0997-4472-BD31-DA519F90B60F}"/>
    <cellStyle name="Millares [0] 4 2 4 2 6" xfId="16496" xr:uid="{C682EEF6-E306-4AD2-8E30-C4101E7FBA34}"/>
    <cellStyle name="Millares [0] 4 2 4 2 6 2" xfId="37999" xr:uid="{3DB91C79-7FD5-4C45-98A2-9EAEE3CECAAC}"/>
    <cellStyle name="Millares [0] 4 2 4 2 7" xfId="23101" xr:uid="{75B5904C-244B-4CB3-AB1B-75CD9034C92B}"/>
    <cellStyle name="Millares [0] 4 2 4 2 8" xfId="44604" xr:uid="{637D215C-1ECE-41DF-9C91-EAA7AF7C1DD0}"/>
    <cellStyle name="Millares [0] 4 2 4 3" xfId="2282" xr:uid="{CE075F68-F28D-46A3-A76C-B4ECC0AB2B5E}"/>
    <cellStyle name="Millares [0] 4 2 4 3 2" xfId="10548" xr:uid="{F4790D71-EF3C-46CE-8D2B-6E53A374A441}"/>
    <cellStyle name="Millares [0] 4 2 4 3 2 2" xfId="32051" xr:uid="{B715CF6E-1DB0-4CD3-A258-CC51D99532BE}"/>
    <cellStyle name="Millares [0] 4 2 4 3 3" xfId="17183" xr:uid="{E43E52AE-6A86-4874-93B9-191D066B7922}"/>
    <cellStyle name="Millares [0] 4 2 4 3 3 2" xfId="38686" xr:uid="{E729B565-D66D-4164-B66B-733C85F06BC6}"/>
    <cellStyle name="Millares [0] 4 2 4 3 4" xfId="23788" xr:uid="{5D89D703-2318-44E7-AE8F-DDC5BEEBEBF5}"/>
    <cellStyle name="Millares [0] 4 2 4 3 5" xfId="45291" xr:uid="{D9D5B7CF-4582-48D9-820E-AF0580C9FB68}"/>
    <cellStyle name="Millares [0] 4 2 4 4" xfId="3478" xr:uid="{5DC7DB9F-61FF-43AB-A61C-A1A810ADEADB}"/>
    <cellStyle name="Millares [0] 4 2 4 4 2" xfId="11744" xr:uid="{DEE72B73-1960-434C-83F9-B69DEF5C5443}"/>
    <cellStyle name="Millares [0] 4 2 4 4 2 2" xfId="33247" xr:uid="{7983B513-2A8D-42AD-AC55-89819DB4C387}"/>
    <cellStyle name="Millares [0] 4 2 4 4 3" xfId="18379" xr:uid="{31F4D2B1-F4A4-44D5-8B7A-566487331246}"/>
    <cellStyle name="Millares [0] 4 2 4 4 3 2" xfId="39882" xr:uid="{B061545F-89AA-4E72-987D-886AE0D588B1}"/>
    <cellStyle name="Millares [0] 4 2 4 4 4" xfId="24984" xr:uid="{3EA9541B-B347-46B4-8895-1697BB21BC2B}"/>
    <cellStyle name="Millares [0] 4 2 4 4 5" xfId="46487" xr:uid="{6D9E1A41-DC91-4388-AB97-E4BD61137D7D}"/>
    <cellStyle name="Millares [0] 4 2 4 5" xfId="5617" xr:uid="{E3CE088B-B64A-4B80-A0B1-7409C694E3B1}"/>
    <cellStyle name="Millares [0] 4 2 4 5 2" xfId="13883" xr:uid="{CDC045BE-C23F-4BC5-998D-D9CF92657E16}"/>
    <cellStyle name="Millares [0] 4 2 4 5 2 2" xfId="35386" xr:uid="{3034B8FD-AFD1-425D-A4B0-DA6B12820C5B}"/>
    <cellStyle name="Millares [0] 4 2 4 5 3" xfId="20518" xr:uid="{5E793BD1-AF46-4783-B298-B6E71C46B418}"/>
    <cellStyle name="Millares [0] 4 2 4 5 3 2" xfId="42021" xr:uid="{EC8EE328-9819-40CF-960E-420305DBEA7A}"/>
    <cellStyle name="Millares [0] 4 2 4 5 4" xfId="27123" xr:uid="{58EFB003-2581-4A59-9136-AB43EA12472D}"/>
    <cellStyle name="Millares [0] 4 2 4 5 5" xfId="48626" xr:uid="{EFF46161-10DE-4130-B137-DE0E923BDC3F}"/>
    <cellStyle name="Millares [0] 4 2 4 6" xfId="7258" xr:uid="{3B02D34F-49A3-45AD-B0DB-829A40DFF652}"/>
    <cellStyle name="Millares [0] 4 2 4 6 2" xfId="28761" xr:uid="{B5954713-8BDF-4020-8E2E-F97D9A9A15A4}"/>
    <cellStyle name="Millares [0] 4 2 4 7" xfId="8915" xr:uid="{262AB143-132F-458E-8999-01C56549127B}"/>
    <cellStyle name="Millares [0] 4 2 4 7 2" xfId="30418" xr:uid="{DC2AE7C8-22CC-443B-AB16-7D7EE765C8CA}"/>
    <cellStyle name="Millares [0] 4 2 4 8" xfId="15550" xr:uid="{9DF4740E-FEB5-45CD-9F51-1F41ECDE87FB}"/>
    <cellStyle name="Millares [0] 4 2 4 8 2" xfId="37053" xr:uid="{7BBC3D4B-8AE1-43B3-BCE9-5026CB06A3F7}"/>
    <cellStyle name="Millares [0] 4 2 4 9" xfId="22155" xr:uid="{130E0E10-1BDB-42F4-A8AB-1EB9E415599E}"/>
    <cellStyle name="Millares [0] 4 2 5" xfId="917" xr:uid="{93B8B26F-5F81-4DC1-81FE-2446A86E69F5}"/>
    <cellStyle name="Millares [0] 4 2 5 2" xfId="3746" xr:uid="{6456C058-6734-42AC-87B6-9A2FB1BD01C7}"/>
    <cellStyle name="Millares [0] 4 2 5 2 2" xfId="12012" xr:uid="{24C47F31-E76C-4BA9-B325-78F9021925EB}"/>
    <cellStyle name="Millares [0] 4 2 5 2 2 2" xfId="33515" xr:uid="{7883C90A-046C-4C1F-B91D-C0567DFD14C2}"/>
    <cellStyle name="Millares [0] 4 2 5 2 3" xfId="18647" xr:uid="{7A307B53-3848-4249-8615-234B12B82B2F}"/>
    <cellStyle name="Millares [0] 4 2 5 2 3 2" xfId="40150" xr:uid="{84E9DD8B-975F-489F-9A57-7CA50005BC71}"/>
    <cellStyle name="Millares [0] 4 2 5 2 4" xfId="25252" xr:uid="{4B47D59C-7C16-4872-AF4C-4CCF46662872}"/>
    <cellStyle name="Millares [0] 4 2 5 2 5" xfId="46755" xr:uid="{B994C652-05F6-40DA-A145-51D57D33B226}"/>
    <cellStyle name="Millares [0] 4 2 5 3" xfId="5885" xr:uid="{74E8AFD9-69A1-4010-BE46-4C29BAA23315}"/>
    <cellStyle name="Millares [0] 4 2 5 3 2" xfId="14151" xr:uid="{F8F95E3B-7074-4FA3-AAD1-BE827784C417}"/>
    <cellStyle name="Millares [0] 4 2 5 3 2 2" xfId="35654" xr:uid="{8ED0E71D-5D7E-417D-8C01-E0F1D54759D7}"/>
    <cellStyle name="Millares [0] 4 2 5 3 3" xfId="20786" xr:uid="{ACF0B379-116E-4C00-8EFE-5AF26639EEC8}"/>
    <cellStyle name="Millares [0] 4 2 5 3 3 2" xfId="42289" xr:uid="{B141B72D-5834-4F74-93FF-65227F8D7AE5}"/>
    <cellStyle name="Millares [0] 4 2 5 3 4" xfId="27391" xr:uid="{D7B8318A-2F70-4B10-B9A7-79DFA15D2B98}"/>
    <cellStyle name="Millares [0] 4 2 5 3 5" xfId="48894" xr:uid="{4D2205E2-14CE-4ECF-B103-F9081910EC38}"/>
    <cellStyle name="Millares [0] 4 2 5 4" xfId="7526" xr:uid="{23666CF9-A522-4EBF-9215-8E99079D8DB1}"/>
    <cellStyle name="Millares [0] 4 2 5 4 2" xfId="29029" xr:uid="{E4F3688C-AA9A-44FC-A637-2CA65DE54C55}"/>
    <cellStyle name="Millares [0] 4 2 5 5" xfId="9183" xr:uid="{1BF20A4F-5EDD-4957-BE86-BDC335128733}"/>
    <cellStyle name="Millares [0] 4 2 5 5 2" xfId="30686" xr:uid="{FA01E2FC-12AF-4055-950C-72FCA1792474}"/>
    <cellStyle name="Millares [0] 4 2 5 6" xfId="15818" xr:uid="{E4B5F163-5831-45FC-8A40-DFD2D69C7EBC}"/>
    <cellStyle name="Millares [0] 4 2 5 6 2" xfId="37321" xr:uid="{FBA65AEA-2653-4D20-B133-6846B91E1AD5}"/>
    <cellStyle name="Millares [0] 4 2 5 7" xfId="22423" xr:uid="{1AEA23D3-E397-49A7-8C2D-7C382184C936}"/>
    <cellStyle name="Millares [0] 4 2 5 8" xfId="43926" xr:uid="{B743A473-16D4-4125-A1BF-85F62539A34C}"/>
    <cellStyle name="Millares [0] 4 2 6" xfId="1178" xr:uid="{595570FE-FC7E-4598-83F9-68301CA85A9C}"/>
    <cellStyle name="Millares [0] 4 2 6 2" xfId="4007" xr:uid="{5DED81B1-EEE0-42E6-9454-31393B6723FD}"/>
    <cellStyle name="Millares [0] 4 2 6 2 2" xfId="12273" xr:uid="{AAA01D25-20B3-41B1-8C84-A30173D239C6}"/>
    <cellStyle name="Millares [0] 4 2 6 2 2 2" xfId="33776" xr:uid="{D7214A3B-9C08-4ADB-A6F6-C30E70165900}"/>
    <cellStyle name="Millares [0] 4 2 6 2 3" xfId="18908" xr:uid="{07CB0DC5-A54D-4BCF-84CB-AF509200FFFD}"/>
    <cellStyle name="Millares [0] 4 2 6 2 3 2" xfId="40411" xr:uid="{37C2418D-9799-47CA-872E-293F83B96C9C}"/>
    <cellStyle name="Millares [0] 4 2 6 2 4" xfId="25513" xr:uid="{2336591C-438F-4CD9-B877-B38D87423134}"/>
    <cellStyle name="Millares [0] 4 2 6 2 5" xfId="47016" xr:uid="{07C4051C-819E-4434-AFAF-D8740DBEDD30}"/>
    <cellStyle name="Millares [0] 4 2 6 3" xfId="6146" xr:uid="{01855A25-8918-4725-8560-C5474CF76293}"/>
    <cellStyle name="Millares [0] 4 2 6 3 2" xfId="14412" xr:uid="{25032BC5-B9D7-4B19-8BF8-53CB29D3832A}"/>
    <cellStyle name="Millares [0] 4 2 6 3 2 2" xfId="35915" xr:uid="{C22DCFF4-048D-4F32-8B5E-A5E5528CC1A4}"/>
    <cellStyle name="Millares [0] 4 2 6 3 3" xfId="21047" xr:uid="{ECA30FA9-E2E2-495C-9934-1432905986A1}"/>
    <cellStyle name="Millares [0] 4 2 6 3 3 2" xfId="42550" xr:uid="{FC4A3B93-7BE5-487B-B915-97715E06E542}"/>
    <cellStyle name="Millares [0] 4 2 6 3 4" xfId="27652" xr:uid="{9AC330DB-009A-46A9-97F9-80AE6345D009}"/>
    <cellStyle name="Millares [0] 4 2 6 3 5" xfId="49155" xr:uid="{B9DDF87B-1C3B-42A9-BAFE-088BFAE090C2}"/>
    <cellStyle name="Millares [0] 4 2 6 4" xfId="7787" xr:uid="{11BCA0CB-B7E0-496D-BADB-F9CA27E09A5B}"/>
    <cellStyle name="Millares [0] 4 2 6 4 2" xfId="29290" xr:uid="{FA66E0AE-F4A6-456A-A8C0-2C3627A51470}"/>
    <cellStyle name="Millares [0] 4 2 6 5" xfId="9444" xr:uid="{27747F91-BEED-4380-A889-3C61213C55A5}"/>
    <cellStyle name="Millares [0] 4 2 6 5 2" xfId="30947" xr:uid="{988C6262-4348-4F6A-A3DE-7263F81673E9}"/>
    <cellStyle name="Millares [0] 4 2 6 6" xfId="16079" xr:uid="{92F2727A-BF27-4182-8906-D889501A2375}"/>
    <cellStyle name="Millares [0] 4 2 6 6 2" xfId="37582" xr:uid="{3628BA02-2B8B-4102-BA9C-2BDE23DD7585}"/>
    <cellStyle name="Millares [0] 4 2 6 7" xfId="22684" xr:uid="{5A3588E9-DA02-4E65-AE8C-0E44E88147FD}"/>
    <cellStyle name="Millares [0] 4 2 6 8" xfId="44187" xr:uid="{891F3691-043A-428D-878E-7A0AA2781D3F}"/>
    <cellStyle name="Millares [0] 4 2 7" xfId="1866" xr:uid="{083B8E88-8837-4505-99AF-8EC84F2F8A72}"/>
    <cellStyle name="Millares [0] 4 2 7 2" xfId="10132" xr:uid="{22A8594D-8849-4F54-8E90-1F1C255B0AC1}"/>
    <cellStyle name="Millares [0] 4 2 7 2 2" xfId="31635" xr:uid="{77DC4A43-9B68-47CA-806F-718F72FCB778}"/>
    <cellStyle name="Millares [0] 4 2 7 3" xfId="16767" xr:uid="{1C9FA633-6F2D-4ED8-9758-C109AC45DFA6}"/>
    <cellStyle name="Millares [0] 4 2 7 3 2" xfId="38270" xr:uid="{88897B34-D51D-42E2-826C-0F39D29C901D}"/>
    <cellStyle name="Millares [0] 4 2 7 4" xfId="23372" xr:uid="{54837E3A-CC9D-4AA3-BB79-1C60A0D71CAD}"/>
    <cellStyle name="Millares [0] 4 2 7 5" xfId="44875" xr:uid="{4FBE8553-8447-4851-956B-9C7CB62F41C4}"/>
    <cellStyle name="Millares [0] 4 2 8" xfId="2551" xr:uid="{05433DC6-0027-4D02-BFE4-471997E6E457}"/>
    <cellStyle name="Millares [0] 4 2 8 2" xfId="10817" xr:uid="{262CFCB3-70D7-4DD1-9ED2-9482143B5B7E}"/>
    <cellStyle name="Millares [0] 4 2 8 2 2" xfId="32320" xr:uid="{655C0DF0-D7F0-4AE5-BA0F-E29253E90781}"/>
    <cellStyle name="Millares [0] 4 2 8 3" xfId="17452" xr:uid="{7C68B66C-7E48-4A35-A52B-9A816DB99EE6}"/>
    <cellStyle name="Millares [0] 4 2 8 3 2" xfId="38955" xr:uid="{41725C89-9384-4ED0-B773-6AACD346DC58}"/>
    <cellStyle name="Millares [0] 4 2 8 4" xfId="24057" xr:uid="{478F48B8-3106-4562-9B3C-5D4D539E085D}"/>
    <cellStyle name="Millares [0] 4 2 8 5" xfId="45560" xr:uid="{552B76C5-63AF-4593-8873-4DC56537AD3D}"/>
    <cellStyle name="Millares [0] 4 2 9" xfId="3062" xr:uid="{924EEFF9-164A-4167-BF03-9F5BC22B53D2}"/>
    <cellStyle name="Millares [0] 4 2 9 2" xfId="11328" xr:uid="{FAD58966-0767-4695-B0FD-812511C36E06}"/>
    <cellStyle name="Millares [0] 4 2 9 2 2" xfId="32831" xr:uid="{1148A39F-FF1A-4DB5-AA71-2D3BDAE9E79E}"/>
    <cellStyle name="Millares [0] 4 2 9 3" xfId="17963" xr:uid="{E6E32DC7-AB72-4A8D-AB68-D6C4B12A114E}"/>
    <cellStyle name="Millares [0] 4 2 9 3 2" xfId="39466" xr:uid="{69710D63-83B1-43DE-AA45-A22BE4ECD8ED}"/>
    <cellStyle name="Millares [0] 4 2 9 4" xfId="24568" xr:uid="{4CD995E8-D98B-4306-AE8A-057DA1E37604}"/>
    <cellStyle name="Millares [0] 4 2 9 5" xfId="46071" xr:uid="{716962C0-246A-4408-B395-9C271D81FAED}"/>
    <cellStyle name="Millares [0] 4 3" xfId="201" xr:uid="{86A3D979-DDE1-452F-84D4-6D1643ED854D}"/>
    <cellStyle name="Millares [0] 4 3 10" xfId="4720" xr:uid="{CC52397F-3308-4A1B-90AC-B6C59DB281B1}"/>
    <cellStyle name="Millares [0] 4 3 10 2" xfId="12986" xr:uid="{3BA72BA4-FACD-4481-9C25-A0E5B0E611F9}"/>
    <cellStyle name="Millares [0] 4 3 10 2 2" xfId="34489" xr:uid="{F14805A0-B672-45C0-92B7-570454C8FC17}"/>
    <cellStyle name="Millares [0] 4 3 10 3" xfId="19621" xr:uid="{989D329D-059D-4E78-95A2-BC253B6C9A56}"/>
    <cellStyle name="Millares [0] 4 3 10 3 2" xfId="41124" xr:uid="{B3B74292-20AB-4E32-929E-76E2ED3044D0}"/>
    <cellStyle name="Millares [0] 4 3 10 4" xfId="26226" xr:uid="{75037B8E-F69C-4B3D-806B-1E600A6F32CE}"/>
    <cellStyle name="Millares [0] 4 3 10 5" xfId="47729" xr:uid="{FA828F60-82ED-472C-924F-D3712E97E6B3}"/>
    <cellStyle name="Millares [0] 4 3 11" xfId="5223" xr:uid="{ED3E2A08-4D65-4679-8770-04303D96E43D}"/>
    <cellStyle name="Millares [0] 4 3 11 2" xfId="13489" xr:uid="{53EFEADD-438A-4BB1-A40D-FF7C89B4804C}"/>
    <cellStyle name="Millares [0] 4 3 11 2 2" xfId="34992" xr:uid="{A8A36792-9C8E-46F6-913F-067FFA01BE34}"/>
    <cellStyle name="Millares [0] 4 3 11 3" xfId="20124" xr:uid="{E5B9B4AE-E60C-4D99-B43A-673EF18BD890}"/>
    <cellStyle name="Millares [0] 4 3 11 3 2" xfId="41627" xr:uid="{354BA595-DD85-49F0-A20D-9414E07E4EB3}"/>
    <cellStyle name="Millares [0] 4 3 11 4" xfId="26729" xr:uid="{F95FABA3-6A2E-4343-9244-BCAEC32592DD}"/>
    <cellStyle name="Millares [0] 4 3 11 5" xfId="48232" xr:uid="{26907A41-A326-4D76-8AD4-4975499B8B82}"/>
    <cellStyle name="Millares [0] 4 3 12" xfId="6864" xr:uid="{5518B309-08DD-4311-8E9F-DF3802BDBC0B}"/>
    <cellStyle name="Millares [0] 4 3 12 2" xfId="28367" xr:uid="{02794B2D-C2C1-46D1-B32E-180E24B01879}"/>
    <cellStyle name="Millares [0] 4 3 13" xfId="8518" xr:uid="{00CE5373-3B6B-4001-8804-BBA32AA7F7A0}"/>
    <cellStyle name="Millares [0] 4 3 13 2" xfId="30021" xr:uid="{C0E26EEF-5781-408A-B428-D60ED632DA9D}"/>
    <cellStyle name="Millares [0] 4 3 14" xfId="15157" xr:uid="{CACD90AB-9C88-4843-8F59-FFC4A216A6C2}"/>
    <cellStyle name="Millares [0] 4 3 14 2" xfId="36660" xr:uid="{EA5591E3-FE8F-485E-87DF-E0F9E24AFF07}"/>
    <cellStyle name="Millares [0] 4 3 15" xfId="21762" xr:uid="{0D396301-C0D1-4D9E-AED4-5862C53AA609}"/>
    <cellStyle name="Millares [0] 4 3 16" xfId="43265" xr:uid="{8AADD92B-8349-4A56-8234-4B128EF93E95}"/>
    <cellStyle name="Millares [0] 4 3 2" xfId="516" xr:uid="{6C7D91E9-817A-43CC-BE75-AD3BFF9FE942}"/>
    <cellStyle name="Millares [0] 4 3 2 10" xfId="7127" xr:uid="{0E8C60ED-66B0-42C4-A341-75ABE3011BBE}"/>
    <cellStyle name="Millares [0] 4 3 2 10 2" xfId="28630" xr:uid="{4BF50ECA-2819-4EA9-93A8-63642E4ACC40}"/>
    <cellStyle name="Millares [0] 4 3 2 11" xfId="8783" xr:uid="{3ECBB02D-ED81-46ED-B17E-95B7D94EEE00}"/>
    <cellStyle name="Millares [0] 4 3 2 11 2" xfId="30286" xr:uid="{9123293E-721A-4BE9-AB13-FBA08DF4CC89}"/>
    <cellStyle name="Millares [0] 4 3 2 12" xfId="15419" xr:uid="{B3037090-0E90-40E4-9F8B-6C1C26FD4FF9}"/>
    <cellStyle name="Millares [0] 4 3 2 12 2" xfId="36922" xr:uid="{E01E4A67-23AF-4CD8-B902-194DA97534D8}"/>
    <cellStyle name="Millares [0] 4 3 2 13" xfId="22024" xr:uid="{D6A68DA0-0367-43D8-A8AD-CB0F2126C8B8}"/>
    <cellStyle name="Millares [0] 4 3 2 14" xfId="43527" xr:uid="{6AF42CE1-4A07-494B-9CB4-25F2E5D730AE}"/>
    <cellStyle name="Millares [0] 4 3 2 2" xfId="798" xr:uid="{71BCE479-CE0C-4FE9-BFC1-160834F8A8F0}"/>
    <cellStyle name="Millares [0] 4 3 2 2 10" xfId="15699" xr:uid="{DC5C8286-B55A-42D1-B0FC-48C164C1BC89}"/>
    <cellStyle name="Millares [0] 4 3 2 2 10 2" xfId="37202" xr:uid="{4471946F-11CC-4C91-AFD8-F0B4CB30F953}"/>
    <cellStyle name="Millares [0] 4 3 2 2 11" xfId="22304" xr:uid="{80A7BB29-1949-4591-AEB0-9A411F835BD9}"/>
    <cellStyle name="Millares [0] 4 3 2 2 12" xfId="43807" xr:uid="{CB73126E-E961-4EC0-ABEE-0FD0E9B56DDF}"/>
    <cellStyle name="Millares [0] 4 3 2 2 2" xfId="1744" xr:uid="{BD10AAB8-0252-4E1A-A98B-01BC7D7E9255}"/>
    <cellStyle name="Millares [0] 4 3 2 2 2 2" xfId="4573" xr:uid="{6D42CD7C-BCEB-4F33-BA89-42157B59A5BE}"/>
    <cellStyle name="Millares [0] 4 3 2 2 2 2 2" xfId="12839" xr:uid="{9A828536-4B89-4D5D-A456-CA8B6DF8A7C8}"/>
    <cellStyle name="Millares [0] 4 3 2 2 2 2 2 2" xfId="34342" xr:uid="{9A93CF93-E348-47DD-A211-1065075E7DED}"/>
    <cellStyle name="Millares [0] 4 3 2 2 2 2 3" xfId="19474" xr:uid="{77A3D72B-7272-4A95-B0C7-E570E9A0025F}"/>
    <cellStyle name="Millares [0] 4 3 2 2 2 2 3 2" xfId="40977" xr:uid="{0A6E99A9-C613-4507-A698-3CEF9C3C5B56}"/>
    <cellStyle name="Millares [0] 4 3 2 2 2 2 4" xfId="26079" xr:uid="{215366D1-0BA6-4FAF-9CFD-077683A167CC}"/>
    <cellStyle name="Millares [0] 4 3 2 2 2 2 5" xfId="47582" xr:uid="{BD95B654-D16F-410D-BAE9-6374F695288A}"/>
    <cellStyle name="Millares [0] 4 3 2 2 2 3" xfId="6712" xr:uid="{3AFCA9A3-2A28-4679-8E14-12A7571E0C02}"/>
    <cellStyle name="Millares [0] 4 3 2 2 2 3 2" xfId="14978" xr:uid="{5044BA98-5EAE-41CE-8B6E-23323F751EDE}"/>
    <cellStyle name="Millares [0] 4 3 2 2 2 3 2 2" xfId="36481" xr:uid="{660D2ED7-665E-47DD-AD99-3D08D1BA8399}"/>
    <cellStyle name="Millares [0] 4 3 2 2 2 3 3" xfId="21613" xr:uid="{BC1FEC6A-86B8-4C79-812E-9EB494774896}"/>
    <cellStyle name="Millares [0] 4 3 2 2 2 3 3 2" xfId="43116" xr:uid="{8AA19654-688C-4F14-B268-67704140187B}"/>
    <cellStyle name="Millares [0] 4 3 2 2 2 3 4" xfId="28218" xr:uid="{F8327AED-D516-4F49-808B-0B7C5BFCD78C}"/>
    <cellStyle name="Millares [0] 4 3 2 2 2 3 5" xfId="49721" xr:uid="{111F25DD-7D91-4EE8-9DA5-4CB551272942}"/>
    <cellStyle name="Millares [0] 4 3 2 2 2 4" xfId="8353" xr:uid="{1C366D33-212F-4DAC-81F8-0C4C776EA086}"/>
    <cellStyle name="Millares [0] 4 3 2 2 2 4 2" xfId="29856" xr:uid="{91BD6F2D-34F9-4747-9290-D6976B1F1342}"/>
    <cellStyle name="Millares [0] 4 3 2 2 2 5" xfId="10010" xr:uid="{E8F75D03-18C5-4220-AD02-092174CD5F2C}"/>
    <cellStyle name="Millares [0] 4 3 2 2 2 5 2" xfId="31513" xr:uid="{82B3D15D-DD3A-4FAB-BA3C-A36F46D37083}"/>
    <cellStyle name="Millares [0] 4 3 2 2 2 6" xfId="16645" xr:uid="{00079B03-AE3B-483B-8790-46FBBAFB7AB6}"/>
    <cellStyle name="Millares [0] 4 3 2 2 2 6 2" xfId="38148" xr:uid="{F8ABA8FD-BF2A-4198-B816-DD89B09757B9}"/>
    <cellStyle name="Millares [0] 4 3 2 2 2 7" xfId="23250" xr:uid="{897A5DCE-EA5D-402A-A204-1655EB58C2BF}"/>
    <cellStyle name="Millares [0] 4 3 2 2 2 8" xfId="44753" xr:uid="{7CFCE9FC-DBAB-485B-9489-8B16238D13E0}"/>
    <cellStyle name="Millares [0] 4 3 2 2 3" xfId="2431" xr:uid="{10F5AA97-8A7D-4D1D-981D-B3564E5B37C8}"/>
    <cellStyle name="Millares [0] 4 3 2 2 3 2" xfId="10697" xr:uid="{89075538-CAEB-42B2-A291-61EC29EAA3BD}"/>
    <cellStyle name="Millares [0] 4 3 2 2 3 2 2" xfId="32200" xr:uid="{58274EB4-E643-44EA-A2A4-24224CE05A74}"/>
    <cellStyle name="Millares [0] 4 3 2 2 3 3" xfId="17332" xr:uid="{239425A6-70A2-4DDE-A19D-41857720B605}"/>
    <cellStyle name="Millares [0] 4 3 2 2 3 3 2" xfId="38835" xr:uid="{2809F939-4B20-4915-BF9F-7180DDA68A8C}"/>
    <cellStyle name="Millares [0] 4 3 2 2 3 4" xfId="23937" xr:uid="{127E012D-BD6A-43A2-B8E5-1D51DCFB791F}"/>
    <cellStyle name="Millares [0] 4 3 2 2 3 5" xfId="45440" xr:uid="{B268D79D-5A6D-42DA-A8B0-DDB502FE2849}"/>
    <cellStyle name="Millares [0] 4 3 2 2 4" xfId="2948" xr:uid="{B43F4B7A-D50F-4424-AEF4-B6A2FC9BBA93}"/>
    <cellStyle name="Millares [0] 4 3 2 2 4 2" xfId="11214" xr:uid="{1DAA9DA9-66DC-4FEA-93BD-62D7408670E3}"/>
    <cellStyle name="Millares [0] 4 3 2 2 4 2 2" xfId="32717" xr:uid="{BABB50FE-8C98-4CA2-BEBD-450AD77517B2}"/>
    <cellStyle name="Millares [0] 4 3 2 2 4 3" xfId="17849" xr:uid="{1AFFE014-AADC-4D4A-802D-B8606FD6B4AE}"/>
    <cellStyle name="Millares [0] 4 3 2 2 4 3 2" xfId="39352" xr:uid="{93BA9A4C-730C-48CE-9378-D422AEB3A5E4}"/>
    <cellStyle name="Millares [0] 4 3 2 2 4 4" xfId="24454" xr:uid="{D706E62A-AF67-4BF9-B030-DBE9415E473A}"/>
    <cellStyle name="Millares [0] 4 3 2 2 4 5" xfId="45957" xr:uid="{D1C2BA76-D801-4099-BF5B-18F1542DF8AE}"/>
    <cellStyle name="Millares [0] 4 3 2 2 5" xfId="3627" xr:uid="{668128A6-90E7-49EC-868D-09382B4A7372}"/>
    <cellStyle name="Millares [0] 4 3 2 2 5 2" xfId="11893" xr:uid="{1A8AC203-3CCA-42E5-B4F0-B0A6D41B46C2}"/>
    <cellStyle name="Millares [0] 4 3 2 2 5 2 2" xfId="33396" xr:uid="{E9F6FC60-62D7-4E61-8F97-5A32D854EE10}"/>
    <cellStyle name="Millares [0] 4 3 2 2 5 3" xfId="18528" xr:uid="{F7793C7B-2727-47D2-A8B4-BBC16568DFC4}"/>
    <cellStyle name="Millares [0] 4 3 2 2 5 3 2" xfId="40031" xr:uid="{B7F389AD-3E9D-4106-BD1D-475DD0D6F8C3}"/>
    <cellStyle name="Millares [0] 4 3 2 2 5 4" xfId="25133" xr:uid="{AE1B4E19-7FDE-435A-ABC1-C52975F888DC}"/>
    <cellStyle name="Millares [0] 4 3 2 2 5 5" xfId="46636" xr:uid="{30AA1214-CEAF-4362-AC42-1EE31C829965}"/>
    <cellStyle name="Millares [0] 4 3 2 2 6" xfId="5092" xr:uid="{214CF054-B381-4EB9-BA61-ADF4DF7C5D34}"/>
    <cellStyle name="Millares [0] 4 3 2 2 6 2" xfId="13358" xr:uid="{DAAE8AA7-6347-4FFE-AFC6-4C65E575DBB4}"/>
    <cellStyle name="Millares [0] 4 3 2 2 6 2 2" xfId="34861" xr:uid="{6A03DE3D-28D0-4982-8E6A-16FF080E186F}"/>
    <cellStyle name="Millares [0] 4 3 2 2 6 3" xfId="19993" xr:uid="{0734A9A4-08FB-4B0D-8F31-DB072E52ABFC}"/>
    <cellStyle name="Millares [0] 4 3 2 2 6 3 2" xfId="41496" xr:uid="{CFA1C96D-AE02-4829-B808-2F4E035A7029}"/>
    <cellStyle name="Millares [0] 4 3 2 2 6 4" xfId="26598" xr:uid="{A9AE8DA8-7B9E-4DA0-A2FB-FD8960C573D5}"/>
    <cellStyle name="Millares [0] 4 3 2 2 6 5" xfId="48101" xr:uid="{00E52022-CBCF-457A-83A2-28DA184FAC99}"/>
    <cellStyle name="Millares [0] 4 3 2 2 7" xfId="5766" xr:uid="{37000F63-7EA4-47B9-AD2C-E5D5F2324290}"/>
    <cellStyle name="Millares [0] 4 3 2 2 7 2" xfId="14032" xr:uid="{CF75E193-764D-4FDF-B882-A3DDE0015B51}"/>
    <cellStyle name="Millares [0] 4 3 2 2 7 2 2" xfId="35535" xr:uid="{C4FBA7C4-69A9-4569-B75A-5D2FAC109D87}"/>
    <cellStyle name="Millares [0] 4 3 2 2 7 3" xfId="20667" xr:uid="{BDFFB108-4E1C-415B-AE57-351A9884952A}"/>
    <cellStyle name="Millares [0] 4 3 2 2 7 3 2" xfId="42170" xr:uid="{DF98A4BF-E406-4559-AA52-943BEB36309B}"/>
    <cellStyle name="Millares [0] 4 3 2 2 7 4" xfId="27272" xr:uid="{7B1EC057-A511-4CFF-B287-0E9A09B7604B}"/>
    <cellStyle name="Millares [0] 4 3 2 2 7 5" xfId="48775" xr:uid="{3B5EA53E-8E97-40A8-89C0-A42C96648FB4}"/>
    <cellStyle name="Millares [0] 4 3 2 2 8" xfId="7407" xr:uid="{316D53CF-3B44-4EE2-BC12-6F296ABE1FB4}"/>
    <cellStyle name="Millares [0] 4 3 2 2 8 2" xfId="28910" xr:uid="{9D963A96-2418-4B45-AC94-4054CBB472BE}"/>
    <cellStyle name="Millares [0] 4 3 2 2 9" xfId="9064" xr:uid="{0DBEFF4D-E802-4F72-920D-3B802106CF9D}"/>
    <cellStyle name="Millares [0] 4 3 2 2 9 2" xfId="30567" xr:uid="{046626D0-93E9-4A37-A6E1-D7E8D6924911}"/>
    <cellStyle name="Millares [0] 4 3 2 3" xfId="1068" xr:uid="{E35C4718-D066-46D7-AB1D-B91A90BEC72B}"/>
    <cellStyle name="Millares [0] 4 3 2 3 2" xfId="3897" xr:uid="{F7BD662C-6BC8-49D3-985E-F4EC0378EE6F}"/>
    <cellStyle name="Millares [0] 4 3 2 3 2 2" xfId="12163" xr:uid="{831FA984-7EF4-49F9-B65D-C766365D544A}"/>
    <cellStyle name="Millares [0] 4 3 2 3 2 2 2" xfId="33666" xr:uid="{48A5F7C7-D4D2-4935-A521-BF05FE8E6806}"/>
    <cellStyle name="Millares [0] 4 3 2 3 2 3" xfId="18798" xr:uid="{4EEB1679-A985-4647-AE20-2EC5253E0BC9}"/>
    <cellStyle name="Millares [0] 4 3 2 3 2 3 2" xfId="40301" xr:uid="{F95EAA47-BFED-4ED5-BFB0-F85CFD73660C}"/>
    <cellStyle name="Millares [0] 4 3 2 3 2 4" xfId="25403" xr:uid="{68A625F6-A536-4224-A919-D5D48BC6C55D}"/>
    <cellStyle name="Millares [0] 4 3 2 3 2 5" xfId="46906" xr:uid="{C2826BAC-093F-43FF-ACED-F5BDB9EC4655}"/>
    <cellStyle name="Millares [0] 4 3 2 3 3" xfId="6036" xr:uid="{B7FD2170-EA85-4EE1-8A82-48A95F08BEF0}"/>
    <cellStyle name="Millares [0] 4 3 2 3 3 2" xfId="14302" xr:uid="{BCB6778C-80A8-4E16-8A1F-C90A98D6BEEF}"/>
    <cellStyle name="Millares [0] 4 3 2 3 3 2 2" xfId="35805" xr:uid="{AF79A9C2-BB50-469F-9391-6884A7BE6B29}"/>
    <cellStyle name="Millares [0] 4 3 2 3 3 3" xfId="20937" xr:uid="{B11151AC-45A6-420D-94ED-8E6601E40677}"/>
    <cellStyle name="Millares [0] 4 3 2 3 3 3 2" xfId="42440" xr:uid="{C68A276E-AEC4-42E1-A0B4-080CD4C23BC4}"/>
    <cellStyle name="Millares [0] 4 3 2 3 3 4" xfId="27542" xr:uid="{07D24BDB-FF9C-4765-A392-033D39D22A2E}"/>
    <cellStyle name="Millares [0] 4 3 2 3 3 5" xfId="49045" xr:uid="{5CA46CB8-8FAF-495D-9C1B-F61EA27FA867}"/>
    <cellStyle name="Millares [0] 4 3 2 3 4" xfId="7677" xr:uid="{10A02BD6-8593-4948-B59B-A2BCBB2EC8A1}"/>
    <cellStyle name="Millares [0] 4 3 2 3 4 2" xfId="29180" xr:uid="{06429011-A7EF-4446-9F64-F1ADEA0D4849}"/>
    <cellStyle name="Millares [0] 4 3 2 3 5" xfId="9334" xr:uid="{C0A31ABE-3316-4FDD-A481-306109B7FEFB}"/>
    <cellStyle name="Millares [0] 4 3 2 3 5 2" xfId="30837" xr:uid="{5194BA6F-E71E-4DB0-876C-25BA73F1C453}"/>
    <cellStyle name="Millares [0] 4 3 2 3 6" xfId="15969" xr:uid="{B516D23C-3DF9-44A2-AD8C-BB5B8F0AEB79}"/>
    <cellStyle name="Millares [0] 4 3 2 3 6 2" xfId="37472" xr:uid="{1407857D-1D05-4EF6-B40E-34ABFD145660}"/>
    <cellStyle name="Millares [0] 4 3 2 3 7" xfId="22574" xr:uid="{114A67BA-2D8D-47C7-8563-8BED907A346C}"/>
    <cellStyle name="Millares [0] 4 3 2 3 8" xfId="44077" xr:uid="{6D1CFF6B-138E-4A4D-BD5D-003B43381D9B}"/>
    <cellStyle name="Millares [0] 4 3 2 4" xfId="1464" xr:uid="{08630656-7D88-4548-877E-55F1DA0FDC44}"/>
    <cellStyle name="Millares [0] 4 3 2 4 2" xfId="4293" xr:uid="{4792B4D7-A695-47CD-8BE4-88DC6465C0B3}"/>
    <cellStyle name="Millares [0] 4 3 2 4 2 2" xfId="12559" xr:uid="{C092EFEF-5132-44B6-8028-78860FBAC323}"/>
    <cellStyle name="Millares [0] 4 3 2 4 2 2 2" xfId="34062" xr:uid="{FE82B128-7891-43B6-821E-2745E44FB84E}"/>
    <cellStyle name="Millares [0] 4 3 2 4 2 3" xfId="19194" xr:uid="{AF9A70B6-F2FA-4E3D-9799-0456AD3ECFE5}"/>
    <cellStyle name="Millares [0] 4 3 2 4 2 3 2" xfId="40697" xr:uid="{F41BAF91-FEED-4D61-A0AA-E69C1C0BEBAB}"/>
    <cellStyle name="Millares [0] 4 3 2 4 2 4" xfId="25799" xr:uid="{5472EAA8-0146-4729-B695-1775EDE08B42}"/>
    <cellStyle name="Millares [0] 4 3 2 4 2 5" xfId="47302" xr:uid="{FE60657E-C34D-43DD-9EDE-F70371693F5D}"/>
    <cellStyle name="Millares [0] 4 3 2 4 3" xfId="6432" xr:uid="{E57339C7-88D0-4F8E-84D4-A2055AA27E66}"/>
    <cellStyle name="Millares [0] 4 3 2 4 3 2" xfId="14698" xr:uid="{C36D52CA-31E1-4256-B044-E3F98CF36399}"/>
    <cellStyle name="Millares [0] 4 3 2 4 3 2 2" xfId="36201" xr:uid="{360CF540-91CC-4551-B7DC-CC03AB5E36A4}"/>
    <cellStyle name="Millares [0] 4 3 2 4 3 3" xfId="21333" xr:uid="{E3A30CBF-AAEB-43FB-96B2-A1B60B06E0EF}"/>
    <cellStyle name="Millares [0] 4 3 2 4 3 3 2" xfId="42836" xr:uid="{884C3907-8D37-4F3A-AF8A-1D0B293EDBE0}"/>
    <cellStyle name="Millares [0] 4 3 2 4 3 4" xfId="27938" xr:uid="{20E2DD6D-D0A2-4DDC-9F15-37B3F9B5909A}"/>
    <cellStyle name="Millares [0] 4 3 2 4 3 5" xfId="49441" xr:uid="{A3654227-30C6-4C49-9E48-61BA81FABD30}"/>
    <cellStyle name="Millares [0] 4 3 2 4 4" xfId="8073" xr:uid="{AEAC641B-6024-494D-9FC1-F14FD3E0804A}"/>
    <cellStyle name="Millares [0] 4 3 2 4 4 2" xfId="29576" xr:uid="{A515D6DB-E921-41B7-AE49-304B827BFBF4}"/>
    <cellStyle name="Millares [0] 4 3 2 4 5" xfId="9730" xr:uid="{F866F036-F515-4B98-87AF-4AFAC466D155}"/>
    <cellStyle name="Millares [0] 4 3 2 4 5 2" xfId="31233" xr:uid="{8A74DB64-7011-4288-86C7-1FF351FE15A2}"/>
    <cellStyle name="Millares [0] 4 3 2 4 6" xfId="16365" xr:uid="{44508BFA-99B4-403A-AA1E-B9C468721C11}"/>
    <cellStyle name="Millares [0] 4 3 2 4 6 2" xfId="37868" xr:uid="{E295E2C0-E29E-402B-B25B-BC87C2861803}"/>
    <cellStyle name="Millares [0] 4 3 2 4 7" xfId="22970" xr:uid="{1C515FB9-8FC3-4D78-9203-94977A0897DB}"/>
    <cellStyle name="Millares [0] 4 3 2 4 8" xfId="44473" xr:uid="{0771E4A3-0B1F-4AAB-AA78-456EA4FAD556}"/>
    <cellStyle name="Millares [0] 4 3 2 5" xfId="2151" xr:uid="{8198FBFA-4852-4932-A1CF-82E106F38536}"/>
    <cellStyle name="Millares [0] 4 3 2 5 2" xfId="10417" xr:uid="{812D43D0-4B1C-41C3-91B9-6786BECB0711}"/>
    <cellStyle name="Millares [0] 4 3 2 5 2 2" xfId="31920" xr:uid="{C1E5A1ED-8A65-4399-B946-658CC583D30D}"/>
    <cellStyle name="Millares [0] 4 3 2 5 3" xfId="17052" xr:uid="{40DA8FEA-C57E-42CD-81DA-056E7855E081}"/>
    <cellStyle name="Millares [0] 4 3 2 5 3 2" xfId="38555" xr:uid="{60DD9253-B256-497B-9295-52FC10504667}"/>
    <cellStyle name="Millares [0] 4 3 2 5 4" xfId="23657" xr:uid="{C2AAF608-1CB2-40C7-A834-E522C8C2165A}"/>
    <cellStyle name="Millares [0] 4 3 2 5 5" xfId="45160" xr:uid="{C1424225-DE5B-4578-8AD9-1F3BEBF3A976}"/>
    <cellStyle name="Millares [0] 4 3 2 6" xfId="2698" xr:uid="{4BA391B0-F805-4A38-A49B-312E9309C99C}"/>
    <cellStyle name="Millares [0] 4 3 2 6 2" xfId="10964" xr:uid="{4870254A-7F58-4CCC-B82E-E8EC6B127B00}"/>
    <cellStyle name="Millares [0] 4 3 2 6 2 2" xfId="32467" xr:uid="{4BA646C3-5F5A-4D47-BAA7-1139CBAECA7F}"/>
    <cellStyle name="Millares [0] 4 3 2 6 3" xfId="17599" xr:uid="{463CF869-A070-48CE-AA50-4B46530D6D60}"/>
    <cellStyle name="Millares [0] 4 3 2 6 3 2" xfId="39102" xr:uid="{A7FD4BB0-17DB-4EBE-B304-C533520EC06B}"/>
    <cellStyle name="Millares [0] 4 3 2 6 4" xfId="24204" xr:uid="{68632EB9-8AB2-4D6D-A440-D4FC836C7220}"/>
    <cellStyle name="Millares [0] 4 3 2 6 5" xfId="45707" xr:uid="{98449DF6-8D80-489E-A1A0-B731EA8154E8}"/>
    <cellStyle name="Millares [0] 4 3 2 7" xfId="3347" xr:uid="{D7420993-3930-45FA-AF41-FA1DB0142C2A}"/>
    <cellStyle name="Millares [0] 4 3 2 7 2" xfId="11613" xr:uid="{E966AA08-6242-4558-A4A8-FF65ABC82395}"/>
    <cellStyle name="Millares [0] 4 3 2 7 2 2" xfId="33116" xr:uid="{2ADB14DE-77BD-4B65-8A22-662DE78BC1CA}"/>
    <cellStyle name="Millares [0] 4 3 2 7 3" xfId="18248" xr:uid="{B879725A-FB0C-4249-BA9A-8C07AA5B3B2A}"/>
    <cellStyle name="Millares [0] 4 3 2 7 3 2" xfId="39751" xr:uid="{7CD53D1E-9F0E-4543-B8B6-976AEC31E12A}"/>
    <cellStyle name="Millares [0] 4 3 2 7 4" xfId="24853" xr:uid="{44CB3681-D28B-45C3-B11F-69DF75352F8C}"/>
    <cellStyle name="Millares [0] 4 3 2 7 5" xfId="46356" xr:uid="{CE6EDE63-0B83-40F0-8B06-D044E9305275}"/>
    <cellStyle name="Millares [0] 4 3 2 8" xfId="4842" xr:uid="{BB2BA979-B180-4253-A8AD-5A57F0E774EB}"/>
    <cellStyle name="Millares [0] 4 3 2 8 2" xfId="13108" xr:uid="{83A3EB6B-B336-488E-A40E-0CC05FDB0ADE}"/>
    <cellStyle name="Millares [0] 4 3 2 8 2 2" xfId="34611" xr:uid="{3641E973-CB9C-4F99-89C8-26B86DD1E7B6}"/>
    <cellStyle name="Millares [0] 4 3 2 8 3" xfId="19743" xr:uid="{1982B474-5D6D-4955-8F0E-D9DB633735E9}"/>
    <cellStyle name="Millares [0] 4 3 2 8 3 2" xfId="41246" xr:uid="{C6315FA3-DBC4-4832-B612-3343A079C1A6}"/>
    <cellStyle name="Millares [0] 4 3 2 8 4" xfId="26348" xr:uid="{CDEB22BF-C35E-43D9-ABC5-0F5D76F8A1E8}"/>
    <cellStyle name="Millares [0] 4 3 2 8 5" xfId="47851" xr:uid="{88DBB42F-9A93-45E6-8680-B1553FAF5F0A}"/>
    <cellStyle name="Millares [0] 4 3 2 9" xfId="5486" xr:uid="{3A18046F-D4A5-44C3-9CB0-E0680F72E33D}"/>
    <cellStyle name="Millares [0] 4 3 2 9 2" xfId="13752" xr:uid="{FB893068-EA1C-45B2-8081-E6200BA1F9FB}"/>
    <cellStyle name="Millares [0] 4 3 2 9 2 2" xfId="35255" xr:uid="{D4B0974F-4795-40CD-9784-D4B26660B93E}"/>
    <cellStyle name="Millares [0] 4 3 2 9 3" xfId="20387" xr:uid="{F9408565-2226-4101-9B5B-71CEE12703AA}"/>
    <cellStyle name="Millares [0] 4 3 2 9 3 2" xfId="41890" xr:uid="{7384BD12-A858-4B61-A9C3-8A918B1616A8}"/>
    <cellStyle name="Millares [0] 4 3 2 9 4" xfId="26992" xr:uid="{176D8763-EB4C-4B97-9067-EC081E85EC3D}"/>
    <cellStyle name="Millares [0] 4 3 2 9 5" xfId="48495" xr:uid="{FBAF6F80-931D-4EC0-8928-A07F73372E47}"/>
    <cellStyle name="Millares [0] 4 3 3" xfId="388" xr:uid="{F72354AE-D363-4A86-B1AA-31F786440BC8}"/>
    <cellStyle name="Millares [0] 4 3 3 10" xfId="15291" xr:uid="{E971D99C-D3C0-4123-80A3-062B9E530AA5}"/>
    <cellStyle name="Millares [0] 4 3 3 10 2" xfId="36794" xr:uid="{BD0F55C2-6B7A-4831-BC6B-E83B86941623}"/>
    <cellStyle name="Millares [0] 4 3 3 11" xfId="21896" xr:uid="{540A0CAA-51AA-4BFE-A116-5F5C0E942904}"/>
    <cellStyle name="Millares [0] 4 3 3 12" xfId="43399" xr:uid="{4D982CFB-9B7F-400E-89BE-44DB6DC2F23C}"/>
    <cellStyle name="Millares [0] 4 3 3 2" xfId="1336" xr:uid="{2AEA03CB-C784-497D-8606-D7460FBA8061}"/>
    <cellStyle name="Millares [0] 4 3 3 2 2" xfId="4165" xr:uid="{2C96BE6F-F77D-4A29-BA9A-670D7EEFF2DD}"/>
    <cellStyle name="Millares [0] 4 3 3 2 2 2" xfId="12431" xr:uid="{B41E195A-D680-4BFB-B5A5-0ED16FDBEF88}"/>
    <cellStyle name="Millares [0] 4 3 3 2 2 2 2" xfId="33934" xr:uid="{0CD9C727-144F-43B8-8A50-4514FFBD773E}"/>
    <cellStyle name="Millares [0] 4 3 3 2 2 3" xfId="19066" xr:uid="{1002FD3A-A33D-4C09-BC92-DE8F6E695346}"/>
    <cellStyle name="Millares [0] 4 3 3 2 2 3 2" xfId="40569" xr:uid="{72B5CFCF-237F-404B-AF1A-C0592058843B}"/>
    <cellStyle name="Millares [0] 4 3 3 2 2 4" xfId="25671" xr:uid="{E556DF46-222A-4915-A531-F07FE8FB961D}"/>
    <cellStyle name="Millares [0] 4 3 3 2 2 5" xfId="47174" xr:uid="{00FFAED6-89DE-4140-A338-784B5EE8DD41}"/>
    <cellStyle name="Millares [0] 4 3 3 2 3" xfId="6304" xr:uid="{EBE3931E-A478-4C46-936B-8C5E4A18CB07}"/>
    <cellStyle name="Millares [0] 4 3 3 2 3 2" xfId="14570" xr:uid="{281BDE95-C35E-4921-80CF-9D24D8F930F1}"/>
    <cellStyle name="Millares [0] 4 3 3 2 3 2 2" xfId="36073" xr:uid="{F639851E-43AF-4E4E-B358-4AF7D325D82D}"/>
    <cellStyle name="Millares [0] 4 3 3 2 3 3" xfId="21205" xr:uid="{4CE42588-1166-4804-815E-2D3A89F59C33}"/>
    <cellStyle name="Millares [0] 4 3 3 2 3 3 2" xfId="42708" xr:uid="{91B4FEDC-7737-4FFF-B92D-A15B64634ED7}"/>
    <cellStyle name="Millares [0] 4 3 3 2 3 4" xfId="27810" xr:uid="{67560CF9-7700-47FA-B106-7932DD166CC2}"/>
    <cellStyle name="Millares [0] 4 3 3 2 3 5" xfId="49313" xr:uid="{DE880C4B-24DB-4037-8341-6E6B9F3A5DE1}"/>
    <cellStyle name="Millares [0] 4 3 3 2 4" xfId="7945" xr:uid="{3FF658F8-31F2-4D9D-A070-5C418CA941C1}"/>
    <cellStyle name="Millares [0] 4 3 3 2 4 2" xfId="29448" xr:uid="{F83C527B-A871-433D-B0E2-06AB093C5425}"/>
    <cellStyle name="Millares [0] 4 3 3 2 5" xfId="9602" xr:uid="{34F4E36E-2F85-4FCC-9714-572D75625F93}"/>
    <cellStyle name="Millares [0] 4 3 3 2 5 2" xfId="31105" xr:uid="{04DD1846-2112-497A-8675-6DA5BC89AC32}"/>
    <cellStyle name="Millares [0] 4 3 3 2 6" xfId="16237" xr:uid="{F333B82E-766C-4F42-8215-A9A10CFD6E84}"/>
    <cellStyle name="Millares [0] 4 3 3 2 6 2" xfId="37740" xr:uid="{56B9F0C6-D933-4E13-9273-3D7B01CF5C5B}"/>
    <cellStyle name="Millares [0] 4 3 3 2 7" xfId="22842" xr:uid="{A1257AC7-225E-4416-BF5B-533A9046F33A}"/>
    <cellStyle name="Millares [0] 4 3 3 2 8" xfId="44345" xr:uid="{B0A07F18-1115-49DA-B806-F43F457F3951}"/>
    <cellStyle name="Millares [0] 4 3 3 3" xfId="2023" xr:uid="{5B98D2E8-B6A3-4699-BB30-3702FB1A5902}"/>
    <cellStyle name="Millares [0] 4 3 3 3 2" xfId="10289" xr:uid="{658771E1-8583-414A-841F-EBA36F897262}"/>
    <cellStyle name="Millares [0] 4 3 3 3 2 2" xfId="31792" xr:uid="{C6C14300-AE3B-45BD-AE1E-19D9E911B6A8}"/>
    <cellStyle name="Millares [0] 4 3 3 3 3" xfId="16924" xr:uid="{179A919F-868B-4846-A6F2-F1AE6DEB2D57}"/>
    <cellStyle name="Millares [0] 4 3 3 3 3 2" xfId="38427" xr:uid="{CF4B5D5D-36BC-454B-968D-FAAFCEED1870}"/>
    <cellStyle name="Millares [0] 4 3 3 3 4" xfId="23529" xr:uid="{0DE4DEB6-F274-4883-93B1-4FB0C44224FD}"/>
    <cellStyle name="Millares [0] 4 3 3 3 5" xfId="45032" xr:uid="{8AD24FB1-7986-4147-99B5-C33B3BCBDD4E}"/>
    <cellStyle name="Millares [0] 4 3 3 4" xfId="2822" xr:uid="{FB541F1E-648F-44EB-AEA7-A8B17E725942}"/>
    <cellStyle name="Millares [0] 4 3 3 4 2" xfId="11088" xr:uid="{4C36DBEA-8884-4BD7-BBA8-58CB0CA85D5C}"/>
    <cellStyle name="Millares [0] 4 3 3 4 2 2" xfId="32591" xr:uid="{5BAD69F0-7FB7-482E-985D-D2E5E89BCB9A}"/>
    <cellStyle name="Millares [0] 4 3 3 4 3" xfId="17723" xr:uid="{9E00ED6A-CAE8-4BCC-BD0C-B8D6DDAFFB50}"/>
    <cellStyle name="Millares [0] 4 3 3 4 3 2" xfId="39226" xr:uid="{4B4F3A89-9FF6-4977-9C34-E147BCD9AE47}"/>
    <cellStyle name="Millares [0] 4 3 3 4 4" xfId="24328" xr:uid="{DE9ED086-DC41-47E9-A77D-A66877D6A467}"/>
    <cellStyle name="Millares [0] 4 3 3 4 5" xfId="45831" xr:uid="{3C7DFAEB-9753-468D-B98F-2294C35AA730}"/>
    <cellStyle name="Millares [0] 4 3 3 5" xfId="3219" xr:uid="{ACC88245-E34F-4239-A25E-6DB629EC3A26}"/>
    <cellStyle name="Millares [0] 4 3 3 5 2" xfId="11485" xr:uid="{D8C8CAD8-2E69-4E77-A453-1C3B00EBC15A}"/>
    <cellStyle name="Millares [0] 4 3 3 5 2 2" xfId="32988" xr:uid="{134A546E-3109-4E2B-9CEC-59DCC92B2C0B}"/>
    <cellStyle name="Millares [0] 4 3 3 5 3" xfId="18120" xr:uid="{C85042A3-4842-46B7-8527-D8BD1BEC8D8E}"/>
    <cellStyle name="Millares [0] 4 3 3 5 3 2" xfId="39623" xr:uid="{B013A4FB-013C-4D22-86B3-88D1878D3E0F}"/>
    <cellStyle name="Millares [0] 4 3 3 5 4" xfId="24725" xr:uid="{88498EDB-1C8E-43FA-9450-0BF9D7EF5560}"/>
    <cellStyle name="Millares [0] 4 3 3 5 5" xfId="46228" xr:uid="{48FF5773-7E28-4038-9EA7-FFF919F3C5A3}"/>
    <cellStyle name="Millares [0] 4 3 3 6" xfId="4966" xr:uid="{BB95263A-B2EE-4469-A6CE-068A917F91F4}"/>
    <cellStyle name="Millares [0] 4 3 3 6 2" xfId="13232" xr:uid="{E9B28E6A-A40F-4672-98D5-664CD594231F}"/>
    <cellStyle name="Millares [0] 4 3 3 6 2 2" xfId="34735" xr:uid="{0E6FB739-8E45-4B68-9331-53FC4E590743}"/>
    <cellStyle name="Millares [0] 4 3 3 6 3" xfId="19867" xr:uid="{2004A87C-37CC-4448-A47D-825AD88B70E0}"/>
    <cellStyle name="Millares [0] 4 3 3 6 3 2" xfId="41370" xr:uid="{D019A526-B3B7-4699-8BE5-D9087D7C59AB}"/>
    <cellStyle name="Millares [0] 4 3 3 6 4" xfId="26472" xr:uid="{F4DF0840-5792-4EFB-9224-B1F1F4F04B1E}"/>
    <cellStyle name="Millares [0] 4 3 3 6 5" xfId="47975" xr:uid="{CC47BE69-674A-4036-AF02-08971546C702}"/>
    <cellStyle name="Millares [0] 4 3 3 7" xfId="5358" xr:uid="{A2BC8BE5-48AE-4B19-A18E-09A3323AF6FD}"/>
    <cellStyle name="Millares [0] 4 3 3 7 2" xfId="13624" xr:uid="{C6FE15DD-CF07-4B66-9D71-AEA0620C26FF}"/>
    <cellStyle name="Millares [0] 4 3 3 7 2 2" xfId="35127" xr:uid="{94118EEF-FDAF-4CA0-9EDD-7A961AE57E00}"/>
    <cellStyle name="Millares [0] 4 3 3 7 3" xfId="20259" xr:uid="{D8807C5D-EDDE-4E0C-A5C4-3EB410A347B5}"/>
    <cellStyle name="Millares [0] 4 3 3 7 3 2" xfId="41762" xr:uid="{7478AB75-808C-46D8-9010-357C1B93A98F}"/>
    <cellStyle name="Millares [0] 4 3 3 7 4" xfId="26864" xr:uid="{D5D40621-1DBA-4753-BD16-63AB34BE8E0B}"/>
    <cellStyle name="Millares [0] 4 3 3 7 5" xfId="48367" xr:uid="{1FEF199B-7E9B-4618-9A02-3D24966C4730}"/>
    <cellStyle name="Millares [0] 4 3 3 8" xfId="6999" xr:uid="{9E95F027-3BA5-4F2C-9670-ECE30A18170C}"/>
    <cellStyle name="Millares [0] 4 3 3 8 2" xfId="28502" xr:uid="{A055CFFE-FE1E-4056-9D3D-FACB48787E2C}"/>
    <cellStyle name="Millares [0] 4 3 3 9" xfId="8655" xr:uid="{FDBD4F39-BA76-42D1-A34A-79048B088D6F}"/>
    <cellStyle name="Millares [0] 4 3 3 9 2" xfId="30158" xr:uid="{D366857F-1BD9-4A90-94CC-A491F5FDE634}"/>
    <cellStyle name="Millares [0] 4 3 4" xfId="672" xr:uid="{9A0F02F2-9E81-4C7B-8925-7F39CAD25EEA}"/>
    <cellStyle name="Millares [0] 4 3 4 10" xfId="43681" xr:uid="{2EEDA8EA-6488-4D61-A0CE-A77A11866696}"/>
    <cellStyle name="Millares [0] 4 3 4 2" xfId="1618" xr:uid="{0D327425-50E3-4165-B909-07E5D1A802AB}"/>
    <cellStyle name="Millares [0] 4 3 4 2 2" xfId="4447" xr:uid="{994646B8-53D5-4032-8A46-0ED6CADA5D46}"/>
    <cellStyle name="Millares [0] 4 3 4 2 2 2" xfId="12713" xr:uid="{049FDC86-9B23-4698-AE4C-E96F7875E1FF}"/>
    <cellStyle name="Millares [0] 4 3 4 2 2 2 2" xfId="34216" xr:uid="{43268209-7077-425C-A87A-366CE53AA266}"/>
    <cellStyle name="Millares [0] 4 3 4 2 2 3" xfId="19348" xr:uid="{593AA223-792E-444A-B352-CAB8D4BD6363}"/>
    <cellStyle name="Millares [0] 4 3 4 2 2 3 2" xfId="40851" xr:uid="{000F346C-A19E-4122-AD5F-425920982903}"/>
    <cellStyle name="Millares [0] 4 3 4 2 2 4" xfId="25953" xr:uid="{707725D7-5ECE-4447-80AD-CE2834E5A87E}"/>
    <cellStyle name="Millares [0] 4 3 4 2 2 5" xfId="47456" xr:uid="{BA1B5FC9-9047-42CA-AB42-A0CB2A45905D}"/>
    <cellStyle name="Millares [0] 4 3 4 2 3" xfId="6586" xr:uid="{385FB56F-092E-40B6-83D8-16F981D4EE8E}"/>
    <cellStyle name="Millares [0] 4 3 4 2 3 2" xfId="14852" xr:uid="{0F36387E-DAA8-4F9A-A823-EC58BA45C5A0}"/>
    <cellStyle name="Millares [0] 4 3 4 2 3 2 2" xfId="36355" xr:uid="{0EF49810-240C-47C0-B162-614FA10B3D76}"/>
    <cellStyle name="Millares [0] 4 3 4 2 3 3" xfId="21487" xr:uid="{5644F986-405F-402F-A223-76A4DFC818F3}"/>
    <cellStyle name="Millares [0] 4 3 4 2 3 3 2" xfId="42990" xr:uid="{593183DD-F106-4ED0-9C25-0918CFF42C34}"/>
    <cellStyle name="Millares [0] 4 3 4 2 3 4" xfId="28092" xr:uid="{FDA7F22A-1400-4E36-BDE6-600013E85DFB}"/>
    <cellStyle name="Millares [0] 4 3 4 2 3 5" xfId="49595" xr:uid="{FA564DE7-AE3A-4684-8AB2-4EECD1BC4380}"/>
    <cellStyle name="Millares [0] 4 3 4 2 4" xfId="8227" xr:uid="{76EA5CA7-22E2-478A-A1E8-FE103F1EDA4B}"/>
    <cellStyle name="Millares [0] 4 3 4 2 4 2" xfId="29730" xr:uid="{35BE85D0-6FF3-4C4D-ABDE-049EEF8A5925}"/>
    <cellStyle name="Millares [0] 4 3 4 2 5" xfId="9884" xr:uid="{AA2307E0-0127-471F-ABBB-C249F414517D}"/>
    <cellStyle name="Millares [0] 4 3 4 2 5 2" xfId="31387" xr:uid="{2CD6C155-0FAF-4448-A8E0-D35FE2A35434}"/>
    <cellStyle name="Millares [0] 4 3 4 2 6" xfId="16519" xr:uid="{18393FD9-CA62-41D8-9949-49A7EA37AD6E}"/>
    <cellStyle name="Millares [0] 4 3 4 2 6 2" xfId="38022" xr:uid="{6400CB2E-866C-4A69-9C7C-A88744918CFC}"/>
    <cellStyle name="Millares [0] 4 3 4 2 7" xfId="23124" xr:uid="{BEE4807B-673E-4183-B33A-5EBDCFADB680}"/>
    <cellStyle name="Millares [0] 4 3 4 2 8" xfId="44627" xr:uid="{9949488C-C8B3-4562-B5B1-4ABFB59CEB77}"/>
    <cellStyle name="Millares [0] 4 3 4 3" xfId="2305" xr:uid="{07398911-E24D-4647-816F-F1B5AEBCC7CB}"/>
    <cellStyle name="Millares [0] 4 3 4 3 2" xfId="10571" xr:uid="{D3FCE950-6A32-44E6-ACCB-D23E483AF349}"/>
    <cellStyle name="Millares [0] 4 3 4 3 2 2" xfId="32074" xr:uid="{DDC1E99F-7D55-454E-94D4-9EA65CBA4891}"/>
    <cellStyle name="Millares [0] 4 3 4 3 3" xfId="17206" xr:uid="{B22A5AF8-F0C9-4C1C-A442-D5DC0E3CAF74}"/>
    <cellStyle name="Millares [0] 4 3 4 3 3 2" xfId="38709" xr:uid="{9905642B-4739-4960-9C5B-079DD6B6DC03}"/>
    <cellStyle name="Millares [0] 4 3 4 3 4" xfId="23811" xr:uid="{AD7BB9A1-DF7A-4F9B-9F2E-CD1CF5385CC4}"/>
    <cellStyle name="Millares [0] 4 3 4 3 5" xfId="45314" xr:uid="{AC349292-C117-4366-A8F7-24525AF8F779}"/>
    <cellStyle name="Millares [0] 4 3 4 4" xfId="3501" xr:uid="{EBCFA5F5-D29B-4CF0-B0DE-A9A7C8E7AD28}"/>
    <cellStyle name="Millares [0] 4 3 4 4 2" xfId="11767" xr:uid="{6E748C3A-B215-49F4-8CEE-A26A206FC7AE}"/>
    <cellStyle name="Millares [0] 4 3 4 4 2 2" xfId="33270" xr:uid="{7ED6E07B-8723-4B27-8DA2-2DCCD367E6F7}"/>
    <cellStyle name="Millares [0] 4 3 4 4 3" xfId="18402" xr:uid="{15D490A3-EFFA-498E-9994-B84B3761DBFE}"/>
    <cellStyle name="Millares [0] 4 3 4 4 3 2" xfId="39905" xr:uid="{6B801D32-48DF-4D51-A06B-433CF5B28E30}"/>
    <cellStyle name="Millares [0] 4 3 4 4 4" xfId="25007" xr:uid="{327677FC-846F-4524-923C-8E681A95C28A}"/>
    <cellStyle name="Millares [0] 4 3 4 4 5" xfId="46510" xr:uid="{061C78C3-570E-4D04-889B-70FDB918B4E7}"/>
    <cellStyle name="Millares [0] 4 3 4 5" xfId="5640" xr:uid="{7C9D793B-4739-4C0B-BFF5-D67ECB80E720}"/>
    <cellStyle name="Millares [0] 4 3 4 5 2" xfId="13906" xr:uid="{7E8D58AC-AFB7-41D0-9209-60C2706E4F21}"/>
    <cellStyle name="Millares [0] 4 3 4 5 2 2" xfId="35409" xr:uid="{C1A44143-24E7-4E1A-9810-4B8DE3508029}"/>
    <cellStyle name="Millares [0] 4 3 4 5 3" xfId="20541" xr:uid="{893ECEA1-BE6D-498C-B728-CE19D69AF5B1}"/>
    <cellStyle name="Millares [0] 4 3 4 5 3 2" xfId="42044" xr:uid="{6C45D271-0226-472D-980E-F33B699FEE4C}"/>
    <cellStyle name="Millares [0] 4 3 4 5 4" xfId="27146" xr:uid="{A81CFA41-108D-46B9-BDCF-1E54FE86022E}"/>
    <cellStyle name="Millares [0] 4 3 4 5 5" xfId="48649" xr:uid="{27F7E04D-7783-4747-B33C-959F7F9D64F5}"/>
    <cellStyle name="Millares [0] 4 3 4 6" xfId="7281" xr:uid="{F6563961-A94A-43B3-B545-99E02282F1FF}"/>
    <cellStyle name="Millares [0] 4 3 4 6 2" xfId="28784" xr:uid="{F09A639A-7487-42BA-8DFC-3AE38764B918}"/>
    <cellStyle name="Millares [0] 4 3 4 7" xfId="8938" xr:uid="{131B8DF9-4C6D-43F1-91B4-C60F8C4433A4}"/>
    <cellStyle name="Millares [0] 4 3 4 7 2" xfId="30441" xr:uid="{5DE6A2D6-28CC-428E-BA73-BC1EFCD9E8BE}"/>
    <cellStyle name="Millares [0] 4 3 4 8" xfId="15573" xr:uid="{1448C293-3461-49DC-A53E-20B154CA5285}"/>
    <cellStyle name="Millares [0] 4 3 4 8 2" xfId="37076" xr:uid="{B9704041-C163-4CE6-8696-6AD501ED38D2}"/>
    <cellStyle name="Millares [0] 4 3 4 9" xfId="22178" xr:uid="{34E4D3F4-FCAF-4751-B2E3-53D4A687ADAA}"/>
    <cellStyle name="Millares [0] 4 3 5" xfId="940" xr:uid="{C0234A6B-B34E-49B1-80A3-619CD6DD102C}"/>
    <cellStyle name="Millares [0] 4 3 5 2" xfId="3769" xr:uid="{6A9D467A-2B25-4A23-A5B0-0853A9B25CA2}"/>
    <cellStyle name="Millares [0] 4 3 5 2 2" xfId="12035" xr:uid="{0790AAF3-FAD1-4C5A-8121-F5E457DDE56C}"/>
    <cellStyle name="Millares [0] 4 3 5 2 2 2" xfId="33538" xr:uid="{682F1D74-890C-462B-AE36-9C5E2DC57B9B}"/>
    <cellStyle name="Millares [0] 4 3 5 2 3" xfId="18670" xr:uid="{F3F46D53-BEC0-44DD-9B94-8935D821E626}"/>
    <cellStyle name="Millares [0] 4 3 5 2 3 2" xfId="40173" xr:uid="{0CE52C94-FDC5-4516-A49F-6664F8736EE5}"/>
    <cellStyle name="Millares [0] 4 3 5 2 4" xfId="25275" xr:uid="{AED41945-AFA3-4796-8394-AD94480697EA}"/>
    <cellStyle name="Millares [0] 4 3 5 2 5" xfId="46778" xr:uid="{D0F63F88-376D-42D9-B0AB-619496F8934E}"/>
    <cellStyle name="Millares [0] 4 3 5 3" xfId="5908" xr:uid="{F63A6EFB-7AA9-495C-8953-1E764C424159}"/>
    <cellStyle name="Millares [0] 4 3 5 3 2" xfId="14174" xr:uid="{AE421CC8-5E4D-4189-99F2-03562DB9C8CC}"/>
    <cellStyle name="Millares [0] 4 3 5 3 2 2" xfId="35677" xr:uid="{B8773991-7D4E-4C61-898D-2BF8EC830C06}"/>
    <cellStyle name="Millares [0] 4 3 5 3 3" xfId="20809" xr:uid="{D07B3E73-275A-471F-B01B-3BA4D1C0D9B5}"/>
    <cellStyle name="Millares [0] 4 3 5 3 3 2" xfId="42312" xr:uid="{CDF110DB-B406-4760-8624-40EF4A02D341}"/>
    <cellStyle name="Millares [0] 4 3 5 3 4" xfId="27414" xr:uid="{3BCF135D-8820-49FE-B8D9-0C4661F4C458}"/>
    <cellStyle name="Millares [0] 4 3 5 3 5" xfId="48917" xr:uid="{4A0984AE-CE3A-4CD8-945B-CE4509B366AA}"/>
    <cellStyle name="Millares [0] 4 3 5 4" xfId="7549" xr:uid="{5A7C7D0E-D9AD-4E53-8240-68B1B72F4D5D}"/>
    <cellStyle name="Millares [0] 4 3 5 4 2" xfId="29052" xr:uid="{3CF7C7F8-5BBD-413E-9852-9FC838EFBBE9}"/>
    <cellStyle name="Millares [0] 4 3 5 5" xfId="9206" xr:uid="{63FA9AA9-C704-470A-9521-AC7673109EC9}"/>
    <cellStyle name="Millares [0] 4 3 5 5 2" xfId="30709" xr:uid="{1D676986-56B2-4E27-BA6E-1712F0B373BA}"/>
    <cellStyle name="Millares [0] 4 3 5 6" xfId="15841" xr:uid="{10AF7F4A-D308-4B96-8064-E5E4006E2823}"/>
    <cellStyle name="Millares [0] 4 3 5 6 2" xfId="37344" xr:uid="{B7A0DBD2-A1EA-4852-8039-5F398423A47A}"/>
    <cellStyle name="Millares [0] 4 3 5 7" xfId="22446" xr:uid="{73AF0DEA-214F-453C-9595-ADF9CC83B83E}"/>
    <cellStyle name="Millares [0] 4 3 5 8" xfId="43949" xr:uid="{FBCE9F3A-9C15-4A64-A6E9-80AB39D4C3EB}"/>
    <cellStyle name="Millares [0] 4 3 6" xfId="1201" xr:uid="{155C5104-C3E3-479F-8CD3-3DDB730D8E2F}"/>
    <cellStyle name="Millares [0] 4 3 6 2" xfId="4030" xr:uid="{206499A5-622A-46AF-A2BB-C4C99DA2D8B5}"/>
    <cellStyle name="Millares [0] 4 3 6 2 2" xfId="12296" xr:uid="{F07AFD69-D069-4568-90B3-A9766F14944C}"/>
    <cellStyle name="Millares [0] 4 3 6 2 2 2" xfId="33799" xr:uid="{D887E952-78D3-4059-8E14-FE7F562D6242}"/>
    <cellStyle name="Millares [0] 4 3 6 2 3" xfId="18931" xr:uid="{6AF9E15B-FD59-4A96-9B5C-506B672BCA66}"/>
    <cellStyle name="Millares [0] 4 3 6 2 3 2" xfId="40434" xr:uid="{A62FED77-2979-46E2-9D06-1A976F23217A}"/>
    <cellStyle name="Millares [0] 4 3 6 2 4" xfId="25536" xr:uid="{CA4DEBA1-295F-4F01-8227-A7A9E33CFA53}"/>
    <cellStyle name="Millares [0] 4 3 6 2 5" xfId="47039" xr:uid="{1A505D8A-5F3F-4007-A653-CC19EB7118A7}"/>
    <cellStyle name="Millares [0] 4 3 6 3" xfId="6169" xr:uid="{1797415F-F523-4D2D-8164-061C2EB502F4}"/>
    <cellStyle name="Millares [0] 4 3 6 3 2" xfId="14435" xr:uid="{AA18CF4D-7E02-4332-BBB6-541EED7F8FD8}"/>
    <cellStyle name="Millares [0] 4 3 6 3 2 2" xfId="35938" xr:uid="{91A50EC2-584C-49D4-9674-FA4FB874141A}"/>
    <cellStyle name="Millares [0] 4 3 6 3 3" xfId="21070" xr:uid="{376693EC-156D-4E16-A9A0-D9745837C7CD}"/>
    <cellStyle name="Millares [0] 4 3 6 3 3 2" xfId="42573" xr:uid="{3B62E606-00F8-4B4B-9CF6-2243A3187A85}"/>
    <cellStyle name="Millares [0] 4 3 6 3 4" xfId="27675" xr:uid="{B2A7689B-E23F-4A89-A2CA-5D78A4205B62}"/>
    <cellStyle name="Millares [0] 4 3 6 3 5" xfId="49178" xr:uid="{E407BC33-D4A4-4ADD-9F66-53EA9D245A8A}"/>
    <cellStyle name="Millares [0] 4 3 6 4" xfId="7810" xr:uid="{B2067407-E7A9-4A37-BFCB-8EBB27F51716}"/>
    <cellStyle name="Millares [0] 4 3 6 4 2" xfId="29313" xr:uid="{7C31B077-846C-41E1-B849-5E87C8E298EA}"/>
    <cellStyle name="Millares [0] 4 3 6 5" xfId="9467" xr:uid="{4B7B1F8A-6648-44F9-A1CE-700A5770D79B}"/>
    <cellStyle name="Millares [0] 4 3 6 5 2" xfId="30970" xr:uid="{69816915-8085-432B-A55B-D18754F3D24D}"/>
    <cellStyle name="Millares [0] 4 3 6 6" xfId="16102" xr:uid="{DAD3828E-F3C3-4946-AA7F-4E031CA5F229}"/>
    <cellStyle name="Millares [0] 4 3 6 6 2" xfId="37605" xr:uid="{39C26F94-5368-4672-9CC1-88A90746561C}"/>
    <cellStyle name="Millares [0] 4 3 6 7" xfId="22707" xr:uid="{3597C891-DF6A-4B4E-B867-4E47B79D69FA}"/>
    <cellStyle name="Millares [0] 4 3 6 8" xfId="44210" xr:uid="{7BDC90C6-6EB2-426B-A626-5CEE1E436A58}"/>
    <cellStyle name="Millares [0] 4 3 7" xfId="1889" xr:uid="{C8F6156D-46CB-4FBF-9C05-B7BB0C5491E8}"/>
    <cellStyle name="Millares [0] 4 3 7 2" xfId="10155" xr:uid="{6AEC4EA5-93DD-499C-A213-DE71415D2744}"/>
    <cellStyle name="Millares [0] 4 3 7 2 2" xfId="31658" xr:uid="{E43B9D57-C2D9-4B44-ABFE-E1606CBF6B08}"/>
    <cellStyle name="Millares [0] 4 3 7 3" xfId="16790" xr:uid="{7E02BA77-9907-4B76-BA51-28DAED0B12F2}"/>
    <cellStyle name="Millares [0] 4 3 7 3 2" xfId="38293" xr:uid="{71C7C915-8223-43F6-BC24-6F9F1B4B04D4}"/>
    <cellStyle name="Millares [0] 4 3 7 4" xfId="23395" xr:uid="{085DC1A8-A447-411F-9C0D-1E2EEF5B9B6F}"/>
    <cellStyle name="Millares [0] 4 3 7 5" xfId="44898" xr:uid="{234459DD-D58D-49A6-8996-915749D841D8}"/>
    <cellStyle name="Millares [0] 4 3 8" xfId="2574" xr:uid="{FFA313C7-0C0B-4B18-9F86-1DCD1B4FF265}"/>
    <cellStyle name="Millares [0] 4 3 8 2" xfId="10840" xr:uid="{AA2D4246-7458-4E13-874C-E27C9B8FF026}"/>
    <cellStyle name="Millares [0] 4 3 8 2 2" xfId="32343" xr:uid="{97E24C9C-709B-4668-942A-439AA9EA3236}"/>
    <cellStyle name="Millares [0] 4 3 8 3" xfId="17475" xr:uid="{A6B611D3-B989-4E57-8DCB-EC27511B6DB3}"/>
    <cellStyle name="Millares [0] 4 3 8 3 2" xfId="38978" xr:uid="{E171C0CA-7DA8-4760-8BAE-DED3EC88D0E5}"/>
    <cellStyle name="Millares [0] 4 3 8 4" xfId="24080" xr:uid="{91D82837-15A5-45A2-B570-F75353CEDC5A}"/>
    <cellStyle name="Millares [0] 4 3 8 5" xfId="45583" xr:uid="{F0AD595D-CAEF-422B-AD59-222897D3D3C6}"/>
    <cellStyle name="Millares [0] 4 3 9" xfId="3085" xr:uid="{A98E429B-D00C-4CCD-B303-F7F254A03620}"/>
    <cellStyle name="Millares [0] 4 3 9 2" xfId="11351" xr:uid="{10021CCB-8321-4DC1-A563-A9D9ED5C215A}"/>
    <cellStyle name="Millares [0] 4 3 9 2 2" xfId="32854" xr:uid="{7C8B8008-573B-4B5F-A986-ABA5360E7223}"/>
    <cellStyle name="Millares [0] 4 3 9 3" xfId="17986" xr:uid="{22202F22-CFC2-4F94-AB59-D025C0369915}"/>
    <cellStyle name="Millares [0] 4 3 9 3 2" xfId="39489" xr:uid="{0F12AA7A-38A5-401D-A601-6D9F1E91E033}"/>
    <cellStyle name="Millares [0] 4 3 9 4" xfId="24591" xr:uid="{41BB22D1-9BAF-4DEB-81B1-37805159CDCD}"/>
    <cellStyle name="Millares [0] 4 3 9 5" xfId="46094" xr:uid="{FBEA6E81-0DD8-49A8-AA86-84F339456D37}"/>
    <cellStyle name="Millares [0] 4 4" xfId="236" xr:uid="{510D571F-2C34-47F2-A3A3-59BF51144A0E}"/>
    <cellStyle name="Millares [0] 4 4 10" xfId="4750" xr:uid="{A0A44DD1-3C68-4820-936B-351F3C730246}"/>
    <cellStyle name="Millares [0] 4 4 10 2" xfId="13016" xr:uid="{DC0BFE58-6529-458C-B5A9-F6BA27B595C8}"/>
    <cellStyle name="Millares [0] 4 4 10 2 2" xfId="34519" xr:uid="{44990D17-969F-4BD8-9562-3894C72E9022}"/>
    <cellStyle name="Millares [0] 4 4 10 3" xfId="19651" xr:uid="{120DA93B-DF72-4F6B-BB6A-2E45959B7FDB}"/>
    <cellStyle name="Millares [0] 4 4 10 3 2" xfId="41154" xr:uid="{3367A901-F405-48AF-8C94-2873AF9415B0}"/>
    <cellStyle name="Millares [0] 4 4 10 4" xfId="26256" xr:uid="{97139DD9-9251-4543-A339-F2C0B70F0B06}"/>
    <cellStyle name="Millares [0] 4 4 10 5" xfId="47759" xr:uid="{13B0AF4E-6ADA-440F-8EDE-0B0CFD09E528}"/>
    <cellStyle name="Millares [0] 4 4 11" xfId="5253" xr:uid="{F566661C-1886-48EB-B37E-D60AAA0E6FE2}"/>
    <cellStyle name="Millares [0] 4 4 11 2" xfId="13519" xr:uid="{06656377-9F30-45C5-A2E4-023947007014}"/>
    <cellStyle name="Millares [0] 4 4 11 2 2" xfId="35022" xr:uid="{C812D3D1-C11C-4984-807C-40A87DC141FD}"/>
    <cellStyle name="Millares [0] 4 4 11 3" xfId="20154" xr:uid="{B6ECB8EB-64F3-47DE-B7C9-AFF7CEF47930}"/>
    <cellStyle name="Millares [0] 4 4 11 3 2" xfId="41657" xr:uid="{C97961D7-752F-45FE-94B0-C076C538E6AA}"/>
    <cellStyle name="Millares [0] 4 4 11 4" xfId="26759" xr:uid="{D45E33E3-7552-42C5-A390-905D55B4D3A6}"/>
    <cellStyle name="Millares [0] 4 4 11 5" xfId="48262" xr:uid="{00910FBF-6220-40E7-950E-FD9CCAFB8354}"/>
    <cellStyle name="Millares [0] 4 4 12" xfId="6894" xr:uid="{D2A8E4E0-66EB-4790-ACC6-CFD186754226}"/>
    <cellStyle name="Millares [0] 4 4 12 2" xfId="28397" xr:uid="{71C1DEC0-A953-464B-AFDC-F71B26DA05FA}"/>
    <cellStyle name="Millares [0] 4 4 13" xfId="8549" xr:uid="{BD720707-D7C1-4C86-8BCD-884BB24F51E3}"/>
    <cellStyle name="Millares [0] 4 4 13 2" xfId="30052" xr:uid="{6D0AA5AB-281F-4C86-9D50-61873285116A}"/>
    <cellStyle name="Millares [0] 4 4 14" xfId="15187" xr:uid="{F38C0274-7BA2-49C8-A86D-A60600535E91}"/>
    <cellStyle name="Millares [0] 4 4 14 2" xfId="36690" xr:uid="{15E8A201-6851-4859-9C1A-BDBBCFFDA3F2}"/>
    <cellStyle name="Millares [0] 4 4 15" xfId="21792" xr:uid="{E30127BD-19CE-45F2-B189-099865C77019}"/>
    <cellStyle name="Millares [0] 4 4 16" xfId="43295" xr:uid="{59FE552F-219D-46A5-A000-D015DE8F187A}"/>
    <cellStyle name="Millares [0] 4 4 2" xfId="547" xr:uid="{D4AAC7FD-4146-4A96-A97B-802DB1AFE82C}"/>
    <cellStyle name="Millares [0] 4 4 2 10" xfId="7158" xr:uid="{03E5EED5-42A2-41B4-8A6B-3A4E0E6C5B62}"/>
    <cellStyle name="Millares [0] 4 4 2 10 2" xfId="28661" xr:uid="{01DB77E8-F397-4A76-935B-4231104044DB}"/>
    <cellStyle name="Millares [0] 4 4 2 11" xfId="8814" xr:uid="{4B20A737-C75C-47C8-B9BC-603E93598AA5}"/>
    <cellStyle name="Millares [0] 4 4 2 11 2" xfId="30317" xr:uid="{BB6E5E32-0F1D-46F1-93E7-6EE8036962B1}"/>
    <cellStyle name="Millares [0] 4 4 2 12" xfId="15450" xr:uid="{83ABCACD-43F5-4C26-9DBE-F4832EB5CD7A}"/>
    <cellStyle name="Millares [0] 4 4 2 12 2" xfId="36953" xr:uid="{1C7F2105-ED35-49C8-A71B-71F72D40840E}"/>
    <cellStyle name="Millares [0] 4 4 2 13" xfId="22055" xr:uid="{CF78360F-2314-4FE1-A969-DEBB6EA802B1}"/>
    <cellStyle name="Millares [0] 4 4 2 14" xfId="43558" xr:uid="{7B184612-1F2A-49EE-BBAD-22B1EA43602D}"/>
    <cellStyle name="Millares [0] 4 4 2 2" xfId="829" xr:uid="{825F0B3B-1BC2-4D83-9398-3E7720187D02}"/>
    <cellStyle name="Millares [0] 4 4 2 2 10" xfId="15730" xr:uid="{A3F79107-9078-4D95-A6FE-4A744F7D986C}"/>
    <cellStyle name="Millares [0] 4 4 2 2 10 2" xfId="37233" xr:uid="{222D5CC5-010A-49ED-9949-5A472A530A4C}"/>
    <cellStyle name="Millares [0] 4 4 2 2 11" xfId="22335" xr:uid="{94ADB50E-BFE9-49A1-8EA9-F102CA449D92}"/>
    <cellStyle name="Millares [0] 4 4 2 2 12" xfId="43838" xr:uid="{B8128666-25D5-4B06-8815-D549DA12F1C1}"/>
    <cellStyle name="Millares [0] 4 4 2 2 2" xfId="1775" xr:uid="{A123B58C-C975-421E-B9D4-78DF90F459E7}"/>
    <cellStyle name="Millares [0] 4 4 2 2 2 2" xfId="4604" xr:uid="{F123F9A9-F3F2-48BB-8798-C4195193D4DD}"/>
    <cellStyle name="Millares [0] 4 4 2 2 2 2 2" xfId="12870" xr:uid="{027B5BDA-DC63-4AE8-A2C1-85BEC16E299E}"/>
    <cellStyle name="Millares [0] 4 4 2 2 2 2 2 2" xfId="34373" xr:uid="{E24D7A68-2328-435E-8E9A-E49E5BC80B83}"/>
    <cellStyle name="Millares [0] 4 4 2 2 2 2 3" xfId="19505" xr:uid="{FD4D470F-7C43-43CE-A3B3-4469EB26B30C}"/>
    <cellStyle name="Millares [0] 4 4 2 2 2 2 3 2" xfId="41008" xr:uid="{2F978F47-2F73-4D7C-B051-1C2A5969E4E1}"/>
    <cellStyle name="Millares [0] 4 4 2 2 2 2 4" xfId="26110" xr:uid="{3B9391E2-93A3-44CC-9CEF-350C5D000092}"/>
    <cellStyle name="Millares [0] 4 4 2 2 2 2 5" xfId="47613" xr:uid="{818F38A5-2ED9-4CCF-BE75-E643B2A3EB47}"/>
    <cellStyle name="Millares [0] 4 4 2 2 2 3" xfId="6743" xr:uid="{070E7F22-02BA-458C-A741-B1344DEB7522}"/>
    <cellStyle name="Millares [0] 4 4 2 2 2 3 2" xfId="15009" xr:uid="{1A95F77E-F4C2-4119-992A-AD2B070B1383}"/>
    <cellStyle name="Millares [0] 4 4 2 2 2 3 2 2" xfId="36512" xr:uid="{A910A240-4EBA-4EF0-A9C0-7EE5671F8E2E}"/>
    <cellStyle name="Millares [0] 4 4 2 2 2 3 3" xfId="21644" xr:uid="{977D589A-8971-4804-A896-A6B9A9908F36}"/>
    <cellStyle name="Millares [0] 4 4 2 2 2 3 3 2" xfId="43147" xr:uid="{90F31A33-9619-459F-884F-2277C1471168}"/>
    <cellStyle name="Millares [0] 4 4 2 2 2 3 4" xfId="28249" xr:uid="{6578412B-21AC-47C0-AA9B-D86A0D313900}"/>
    <cellStyle name="Millares [0] 4 4 2 2 2 3 5" xfId="49752" xr:uid="{0B2A9C90-BE6D-456B-BDC3-4859E8BCFF8A}"/>
    <cellStyle name="Millares [0] 4 4 2 2 2 4" xfId="8384" xr:uid="{5B256503-1A38-4085-9703-381D5F07BA3A}"/>
    <cellStyle name="Millares [0] 4 4 2 2 2 4 2" xfId="29887" xr:uid="{6CD6557E-7340-420D-A931-295E0BCBE9B5}"/>
    <cellStyle name="Millares [0] 4 4 2 2 2 5" xfId="10041" xr:uid="{CAA14395-8527-4573-AA9C-3B08CF9BDF9F}"/>
    <cellStyle name="Millares [0] 4 4 2 2 2 5 2" xfId="31544" xr:uid="{C6F06567-A70E-4B4C-B886-A98458AFE179}"/>
    <cellStyle name="Millares [0] 4 4 2 2 2 6" xfId="16676" xr:uid="{AED6B6BC-6C11-4964-A293-60A1308A52FD}"/>
    <cellStyle name="Millares [0] 4 4 2 2 2 6 2" xfId="38179" xr:uid="{ABD316C4-9764-4967-AB88-4A00EFC78232}"/>
    <cellStyle name="Millares [0] 4 4 2 2 2 7" xfId="23281" xr:uid="{794DC8E3-9D5B-45A0-95EF-0F81A91AC2BD}"/>
    <cellStyle name="Millares [0] 4 4 2 2 2 8" xfId="44784" xr:uid="{B608E329-FA77-4C6D-8F80-2BD1782A15F9}"/>
    <cellStyle name="Millares [0] 4 4 2 2 3" xfId="2462" xr:uid="{8E704403-C7BF-45D0-B549-EBE931DFAF8E}"/>
    <cellStyle name="Millares [0] 4 4 2 2 3 2" xfId="10728" xr:uid="{C39B9D80-5B0F-4E51-88E5-300994F5D121}"/>
    <cellStyle name="Millares [0] 4 4 2 2 3 2 2" xfId="32231" xr:uid="{9B040CEC-A1BC-4705-BD0A-A03C8085307D}"/>
    <cellStyle name="Millares [0] 4 4 2 2 3 3" xfId="17363" xr:uid="{58EDFEAA-D741-48BA-B69D-B788D97A7E82}"/>
    <cellStyle name="Millares [0] 4 4 2 2 3 3 2" xfId="38866" xr:uid="{AAC8D50E-6B24-4B5E-9816-45505D4D99CC}"/>
    <cellStyle name="Millares [0] 4 4 2 2 3 4" xfId="23968" xr:uid="{8CF26CBE-8417-47B6-BE1A-58B5D227AD22}"/>
    <cellStyle name="Millares [0] 4 4 2 2 3 5" xfId="45471" xr:uid="{3E105F26-7FE8-4345-AA26-60BD35A6E77A}"/>
    <cellStyle name="Millares [0] 4 4 2 2 4" xfId="2979" xr:uid="{DFE3F325-48B9-4716-BFDA-8564F95EE3BF}"/>
    <cellStyle name="Millares [0] 4 4 2 2 4 2" xfId="11245" xr:uid="{F7422A88-8E8D-4F3B-B76A-1C0E15858180}"/>
    <cellStyle name="Millares [0] 4 4 2 2 4 2 2" xfId="32748" xr:uid="{D04BCFEE-BE7C-4A42-9E4E-FC9A4B017269}"/>
    <cellStyle name="Millares [0] 4 4 2 2 4 3" xfId="17880" xr:uid="{27DA8AC5-CAFF-4704-9C10-A4924654B1A9}"/>
    <cellStyle name="Millares [0] 4 4 2 2 4 3 2" xfId="39383" xr:uid="{6C0CDE0C-6652-4D31-8AC4-7FD7CCEC3085}"/>
    <cellStyle name="Millares [0] 4 4 2 2 4 4" xfId="24485" xr:uid="{4069A13F-B4F2-4415-AB00-2E2FB7D7CC19}"/>
    <cellStyle name="Millares [0] 4 4 2 2 4 5" xfId="45988" xr:uid="{9F6BD203-B075-4D1E-B014-9D8A475D9FFF}"/>
    <cellStyle name="Millares [0] 4 4 2 2 5" xfId="3658" xr:uid="{A7506AE8-78CB-4BD1-9C8D-0E7B13D2CD65}"/>
    <cellStyle name="Millares [0] 4 4 2 2 5 2" xfId="11924" xr:uid="{AD51B25B-8EA6-43D7-ACBD-9E620F0FD812}"/>
    <cellStyle name="Millares [0] 4 4 2 2 5 2 2" xfId="33427" xr:uid="{28C6056C-23CF-4510-9D63-EBEEAEFA5CC7}"/>
    <cellStyle name="Millares [0] 4 4 2 2 5 3" xfId="18559" xr:uid="{B0051524-A51F-421C-A697-2C3452A76D49}"/>
    <cellStyle name="Millares [0] 4 4 2 2 5 3 2" xfId="40062" xr:uid="{4A5C131C-D64B-4BA6-B6AA-15573C5C2DA1}"/>
    <cellStyle name="Millares [0] 4 4 2 2 5 4" xfId="25164" xr:uid="{DCB4F82C-5035-4BFE-BFBE-C7A5F35687BF}"/>
    <cellStyle name="Millares [0] 4 4 2 2 5 5" xfId="46667" xr:uid="{FAC7CC32-C6A8-446C-9505-258639440502}"/>
    <cellStyle name="Millares [0] 4 4 2 2 6" xfId="5123" xr:uid="{0D9CEBAA-7700-4721-811F-D6F14B558D6A}"/>
    <cellStyle name="Millares [0] 4 4 2 2 6 2" xfId="13389" xr:uid="{D0C132ED-DBF7-47DB-BDC1-59FBEBEA923D}"/>
    <cellStyle name="Millares [0] 4 4 2 2 6 2 2" xfId="34892" xr:uid="{1D5375E9-6AAA-4519-B0C0-9F705F29C8CB}"/>
    <cellStyle name="Millares [0] 4 4 2 2 6 3" xfId="20024" xr:uid="{46CF87C5-9175-402F-BDD1-45E8B63F98F8}"/>
    <cellStyle name="Millares [0] 4 4 2 2 6 3 2" xfId="41527" xr:uid="{75AE08E9-C19E-4E66-9C78-D3239A14F8D2}"/>
    <cellStyle name="Millares [0] 4 4 2 2 6 4" xfId="26629" xr:uid="{6EBF152C-962A-4B58-8A28-8DD6260326D8}"/>
    <cellStyle name="Millares [0] 4 4 2 2 6 5" xfId="48132" xr:uid="{35A2091E-67F4-4CF5-87D4-CA3FFDB3666D}"/>
    <cellStyle name="Millares [0] 4 4 2 2 7" xfId="5797" xr:uid="{64D1CF97-EB8D-49D6-9B0C-70BF615E28B8}"/>
    <cellStyle name="Millares [0] 4 4 2 2 7 2" xfId="14063" xr:uid="{47A45E36-4F04-4771-B720-17A8EC7E4700}"/>
    <cellStyle name="Millares [0] 4 4 2 2 7 2 2" xfId="35566" xr:uid="{7A37721A-E73F-48F2-8CC9-B5F811E3B746}"/>
    <cellStyle name="Millares [0] 4 4 2 2 7 3" xfId="20698" xr:uid="{14359CF9-0407-4A1B-A4DC-318655E4C01C}"/>
    <cellStyle name="Millares [0] 4 4 2 2 7 3 2" xfId="42201" xr:uid="{7DCAB560-3149-4977-8B0A-8ADDABE29D87}"/>
    <cellStyle name="Millares [0] 4 4 2 2 7 4" xfId="27303" xr:uid="{F7583EB2-07E4-45B5-9D11-057A0FD24548}"/>
    <cellStyle name="Millares [0] 4 4 2 2 7 5" xfId="48806" xr:uid="{A44E87C3-58DA-471C-89F4-89BCD441D62D}"/>
    <cellStyle name="Millares [0] 4 4 2 2 8" xfId="7438" xr:uid="{54539AA2-62D9-4255-8D54-B547B2C85ABA}"/>
    <cellStyle name="Millares [0] 4 4 2 2 8 2" xfId="28941" xr:uid="{6FFBB7F1-5604-4B59-A4ED-7DF2B43A2CB8}"/>
    <cellStyle name="Millares [0] 4 4 2 2 9" xfId="9095" xr:uid="{2CC1F886-B01E-4297-9DD2-FC2B03EABBF2}"/>
    <cellStyle name="Millares [0] 4 4 2 2 9 2" xfId="30598" xr:uid="{052C511B-3312-49E5-9118-CE6BB546A993}"/>
    <cellStyle name="Millares [0] 4 4 2 3" xfId="1099" xr:uid="{62A157D3-AF85-45B4-BC7E-70E74E9B57BD}"/>
    <cellStyle name="Millares [0] 4 4 2 3 2" xfId="3928" xr:uid="{83F966F0-CDA0-426B-AA26-5D6872D92A4E}"/>
    <cellStyle name="Millares [0] 4 4 2 3 2 2" xfId="12194" xr:uid="{9C0865BE-DD2F-4813-AE7F-0078051464AC}"/>
    <cellStyle name="Millares [0] 4 4 2 3 2 2 2" xfId="33697" xr:uid="{2564D70B-EF12-42D8-BB06-8A0816F44B55}"/>
    <cellStyle name="Millares [0] 4 4 2 3 2 3" xfId="18829" xr:uid="{0BB3E7EB-5CC3-4861-83EB-E58F0D7F609B}"/>
    <cellStyle name="Millares [0] 4 4 2 3 2 3 2" xfId="40332" xr:uid="{0630C510-D73D-44D3-B1DC-82CA81DE2B5E}"/>
    <cellStyle name="Millares [0] 4 4 2 3 2 4" xfId="25434" xr:uid="{8BBE7419-38C3-4950-B027-170A3A4F1F16}"/>
    <cellStyle name="Millares [0] 4 4 2 3 2 5" xfId="46937" xr:uid="{EF61B89A-0D77-4C1E-93DE-DCA866D7EFF1}"/>
    <cellStyle name="Millares [0] 4 4 2 3 3" xfId="6067" xr:uid="{1B7A96AB-4FF4-4B97-A580-15EA8745214F}"/>
    <cellStyle name="Millares [0] 4 4 2 3 3 2" xfId="14333" xr:uid="{8E51B979-A239-446F-A3AC-AD0EFF2484B3}"/>
    <cellStyle name="Millares [0] 4 4 2 3 3 2 2" xfId="35836" xr:uid="{AB1DBD4B-5FA3-46C3-B350-EA8C4B1D5FCD}"/>
    <cellStyle name="Millares [0] 4 4 2 3 3 3" xfId="20968" xr:uid="{5DD793C1-C568-4D71-964B-33042042ED48}"/>
    <cellStyle name="Millares [0] 4 4 2 3 3 3 2" xfId="42471" xr:uid="{E92D46BC-7DB5-40F6-A7DF-C1023A7ECB74}"/>
    <cellStyle name="Millares [0] 4 4 2 3 3 4" xfId="27573" xr:uid="{52F0C86F-A9CA-488A-97D0-041A3CC82DEC}"/>
    <cellStyle name="Millares [0] 4 4 2 3 3 5" xfId="49076" xr:uid="{05408583-D591-457E-AB70-3463F22B9C54}"/>
    <cellStyle name="Millares [0] 4 4 2 3 4" xfId="7708" xr:uid="{103196C8-21AA-4FEA-B552-4C2B59DB1A29}"/>
    <cellStyle name="Millares [0] 4 4 2 3 4 2" xfId="29211" xr:uid="{46679214-ACFC-40DB-9818-83C4535A92E9}"/>
    <cellStyle name="Millares [0] 4 4 2 3 5" xfId="9365" xr:uid="{FD637662-19EE-4670-B331-EFE1A14A717C}"/>
    <cellStyle name="Millares [0] 4 4 2 3 5 2" xfId="30868" xr:uid="{B5C353E7-4DDD-4805-8193-E7D895E4E220}"/>
    <cellStyle name="Millares [0] 4 4 2 3 6" xfId="16000" xr:uid="{71221778-DDD3-45C7-A47F-A7B483D19FD3}"/>
    <cellStyle name="Millares [0] 4 4 2 3 6 2" xfId="37503" xr:uid="{9F37336C-5112-49B7-90FD-EFBD25D3F568}"/>
    <cellStyle name="Millares [0] 4 4 2 3 7" xfId="22605" xr:uid="{783A934C-01AF-4E8B-A5E7-7907387B6326}"/>
    <cellStyle name="Millares [0] 4 4 2 3 8" xfId="44108" xr:uid="{CD0D134B-87CF-4505-BBE4-E2E395CF0F8A}"/>
    <cellStyle name="Millares [0] 4 4 2 4" xfId="1495" xr:uid="{2E0AC170-5ED4-4C94-8F7C-6F8D3A093C15}"/>
    <cellStyle name="Millares [0] 4 4 2 4 2" xfId="4324" xr:uid="{2009547A-3ECD-4378-AC5C-9B632859870C}"/>
    <cellStyle name="Millares [0] 4 4 2 4 2 2" xfId="12590" xr:uid="{B0EEB3A5-01C4-4DF8-AC47-6F3D1E6AFA03}"/>
    <cellStyle name="Millares [0] 4 4 2 4 2 2 2" xfId="34093" xr:uid="{E02434D8-4AAE-4672-9784-9FF6F368A588}"/>
    <cellStyle name="Millares [0] 4 4 2 4 2 3" xfId="19225" xr:uid="{A0FFFE17-6B42-4A01-9131-D05D7C92E2A6}"/>
    <cellStyle name="Millares [0] 4 4 2 4 2 3 2" xfId="40728" xr:uid="{CCF2438E-DB25-4960-AC7F-D16FBA7884D1}"/>
    <cellStyle name="Millares [0] 4 4 2 4 2 4" xfId="25830" xr:uid="{C164C2BC-7287-4435-87CA-6DAEE7C18209}"/>
    <cellStyle name="Millares [0] 4 4 2 4 2 5" xfId="47333" xr:uid="{94DE57F7-D60C-4A0E-ADDD-85D8F1733AC5}"/>
    <cellStyle name="Millares [0] 4 4 2 4 3" xfId="6463" xr:uid="{E6995C17-ECB9-4D63-BC7F-428D7B38A784}"/>
    <cellStyle name="Millares [0] 4 4 2 4 3 2" xfId="14729" xr:uid="{F83F8D1C-4EA3-4CA0-A1FC-C37F79A63ECF}"/>
    <cellStyle name="Millares [0] 4 4 2 4 3 2 2" xfId="36232" xr:uid="{8FD4E912-C08F-4EAB-ACCF-C0A157C6E23C}"/>
    <cellStyle name="Millares [0] 4 4 2 4 3 3" xfId="21364" xr:uid="{71F8F11B-1D29-49BB-A540-5C2EC1127705}"/>
    <cellStyle name="Millares [0] 4 4 2 4 3 3 2" xfId="42867" xr:uid="{0ED6ECA6-E2EF-433C-86E0-5677B69BAECF}"/>
    <cellStyle name="Millares [0] 4 4 2 4 3 4" xfId="27969" xr:uid="{8ECAE885-7E02-4070-9D35-E22FE4A69E5C}"/>
    <cellStyle name="Millares [0] 4 4 2 4 3 5" xfId="49472" xr:uid="{FF52E153-CAEA-43C8-8CBE-B3EF16FEBDF7}"/>
    <cellStyle name="Millares [0] 4 4 2 4 4" xfId="8104" xr:uid="{F439DC25-0567-41BC-9FC4-169D2729358B}"/>
    <cellStyle name="Millares [0] 4 4 2 4 4 2" xfId="29607" xr:uid="{1BCE011F-5B09-462D-81DC-03BD6102D8A7}"/>
    <cellStyle name="Millares [0] 4 4 2 4 5" xfId="9761" xr:uid="{3811B980-532F-47E4-8EAD-C4F887D6F482}"/>
    <cellStyle name="Millares [0] 4 4 2 4 5 2" xfId="31264" xr:uid="{CB7723D2-0768-45D0-9630-25F524B74BCF}"/>
    <cellStyle name="Millares [0] 4 4 2 4 6" xfId="16396" xr:uid="{FF9147D7-3EBE-4B18-8DC3-B6EC1DDA1058}"/>
    <cellStyle name="Millares [0] 4 4 2 4 6 2" xfId="37899" xr:uid="{DD7C660E-9E17-4850-B467-F3F96BC0B0C6}"/>
    <cellStyle name="Millares [0] 4 4 2 4 7" xfId="23001" xr:uid="{E1487F84-92B5-4CED-ABC7-C41FF3C57B27}"/>
    <cellStyle name="Millares [0] 4 4 2 4 8" xfId="44504" xr:uid="{330D5026-00EA-4CC5-BB79-7DA00C5BDA8B}"/>
    <cellStyle name="Millares [0] 4 4 2 5" xfId="2182" xr:uid="{583D9F61-E220-411A-B73F-DEC53EFA91FB}"/>
    <cellStyle name="Millares [0] 4 4 2 5 2" xfId="10448" xr:uid="{53D7EE18-B193-493E-ADF9-9E8D1BDC0406}"/>
    <cellStyle name="Millares [0] 4 4 2 5 2 2" xfId="31951" xr:uid="{B100B6DB-5403-4CFA-B2E7-F228358FD62E}"/>
    <cellStyle name="Millares [0] 4 4 2 5 3" xfId="17083" xr:uid="{DC22B928-67AA-4492-B14B-CB8E2D6CC3E2}"/>
    <cellStyle name="Millares [0] 4 4 2 5 3 2" xfId="38586" xr:uid="{58ACECAE-2C33-4A84-BED7-818FF0D48FBC}"/>
    <cellStyle name="Millares [0] 4 4 2 5 4" xfId="23688" xr:uid="{230DFA5D-5FA1-46F4-B3EB-1EBCA8ECA2D8}"/>
    <cellStyle name="Millares [0] 4 4 2 5 5" xfId="45191" xr:uid="{16D84102-192C-4ADB-BA80-95201232CEDA}"/>
    <cellStyle name="Millares [0] 4 4 2 6" xfId="2728" xr:uid="{63DE8EEA-5DD4-4B93-8167-F2AE7912427B}"/>
    <cellStyle name="Millares [0] 4 4 2 6 2" xfId="10994" xr:uid="{527DCDF6-9621-46C7-9BC9-E1B8F20487FF}"/>
    <cellStyle name="Millares [0] 4 4 2 6 2 2" xfId="32497" xr:uid="{6D7F81E6-DB5C-4251-8A38-7ABF75DD8AD2}"/>
    <cellStyle name="Millares [0] 4 4 2 6 3" xfId="17629" xr:uid="{4144D7C5-C410-4F31-BAB5-0F3002D8FD69}"/>
    <cellStyle name="Millares [0] 4 4 2 6 3 2" xfId="39132" xr:uid="{9357224C-E90B-4E84-86C4-2D6F339044F7}"/>
    <cellStyle name="Millares [0] 4 4 2 6 4" xfId="24234" xr:uid="{308F6FFE-FB7D-4893-B4E8-F0E2A51F2C05}"/>
    <cellStyle name="Millares [0] 4 4 2 6 5" xfId="45737" xr:uid="{D95FC58C-1647-46B4-A47E-1ACA5DEA37CF}"/>
    <cellStyle name="Millares [0] 4 4 2 7" xfId="3378" xr:uid="{E8D598E2-000B-440C-B593-83E26FAD5389}"/>
    <cellStyle name="Millares [0] 4 4 2 7 2" xfId="11644" xr:uid="{CF5A10CF-C941-4EC8-BF5B-753F269B8044}"/>
    <cellStyle name="Millares [0] 4 4 2 7 2 2" xfId="33147" xr:uid="{04AEA71E-6BE6-48F1-8B5B-0017D7E13F63}"/>
    <cellStyle name="Millares [0] 4 4 2 7 3" xfId="18279" xr:uid="{3AD09EDF-EE21-4ED0-B7CE-3706CD25AA66}"/>
    <cellStyle name="Millares [0] 4 4 2 7 3 2" xfId="39782" xr:uid="{82C28913-A446-428C-9C6B-B54EB12E840A}"/>
    <cellStyle name="Millares [0] 4 4 2 7 4" xfId="24884" xr:uid="{EEDC3ECB-1EF6-4AB8-BC4F-BDB340E093AD}"/>
    <cellStyle name="Millares [0] 4 4 2 7 5" xfId="46387" xr:uid="{DC5DF4AB-7496-4F39-AC88-6781EA264B43}"/>
    <cellStyle name="Millares [0] 4 4 2 8" xfId="4872" xr:uid="{4C76569B-33DA-42FE-B437-4B404BA9ECB0}"/>
    <cellStyle name="Millares [0] 4 4 2 8 2" xfId="13138" xr:uid="{5519274B-C235-4F81-BC39-768A83685E38}"/>
    <cellStyle name="Millares [0] 4 4 2 8 2 2" xfId="34641" xr:uid="{FBE4F913-3E9D-4B84-9016-8E602AAD26A4}"/>
    <cellStyle name="Millares [0] 4 4 2 8 3" xfId="19773" xr:uid="{023C9B6B-38E7-44FA-BEA6-35DD0ED6D96E}"/>
    <cellStyle name="Millares [0] 4 4 2 8 3 2" xfId="41276" xr:uid="{5D9FAFB5-810E-43A6-9652-84E45AA6114A}"/>
    <cellStyle name="Millares [0] 4 4 2 8 4" xfId="26378" xr:uid="{E117F5FB-5B21-47E2-8E78-2225D24959A1}"/>
    <cellStyle name="Millares [0] 4 4 2 8 5" xfId="47881" xr:uid="{B1D16F1F-85BA-4B21-ACC3-2465815A24E7}"/>
    <cellStyle name="Millares [0] 4 4 2 9" xfId="5517" xr:uid="{7A5C8231-A448-4974-B10E-842B33DFD734}"/>
    <cellStyle name="Millares [0] 4 4 2 9 2" xfId="13783" xr:uid="{0447EAA4-929A-4D79-9720-F814AE4BD8DE}"/>
    <cellStyle name="Millares [0] 4 4 2 9 2 2" xfId="35286" xr:uid="{585D7A41-01B5-488D-B4DD-D4EC75462D4A}"/>
    <cellStyle name="Millares [0] 4 4 2 9 3" xfId="20418" xr:uid="{D4FAACB3-6182-4FF2-A620-63F4419248FD}"/>
    <cellStyle name="Millares [0] 4 4 2 9 3 2" xfId="41921" xr:uid="{61D7B7ED-AF88-4F9B-860A-BDDF470B2630}"/>
    <cellStyle name="Millares [0] 4 4 2 9 4" xfId="27023" xr:uid="{B7D63170-DF5C-423A-BFE3-FD03CC4BE340}"/>
    <cellStyle name="Millares [0] 4 4 2 9 5" xfId="48526" xr:uid="{ED77BA40-8E5B-427C-915E-8A2505424394}"/>
    <cellStyle name="Millares [0] 4 4 3" xfId="418" xr:uid="{2B44379B-3981-4735-826C-3CD4E4F71F52}"/>
    <cellStyle name="Millares [0] 4 4 3 10" xfId="15321" xr:uid="{5480BD6B-82CD-43E9-B49F-E03A68811D30}"/>
    <cellStyle name="Millares [0] 4 4 3 10 2" xfId="36824" xr:uid="{8DB7A722-4764-4E38-A83B-10C388B16E29}"/>
    <cellStyle name="Millares [0] 4 4 3 11" xfId="21926" xr:uid="{BAB1FA2A-5A31-4CB7-8687-0582C05A9C43}"/>
    <cellStyle name="Millares [0] 4 4 3 12" xfId="43429" xr:uid="{E395E48D-7714-4BDD-852D-0329DDE16B7B}"/>
    <cellStyle name="Millares [0] 4 4 3 2" xfId="1366" xr:uid="{0889FE75-32B8-4720-965F-BCAB8ED10937}"/>
    <cellStyle name="Millares [0] 4 4 3 2 2" xfId="4195" xr:uid="{8E1230B5-847B-42A0-8544-8952DB1602E8}"/>
    <cellStyle name="Millares [0] 4 4 3 2 2 2" xfId="12461" xr:uid="{4FDE785F-649F-46D4-9675-AA9575257FD9}"/>
    <cellStyle name="Millares [0] 4 4 3 2 2 2 2" xfId="33964" xr:uid="{A1C9335F-0D0F-4B31-BB78-0A5EAB0C4570}"/>
    <cellStyle name="Millares [0] 4 4 3 2 2 3" xfId="19096" xr:uid="{5FCEF3F9-6367-4E60-B5CC-1601555ACA82}"/>
    <cellStyle name="Millares [0] 4 4 3 2 2 3 2" xfId="40599" xr:uid="{1D20C8F3-6230-4B27-BAFF-3F408E9ECA89}"/>
    <cellStyle name="Millares [0] 4 4 3 2 2 4" xfId="25701" xr:uid="{A8A2A6A7-F8A6-4B46-BD5C-582EA4A926A7}"/>
    <cellStyle name="Millares [0] 4 4 3 2 2 5" xfId="47204" xr:uid="{C6B1E0E8-668B-4C2A-AD4A-5DDD5553D88E}"/>
    <cellStyle name="Millares [0] 4 4 3 2 3" xfId="6334" xr:uid="{AA4DA084-841E-4660-9EC6-38A1AEF5674B}"/>
    <cellStyle name="Millares [0] 4 4 3 2 3 2" xfId="14600" xr:uid="{61BCD127-12C4-4D00-8F58-079AEBAAC5B9}"/>
    <cellStyle name="Millares [0] 4 4 3 2 3 2 2" xfId="36103" xr:uid="{A7575F8B-CC9C-4A3D-BB56-5649D6FA432D}"/>
    <cellStyle name="Millares [0] 4 4 3 2 3 3" xfId="21235" xr:uid="{3203137C-6200-4847-9B28-00EEBF2C2722}"/>
    <cellStyle name="Millares [0] 4 4 3 2 3 3 2" xfId="42738" xr:uid="{A7B81282-D9FE-4924-8125-CD2D8C83825F}"/>
    <cellStyle name="Millares [0] 4 4 3 2 3 4" xfId="27840" xr:uid="{A19C5B17-4033-49F7-B666-99E689C79D65}"/>
    <cellStyle name="Millares [0] 4 4 3 2 3 5" xfId="49343" xr:uid="{70FEF697-F40C-4D06-8A96-67AD409E8BB9}"/>
    <cellStyle name="Millares [0] 4 4 3 2 4" xfId="7975" xr:uid="{B8E0C5B6-BA60-43B0-82F7-70BFFC76A0BE}"/>
    <cellStyle name="Millares [0] 4 4 3 2 4 2" xfId="29478" xr:uid="{7C012CB7-BEE8-4A0C-92FB-B74CE7BD185C}"/>
    <cellStyle name="Millares [0] 4 4 3 2 5" xfId="9632" xr:uid="{6AE0204F-50B8-4BFB-985B-C7139D4A7AFA}"/>
    <cellStyle name="Millares [0] 4 4 3 2 5 2" xfId="31135" xr:uid="{1EC2BBB9-FC5F-427D-AD6D-EC8B3843FBAE}"/>
    <cellStyle name="Millares [0] 4 4 3 2 6" xfId="16267" xr:uid="{41AE3621-45DC-4A0A-8940-E26C409495B0}"/>
    <cellStyle name="Millares [0] 4 4 3 2 6 2" xfId="37770" xr:uid="{F797DAF3-5FF6-48A3-B961-461B23191EEE}"/>
    <cellStyle name="Millares [0] 4 4 3 2 7" xfId="22872" xr:uid="{74EF4585-0B06-47E7-83E8-2039DF08D796}"/>
    <cellStyle name="Millares [0] 4 4 3 2 8" xfId="44375" xr:uid="{1BA1F1A7-B57C-4793-829D-7CC4ADAFCD5C}"/>
    <cellStyle name="Millares [0] 4 4 3 3" xfId="2053" xr:uid="{0AE25B9A-3FC9-40FF-A7A2-E055FA99AA5B}"/>
    <cellStyle name="Millares [0] 4 4 3 3 2" xfId="10319" xr:uid="{815E0095-D2AD-44A3-AFDD-B2B6DE12252B}"/>
    <cellStyle name="Millares [0] 4 4 3 3 2 2" xfId="31822" xr:uid="{6911F93E-22C6-4120-AD95-D7661C69AAFA}"/>
    <cellStyle name="Millares [0] 4 4 3 3 3" xfId="16954" xr:uid="{A6E8F40A-A32D-4FF6-8B3A-CE690E24F5AF}"/>
    <cellStyle name="Millares [0] 4 4 3 3 3 2" xfId="38457" xr:uid="{F2DCDFCC-367C-4853-BDF1-D0DBE37120C7}"/>
    <cellStyle name="Millares [0] 4 4 3 3 4" xfId="23559" xr:uid="{ED9F7834-157A-4EAC-B4D1-2ECA286BFC67}"/>
    <cellStyle name="Millares [0] 4 4 3 3 5" xfId="45062" xr:uid="{34D2BA72-7699-4822-914C-90CA73B5348C}"/>
    <cellStyle name="Millares [0] 4 4 3 4" xfId="2852" xr:uid="{FF361F35-AFE2-4F3A-B596-76E106F7500B}"/>
    <cellStyle name="Millares [0] 4 4 3 4 2" xfId="11118" xr:uid="{DA599A95-BF80-4FE5-8E64-E9AE8A851232}"/>
    <cellStyle name="Millares [0] 4 4 3 4 2 2" xfId="32621" xr:uid="{CF4F6DC9-D731-4B0F-A68C-00273CDECB65}"/>
    <cellStyle name="Millares [0] 4 4 3 4 3" xfId="17753" xr:uid="{1590F2D8-5526-48F7-A806-36F24CD30C5B}"/>
    <cellStyle name="Millares [0] 4 4 3 4 3 2" xfId="39256" xr:uid="{57327B02-15B2-4E04-8255-AC3FB45DAB6A}"/>
    <cellStyle name="Millares [0] 4 4 3 4 4" xfId="24358" xr:uid="{23FC26AC-62A6-444A-9868-5480C9098030}"/>
    <cellStyle name="Millares [0] 4 4 3 4 5" xfId="45861" xr:uid="{0208C3E7-29FE-4A7E-9C88-133BAB1C163C}"/>
    <cellStyle name="Millares [0] 4 4 3 5" xfId="3249" xr:uid="{EC892EB6-788E-493A-8696-B49DA39261C8}"/>
    <cellStyle name="Millares [0] 4 4 3 5 2" xfId="11515" xr:uid="{67F3CA7C-0A67-410C-8584-B65ADEC58F9E}"/>
    <cellStyle name="Millares [0] 4 4 3 5 2 2" xfId="33018" xr:uid="{20FAC308-7C3D-480B-A47C-80C229D7569C}"/>
    <cellStyle name="Millares [0] 4 4 3 5 3" xfId="18150" xr:uid="{0E10BAD1-1668-427E-80A1-4CFE865DCB3A}"/>
    <cellStyle name="Millares [0] 4 4 3 5 3 2" xfId="39653" xr:uid="{4C1D96EF-9CF1-432D-BB01-53616A8B3447}"/>
    <cellStyle name="Millares [0] 4 4 3 5 4" xfId="24755" xr:uid="{AF06E405-91C6-48D2-B1FC-8EE585CBAFA3}"/>
    <cellStyle name="Millares [0] 4 4 3 5 5" xfId="46258" xr:uid="{A65FA169-8DB4-4080-BA5F-EAFC7EDB5312}"/>
    <cellStyle name="Millares [0] 4 4 3 6" xfId="4996" xr:uid="{638FF9F2-9F55-409B-8D36-52A2F28AA14E}"/>
    <cellStyle name="Millares [0] 4 4 3 6 2" xfId="13262" xr:uid="{AB9166FA-B8CC-4250-891D-8045784EFC07}"/>
    <cellStyle name="Millares [0] 4 4 3 6 2 2" xfId="34765" xr:uid="{7D7E47B1-B620-4AAA-A5A0-6D009EF5FA83}"/>
    <cellStyle name="Millares [0] 4 4 3 6 3" xfId="19897" xr:uid="{360E793B-010C-42C2-8261-65A43882AE2C}"/>
    <cellStyle name="Millares [0] 4 4 3 6 3 2" xfId="41400" xr:uid="{11A14D5C-236A-4FDF-8A22-3CDA9F44DB53}"/>
    <cellStyle name="Millares [0] 4 4 3 6 4" xfId="26502" xr:uid="{B5A2BCDB-02D9-4E0E-9432-23CC51511C59}"/>
    <cellStyle name="Millares [0] 4 4 3 6 5" xfId="48005" xr:uid="{2575F9C8-DEF0-4834-A37A-24F95A1A70DF}"/>
    <cellStyle name="Millares [0] 4 4 3 7" xfId="5388" xr:uid="{78B380E3-EF60-44FC-94D3-9218ACF70E0B}"/>
    <cellStyle name="Millares [0] 4 4 3 7 2" xfId="13654" xr:uid="{320D6EEA-028E-466C-87B1-7738896D7789}"/>
    <cellStyle name="Millares [0] 4 4 3 7 2 2" xfId="35157" xr:uid="{8C4C9B44-8C45-45E9-B21D-8F9B57C78784}"/>
    <cellStyle name="Millares [0] 4 4 3 7 3" xfId="20289" xr:uid="{58E40BF5-991D-4B5E-9D3C-AC31E3D1AC98}"/>
    <cellStyle name="Millares [0] 4 4 3 7 3 2" xfId="41792" xr:uid="{AA809785-EEB4-41E3-B4DA-8C6D28942679}"/>
    <cellStyle name="Millares [0] 4 4 3 7 4" xfId="26894" xr:uid="{7A41215C-521A-453C-B4B5-79911B2F7B6D}"/>
    <cellStyle name="Millares [0] 4 4 3 7 5" xfId="48397" xr:uid="{3768A5AB-1D94-48A8-A450-04C242C6EF46}"/>
    <cellStyle name="Millares [0] 4 4 3 8" xfId="7029" xr:uid="{4F0B02CB-DC1A-4318-8FF5-373A0C72607F}"/>
    <cellStyle name="Millares [0] 4 4 3 8 2" xfId="28532" xr:uid="{1185CD11-E474-43FB-A0E1-AF2147FCC62C}"/>
    <cellStyle name="Millares [0] 4 4 3 9" xfId="8685" xr:uid="{60AF5EE9-E5E4-49E6-8178-E2F46A5D1CE2}"/>
    <cellStyle name="Millares [0] 4 4 3 9 2" xfId="30188" xr:uid="{78974D40-5A21-4C9C-84C5-DBFFFDDBE904}"/>
    <cellStyle name="Millares [0] 4 4 4" xfId="702" xr:uid="{008F141D-4374-41D0-8928-EF0EAD0A95DC}"/>
    <cellStyle name="Millares [0] 4 4 4 10" xfId="43711" xr:uid="{BC7A7871-B286-4712-9356-65726B2FE382}"/>
    <cellStyle name="Millares [0] 4 4 4 2" xfId="1648" xr:uid="{34715063-875E-4CDA-92ED-E3FB3CD85F8E}"/>
    <cellStyle name="Millares [0] 4 4 4 2 2" xfId="4477" xr:uid="{1EFBDAF0-DA5A-4E4A-A755-E098F6D53754}"/>
    <cellStyle name="Millares [0] 4 4 4 2 2 2" xfId="12743" xr:uid="{02471D0D-FE9F-444E-8800-5885D9A2052A}"/>
    <cellStyle name="Millares [0] 4 4 4 2 2 2 2" xfId="34246" xr:uid="{778C4D77-1D6D-467B-8803-3438C4CC508B}"/>
    <cellStyle name="Millares [0] 4 4 4 2 2 3" xfId="19378" xr:uid="{265B3504-DF58-40FC-BE17-EFAD13EB0E9F}"/>
    <cellStyle name="Millares [0] 4 4 4 2 2 3 2" xfId="40881" xr:uid="{1FFC691A-9795-46A8-BF21-373EA611B63C}"/>
    <cellStyle name="Millares [0] 4 4 4 2 2 4" xfId="25983" xr:uid="{4C93A3A6-5401-4D83-A9BE-ECDA3DC2CBA3}"/>
    <cellStyle name="Millares [0] 4 4 4 2 2 5" xfId="47486" xr:uid="{A2450BCA-503F-44B3-9DFA-745D7E1A8A4F}"/>
    <cellStyle name="Millares [0] 4 4 4 2 3" xfId="6616" xr:uid="{548420B2-DEBE-47AC-804D-A943AB39DD6F}"/>
    <cellStyle name="Millares [0] 4 4 4 2 3 2" xfId="14882" xr:uid="{23B1A4B4-5245-4D9E-97AE-632F4ECB2F46}"/>
    <cellStyle name="Millares [0] 4 4 4 2 3 2 2" xfId="36385" xr:uid="{FA0D8BE0-3D7F-445A-8C75-BE223A2318AA}"/>
    <cellStyle name="Millares [0] 4 4 4 2 3 3" xfId="21517" xr:uid="{DEA2C5EB-7339-43A0-A48F-543D64653457}"/>
    <cellStyle name="Millares [0] 4 4 4 2 3 3 2" xfId="43020" xr:uid="{3808BAE9-F6DF-419E-B4CB-4F450F7C2630}"/>
    <cellStyle name="Millares [0] 4 4 4 2 3 4" xfId="28122" xr:uid="{853323A0-D966-477C-B44B-19095BC3DFFE}"/>
    <cellStyle name="Millares [0] 4 4 4 2 3 5" xfId="49625" xr:uid="{992208AF-802B-4DAB-9F00-3C6C329FBF8E}"/>
    <cellStyle name="Millares [0] 4 4 4 2 4" xfId="8257" xr:uid="{78C0F4C9-FA96-4CE3-8C7D-7AB667D547D6}"/>
    <cellStyle name="Millares [0] 4 4 4 2 4 2" xfId="29760" xr:uid="{4BE6764C-EFFD-4C6D-8430-00D3DF6A85F8}"/>
    <cellStyle name="Millares [0] 4 4 4 2 5" xfId="9914" xr:uid="{E0B6B657-CDD8-471F-A1EB-49AF2031F6EC}"/>
    <cellStyle name="Millares [0] 4 4 4 2 5 2" xfId="31417" xr:uid="{287E6965-2CE2-4AD3-876F-A021CF3D7921}"/>
    <cellStyle name="Millares [0] 4 4 4 2 6" xfId="16549" xr:uid="{B0EA34BB-0B9A-45AF-A558-DE06848931FA}"/>
    <cellStyle name="Millares [0] 4 4 4 2 6 2" xfId="38052" xr:uid="{DC415431-2F94-42F9-8058-14DD8F484984}"/>
    <cellStyle name="Millares [0] 4 4 4 2 7" xfId="23154" xr:uid="{4D63CB0B-8200-46C9-9102-569671D337B7}"/>
    <cellStyle name="Millares [0] 4 4 4 2 8" xfId="44657" xr:uid="{35902DAB-BAAD-4492-AFCD-FF183D18348A}"/>
    <cellStyle name="Millares [0] 4 4 4 3" xfId="2335" xr:uid="{E30C53DC-AA4F-4D0B-8424-BC7C5E7F8AAF}"/>
    <cellStyle name="Millares [0] 4 4 4 3 2" xfId="10601" xr:uid="{629736D5-9097-43C9-92AF-22CBDE126556}"/>
    <cellStyle name="Millares [0] 4 4 4 3 2 2" xfId="32104" xr:uid="{D0E2BB6E-AF6D-4BD4-91FE-6A68E25B9B98}"/>
    <cellStyle name="Millares [0] 4 4 4 3 3" xfId="17236" xr:uid="{BD28E910-3975-443E-991C-E94EFDDABE93}"/>
    <cellStyle name="Millares [0] 4 4 4 3 3 2" xfId="38739" xr:uid="{0839E251-D5FA-490F-ADF7-DEC8E7FBD27A}"/>
    <cellStyle name="Millares [0] 4 4 4 3 4" xfId="23841" xr:uid="{73C38E41-47B6-4763-87D2-CBBDEC1621F8}"/>
    <cellStyle name="Millares [0] 4 4 4 3 5" xfId="45344" xr:uid="{4FAFAE7E-880B-46D8-B9CF-D4851B1F51DD}"/>
    <cellStyle name="Millares [0] 4 4 4 4" xfId="3531" xr:uid="{15ADCB25-B7A7-49E9-91AB-9614E57163D8}"/>
    <cellStyle name="Millares [0] 4 4 4 4 2" xfId="11797" xr:uid="{42323624-39D3-4776-8C56-B5619E56FC1F}"/>
    <cellStyle name="Millares [0] 4 4 4 4 2 2" xfId="33300" xr:uid="{B2088589-DB78-46DF-9078-D5508F016BF2}"/>
    <cellStyle name="Millares [0] 4 4 4 4 3" xfId="18432" xr:uid="{C2AF6542-C311-4B33-A0CA-CDFE96465DB6}"/>
    <cellStyle name="Millares [0] 4 4 4 4 3 2" xfId="39935" xr:uid="{DC507021-17D3-4982-8116-CC1421096543}"/>
    <cellStyle name="Millares [0] 4 4 4 4 4" xfId="25037" xr:uid="{C3B3ED6B-C091-43E1-8AAB-B877E42F0193}"/>
    <cellStyle name="Millares [0] 4 4 4 4 5" xfId="46540" xr:uid="{AF694AFD-3449-49E6-9D11-995F406FA800}"/>
    <cellStyle name="Millares [0] 4 4 4 5" xfId="5670" xr:uid="{18188785-946A-4F08-A7A1-78C7680A6762}"/>
    <cellStyle name="Millares [0] 4 4 4 5 2" xfId="13936" xr:uid="{CF3561AD-38F8-415E-B532-DF1EEC7581EC}"/>
    <cellStyle name="Millares [0] 4 4 4 5 2 2" xfId="35439" xr:uid="{AB0C01E9-D148-4F74-B7AD-AA90E3CE2A60}"/>
    <cellStyle name="Millares [0] 4 4 4 5 3" xfId="20571" xr:uid="{AF4E6437-6971-42E1-8C12-2BEA299351DD}"/>
    <cellStyle name="Millares [0] 4 4 4 5 3 2" xfId="42074" xr:uid="{E5FA1588-02F9-4784-B7D0-B5E8663C8DE1}"/>
    <cellStyle name="Millares [0] 4 4 4 5 4" xfId="27176" xr:uid="{29707BB4-09C3-41F7-B889-9EAAD70D8C3E}"/>
    <cellStyle name="Millares [0] 4 4 4 5 5" xfId="48679" xr:uid="{A70BB68E-AF38-4BA5-92B6-68289E6AEDE2}"/>
    <cellStyle name="Millares [0] 4 4 4 6" xfId="7311" xr:uid="{797B3429-B461-4A80-A334-B465667C0BDC}"/>
    <cellStyle name="Millares [0] 4 4 4 6 2" xfId="28814" xr:uid="{A7A6627A-C371-42CE-B51E-FFD59DF4D63E}"/>
    <cellStyle name="Millares [0] 4 4 4 7" xfId="8968" xr:uid="{9A2049A5-C329-497E-A6BF-1280422EDBB9}"/>
    <cellStyle name="Millares [0] 4 4 4 7 2" xfId="30471" xr:uid="{A6B984BF-A217-4E24-9283-2D4CAB8F4905}"/>
    <cellStyle name="Millares [0] 4 4 4 8" xfId="15603" xr:uid="{CCECE1B0-78B4-4455-9615-92BEC4F82C03}"/>
    <cellStyle name="Millares [0] 4 4 4 8 2" xfId="37106" xr:uid="{9AB2CBF5-09B1-461F-8425-F0113997F657}"/>
    <cellStyle name="Millares [0] 4 4 4 9" xfId="22208" xr:uid="{8AA3D968-5376-4291-A553-374E71C67F3C}"/>
    <cellStyle name="Millares [0] 4 4 5" xfId="971" xr:uid="{27185928-C34A-44E1-9B96-4047DC39DD72}"/>
    <cellStyle name="Millares [0] 4 4 5 2" xfId="3800" xr:uid="{5CB2A0AD-EAD6-4884-8465-8A6170C5C16F}"/>
    <cellStyle name="Millares [0] 4 4 5 2 2" xfId="12066" xr:uid="{5EEA74CF-CBF2-4BAA-A944-79587AA2A9A9}"/>
    <cellStyle name="Millares [0] 4 4 5 2 2 2" xfId="33569" xr:uid="{F4B216E8-A616-446D-9723-0B723C6977B2}"/>
    <cellStyle name="Millares [0] 4 4 5 2 3" xfId="18701" xr:uid="{BF8F1786-6E5B-4C24-B334-080D64AB4C5A}"/>
    <cellStyle name="Millares [0] 4 4 5 2 3 2" xfId="40204" xr:uid="{0B929354-20AC-4B7B-821E-645014BB350A}"/>
    <cellStyle name="Millares [0] 4 4 5 2 4" xfId="25306" xr:uid="{8621251F-BB8D-4D91-9FE0-83CF01450A53}"/>
    <cellStyle name="Millares [0] 4 4 5 2 5" xfId="46809" xr:uid="{D484261B-A634-4137-8752-8910CD8EA987}"/>
    <cellStyle name="Millares [0] 4 4 5 3" xfId="5939" xr:uid="{6A79EBAB-8CEE-4703-AA82-6213DC847B5C}"/>
    <cellStyle name="Millares [0] 4 4 5 3 2" xfId="14205" xr:uid="{C0F159C5-FD94-4D50-9887-1D1210F90C75}"/>
    <cellStyle name="Millares [0] 4 4 5 3 2 2" xfId="35708" xr:uid="{81FF98E3-EB18-45D4-884F-3C1F985C8533}"/>
    <cellStyle name="Millares [0] 4 4 5 3 3" xfId="20840" xr:uid="{74B9E909-647D-454A-9A74-0B856B92C3A9}"/>
    <cellStyle name="Millares [0] 4 4 5 3 3 2" xfId="42343" xr:uid="{0A1BF54E-646D-4D57-9252-43907C50F261}"/>
    <cellStyle name="Millares [0] 4 4 5 3 4" xfId="27445" xr:uid="{7440EFA2-3AB9-4091-9F23-2F66AB95334B}"/>
    <cellStyle name="Millares [0] 4 4 5 3 5" xfId="48948" xr:uid="{0FFD0D84-7873-44C8-B7A7-B2E81232D4EB}"/>
    <cellStyle name="Millares [0] 4 4 5 4" xfId="7580" xr:uid="{474C0BBD-5427-461F-ABDA-789B84DE230E}"/>
    <cellStyle name="Millares [0] 4 4 5 4 2" xfId="29083" xr:uid="{D9D97E74-17A9-42F0-A6CB-E235DA0302AF}"/>
    <cellStyle name="Millares [0] 4 4 5 5" xfId="9237" xr:uid="{4BEF4880-B3BB-4BBF-B9D0-A82FB679AF55}"/>
    <cellStyle name="Millares [0] 4 4 5 5 2" xfId="30740" xr:uid="{6C398955-BC1D-4802-A737-3F53A8B0B4BD}"/>
    <cellStyle name="Millares [0] 4 4 5 6" xfId="15872" xr:uid="{761F785B-14AD-44B6-AE8D-D9A7EED58BA7}"/>
    <cellStyle name="Millares [0] 4 4 5 6 2" xfId="37375" xr:uid="{B182FBA5-153E-4303-AF87-347AE3564D2E}"/>
    <cellStyle name="Millares [0] 4 4 5 7" xfId="22477" xr:uid="{478C7C96-3DCF-43AF-9170-3D3D00C70CB2}"/>
    <cellStyle name="Millares [0] 4 4 5 8" xfId="43980" xr:uid="{81C2365E-7609-4EEF-8B29-1D2C8F4F0285}"/>
    <cellStyle name="Millares [0] 4 4 6" xfId="1231" xr:uid="{A703BE38-3A0F-4578-A5A4-3FCC036CF59D}"/>
    <cellStyle name="Millares [0] 4 4 6 2" xfId="4060" xr:uid="{782F45F1-343C-4E72-9C0E-71FA91A01853}"/>
    <cellStyle name="Millares [0] 4 4 6 2 2" xfId="12326" xr:uid="{B5AB7157-49E5-434E-B5AA-BA308F6C925E}"/>
    <cellStyle name="Millares [0] 4 4 6 2 2 2" xfId="33829" xr:uid="{E820D2F0-7ECC-46BF-AE6B-70F5E0F1C611}"/>
    <cellStyle name="Millares [0] 4 4 6 2 3" xfId="18961" xr:uid="{4455DA2B-C3B2-4602-B71D-1908C23B4DC7}"/>
    <cellStyle name="Millares [0] 4 4 6 2 3 2" xfId="40464" xr:uid="{C63EAB79-89F7-49D3-93D1-36ED1CD0BFC3}"/>
    <cellStyle name="Millares [0] 4 4 6 2 4" xfId="25566" xr:uid="{BAABA8FF-7DD4-4512-A3F1-F2FF80DD2099}"/>
    <cellStyle name="Millares [0] 4 4 6 2 5" xfId="47069" xr:uid="{F92094A1-A836-446B-8900-CC8593B65B3B}"/>
    <cellStyle name="Millares [0] 4 4 6 3" xfId="6199" xr:uid="{22E41E58-CD9E-49EF-80CA-70E5BC0FAD9F}"/>
    <cellStyle name="Millares [0] 4 4 6 3 2" xfId="14465" xr:uid="{924E2642-196C-4DE1-BA6D-A1C714AB029E}"/>
    <cellStyle name="Millares [0] 4 4 6 3 2 2" xfId="35968" xr:uid="{278C1FCA-C2AE-4BB7-85A9-A88C54362686}"/>
    <cellStyle name="Millares [0] 4 4 6 3 3" xfId="21100" xr:uid="{20140277-798B-418A-98E9-66B02F839FF0}"/>
    <cellStyle name="Millares [0] 4 4 6 3 3 2" xfId="42603" xr:uid="{42BDCC75-7370-4AAA-A7CF-691089160AA6}"/>
    <cellStyle name="Millares [0] 4 4 6 3 4" xfId="27705" xr:uid="{B343F4E2-D27C-4920-9BE8-94747A8EB8CA}"/>
    <cellStyle name="Millares [0] 4 4 6 3 5" xfId="49208" xr:uid="{B8CBFAC5-6C6E-46AC-989C-249CE79F42DB}"/>
    <cellStyle name="Millares [0] 4 4 6 4" xfId="7840" xr:uid="{AC1ADF75-7370-4AB8-9582-33B1691A09BF}"/>
    <cellStyle name="Millares [0] 4 4 6 4 2" xfId="29343" xr:uid="{7E3D5C59-CD9D-4AAF-B49F-2A00C97AE1F8}"/>
    <cellStyle name="Millares [0] 4 4 6 5" xfId="9497" xr:uid="{F6110F96-3B47-47EC-9EDE-36E2D4EF6845}"/>
    <cellStyle name="Millares [0] 4 4 6 5 2" xfId="31000" xr:uid="{173BBF76-0D3D-482F-9F80-25292C9BE00E}"/>
    <cellStyle name="Millares [0] 4 4 6 6" xfId="16132" xr:uid="{5145441E-4A44-4EF2-A75B-B2271E843560}"/>
    <cellStyle name="Millares [0] 4 4 6 6 2" xfId="37635" xr:uid="{3E497126-5620-40B1-A46E-982CB2500771}"/>
    <cellStyle name="Millares [0] 4 4 6 7" xfId="22737" xr:uid="{949F828A-D5A6-4C78-83A8-938EADBCF707}"/>
    <cellStyle name="Millares [0] 4 4 6 8" xfId="44240" xr:uid="{7AAC2662-7D6E-4AA0-8813-9DD25B2BC989}"/>
    <cellStyle name="Millares [0] 4 4 7" xfId="1919" xr:uid="{5E1F6D9F-0270-43B6-B158-203D5241F293}"/>
    <cellStyle name="Millares [0] 4 4 7 2" xfId="10185" xr:uid="{315B06A4-19BB-4BBC-9B6B-49923FABB8C5}"/>
    <cellStyle name="Millares [0] 4 4 7 2 2" xfId="31688" xr:uid="{4C58C2E0-A859-4DC8-9423-13E0FCFCA989}"/>
    <cellStyle name="Millares [0] 4 4 7 3" xfId="16820" xr:uid="{0330FC53-8600-4C64-883C-9A629AD316F7}"/>
    <cellStyle name="Millares [0] 4 4 7 3 2" xfId="38323" xr:uid="{8AFD926C-8ED4-4565-A3DA-998000B76C40}"/>
    <cellStyle name="Millares [0] 4 4 7 4" xfId="23425" xr:uid="{061192E7-A822-49A1-969C-32978C399393}"/>
    <cellStyle name="Millares [0] 4 4 7 5" xfId="44928" xr:uid="{6B77B8E9-4202-476B-9165-FD1EB2816FF9}"/>
    <cellStyle name="Millares [0] 4 4 8" xfId="2604" xr:uid="{972FB873-F011-40E6-B1A5-D57E1EF78188}"/>
    <cellStyle name="Millares [0] 4 4 8 2" xfId="10870" xr:uid="{21CA22C5-963A-4328-9B28-6ED905E49B35}"/>
    <cellStyle name="Millares [0] 4 4 8 2 2" xfId="32373" xr:uid="{35EB90D0-DBB9-4084-AB5E-679B0C08AA34}"/>
    <cellStyle name="Millares [0] 4 4 8 3" xfId="17505" xr:uid="{DE11902A-5562-4201-A0ED-53CC89A26AF2}"/>
    <cellStyle name="Millares [0] 4 4 8 3 2" xfId="39008" xr:uid="{CF69E372-18A0-4230-A557-C679C8E157D3}"/>
    <cellStyle name="Millares [0] 4 4 8 4" xfId="24110" xr:uid="{51280E6E-847B-4645-B274-0B955D7FA3DE}"/>
    <cellStyle name="Millares [0] 4 4 8 5" xfId="45613" xr:uid="{1DC262CA-A8B7-4F75-896E-14FF4A18D898}"/>
    <cellStyle name="Millares [0] 4 4 9" xfId="3115" xr:uid="{854C8C6C-91EE-4C9C-B0D0-FFBA592637A4}"/>
    <cellStyle name="Millares [0] 4 4 9 2" xfId="11381" xr:uid="{DB9BE055-9679-4CC2-B971-1815A4A4A411}"/>
    <cellStyle name="Millares [0] 4 4 9 2 2" xfId="32884" xr:uid="{95534E33-0B5D-4D7C-B92B-FB492753C98B}"/>
    <cellStyle name="Millares [0] 4 4 9 3" xfId="18016" xr:uid="{00921BDD-61B8-4B95-A1AD-7F9F4F2B6B0D}"/>
    <cellStyle name="Millares [0] 4 4 9 3 2" xfId="39519" xr:uid="{2D104AB0-087C-4E9F-B5F4-2045709AC0FF}"/>
    <cellStyle name="Millares [0] 4 4 9 4" xfId="24621" xr:uid="{555109AF-CAAA-4B70-A8F9-D5114E4A804E}"/>
    <cellStyle name="Millares [0] 4 4 9 5" xfId="46124" xr:uid="{BB260E0A-136B-4560-90DA-EA248B332FAB}"/>
    <cellStyle name="Millares [0] 4 5" xfId="455" xr:uid="{1D0E63F2-9FAE-43AD-BD6A-F09E74BBD486}"/>
    <cellStyle name="Millares [0] 4 5 10" xfId="7066" xr:uid="{ABD5F5C9-943A-4C89-9058-1B681CC761AD}"/>
    <cellStyle name="Millares [0] 4 5 10 2" xfId="28569" xr:uid="{538389BD-DA18-4010-B53A-3E3C5178620C}"/>
    <cellStyle name="Millares [0] 4 5 11" xfId="8722" xr:uid="{7F91249F-1F0F-49EC-A8F9-00600417B6C5}"/>
    <cellStyle name="Millares [0] 4 5 11 2" xfId="30225" xr:uid="{5B88620D-E89D-4A53-8AFB-760F6051C7AE}"/>
    <cellStyle name="Millares [0] 4 5 12" xfId="15358" xr:uid="{EEA0260E-DCA1-4BC1-8F73-7117936A7A46}"/>
    <cellStyle name="Millares [0] 4 5 12 2" xfId="36861" xr:uid="{DDC0EA59-4B31-41EC-8FCE-32AD72186BAA}"/>
    <cellStyle name="Millares [0] 4 5 13" xfId="21963" xr:uid="{C9486DE6-8C6C-4966-9319-64EEE10961B2}"/>
    <cellStyle name="Millares [0] 4 5 14" xfId="43466" xr:uid="{23C0F4C6-0A32-49D7-85BF-26CAEF070892}"/>
    <cellStyle name="Millares [0] 4 5 2" xfId="737" xr:uid="{706AC25D-87FF-464A-85B0-83043C560915}"/>
    <cellStyle name="Millares [0] 4 5 2 10" xfId="15638" xr:uid="{3B7F3C23-1612-49F4-AD34-A8C76A1B5FD2}"/>
    <cellStyle name="Millares [0] 4 5 2 10 2" xfId="37141" xr:uid="{CE3FF29E-DCDC-434C-9F1A-3DF7DDA3EFF6}"/>
    <cellStyle name="Millares [0] 4 5 2 11" xfId="22243" xr:uid="{05175447-8BDA-4372-9284-367D2EA64589}"/>
    <cellStyle name="Millares [0] 4 5 2 12" xfId="43746" xr:uid="{6B29CA9B-3C09-4C41-97EC-7DA23E7B97D5}"/>
    <cellStyle name="Millares [0] 4 5 2 2" xfId="1683" xr:uid="{5525350A-E4D7-4EAD-A525-DAB9A0202BEB}"/>
    <cellStyle name="Millares [0] 4 5 2 2 2" xfId="4512" xr:uid="{AE106608-5582-4D20-8BA9-2B7689DD2BA9}"/>
    <cellStyle name="Millares [0] 4 5 2 2 2 2" xfId="12778" xr:uid="{D51FDE6E-579D-4D30-A31E-C28E41751922}"/>
    <cellStyle name="Millares [0] 4 5 2 2 2 2 2" xfId="34281" xr:uid="{DF00BFC9-8160-4026-B9B1-A1CDFE617071}"/>
    <cellStyle name="Millares [0] 4 5 2 2 2 3" xfId="19413" xr:uid="{01C7BCB2-A1CD-4670-A3CF-D80069ABC8C7}"/>
    <cellStyle name="Millares [0] 4 5 2 2 2 3 2" xfId="40916" xr:uid="{76C02F97-3955-4168-85EB-FDE4C7E56CE9}"/>
    <cellStyle name="Millares [0] 4 5 2 2 2 4" xfId="26018" xr:uid="{08EEC860-590D-4430-B3AB-E25ABE176989}"/>
    <cellStyle name="Millares [0] 4 5 2 2 2 5" xfId="47521" xr:uid="{2A75928D-22AB-4836-B3F0-8EF800859F23}"/>
    <cellStyle name="Millares [0] 4 5 2 2 3" xfId="6651" xr:uid="{479595BD-78D3-4AD8-9859-12B44890CAEB}"/>
    <cellStyle name="Millares [0] 4 5 2 2 3 2" xfId="14917" xr:uid="{DC59AFCB-363B-4569-8A57-B8CDB44048F1}"/>
    <cellStyle name="Millares [0] 4 5 2 2 3 2 2" xfId="36420" xr:uid="{8C272AAB-B654-4FC0-8464-042AD5E6F2E3}"/>
    <cellStyle name="Millares [0] 4 5 2 2 3 3" xfId="21552" xr:uid="{2ED01568-BEBC-45B3-8830-EE0A63C60F95}"/>
    <cellStyle name="Millares [0] 4 5 2 2 3 3 2" xfId="43055" xr:uid="{28EAB562-4F0C-4ED2-92FA-E94E42B6D040}"/>
    <cellStyle name="Millares [0] 4 5 2 2 3 4" xfId="28157" xr:uid="{9FFE2030-8B4B-4EF3-97A2-40848CBF86CB}"/>
    <cellStyle name="Millares [0] 4 5 2 2 3 5" xfId="49660" xr:uid="{3B3849A8-C7F9-4074-BEEC-26BBF1B2A9D3}"/>
    <cellStyle name="Millares [0] 4 5 2 2 4" xfId="8292" xr:uid="{0FDD280C-A6BA-4B19-99D8-7E954D3DD4C1}"/>
    <cellStyle name="Millares [0] 4 5 2 2 4 2" xfId="29795" xr:uid="{A780E8B3-1A87-438F-8137-E8966A5B5774}"/>
    <cellStyle name="Millares [0] 4 5 2 2 5" xfId="9949" xr:uid="{40EFDCAA-436A-4CEF-9789-0BF60D2AB40E}"/>
    <cellStyle name="Millares [0] 4 5 2 2 5 2" xfId="31452" xr:uid="{9CED0F13-9981-449C-90BF-88D5E00949EA}"/>
    <cellStyle name="Millares [0] 4 5 2 2 6" xfId="16584" xr:uid="{A308B096-D068-4164-9B3D-B58E0D2D0020}"/>
    <cellStyle name="Millares [0] 4 5 2 2 6 2" xfId="38087" xr:uid="{F006AC7C-9B67-468E-9797-EBA1561C3DE6}"/>
    <cellStyle name="Millares [0] 4 5 2 2 7" xfId="23189" xr:uid="{0907BC05-7669-4793-99DB-E17482A5D5D9}"/>
    <cellStyle name="Millares [0] 4 5 2 2 8" xfId="44692" xr:uid="{128825FA-A1B2-415E-86BF-FEF6B903E625}"/>
    <cellStyle name="Millares [0] 4 5 2 3" xfId="2370" xr:uid="{FBC700E4-76F2-46A2-A09D-1F6489B9882E}"/>
    <cellStyle name="Millares [0] 4 5 2 3 2" xfId="10636" xr:uid="{C3B958E0-E9FC-4A72-92B1-314B4C9B6B56}"/>
    <cellStyle name="Millares [0] 4 5 2 3 2 2" xfId="32139" xr:uid="{C97AA0FF-B51B-4C91-8757-B1F00AF56582}"/>
    <cellStyle name="Millares [0] 4 5 2 3 3" xfId="17271" xr:uid="{82EA3995-F178-4358-845E-BA6B53ADECED}"/>
    <cellStyle name="Millares [0] 4 5 2 3 3 2" xfId="38774" xr:uid="{C0D97DBC-9938-40BD-A630-166C119BBF07}"/>
    <cellStyle name="Millares [0] 4 5 2 3 4" xfId="23876" xr:uid="{4BDAE585-5F64-4BF6-9D22-05EC5FB98DB7}"/>
    <cellStyle name="Millares [0] 4 5 2 3 5" xfId="45379" xr:uid="{01F431EE-07B0-44AB-A646-C427A0696E91}"/>
    <cellStyle name="Millares [0] 4 5 2 4" xfId="2887" xr:uid="{4650BA46-51C6-462B-91FD-3AA4543CA31A}"/>
    <cellStyle name="Millares [0] 4 5 2 4 2" xfId="11153" xr:uid="{1602CE42-0F16-4AA4-862C-1256D8D1128C}"/>
    <cellStyle name="Millares [0] 4 5 2 4 2 2" xfId="32656" xr:uid="{ED28EC00-3B31-4572-A165-68FC38FE6A7E}"/>
    <cellStyle name="Millares [0] 4 5 2 4 3" xfId="17788" xr:uid="{1854F593-4986-4FFA-A093-B5F6E7CFFA7B}"/>
    <cellStyle name="Millares [0] 4 5 2 4 3 2" xfId="39291" xr:uid="{D5339890-CFF1-462B-8FCD-916DCC9C3788}"/>
    <cellStyle name="Millares [0] 4 5 2 4 4" xfId="24393" xr:uid="{999A54FB-9ABA-4533-AE25-0499996BB3A1}"/>
    <cellStyle name="Millares [0] 4 5 2 4 5" xfId="45896" xr:uid="{505BB633-5EBA-4829-B597-15A9CD7C0BE5}"/>
    <cellStyle name="Millares [0] 4 5 2 5" xfId="3566" xr:uid="{9639CA65-A36A-4523-9EFF-FB830EA7520B}"/>
    <cellStyle name="Millares [0] 4 5 2 5 2" xfId="11832" xr:uid="{23DC8D9F-6282-49BC-A1F3-7ED9A73E7EF5}"/>
    <cellStyle name="Millares [0] 4 5 2 5 2 2" xfId="33335" xr:uid="{03CC1F71-481E-481D-92C8-135CD345562D}"/>
    <cellStyle name="Millares [0] 4 5 2 5 3" xfId="18467" xr:uid="{4F3BEC84-4516-4B95-A252-01820E26285A}"/>
    <cellStyle name="Millares [0] 4 5 2 5 3 2" xfId="39970" xr:uid="{C650DF19-99E1-49ED-AF40-F8DAC6942C96}"/>
    <cellStyle name="Millares [0] 4 5 2 5 4" xfId="25072" xr:uid="{B37480C1-65D1-4043-9EFA-C55BC858B415}"/>
    <cellStyle name="Millares [0] 4 5 2 5 5" xfId="46575" xr:uid="{79D4DC3E-F2DE-4C08-8B8B-9394382EF95F}"/>
    <cellStyle name="Millares [0] 4 5 2 6" xfId="5031" xr:uid="{C7001B6E-D6C4-4ECE-8FAA-0352D331ED68}"/>
    <cellStyle name="Millares [0] 4 5 2 6 2" xfId="13297" xr:uid="{3D8305D7-5E08-46EC-B02D-B7A439E716F9}"/>
    <cellStyle name="Millares [0] 4 5 2 6 2 2" xfId="34800" xr:uid="{FE5BED92-D1A6-4C63-97BA-302988741AE9}"/>
    <cellStyle name="Millares [0] 4 5 2 6 3" xfId="19932" xr:uid="{13C60431-729A-4BB7-9497-5A43E236C9AA}"/>
    <cellStyle name="Millares [0] 4 5 2 6 3 2" xfId="41435" xr:uid="{DE9C5952-7896-46FB-BC3D-89C3D859CF1E}"/>
    <cellStyle name="Millares [0] 4 5 2 6 4" xfId="26537" xr:uid="{20140D9A-3FCD-4AAE-9EF7-0A502FCD3588}"/>
    <cellStyle name="Millares [0] 4 5 2 6 5" xfId="48040" xr:uid="{E90DB58F-E317-4848-B5BF-4711B6D775EE}"/>
    <cellStyle name="Millares [0] 4 5 2 7" xfId="5705" xr:uid="{870A323C-53B3-4089-ACCE-8C4BCC6BC269}"/>
    <cellStyle name="Millares [0] 4 5 2 7 2" xfId="13971" xr:uid="{D4067B4E-8C0D-43E8-B0BE-D0893E6C9104}"/>
    <cellStyle name="Millares [0] 4 5 2 7 2 2" xfId="35474" xr:uid="{3A5D3B4D-3F7B-457E-8145-0B984467B3A2}"/>
    <cellStyle name="Millares [0] 4 5 2 7 3" xfId="20606" xr:uid="{2405A268-3C54-43BB-B594-2E34E541C6B6}"/>
    <cellStyle name="Millares [0] 4 5 2 7 3 2" xfId="42109" xr:uid="{16D8A4CA-7DF0-4ACA-9D46-0528D91C4011}"/>
    <cellStyle name="Millares [0] 4 5 2 7 4" xfId="27211" xr:uid="{563622DB-CC3F-484A-83E4-4258F7A84CF2}"/>
    <cellStyle name="Millares [0] 4 5 2 7 5" xfId="48714" xr:uid="{C5AF1E48-B98E-4F59-B24E-984208FAD4FA}"/>
    <cellStyle name="Millares [0] 4 5 2 8" xfId="7346" xr:uid="{6E5A769B-8097-47D1-A57C-A6B9A7C08E4C}"/>
    <cellStyle name="Millares [0] 4 5 2 8 2" xfId="28849" xr:uid="{AED10077-1104-4B10-A464-7B71933BA66F}"/>
    <cellStyle name="Millares [0] 4 5 2 9" xfId="9003" xr:uid="{EB6CCC76-5187-4E2C-8CE6-F07081B9D37B}"/>
    <cellStyle name="Millares [0] 4 5 2 9 2" xfId="30506" xr:uid="{08F040B2-B04A-454A-BF4E-6A4382D78CEB}"/>
    <cellStyle name="Millares [0] 4 5 3" xfId="1007" xr:uid="{35B67694-8DBE-4A3B-9A6A-B3513B3ABD62}"/>
    <cellStyle name="Millares [0] 4 5 3 2" xfId="3836" xr:uid="{1C899132-A461-4E3D-B828-6C1565176944}"/>
    <cellStyle name="Millares [0] 4 5 3 2 2" xfId="12102" xr:uid="{464D8B73-FA41-421C-AE6B-1815AB2DDD67}"/>
    <cellStyle name="Millares [0] 4 5 3 2 2 2" xfId="33605" xr:uid="{367CCB10-2BE1-4F00-AD76-058DD8FCC90C}"/>
    <cellStyle name="Millares [0] 4 5 3 2 3" xfId="18737" xr:uid="{4530769B-A530-4FF7-90A6-4A2F450FE5F9}"/>
    <cellStyle name="Millares [0] 4 5 3 2 3 2" xfId="40240" xr:uid="{D0A2A159-80C8-4039-850B-C333A0179B08}"/>
    <cellStyle name="Millares [0] 4 5 3 2 4" xfId="25342" xr:uid="{A4F43FC1-5A43-474A-9127-C581F0ABFA15}"/>
    <cellStyle name="Millares [0] 4 5 3 2 5" xfId="46845" xr:uid="{861E1375-6C22-454F-A958-9BD392884280}"/>
    <cellStyle name="Millares [0] 4 5 3 3" xfId="5975" xr:uid="{A794895D-E40D-446B-A272-50FCCE67E9A1}"/>
    <cellStyle name="Millares [0] 4 5 3 3 2" xfId="14241" xr:uid="{C663B15A-DE64-433B-B690-240CE2587460}"/>
    <cellStyle name="Millares [0] 4 5 3 3 2 2" xfId="35744" xr:uid="{25CE32D4-F223-477C-A729-AD489339ADFD}"/>
    <cellStyle name="Millares [0] 4 5 3 3 3" xfId="20876" xr:uid="{ED984F02-46FE-4DAC-B6BF-1A0E585573BD}"/>
    <cellStyle name="Millares [0] 4 5 3 3 3 2" xfId="42379" xr:uid="{4247427D-1920-4D3E-9244-AD89FF39C5E5}"/>
    <cellStyle name="Millares [0] 4 5 3 3 4" xfId="27481" xr:uid="{DC28BAE3-3EE3-4635-A1B5-55647B2DC801}"/>
    <cellStyle name="Millares [0] 4 5 3 3 5" xfId="48984" xr:uid="{9C64100A-2FC2-4C76-BD72-88B47AC01A15}"/>
    <cellStyle name="Millares [0] 4 5 3 4" xfId="7616" xr:uid="{0C2D5F91-C2A0-4776-82BA-8E09CE548236}"/>
    <cellStyle name="Millares [0] 4 5 3 4 2" xfId="29119" xr:uid="{092F64E9-B8EA-415B-9C61-3C595C48BEB5}"/>
    <cellStyle name="Millares [0] 4 5 3 5" xfId="9273" xr:uid="{AACDDF91-3560-4E88-9459-0AD9E76DFD25}"/>
    <cellStyle name="Millares [0] 4 5 3 5 2" xfId="30776" xr:uid="{A315E58C-1E1D-4B96-BCAC-4F22EC8DF266}"/>
    <cellStyle name="Millares [0] 4 5 3 6" xfId="15908" xr:uid="{D658AE5E-0181-4115-8D73-67858D5E4179}"/>
    <cellStyle name="Millares [0] 4 5 3 6 2" xfId="37411" xr:uid="{345FEA96-0566-4407-9B53-073F6C8EE834}"/>
    <cellStyle name="Millares [0] 4 5 3 7" xfId="22513" xr:uid="{43414A21-4138-4FC0-80A7-8896C072FAF2}"/>
    <cellStyle name="Millares [0] 4 5 3 8" xfId="44016" xr:uid="{3BCCA9A0-1455-4C94-80D7-1E7E611A7448}"/>
    <cellStyle name="Millares [0] 4 5 4" xfId="1403" xr:uid="{5BFD9EA4-B2F5-4B8A-A6BC-1F7374216CBA}"/>
    <cellStyle name="Millares [0] 4 5 4 2" xfId="4232" xr:uid="{9E4762FA-A6A3-4BE7-8300-7B10F4A2AFBF}"/>
    <cellStyle name="Millares [0] 4 5 4 2 2" xfId="12498" xr:uid="{9E396215-4644-4657-A65A-C1DB3992EB95}"/>
    <cellStyle name="Millares [0] 4 5 4 2 2 2" xfId="34001" xr:uid="{AA5E5E4F-F0E2-45DE-AD1E-30CE6BBFF799}"/>
    <cellStyle name="Millares [0] 4 5 4 2 3" xfId="19133" xr:uid="{F935A219-4FBA-4FAE-939E-B84BA343C8E3}"/>
    <cellStyle name="Millares [0] 4 5 4 2 3 2" xfId="40636" xr:uid="{4C673BD0-9FDA-4F1D-8905-7A03EB7FFF97}"/>
    <cellStyle name="Millares [0] 4 5 4 2 4" xfId="25738" xr:uid="{5F6438CE-8AA9-4B61-822A-987532C90610}"/>
    <cellStyle name="Millares [0] 4 5 4 2 5" xfId="47241" xr:uid="{BE18B345-4B22-44C7-8EE2-B55B4933451D}"/>
    <cellStyle name="Millares [0] 4 5 4 3" xfId="6371" xr:uid="{9E762546-8C1A-4B2B-9D59-C28EDC20A3A2}"/>
    <cellStyle name="Millares [0] 4 5 4 3 2" xfId="14637" xr:uid="{C4CC3BA1-5632-49B7-A9E0-C15252D4E553}"/>
    <cellStyle name="Millares [0] 4 5 4 3 2 2" xfId="36140" xr:uid="{3F04912D-F13A-40DC-8E6B-3517989183D0}"/>
    <cellStyle name="Millares [0] 4 5 4 3 3" xfId="21272" xr:uid="{614F1080-812D-4446-85BF-88E57E21B08B}"/>
    <cellStyle name="Millares [0] 4 5 4 3 3 2" xfId="42775" xr:uid="{13F6CC38-224C-4DC2-BBD0-6E1AB63E9E67}"/>
    <cellStyle name="Millares [0] 4 5 4 3 4" xfId="27877" xr:uid="{D3263518-51F3-4B85-B5B6-452B05619199}"/>
    <cellStyle name="Millares [0] 4 5 4 3 5" xfId="49380" xr:uid="{F9407DE4-2D15-42A2-B2D1-D92CD8BB4B90}"/>
    <cellStyle name="Millares [0] 4 5 4 4" xfId="8012" xr:uid="{71CE57F8-7FF2-4657-A2D8-0C2A81725C83}"/>
    <cellStyle name="Millares [0] 4 5 4 4 2" xfId="29515" xr:uid="{47C0FF8C-EF27-42AB-858C-AC5E3C5DA237}"/>
    <cellStyle name="Millares [0] 4 5 4 5" xfId="9669" xr:uid="{07DE27B7-CEBC-49FE-A393-CFFCE81A8461}"/>
    <cellStyle name="Millares [0] 4 5 4 5 2" xfId="31172" xr:uid="{D69C0B75-DD32-42C8-B2C0-416C12509987}"/>
    <cellStyle name="Millares [0] 4 5 4 6" xfId="16304" xr:uid="{D625C5B7-932E-47BC-87BF-E16B7790A563}"/>
    <cellStyle name="Millares [0] 4 5 4 6 2" xfId="37807" xr:uid="{3B522BEF-F0BD-4F68-A28B-FBC7298F4237}"/>
    <cellStyle name="Millares [0] 4 5 4 7" xfId="22909" xr:uid="{655322EB-D684-40B7-83D9-0181F6DC0FBE}"/>
    <cellStyle name="Millares [0] 4 5 4 8" xfId="44412" xr:uid="{75E21A7A-C0E0-4CB6-84CC-8B5A2E407988}"/>
    <cellStyle name="Millares [0] 4 5 5" xfId="2090" xr:uid="{7CC35A72-3A12-4B08-A9EA-AF350E68F55D}"/>
    <cellStyle name="Millares [0] 4 5 5 2" xfId="10356" xr:uid="{6F16FEF3-7537-4BC7-881E-D0A290B708F3}"/>
    <cellStyle name="Millares [0] 4 5 5 2 2" xfId="31859" xr:uid="{F8DE0A80-FDBF-41C1-AC95-487A7CA19629}"/>
    <cellStyle name="Millares [0] 4 5 5 3" xfId="16991" xr:uid="{A7F0F89F-4F02-461C-BA18-AA9D5538BFA4}"/>
    <cellStyle name="Millares [0] 4 5 5 3 2" xfId="38494" xr:uid="{BDD9C174-F4B3-420B-B205-3A5A4E3E6A02}"/>
    <cellStyle name="Millares [0] 4 5 5 4" xfId="23596" xr:uid="{DFC486E7-18F7-4E28-83D3-90C40C7C27DF}"/>
    <cellStyle name="Millares [0] 4 5 5 5" xfId="45099" xr:uid="{BB6F00F3-1F9F-4CD1-A178-D6FEEE2427D3}"/>
    <cellStyle name="Millares [0] 4 5 6" xfId="2638" xr:uid="{895E7420-FC5C-4392-ADCA-91D56ACBEAEC}"/>
    <cellStyle name="Millares [0] 4 5 6 2" xfId="10904" xr:uid="{0D39E403-9777-4073-808C-5BC742E3699C}"/>
    <cellStyle name="Millares [0] 4 5 6 2 2" xfId="32407" xr:uid="{279711D2-2D9F-4FD2-9BE3-9D47599D7D9B}"/>
    <cellStyle name="Millares [0] 4 5 6 3" xfId="17539" xr:uid="{882D9888-E026-4268-985F-8AAE80CCA0AA}"/>
    <cellStyle name="Millares [0] 4 5 6 3 2" xfId="39042" xr:uid="{B0E3D75B-6A9A-40C6-8BBC-F7F7E27BB884}"/>
    <cellStyle name="Millares [0] 4 5 6 4" xfId="24144" xr:uid="{018E8608-51E5-43F0-A353-5671136D9A44}"/>
    <cellStyle name="Millares [0] 4 5 6 5" xfId="45647" xr:uid="{93C751CC-B422-41F8-BDC6-4E3BBDE12B1E}"/>
    <cellStyle name="Millares [0] 4 5 7" xfId="3286" xr:uid="{7100636F-FC96-42ED-9F5B-EABDDB13153C}"/>
    <cellStyle name="Millares [0] 4 5 7 2" xfId="11552" xr:uid="{33377F20-C6A2-4C66-8011-0423D5A6AA50}"/>
    <cellStyle name="Millares [0] 4 5 7 2 2" xfId="33055" xr:uid="{13C5E3D2-2075-4C3E-8D48-0B678963714B}"/>
    <cellStyle name="Millares [0] 4 5 7 3" xfId="18187" xr:uid="{25B2D374-B247-482D-BB86-F4070BCB060C}"/>
    <cellStyle name="Millares [0] 4 5 7 3 2" xfId="39690" xr:uid="{9FD90D56-60CC-4B1D-BF6B-D6C4416D0CAF}"/>
    <cellStyle name="Millares [0] 4 5 7 4" xfId="24792" xr:uid="{919B6499-6317-4201-9BCD-DFFF652E716A}"/>
    <cellStyle name="Millares [0] 4 5 7 5" xfId="46295" xr:uid="{2EABD53C-7A59-48F3-8811-A276E564E6A2}"/>
    <cellStyle name="Millares [0] 4 5 8" xfId="4782" xr:uid="{62B0BCE4-B5F6-486D-B339-EAA6268204DB}"/>
    <cellStyle name="Millares [0] 4 5 8 2" xfId="13048" xr:uid="{B6F6BAFA-3AD4-4523-BA06-2AE38DE7EE86}"/>
    <cellStyle name="Millares [0] 4 5 8 2 2" xfId="34551" xr:uid="{9E724930-6FE1-4F8F-8F70-4DB2C7763AB3}"/>
    <cellStyle name="Millares [0] 4 5 8 3" xfId="19683" xr:uid="{73EED521-4041-4B02-BAC4-CC033D35D559}"/>
    <cellStyle name="Millares [0] 4 5 8 3 2" xfId="41186" xr:uid="{52178239-7FF6-4265-8B37-660D32B37D9A}"/>
    <cellStyle name="Millares [0] 4 5 8 4" xfId="26288" xr:uid="{5A931652-74F7-4396-BA4D-21D848B2C0CF}"/>
    <cellStyle name="Millares [0] 4 5 8 5" xfId="47791" xr:uid="{848541FF-6B5A-47E0-88A5-9E9D69AD993E}"/>
    <cellStyle name="Millares [0] 4 5 9" xfId="5425" xr:uid="{BCD0368D-F854-4978-AD5F-8A1966072A87}"/>
    <cellStyle name="Millares [0] 4 5 9 2" xfId="13691" xr:uid="{6AB95183-D158-4402-9C97-3D0710CCEB14}"/>
    <cellStyle name="Millares [0] 4 5 9 2 2" xfId="35194" xr:uid="{F1E30819-AA33-4E08-93C1-D46C126309E2}"/>
    <cellStyle name="Millares [0] 4 5 9 3" xfId="20326" xr:uid="{351FA3DA-555E-40B3-919D-08955D49D386}"/>
    <cellStyle name="Millares [0] 4 5 9 3 2" xfId="41829" xr:uid="{2763D39D-CC2F-48D9-925F-D120C4537B05}"/>
    <cellStyle name="Millares [0] 4 5 9 4" xfId="26931" xr:uid="{F138CE6D-6A14-4700-A6E1-06D781426565}"/>
    <cellStyle name="Millares [0] 4 5 9 5" xfId="48434" xr:uid="{FAE23E51-4BBF-4E27-889C-96DF86695712}"/>
    <cellStyle name="Millares [0] 4 6" xfId="328" xr:uid="{F10DC4B9-B5F6-4AE0-A8DE-203B3A848C01}"/>
    <cellStyle name="Millares [0] 4 6 10" xfId="15231" xr:uid="{CD41DBCE-E177-484F-A5BF-4EA0DB2AA36D}"/>
    <cellStyle name="Millares [0] 4 6 10 2" xfId="36734" xr:uid="{F4323C73-40F7-40C4-A2C3-38DD9ACA84E9}"/>
    <cellStyle name="Millares [0] 4 6 11" xfId="21836" xr:uid="{64D67AC4-A6F9-497D-9F29-E30F877712D2}"/>
    <cellStyle name="Millares [0] 4 6 12" xfId="43339" xr:uid="{FE80CF0A-55E0-4384-B9C6-FDD7E0339238}"/>
    <cellStyle name="Millares [0] 4 6 2" xfId="1276" xr:uid="{B1A7C6E7-5376-4081-9527-1005AD895FE3}"/>
    <cellStyle name="Millares [0] 4 6 2 2" xfId="4105" xr:uid="{9ED767A2-2F28-45C8-A4CC-47079D1CB343}"/>
    <cellStyle name="Millares [0] 4 6 2 2 2" xfId="12371" xr:uid="{FF7EBD02-6FBA-4217-AC8D-62A2045F1381}"/>
    <cellStyle name="Millares [0] 4 6 2 2 2 2" xfId="33874" xr:uid="{C8161F16-EC32-4B54-934D-11975103A874}"/>
    <cellStyle name="Millares [0] 4 6 2 2 3" xfId="19006" xr:uid="{4B5BD3A5-7FC6-47B0-B554-53D3749C5F73}"/>
    <cellStyle name="Millares [0] 4 6 2 2 3 2" xfId="40509" xr:uid="{A1D27B3B-3287-4F79-9EC8-71E3FD300305}"/>
    <cellStyle name="Millares [0] 4 6 2 2 4" xfId="25611" xr:uid="{A6C4AE45-C637-41BE-A20C-D6A2C4997F65}"/>
    <cellStyle name="Millares [0] 4 6 2 2 5" xfId="47114" xr:uid="{24F5A401-A625-4E1B-8E0B-0865F855B9A3}"/>
    <cellStyle name="Millares [0] 4 6 2 3" xfId="6244" xr:uid="{10BB5DA0-B349-4F1D-84D8-00DA8CB86A3E}"/>
    <cellStyle name="Millares [0] 4 6 2 3 2" xfId="14510" xr:uid="{CE7A0232-EA50-436D-9484-FC4A8966FDDC}"/>
    <cellStyle name="Millares [0] 4 6 2 3 2 2" xfId="36013" xr:uid="{D549E9B1-00BF-4F5E-ACBC-36A6EF9BF5BE}"/>
    <cellStyle name="Millares [0] 4 6 2 3 3" xfId="21145" xr:uid="{4B3CB285-191B-4493-9F20-C2A07F575D35}"/>
    <cellStyle name="Millares [0] 4 6 2 3 3 2" xfId="42648" xr:uid="{C234CF7D-98F2-47C8-AAE2-1B3BED6F3AB1}"/>
    <cellStyle name="Millares [0] 4 6 2 3 4" xfId="27750" xr:uid="{E8AA29A6-F440-4939-A515-D06D5D3BBD82}"/>
    <cellStyle name="Millares [0] 4 6 2 3 5" xfId="49253" xr:uid="{6F897ED6-986A-4535-933F-16EB4ECE0AC5}"/>
    <cellStyle name="Millares [0] 4 6 2 4" xfId="7885" xr:uid="{B1809210-CB91-47C0-904C-2D29368999DB}"/>
    <cellStyle name="Millares [0] 4 6 2 4 2" xfId="29388" xr:uid="{9B788CAC-9412-48BA-B010-91EDA92DDAEF}"/>
    <cellStyle name="Millares [0] 4 6 2 5" xfId="9542" xr:uid="{7D42B31A-1D3E-4A17-96FC-34A18CED5D70}"/>
    <cellStyle name="Millares [0] 4 6 2 5 2" xfId="31045" xr:uid="{7B61F4A6-95E1-4623-BBDE-1A5E572410D1}"/>
    <cellStyle name="Millares [0] 4 6 2 6" xfId="16177" xr:uid="{282CDD4F-7E37-4826-A914-3AB027C0F42B}"/>
    <cellStyle name="Millares [0] 4 6 2 6 2" xfId="37680" xr:uid="{85B2945E-BEAB-4F9E-A38D-9486B014517A}"/>
    <cellStyle name="Millares [0] 4 6 2 7" xfId="22782" xr:uid="{0B3B7F2F-242B-4083-8FE4-4C01892676A4}"/>
    <cellStyle name="Millares [0] 4 6 2 8" xfId="44285" xr:uid="{B210EC85-807C-49C1-917C-093E8ADDA0A5}"/>
    <cellStyle name="Millares [0] 4 6 3" xfId="1963" xr:uid="{050A0FEF-65B1-4F93-8828-48B65E3F80FC}"/>
    <cellStyle name="Millares [0] 4 6 3 2" xfId="10229" xr:uid="{83923927-5822-4F88-B2ED-2939FFE93D43}"/>
    <cellStyle name="Millares [0] 4 6 3 2 2" xfId="31732" xr:uid="{DDE28DC4-9451-4306-B2C3-79A3DD310985}"/>
    <cellStyle name="Millares [0] 4 6 3 3" xfId="16864" xr:uid="{6A64FC9C-F403-4580-B25F-68E656F3ED8C}"/>
    <cellStyle name="Millares [0] 4 6 3 3 2" xfId="38367" xr:uid="{BB7EB821-8DFD-47C3-A3FD-B7767C87392E}"/>
    <cellStyle name="Millares [0] 4 6 3 4" xfId="23469" xr:uid="{6A49D16A-9248-42BC-96CD-7F5AA595ECBC}"/>
    <cellStyle name="Millares [0] 4 6 3 5" xfId="44972" xr:uid="{0491F56C-31B1-4643-AE5C-65CD6609DF91}"/>
    <cellStyle name="Millares [0] 4 6 4" xfId="2762" xr:uid="{6EA7B3BC-4038-417F-A929-819E438A3D7F}"/>
    <cellStyle name="Millares [0] 4 6 4 2" xfId="11028" xr:uid="{2531A88F-F538-4440-82A6-6389D94A998A}"/>
    <cellStyle name="Millares [0] 4 6 4 2 2" xfId="32531" xr:uid="{3FE86267-D4F1-4F5A-A618-D5EC8401CD43}"/>
    <cellStyle name="Millares [0] 4 6 4 3" xfId="17663" xr:uid="{CDB12D07-0F33-471D-A9BA-C7AC3E222B8D}"/>
    <cellStyle name="Millares [0] 4 6 4 3 2" xfId="39166" xr:uid="{99A0C32B-BDE6-45B2-BA73-5AFE4ACCB426}"/>
    <cellStyle name="Millares [0] 4 6 4 4" xfId="24268" xr:uid="{0F6F5687-C9D5-40F4-BB86-BA62638146B2}"/>
    <cellStyle name="Millares [0] 4 6 4 5" xfId="45771" xr:uid="{A33A6795-6BD0-46E5-9AB4-A99DCC280E30}"/>
    <cellStyle name="Millares [0] 4 6 5" xfId="3159" xr:uid="{64D1CD55-30C0-41C1-8EA9-5B920B2CC82C}"/>
    <cellStyle name="Millares [0] 4 6 5 2" xfId="11425" xr:uid="{8BF19EB1-7B05-4840-A9D0-E427C2B00CC5}"/>
    <cellStyle name="Millares [0] 4 6 5 2 2" xfId="32928" xr:uid="{44F58E2A-623B-4A63-8831-F42CA25406F9}"/>
    <cellStyle name="Millares [0] 4 6 5 3" xfId="18060" xr:uid="{626D6EAE-5568-41D9-BCCA-3078DE702185}"/>
    <cellStyle name="Millares [0] 4 6 5 3 2" xfId="39563" xr:uid="{96D09DC1-093B-4742-9B03-B46047A4781A}"/>
    <cellStyle name="Millares [0] 4 6 5 4" xfId="24665" xr:uid="{D6FEC9F8-752B-4FD1-B63A-4EB899E96CFC}"/>
    <cellStyle name="Millares [0] 4 6 5 5" xfId="46168" xr:uid="{3585D2C7-848D-4ECF-9123-F539BEABD110}"/>
    <cellStyle name="Millares [0] 4 6 6" xfId="4906" xr:uid="{A4077E1F-49C2-4F11-9F09-156B1BD46D58}"/>
    <cellStyle name="Millares [0] 4 6 6 2" xfId="13172" xr:uid="{60AAD59E-56AC-438C-9EC9-71B701F192C9}"/>
    <cellStyle name="Millares [0] 4 6 6 2 2" xfId="34675" xr:uid="{A95DA69A-DE81-4C1D-978B-5277F220EDD2}"/>
    <cellStyle name="Millares [0] 4 6 6 3" xfId="19807" xr:uid="{11439EFC-9C0C-4015-BC77-91625F1F1A58}"/>
    <cellStyle name="Millares [0] 4 6 6 3 2" xfId="41310" xr:uid="{8C7E8A5D-FE6D-48F8-BB2F-D50F61D2DF43}"/>
    <cellStyle name="Millares [0] 4 6 6 4" xfId="26412" xr:uid="{DA404075-1722-4C89-A59D-51CD3DE64E55}"/>
    <cellStyle name="Millares [0] 4 6 6 5" xfId="47915" xr:uid="{B268365F-B1E5-421B-96CB-274EB9B55E08}"/>
    <cellStyle name="Millares [0] 4 6 7" xfId="5298" xr:uid="{F6971014-2B48-49C6-B701-3B24DEA87C52}"/>
    <cellStyle name="Millares [0] 4 6 7 2" xfId="13564" xr:uid="{22B61A8C-A484-4F20-A42D-52EBA8AFACEC}"/>
    <cellStyle name="Millares [0] 4 6 7 2 2" xfId="35067" xr:uid="{D768B92E-6DFB-461E-856C-7A75340D2E57}"/>
    <cellStyle name="Millares [0] 4 6 7 3" xfId="20199" xr:uid="{43537A63-47C4-4852-AC0B-12A267BDAA3E}"/>
    <cellStyle name="Millares [0] 4 6 7 3 2" xfId="41702" xr:uid="{A902453F-D560-4AFF-A0C4-BB97E11A173C}"/>
    <cellStyle name="Millares [0] 4 6 7 4" xfId="26804" xr:uid="{B87CD76D-64E9-4CA1-93F8-4E0AACD0E783}"/>
    <cellStyle name="Millares [0] 4 6 7 5" xfId="48307" xr:uid="{9C1E733A-AD3E-4CCF-B024-4213DC572B81}"/>
    <cellStyle name="Millares [0] 4 6 8" xfId="6939" xr:uid="{25BBD78D-4074-4942-AEDA-1460E326C250}"/>
    <cellStyle name="Millares [0] 4 6 8 2" xfId="28442" xr:uid="{5B7CCCF9-1D26-4FAC-A6CA-BF0B5B5396CA}"/>
    <cellStyle name="Millares [0] 4 6 9" xfId="8595" xr:uid="{F7DF31C9-3A11-42C1-9F14-12E43D0643D7}"/>
    <cellStyle name="Millares [0] 4 6 9 2" xfId="30098" xr:uid="{9430593C-93D2-408E-8E80-1625E14979A2}"/>
    <cellStyle name="Millares [0] 4 7" xfId="612" xr:uid="{CD543FF1-20A0-422C-A899-96F6ECC39223}"/>
    <cellStyle name="Millares [0] 4 7 10" xfId="43621" xr:uid="{6B5EC24A-173D-4FDE-9292-1CFDA111C15D}"/>
    <cellStyle name="Millares [0] 4 7 2" xfId="1558" xr:uid="{583FD910-2C40-4681-82A8-385FB33F1273}"/>
    <cellStyle name="Millares [0] 4 7 2 2" xfId="4387" xr:uid="{D28F0CD5-3AAF-4A4E-8559-6DD37D8B61A0}"/>
    <cellStyle name="Millares [0] 4 7 2 2 2" xfId="12653" xr:uid="{F0862CAD-108A-443A-86E7-C9820356413B}"/>
    <cellStyle name="Millares [0] 4 7 2 2 2 2" xfId="34156" xr:uid="{5249E109-A7C6-4931-B0FC-3D51585A4B23}"/>
    <cellStyle name="Millares [0] 4 7 2 2 3" xfId="19288" xr:uid="{A89B49DA-2E1C-4588-8B47-A29CF37AC574}"/>
    <cellStyle name="Millares [0] 4 7 2 2 3 2" xfId="40791" xr:uid="{35FF730E-E085-4106-98A1-DD50AF417EEA}"/>
    <cellStyle name="Millares [0] 4 7 2 2 4" xfId="25893" xr:uid="{A1EADAB5-50A9-46C4-AE2F-4F32558D460E}"/>
    <cellStyle name="Millares [0] 4 7 2 2 5" xfId="47396" xr:uid="{D7AEDCA8-CD38-4C55-BDD8-7C9DC1C03B0B}"/>
    <cellStyle name="Millares [0] 4 7 2 3" xfId="6526" xr:uid="{1B5ADD87-2DA7-4FF5-AF5F-9E28927F5B2B}"/>
    <cellStyle name="Millares [0] 4 7 2 3 2" xfId="14792" xr:uid="{9B071157-A478-4C31-BE1C-CC6EA1DF3D36}"/>
    <cellStyle name="Millares [0] 4 7 2 3 2 2" xfId="36295" xr:uid="{E260E435-0A3C-46C5-BDF1-9236B172CE05}"/>
    <cellStyle name="Millares [0] 4 7 2 3 3" xfId="21427" xr:uid="{CF892B69-06F3-4E81-B7F4-D9B4909A915B}"/>
    <cellStyle name="Millares [0] 4 7 2 3 3 2" xfId="42930" xr:uid="{1C646908-6703-4922-8D8D-8941076C0D78}"/>
    <cellStyle name="Millares [0] 4 7 2 3 4" xfId="28032" xr:uid="{A2E966D6-364A-4CAB-9897-69DE3EFAC0B4}"/>
    <cellStyle name="Millares [0] 4 7 2 3 5" xfId="49535" xr:uid="{18B037E7-E7B4-4954-BA45-9BAD6FE9A3E6}"/>
    <cellStyle name="Millares [0] 4 7 2 4" xfId="8167" xr:uid="{12932EBA-7A03-429B-BE53-0F23A395A538}"/>
    <cellStyle name="Millares [0] 4 7 2 4 2" xfId="29670" xr:uid="{04A967FB-2D35-4E28-B7B6-89A8F0A5AE3B}"/>
    <cellStyle name="Millares [0] 4 7 2 5" xfId="9824" xr:uid="{4D3E3252-6D29-45D2-B57D-7AD30626B07F}"/>
    <cellStyle name="Millares [0] 4 7 2 5 2" xfId="31327" xr:uid="{521DD2B7-4339-426C-A7F0-3BC72E216B79}"/>
    <cellStyle name="Millares [0] 4 7 2 6" xfId="16459" xr:uid="{6736321A-D8E0-4968-B1A6-27242C4B1479}"/>
    <cellStyle name="Millares [0] 4 7 2 6 2" xfId="37962" xr:uid="{3424DC93-4B89-4F01-BE6A-012618B66856}"/>
    <cellStyle name="Millares [0] 4 7 2 7" xfId="23064" xr:uid="{12B8061F-B662-42AF-9B89-78E9D238E415}"/>
    <cellStyle name="Millares [0] 4 7 2 8" xfId="44567" xr:uid="{AB699E08-F8EF-4709-9E49-280FF8F8C516}"/>
    <cellStyle name="Millares [0] 4 7 3" xfId="2245" xr:uid="{82B43D79-28CB-4BDA-9302-74C15EAB3018}"/>
    <cellStyle name="Millares [0] 4 7 3 2" xfId="10511" xr:uid="{FA28AF22-0691-4C42-B96A-84CD41BF6EA9}"/>
    <cellStyle name="Millares [0] 4 7 3 2 2" xfId="32014" xr:uid="{5D629969-3343-4AE8-8018-785FD18D0862}"/>
    <cellStyle name="Millares [0] 4 7 3 3" xfId="17146" xr:uid="{1F1EA0AB-6329-4582-B3C5-133102CEB9B1}"/>
    <cellStyle name="Millares [0] 4 7 3 3 2" xfId="38649" xr:uid="{543C0A5A-F061-4812-9BCC-37E62C7698A7}"/>
    <cellStyle name="Millares [0] 4 7 3 4" xfId="23751" xr:uid="{13C97D16-2F71-44BE-98C0-C31AA36DDC09}"/>
    <cellStyle name="Millares [0] 4 7 3 5" xfId="45254" xr:uid="{3F81A17C-4A6B-4807-9C56-3F4645A08842}"/>
    <cellStyle name="Millares [0] 4 7 4" xfId="3441" xr:uid="{4341303F-8F13-424D-B31E-C6E538787233}"/>
    <cellStyle name="Millares [0] 4 7 4 2" xfId="11707" xr:uid="{364D723C-3184-47DD-B653-DB5343528FC1}"/>
    <cellStyle name="Millares [0] 4 7 4 2 2" xfId="33210" xr:uid="{AB0751B7-4986-4BC0-AF2C-882412D847FC}"/>
    <cellStyle name="Millares [0] 4 7 4 3" xfId="18342" xr:uid="{001EB500-4688-4CFD-A7BD-25DA0E0B1797}"/>
    <cellStyle name="Millares [0] 4 7 4 3 2" xfId="39845" xr:uid="{A65F6114-9973-41DA-8FAA-5F480A6556BA}"/>
    <cellStyle name="Millares [0] 4 7 4 4" xfId="24947" xr:uid="{5C610FFA-A587-4BF6-8FCE-B3FAC68F5EFE}"/>
    <cellStyle name="Millares [0] 4 7 4 5" xfId="46450" xr:uid="{29E3B001-7FD4-4907-B134-DC15AA4B384D}"/>
    <cellStyle name="Millares [0] 4 7 5" xfId="5580" xr:uid="{662D0BD8-B0CB-4CA6-8BEE-6F2F613ED5C0}"/>
    <cellStyle name="Millares [0] 4 7 5 2" xfId="13846" xr:uid="{50857B6B-2DA8-45CE-899D-884931D62169}"/>
    <cellStyle name="Millares [0] 4 7 5 2 2" xfId="35349" xr:uid="{77887570-3C40-4D40-8576-DC381CF06F68}"/>
    <cellStyle name="Millares [0] 4 7 5 3" xfId="20481" xr:uid="{E4D99685-1F1B-485A-8884-9FBE0D5D5318}"/>
    <cellStyle name="Millares [0] 4 7 5 3 2" xfId="41984" xr:uid="{5C683564-2D1E-4723-B3D1-6A1EBDCBF74A}"/>
    <cellStyle name="Millares [0] 4 7 5 4" xfId="27086" xr:uid="{4E55C08D-B360-47B2-A0BB-FAB1786140CA}"/>
    <cellStyle name="Millares [0] 4 7 5 5" xfId="48589" xr:uid="{AC20226C-0E8E-4237-B9EB-4227208B2818}"/>
    <cellStyle name="Millares [0] 4 7 6" xfId="7221" xr:uid="{6599FD08-BDE7-451B-B2F7-C6F2A3B6D017}"/>
    <cellStyle name="Millares [0] 4 7 6 2" xfId="28724" xr:uid="{632A6C36-01D3-4808-A9D5-F31577293B2A}"/>
    <cellStyle name="Millares [0] 4 7 7" xfId="8878" xr:uid="{1DB9C3E0-3250-406B-81E0-08938DD4900C}"/>
    <cellStyle name="Millares [0] 4 7 7 2" xfId="30381" xr:uid="{88D606A8-C24C-4B20-8F2F-DCE1BF59B389}"/>
    <cellStyle name="Millares [0] 4 7 8" xfId="15513" xr:uid="{690F3FF2-A893-4351-AF53-9BB93ECA84EB}"/>
    <cellStyle name="Millares [0] 4 7 8 2" xfId="37016" xr:uid="{5A7DE74A-5C76-4525-9F21-4B88D7021642}"/>
    <cellStyle name="Millares [0] 4 7 9" xfId="22118" xr:uid="{94A4D139-4FBD-4C70-8513-48AED35F9E73}"/>
    <cellStyle name="Millares [0] 4 8" xfId="880" xr:uid="{E7CB2374-7AB9-4FA4-85D1-CB141D9D5C8F}"/>
    <cellStyle name="Millares [0] 4 8 2" xfId="3709" xr:uid="{2D0AFF37-DBC0-4BB9-B9D1-548355118C5B}"/>
    <cellStyle name="Millares [0] 4 8 2 2" xfId="11975" xr:uid="{9FA6A430-5822-4F9A-A210-4C9BFAF3D604}"/>
    <cellStyle name="Millares [0] 4 8 2 2 2" xfId="33478" xr:uid="{F0673161-AE50-4E88-9D41-81DE3387D7C4}"/>
    <cellStyle name="Millares [0] 4 8 2 3" xfId="18610" xr:uid="{3A7C7775-447E-4307-B2EC-991A1A113426}"/>
    <cellStyle name="Millares [0] 4 8 2 3 2" xfId="40113" xr:uid="{36A6C9FB-4D4E-4D38-AE7F-7C2154A9D301}"/>
    <cellStyle name="Millares [0] 4 8 2 4" xfId="25215" xr:uid="{33A6928E-F59B-4BFB-BF51-E2412A984C51}"/>
    <cellStyle name="Millares [0] 4 8 2 5" xfId="46718" xr:uid="{6FBBFE3C-57A5-4AD9-8FA9-C8D522E2ADEA}"/>
    <cellStyle name="Millares [0] 4 8 3" xfId="5848" xr:uid="{F2FE64D0-3669-44F9-B80D-DC8683C2A206}"/>
    <cellStyle name="Millares [0] 4 8 3 2" xfId="14114" xr:uid="{ACEDDBAC-C408-4798-818F-ECCDB3CF81E9}"/>
    <cellStyle name="Millares [0] 4 8 3 2 2" xfId="35617" xr:uid="{E00DAE91-8629-47F8-9A2E-EF0C1D8348F6}"/>
    <cellStyle name="Millares [0] 4 8 3 3" xfId="20749" xr:uid="{C9003560-8B1C-4E66-BC93-4F4C8895DF65}"/>
    <cellStyle name="Millares [0] 4 8 3 3 2" xfId="42252" xr:uid="{9CA20741-E57A-49A1-A11F-6E94D027B71F}"/>
    <cellStyle name="Millares [0] 4 8 3 4" xfId="27354" xr:uid="{63B827D3-5D19-4C05-8D24-5D3B5FC35927}"/>
    <cellStyle name="Millares [0] 4 8 3 5" xfId="48857" xr:uid="{9EE7652E-AAF0-46DD-9A2F-160AC725EB52}"/>
    <cellStyle name="Millares [0] 4 8 4" xfId="7489" xr:uid="{D6570F1E-ECF9-4CBE-8A80-127CA444792C}"/>
    <cellStyle name="Millares [0] 4 8 4 2" xfId="28992" xr:uid="{3E427FEC-BD2F-4794-8F3F-B24A5E4B8973}"/>
    <cellStyle name="Millares [0] 4 8 5" xfId="9146" xr:uid="{3C310481-2FB7-493B-B5DF-E202B151160C}"/>
    <cellStyle name="Millares [0] 4 8 5 2" xfId="30649" xr:uid="{0B42CF4D-BD20-4AB0-84F7-83C2EFFE8096}"/>
    <cellStyle name="Millares [0] 4 8 6" xfId="15781" xr:uid="{52F51361-B829-421F-84B9-F2244860BD92}"/>
    <cellStyle name="Millares [0] 4 8 6 2" xfId="37284" xr:uid="{973226CF-929B-4EB5-9B4B-211484E83FD7}"/>
    <cellStyle name="Millares [0] 4 8 7" xfId="22386" xr:uid="{4F934FDC-08FE-42DA-A913-7C0C1788EE18}"/>
    <cellStyle name="Millares [0] 4 8 8" xfId="43889" xr:uid="{F135BA3D-BA98-4439-A861-6558A8179F39}"/>
    <cellStyle name="Millares [0] 4 9" xfId="1141" xr:uid="{482A28B1-9A2A-4FF5-8A8E-1BF6D5A94B24}"/>
    <cellStyle name="Millares [0] 4 9 2" xfId="3970" xr:uid="{638F415A-2DD3-4AAA-A213-8DF162FBC3B2}"/>
    <cellStyle name="Millares [0] 4 9 2 2" xfId="12236" xr:uid="{C803EBE0-D392-4606-9FFE-ED8493D1CAC6}"/>
    <cellStyle name="Millares [0] 4 9 2 2 2" xfId="33739" xr:uid="{B5591AEC-F9BB-45E0-BCB2-3EF35BD32CB5}"/>
    <cellStyle name="Millares [0] 4 9 2 3" xfId="18871" xr:uid="{2F164C3B-2C16-40EA-99D7-475AA87B5CBA}"/>
    <cellStyle name="Millares [0] 4 9 2 3 2" xfId="40374" xr:uid="{16401DFD-E143-407B-BB36-1929C994BE1E}"/>
    <cellStyle name="Millares [0] 4 9 2 4" xfId="25476" xr:uid="{C0D918F8-AF7E-4E28-B8DD-966A34A5802A}"/>
    <cellStyle name="Millares [0] 4 9 2 5" xfId="46979" xr:uid="{CD8B5D5F-6133-496B-A462-235EA129EB13}"/>
    <cellStyle name="Millares [0] 4 9 3" xfId="6109" xr:uid="{6269875D-7330-46C5-B241-936405CF7BD1}"/>
    <cellStyle name="Millares [0] 4 9 3 2" xfId="14375" xr:uid="{DC4D3427-7544-4D04-A687-B8AB525548A5}"/>
    <cellStyle name="Millares [0] 4 9 3 2 2" xfId="35878" xr:uid="{635D9C97-5A34-49EE-A84B-70D27A9A6A0C}"/>
    <cellStyle name="Millares [0] 4 9 3 3" xfId="21010" xr:uid="{9972AAAE-C7FF-49F6-8077-71CA737DFD49}"/>
    <cellStyle name="Millares [0] 4 9 3 3 2" xfId="42513" xr:uid="{D885AF37-EABD-4816-B9B8-84776BFBF09F}"/>
    <cellStyle name="Millares [0] 4 9 3 4" xfId="27615" xr:uid="{4BA6B4E3-2EA2-4824-B750-25A77CDF6FA1}"/>
    <cellStyle name="Millares [0] 4 9 3 5" xfId="49118" xr:uid="{05855186-FDB4-495C-B643-99A31C8C53CA}"/>
    <cellStyle name="Millares [0] 4 9 4" xfId="7750" xr:uid="{1D9514A0-032B-4613-B336-5BB503D85854}"/>
    <cellStyle name="Millares [0] 4 9 4 2" xfId="29253" xr:uid="{CDBD19F2-3A2C-40B5-9790-E7D6BC164639}"/>
    <cellStyle name="Millares [0] 4 9 5" xfId="9407" xr:uid="{418EF3B4-D652-4B76-BE13-AC49D7C1196D}"/>
    <cellStyle name="Millares [0] 4 9 5 2" xfId="30910" xr:uid="{2AA140EF-CCCE-4922-B82F-33136566CD03}"/>
    <cellStyle name="Millares [0] 4 9 6" xfId="16042" xr:uid="{6C963F3C-B2B8-41BA-88F9-61CD53F27419}"/>
    <cellStyle name="Millares [0] 4 9 6 2" xfId="37545" xr:uid="{B3C76901-AF3E-407A-A91F-1565964440DB}"/>
    <cellStyle name="Millares [0] 4 9 7" xfId="22647" xr:uid="{056D810B-D122-43AF-BC03-9136BE948C6B}"/>
    <cellStyle name="Millares [0] 4 9 8" xfId="44150" xr:uid="{0666FB95-2ECA-4254-9157-7C99BA28E43C}"/>
    <cellStyle name="Millares [0] 5" xfId="118" xr:uid="{3FCDF8E7-D339-4E55-9448-CA94560FCB99}"/>
    <cellStyle name="Millares [0] 5 10" xfId="3021" xr:uid="{6E2220A3-8560-4667-AD0C-1DD447AA77C4}"/>
    <cellStyle name="Millares [0] 5 10 2" xfId="11287" xr:uid="{47FDF515-F471-41A0-8D5F-6BBAAA42ECE1}"/>
    <cellStyle name="Millares [0] 5 10 2 2" xfId="32790" xr:uid="{A7982182-3804-49F6-AD23-4A9FDFB03E78}"/>
    <cellStyle name="Millares [0] 5 10 3" xfId="17922" xr:uid="{FB7D6136-5D3D-4FFF-AEC7-DD639E090B48}"/>
    <cellStyle name="Millares [0] 5 10 3 2" xfId="39425" xr:uid="{3BA68553-38A6-427B-8321-CFBB1B09E67A}"/>
    <cellStyle name="Millares [0] 5 10 4" xfId="24527" xr:uid="{4E9DA796-A8DA-4932-B373-85AF49082CC7}"/>
    <cellStyle name="Millares [0] 5 10 5" xfId="46030" xr:uid="{CEB86388-6700-48F2-9C5D-B878A17E2382}"/>
    <cellStyle name="Millares [0] 5 11" xfId="4656" xr:uid="{FC3D65D7-89F6-4664-B470-477A10C93E21}"/>
    <cellStyle name="Millares [0] 5 11 2" xfId="12922" xr:uid="{4A9778CE-6500-4779-A832-9ADECD9CB4C3}"/>
    <cellStyle name="Millares [0] 5 11 2 2" xfId="34425" xr:uid="{FB66F18D-1FB0-42BE-A491-861E37717E53}"/>
    <cellStyle name="Millares [0] 5 11 3" xfId="19557" xr:uid="{C1353796-8197-400A-A500-186BBE5B9114}"/>
    <cellStyle name="Millares [0] 5 11 3 2" xfId="41060" xr:uid="{51EBD7F3-C79B-413A-86B3-7F5C2B0C8A4D}"/>
    <cellStyle name="Millares [0] 5 11 4" xfId="26162" xr:uid="{D80D4E87-87EF-43E7-AC9D-F47388E8C39F}"/>
    <cellStyle name="Millares [0] 5 11 5" xfId="47665" xr:uid="{E975AF77-139C-48D7-9869-E6DCC3AD41CF}"/>
    <cellStyle name="Millares [0] 5 12" xfId="5159" xr:uid="{3E1309AD-6E48-4A9D-870B-55F7A68B163D}"/>
    <cellStyle name="Millares [0] 5 12 2" xfId="13425" xr:uid="{65CE9F16-E953-4C25-9D00-E7185C191382}"/>
    <cellStyle name="Millares [0] 5 12 2 2" xfId="34928" xr:uid="{077A6247-09AB-449E-B875-AC990A86024D}"/>
    <cellStyle name="Millares [0] 5 12 3" xfId="20060" xr:uid="{B22992D6-0A2A-489F-B71E-077F45A757AC}"/>
    <cellStyle name="Millares [0] 5 12 3 2" xfId="41563" xr:uid="{602B408C-3F7E-47A9-86B2-CFA6B31F6B5B}"/>
    <cellStyle name="Millares [0] 5 12 4" xfId="26665" xr:uid="{AE4670B4-5407-4F33-8979-6A95095D3753}"/>
    <cellStyle name="Millares [0] 5 12 5" xfId="48168" xr:uid="{EF62A25E-7F7F-4797-BA7D-D39EBE2BEA6D}"/>
    <cellStyle name="Millares [0] 5 13" xfId="6800" xr:uid="{FBD05A84-F29F-4CC2-8265-CC9BA5641D71}"/>
    <cellStyle name="Millares [0] 5 13 2" xfId="28303" xr:uid="{17DEBDEB-F2A3-497A-B61C-9C14076B4F03}"/>
    <cellStyle name="Millares [0] 5 14" xfId="8454" xr:uid="{BAAAF215-AFC0-4D49-8EDA-071F93507A79}"/>
    <cellStyle name="Millares [0] 5 14 2" xfId="29957" xr:uid="{1CD3CBD3-4A21-4D62-AF8E-716C9A1886C3}"/>
    <cellStyle name="Millares [0] 5 15" xfId="15093" xr:uid="{D565D9DE-2615-4474-9F31-2F7A834B1BE8}"/>
    <cellStyle name="Millares [0] 5 15 2" xfId="36596" xr:uid="{9052B1F6-FAB8-45DA-AAF3-0F1B6E4AE8F0}"/>
    <cellStyle name="Millares [0] 5 16" xfId="21698" xr:uid="{E5DA3BF8-CD30-4AF8-BA99-253CAE1DA12A}"/>
    <cellStyle name="Millares [0] 5 17" xfId="43201" xr:uid="{2D07925F-2788-4388-B036-AD782C75A26D}"/>
    <cellStyle name="Millares [0] 5 2" xfId="156" xr:uid="{6FE8DFF1-51C6-4898-9B84-2BCD765118F1}"/>
    <cellStyle name="Millares [0] 5 2 10" xfId="4693" xr:uid="{9A4CEF12-F1A1-4121-A576-C46AD83C657E}"/>
    <cellStyle name="Millares [0] 5 2 10 2" xfId="12959" xr:uid="{7B4E9749-99C1-4044-822A-79822C77BED4}"/>
    <cellStyle name="Millares [0] 5 2 10 2 2" xfId="34462" xr:uid="{4F252B05-19F7-4B6A-993B-90BC23FA4BB6}"/>
    <cellStyle name="Millares [0] 5 2 10 3" xfId="19594" xr:uid="{A5C37839-A07C-40F1-9432-8A9314135F8E}"/>
    <cellStyle name="Millares [0] 5 2 10 3 2" xfId="41097" xr:uid="{809ACCD4-CADE-4561-9C00-D5ACCFC18FC2}"/>
    <cellStyle name="Millares [0] 5 2 10 4" xfId="26199" xr:uid="{5A063AEE-C237-456C-A9F6-B03E41E33E87}"/>
    <cellStyle name="Millares [0] 5 2 10 5" xfId="47702" xr:uid="{75B7FCD1-9B5F-4125-8758-71B10A980509}"/>
    <cellStyle name="Millares [0] 5 2 11" xfId="5196" xr:uid="{0709D014-3D41-4F37-B0A7-B9BF0E7237F6}"/>
    <cellStyle name="Millares [0] 5 2 11 2" xfId="13462" xr:uid="{6F1FFD7B-0DD3-4445-9564-551BA1DE2A1B}"/>
    <cellStyle name="Millares [0] 5 2 11 2 2" xfId="34965" xr:uid="{0CB6A724-6E06-4579-A8DD-7F2F97278490}"/>
    <cellStyle name="Millares [0] 5 2 11 3" xfId="20097" xr:uid="{26ABE91C-55AA-4BDF-9F3E-3E197B290CD8}"/>
    <cellStyle name="Millares [0] 5 2 11 3 2" xfId="41600" xr:uid="{D0A16F15-898F-4547-AF75-1FB431A0C0B4}"/>
    <cellStyle name="Millares [0] 5 2 11 4" xfId="26702" xr:uid="{B9465360-DABF-4D97-B769-E18EA8004D39}"/>
    <cellStyle name="Millares [0] 5 2 11 5" xfId="48205" xr:uid="{4BB40DEB-2A22-4702-8D39-9993B1646957}"/>
    <cellStyle name="Millares [0] 5 2 12" xfId="6837" xr:uid="{4BA6D8B3-1BAB-46B4-BBE4-86D2B375E9AB}"/>
    <cellStyle name="Millares [0] 5 2 12 2" xfId="28340" xr:uid="{8A3DD12B-D186-47D7-BFDC-DD29EAF0AB93}"/>
    <cellStyle name="Millares [0] 5 2 13" xfId="8491" xr:uid="{25CE5BDE-7811-4CCC-BA39-6F9D654E3E71}"/>
    <cellStyle name="Millares [0] 5 2 13 2" xfId="29994" xr:uid="{3B1D3697-8476-4206-A52A-7CE463958C40}"/>
    <cellStyle name="Millares [0] 5 2 14" xfId="15130" xr:uid="{907BD3D3-6F6B-4E75-AB56-6BF307AA65BC}"/>
    <cellStyle name="Millares [0] 5 2 14 2" xfId="36633" xr:uid="{9936EECC-604E-49E1-9411-54711C6EDFD4}"/>
    <cellStyle name="Millares [0] 5 2 15" xfId="21735" xr:uid="{DEB89C0B-F833-4DE6-86D2-405D04A4ABCE}"/>
    <cellStyle name="Millares [0] 5 2 16" xfId="43238" xr:uid="{9039811A-E7DF-4F4C-A083-496EA1557EF4}"/>
    <cellStyle name="Millares [0] 5 2 2" xfId="488" xr:uid="{87A6D7CD-0E72-4D8C-B498-740759F7C481}"/>
    <cellStyle name="Millares [0] 5 2 2 10" xfId="7099" xr:uid="{237DC511-E56A-465B-B7FD-D63EF09443E3}"/>
    <cellStyle name="Millares [0] 5 2 2 10 2" xfId="28602" xr:uid="{BC27A04A-9390-43F5-983F-38F2F4819531}"/>
    <cellStyle name="Millares [0] 5 2 2 11" xfId="8755" xr:uid="{5B7C540D-5D93-419E-979D-502160090854}"/>
    <cellStyle name="Millares [0] 5 2 2 11 2" xfId="30258" xr:uid="{7EE1D484-ADA0-417D-9A9F-4AE68D282EAC}"/>
    <cellStyle name="Millares [0] 5 2 2 12" xfId="15391" xr:uid="{075F6361-50B7-44FA-B3F6-8CED262CC8FE}"/>
    <cellStyle name="Millares [0] 5 2 2 12 2" xfId="36894" xr:uid="{C74003B4-A94B-4FE6-9BCA-87A458B8DB82}"/>
    <cellStyle name="Millares [0] 5 2 2 13" xfId="21996" xr:uid="{B8983343-D60F-48D2-9AC7-05C092E6A4EA}"/>
    <cellStyle name="Millares [0] 5 2 2 14" xfId="43499" xr:uid="{96E57215-77B8-4028-BEEC-92FC49830A40}"/>
    <cellStyle name="Millares [0] 5 2 2 2" xfId="770" xr:uid="{E4D38D25-F756-4C9B-A7CB-5C435158BE77}"/>
    <cellStyle name="Millares [0] 5 2 2 2 10" xfId="15671" xr:uid="{B2AFB570-8681-44CA-9E61-7121C402D1D2}"/>
    <cellStyle name="Millares [0] 5 2 2 2 10 2" xfId="37174" xr:uid="{C006D16B-F6EF-4C7D-B03D-B251D805646F}"/>
    <cellStyle name="Millares [0] 5 2 2 2 11" xfId="22276" xr:uid="{622A470E-0B09-4749-8470-366459F6E62A}"/>
    <cellStyle name="Millares [0] 5 2 2 2 12" xfId="43779" xr:uid="{6C27AD5C-3003-48D3-A008-0102454E9E7A}"/>
    <cellStyle name="Millares [0] 5 2 2 2 2" xfId="1716" xr:uid="{9E1C6550-1CEA-4B17-8521-CB0EAC751D68}"/>
    <cellStyle name="Millares [0] 5 2 2 2 2 2" xfId="4545" xr:uid="{D133D5B2-ABAB-4028-8FCE-8FA363C87926}"/>
    <cellStyle name="Millares [0] 5 2 2 2 2 2 2" xfId="12811" xr:uid="{51583A06-490C-4F4E-9095-DB1647E31427}"/>
    <cellStyle name="Millares [0] 5 2 2 2 2 2 2 2" xfId="34314" xr:uid="{06B9FC90-2A9B-4A83-85FA-9815DC8B652C}"/>
    <cellStyle name="Millares [0] 5 2 2 2 2 2 3" xfId="19446" xr:uid="{4A6C6F20-D2F8-4DA3-8147-EBE4151E4E42}"/>
    <cellStyle name="Millares [0] 5 2 2 2 2 2 3 2" xfId="40949" xr:uid="{BF770DD7-719A-417A-A4CD-DC699BE1AE47}"/>
    <cellStyle name="Millares [0] 5 2 2 2 2 2 4" xfId="26051" xr:uid="{7C361CAD-00FE-4CD3-873E-FC067088291C}"/>
    <cellStyle name="Millares [0] 5 2 2 2 2 2 5" xfId="47554" xr:uid="{3C3B3D01-F7B9-4DDB-8875-EEA020D9B995}"/>
    <cellStyle name="Millares [0] 5 2 2 2 2 3" xfId="6684" xr:uid="{6A87BB34-071B-4666-8907-413B50A4C4F8}"/>
    <cellStyle name="Millares [0] 5 2 2 2 2 3 2" xfId="14950" xr:uid="{69414D94-3952-4A2A-8A2B-34316F908F50}"/>
    <cellStyle name="Millares [0] 5 2 2 2 2 3 2 2" xfId="36453" xr:uid="{5C5B75BE-EAF6-46C1-8A1A-7F435A9A7E81}"/>
    <cellStyle name="Millares [0] 5 2 2 2 2 3 3" xfId="21585" xr:uid="{6C3821F0-8218-49A8-A6CA-C71907AB3D83}"/>
    <cellStyle name="Millares [0] 5 2 2 2 2 3 3 2" xfId="43088" xr:uid="{08BF3420-54BB-4001-8773-2DCFEF039B8A}"/>
    <cellStyle name="Millares [0] 5 2 2 2 2 3 4" xfId="28190" xr:uid="{73DB5AF6-AA22-4F74-8063-5AFE62BBFFC7}"/>
    <cellStyle name="Millares [0] 5 2 2 2 2 3 5" xfId="49693" xr:uid="{FE2D2053-61BA-44C8-BDD1-0985130B8350}"/>
    <cellStyle name="Millares [0] 5 2 2 2 2 4" xfId="8325" xr:uid="{30B687A0-E473-49C0-8E20-B12F7C5C2BC7}"/>
    <cellStyle name="Millares [0] 5 2 2 2 2 4 2" xfId="29828" xr:uid="{9D2046C8-EA37-4EAB-B857-AE1F82B95867}"/>
    <cellStyle name="Millares [0] 5 2 2 2 2 5" xfId="9982" xr:uid="{BFD5B3B1-9037-48A5-9759-B3241F03D6C8}"/>
    <cellStyle name="Millares [0] 5 2 2 2 2 5 2" xfId="31485" xr:uid="{92D1729E-CEC6-4C0B-B80F-75062FC5C205}"/>
    <cellStyle name="Millares [0] 5 2 2 2 2 6" xfId="16617" xr:uid="{893203FB-6CF4-413A-B9BC-86CC5C3E9353}"/>
    <cellStyle name="Millares [0] 5 2 2 2 2 6 2" xfId="38120" xr:uid="{43B14156-42E5-41F1-8040-C0DD5705F9C7}"/>
    <cellStyle name="Millares [0] 5 2 2 2 2 7" xfId="23222" xr:uid="{0EE5605C-CAE5-4B67-8310-723449CB3C7E}"/>
    <cellStyle name="Millares [0] 5 2 2 2 2 8" xfId="44725" xr:uid="{9A0CB10E-CFE8-4572-B786-D207C5D99E5C}"/>
    <cellStyle name="Millares [0] 5 2 2 2 3" xfId="2403" xr:uid="{EE53B246-F9E3-4082-BA3E-89BE37D5A19C}"/>
    <cellStyle name="Millares [0] 5 2 2 2 3 2" xfId="10669" xr:uid="{ADA5FF4C-9119-4DDA-A77C-FA36F88DB1E2}"/>
    <cellStyle name="Millares [0] 5 2 2 2 3 2 2" xfId="32172" xr:uid="{8AEFED9D-CD1C-4C4B-B0CD-0C61D8E24BDE}"/>
    <cellStyle name="Millares [0] 5 2 2 2 3 3" xfId="17304" xr:uid="{20373479-ECDA-4931-9CF0-0C3E2A532853}"/>
    <cellStyle name="Millares [0] 5 2 2 2 3 3 2" xfId="38807" xr:uid="{076DDF02-3955-45ED-BC90-05BC8F4F0885}"/>
    <cellStyle name="Millares [0] 5 2 2 2 3 4" xfId="23909" xr:uid="{0FD2BD70-126F-4073-B90F-ED61240356E8}"/>
    <cellStyle name="Millares [0] 5 2 2 2 3 5" xfId="45412" xr:uid="{6174FFEC-1A55-44C8-A9C3-1168E8FC88DE}"/>
    <cellStyle name="Millares [0] 5 2 2 2 4" xfId="2920" xr:uid="{BE9FA3BC-E790-4FFB-89AF-595A7929BCB2}"/>
    <cellStyle name="Millares [0] 5 2 2 2 4 2" xfId="11186" xr:uid="{50FA47DE-98C1-4C73-98A7-70A09917016F}"/>
    <cellStyle name="Millares [0] 5 2 2 2 4 2 2" xfId="32689" xr:uid="{0395C54D-57CE-4FB1-9AB6-2286D96023E4}"/>
    <cellStyle name="Millares [0] 5 2 2 2 4 3" xfId="17821" xr:uid="{7FA2246D-11B6-462F-9D3A-EC767494B52F}"/>
    <cellStyle name="Millares [0] 5 2 2 2 4 3 2" xfId="39324" xr:uid="{5E3CA52E-B019-4E0A-ADF5-71F97EDF7305}"/>
    <cellStyle name="Millares [0] 5 2 2 2 4 4" xfId="24426" xr:uid="{46D27F41-A462-4EEC-835A-DD2A62C6B838}"/>
    <cellStyle name="Millares [0] 5 2 2 2 4 5" xfId="45929" xr:uid="{0869BF94-983D-467A-8B47-D1553A0E764B}"/>
    <cellStyle name="Millares [0] 5 2 2 2 5" xfId="3599" xr:uid="{3EB929D9-F065-4078-A13F-A7B79B45C88C}"/>
    <cellStyle name="Millares [0] 5 2 2 2 5 2" xfId="11865" xr:uid="{B51793B9-88E5-4AFD-8F95-E969B1180A28}"/>
    <cellStyle name="Millares [0] 5 2 2 2 5 2 2" xfId="33368" xr:uid="{0EB81BDF-82E0-4122-A03E-E49BEAD33FA7}"/>
    <cellStyle name="Millares [0] 5 2 2 2 5 3" xfId="18500" xr:uid="{14B974EC-C113-4EEC-8F25-B5D556F3CF8E}"/>
    <cellStyle name="Millares [0] 5 2 2 2 5 3 2" xfId="40003" xr:uid="{D8E56591-D9D5-442A-A137-671E4BD2EAC7}"/>
    <cellStyle name="Millares [0] 5 2 2 2 5 4" xfId="25105" xr:uid="{211198BB-CF7E-40C0-B352-01460780DF16}"/>
    <cellStyle name="Millares [0] 5 2 2 2 5 5" xfId="46608" xr:uid="{3D3396E2-9D11-49CC-B17B-F48BC6D0011A}"/>
    <cellStyle name="Millares [0] 5 2 2 2 6" xfId="5064" xr:uid="{FBBD07EA-EF21-496B-BF64-C52798BF42D3}"/>
    <cellStyle name="Millares [0] 5 2 2 2 6 2" xfId="13330" xr:uid="{E1A18BAB-93B3-4179-BAFC-3AAAC3E81E5C}"/>
    <cellStyle name="Millares [0] 5 2 2 2 6 2 2" xfId="34833" xr:uid="{DA246412-ADD2-47F0-972E-113D08FB8A58}"/>
    <cellStyle name="Millares [0] 5 2 2 2 6 3" xfId="19965" xr:uid="{EEFF4441-FCD1-4071-A682-9699B71E780F}"/>
    <cellStyle name="Millares [0] 5 2 2 2 6 3 2" xfId="41468" xr:uid="{24FEE515-5FB5-4435-A2E9-491EC671C4AD}"/>
    <cellStyle name="Millares [0] 5 2 2 2 6 4" xfId="26570" xr:uid="{57759D83-61A3-45D6-9412-F9893EA493B1}"/>
    <cellStyle name="Millares [0] 5 2 2 2 6 5" xfId="48073" xr:uid="{2F6E3214-1A9A-431F-B9C3-B374A9AB5C86}"/>
    <cellStyle name="Millares [0] 5 2 2 2 7" xfId="5738" xr:uid="{B5F373EC-CB3B-42F0-B6A7-D258A86A3342}"/>
    <cellStyle name="Millares [0] 5 2 2 2 7 2" xfId="14004" xr:uid="{6F68FC24-FE6C-4CFF-94ED-26BA1ECF1F44}"/>
    <cellStyle name="Millares [0] 5 2 2 2 7 2 2" xfId="35507" xr:uid="{E89868F9-05B6-4BCA-8370-268AC2ECA4B7}"/>
    <cellStyle name="Millares [0] 5 2 2 2 7 3" xfId="20639" xr:uid="{8A10B863-F438-4FB4-AF7F-1B7E89731756}"/>
    <cellStyle name="Millares [0] 5 2 2 2 7 3 2" xfId="42142" xr:uid="{C405DF24-EDAD-42FE-B451-110938A3ACB1}"/>
    <cellStyle name="Millares [0] 5 2 2 2 7 4" xfId="27244" xr:uid="{C7927D39-EEBD-4256-90E6-C4B21BA048EF}"/>
    <cellStyle name="Millares [0] 5 2 2 2 7 5" xfId="48747" xr:uid="{0950C6F0-E911-4C37-A36C-A4FA21D1C528}"/>
    <cellStyle name="Millares [0] 5 2 2 2 8" xfId="7379" xr:uid="{24FC3436-3BEC-4BA0-AE41-FB64539EC6DB}"/>
    <cellStyle name="Millares [0] 5 2 2 2 8 2" xfId="28882" xr:uid="{130064F3-F24F-4756-ABB7-6A33930D7A8F}"/>
    <cellStyle name="Millares [0] 5 2 2 2 9" xfId="9036" xr:uid="{06D33F06-884A-4C0C-9873-53012953EA2B}"/>
    <cellStyle name="Millares [0] 5 2 2 2 9 2" xfId="30539" xr:uid="{016331EA-DEFC-427F-B93E-4A226A5B9E26}"/>
    <cellStyle name="Millares [0] 5 2 2 3" xfId="1040" xr:uid="{AB0CB8F1-8E69-4392-B828-B8068D3024C1}"/>
    <cellStyle name="Millares [0] 5 2 2 3 2" xfId="3869" xr:uid="{1507A936-7971-43C2-831D-69295FA46B90}"/>
    <cellStyle name="Millares [0] 5 2 2 3 2 2" xfId="12135" xr:uid="{2E3239E8-7C60-4042-AC0E-877444328159}"/>
    <cellStyle name="Millares [0] 5 2 2 3 2 2 2" xfId="33638" xr:uid="{4777AFCA-16ED-46B4-9790-D467A2DEB77F}"/>
    <cellStyle name="Millares [0] 5 2 2 3 2 3" xfId="18770" xr:uid="{88FC7BCB-2F27-4005-BF96-4A874BFBB313}"/>
    <cellStyle name="Millares [0] 5 2 2 3 2 3 2" xfId="40273" xr:uid="{B382F395-A7A3-496D-82D7-1CAFB6B0A9CA}"/>
    <cellStyle name="Millares [0] 5 2 2 3 2 4" xfId="25375" xr:uid="{23F7B5A5-D559-4E39-A1E9-1118AE0D3072}"/>
    <cellStyle name="Millares [0] 5 2 2 3 2 5" xfId="46878" xr:uid="{404264F6-ADB0-40CD-B69B-B207DC203C22}"/>
    <cellStyle name="Millares [0] 5 2 2 3 3" xfId="6008" xr:uid="{F3CE0694-6D4A-409E-8E12-21754425D049}"/>
    <cellStyle name="Millares [0] 5 2 2 3 3 2" xfId="14274" xr:uid="{D5822A0C-69EF-4BC5-B94F-338E54306895}"/>
    <cellStyle name="Millares [0] 5 2 2 3 3 2 2" xfId="35777" xr:uid="{68D8E06C-D1DE-471E-B891-EC428E42B54D}"/>
    <cellStyle name="Millares [0] 5 2 2 3 3 3" xfId="20909" xr:uid="{6963BA54-E0AB-4672-96F6-C12D1DDABAFC}"/>
    <cellStyle name="Millares [0] 5 2 2 3 3 3 2" xfId="42412" xr:uid="{4E966025-F1DC-43F1-8721-436BB959A679}"/>
    <cellStyle name="Millares [0] 5 2 2 3 3 4" xfId="27514" xr:uid="{DA215AF6-CC09-49F2-A250-5B108712B5C4}"/>
    <cellStyle name="Millares [0] 5 2 2 3 3 5" xfId="49017" xr:uid="{8F7585FC-222B-4A59-9492-DE45ADD3DA8B}"/>
    <cellStyle name="Millares [0] 5 2 2 3 4" xfId="7649" xr:uid="{E62622E7-1891-464C-879A-BC818980AED1}"/>
    <cellStyle name="Millares [0] 5 2 2 3 4 2" xfId="29152" xr:uid="{D443F00A-5ABB-41B0-BBC2-D2884BF278A2}"/>
    <cellStyle name="Millares [0] 5 2 2 3 5" xfId="9306" xr:uid="{B7760E92-CCBF-4151-A347-BED779A269F2}"/>
    <cellStyle name="Millares [0] 5 2 2 3 5 2" xfId="30809" xr:uid="{5A26B319-CBEE-472B-A415-80B821F3FC33}"/>
    <cellStyle name="Millares [0] 5 2 2 3 6" xfId="15941" xr:uid="{E2387BD6-7373-4532-B8A2-6C72538BCAC6}"/>
    <cellStyle name="Millares [0] 5 2 2 3 6 2" xfId="37444" xr:uid="{3BF7025B-F292-43F5-8847-7AC182FE6DC1}"/>
    <cellStyle name="Millares [0] 5 2 2 3 7" xfId="22546" xr:uid="{2FAE7D9D-4ABA-411D-9D54-F9D6525BEEFD}"/>
    <cellStyle name="Millares [0] 5 2 2 3 8" xfId="44049" xr:uid="{3B938BE8-8293-4561-BD97-8891A8C6A407}"/>
    <cellStyle name="Millares [0] 5 2 2 4" xfId="1436" xr:uid="{BC7C0819-2AC6-49C6-87E3-DAE9C2A82D48}"/>
    <cellStyle name="Millares [0] 5 2 2 4 2" xfId="4265" xr:uid="{FD7DC3E3-DAE5-4C36-81B9-624B3E3ED7E4}"/>
    <cellStyle name="Millares [0] 5 2 2 4 2 2" xfId="12531" xr:uid="{F2E5F83E-3BC6-4D97-BC3A-BC6D1D6E8024}"/>
    <cellStyle name="Millares [0] 5 2 2 4 2 2 2" xfId="34034" xr:uid="{15CDD51A-E464-4759-AEF9-FD3DDE61AAE3}"/>
    <cellStyle name="Millares [0] 5 2 2 4 2 3" xfId="19166" xr:uid="{0922951F-4749-48CA-A031-5FE3D912A59B}"/>
    <cellStyle name="Millares [0] 5 2 2 4 2 3 2" xfId="40669" xr:uid="{DF60F865-A469-4E1E-95C5-17B02AA5AE31}"/>
    <cellStyle name="Millares [0] 5 2 2 4 2 4" xfId="25771" xr:uid="{80DA2BD4-7DAF-4864-9D03-093F89FB7849}"/>
    <cellStyle name="Millares [0] 5 2 2 4 2 5" xfId="47274" xr:uid="{0C4AACB7-3E04-4B05-A529-110A9BDFA4D8}"/>
    <cellStyle name="Millares [0] 5 2 2 4 3" xfId="6404" xr:uid="{5D327009-648B-485F-9730-FC1BB3AD31FD}"/>
    <cellStyle name="Millares [0] 5 2 2 4 3 2" xfId="14670" xr:uid="{3C78DC51-2AAC-4718-AB8C-A9D598E9F628}"/>
    <cellStyle name="Millares [0] 5 2 2 4 3 2 2" xfId="36173" xr:uid="{F3965C66-EB3F-4292-85BB-BC04424B03A3}"/>
    <cellStyle name="Millares [0] 5 2 2 4 3 3" xfId="21305" xr:uid="{0A11A7B6-E754-4F4E-BDE6-25D2516B6938}"/>
    <cellStyle name="Millares [0] 5 2 2 4 3 3 2" xfId="42808" xr:uid="{F4515035-ACB4-4A13-B98D-475F243C442A}"/>
    <cellStyle name="Millares [0] 5 2 2 4 3 4" xfId="27910" xr:uid="{A3D20261-26CC-466B-8A2E-6C918C37C9B8}"/>
    <cellStyle name="Millares [0] 5 2 2 4 3 5" xfId="49413" xr:uid="{CCF51982-515C-42F6-96DA-B3EB1F8891FA}"/>
    <cellStyle name="Millares [0] 5 2 2 4 4" xfId="8045" xr:uid="{817E4827-09E0-41E5-B235-82656E959CEA}"/>
    <cellStyle name="Millares [0] 5 2 2 4 4 2" xfId="29548" xr:uid="{0C8EA758-BB13-48AC-89C2-C29DD8F7727A}"/>
    <cellStyle name="Millares [0] 5 2 2 4 5" xfId="9702" xr:uid="{A79703F7-B2A3-458D-B4C3-6FF632F3C458}"/>
    <cellStyle name="Millares [0] 5 2 2 4 5 2" xfId="31205" xr:uid="{81957E84-C946-45AA-862E-81E59BC9D5A4}"/>
    <cellStyle name="Millares [0] 5 2 2 4 6" xfId="16337" xr:uid="{64558A49-F5E3-4466-8808-265911C1F4CA}"/>
    <cellStyle name="Millares [0] 5 2 2 4 6 2" xfId="37840" xr:uid="{9912ECF7-0D16-44D5-BB6A-CED9F77B0E8C}"/>
    <cellStyle name="Millares [0] 5 2 2 4 7" xfId="22942" xr:uid="{5BB71BD1-E661-43A0-B3D2-4BA35FF317FA}"/>
    <cellStyle name="Millares [0] 5 2 2 4 8" xfId="44445" xr:uid="{C17AB8BF-F564-4803-99B9-E363B11F1B22}"/>
    <cellStyle name="Millares [0] 5 2 2 5" xfId="2123" xr:uid="{EA147438-5602-4A19-A42E-1AD1A23D8211}"/>
    <cellStyle name="Millares [0] 5 2 2 5 2" xfId="10389" xr:uid="{D514B20B-5D6B-40B4-82F5-A0F90BA18DC5}"/>
    <cellStyle name="Millares [0] 5 2 2 5 2 2" xfId="31892" xr:uid="{346FB15D-F873-45D8-BCF6-74B126F18A6C}"/>
    <cellStyle name="Millares [0] 5 2 2 5 3" xfId="17024" xr:uid="{64270998-D32B-41C0-8FC2-6BFF90FEFD3A}"/>
    <cellStyle name="Millares [0] 5 2 2 5 3 2" xfId="38527" xr:uid="{80A237EB-28F5-4B19-B4C2-DCA0D0657F84}"/>
    <cellStyle name="Millares [0] 5 2 2 5 4" xfId="23629" xr:uid="{D679FEC2-392A-465F-844F-C2694B786953}"/>
    <cellStyle name="Millares [0] 5 2 2 5 5" xfId="45132" xr:uid="{41F6F209-49C0-466D-BC63-28DBD01D3523}"/>
    <cellStyle name="Millares [0] 5 2 2 6" xfId="2671" xr:uid="{1F0647BA-68E8-42AB-ACE6-6AF8238A9BE2}"/>
    <cellStyle name="Millares [0] 5 2 2 6 2" xfId="10937" xr:uid="{9EBE137D-D8A1-4B18-BA21-AD79C95C3618}"/>
    <cellStyle name="Millares [0] 5 2 2 6 2 2" xfId="32440" xr:uid="{F943F8E3-F096-4716-93FD-34C8D7AD3F1F}"/>
    <cellStyle name="Millares [0] 5 2 2 6 3" xfId="17572" xr:uid="{27D6D1C8-CF2A-415F-BC28-DE36B899E76B}"/>
    <cellStyle name="Millares [0] 5 2 2 6 3 2" xfId="39075" xr:uid="{A65D682A-BE95-4957-BF83-295A22EC00C2}"/>
    <cellStyle name="Millares [0] 5 2 2 6 4" xfId="24177" xr:uid="{67AAF027-7BB5-4109-9DAE-6E7FD7643EF0}"/>
    <cellStyle name="Millares [0] 5 2 2 6 5" xfId="45680" xr:uid="{148F12DF-24C2-443E-8811-1C386277050A}"/>
    <cellStyle name="Millares [0] 5 2 2 7" xfId="3319" xr:uid="{CFD40291-B1A1-4925-B48B-0AB55F6F133A}"/>
    <cellStyle name="Millares [0] 5 2 2 7 2" xfId="11585" xr:uid="{CA37AD0F-3F2F-4BAB-BFB6-C4DFF1A026A7}"/>
    <cellStyle name="Millares [0] 5 2 2 7 2 2" xfId="33088" xr:uid="{FB992733-AB8C-4CBB-8438-45C068C101EF}"/>
    <cellStyle name="Millares [0] 5 2 2 7 3" xfId="18220" xr:uid="{5C4B2F24-8C3D-4751-B929-5A597962D8B7}"/>
    <cellStyle name="Millares [0] 5 2 2 7 3 2" xfId="39723" xr:uid="{7D5AF803-4E0E-4BA4-880E-9A32652F38F4}"/>
    <cellStyle name="Millares [0] 5 2 2 7 4" xfId="24825" xr:uid="{B7FC341D-78EF-4CC8-81EF-3EE0F4C377D0}"/>
    <cellStyle name="Millares [0] 5 2 2 7 5" xfId="46328" xr:uid="{F5BF60F7-BBB4-4436-B02C-0970D334B0AB}"/>
    <cellStyle name="Millares [0] 5 2 2 8" xfId="4815" xr:uid="{43744D47-FC06-4868-B228-D17D750023C8}"/>
    <cellStyle name="Millares [0] 5 2 2 8 2" xfId="13081" xr:uid="{DD7451FC-55AF-47A9-A29B-F9E7415AEE2B}"/>
    <cellStyle name="Millares [0] 5 2 2 8 2 2" xfId="34584" xr:uid="{DA9DE5F5-5F11-4247-AA5D-FB5BA0A2DD5C}"/>
    <cellStyle name="Millares [0] 5 2 2 8 3" xfId="19716" xr:uid="{9FD16235-E766-4E04-A054-891FED4F6107}"/>
    <cellStyle name="Millares [0] 5 2 2 8 3 2" xfId="41219" xr:uid="{29E5DB2F-7A37-4A7B-A857-666735E25848}"/>
    <cellStyle name="Millares [0] 5 2 2 8 4" xfId="26321" xr:uid="{18A03DCB-DDAF-4CDB-B949-D5914A90C143}"/>
    <cellStyle name="Millares [0] 5 2 2 8 5" xfId="47824" xr:uid="{0F47E8FE-B9BB-4C02-9832-72FE19D60E5F}"/>
    <cellStyle name="Millares [0] 5 2 2 9" xfId="5458" xr:uid="{3D69FB9A-2F7A-449A-8921-D41DB94ADB7E}"/>
    <cellStyle name="Millares [0] 5 2 2 9 2" xfId="13724" xr:uid="{CAADF638-43BB-4CF6-B1E8-FD5EAC8CE4D7}"/>
    <cellStyle name="Millares [0] 5 2 2 9 2 2" xfId="35227" xr:uid="{025C67C3-F3B0-4DA3-9593-CFD4F0658400}"/>
    <cellStyle name="Millares [0] 5 2 2 9 3" xfId="20359" xr:uid="{D9250BF5-ACC7-45EB-AAD6-32C7F58193AF}"/>
    <cellStyle name="Millares [0] 5 2 2 9 3 2" xfId="41862" xr:uid="{6CA8F6D4-BC67-4604-A382-17B55445B6B0}"/>
    <cellStyle name="Millares [0] 5 2 2 9 4" xfId="26964" xr:uid="{3CEDAF9D-9AE5-4A55-AB08-0A08AE2553DC}"/>
    <cellStyle name="Millares [0] 5 2 2 9 5" xfId="48467" xr:uid="{BE1EBA78-71E0-47EE-BD14-608DC1B7E8F7}"/>
    <cellStyle name="Millares [0] 5 2 3" xfId="361" xr:uid="{55605B0B-033C-4CC6-908A-6F4E4BE25893}"/>
    <cellStyle name="Millares [0] 5 2 3 10" xfId="15264" xr:uid="{4779B708-FB79-4473-9439-4D331B64651A}"/>
    <cellStyle name="Millares [0] 5 2 3 10 2" xfId="36767" xr:uid="{853D4B6C-E94C-4344-AA08-773FFD52E8C3}"/>
    <cellStyle name="Millares [0] 5 2 3 11" xfId="21869" xr:uid="{670BA169-0067-4368-82F6-24FD220DF2EF}"/>
    <cellStyle name="Millares [0] 5 2 3 12" xfId="43372" xr:uid="{3FC4860B-E05F-44A9-B72E-5CE7E4EB260F}"/>
    <cellStyle name="Millares [0] 5 2 3 2" xfId="1309" xr:uid="{9A8B5520-9E37-43C1-8E5F-C6FD2CD2E676}"/>
    <cellStyle name="Millares [0] 5 2 3 2 2" xfId="4138" xr:uid="{55F1D3E4-58BB-4E33-896E-7DA513ED4D21}"/>
    <cellStyle name="Millares [0] 5 2 3 2 2 2" xfId="12404" xr:uid="{B826A850-D167-4987-AE88-E82285C7E7C2}"/>
    <cellStyle name="Millares [0] 5 2 3 2 2 2 2" xfId="33907" xr:uid="{5C894E70-9384-4A93-A79C-318C22D0E63D}"/>
    <cellStyle name="Millares [0] 5 2 3 2 2 3" xfId="19039" xr:uid="{8C874CFE-D906-49AD-8FA4-B4D3CDE2C459}"/>
    <cellStyle name="Millares [0] 5 2 3 2 2 3 2" xfId="40542" xr:uid="{765E0067-7E5C-42CB-8E70-D24B0A5DB72B}"/>
    <cellStyle name="Millares [0] 5 2 3 2 2 4" xfId="25644" xr:uid="{E4D99BA6-A8DF-48EF-A836-8C6CFDFD80F3}"/>
    <cellStyle name="Millares [0] 5 2 3 2 2 5" xfId="47147" xr:uid="{9352F066-921D-4DCD-849F-C258F2657181}"/>
    <cellStyle name="Millares [0] 5 2 3 2 3" xfId="6277" xr:uid="{C8ED3FFB-3AAA-4E42-AEA9-BBF5228562DF}"/>
    <cellStyle name="Millares [0] 5 2 3 2 3 2" xfId="14543" xr:uid="{6038AB14-720A-43F0-A6D8-0D1506C3A602}"/>
    <cellStyle name="Millares [0] 5 2 3 2 3 2 2" xfId="36046" xr:uid="{3E465CE9-E980-48A0-98A6-FBE575BD230B}"/>
    <cellStyle name="Millares [0] 5 2 3 2 3 3" xfId="21178" xr:uid="{A22964FD-4644-49FD-89FB-2BEDF77C1F6B}"/>
    <cellStyle name="Millares [0] 5 2 3 2 3 3 2" xfId="42681" xr:uid="{9A740C3F-2C39-4829-870F-6DEE39371E83}"/>
    <cellStyle name="Millares [0] 5 2 3 2 3 4" xfId="27783" xr:uid="{D90B2B2D-64D6-4F59-A125-65DB7648B7E7}"/>
    <cellStyle name="Millares [0] 5 2 3 2 3 5" xfId="49286" xr:uid="{E2127237-51DB-4E42-989A-01052B0CCBEE}"/>
    <cellStyle name="Millares [0] 5 2 3 2 4" xfId="7918" xr:uid="{B1B0C23C-3D9C-422E-80F8-20D1EFDE262B}"/>
    <cellStyle name="Millares [0] 5 2 3 2 4 2" xfId="29421" xr:uid="{8B21425D-77A4-4CBB-A2D0-77B331E4D137}"/>
    <cellStyle name="Millares [0] 5 2 3 2 5" xfId="9575" xr:uid="{B87A42BC-FD8D-4BC6-903B-A3AF4DAB390F}"/>
    <cellStyle name="Millares [0] 5 2 3 2 5 2" xfId="31078" xr:uid="{8CA77D2E-57BB-4B68-9A43-2F2F079B5586}"/>
    <cellStyle name="Millares [0] 5 2 3 2 6" xfId="16210" xr:uid="{393A1830-7122-49D6-868A-A6C61EF25EE5}"/>
    <cellStyle name="Millares [0] 5 2 3 2 6 2" xfId="37713" xr:uid="{1C0AE599-0B24-4B58-A6C3-8AABDC3F8424}"/>
    <cellStyle name="Millares [0] 5 2 3 2 7" xfId="22815" xr:uid="{E44D26F4-6B58-4E61-9435-B8C9E35E7A67}"/>
    <cellStyle name="Millares [0] 5 2 3 2 8" xfId="44318" xr:uid="{43D15E1E-6948-4A1A-8024-42D21CBB0382}"/>
    <cellStyle name="Millares [0] 5 2 3 3" xfId="1996" xr:uid="{A9EE12DD-A3AF-4E8C-96D3-749F2B7D8021}"/>
    <cellStyle name="Millares [0] 5 2 3 3 2" xfId="10262" xr:uid="{6CDA6329-1647-4588-BB9B-E0C68A3ACC52}"/>
    <cellStyle name="Millares [0] 5 2 3 3 2 2" xfId="31765" xr:uid="{475C5D3F-A5D3-4C37-8788-4418B23C4704}"/>
    <cellStyle name="Millares [0] 5 2 3 3 3" xfId="16897" xr:uid="{382336E4-875B-4453-9BAD-145B34256625}"/>
    <cellStyle name="Millares [0] 5 2 3 3 3 2" xfId="38400" xr:uid="{2ED508EF-BB76-420D-B6CB-E3F1F5F4C085}"/>
    <cellStyle name="Millares [0] 5 2 3 3 4" xfId="23502" xr:uid="{52F818B2-DDD9-4DD3-AAD1-5647BBB32528}"/>
    <cellStyle name="Millares [0] 5 2 3 3 5" xfId="45005" xr:uid="{55321017-FA7E-45E2-AFBD-16815E1518EF}"/>
    <cellStyle name="Millares [0] 5 2 3 4" xfId="2795" xr:uid="{A79FAC01-C101-4642-A80E-C2B21ED6064F}"/>
    <cellStyle name="Millares [0] 5 2 3 4 2" xfId="11061" xr:uid="{D6429B5F-3FCF-48A3-83C4-51E7B58E379F}"/>
    <cellStyle name="Millares [0] 5 2 3 4 2 2" xfId="32564" xr:uid="{A4838F16-1DB4-4CFB-9434-C67E7F686AA2}"/>
    <cellStyle name="Millares [0] 5 2 3 4 3" xfId="17696" xr:uid="{83100E1C-7835-4D5C-B7DF-52D58663AC4C}"/>
    <cellStyle name="Millares [0] 5 2 3 4 3 2" xfId="39199" xr:uid="{50FA5BC9-AB55-4D03-9C8E-7079336A1F8C}"/>
    <cellStyle name="Millares [0] 5 2 3 4 4" xfId="24301" xr:uid="{ADA0E6D6-A848-4CAB-9581-2C7F69C10007}"/>
    <cellStyle name="Millares [0] 5 2 3 4 5" xfId="45804" xr:uid="{92EFDB62-3E14-4A21-99C2-BC33C99A744A}"/>
    <cellStyle name="Millares [0] 5 2 3 5" xfId="3192" xr:uid="{88DB507E-6223-4C3A-B218-A0D2B3BE08A0}"/>
    <cellStyle name="Millares [0] 5 2 3 5 2" xfId="11458" xr:uid="{2B92669D-503A-4F1B-9575-7328491CC88E}"/>
    <cellStyle name="Millares [0] 5 2 3 5 2 2" xfId="32961" xr:uid="{FAAF33C2-1445-419C-8567-69C36665446F}"/>
    <cellStyle name="Millares [0] 5 2 3 5 3" xfId="18093" xr:uid="{ED3E23D7-DC32-4140-ADD4-C77523C35DA6}"/>
    <cellStyle name="Millares [0] 5 2 3 5 3 2" xfId="39596" xr:uid="{01E5EADC-A889-4002-9248-FF38FA263D9F}"/>
    <cellStyle name="Millares [0] 5 2 3 5 4" xfId="24698" xr:uid="{A1FE3ED8-6015-4DD1-9553-6CA33E64B71E}"/>
    <cellStyle name="Millares [0] 5 2 3 5 5" xfId="46201" xr:uid="{C83A7D7F-78CD-49F1-AA5B-7B4A64B0C6ED}"/>
    <cellStyle name="Millares [0] 5 2 3 6" xfId="4939" xr:uid="{8B8ACF55-9B2B-49F1-9F22-EA257F5F7CBC}"/>
    <cellStyle name="Millares [0] 5 2 3 6 2" xfId="13205" xr:uid="{04569B5F-7F39-4545-9885-EF2B4E66FF15}"/>
    <cellStyle name="Millares [0] 5 2 3 6 2 2" xfId="34708" xr:uid="{462FEEBF-0A7A-4158-94B8-0C1711421F3A}"/>
    <cellStyle name="Millares [0] 5 2 3 6 3" xfId="19840" xr:uid="{ED216E17-249B-4A65-975A-C33C721219E2}"/>
    <cellStyle name="Millares [0] 5 2 3 6 3 2" xfId="41343" xr:uid="{6C7E0F63-7F1C-4179-9F58-02D4841CFEA3}"/>
    <cellStyle name="Millares [0] 5 2 3 6 4" xfId="26445" xr:uid="{FF00CBFD-E011-492B-B0CD-8A6409DFD515}"/>
    <cellStyle name="Millares [0] 5 2 3 6 5" xfId="47948" xr:uid="{EF7FE74C-F5D5-48DA-ABF5-0266CFCA5ED1}"/>
    <cellStyle name="Millares [0] 5 2 3 7" xfId="5331" xr:uid="{53B67793-528B-433E-AD89-7DD84023A5C6}"/>
    <cellStyle name="Millares [0] 5 2 3 7 2" xfId="13597" xr:uid="{BB08088C-D879-4D11-BF68-70F78564158F}"/>
    <cellStyle name="Millares [0] 5 2 3 7 2 2" xfId="35100" xr:uid="{D6CCFFAC-538C-46DB-A6F0-95833273B90A}"/>
    <cellStyle name="Millares [0] 5 2 3 7 3" xfId="20232" xr:uid="{E776AB90-3450-4F8A-9B9A-29424AC9F497}"/>
    <cellStyle name="Millares [0] 5 2 3 7 3 2" xfId="41735" xr:uid="{081BA3A6-DFCB-4585-863D-152BD59DF80E}"/>
    <cellStyle name="Millares [0] 5 2 3 7 4" xfId="26837" xr:uid="{76E457D8-DDC0-4CAD-A8B1-A5691F5260FA}"/>
    <cellStyle name="Millares [0] 5 2 3 7 5" xfId="48340" xr:uid="{54ECFA98-E7D0-43CF-9663-433DBF36873C}"/>
    <cellStyle name="Millares [0] 5 2 3 8" xfId="6972" xr:uid="{60304096-D82C-4E26-A6B5-BDCBA37817A2}"/>
    <cellStyle name="Millares [0] 5 2 3 8 2" xfId="28475" xr:uid="{05F4B1CD-4051-4760-8427-EE7B2F9D39C7}"/>
    <cellStyle name="Millares [0] 5 2 3 9" xfId="8628" xr:uid="{EDB56D0B-3C18-40E1-94B5-75805C2AB734}"/>
    <cellStyle name="Millares [0] 5 2 3 9 2" xfId="30131" xr:uid="{84180432-B78B-4DC2-B6CD-8F1B5E26FFBF}"/>
    <cellStyle name="Millares [0] 5 2 4" xfId="645" xr:uid="{8AC60E03-8532-480A-9A1F-7BF97D9A57CC}"/>
    <cellStyle name="Millares [0] 5 2 4 10" xfId="43654" xr:uid="{AB5CD55F-50E9-4A87-BAD2-68A4C6747C38}"/>
    <cellStyle name="Millares [0] 5 2 4 2" xfId="1591" xr:uid="{1BA2C691-BFB7-44E4-9D36-02A7942FD609}"/>
    <cellStyle name="Millares [0] 5 2 4 2 2" xfId="4420" xr:uid="{BFF37F19-E2FD-4287-AB67-BB7AD789822C}"/>
    <cellStyle name="Millares [0] 5 2 4 2 2 2" xfId="12686" xr:uid="{124D824F-FFCE-4C72-B048-BB30593E3004}"/>
    <cellStyle name="Millares [0] 5 2 4 2 2 2 2" xfId="34189" xr:uid="{6BBC8D10-EA22-445A-9605-9408B2D3BCB9}"/>
    <cellStyle name="Millares [0] 5 2 4 2 2 3" xfId="19321" xr:uid="{4AAA8FF2-42F1-413F-95E8-B76B38571A20}"/>
    <cellStyle name="Millares [0] 5 2 4 2 2 3 2" xfId="40824" xr:uid="{E0768E25-32C2-414A-96C4-5C7EC1D11108}"/>
    <cellStyle name="Millares [0] 5 2 4 2 2 4" xfId="25926" xr:uid="{184672DC-628E-44EC-9182-23C3FACE9147}"/>
    <cellStyle name="Millares [0] 5 2 4 2 2 5" xfId="47429" xr:uid="{4688D39B-7E84-4757-96C3-D49B843BE907}"/>
    <cellStyle name="Millares [0] 5 2 4 2 3" xfId="6559" xr:uid="{511EA2EF-4A23-4802-8184-C0036B450DE0}"/>
    <cellStyle name="Millares [0] 5 2 4 2 3 2" xfId="14825" xr:uid="{4FF12719-41AC-4C77-95EC-7A8182DE6D70}"/>
    <cellStyle name="Millares [0] 5 2 4 2 3 2 2" xfId="36328" xr:uid="{E4097609-585B-47B2-94F8-FA718D549B87}"/>
    <cellStyle name="Millares [0] 5 2 4 2 3 3" xfId="21460" xr:uid="{E4C22352-1935-4C34-8F76-7FE0E01E9DBA}"/>
    <cellStyle name="Millares [0] 5 2 4 2 3 3 2" xfId="42963" xr:uid="{CD8E9C8A-0363-41C4-BC83-F152D72DE785}"/>
    <cellStyle name="Millares [0] 5 2 4 2 3 4" xfId="28065" xr:uid="{6BFDDF89-C30B-4863-9E9B-7467302B5FA3}"/>
    <cellStyle name="Millares [0] 5 2 4 2 3 5" xfId="49568" xr:uid="{C657B72E-5160-45B0-BCD2-4E1621E45470}"/>
    <cellStyle name="Millares [0] 5 2 4 2 4" xfId="8200" xr:uid="{2FF0C738-5DED-4AC6-B373-351556E8C944}"/>
    <cellStyle name="Millares [0] 5 2 4 2 4 2" xfId="29703" xr:uid="{7B32A5CD-ADA3-4EFA-83DA-5507C9D2081B}"/>
    <cellStyle name="Millares [0] 5 2 4 2 5" xfId="9857" xr:uid="{AFCBD717-23F4-4349-9D50-E41C4D8B92FD}"/>
    <cellStyle name="Millares [0] 5 2 4 2 5 2" xfId="31360" xr:uid="{46865E68-2582-47CF-ABFE-B47850826C36}"/>
    <cellStyle name="Millares [0] 5 2 4 2 6" xfId="16492" xr:uid="{D4DB9703-69E1-4810-BB60-6DAF274267EA}"/>
    <cellStyle name="Millares [0] 5 2 4 2 6 2" xfId="37995" xr:uid="{19ECB590-1FBF-4418-9614-1A9CB2397EF5}"/>
    <cellStyle name="Millares [0] 5 2 4 2 7" xfId="23097" xr:uid="{97066B29-7826-4FE5-93EC-7E217F920483}"/>
    <cellStyle name="Millares [0] 5 2 4 2 8" xfId="44600" xr:uid="{E60807CB-AA6A-49B0-AFAE-9C5B9A11843A}"/>
    <cellStyle name="Millares [0] 5 2 4 3" xfId="2278" xr:uid="{502BCF06-39C4-45DB-AC4A-32FC6860AC13}"/>
    <cellStyle name="Millares [0] 5 2 4 3 2" xfId="10544" xr:uid="{38A86E32-BC9A-46E0-882B-D90451B26D4B}"/>
    <cellStyle name="Millares [0] 5 2 4 3 2 2" xfId="32047" xr:uid="{1EECFE6C-B254-4829-B5BA-8A8426ED23B8}"/>
    <cellStyle name="Millares [0] 5 2 4 3 3" xfId="17179" xr:uid="{FECA5F79-FBD9-413C-A69A-2E7255E09525}"/>
    <cellStyle name="Millares [0] 5 2 4 3 3 2" xfId="38682" xr:uid="{4264F5CF-4110-413A-AC19-13FE7B8DF6B7}"/>
    <cellStyle name="Millares [0] 5 2 4 3 4" xfId="23784" xr:uid="{13542ACE-18E1-474D-94FE-232A18779229}"/>
    <cellStyle name="Millares [0] 5 2 4 3 5" xfId="45287" xr:uid="{4F1E16C0-C2B8-406A-BA14-8ED7D539B2CD}"/>
    <cellStyle name="Millares [0] 5 2 4 4" xfId="3474" xr:uid="{8D2F1C0F-7EC8-4D28-B51A-F177A1D13FA2}"/>
    <cellStyle name="Millares [0] 5 2 4 4 2" xfId="11740" xr:uid="{3322F464-47D7-4740-B703-18E75416F4CB}"/>
    <cellStyle name="Millares [0] 5 2 4 4 2 2" xfId="33243" xr:uid="{7F23C1CF-4AED-4643-B236-3A6DA3860D3F}"/>
    <cellStyle name="Millares [0] 5 2 4 4 3" xfId="18375" xr:uid="{1648C42B-B518-4E43-9120-703C345A6BE8}"/>
    <cellStyle name="Millares [0] 5 2 4 4 3 2" xfId="39878" xr:uid="{DD493410-5E92-40F3-B43E-34D9C0CE6F94}"/>
    <cellStyle name="Millares [0] 5 2 4 4 4" xfId="24980" xr:uid="{43C0DE8F-01FC-40B3-BBDB-76F60AC3AE5B}"/>
    <cellStyle name="Millares [0] 5 2 4 4 5" xfId="46483" xr:uid="{2567AE69-313B-41A2-A939-E78AAF002297}"/>
    <cellStyle name="Millares [0] 5 2 4 5" xfId="5613" xr:uid="{6F139AA9-D26D-4E44-8CEE-54CE23F2403C}"/>
    <cellStyle name="Millares [0] 5 2 4 5 2" xfId="13879" xr:uid="{7469F6DB-58D4-4C16-9994-5931285E6818}"/>
    <cellStyle name="Millares [0] 5 2 4 5 2 2" xfId="35382" xr:uid="{78A62167-8787-4891-BD9E-DF7C2E6A4F70}"/>
    <cellStyle name="Millares [0] 5 2 4 5 3" xfId="20514" xr:uid="{91EB42F2-E634-4ED9-B947-7D5946118823}"/>
    <cellStyle name="Millares [0] 5 2 4 5 3 2" xfId="42017" xr:uid="{31814F73-D0EE-4D84-801C-1F254CD30769}"/>
    <cellStyle name="Millares [0] 5 2 4 5 4" xfId="27119" xr:uid="{75E4280B-80AD-4061-99D0-34C4DD2F3361}"/>
    <cellStyle name="Millares [0] 5 2 4 5 5" xfId="48622" xr:uid="{07B3341E-6D04-4EDC-A70B-E54836B8AD08}"/>
    <cellStyle name="Millares [0] 5 2 4 6" xfId="7254" xr:uid="{1B2E8062-2813-44B7-948B-3EE2F9F5CA7A}"/>
    <cellStyle name="Millares [0] 5 2 4 6 2" xfId="28757" xr:uid="{5091614A-201F-46A7-9C7E-311C12718EAD}"/>
    <cellStyle name="Millares [0] 5 2 4 7" xfId="8911" xr:uid="{65E6DD28-7285-4E97-8B48-3DE1FF45031C}"/>
    <cellStyle name="Millares [0] 5 2 4 7 2" xfId="30414" xr:uid="{6C2D31D9-A3A6-4747-9E44-0B97CCE9FBFF}"/>
    <cellStyle name="Millares [0] 5 2 4 8" xfId="15546" xr:uid="{72D460D9-F0FC-4753-80B1-6541EF42774E}"/>
    <cellStyle name="Millares [0] 5 2 4 8 2" xfId="37049" xr:uid="{1083AB5B-3D73-4AA8-AD1D-4B1D36939D20}"/>
    <cellStyle name="Millares [0] 5 2 4 9" xfId="22151" xr:uid="{D94DB840-DC94-4865-8DCD-CAA528707212}"/>
    <cellStyle name="Millares [0] 5 2 5" xfId="913" xr:uid="{85D396B2-80D9-4D28-AFB9-6C716C35B869}"/>
    <cellStyle name="Millares [0] 5 2 5 2" xfId="3742" xr:uid="{62108576-F786-4A6F-96B4-69140A67FF02}"/>
    <cellStyle name="Millares [0] 5 2 5 2 2" xfId="12008" xr:uid="{01E72268-CC92-43C6-AA8E-22E368BB4AD4}"/>
    <cellStyle name="Millares [0] 5 2 5 2 2 2" xfId="33511" xr:uid="{2AEB7FDF-952A-4165-893A-C31771D0188A}"/>
    <cellStyle name="Millares [0] 5 2 5 2 3" xfId="18643" xr:uid="{7FFDFB19-30E4-4765-8F48-2F2327381A74}"/>
    <cellStyle name="Millares [0] 5 2 5 2 3 2" xfId="40146" xr:uid="{D3590FCF-1BBC-412F-94E3-22912FDE427A}"/>
    <cellStyle name="Millares [0] 5 2 5 2 4" xfId="25248" xr:uid="{90078EB6-4840-404B-BE94-885F93B14E48}"/>
    <cellStyle name="Millares [0] 5 2 5 2 5" xfId="46751" xr:uid="{760ADFD6-1A04-4C84-9D1F-678BBC5CE79E}"/>
    <cellStyle name="Millares [0] 5 2 5 3" xfId="5881" xr:uid="{F193CF0B-F4BC-4E12-A210-7784C8A111C7}"/>
    <cellStyle name="Millares [0] 5 2 5 3 2" xfId="14147" xr:uid="{929DBFDC-BBAA-458E-976C-8B2F000D6BD8}"/>
    <cellStyle name="Millares [0] 5 2 5 3 2 2" xfId="35650" xr:uid="{FFDF5094-090B-4B38-A572-DA14DF26B646}"/>
    <cellStyle name="Millares [0] 5 2 5 3 3" xfId="20782" xr:uid="{0F2B522A-0428-47D2-8611-1D6356A18DFF}"/>
    <cellStyle name="Millares [0] 5 2 5 3 3 2" xfId="42285" xr:uid="{775D65BB-D58B-402B-97F8-CBAAC7C13F15}"/>
    <cellStyle name="Millares [0] 5 2 5 3 4" xfId="27387" xr:uid="{4B7BE80E-E9B9-4CCB-ACD1-4C8C80406F1E}"/>
    <cellStyle name="Millares [0] 5 2 5 3 5" xfId="48890" xr:uid="{1D406F74-289D-4F4F-BCC4-81FD082B494F}"/>
    <cellStyle name="Millares [0] 5 2 5 4" xfId="7522" xr:uid="{12CFFC92-B491-4115-AEBC-A5305EDDC6DC}"/>
    <cellStyle name="Millares [0] 5 2 5 4 2" xfId="29025" xr:uid="{25B3B51B-6AE2-4A3B-869E-E5F6F6EE8165}"/>
    <cellStyle name="Millares [0] 5 2 5 5" xfId="9179" xr:uid="{B16629C2-A2D5-4981-A0D5-4F87877DD6F9}"/>
    <cellStyle name="Millares [0] 5 2 5 5 2" xfId="30682" xr:uid="{02B16D32-011E-4B9B-80D1-C74097043FCA}"/>
    <cellStyle name="Millares [0] 5 2 5 6" xfId="15814" xr:uid="{A39307F3-4CA3-4663-83AC-5E3870A46F13}"/>
    <cellStyle name="Millares [0] 5 2 5 6 2" xfId="37317" xr:uid="{EBB395FC-5DDF-4F77-8343-F9427B2E004C}"/>
    <cellStyle name="Millares [0] 5 2 5 7" xfId="22419" xr:uid="{09F397EB-D7E9-4762-9E24-C796AE98D7DA}"/>
    <cellStyle name="Millares [0] 5 2 5 8" xfId="43922" xr:uid="{D44AAD08-2780-4A55-A445-EA445D6431DD}"/>
    <cellStyle name="Millares [0] 5 2 6" xfId="1174" xr:uid="{7BD8A3F3-EBFA-4A2E-8B5F-21F84F3CBB65}"/>
    <cellStyle name="Millares [0] 5 2 6 2" xfId="4003" xr:uid="{DF7B4054-966E-4BFD-965B-05FE261B3A6A}"/>
    <cellStyle name="Millares [0] 5 2 6 2 2" xfId="12269" xr:uid="{42BA178B-EA57-4EE3-BBC6-57007F18E845}"/>
    <cellStyle name="Millares [0] 5 2 6 2 2 2" xfId="33772" xr:uid="{404874E6-FD05-4B54-9B19-C67CB17A4A26}"/>
    <cellStyle name="Millares [0] 5 2 6 2 3" xfId="18904" xr:uid="{79DB1210-2927-4A31-8B2F-E09848087578}"/>
    <cellStyle name="Millares [0] 5 2 6 2 3 2" xfId="40407" xr:uid="{1754CE8B-4DE9-4A54-8A64-78E45E388129}"/>
    <cellStyle name="Millares [0] 5 2 6 2 4" xfId="25509" xr:uid="{2AC7EFB3-B99F-4DE9-ADAE-B4E0E32D916A}"/>
    <cellStyle name="Millares [0] 5 2 6 2 5" xfId="47012" xr:uid="{6CD08279-EAE8-41B9-B88F-1EDD6C2AE8FB}"/>
    <cellStyle name="Millares [0] 5 2 6 3" xfId="6142" xr:uid="{34E37059-696E-45CF-9A2F-E5F649F6AB28}"/>
    <cellStyle name="Millares [0] 5 2 6 3 2" xfId="14408" xr:uid="{7CFB4019-FE97-4EB1-B9E0-68B34DF1C659}"/>
    <cellStyle name="Millares [0] 5 2 6 3 2 2" xfId="35911" xr:uid="{E635CA68-B39C-45A8-9E90-10C70ED53C15}"/>
    <cellStyle name="Millares [0] 5 2 6 3 3" xfId="21043" xr:uid="{E042633A-AF2D-4A86-8E50-C898255B47D0}"/>
    <cellStyle name="Millares [0] 5 2 6 3 3 2" xfId="42546" xr:uid="{02977E0C-6414-4EF1-84C4-33F9323C60CA}"/>
    <cellStyle name="Millares [0] 5 2 6 3 4" xfId="27648" xr:uid="{64484664-28CF-4977-A933-2BBE56E68D82}"/>
    <cellStyle name="Millares [0] 5 2 6 3 5" xfId="49151" xr:uid="{1709B7E7-FAE8-4A0C-9807-CEA5EF2FF872}"/>
    <cellStyle name="Millares [0] 5 2 6 4" xfId="7783" xr:uid="{9C1D98E4-A923-4F0B-A347-6CA529E27CA1}"/>
    <cellStyle name="Millares [0] 5 2 6 4 2" xfId="29286" xr:uid="{69694741-6B26-4D36-8A34-8442F6A5F824}"/>
    <cellStyle name="Millares [0] 5 2 6 5" xfId="9440" xr:uid="{397679EA-6E3B-4757-8236-FC2AEE265768}"/>
    <cellStyle name="Millares [0] 5 2 6 5 2" xfId="30943" xr:uid="{286386C8-D9A0-4931-8EE2-3705FEFD41AD}"/>
    <cellStyle name="Millares [0] 5 2 6 6" xfId="16075" xr:uid="{EEE74BA1-50BC-49CB-8A9E-A4A90BEBFFE1}"/>
    <cellStyle name="Millares [0] 5 2 6 6 2" xfId="37578" xr:uid="{2CA7EEA9-3DD5-4ABF-90C6-77183232A2B9}"/>
    <cellStyle name="Millares [0] 5 2 6 7" xfId="22680" xr:uid="{A6EA078A-D3B4-42AE-9035-CACCEAECD636}"/>
    <cellStyle name="Millares [0] 5 2 6 8" xfId="44183" xr:uid="{ED85908D-293D-4F97-86C3-8813CDD98CA0}"/>
    <cellStyle name="Millares [0] 5 2 7" xfId="1862" xr:uid="{CC5491CC-381B-42E3-AFB3-5787DF8E48D7}"/>
    <cellStyle name="Millares [0] 5 2 7 2" xfId="10128" xr:uid="{60842888-26B8-4C1D-B769-D38047D098B7}"/>
    <cellStyle name="Millares [0] 5 2 7 2 2" xfId="31631" xr:uid="{07043489-4BFC-4243-9684-475DECF4C0F1}"/>
    <cellStyle name="Millares [0] 5 2 7 3" xfId="16763" xr:uid="{50BAF5AB-FEC7-43C9-A6B8-88F59E61AB4C}"/>
    <cellStyle name="Millares [0] 5 2 7 3 2" xfId="38266" xr:uid="{1D2CD7F9-E428-418C-A736-246A04A70112}"/>
    <cellStyle name="Millares [0] 5 2 7 4" xfId="23368" xr:uid="{20606F41-082A-418E-86E4-7836EF6A83D1}"/>
    <cellStyle name="Millares [0] 5 2 7 5" xfId="44871" xr:uid="{BCF4BE0C-991C-4528-B8C4-5F780C34509C}"/>
    <cellStyle name="Millares [0] 5 2 8" xfId="2547" xr:uid="{A86FD1F9-5EEB-44DA-B967-20AD1F3DDC06}"/>
    <cellStyle name="Millares [0] 5 2 8 2" xfId="10813" xr:uid="{DC39B5D0-3981-4492-A3E2-AB07370D2CCF}"/>
    <cellStyle name="Millares [0] 5 2 8 2 2" xfId="32316" xr:uid="{E042E60A-F472-437F-9FAE-6A3C928C34AA}"/>
    <cellStyle name="Millares [0] 5 2 8 3" xfId="17448" xr:uid="{F1315073-AF2C-471A-8697-6F44A8B37B88}"/>
    <cellStyle name="Millares [0] 5 2 8 3 2" xfId="38951" xr:uid="{786161A4-9BF2-49BA-9D4C-16DFDDE3CF8A}"/>
    <cellStyle name="Millares [0] 5 2 8 4" xfId="24053" xr:uid="{BC95D6C8-D2C0-447C-9BF7-AE56109956A0}"/>
    <cellStyle name="Millares [0] 5 2 8 5" xfId="45556" xr:uid="{A5262DD7-7FA5-4D73-99E8-FE0236FEBF3D}"/>
    <cellStyle name="Millares [0] 5 2 9" xfId="3058" xr:uid="{5AFE82FB-3038-48E6-BDBE-2DC33DAB89AD}"/>
    <cellStyle name="Millares [0] 5 2 9 2" xfId="11324" xr:uid="{2988C461-79A9-4D80-8293-3AD154667228}"/>
    <cellStyle name="Millares [0] 5 2 9 2 2" xfId="32827" xr:uid="{C57245D4-1EDF-4B9B-8483-E10702BB3899}"/>
    <cellStyle name="Millares [0] 5 2 9 3" xfId="17959" xr:uid="{B70137A1-4347-4F70-AA3E-0327F3744CB4}"/>
    <cellStyle name="Millares [0] 5 2 9 3 2" xfId="39462" xr:uid="{B569E233-D158-441B-BEBE-197BD3FA7E5C}"/>
    <cellStyle name="Millares [0] 5 2 9 4" xfId="24564" xr:uid="{9E593F98-874F-4DA0-8725-967C06A43DED}"/>
    <cellStyle name="Millares [0] 5 2 9 5" xfId="46067" xr:uid="{F9066858-7121-4ED7-88DC-9A2180645AC4}"/>
    <cellStyle name="Millares [0] 5 3" xfId="451" xr:uid="{D85335D7-97F8-42DC-BDC1-322701C33F90}"/>
    <cellStyle name="Millares [0] 5 3 10" xfId="7062" xr:uid="{DD3EEC8C-AAAE-4E1C-9F8D-AFECC239578B}"/>
    <cellStyle name="Millares [0] 5 3 10 2" xfId="28565" xr:uid="{C1E15C43-6D79-498E-86D6-C4CE9A0FB35D}"/>
    <cellStyle name="Millares [0] 5 3 11" xfId="8718" xr:uid="{1D842D5F-75C3-48D9-A126-D62C56E705F8}"/>
    <cellStyle name="Millares [0] 5 3 11 2" xfId="30221" xr:uid="{CD425651-2FE2-4134-A4E5-847A25FFC965}"/>
    <cellStyle name="Millares [0] 5 3 12" xfId="15354" xr:uid="{444D3103-3E2E-4533-B5B2-3E33D6D5DF41}"/>
    <cellStyle name="Millares [0] 5 3 12 2" xfId="36857" xr:uid="{84592BE5-04A8-41FD-94F8-8A94EB501F6D}"/>
    <cellStyle name="Millares [0] 5 3 13" xfId="21959" xr:uid="{3A547D13-2769-459E-B815-F8EFD6F04031}"/>
    <cellStyle name="Millares [0] 5 3 14" xfId="43462" xr:uid="{916B72A4-EBCA-42F8-B15C-581C875D4EDF}"/>
    <cellStyle name="Millares [0] 5 3 2" xfId="733" xr:uid="{BE46B791-140F-493D-B237-9090E1CBBA53}"/>
    <cellStyle name="Millares [0] 5 3 2 10" xfId="15634" xr:uid="{296A19BF-C50E-4108-AF13-39107A1C40A3}"/>
    <cellStyle name="Millares [0] 5 3 2 10 2" xfId="37137" xr:uid="{0F47AD56-43CD-4C4C-B4C7-27D3D6CD5E3B}"/>
    <cellStyle name="Millares [0] 5 3 2 11" xfId="22239" xr:uid="{5DAB66EA-9A11-4D87-9AD4-0343A71C453D}"/>
    <cellStyle name="Millares [0] 5 3 2 12" xfId="43742" xr:uid="{A59752A1-9EB1-45C6-91A8-03A7D88D013F}"/>
    <cellStyle name="Millares [0] 5 3 2 2" xfId="1679" xr:uid="{3484A3CC-9CD2-4336-8D16-5E1644AAD592}"/>
    <cellStyle name="Millares [0] 5 3 2 2 2" xfId="4508" xr:uid="{876CFDA6-B9C9-446F-9DE7-FF883B9ACF83}"/>
    <cellStyle name="Millares [0] 5 3 2 2 2 2" xfId="12774" xr:uid="{EBA7D290-4859-4398-BBF4-8F3ACB96C452}"/>
    <cellStyle name="Millares [0] 5 3 2 2 2 2 2" xfId="34277" xr:uid="{4E4C423C-DBC2-4822-9A2B-1C7C88479D79}"/>
    <cellStyle name="Millares [0] 5 3 2 2 2 3" xfId="19409" xr:uid="{A1324DCA-6A0A-4ACB-ABB7-3AAF3AE6C8E8}"/>
    <cellStyle name="Millares [0] 5 3 2 2 2 3 2" xfId="40912" xr:uid="{9F5D33C0-0361-448E-B734-6E6E59869452}"/>
    <cellStyle name="Millares [0] 5 3 2 2 2 4" xfId="26014" xr:uid="{0A0258CA-62B8-4926-A54D-ED7204A016DE}"/>
    <cellStyle name="Millares [0] 5 3 2 2 2 5" xfId="47517" xr:uid="{0BB3526A-0131-4666-9742-EC8BE2C2AF4A}"/>
    <cellStyle name="Millares [0] 5 3 2 2 3" xfId="6647" xr:uid="{5CCF9A28-88A6-42E7-833D-E9372CD7C3A8}"/>
    <cellStyle name="Millares [0] 5 3 2 2 3 2" xfId="14913" xr:uid="{DA4E06F9-FCEB-4851-9AFB-383FBA7F8306}"/>
    <cellStyle name="Millares [0] 5 3 2 2 3 2 2" xfId="36416" xr:uid="{F9BF3E4A-0590-4427-829A-1EED829A90D5}"/>
    <cellStyle name="Millares [0] 5 3 2 2 3 3" xfId="21548" xr:uid="{8BBDE8A9-288B-4E44-8EC3-EFAD9B8BEA28}"/>
    <cellStyle name="Millares [0] 5 3 2 2 3 3 2" xfId="43051" xr:uid="{6D5188A1-AD3A-4309-B015-345B44CA9A6D}"/>
    <cellStyle name="Millares [0] 5 3 2 2 3 4" xfId="28153" xr:uid="{66CCBB79-4E7E-4299-8D8D-1B4F3345B252}"/>
    <cellStyle name="Millares [0] 5 3 2 2 3 5" xfId="49656" xr:uid="{03062567-A64E-4ECA-978E-7F614150DF85}"/>
    <cellStyle name="Millares [0] 5 3 2 2 4" xfId="8288" xr:uid="{BB029F6C-814D-4E08-B914-3C382A77B47C}"/>
    <cellStyle name="Millares [0] 5 3 2 2 4 2" xfId="29791" xr:uid="{D39CB851-8A34-4E0E-A414-0D6B1CE61851}"/>
    <cellStyle name="Millares [0] 5 3 2 2 5" xfId="9945" xr:uid="{CEA45AF8-B221-49B3-BDAB-EB4F6C9DCFB8}"/>
    <cellStyle name="Millares [0] 5 3 2 2 5 2" xfId="31448" xr:uid="{B54392EE-0894-43B7-86ED-0175F6A480DA}"/>
    <cellStyle name="Millares [0] 5 3 2 2 6" xfId="16580" xr:uid="{B5B49EF3-B6FE-4492-8788-16186D6B241F}"/>
    <cellStyle name="Millares [0] 5 3 2 2 6 2" xfId="38083" xr:uid="{D4729DC6-60EC-4871-AFE5-494FB0A6ADB4}"/>
    <cellStyle name="Millares [0] 5 3 2 2 7" xfId="23185" xr:uid="{40C6233B-707D-4716-9B66-EA17D0138478}"/>
    <cellStyle name="Millares [0] 5 3 2 2 8" xfId="44688" xr:uid="{00B9D7C6-C13F-47A5-8F7F-D372A3ADFD1F}"/>
    <cellStyle name="Millares [0] 5 3 2 3" xfId="2366" xr:uid="{02E2E687-1726-43E6-9020-F4FC2D84E415}"/>
    <cellStyle name="Millares [0] 5 3 2 3 2" xfId="10632" xr:uid="{A5D24272-7D29-48C3-9A31-FE24CC5B1742}"/>
    <cellStyle name="Millares [0] 5 3 2 3 2 2" xfId="32135" xr:uid="{949093F1-80DB-4331-957C-54CA033BCF33}"/>
    <cellStyle name="Millares [0] 5 3 2 3 3" xfId="17267" xr:uid="{B3CE3B8A-2953-404A-A33E-326112753C51}"/>
    <cellStyle name="Millares [0] 5 3 2 3 3 2" xfId="38770" xr:uid="{90C19B0C-DCAC-4962-89A1-9E95861CE030}"/>
    <cellStyle name="Millares [0] 5 3 2 3 4" xfId="23872" xr:uid="{205B82A3-559E-4562-B3ED-9B55AADB9E55}"/>
    <cellStyle name="Millares [0] 5 3 2 3 5" xfId="45375" xr:uid="{9229BC8F-A89D-41BA-BFBB-79767743254A}"/>
    <cellStyle name="Millares [0] 5 3 2 4" xfId="2883" xr:uid="{3F63E094-DC35-4C2E-BC1F-196ADAF70F92}"/>
    <cellStyle name="Millares [0] 5 3 2 4 2" xfId="11149" xr:uid="{C6DCAF55-7681-4645-BDBE-620FFD4BF018}"/>
    <cellStyle name="Millares [0] 5 3 2 4 2 2" xfId="32652" xr:uid="{2D112AEB-622A-4BB2-9648-A8F9C2E3F25C}"/>
    <cellStyle name="Millares [0] 5 3 2 4 3" xfId="17784" xr:uid="{C471966C-4F7C-4BD6-9603-CF17585AB321}"/>
    <cellStyle name="Millares [0] 5 3 2 4 3 2" xfId="39287" xr:uid="{7840F577-EC6F-433D-AAD2-99C108B060B8}"/>
    <cellStyle name="Millares [0] 5 3 2 4 4" xfId="24389" xr:uid="{D7354D0C-CCDF-47EE-A606-7E78BF53D660}"/>
    <cellStyle name="Millares [0] 5 3 2 4 5" xfId="45892" xr:uid="{2FDF4005-D975-4D63-9895-ED6154D05994}"/>
    <cellStyle name="Millares [0] 5 3 2 5" xfId="3562" xr:uid="{D0D4A890-F5F8-406E-A8D7-29534E9E81F8}"/>
    <cellStyle name="Millares [0] 5 3 2 5 2" xfId="11828" xr:uid="{0A94DB69-648E-4C2B-B8D1-A083EE44D3D6}"/>
    <cellStyle name="Millares [0] 5 3 2 5 2 2" xfId="33331" xr:uid="{EF9A48FE-B2FD-4BE7-930D-94FA07FA13E2}"/>
    <cellStyle name="Millares [0] 5 3 2 5 3" xfId="18463" xr:uid="{03FF083C-DA20-4C24-AC51-C44F4EBFD0E5}"/>
    <cellStyle name="Millares [0] 5 3 2 5 3 2" xfId="39966" xr:uid="{B3BC3B8C-745D-49B1-AE1E-11060EE084B3}"/>
    <cellStyle name="Millares [0] 5 3 2 5 4" xfId="25068" xr:uid="{68B813E8-5973-4BDF-9515-9999B0087A23}"/>
    <cellStyle name="Millares [0] 5 3 2 5 5" xfId="46571" xr:uid="{F053173A-D7BD-4D06-9D95-50F4C2D52CD7}"/>
    <cellStyle name="Millares [0] 5 3 2 6" xfId="5027" xr:uid="{994198EA-BA22-4589-8AE5-4BA9BBDBB9B0}"/>
    <cellStyle name="Millares [0] 5 3 2 6 2" xfId="13293" xr:uid="{59D6B44B-0349-464F-960D-69184E1171AB}"/>
    <cellStyle name="Millares [0] 5 3 2 6 2 2" xfId="34796" xr:uid="{669369FE-6018-49E3-A982-51D934C5D852}"/>
    <cellStyle name="Millares [0] 5 3 2 6 3" xfId="19928" xr:uid="{A00F5D2D-0545-4E35-9658-CA3B33AE3D09}"/>
    <cellStyle name="Millares [0] 5 3 2 6 3 2" xfId="41431" xr:uid="{90B1CE58-7FC7-4115-8FCD-690E54D4B5BF}"/>
    <cellStyle name="Millares [0] 5 3 2 6 4" xfId="26533" xr:uid="{50447D8E-B7AF-40A7-9517-C85F12F31DCD}"/>
    <cellStyle name="Millares [0] 5 3 2 6 5" xfId="48036" xr:uid="{0A681714-4255-47C4-BB8A-4C61BC5CD8EA}"/>
    <cellStyle name="Millares [0] 5 3 2 7" xfId="5701" xr:uid="{91C3DF9C-826C-4856-8150-A07780720CE2}"/>
    <cellStyle name="Millares [0] 5 3 2 7 2" xfId="13967" xr:uid="{247C1B38-F77C-46FB-B17B-6137F4C5AAC6}"/>
    <cellStyle name="Millares [0] 5 3 2 7 2 2" xfId="35470" xr:uid="{40845146-2AD4-417A-9AA2-0405CEB54ED2}"/>
    <cellStyle name="Millares [0] 5 3 2 7 3" xfId="20602" xr:uid="{93B6C766-5007-41F0-B5CF-0F1BC3B08080}"/>
    <cellStyle name="Millares [0] 5 3 2 7 3 2" xfId="42105" xr:uid="{80EFEAA9-23AD-44D5-916D-C2BBDD8A5941}"/>
    <cellStyle name="Millares [0] 5 3 2 7 4" xfId="27207" xr:uid="{3BA0D448-808E-40CC-B7CF-77C78E48DAFC}"/>
    <cellStyle name="Millares [0] 5 3 2 7 5" xfId="48710" xr:uid="{5619D65B-41FE-43FF-8F54-A8AF65863A38}"/>
    <cellStyle name="Millares [0] 5 3 2 8" xfId="7342" xr:uid="{66C65D42-8A2B-473F-8C40-758C7223E8AD}"/>
    <cellStyle name="Millares [0] 5 3 2 8 2" xfId="28845" xr:uid="{9E62C655-6F98-4EF6-957D-B2AB7A0E6B40}"/>
    <cellStyle name="Millares [0] 5 3 2 9" xfId="8999" xr:uid="{EBCC7C96-F9BC-4A41-9302-33E298F58BF0}"/>
    <cellStyle name="Millares [0] 5 3 2 9 2" xfId="30502" xr:uid="{78A0D5A9-1F2A-41FF-A1DD-7EE6D83EF3A5}"/>
    <cellStyle name="Millares [0] 5 3 3" xfId="1003" xr:uid="{AB98EA5C-3A9B-4A4C-BAE3-07872C289684}"/>
    <cellStyle name="Millares [0] 5 3 3 2" xfId="3832" xr:uid="{A9B7F9AF-E75B-4504-8DB0-031F02FB0B59}"/>
    <cellStyle name="Millares [0] 5 3 3 2 2" xfId="12098" xr:uid="{13676ECF-9AD3-4CD7-B6EC-83498B106278}"/>
    <cellStyle name="Millares [0] 5 3 3 2 2 2" xfId="33601" xr:uid="{AD3E3501-A406-4516-B21A-A124B0FA2756}"/>
    <cellStyle name="Millares [0] 5 3 3 2 3" xfId="18733" xr:uid="{A1C86DBF-67F3-45E7-9B2C-626F9C9DA6E4}"/>
    <cellStyle name="Millares [0] 5 3 3 2 3 2" xfId="40236" xr:uid="{A4D2C10A-4BE3-4AC4-90C9-978E11EEA8F3}"/>
    <cellStyle name="Millares [0] 5 3 3 2 4" xfId="25338" xr:uid="{1F9C9494-2005-47A8-9CA0-6FF13568DEE8}"/>
    <cellStyle name="Millares [0] 5 3 3 2 5" xfId="46841" xr:uid="{5A505284-B937-45D0-865A-33F8AB6C7E85}"/>
    <cellStyle name="Millares [0] 5 3 3 3" xfId="5971" xr:uid="{54CB6E21-84BE-460F-A0B7-51B5454C778B}"/>
    <cellStyle name="Millares [0] 5 3 3 3 2" xfId="14237" xr:uid="{BB5EF6DC-2EC7-4535-BBB8-5DB7C91402C6}"/>
    <cellStyle name="Millares [0] 5 3 3 3 2 2" xfId="35740" xr:uid="{7BA18CDD-9D35-4F8C-ABEB-79CCC077E06E}"/>
    <cellStyle name="Millares [0] 5 3 3 3 3" xfId="20872" xr:uid="{DDB1B287-D069-444F-8A1A-1BA2A074B06B}"/>
    <cellStyle name="Millares [0] 5 3 3 3 3 2" xfId="42375" xr:uid="{8940431E-BD7B-46CD-8A8D-F660E8B5FF70}"/>
    <cellStyle name="Millares [0] 5 3 3 3 4" xfId="27477" xr:uid="{27DAA4E7-352F-4E8B-BBF3-146FEC2C7F6B}"/>
    <cellStyle name="Millares [0] 5 3 3 3 5" xfId="48980" xr:uid="{60BFF09B-D70E-4388-8CDB-66C04DA0665E}"/>
    <cellStyle name="Millares [0] 5 3 3 4" xfId="7612" xr:uid="{E4C98244-D40B-4F3A-839B-577EE91E5C55}"/>
    <cellStyle name="Millares [0] 5 3 3 4 2" xfId="29115" xr:uid="{997CE339-01A4-49C9-80B7-677D8E6CBA5D}"/>
    <cellStyle name="Millares [0] 5 3 3 5" xfId="9269" xr:uid="{16DA4A97-9F22-46AE-9E36-8A1A9BA94396}"/>
    <cellStyle name="Millares [0] 5 3 3 5 2" xfId="30772" xr:uid="{49009BDF-E864-4F6E-9B8F-C09DFE2C9D93}"/>
    <cellStyle name="Millares [0] 5 3 3 6" xfId="15904" xr:uid="{BAA51AB3-1077-43A1-9F1A-5271064FA273}"/>
    <cellStyle name="Millares [0] 5 3 3 6 2" xfId="37407" xr:uid="{99CC1829-2CEF-4DDD-B47A-78FFA9364CE3}"/>
    <cellStyle name="Millares [0] 5 3 3 7" xfId="22509" xr:uid="{7B880BBA-D94E-426C-AB22-2F99F7D86AE8}"/>
    <cellStyle name="Millares [0] 5 3 3 8" xfId="44012" xr:uid="{E84F7D2E-F2E4-4A00-B76D-00680DC5AC2B}"/>
    <cellStyle name="Millares [0] 5 3 4" xfId="1399" xr:uid="{3E672496-DF53-4E7C-A06B-4492D60E3E84}"/>
    <cellStyle name="Millares [0] 5 3 4 2" xfId="4228" xr:uid="{B811A292-6714-4023-A275-06735F965A47}"/>
    <cellStyle name="Millares [0] 5 3 4 2 2" xfId="12494" xr:uid="{45E61271-FD1B-4F4F-8EFD-4CDB9F89CB7E}"/>
    <cellStyle name="Millares [0] 5 3 4 2 2 2" xfId="33997" xr:uid="{4CCDF9CE-B648-4DBA-ADED-4F1DA8AC1AFE}"/>
    <cellStyle name="Millares [0] 5 3 4 2 3" xfId="19129" xr:uid="{2EA60AAF-F0E7-4A41-A421-DF5FC280234B}"/>
    <cellStyle name="Millares [0] 5 3 4 2 3 2" xfId="40632" xr:uid="{00D29ED4-77E4-461D-8B23-3EBAEE35B966}"/>
    <cellStyle name="Millares [0] 5 3 4 2 4" xfId="25734" xr:uid="{8F98DD9C-D9F3-42FA-975C-4C79F82E0E84}"/>
    <cellStyle name="Millares [0] 5 3 4 2 5" xfId="47237" xr:uid="{1B7666FC-DE9A-4966-AF79-44F77E5F9FA3}"/>
    <cellStyle name="Millares [0] 5 3 4 3" xfId="6367" xr:uid="{F937C696-08CF-4C12-B9ED-4CB91BCEA786}"/>
    <cellStyle name="Millares [0] 5 3 4 3 2" xfId="14633" xr:uid="{3CF80A4D-6B21-40FF-9B48-7762AA0F6821}"/>
    <cellStyle name="Millares [0] 5 3 4 3 2 2" xfId="36136" xr:uid="{2EF61FCC-21CA-433A-BFA3-2312D22D55DB}"/>
    <cellStyle name="Millares [0] 5 3 4 3 3" xfId="21268" xr:uid="{9D5020A2-C7D8-415C-B8C5-6902B3883F14}"/>
    <cellStyle name="Millares [0] 5 3 4 3 3 2" xfId="42771" xr:uid="{69366C16-FD6A-44BC-964E-B090826F6956}"/>
    <cellStyle name="Millares [0] 5 3 4 3 4" xfId="27873" xr:uid="{64F04BDE-ECDB-4574-A249-98EFB8D1F3EE}"/>
    <cellStyle name="Millares [0] 5 3 4 3 5" xfId="49376" xr:uid="{D323C846-78A0-4F62-BB8A-33492DFF02CE}"/>
    <cellStyle name="Millares [0] 5 3 4 4" xfId="8008" xr:uid="{BBDCE04C-E41B-4295-93B5-2C93C346FA55}"/>
    <cellStyle name="Millares [0] 5 3 4 4 2" xfId="29511" xr:uid="{2CB07D9D-DD03-40FA-A99C-9B7501FAE73D}"/>
    <cellStyle name="Millares [0] 5 3 4 5" xfId="9665" xr:uid="{7D16C882-B6F7-464C-A8DD-8DFD62E43E11}"/>
    <cellStyle name="Millares [0] 5 3 4 5 2" xfId="31168" xr:uid="{E30DB604-780C-471E-8D78-AE8E57BD2664}"/>
    <cellStyle name="Millares [0] 5 3 4 6" xfId="16300" xr:uid="{6C72ED15-F202-46DA-8D00-E222365D7C48}"/>
    <cellStyle name="Millares [0] 5 3 4 6 2" xfId="37803" xr:uid="{5659C93B-3BAE-438D-BA10-86D439680A08}"/>
    <cellStyle name="Millares [0] 5 3 4 7" xfId="22905" xr:uid="{074E16BE-7CEF-4641-B475-27A2231FDF68}"/>
    <cellStyle name="Millares [0] 5 3 4 8" xfId="44408" xr:uid="{EC94DFDA-B910-44FB-8009-6C6BA3A9BA81}"/>
    <cellStyle name="Millares [0] 5 3 5" xfId="2086" xr:uid="{55BF41E9-30C2-475F-91B5-0F5CE412017D}"/>
    <cellStyle name="Millares [0] 5 3 5 2" xfId="10352" xr:uid="{B056DC71-1BDF-4CCC-A9E7-68FBB12DA8A3}"/>
    <cellStyle name="Millares [0] 5 3 5 2 2" xfId="31855" xr:uid="{84C6AEF3-624C-4C34-A86C-533457011513}"/>
    <cellStyle name="Millares [0] 5 3 5 3" xfId="16987" xr:uid="{8E4950DC-8F09-431B-9187-487B5515E8AE}"/>
    <cellStyle name="Millares [0] 5 3 5 3 2" xfId="38490" xr:uid="{23B81E3C-5141-460B-A446-AA2D6CA16660}"/>
    <cellStyle name="Millares [0] 5 3 5 4" xfId="23592" xr:uid="{5E72B69A-64D0-41B4-B19B-6C4721BBD7AF}"/>
    <cellStyle name="Millares [0] 5 3 5 5" xfId="45095" xr:uid="{01103BD3-AF2A-494F-A629-4FE622DA5DE8}"/>
    <cellStyle name="Millares [0] 5 3 6" xfId="2634" xr:uid="{B742372F-7821-424A-83D4-86FE669DBF91}"/>
    <cellStyle name="Millares [0] 5 3 6 2" xfId="10900" xr:uid="{07BDDDD3-1DBC-4651-AFD0-69DE64196677}"/>
    <cellStyle name="Millares [0] 5 3 6 2 2" xfId="32403" xr:uid="{54796D05-1605-49DF-B9BD-155B7E363DDD}"/>
    <cellStyle name="Millares [0] 5 3 6 3" xfId="17535" xr:uid="{729DA2A6-5C81-487E-838B-D9C7301382CE}"/>
    <cellStyle name="Millares [0] 5 3 6 3 2" xfId="39038" xr:uid="{F906FEA6-98E8-47F1-BD4C-CD534E670E94}"/>
    <cellStyle name="Millares [0] 5 3 6 4" xfId="24140" xr:uid="{773512AA-FD3B-484A-B5F6-DB8F209C0361}"/>
    <cellStyle name="Millares [0] 5 3 6 5" xfId="45643" xr:uid="{41AF0C30-B69A-41BD-9BB8-3E351A0B65C3}"/>
    <cellStyle name="Millares [0] 5 3 7" xfId="3282" xr:uid="{119BF737-8D42-4E32-92FA-2DF2EAC915B8}"/>
    <cellStyle name="Millares [0] 5 3 7 2" xfId="11548" xr:uid="{C3533D0E-2949-40C5-9273-2F4AD9C19524}"/>
    <cellStyle name="Millares [0] 5 3 7 2 2" xfId="33051" xr:uid="{BDD46B18-D34C-44DA-A205-591335190F7D}"/>
    <cellStyle name="Millares [0] 5 3 7 3" xfId="18183" xr:uid="{D70F6B4D-495E-4D85-ACBC-68AF3CB30CF1}"/>
    <cellStyle name="Millares [0] 5 3 7 3 2" xfId="39686" xr:uid="{25ED11A1-BECD-453C-8D34-DE3E440B0918}"/>
    <cellStyle name="Millares [0] 5 3 7 4" xfId="24788" xr:uid="{DDF116DB-9558-42D1-B0B3-B772514A8B3C}"/>
    <cellStyle name="Millares [0] 5 3 7 5" xfId="46291" xr:uid="{EB26AAB6-8928-4250-BE5C-6F62A80C5842}"/>
    <cellStyle name="Millares [0] 5 3 8" xfId="4778" xr:uid="{677714CA-862B-49DA-B2DA-98CC06818C49}"/>
    <cellStyle name="Millares [0] 5 3 8 2" xfId="13044" xr:uid="{3D646D61-8547-499D-A865-ADD14AD74ADB}"/>
    <cellStyle name="Millares [0] 5 3 8 2 2" xfId="34547" xr:uid="{A2727831-F41A-46F6-9F08-B589C0332B74}"/>
    <cellStyle name="Millares [0] 5 3 8 3" xfId="19679" xr:uid="{8C2B19AF-D202-42ED-A6BD-675206FF1BAE}"/>
    <cellStyle name="Millares [0] 5 3 8 3 2" xfId="41182" xr:uid="{94C81A71-EA89-4CBF-A7A8-F5C446147A9A}"/>
    <cellStyle name="Millares [0] 5 3 8 4" xfId="26284" xr:uid="{CEFCF7B2-E121-43DD-8900-C062C1BA8CAB}"/>
    <cellStyle name="Millares [0] 5 3 8 5" xfId="47787" xr:uid="{C1F0AA3D-868A-4CF0-A341-C3654FF1612F}"/>
    <cellStyle name="Millares [0] 5 3 9" xfId="5421" xr:uid="{34674E46-F1B4-4C0F-889F-AFFC760D08A3}"/>
    <cellStyle name="Millares [0] 5 3 9 2" xfId="13687" xr:uid="{59604B51-A196-4CA0-9957-8DC28FED9EC2}"/>
    <cellStyle name="Millares [0] 5 3 9 2 2" xfId="35190" xr:uid="{AF5DAC70-A664-46C3-9AFA-644406008690}"/>
    <cellStyle name="Millares [0] 5 3 9 3" xfId="20322" xr:uid="{F1D5E49C-30DA-471D-B594-3CF54E606461}"/>
    <cellStyle name="Millares [0] 5 3 9 3 2" xfId="41825" xr:uid="{E7024269-F48A-4693-B436-8B8A963BF83B}"/>
    <cellStyle name="Millares [0] 5 3 9 4" xfId="26927" xr:uid="{00DADC22-AE15-4FEE-9D4B-01DA50DA5A0C}"/>
    <cellStyle name="Millares [0] 5 3 9 5" xfId="48430" xr:uid="{E1A92327-799B-4E3D-9CB5-941D56D2CE00}"/>
    <cellStyle name="Millares [0] 5 4" xfId="324" xr:uid="{1B88FB6F-C976-40F1-A4E5-3551271C0A8A}"/>
    <cellStyle name="Millares [0] 5 4 10" xfId="15227" xr:uid="{A4D186D9-1936-4CB2-80E6-FAF58D25E36B}"/>
    <cellStyle name="Millares [0] 5 4 10 2" xfId="36730" xr:uid="{4200D817-2A2E-4875-890F-CE1A6628F35C}"/>
    <cellStyle name="Millares [0] 5 4 11" xfId="21832" xr:uid="{EA320E45-45D5-4CA6-986A-A3AC94EA8123}"/>
    <cellStyle name="Millares [0] 5 4 12" xfId="43335" xr:uid="{44BE37C8-940E-4010-A7B7-482ED4C24632}"/>
    <cellStyle name="Millares [0] 5 4 2" xfId="1272" xr:uid="{CDB3D34D-A669-4A5D-9CEB-F4B661B2F24B}"/>
    <cellStyle name="Millares [0] 5 4 2 2" xfId="4101" xr:uid="{0DF4CB58-4F96-49C8-B6F8-6D04C39A124C}"/>
    <cellStyle name="Millares [0] 5 4 2 2 2" xfId="12367" xr:uid="{DBBFCED9-284B-4A75-B2E8-FD180997C4E8}"/>
    <cellStyle name="Millares [0] 5 4 2 2 2 2" xfId="33870" xr:uid="{61EA9259-E8A1-409D-B764-AC3A89DC8746}"/>
    <cellStyle name="Millares [0] 5 4 2 2 3" xfId="19002" xr:uid="{C95C3516-6AAA-480A-A235-99BAE07DA570}"/>
    <cellStyle name="Millares [0] 5 4 2 2 3 2" xfId="40505" xr:uid="{C3FA4E67-AE03-4D12-9522-323BE9CB6AE2}"/>
    <cellStyle name="Millares [0] 5 4 2 2 4" xfId="25607" xr:uid="{8D3BD030-D281-430B-B5A9-0D3FC395CB47}"/>
    <cellStyle name="Millares [0] 5 4 2 2 5" xfId="47110" xr:uid="{02617376-2BB3-44B7-9DF7-B169BEEC41C1}"/>
    <cellStyle name="Millares [0] 5 4 2 3" xfId="6240" xr:uid="{BA9787F6-7E4C-4EE6-A6DF-F045244BFA73}"/>
    <cellStyle name="Millares [0] 5 4 2 3 2" xfId="14506" xr:uid="{74C3D573-82FD-41BF-B49C-4D8418EB3113}"/>
    <cellStyle name="Millares [0] 5 4 2 3 2 2" xfId="36009" xr:uid="{77AFC8B7-B21C-4226-AA96-4FFE0EC4A5F5}"/>
    <cellStyle name="Millares [0] 5 4 2 3 3" xfId="21141" xr:uid="{E71696B4-1BE4-40BD-9FED-92B336D8B770}"/>
    <cellStyle name="Millares [0] 5 4 2 3 3 2" xfId="42644" xr:uid="{EC6A803D-15CC-48B0-AAD8-389C6FEA8C50}"/>
    <cellStyle name="Millares [0] 5 4 2 3 4" xfId="27746" xr:uid="{13BB4B70-967B-4624-8887-393F5BF1C092}"/>
    <cellStyle name="Millares [0] 5 4 2 3 5" xfId="49249" xr:uid="{04A40329-9193-41DF-BB77-D17B2070C980}"/>
    <cellStyle name="Millares [0] 5 4 2 4" xfId="7881" xr:uid="{6DC66ADF-6B62-4B02-8B25-85B4287A729F}"/>
    <cellStyle name="Millares [0] 5 4 2 4 2" xfId="29384" xr:uid="{2E2A6EB3-9232-4C91-AC05-BAD8A0B5BB27}"/>
    <cellStyle name="Millares [0] 5 4 2 5" xfId="9538" xr:uid="{E2B69565-4C47-4A31-98B5-7430C2BBFDAB}"/>
    <cellStyle name="Millares [0] 5 4 2 5 2" xfId="31041" xr:uid="{26DDD81E-DE31-4AA3-ACC4-BC8F79AF6A88}"/>
    <cellStyle name="Millares [0] 5 4 2 6" xfId="16173" xr:uid="{73F51CF2-2DEE-43B6-B754-98673F356489}"/>
    <cellStyle name="Millares [0] 5 4 2 6 2" xfId="37676" xr:uid="{E6B0CF1A-F0A7-4E0E-B94E-7D4F7B5774FF}"/>
    <cellStyle name="Millares [0] 5 4 2 7" xfId="22778" xr:uid="{A2132307-61FF-4F1A-AAB2-6EE6BD88305A}"/>
    <cellStyle name="Millares [0] 5 4 2 8" xfId="44281" xr:uid="{9B2A9D91-0593-4A05-A9EA-D36B02874453}"/>
    <cellStyle name="Millares [0] 5 4 3" xfId="1959" xr:uid="{EA1DBD4D-BFC9-4C67-8C09-12A878F30ACB}"/>
    <cellStyle name="Millares [0] 5 4 3 2" xfId="10225" xr:uid="{78D4836C-D007-41C1-AADF-58CA64A4AA22}"/>
    <cellStyle name="Millares [0] 5 4 3 2 2" xfId="31728" xr:uid="{57519950-459E-45AF-8E57-F96C8D718502}"/>
    <cellStyle name="Millares [0] 5 4 3 3" xfId="16860" xr:uid="{5D99F725-93DD-4259-A203-EFD72F499372}"/>
    <cellStyle name="Millares [0] 5 4 3 3 2" xfId="38363" xr:uid="{D36DEB6A-DBF7-42E9-BBF4-7D02015E52D1}"/>
    <cellStyle name="Millares [0] 5 4 3 4" xfId="23465" xr:uid="{21DD8F61-C1B0-45DD-8C99-291DB68FEC59}"/>
    <cellStyle name="Millares [0] 5 4 3 5" xfId="44968" xr:uid="{EE90F182-0649-464A-A34F-7DD07A6C46E7}"/>
    <cellStyle name="Millares [0] 5 4 4" xfId="2758" xr:uid="{8CC8CBF6-B7FD-484F-A328-28AE76A6E367}"/>
    <cellStyle name="Millares [0] 5 4 4 2" xfId="11024" xr:uid="{AB430ED9-9772-492C-9B20-5AC6BAB24744}"/>
    <cellStyle name="Millares [0] 5 4 4 2 2" xfId="32527" xr:uid="{22D2AA47-3570-410D-BE2F-D1B715D5E68B}"/>
    <cellStyle name="Millares [0] 5 4 4 3" xfId="17659" xr:uid="{88E5C997-6C02-4F77-9549-BC84F8389661}"/>
    <cellStyle name="Millares [0] 5 4 4 3 2" xfId="39162" xr:uid="{7CC52AFF-C9FE-49E7-88E1-FD6418527FE0}"/>
    <cellStyle name="Millares [0] 5 4 4 4" xfId="24264" xr:uid="{02A0EB8E-C746-4320-B038-2A7D7CAD401A}"/>
    <cellStyle name="Millares [0] 5 4 4 5" xfId="45767" xr:uid="{322D7D89-AA00-44CF-B59F-0BBDC6E6B756}"/>
    <cellStyle name="Millares [0] 5 4 5" xfId="3155" xr:uid="{D28735D0-60D5-46F5-8530-E96C1D50BCF5}"/>
    <cellStyle name="Millares [0] 5 4 5 2" xfId="11421" xr:uid="{701AA795-820C-4B22-BDC6-E97AB826BB2B}"/>
    <cellStyle name="Millares [0] 5 4 5 2 2" xfId="32924" xr:uid="{1E511257-5768-49A1-B4D7-779BEB32B932}"/>
    <cellStyle name="Millares [0] 5 4 5 3" xfId="18056" xr:uid="{79CD89CC-9723-4B44-8FDB-99CD96F1E76B}"/>
    <cellStyle name="Millares [0] 5 4 5 3 2" xfId="39559" xr:uid="{0929A411-987D-402D-939A-0A057CAAAA88}"/>
    <cellStyle name="Millares [0] 5 4 5 4" xfId="24661" xr:uid="{B1672A90-94B5-4978-B772-1EC6C93C21EB}"/>
    <cellStyle name="Millares [0] 5 4 5 5" xfId="46164" xr:uid="{776A8AA4-E98F-4EEE-BDEC-AD3F165F786D}"/>
    <cellStyle name="Millares [0] 5 4 6" xfId="4902" xr:uid="{DAA41783-977C-4634-9322-44F5A4AC3E6A}"/>
    <cellStyle name="Millares [0] 5 4 6 2" xfId="13168" xr:uid="{481829FF-39D1-43B1-BB68-9184AEB9D4F5}"/>
    <cellStyle name="Millares [0] 5 4 6 2 2" xfId="34671" xr:uid="{D8C53D35-0461-4EAB-B91A-644764AFE38B}"/>
    <cellStyle name="Millares [0] 5 4 6 3" xfId="19803" xr:uid="{3BC57856-F183-4653-98F2-4DCF2219168D}"/>
    <cellStyle name="Millares [0] 5 4 6 3 2" xfId="41306" xr:uid="{34BD18DD-3105-4095-B487-D107C3ACA5BA}"/>
    <cellStyle name="Millares [0] 5 4 6 4" xfId="26408" xr:uid="{72430975-03C6-42D9-9B78-6AC9F62AC726}"/>
    <cellStyle name="Millares [0] 5 4 6 5" xfId="47911" xr:uid="{92A36BEF-4CDB-4605-894A-7038315F654A}"/>
    <cellStyle name="Millares [0] 5 4 7" xfId="5294" xr:uid="{52DC6D2A-7EFD-4D8F-84FA-5392398376CC}"/>
    <cellStyle name="Millares [0] 5 4 7 2" xfId="13560" xr:uid="{188D7E6B-89FD-49DF-A2B5-1FE83FC3CB57}"/>
    <cellStyle name="Millares [0] 5 4 7 2 2" xfId="35063" xr:uid="{BAA0C23F-101B-43FB-85CB-ED39CE6D1534}"/>
    <cellStyle name="Millares [0] 5 4 7 3" xfId="20195" xr:uid="{C5C88042-5A0C-44DC-8665-F2E255DACA37}"/>
    <cellStyle name="Millares [0] 5 4 7 3 2" xfId="41698" xr:uid="{C0B1CCAF-E10A-445D-8074-9D55B0C9C9F6}"/>
    <cellStyle name="Millares [0] 5 4 7 4" xfId="26800" xr:uid="{53DFC54D-7225-4018-84F0-2D12C46CCC2F}"/>
    <cellStyle name="Millares [0] 5 4 7 5" xfId="48303" xr:uid="{D7B16B4B-C348-49ED-B176-1BBA068CA6E2}"/>
    <cellStyle name="Millares [0] 5 4 8" xfId="6935" xr:uid="{051BF23B-0247-46DD-8361-0A36CFB584DA}"/>
    <cellStyle name="Millares [0] 5 4 8 2" xfId="28438" xr:uid="{54E83DBA-760E-4D91-BFC6-61C1D2103715}"/>
    <cellStyle name="Millares [0] 5 4 9" xfId="8591" xr:uid="{3C09A49C-C7B3-4A5F-857D-9359B2931DB1}"/>
    <cellStyle name="Millares [0] 5 4 9 2" xfId="30094" xr:uid="{2DD2ACFE-588F-495A-AF41-AFB0522BFCA0}"/>
    <cellStyle name="Millares [0] 5 5" xfId="608" xr:uid="{5EC8C10A-1E58-4F83-863E-FB79F81E26A7}"/>
    <cellStyle name="Millares [0] 5 5 10" xfId="43617" xr:uid="{351A07E5-F8AD-418D-99B6-D7CE027B4418}"/>
    <cellStyle name="Millares [0] 5 5 2" xfId="1554" xr:uid="{8420DAE5-D0BB-4CB1-A00C-72D01F5467FC}"/>
    <cellStyle name="Millares [0] 5 5 2 2" xfId="4383" xr:uid="{6702A0DF-D26E-4AAB-96A9-11771970439E}"/>
    <cellStyle name="Millares [0] 5 5 2 2 2" xfId="12649" xr:uid="{809F0BF9-8C30-4E03-A65A-3B3A8CF9A4F2}"/>
    <cellStyle name="Millares [0] 5 5 2 2 2 2" xfId="34152" xr:uid="{83281057-DA50-47DA-94DF-45E25D6DDC68}"/>
    <cellStyle name="Millares [0] 5 5 2 2 3" xfId="19284" xr:uid="{E08803D5-AD1F-472A-A584-34DA156BB79C}"/>
    <cellStyle name="Millares [0] 5 5 2 2 3 2" xfId="40787" xr:uid="{CD70AD02-DE32-4E32-BDD5-A580CDAEE476}"/>
    <cellStyle name="Millares [0] 5 5 2 2 4" xfId="25889" xr:uid="{2EAAD872-A091-4763-8D95-D79F9EBAE76F}"/>
    <cellStyle name="Millares [0] 5 5 2 2 5" xfId="47392" xr:uid="{3B265C08-0575-4E05-AE92-6A2F7CADFF07}"/>
    <cellStyle name="Millares [0] 5 5 2 3" xfId="6522" xr:uid="{97002C4D-3FC5-4FC6-B125-6BC3FF88B8D7}"/>
    <cellStyle name="Millares [0] 5 5 2 3 2" xfId="14788" xr:uid="{B3E2A484-70B3-4562-AA4F-B23EE40EDD72}"/>
    <cellStyle name="Millares [0] 5 5 2 3 2 2" xfId="36291" xr:uid="{7B6E827D-388C-4C4D-9108-55E5F6E6D785}"/>
    <cellStyle name="Millares [0] 5 5 2 3 3" xfId="21423" xr:uid="{FEE2FCBC-97B2-4A0E-B866-C320FB9C2088}"/>
    <cellStyle name="Millares [0] 5 5 2 3 3 2" xfId="42926" xr:uid="{2969C0AD-7FA0-4385-B8C1-D2E62E0792D3}"/>
    <cellStyle name="Millares [0] 5 5 2 3 4" xfId="28028" xr:uid="{809591B3-B27C-48F4-B99C-F2C54E01405B}"/>
    <cellStyle name="Millares [0] 5 5 2 3 5" xfId="49531" xr:uid="{B133581F-DEDE-4E19-8E21-9D1235F5BA3A}"/>
    <cellStyle name="Millares [0] 5 5 2 4" xfId="8163" xr:uid="{24B4264F-9144-4B3C-B7D5-DEF69252DCF5}"/>
    <cellStyle name="Millares [0] 5 5 2 4 2" xfId="29666" xr:uid="{6093A5C8-4547-4389-A8AB-CCD95A2D8E35}"/>
    <cellStyle name="Millares [0] 5 5 2 5" xfId="9820" xr:uid="{289DC8EE-799D-4171-9C06-8783599CDA25}"/>
    <cellStyle name="Millares [0] 5 5 2 5 2" xfId="31323" xr:uid="{DC01B9CB-5E69-4C8A-9D2A-4D62E70C16B7}"/>
    <cellStyle name="Millares [0] 5 5 2 6" xfId="16455" xr:uid="{FF221648-0734-4155-A33B-C1F42C3D8270}"/>
    <cellStyle name="Millares [0] 5 5 2 6 2" xfId="37958" xr:uid="{121D96FE-FE76-4F62-A8F8-F5B4ABCC6FA2}"/>
    <cellStyle name="Millares [0] 5 5 2 7" xfId="23060" xr:uid="{6ED01535-DC9F-48D0-A7F4-3BE786072DCF}"/>
    <cellStyle name="Millares [0] 5 5 2 8" xfId="44563" xr:uid="{1AB4CC23-D7BF-4FC1-8603-B7F1D80BA4FB}"/>
    <cellStyle name="Millares [0] 5 5 3" xfId="2241" xr:uid="{88F4CC0D-3AFA-4C95-81B2-DF42113C2A2B}"/>
    <cellStyle name="Millares [0] 5 5 3 2" xfId="10507" xr:uid="{69D9C930-8925-47AF-893F-531B7A49A1CF}"/>
    <cellStyle name="Millares [0] 5 5 3 2 2" xfId="32010" xr:uid="{5D086BC6-52EB-4791-BD59-BB8919562497}"/>
    <cellStyle name="Millares [0] 5 5 3 3" xfId="17142" xr:uid="{11421E15-E8D1-40AE-B09F-B88E71145A04}"/>
    <cellStyle name="Millares [0] 5 5 3 3 2" xfId="38645" xr:uid="{1C9FFDD0-C00E-40DA-BF3F-A3E68B9BE2D9}"/>
    <cellStyle name="Millares [0] 5 5 3 4" xfId="23747" xr:uid="{41AA266A-26EC-4C8D-88D1-D4D6D8114BCA}"/>
    <cellStyle name="Millares [0] 5 5 3 5" xfId="45250" xr:uid="{3880C900-CC54-42C5-9393-8BEC2C4751BD}"/>
    <cellStyle name="Millares [0] 5 5 4" xfId="3437" xr:uid="{A931F3A0-6C47-4E1B-BCAD-AF54E3B41E17}"/>
    <cellStyle name="Millares [0] 5 5 4 2" xfId="11703" xr:uid="{3451E5B6-1617-41EE-80C4-3E45C68427FD}"/>
    <cellStyle name="Millares [0] 5 5 4 2 2" xfId="33206" xr:uid="{FD00BACF-5487-4FBE-B944-662653A0A370}"/>
    <cellStyle name="Millares [0] 5 5 4 3" xfId="18338" xr:uid="{EB65DE9E-F3BD-4A20-A444-490B413F327D}"/>
    <cellStyle name="Millares [0] 5 5 4 3 2" xfId="39841" xr:uid="{135BE31E-DF2A-4864-A00F-F1978941E032}"/>
    <cellStyle name="Millares [0] 5 5 4 4" xfId="24943" xr:uid="{B36E6000-5CBD-4FD0-BD17-09A8273FC317}"/>
    <cellStyle name="Millares [0] 5 5 4 5" xfId="46446" xr:uid="{319698E5-34F3-404D-A194-DA1623F39948}"/>
    <cellStyle name="Millares [0] 5 5 5" xfId="5576" xr:uid="{72A049F6-4B8D-49F3-A287-4BB7E2DE045D}"/>
    <cellStyle name="Millares [0] 5 5 5 2" xfId="13842" xr:uid="{7CDD70C1-0EBF-4ABE-A098-88B1B2206498}"/>
    <cellStyle name="Millares [0] 5 5 5 2 2" xfId="35345" xr:uid="{25561736-1167-4BDF-B80B-0F4EA243B63F}"/>
    <cellStyle name="Millares [0] 5 5 5 3" xfId="20477" xr:uid="{301543B4-DEA6-462F-82E1-ED65C278ED59}"/>
    <cellStyle name="Millares [0] 5 5 5 3 2" xfId="41980" xr:uid="{289A1BFB-2A7E-4E92-A8AB-35ADB26AA9B8}"/>
    <cellStyle name="Millares [0] 5 5 5 4" xfId="27082" xr:uid="{7500D08D-D4B3-4D10-AE2E-48461E47F9E1}"/>
    <cellStyle name="Millares [0] 5 5 5 5" xfId="48585" xr:uid="{FD717B94-1E3C-410E-83C9-C94E0BE567CF}"/>
    <cellStyle name="Millares [0] 5 5 6" xfId="7217" xr:uid="{378C019E-447B-4F0D-B4C4-F0B755240105}"/>
    <cellStyle name="Millares [0] 5 5 6 2" xfId="28720" xr:uid="{1BA78784-3E80-444E-94F6-7DEBEE8C4414}"/>
    <cellStyle name="Millares [0] 5 5 7" xfId="8874" xr:uid="{B05D9CAC-A247-4C97-BD77-171AB24B463F}"/>
    <cellStyle name="Millares [0] 5 5 7 2" xfId="30377" xr:uid="{82C5A773-3190-45DD-AE24-BCFB8FE192E8}"/>
    <cellStyle name="Millares [0] 5 5 8" xfId="15509" xr:uid="{6A948087-1A5D-4172-92C2-639BAE312535}"/>
    <cellStyle name="Millares [0] 5 5 8 2" xfId="37012" xr:uid="{37F00B28-60F4-4F1F-A073-9AE827A10289}"/>
    <cellStyle name="Millares [0] 5 5 9" xfId="22114" xr:uid="{CF3989F1-5364-46FE-96F0-B24FA1BF4C08}"/>
    <cellStyle name="Millares [0] 5 6" xfId="876" xr:uid="{5FFAD837-5488-4A6A-A606-08FCC6A3004A}"/>
    <cellStyle name="Millares [0] 5 6 2" xfId="3705" xr:uid="{52FC5FCF-4A3F-450B-9D9A-63085AD57AF8}"/>
    <cellStyle name="Millares [0] 5 6 2 2" xfId="11971" xr:uid="{02D6EEFF-0E8B-44AD-907B-F855EC5E08FD}"/>
    <cellStyle name="Millares [0] 5 6 2 2 2" xfId="33474" xr:uid="{C6587CA2-2372-4EAF-A910-4CF214F5769F}"/>
    <cellStyle name="Millares [0] 5 6 2 3" xfId="18606" xr:uid="{A00E17D8-8E15-44C1-A1A2-EA453009AA2D}"/>
    <cellStyle name="Millares [0] 5 6 2 3 2" xfId="40109" xr:uid="{2263C701-E158-4D91-B67E-E2A269AFDD8E}"/>
    <cellStyle name="Millares [0] 5 6 2 4" xfId="25211" xr:uid="{7E400C03-C969-4127-84F1-7443BE70B205}"/>
    <cellStyle name="Millares [0] 5 6 2 5" xfId="46714" xr:uid="{FB177903-4E2F-4AEF-B592-BCFEA6CCF569}"/>
    <cellStyle name="Millares [0] 5 6 3" xfId="5844" xr:uid="{04458BFE-F224-4DEE-AF89-64F432B6E258}"/>
    <cellStyle name="Millares [0] 5 6 3 2" xfId="14110" xr:uid="{7C3DFFAE-C153-49C6-99C8-51F569CEB1D9}"/>
    <cellStyle name="Millares [0] 5 6 3 2 2" xfId="35613" xr:uid="{E0BC59FE-01AA-4231-94C4-1CC80D57008E}"/>
    <cellStyle name="Millares [0] 5 6 3 3" xfId="20745" xr:uid="{DDFECB73-46D6-48E0-B68A-F695F2F62366}"/>
    <cellStyle name="Millares [0] 5 6 3 3 2" xfId="42248" xr:uid="{A987AE48-3AF4-4FA4-83A7-7A0FF8529B9F}"/>
    <cellStyle name="Millares [0] 5 6 3 4" xfId="27350" xr:uid="{C0D416F9-831F-4D43-94CD-161F85EC4AC6}"/>
    <cellStyle name="Millares [0] 5 6 3 5" xfId="48853" xr:uid="{E2FD758B-A444-4E76-A9C1-22CE0032E19C}"/>
    <cellStyle name="Millares [0] 5 6 4" xfId="7485" xr:uid="{83E34DF9-DB9D-4731-A635-103D5BAFB3CC}"/>
    <cellStyle name="Millares [0] 5 6 4 2" xfId="28988" xr:uid="{CA72F555-F7C1-49F7-885D-3DD026BCD3A2}"/>
    <cellStyle name="Millares [0] 5 6 5" xfId="9142" xr:uid="{0C728F97-A339-48E7-AD11-4B11DA6E4F61}"/>
    <cellStyle name="Millares [0] 5 6 5 2" xfId="30645" xr:uid="{35CC24DF-AC3F-4A88-8612-B66C1B0DD2BD}"/>
    <cellStyle name="Millares [0] 5 6 6" xfId="15777" xr:uid="{20E199F5-F58E-4338-9C79-607A2564B3E6}"/>
    <cellStyle name="Millares [0] 5 6 6 2" xfId="37280" xr:uid="{852195F0-9433-4D8B-A162-0D66AE9282CE}"/>
    <cellStyle name="Millares [0] 5 6 7" xfId="22382" xr:uid="{A1A1D857-6F1D-457C-9DF0-638251A658A4}"/>
    <cellStyle name="Millares [0] 5 6 8" xfId="43885" xr:uid="{73F3807D-0BB9-4496-AE03-3AEF0873843B}"/>
    <cellStyle name="Millares [0] 5 7" xfId="1137" xr:uid="{69779FEB-BCEA-4696-A5FE-10C4B4B6D630}"/>
    <cellStyle name="Millares [0] 5 7 2" xfId="3966" xr:uid="{E57D58F0-E63A-48C2-A1CB-F9A0571BD75C}"/>
    <cellStyle name="Millares [0] 5 7 2 2" xfId="12232" xr:uid="{516AD2B9-EDBA-4B4A-B0CA-265449A04E81}"/>
    <cellStyle name="Millares [0] 5 7 2 2 2" xfId="33735" xr:uid="{4C0B8112-5160-429E-B6BC-8ED699D82074}"/>
    <cellStyle name="Millares [0] 5 7 2 3" xfId="18867" xr:uid="{86B7F4F6-99F1-4745-925E-1AC9D7C59807}"/>
    <cellStyle name="Millares [0] 5 7 2 3 2" xfId="40370" xr:uid="{4F4BA329-2590-4816-9E86-0DC8E568D16F}"/>
    <cellStyle name="Millares [0] 5 7 2 4" xfId="25472" xr:uid="{4FB34E56-CF40-4E74-8929-8F164ADE9C4A}"/>
    <cellStyle name="Millares [0] 5 7 2 5" xfId="46975" xr:uid="{922C001D-EF50-43EB-9DCB-1CFACE60D0C5}"/>
    <cellStyle name="Millares [0] 5 7 3" xfId="6105" xr:uid="{0FBB4AA8-CB48-403B-A38D-E268350DB004}"/>
    <cellStyle name="Millares [0] 5 7 3 2" xfId="14371" xr:uid="{4EEC507D-81F1-4305-91FF-693445C1C6F9}"/>
    <cellStyle name="Millares [0] 5 7 3 2 2" xfId="35874" xr:uid="{2D1B0FB0-7F2E-4765-B562-A45317E471C0}"/>
    <cellStyle name="Millares [0] 5 7 3 3" xfId="21006" xr:uid="{735E2C81-1FEC-44D1-A8B4-BE2DA410B710}"/>
    <cellStyle name="Millares [0] 5 7 3 3 2" xfId="42509" xr:uid="{AE0885EF-12C6-497D-949E-614E35C5708B}"/>
    <cellStyle name="Millares [0] 5 7 3 4" xfId="27611" xr:uid="{A054807C-B862-4F09-B34D-099904A543B9}"/>
    <cellStyle name="Millares [0] 5 7 3 5" xfId="49114" xr:uid="{ACD8F42E-1F95-4671-8816-564A806DE0B0}"/>
    <cellStyle name="Millares [0] 5 7 4" xfId="7746" xr:uid="{173812B0-0EF0-4599-9413-FDBFCDEC3BA7}"/>
    <cellStyle name="Millares [0] 5 7 4 2" xfId="29249" xr:uid="{481AB785-A46E-4937-B79D-BE799E0C550B}"/>
    <cellStyle name="Millares [0] 5 7 5" xfId="9403" xr:uid="{D5206940-FC56-4A69-90F5-E267776280F9}"/>
    <cellStyle name="Millares [0] 5 7 5 2" xfId="30906" xr:uid="{89D7372D-98EE-4DBA-9BB0-02C1BC98FA7C}"/>
    <cellStyle name="Millares [0] 5 7 6" xfId="16038" xr:uid="{6A795464-746A-4431-8C2A-99E6CAA616F2}"/>
    <cellStyle name="Millares [0] 5 7 6 2" xfId="37541" xr:uid="{E40927F3-C987-42E3-B830-AA2BD796E868}"/>
    <cellStyle name="Millares [0] 5 7 7" xfId="22643" xr:uid="{8850B508-B319-4E33-A839-B6B95A7AF48E}"/>
    <cellStyle name="Millares [0] 5 7 8" xfId="44146" xr:uid="{4D6A3ABF-D8C3-436D-B9E2-33C7EDC293DC}"/>
    <cellStyle name="Millares [0] 5 8" xfId="1825" xr:uid="{7A099FD0-AFBF-426B-BC06-95EF3D019504}"/>
    <cellStyle name="Millares [0] 5 8 2" xfId="10091" xr:uid="{6A907542-33A9-4F13-A321-01B23E5AB414}"/>
    <cellStyle name="Millares [0] 5 8 2 2" xfId="31594" xr:uid="{E05884CA-6E7A-4985-952E-CAA2C8714C13}"/>
    <cellStyle name="Millares [0] 5 8 3" xfId="16726" xr:uid="{252EEA44-E4A1-436B-92E9-F1763D85815A}"/>
    <cellStyle name="Millares [0] 5 8 3 2" xfId="38229" xr:uid="{4DCA5F0C-3014-401A-B2A8-DB0E46DFF514}"/>
    <cellStyle name="Millares [0] 5 8 4" xfId="23331" xr:uid="{1FDFF127-6199-41AE-B2E6-F4D8DD82DB36}"/>
    <cellStyle name="Millares [0] 5 8 5" xfId="44834" xr:uid="{F7E662C2-DD8E-465B-96EF-73E7066EA61A}"/>
    <cellStyle name="Millares [0] 5 9" xfId="2510" xr:uid="{EE0F8814-4064-4FF7-99D1-04F6932404F0}"/>
    <cellStyle name="Millares [0] 5 9 2" xfId="10776" xr:uid="{B441D259-2936-441F-80A0-BB2AE2CA1362}"/>
    <cellStyle name="Millares [0] 5 9 2 2" xfId="32279" xr:uid="{DAAB8EC9-F889-4BD9-A807-E4C0048DB621}"/>
    <cellStyle name="Millares [0] 5 9 3" xfId="17411" xr:uid="{73D9F985-43C1-4ACC-A2C8-D3527B40814A}"/>
    <cellStyle name="Millares [0] 5 9 3 2" xfId="38914" xr:uid="{1BAF5117-690C-4E58-A613-DC82644F7D15}"/>
    <cellStyle name="Millares [0] 5 9 4" xfId="24016" xr:uid="{E3D019F0-D0FE-469F-AD5F-30158032CF0A}"/>
    <cellStyle name="Millares [0] 5 9 5" xfId="45519" xr:uid="{84EDA83C-856F-4D62-8E93-006898756C72}"/>
    <cellStyle name="Millares [0] 6" xfId="138" xr:uid="{CB3647D8-5453-403E-BC9B-BAD99316F6B6}"/>
    <cellStyle name="Millares [0] 6 10" xfId="4675" xr:uid="{C0DCE49C-CF59-4219-8BC5-1D670889D2CB}"/>
    <cellStyle name="Millares [0] 6 10 2" xfId="12941" xr:uid="{03DB9EAA-EDFA-419B-826B-A5ECCFC1EDC3}"/>
    <cellStyle name="Millares [0] 6 10 2 2" xfId="34444" xr:uid="{3327ECAF-4757-4B17-9E32-843AC98657D1}"/>
    <cellStyle name="Millares [0] 6 10 3" xfId="19576" xr:uid="{E759012B-021A-402C-B4A8-F452EF16E058}"/>
    <cellStyle name="Millares [0] 6 10 3 2" xfId="41079" xr:uid="{61B63371-E2BA-40DD-9562-AB53350DE4A7}"/>
    <cellStyle name="Millares [0] 6 10 4" xfId="26181" xr:uid="{883937FE-4246-47F8-884D-6EDD8911003D}"/>
    <cellStyle name="Millares [0] 6 10 5" xfId="47684" xr:uid="{1EB19377-B573-4A22-8D35-B7E5401F3FB9}"/>
    <cellStyle name="Millares [0] 6 11" xfId="5178" xr:uid="{EC7ADAA8-C201-4AE2-B77F-6B8481FA22BF}"/>
    <cellStyle name="Millares [0] 6 11 2" xfId="13444" xr:uid="{436F6F55-1711-43C0-AE12-A9800BBD2F94}"/>
    <cellStyle name="Millares [0] 6 11 2 2" xfId="34947" xr:uid="{0B8201D3-4B99-4EBE-B3AA-DB81A19983D2}"/>
    <cellStyle name="Millares [0] 6 11 3" xfId="20079" xr:uid="{1514F959-963F-49F9-A884-2DF1D62F9205}"/>
    <cellStyle name="Millares [0] 6 11 3 2" xfId="41582" xr:uid="{A2DE9398-D9ED-44DA-BBE8-6EF3879FF8FA}"/>
    <cellStyle name="Millares [0] 6 11 4" xfId="26684" xr:uid="{D930D1E5-3BAB-4CF8-8517-D4898B44FC7D}"/>
    <cellStyle name="Millares [0] 6 11 5" xfId="48187" xr:uid="{11C08BEB-DF54-45E8-946E-728A1FC32863}"/>
    <cellStyle name="Millares [0] 6 12" xfId="6819" xr:uid="{1729FABF-FFB8-4205-8321-A2287BA73452}"/>
    <cellStyle name="Millares [0] 6 12 2" xfId="28322" xr:uid="{540E4AF0-9B02-4679-80AF-23B8AE64F67A}"/>
    <cellStyle name="Millares [0] 6 13" xfId="8473" xr:uid="{60AF1AC9-01E9-4928-86EC-0DA0250EC7A8}"/>
    <cellStyle name="Millares [0] 6 13 2" xfId="29976" xr:uid="{332B4110-719E-47C6-8767-03ED9B41CB5E}"/>
    <cellStyle name="Millares [0] 6 14" xfId="15112" xr:uid="{ECF92D29-4955-49DB-AAF9-018361B8A02F}"/>
    <cellStyle name="Millares [0] 6 14 2" xfId="36615" xr:uid="{CD87B795-CD6A-46C9-9D73-8BE3199E258D}"/>
    <cellStyle name="Millares [0] 6 15" xfId="21717" xr:uid="{97569BEB-87A2-4CC5-8C9A-A419B3AD326F}"/>
    <cellStyle name="Millares [0] 6 16" xfId="43220" xr:uid="{84D5BEBE-A002-4A7B-84C7-4FC558B968AD}"/>
    <cellStyle name="Millares [0] 6 2" xfId="470" xr:uid="{1CDFA9C5-E0BA-4285-A94A-2D99F1BCA474}"/>
    <cellStyle name="Millares [0] 6 2 10" xfId="7081" xr:uid="{940321E2-A7DB-48A0-BA18-6169A01A09A5}"/>
    <cellStyle name="Millares [0] 6 2 10 2" xfId="28584" xr:uid="{6E078708-B055-497F-B122-0BCDDC450047}"/>
    <cellStyle name="Millares [0] 6 2 11" xfId="8737" xr:uid="{35BB2BC1-0EB3-477D-AC09-BC8A5042DED5}"/>
    <cellStyle name="Millares [0] 6 2 11 2" xfId="30240" xr:uid="{C0DDCF9C-CF18-4F92-B5B4-E4102B0D31E5}"/>
    <cellStyle name="Millares [0] 6 2 12" xfId="15373" xr:uid="{6000127D-16F4-4E5C-80B8-79427D9DE37F}"/>
    <cellStyle name="Millares [0] 6 2 12 2" xfId="36876" xr:uid="{4F5E3B19-A1A9-4D8E-AE24-5B6A5DFAA841}"/>
    <cellStyle name="Millares [0] 6 2 13" xfId="21978" xr:uid="{41EA58B7-A8B9-4DB4-BDD2-8A4F2B0F6E41}"/>
    <cellStyle name="Millares [0] 6 2 14" xfId="43481" xr:uid="{BA4460E3-EE0C-464A-B808-8DDA43BAC93E}"/>
    <cellStyle name="Millares [0] 6 2 2" xfId="752" xr:uid="{F274DD58-E29D-4C45-B1F3-86C88F8C1269}"/>
    <cellStyle name="Millares [0] 6 2 2 10" xfId="15653" xr:uid="{424B0865-DC7E-4FED-9FDB-3490A734EAE1}"/>
    <cellStyle name="Millares [0] 6 2 2 10 2" xfId="37156" xr:uid="{93D22908-F2D9-4EA9-BDB0-2F2C2D50D620}"/>
    <cellStyle name="Millares [0] 6 2 2 11" xfId="22258" xr:uid="{8FEC8AB3-0595-41B1-B571-CD6FBE3699A2}"/>
    <cellStyle name="Millares [0] 6 2 2 12" xfId="43761" xr:uid="{9405BE82-E9E6-43C4-BC63-A09EDC62CB67}"/>
    <cellStyle name="Millares [0] 6 2 2 2" xfId="1698" xr:uid="{7DDFDF0F-6054-4A4D-80F7-2B472AD042C9}"/>
    <cellStyle name="Millares [0] 6 2 2 2 2" xfId="4527" xr:uid="{50DBD79D-7A66-4D97-A309-2162D312706B}"/>
    <cellStyle name="Millares [0] 6 2 2 2 2 2" xfId="12793" xr:uid="{A8738CF9-DBCF-4789-A23F-20FF1ADB1349}"/>
    <cellStyle name="Millares [0] 6 2 2 2 2 2 2" xfId="34296" xr:uid="{71893F4B-C04E-4A3C-9D14-846EB7256D62}"/>
    <cellStyle name="Millares [0] 6 2 2 2 2 3" xfId="19428" xr:uid="{1302DF53-D9AB-41F2-9E8D-7934414C34E0}"/>
    <cellStyle name="Millares [0] 6 2 2 2 2 3 2" xfId="40931" xr:uid="{04D60A4B-4690-473A-86C3-D9AB386CCFA9}"/>
    <cellStyle name="Millares [0] 6 2 2 2 2 4" xfId="26033" xr:uid="{0CBA7C63-10C2-4344-8A55-EF9083A7E563}"/>
    <cellStyle name="Millares [0] 6 2 2 2 2 5" xfId="47536" xr:uid="{2109DE21-E943-42C4-92C3-C1F303FFBD32}"/>
    <cellStyle name="Millares [0] 6 2 2 2 3" xfId="6666" xr:uid="{F34FBF98-366D-4344-8174-4A043EF25403}"/>
    <cellStyle name="Millares [0] 6 2 2 2 3 2" xfId="14932" xr:uid="{E52B4FF0-94A3-4B0A-BA81-542B24921765}"/>
    <cellStyle name="Millares [0] 6 2 2 2 3 2 2" xfId="36435" xr:uid="{37E1B908-92C0-4DB2-9FFF-BE4B413BE28B}"/>
    <cellStyle name="Millares [0] 6 2 2 2 3 3" xfId="21567" xr:uid="{3A0C3373-615B-45A2-BD9E-F8FDD3D51182}"/>
    <cellStyle name="Millares [0] 6 2 2 2 3 3 2" xfId="43070" xr:uid="{AE669E55-B424-4351-BACC-21DBA2357931}"/>
    <cellStyle name="Millares [0] 6 2 2 2 3 4" xfId="28172" xr:uid="{067810A2-6E58-41AF-AFBE-74AC32BDE396}"/>
    <cellStyle name="Millares [0] 6 2 2 2 3 5" xfId="49675" xr:uid="{00B29674-522B-4ADB-8FA4-1C0426DDAD4E}"/>
    <cellStyle name="Millares [0] 6 2 2 2 4" xfId="8307" xr:uid="{C7096FA2-625D-4C82-8C8A-70F54FC74EEA}"/>
    <cellStyle name="Millares [0] 6 2 2 2 4 2" xfId="29810" xr:uid="{AB51EB88-C479-4B03-BF08-0F40AD67D908}"/>
    <cellStyle name="Millares [0] 6 2 2 2 5" xfId="9964" xr:uid="{E6A8A3F7-BA1E-4FFE-8AF1-4238769FE668}"/>
    <cellStyle name="Millares [0] 6 2 2 2 5 2" xfId="31467" xr:uid="{FE5C277A-BE70-475C-9C6A-D3152E17E3F7}"/>
    <cellStyle name="Millares [0] 6 2 2 2 6" xfId="16599" xr:uid="{A1E3E739-F45C-40B8-BD03-9FA5F95E1030}"/>
    <cellStyle name="Millares [0] 6 2 2 2 6 2" xfId="38102" xr:uid="{0DED7F26-E2C0-4D40-A3BC-FF887806157A}"/>
    <cellStyle name="Millares [0] 6 2 2 2 7" xfId="23204" xr:uid="{E7933EA5-2879-40A4-AB38-8D22F943F4FE}"/>
    <cellStyle name="Millares [0] 6 2 2 2 8" xfId="44707" xr:uid="{6705428A-0171-43F6-A9AF-B3D6DF215A1A}"/>
    <cellStyle name="Millares [0] 6 2 2 3" xfId="2385" xr:uid="{BD0862AA-9EC3-4015-BBB1-C87014214B30}"/>
    <cellStyle name="Millares [0] 6 2 2 3 2" xfId="10651" xr:uid="{872E0429-9A7F-4128-96C4-56BEECD470F0}"/>
    <cellStyle name="Millares [0] 6 2 2 3 2 2" xfId="32154" xr:uid="{6890F78C-C524-453E-B37F-93A9E9AD2C59}"/>
    <cellStyle name="Millares [0] 6 2 2 3 3" xfId="17286" xr:uid="{1D33E06F-712D-42C4-91E3-D00E2965EE1F}"/>
    <cellStyle name="Millares [0] 6 2 2 3 3 2" xfId="38789" xr:uid="{C564B53F-6B15-441D-AD19-12846188E148}"/>
    <cellStyle name="Millares [0] 6 2 2 3 4" xfId="23891" xr:uid="{5412FFC1-0A2D-4362-992C-58AC9E7AB266}"/>
    <cellStyle name="Millares [0] 6 2 2 3 5" xfId="45394" xr:uid="{2E5536DD-EA79-4A7E-8080-392C5C54DE93}"/>
    <cellStyle name="Millares [0] 6 2 2 4" xfId="2902" xr:uid="{716581E1-CE13-47E2-8AEA-FBE50A5F63A4}"/>
    <cellStyle name="Millares [0] 6 2 2 4 2" xfId="11168" xr:uid="{968D885F-4058-42A5-834B-1F602ED8D806}"/>
    <cellStyle name="Millares [0] 6 2 2 4 2 2" xfId="32671" xr:uid="{49B78F9A-989E-4B7C-B31D-0E832D31081B}"/>
    <cellStyle name="Millares [0] 6 2 2 4 3" xfId="17803" xr:uid="{1E16AE37-3C09-47AB-8DD3-1AEA895A8B71}"/>
    <cellStyle name="Millares [0] 6 2 2 4 3 2" xfId="39306" xr:uid="{2E4A8555-2C53-4E21-96A6-C3E62B51511E}"/>
    <cellStyle name="Millares [0] 6 2 2 4 4" xfId="24408" xr:uid="{3E3FC407-B4FA-48F7-ADB4-567B130CB0C9}"/>
    <cellStyle name="Millares [0] 6 2 2 4 5" xfId="45911" xr:uid="{824D89D4-3A74-461E-9187-36A5022373C2}"/>
    <cellStyle name="Millares [0] 6 2 2 5" xfId="3581" xr:uid="{BEC15D0C-29EB-445B-BCF3-685B6B92C275}"/>
    <cellStyle name="Millares [0] 6 2 2 5 2" xfId="11847" xr:uid="{B88A1AF6-A2ED-454B-A551-E9C22962BE50}"/>
    <cellStyle name="Millares [0] 6 2 2 5 2 2" xfId="33350" xr:uid="{73F90AED-9E7D-4A6E-AD70-15B1A50A23AE}"/>
    <cellStyle name="Millares [0] 6 2 2 5 3" xfId="18482" xr:uid="{5D802E9F-D213-4869-B6CD-EF2245DE7594}"/>
    <cellStyle name="Millares [0] 6 2 2 5 3 2" xfId="39985" xr:uid="{F3390A70-3EB5-4127-9D60-547B5859C232}"/>
    <cellStyle name="Millares [0] 6 2 2 5 4" xfId="25087" xr:uid="{0F2409E7-B123-4E8F-949D-F34AA4A6E0EA}"/>
    <cellStyle name="Millares [0] 6 2 2 5 5" xfId="46590" xr:uid="{125DCFF1-F777-47FC-9AC2-10508116F7E7}"/>
    <cellStyle name="Millares [0] 6 2 2 6" xfId="5046" xr:uid="{8EA3716C-28BB-4BBF-8EE7-A1B05D184BC2}"/>
    <cellStyle name="Millares [0] 6 2 2 6 2" xfId="13312" xr:uid="{B12805B5-28FE-4E0C-9DCB-81606D7B6525}"/>
    <cellStyle name="Millares [0] 6 2 2 6 2 2" xfId="34815" xr:uid="{BE07C3B2-81C4-4F65-A8B2-882E0BA58335}"/>
    <cellStyle name="Millares [0] 6 2 2 6 3" xfId="19947" xr:uid="{55CA1A92-9E75-431E-934B-84A834778248}"/>
    <cellStyle name="Millares [0] 6 2 2 6 3 2" xfId="41450" xr:uid="{EA86CA56-E0CB-479C-B32F-7C9E3326349E}"/>
    <cellStyle name="Millares [0] 6 2 2 6 4" xfId="26552" xr:uid="{7902D833-13B0-4D7B-9359-8743FA68BCEE}"/>
    <cellStyle name="Millares [0] 6 2 2 6 5" xfId="48055" xr:uid="{FC58E51D-03A5-4726-A793-31E306EA0C83}"/>
    <cellStyle name="Millares [0] 6 2 2 7" xfId="5720" xr:uid="{94AC59D5-5A9E-4A45-A642-11E7278CD2F3}"/>
    <cellStyle name="Millares [0] 6 2 2 7 2" xfId="13986" xr:uid="{88F7ADA3-8804-4EB1-BBF1-794D9FE05817}"/>
    <cellStyle name="Millares [0] 6 2 2 7 2 2" xfId="35489" xr:uid="{1A346B57-0128-40A8-AAC5-99916C9264C3}"/>
    <cellStyle name="Millares [0] 6 2 2 7 3" xfId="20621" xr:uid="{AA95BA1C-FC5F-4F6C-85C6-3FA4546B3C87}"/>
    <cellStyle name="Millares [0] 6 2 2 7 3 2" xfId="42124" xr:uid="{2EF1FC3D-1E37-4803-8AE6-DBDF97F738BC}"/>
    <cellStyle name="Millares [0] 6 2 2 7 4" xfId="27226" xr:uid="{7CFE59B7-F9F4-4403-85DB-403B4AEA5652}"/>
    <cellStyle name="Millares [0] 6 2 2 7 5" xfId="48729" xr:uid="{0F45A2FE-F2BD-48A5-AC10-872EB5261B02}"/>
    <cellStyle name="Millares [0] 6 2 2 8" xfId="7361" xr:uid="{2C833398-15EF-49BB-8DC5-E0E4E2F925C4}"/>
    <cellStyle name="Millares [0] 6 2 2 8 2" xfId="28864" xr:uid="{002B09E0-EF3E-4BBE-ADE3-8697FAEC4AE1}"/>
    <cellStyle name="Millares [0] 6 2 2 9" xfId="9018" xr:uid="{BE3C8673-1B16-46C1-BBAC-0CEFE0D67BBA}"/>
    <cellStyle name="Millares [0] 6 2 2 9 2" xfId="30521" xr:uid="{69DC0BD4-2B0E-4FEE-AE30-C8C6E5C021CA}"/>
    <cellStyle name="Millares [0] 6 2 3" xfId="1022" xr:uid="{66087941-E245-473F-BD3B-1E148713A7E4}"/>
    <cellStyle name="Millares [0] 6 2 3 2" xfId="3851" xr:uid="{EECF8516-C984-45CF-BBEC-4F39ACC4F0C1}"/>
    <cellStyle name="Millares [0] 6 2 3 2 2" xfId="12117" xr:uid="{E1758FF3-F9E4-40DC-83E0-B2DCC7EA4E23}"/>
    <cellStyle name="Millares [0] 6 2 3 2 2 2" xfId="33620" xr:uid="{0DA09158-12EF-49AB-ADEA-5DD325B052C4}"/>
    <cellStyle name="Millares [0] 6 2 3 2 3" xfId="18752" xr:uid="{ED636060-2007-40B1-9A0E-67B2674F185A}"/>
    <cellStyle name="Millares [0] 6 2 3 2 3 2" xfId="40255" xr:uid="{39DDCA60-87E7-4940-A7B5-4B1F36659A3D}"/>
    <cellStyle name="Millares [0] 6 2 3 2 4" xfId="25357" xr:uid="{2A7F2C36-13FF-45CB-9009-F9914911E22B}"/>
    <cellStyle name="Millares [0] 6 2 3 2 5" xfId="46860" xr:uid="{74C21DF2-2CB2-49C9-A563-D90EFCBB7722}"/>
    <cellStyle name="Millares [0] 6 2 3 3" xfId="5990" xr:uid="{97516DAE-61F6-4650-AA78-C979A3DA95C4}"/>
    <cellStyle name="Millares [0] 6 2 3 3 2" xfId="14256" xr:uid="{2EBED56A-5B2F-42DD-9082-BCBB8304937B}"/>
    <cellStyle name="Millares [0] 6 2 3 3 2 2" xfId="35759" xr:uid="{049F88CD-5D67-4BF2-A9A3-D541208DF151}"/>
    <cellStyle name="Millares [0] 6 2 3 3 3" xfId="20891" xr:uid="{AF5EF36A-7B4C-4CF5-86CA-0F7C4459781F}"/>
    <cellStyle name="Millares [0] 6 2 3 3 3 2" xfId="42394" xr:uid="{AF3FFECA-E217-4DEB-9B70-A2E2EC7A9026}"/>
    <cellStyle name="Millares [0] 6 2 3 3 4" xfId="27496" xr:uid="{0AAFCB28-FE91-4750-89D7-D32BE663EC26}"/>
    <cellStyle name="Millares [0] 6 2 3 3 5" xfId="48999" xr:uid="{F20577B4-6263-4FEB-8942-8C54064EC624}"/>
    <cellStyle name="Millares [0] 6 2 3 4" xfId="7631" xr:uid="{5DBC53A2-111B-4464-A6F4-1FAA762F5133}"/>
    <cellStyle name="Millares [0] 6 2 3 4 2" xfId="29134" xr:uid="{C56AC074-029E-43A4-A2EA-06A399466D23}"/>
    <cellStyle name="Millares [0] 6 2 3 5" xfId="9288" xr:uid="{1A0AC1B5-0EB9-4851-AF1A-4AEF9BC909BC}"/>
    <cellStyle name="Millares [0] 6 2 3 5 2" xfId="30791" xr:uid="{0B25D32F-025F-4AF8-BC57-20DA302459D6}"/>
    <cellStyle name="Millares [0] 6 2 3 6" xfId="15923" xr:uid="{469C7624-C3EB-479D-8466-869E77E2E9EA}"/>
    <cellStyle name="Millares [0] 6 2 3 6 2" xfId="37426" xr:uid="{E622ADA5-DFBD-4C65-92B3-E9D34412C139}"/>
    <cellStyle name="Millares [0] 6 2 3 7" xfId="22528" xr:uid="{FF8DA8AF-128D-4369-95E7-BC6DE45C104A}"/>
    <cellStyle name="Millares [0] 6 2 3 8" xfId="44031" xr:uid="{14536551-2280-424A-8122-0B32A703DC88}"/>
    <cellStyle name="Millares [0] 6 2 4" xfId="1418" xr:uid="{3384B407-B145-40E1-8627-2C026DFE71AE}"/>
    <cellStyle name="Millares [0] 6 2 4 2" xfId="4247" xr:uid="{FD38842E-4CA8-41EE-BC9C-1BBEBD0E8A98}"/>
    <cellStyle name="Millares [0] 6 2 4 2 2" xfId="12513" xr:uid="{2ED9A073-247D-40A4-9F2B-23E08EA11676}"/>
    <cellStyle name="Millares [0] 6 2 4 2 2 2" xfId="34016" xr:uid="{FEACDD38-344C-4ED2-9D6C-F4C754E0E928}"/>
    <cellStyle name="Millares [0] 6 2 4 2 3" xfId="19148" xr:uid="{91B3DCB6-1549-45F1-89A8-35CE4E72A11B}"/>
    <cellStyle name="Millares [0] 6 2 4 2 3 2" xfId="40651" xr:uid="{A729263C-0126-4C19-80C4-AE9C20470A1E}"/>
    <cellStyle name="Millares [0] 6 2 4 2 4" xfId="25753" xr:uid="{4E7BAA76-FA46-4C76-BCF1-258AD75C588E}"/>
    <cellStyle name="Millares [0] 6 2 4 2 5" xfId="47256" xr:uid="{3B494F8D-F00B-490E-AC4A-F1F09031AF62}"/>
    <cellStyle name="Millares [0] 6 2 4 3" xfId="6386" xr:uid="{9F6B566F-C411-4671-93D3-76920A0C0B11}"/>
    <cellStyle name="Millares [0] 6 2 4 3 2" xfId="14652" xr:uid="{12E7954D-8B94-4FDB-BC35-C0EE93B0CF16}"/>
    <cellStyle name="Millares [0] 6 2 4 3 2 2" xfId="36155" xr:uid="{6F92D325-9060-499D-963C-71CDBFB6BD14}"/>
    <cellStyle name="Millares [0] 6 2 4 3 3" xfId="21287" xr:uid="{847F9A7E-2707-4B51-8B6F-CE767DD6ED7B}"/>
    <cellStyle name="Millares [0] 6 2 4 3 3 2" xfId="42790" xr:uid="{CA422A7D-D052-4BF8-96B1-D7F7AEA8ADA5}"/>
    <cellStyle name="Millares [0] 6 2 4 3 4" xfId="27892" xr:uid="{44C028D1-CD3B-490E-9E25-52C1990F74D6}"/>
    <cellStyle name="Millares [0] 6 2 4 3 5" xfId="49395" xr:uid="{AF128DFA-55ED-4AC4-85E1-9D635610A946}"/>
    <cellStyle name="Millares [0] 6 2 4 4" xfId="8027" xr:uid="{D37E3571-36C5-4E25-8DE3-CF9E68259165}"/>
    <cellStyle name="Millares [0] 6 2 4 4 2" xfId="29530" xr:uid="{68AFCC59-D607-4CC1-9A67-11EBEC4DD5D6}"/>
    <cellStyle name="Millares [0] 6 2 4 5" xfId="9684" xr:uid="{EE939851-6EA5-4B06-9E84-89488802907A}"/>
    <cellStyle name="Millares [0] 6 2 4 5 2" xfId="31187" xr:uid="{B42102A3-1B4D-482A-99C3-8DCF8F0D20CA}"/>
    <cellStyle name="Millares [0] 6 2 4 6" xfId="16319" xr:uid="{28475CEC-B5A0-4083-A6DC-97C8235F8AC6}"/>
    <cellStyle name="Millares [0] 6 2 4 6 2" xfId="37822" xr:uid="{58342051-479C-4CB8-A134-4F275D1A26B6}"/>
    <cellStyle name="Millares [0] 6 2 4 7" xfId="22924" xr:uid="{496AD74F-487F-4F8F-AAA6-516D4A8E9B6C}"/>
    <cellStyle name="Millares [0] 6 2 4 8" xfId="44427" xr:uid="{1ACC69D3-DE93-4A2F-A2DA-E8959951060C}"/>
    <cellStyle name="Millares [0] 6 2 5" xfId="2105" xr:uid="{9E61AAC5-B404-4A18-A1DA-B1DA7B8AF664}"/>
    <cellStyle name="Millares [0] 6 2 5 2" xfId="10371" xr:uid="{8F79BCAE-FA7C-4328-BB57-D46A79B1D8A9}"/>
    <cellStyle name="Millares [0] 6 2 5 2 2" xfId="31874" xr:uid="{E13F6F5D-7E9A-4B9F-9AD3-A1D827BAE460}"/>
    <cellStyle name="Millares [0] 6 2 5 3" xfId="17006" xr:uid="{BC35A574-CCAD-4097-AA97-A23E9363D799}"/>
    <cellStyle name="Millares [0] 6 2 5 3 2" xfId="38509" xr:uid="{D8AAF941-CB5C-4F19-975A-9CA65ED38C74}"/>
    <cellStyle name="Millares [0] 6 2 5 4" xfId="23611" xr:uid="{E5EDE2CA-8E7B-45D0-877B-E1FA5847CC50}"/>
    <cellStyle name="Millares [0] 6 2 5 5" xfId="45114" xr:uid="{3F218B39-41E5-4CCE-8102-36E9F79B8F4B}"/>
    <cellStyle name="Millares [0] 6 2 6" xfId="2653" xr:uid="{1D71C482-9394-4592-B119-798F609FCB4D}"/>
    <cellStyle name="Millares [0] 6 2 6 2" xfId="10919" xr:uid="{2605FDD6-EED4-4015-81EB-C28C970C303E}"/>
    <cellStyle name="Millares [0] 6 2 6 2 2" xfId="32422" xr:uid="{DB005059-3CF6-4002-86EE-6C719106D941}"/>
    <cellStyle name="Millares [0] 6 2 6 3" xfId="17554" xr:uid="{27D8677E-F348-466D-A67F-63CD6ADC27A0}"/>
    <cellStyle name="Millares [0] 6 2 6 3 2" xfId="39057" xr:uid="{0F97D742-5E97-46A8-9B72-ADF707862ACF}"/>
    <cellStyle name="Millares [0] 6 2 6 4" xfId="24159" xr:uid="{2E903853-7FBE-4E63-A196-F564F0BD9E66}"/>
    <cellStyle name="Millares [0] 6 2 6 5" xfId="45662" xr:uid="{BF0A01C3-7E0E-4ECE-A18D-810B95D508E2}"/>
    <cellStyle name="Millares [0] 6 2 7" xfId="3301" xr:uid="{06955058-3A21-46E0-B0DB-C962693ECC0B}"/>
    <cellStyle name="Millares [0] 6 2 7 2" xfId="11567" xr:uid="{7B6B84A9-1A5F-4D46-9CC6-C88E98D9B918}"/>
    <cellStyle name="Millares [0] 6 2 7 2 2" xfId="33070" xr:uid="{C608FD85-9E3A-4CC8-8AE0-B25EB3CD06C5}"/>
    <cellStyle name="Millares [0] 6 2 7 3" xfId="18202" xr:uid="{6FE42CAE-0E89-4BAD-802A-BBFC10548DE8}"/>
    <cellStyle name="Millares [0] 6 2 7 3 2" xfId="39705" xr:uid="{5CC82507-AAD2-4815-BD4B-36571D6CAE38}"/>
    <cellStyle name="Millares [0] 6 2 7 4" xfId="24807" xr:uid="{396E3D1B-4A05-4B7C-867C-0EA79F841DFB}"/>
    <cellStyle name="Millares [0] 6 2 7 5" xfId="46310" xr:uid="{ED9F4F13-CD8D-412C-A795-7E8146622811}"/>
    <cellStyle name="Millares [0] 6 2 8" xfId="4797" xr:uid="{9DCFFCF8-4CB0-40EE-8843-F78C1D156E32}"/>
    <cellStyle name="Millares [0] 6 2 8 2" xfId="13063" xr:uid="{50E3D842-C285-49BA-ADE6-A07E230C972B}"/>
    <cellStyle name="Millares [0] 6 2 8 2 2" xfId="34566" xr:uid="{8AD8E84B-2EB3-4353-ADA3-8060F385978A}"/>
    <cellStyle name="Millares [0] 6 2 8 3" xfId="19698" xr:uid="{7526E897-F934-41FE-A1ED-A39394C84CE2}"/>
    <cellStyle name="Millares [0] 6 2 8 3 2" xfId="41201" xr:uid="{61D1D8D4-9C6B-43CC-A911-E19D8EC8178E}"/>
    <cellStyle name="Millares [0] 6 2 8 4" xfId="26303" xr:uid="{73121FD7-0C98-45F4-A184-4AE45184BB5A}"/>
    <cellStyle name="Millares [0] 6 2 8 5" xfId="47806" xr:uid="{7EE9FB0E-1707-41DA-9F48-308F4EF79129}"/>
    <cellStyle name="Millares [0] 6 2 9" xfId="5440" xr:uid="{1DA31EAA-BF32-4880-9CB2-30DA3024244C}"/>
    <cellStyle name="Millares [0] 6 2 9 2" xfId="13706" xr:uid="{55E61F20-46D8-43AC-AC2A-F353AE1CC1EC}"/>
    <cellStyle name="Millares [0] 6 2 9 2 2" xfId="35209" xr:uid="{13B548E5-648A-4FE2-A1BC-4A6DBACC4A47}"/>
    <cellStyle name="Millares [0] 6 2 9 3" xfId="20341" xr:uid="{1B1F6361-3784-4A4D-8C82-B45AA957036C}"/>
    <cellStyle name="Millares [0] 6 2 9 3 2" xfId="41844" xr:uid="{6C325040-6702-48D3-A669-13C2AB8B3C2E}"/>
    <cellStyle name="Millares [0] 6 2 9 4" xfId="26946" xr:uid="{A8E84C70-1E80-4807-8B26-D1DEE9F46F4A}"/>
    <cellStyle name="Millares [0] 6 2 9 5" xfId="48449" xr:uid="{267C057B-7B5C-41FC-BC53-A782BC235F9D}"/>
    <cellStyle name="Millares [0] 6 3" xfId="343" xr:uid="{1CBC52CD-3678-405F-A4B2-39CAD01DC392}"/>
    <cellStyle name="Millares [0] 6 3 10" xfId="15246" xr:uid="{C8C719F3-F4C2-4B5B-A520-A88F8A7C3DC0}"/>
    <cellStyle name="Millares [0] 6 3 10 2" xfId="36749" xr:uid="{736C69B0-E37E-4DC5-A90A-4E647EBAC391}"/>
    <cellStyle name="Millares [0] 6 3 11" xfId="21851" xr:uid="{46D184DD-E0C4-451B-97BC-F10A7099DF8E}"/>
    <cellStyle name="Millares [0] 6 3 12" xfId="43354" xr:uid="{90BD249E-B23A-480D-B059-DD496E9D411A}"/>
    <cellStyle name="Millares [0] 6 3 2" xfId="1291" xr:uid="{AE8AC076-69F9-49BF-B62E-610C6AAD3F7E}"/>
    <cellStyle name="Millares [0] 6 3 2 2" xfId="4120" xr:uid="{8AC51CB6-7BF2-4780-ACBA-E9CC759C83D7}"/>
    <cellStyle name="Millares [0] 6 3 2 2 2" xfId="12386" xr:uid="{72954E8E-1405-4E57-A9E2-C36F24C2D1DA}"/>
    <cellStyle name="Millares [0] 6 3 2 2 2 2" xfId="33889" xr:uid="{C3D89B78-B4ED-4C04-AC27-355EF402F234}"/>
    <cellStyle name="Millares [0] 6 3 2 2 3" xfId="19021" xr:uid="{7100E1A1-3B0B-475C-8411-03323FC2F053}"/>
    <cellStyle name="Millares [0] 6 3 2 2 3 2" xfId="40524" xr:uid="{AFED65DA-5691-4BA7-AED7-D9FF5A0B6392}"/>
    <cellStyle name="Millares [0] 6 3 2 2 4" xfId="25626" xr:uid="{FAA29246-BAC0-4CD7-A1F8-D0988CBD5CA7}"/>
    <cellStyle name="Millares [0] 6 3 2 2 5" xfId="47129" xr:uid="{A4C11138-B397-4D95-AC0C-FF94E36D825B}"/>
    <cellStyle name="Millares [0] 6 3 2 3" xfId="6259" xr:uid="{97AF7864-D111-4F0F-97B9-49AB8E8FF4BF}"/>
    <cellStyle name="Millares [0] 6 3 2 3 2" xfId="14525" xr:uid="{6928566B-3303-43EC-869C-74CD28C7C0E0}"/>
    <cellStyle name="Millares [0] 6 3 2 3 2 2" xfId="36028" xr:uid="{02E001AA-5627-4ACC-99DE-2294DD9B1AF6}"/>
    <cellStyle name="Millares [0] 6 3 2 3 3" xfId="21160" xr:uid="{D68D4222-514A-401D-BD95-D26AAF927EA3}"/>
    <cellStyle name="Millares [0] 6 3 2 3 3 2" xfId="42663" xr:uid="{8249E437-6B48-40C7-8237-307419BB7618}"/>
    <cellStyle name="Millares [0] 6 3 2 3 4" xfId="27765" xr:uid="{CEC75A36-91B6-4770-9996-762F28862A22}"/>
    <cellStyle name="Millares [0] 6 3 2 3 5" xfId="49268" xr:uid="{8D89EC77-A20E-4785-ACA4-C71CD6ADA747}"/>
    <cellStyle name="Millares [0] 6 3 2 4" xfId="7900" xr:uid="{FFAA2E82-B2A5-4A1B-9774-F0566947BA14}"/>
    <cellStyle name="Millares [0] 6 3 2 4 2" xfId="29403" xr:uid="{B85D23A0-3DEC-40D6-98DF-8BBA8EB5AD89}"/>
    <cellStyle name="Millares [0] 6 3 2 5" xfId="9557" xr:uid="{A1B1A1A8-0C2B-49DC-81C6-2F4E98BE6685}"/>
    <cellStyle name="Millares [0] 6 3 2 5 2" xfId="31060" xr:uid="{6EFE4815-6CCD-40B0-B83A-B5182D753202}"/>
    <cellStyle name="Millares [0] 6 3 2 6" xfId="16192" xr:uid="{084D66FA-D273-4744-9485-0AEC21AA5478}"/>
    <cellStyle name="Millares [0] 6 3 2 6 2" xfId="37695" xr:uid="{BBD67769-9B69-4605-8246-D41755966F83}"/>
    <cellStyle name="Millares [0] 6 3 2 7" xfId="22797" xr:uid="{CDA98B8B-2F1F-4CB2-960F-E36C1293F27E}"/>
    <cellStyle name="Millares [0] 6 3 2 8" xfId="44300" xr:uid="{85FA0E36-4FF0-4792-92FF-5FD6F1664B60}"/>
    <cellStyle name="Millares [0] 6 3 3" xfId="1978" xr:uid="{24880773-4D2E-4831-8B10-F465241B6065}"/>
    <cellStyle name="Millares [0] 6 3 3 2" xfId="10244" xr:uid="{7777DD62-63B1-408C-A02D-CE9772E892B3}"/>
    <cellStyle name="Millares [0] 6 3 3 2 2" xfId="31747" xr:uid="{054B0AD2-5684-4D61-BEFD-7F297B5651F1}"/>
    <cellStyle name="Millares [0] 6 3 3 3" xfId="16879" xr:uid="{CD899BE8-AD49-44EA-ACEE-E16BB1316407}"/>
    <cellStyle name="Millares [0] 6 3 3 3 2" xfId="38382" xr:uid="{939D7785-9ED6-420B-9E45-1C880C71F3A3}"/>
    <cellStyle name="Millares [0] 6 3 3 4" xfId="23484" xr:uid="{D0A2FA95-C258-4547-8A4C-0CE464F8F8B0}"/>
    <cellStyle name="Millares [0] 6 3 3 5" xfId="44987" xr:uid="{D2AA97D0-6A00-47C4-A2AF-F5FFD2ACF715}"/>
    <cellStyle name="Millares [0] 6 3 4" xfId="2777" xr:uid="{F611F048-B44C-4198-AF51-4829A4C0ACE6}"/>
    <cellStyle name="Millares [0] 6 3 4 2" xfId="11043" xr:uid="{510592CC-30B3-433A-BC4B-98A9B3AABC4F}"/>
    <cellStyle name="Millares [0] 6 3 4 2 2" xfId="32546" xr:uid="{0A779C6A-E3BB-4C69-AD76-D931EF26817A}"/>
    <cellStyle name="Millares [0] 6 3 4 3" xfId="17678" xr:uid="{6CA094BF-3172-4846-BAF2-D28C6182D386}"/>
    <cellStyle name="Millares [0] 6 3 4 3 2" xfId="39181" xr:uid="{44FA1B9D-A348-4241-81DE-2B1B80C6243D}"/>
    <cellStyle name="Millares [0] 6 3 4 4" xfId="24283" xr:uid="{1E75220B-B66B-4F15-870D-3C00470CD9D4}"/>
    <cellStyle name="Millares [0] 6 3 4 5" xfId="45786" xr:uid="{9740C229-87B3-4FBE-B193-64FE5257B834}"/>
    <cellStyle name="Millares [0] 6 3 5" xfId="3174" xr:uid="{C6DCB058-1691-4C2F-9F82-73C2EA45D230}"/>
    <cellStyle name="Millares [0] 6 3 5 2" xfId="11440" xr:uid="{88AD4B69-14E3-4BEA-83DC-E67A6FBCF599}"/>
    <cellStyle name="Millares [0] 6 3 5 2 2" xfId="32943" xr:uid="{022420E1-D671-4110-B402-A5BC45E54AAB}"/>
    <cellStyle name="Millares [0] 6 3 5 3" xfId="18075" xr:uid="{9CB92193-2D81-4C4D-BC05-0A90BFEBCDFC}"/>
    <cellStyle name="Millares [0] 6 3 5 3 2" xfId="39578" xr:uid="{6FEA2367-00B3-43DE-9DCD-8043F5012025}"/>
    <cellStyle name="Millares [0] 6 3 5 4" xfId="24680" xr:uid="{C1355301-620C-4DCB-B2CA-D84E8832804D}"/>
    <cellStyle name="Millares [0] 6 3 5 5" xfId="46183" xr:uid="{69D33659-228F-4F44-AD8C-BC458FF133D3}"/>
    <cellStyle name="Millares [0] 6 3 6" xfId="4921" xr:uid="{D77DD436-3E2F-4844-9608-21928017A609}"/>
    <cellStyle name="Millares [0] 6 3 6 2" xfId="13187" xr:uid="{7E38E019-474A-4773-85C2-4AE2775E85CA}"/>
    <cellStyle name="Millares [0] 6 3 6 2 2" xfId="34690" xr:uid="{C4EC0526-16C3-4FAC-BCF4-295C9D0BBE92}"/>
    <cellStyle name="Millares [0] 6 3 6 3" xfId="19822" xr:uid="{B4816572-6F8D-4D11-9515-F8224942BECD}"/>
    <cellStyle name="Millares [0] 6 3 6 3 2" xfId="41325" xr:uid="{C8B2D07C-8B4C-4A7D-8A66-7210E69C07DD}"/>
    <cellStyle name="Millares [0] 6 3 6 4" xfId="26427" xr:uid="{AA747CD2-65E8-4142-A7A4-5D404DCABFA5}"/>
    <cellStyle name="Millares [0] 6 3 6 5" xfId="47930" xr:uid="{137E5112-71FD-401A-8A19-FF4335894FCB}"/>
    <cellStyle name="Millares [0] 6 3 7" xfId="5313" xr:uid="{D23E0B63-6194-459E-8011-B2717A2C7AF0}"/>
    <cellStyle name="Millares [0] 6 3 7 2" xfId="13579" xr:uid="{BD87F0D4-275A-4131-9398-C14222C4CEB7}"/>
    <cellStyle name="Millares [0] 6 3 7 2 2" xfId="35082" xr:uid="{F73AAC33-4381-46D8-A86F-376118D324DF}"/>
    <cellStyle name="Millares [0] 6 3 7 3" xfId="20214" xr:uid="{231F5560-7E70-4D2F-8CBD-4871FDE9E30D}"/>
    <cellStyle name="Millares [0] 6 3 7 3 2" xfId="41717" xr:uid="{CECBB42A-A3F1-4760-8EDB-CB038606C5EA}"/>
    <cellStyle name="Millares [0] 6 3 7 4" xfId="26819" xr:uid="{77E11373-CD0B-466F-ADF3-1ACE6B8155B0}"/>
    <cellStyle name="Millares [0] 6 3 7 5" xfId="48322" xr:uid="{71D34295-44E2-4FAA-97F9-3832AD7C657C}"/>
    <cellStyle name="Millares [0] 6 3 8" xfId="6954" xr:uid="{79324846-F1FC-4CC7-8D10-8DE82CF55FFE}"/>
    <cellStyle name="Millares [0] 6 3 8 2" xfId="28457" xr:uid="{D10F996E-59CE-4564-92BA-D361BD61756A}"/>
    <cellStyle name="Millares [0] 6 3 9" xfId="8610" xr:uid="{453CE10D-090B-4DBE-AC61-96D09A2E403A}"/>
    <cellStyle name="Millares [0] 6 3 9 2" xfId="30113" xr:uid="{453F784A-31C7-4A4A-80FC-A9CB382795DA}"/>
    <cellStyle name="Millares [0] 6 4" xfId="627" xr:uid="{0B59D7D9-FB9B-4EFF-8497-8BCDE1F8373B}"/>
    <cellStyle name="Millares [0] 6 4 10" xfId="43636" xr:uid="{373D2A6B-7A5E-413F-A23A-8BD09CA8E0A4}"/>
    <cellStyle name="Millares [0] 6 4 2" xfId="1573" xr:uid="{C3248581-ED3A-409C-8A01-B36E6CF81E49}"/>
    <cellStyle name="Millares [0] 6 4 2 2" xfId="4402" xr:uid="{3D33CA88-9B3C-49C9-B67F-C8EB5724B2E0}"/>
    <cellStyle name="Millares [0] 6 4 2 2 2" xfId="12668" xr:uid="{A37169F3-C1C8-4BDB-A31E-DD30B5D07E1C}"/>
    <cellStyle name="Millares [0] 6 4 2 2 2 2" xfId="34171" xr:uid="{E168CBEB-B0EC-412E-9327-257B027DDCA0}"/>
    <cellStyle name="Millares [0] 6 4 2 2 3" xfId="19303" xr:uid="{0FFDA3C7-CE6C-4FE1-919A-0354100EF676}"/>
    <cellStyle name="Millares [0] 6 4 2 2 3 2" xfId="40806" xr:uid="{14EE2A4E-E724-482E-AFE9-FF2CC5804D92}"/>
    <cellStyle name="Millares [0] 6 4 2 2 4" xfId="25908" xr:uid="{EE9F3BC0-3E67-4737-A6AE-C70EC5C03141}"/>
    <cellStyle name="Millares [0] 6 4 2 2 5" xfId="47411" xr:uid="{D5A9E511-7B23-41BE-A64A-F37009400982}"/>
    <cellStyle name="Millares [0] 6 4 2 3" xfId="6541" xr:uid="{0B2FCCBB-F895-47FC-84F7-C5442221407C}"/>
    <cellStyle name="Millares [0] 6 4 2 3 2" xfId="14807" xr:uid="{D5DEDA83-5DA7-4710-BCC3-E4C743BB2896}"/>
    <cellStyle name="Millares [0] 6 4 2 3 2 2" xfId="36310" xr:uid="{AA04157A-332C-4FAC-BDA5-A0569CE5E66E}"/>
    <cellStyle name="Millares [0] 6 4 2 3 3" xfId="21442" xr:uid="{A56841F9-269B-4CEC-8696-8C5B50367F73}"/>
    <cellStyle name="Millares [0] 6 4 2 3 3 2" xfId="42945" xr:uid="{15D73E94-32A5-4381-AD9A-074B3195613A}"/>
    <cellStyle name="Millares [0] 6 4 2 3 4" xfId="28047" xr:uid="{A43226DD-9906-45EB-A56D-1BD4486FA0F1}"/>
    <cellStyle name="Millares [0] 6 4 2 3 5" xfId="49550" xr:uid="{91F77BC7-4640-4E46-80EB-9A62B6A28476}"/>
    <cellStyle name="Millares [0] 6 4 2 4" xfId="8182" xr:uid="{F14CE939-F2F7-4537-BBC5-E1FDECC1CCBF}"/>
    <cellStyle name="Millares [0] 6 4 2 4 2" xfId="29685" xr:uid="{52D97706-CEFC-4E83-86B8-582C1E3E55EE}"/>
    <cellStyle name="Millares [0] 6 4 2 5" xfId="9839" xr:uid="{1D3E8D21-D388-4662-834E-D2595BE1D562}"/>
    <cellStyle name="Millares [0] 6 4 2 5 2" xfId="31342" xr:uid="{3B42F882-D649-4525-9A07-7919DB9FEDCF}"/>
    <cellStyle name="Millares [0] 6 4 2 6" xfId="16474" xr:uid="{3EAABC33-85A0-42DE-8EF5-7A6C9E99A768}"/>
    <cellStyle name="Millares [0] 6 4 2 6 2" xfId="37977" xr:uid="{FF4A9F96-A0A7-442B-A5F6-15D0886729AF}"/>
    <cellStyle name="Millares [0] 6 4 2 7" xfId="23079" xr:uid="{3F382C83-4C77-4942-9024-55F1FF43F82C}"/>
    <cellStyle name="Millares [0] 6 4 2 8" xfId="44582" xr:uid="{C56CE660-33B1-427C-905E-F0CBB8A491EF}"/>
    <cellStyle name="Millares [0] 6 4 3" xfId="2260" xr:uid="{0AC62581-4714-45E6-AAB6-48EBE538D82E}"/>
    <cellStyle name="Millares [0] 6 4 3 2" xfId="10526" xr:uid="{346F7C9F-B22B-42C8-B632-0609ABA5C6CF}"/>
    <cellStyle name="Millares [0] 6 4 3 2 2" xfId="32029" xr:uid="{A0FF0A0A-E3A1-4A5A-9924-2DA00D9BF101}"/>
    <cellStyle name="Millares [0] 6 4 3 3" xfId="17161" xr:uid="{7837D6AB-6183-4478-BA71-A3204FCFFD29}"/>
    <cellStyle name="Millares [0] 6 4 3 3 2" xfId="38664" xr:uid="{A6E603C3-9A70-42CF-B388-116E23C74885}"/>
    <cellStyle name="Millares [0] 6 4 3 4" xfId="23766" xr:uid="{CC7D8AB8-086F-4FDC-9A46-FA940BAA2221}"/>
    <cellStyle name="Millares [0] 6 4 3 5" xfId="45269" xr:uid="{6161EF35-D9F5-4358-AFD5-AC6EF8ED8B45}"/>
    <cellStyle name="Millares [0] 6 4 4" xfId="3456" xr:uid="{0C70D058-F257-4000-8769-9AF5473CFD6E}"/>
    <cellStyle name="Millares [0] 6 4 4 2" xfId="11722" xr:uid="{EB3D6A2C-6CBD-48FA-B600-E451FADC8085}"/>
    <cellStyle name="Millares [0] 6 4 4 2 2" xfId="33225" xr:uid="{3AC303B1-6E0B-4E40-BBB1-DF1B3BB9A257}"/>
    <cellStyle name="Millares [0] 6 4 4 3" xfId="18357" xr:uid="{5933BACA-12B8-4081-AC82-25B1427DE8E5}"/>
    <cellStyle name="Millares [0] 6 4 4 3 2" xfId="39860" xr:uid="{BE8A630A-5BF7-49AC-96A0-41976BB1F741}"/>
    <cellStyle name="Millares [0] 6 4 4 4" xfId="24962" xr:uid="{4389C64B-0BA2-41DE-9857-9A3C657540FD}"/>
    <cellStyle name="Millares [0] 6 4 4 5" xfId="46465" xr:uid="{66A5E86B-2BC7-44CD-B06A-AC69ED074F19}"/>
    <cellStyle name="Millares [0] 6 4 5" xfId="5595" xr:uid="{5D3AFC4F-C4C2-41F0-965B-F51F2AB1AADF}"/>
    <cellStyle name="Millares [0] 6 4 5 2" xfId="13861" xr:uid="{0889457F-E54F-4813-99BE-4707B4E33E31}"/>
    <cellStyle name="Millares [0] 6 4 5 2 2" xfId="35364" xr:uid="{182DB010-066C-414F-9C64-C05D8AECE892}"/>
    <cellStyle name="Millares [0] 6 4 5 3" xfId="20496" xr:uid="{38F92F0D-936E-4074-A55E-E26F2E3D2C54}"/>
    <cellStyle name="Millares [0] 6 4 5 3 2" xfId="41999" xr:uid="{219C7AAC-EFC1-4300-A2E9-4FFD6C0440EB}"/>
    <cellStyle name="Millares [0] 6 4 5 4" xfId="27101" xr:uid="{EB28E2F4-7D2D-40F6-8933-F968ADD9CB2B}"/>
    <cellStyle name="Millares [0] 6 4 5 5" xfId="48604" xr:uid="{4E71F84A-2270-4FAB-BC82-CBF825F49B4B}"/>
    <cellStyle name="Millares [0] 6 4 6" xfId="7236" xr:uid="{1692969B-7B6A-4208-9FF7-A47BC231C289}"/>
    <cellStyle name="Millares [0] 6 4 6 2" xfId="28739" xr:uid="{E1C734D2-A80F-4345-BE29-B21F699217FC}"/>
    <cellStyle name="Millares [0] 6 4 7" xfId="8893" xr:uid="{1F4795FD-6C3D-49A3-BE74-299A06F35558}"/>
    <cellStyle name="Millares [0] 6 4 7 2" xfId="30396" xr:uid="{77C84E74-4103-4A53-81B6-C1E2F01BFD05}"/>
    <cellStyle name="Millares [0] 6 4 8" xfId="15528" xr:uid="{71274D71-92BC-4E99-A6EA-02100CE113F9}"/>
    <cellStyle name="Millares [0] 6 4 8 2" xfId="37031" xr:uid="{7BD6CACF-B4DE-4565-A82F-5FA187C3791A}"/>
    <cellStyle name="Millares [0] 6 4 9" xfId="22133" xr:uid="{F4AF7822-8881-4D40-AEE8-CCF4B3DA7D96}"/>
    <cellStyle name="Millares [0] 6 5" xfId="895" xr:uid="{A14C662B-435B-452B-A662-95101133EC81}"/>
    <cellStyle name="Millares [0] 6 5 2" xfId="3724" xr:uid="{DE62EC14-5E4A-41D4-96DB-32E8A7E5327F}"/>
    <cellStyle name="Millares [0] 6 5 2 2" xfId="11990" xr:uid="{ED88EC23-E927-4479-ADC9-6598D40B7EB8}"/>
    <cellStyle name="Millares [0] 6 5 2 2 2" xfId="33493" xr:uid="{143EC469-0076-4D9E-B2BC-088441121C13}"/>
    <cellStyle name="Millares [0] 6 5 2 3" xfId="18625" xr:uid="{B99F217A-2AEA-4753-8F1D-A2C443C7818D}"/>
    <cellStyle name="Millares [0] 6 5 2 3 2" xfId="40128" xr:uid="{8942C884-D44A-4143-A77E-D0094EE3F2DA}"/>
    <cellStyle name="Millares [0] 6 5 2 4" xfId="25230" xr:uid="{BADBA803-DB89-4A72-97AC-1745B5FA7BB2}"/>
    <cellStyle name="Millares [0] 6 5 2 5" xfId="46733" xr:uid="{F6C8296C-65F7-4C30-A261-9977153AB1E4}"/>
    <cellStyle name="Millares [0] 6 5 3" xfId="5863" xr:uid="{2DD46ED6-3526-4E20-87ED-FF3F5F32DEC2}"/>
    <cellStyle name="Millares [0] 6 5 3 2" xfId="14129" xr:uid="{9C6DEBBC-C3DA-4656-8CB8-FDB249BF4E3E}"/>
    <cellStyle name="Millares [0] 6 5 3 2 2" xfId="35632" xr:uid="{332B5781-D629-482E-A28E-26699BEC222C}"/>
    <cellStyle name="Millares [0] 6 5 3 3" xfId="20764" xr:uid="{D10797DC-076C-4CA5-9D90-8A1119A74B67}"/>
    <cellStyle name="Millares [0] 6 5 3 3 2" xfId="42267" xr:uid="{36722F15-A73D-4490-B733-AC626DE4BCE0}"/>
    <cellStyle name="Millares [0] 6 5 3 4" xfId="27369" xr:uid="{F4070B89-76F1-4BE9-91A4-2FA1EF105816}"/>
    <cellStyle name="Millares [0] 6 5 3 5" xfId="48872" xr:uid="{C76B2FAE-3EB3-4880-B83C-24B640C4B137}"/>
    <cellStyle name="Millares [0] 6 5 4" xfId="7504" xr:uid="{C2565E42-C366-4A23-A17D-81211475D9BB}"/>
    <cellStyle name="Millares [0] 6 5 4 2" xfId="29007" xr:uid="{10A9306B-E28F-4680-9C33-8BCA5552BECC}"/>
    <cellStyle name="Millares [0] 6 5 5" xfId="9161" xr:uid="{78CB5D13-D5BF-4C02-BF16-EF3894E51D88}"/>
    <cellStyle name="Millares [0] 6 5 5 2" xfId="30664" xr:uid="{D50D30B7-2BC3-4D28-ABEC-7A49C08EF4E2}"/>
    <cellStyle name="Millares [0] 6 5 6" xfId="15796" xr:uid="{429AE7BB-2BCE-4AA4-A3DE-5B494276CD4A}"/>
    <cellStyle name="Millares [0] 6 5 6 2" xfId="37299" xr:uid="{E44374CB-FAC6-480E-ACBB-965E4EF438AD}"/>
    <cellStyle name="Millares [0] 6 5 7" xfId="22401" xr:uid="{0A2833D5-0262-4973-AB23-AFE7D461FC43}"/>
    <cellStyle name="Millares [0] 6 5 8" xfId="43904" xr:uid="{54FCDD85-622E-4669-A1AE-BABA8FC24761}"/>
    <cellStyle name="Millares [0] 6 6" xfId="1156" xr:uid="{CB4BA671-4DA2-4BCB-8718-DA25FA9E863B}"/>
    <cellStyle name="Millares [0] 6 6 2" xfId="3985" xr:uid="{A1CFD82B-6F46-445B-BC8B-D4C58FC8463A}"/>
    <cellStyle name="Millares [0] 6 6 2 2" xfId="12251" xr:uid="{127BDD5B-AE6A-41B0-843F-E57BBF6C28C9}"/>
    <cellStyle name="Millares [0] 6 6 2 2 2" xfId="33754" xr:uid="{9AD8C293-AF15-4A83-890B-C0E63D0E72F9}"/>
    <cellStyle name="Millares [0] 6 6 2 3" xfId="18886" xr:uid="{EE1A3EAC-7798-4EC8-B5E6-6DE02759A14D}"/>
    <cellStyle name="Millares [0] 6 6 2 3 2" xfId="40389" xr:uid="{AFFC313E-FD08-4359-9A2F-E349401B9832}"/>
    <cellStyle name="Millares [0] 6 6 2 4" xfId="25491" xr:uid="{25C21D81-6074-4D23-B059-3AFFC73BB919}"/>
    <cellStyle name="Millares [0] 6 6 2 5" xfId="46994" xr:uid="{55145D5A-D1B7-4ED5-8E13-3E81B94DF50F}"/>
    <cellStyle name="Millares [0] 6 6 3" xfId="6124" xr:uid="{D246E8D8-2E7E-420E-B166-9A26D165B00D}"/>
    <cellStyle name="Millares [0] 6 6 3 2" xfId="14390" xr:uid="{30069309-0DB8-430D-95DF-B6CEF458D36B}"/>
    <cellStyle name="Millares [0] 6 6 3 2 2" xfId="35893" xr:uid="{090C36DD-7183-4E68-A851-7672330F8264}"/>
    <cellStyle name="Millares [0] 6 6 3 3" xfId="21025" xr:uid="{7DA35154-BEB4-4D22-B652-44A4029C05A3}"/>
    <cellStyle name="Millares [0] 6 6 3 3 2" xfId="42528" xr:uid="{8BE68078-7F32-491B-B5F8-F88FA2601E77}"/>
    <cellStyle name="Millares [0] 6 6 3 4" xfId="27630" xr:uid="{DB0477B1-835C-4652-8729-5075EDCAFB3E}"/>
    <cellStyle name="Millares [0] 6 6 3 5" xfId="49133" xr:uid="{36A4AA57-9065-45CC-A373-18420753502B}"/>
    <cellStyle name="Millares [0] 6 6 4" xfId="7765" xr:uid="{108F1D32-F9F2-4D1A-8C8D-358CC52AC5CF}"/>
    <cellStyle name="Millares [0] 6 6 4 2" xfId="29268" xr:uid="{B9BA9000-0DD8-41EC-9284-92133A024E2F}"/>
    <cellStyle name="Millares [0] 6 6 5" xfId="9422" xr:uid="{8DD52402-C1E2-4761-AB04-DDE35FF6D450}"/>
    <cellStyle name="Millares [0] 6 6 5 2" xfId="30925" xr:uid="{12781261-FC77-4A09-95BD-9FF674CB5405}"/>
    <cellStyle name="Millares [0] 6 6 6" xfId="16057" xr:uid="{15EE8D24-406E-4D79-9BDF-A78DE459FD69}"/>
    <cellStyle name="Millares [0] 6 6 6 2" xfId="37560" xr:uid="{CB8EA4B9-5196-4FD8-9493-9B154E178A21}"/>
    <cellStyle name="Millares [0] 6 6 7" xfId="22662" xr:uid="{4FBC2874-DB0B-4CC6-88F2-B1CB2A68F3F2}"/>
    <cellStyle name="Millares [0] 6 6 8" xfId="44165" xr:uid="{8D958F0A-A9E9-408F-9425-314CA815966A}"/>
    <cellStyle name="Millares [0] 6 7" xfId="1844" xr:uid="{FDC65EE4-7755-4EDD-BC6A-1A725AC4E4AD}"/>
    <cellStyle name="Millares [0] 6 7 2" xfId="10110" xr:uid="{ED647945-F3C6-4DEA-BA08-3703ED6D94D0}"/>
    <cellStyle name="Millares [0] 6 7 2 2" xfId="31613" xr:uid="{1D58FCEF-F9CB-40DF-9009-2DD13384E668}"/>
    <cellStyle name="Millares [0] 6 7 3" xfId="16745" xr:uid="{FD5A2622-1B1D-465D-96C8-F7E0DE1531E7}"/>
    <cellStyle name="Millares [0] 6 7 3 2" xfId="38248" xr:uid="{3EA9281E-6F16-4F36-B77F-19C32396B198}"/>
    <cellStyle name="Millares [0] 6 7 4" xfId="23350" xr:uid="{41945556-0E63-4C23-9B13-FCE500DCB17E}"/>
    <cellStyle name="Millares [0] 6 7 5" xfId="44853" xr:uid="{33014B76-1303-4E18-93F6-9600DADE2116}"/>
    <cellStyle name="Millares [0] 6 8" xfId="2529" xr:uid="{337EC779-46CE-4980-8F96-325870DA78C0}"/>
    <cellStyle name="Millares [0] 6 8 2" xfId="10795" xr:uid="{B8D76125-89A5-4656-8F97-CC75B1B32782}"/>
    <cellStyle name="Millares [0] 6 8 2 2" xfId="32298" xr:uid="{666A1A53-AF5C-4A16-B5AB-D98CFC7AD7B8}"/>
    <cellStyle name="Millares [0] 6 8 3" xfId="17430" xr:uid="{D840B649-3DB8-46F1-B5F7-C8385F270361}"/>
    <cellStyle name="Millares [0] 6 8 3 2" xfId="38933" xr:uid="{DDD7DA1F-A9FA-4667-930C-849752BDD4A6}"/>
    <cellStyle name="Millares [0] 6 8 4" xfId="24035" xr:uid="{731D1DC2-BF52-426B-9240-C6043B641E95}"/>
    <cellStyle name="Millares [0] 6 8 5" xfId="45538" xr:uid="{9A22FDE6-82ED-4657-BE64-6B516D20BFF1}"/>
    <cellStyle name="Millares [0] 6 9" xfId="3040" xr:uid="{72E403FB-EB5F-466D-B43A-5E3AB0C7E7C0}"/>
    <cellStyle name="Millares [0] 6 9 2" xfId="11306" xr:uid="{978B1250-7713-4751-8C89-C05D8865231D}"/>
    <cellStyle name="Millares [0] 6 9 2 2" xfId="32809" xr:uid="{8FC86F6D-F0F2-47EF-8345-BF9FC1C47177}"/>
    <cellStyle name="Millares [0] 6 9 3" xfId="17941" xr:uid="{40D3ACC4-0022-40CB-A567-B0E70D66DF43}"/>
    <cellStyle name="Millares [0] 6 9 3 2" xfId="39444" xr:uid="{EA36B84C-11DC-43D1-B6E7-9F3A16220A92}"/>
    <cellStyle name="Millares [0] 6 9 4" xfId="24546" xr:uid="{AC3A79D3-73F9-4AC7-A15A-B1CFE748BA42}"/>
    <cellStyle name="Millares [0] 6 9 5" xfId="46049" xr:uid="{47871355-4AD0-4215-AA87-185968F4CBB7}"/>
    <cellStyle name="Millares [0] 7" xfId="139" xr:uid="{17B8E5B5-DD6C-4F4B-AA52-90B13576A119}"/>
    <cellStyle name="Millares [0] 7 10" xfId="4676" xr:uid="{B80D0E3E-382B-424B-8C49-B41946756ED9}"/>
    <cellStyle name="Millares [0] 7 10 2" xfId="12942" xr:uid="{E1F59AC8-4EDF-4DA7-AC96-6D1E52EDD09C}"/>
    <cellStyle name="Millares [0] 7 10 2 2" xfId="34445" xr:uid="{2FE0B7FE-7DE9-4E68-9B66-E570CB3CEE53}"/>
    <cellStyle name="Millares [0] 7 10 3" xfId="19577" xr:uid="{393026CB-EDA6-4ABE-A773-124EF7B87746}"/>
    <cellStyle name="Millares [0] 7 10 3 2" xfId="41080" xr:uid="{4E5948AA-0FFE-4EA6-A775-D7475C837BEF}"/>
    <cellStyle name="Millares [0] 7 10 4" xfId="26182" xr:uid="{578529DB-D0B1-4EBB-BBF9-77F1779014A6}"/>
    <cellStyle name="Millares [0] 7 10 5" xfId="47685" xr:uid="{D1E6E695-5990-49F5-BC86-FDCD0FA61A15}"/>
    <cellStyle name="Millares [0] 7 11" xfId="5179" xr:uid="{8984A077-61B9-4CC7-BE67-C24000302569}"/>
    <cellStyle name="Millares [0] 7 11 2" xfId="13445" xr:uid="{0FCD0C15-1DA1-45AD-ACC0-A2911119059D}"/>
    <cellStyle name="Millares [0] 7 11 2 2" xfId="34948" xr:uid="{3EFDE28A-6659-4F49-8FD3-8390AEC70095}"/>
    <cellStyle name="Millares [0] 7 11 3" xfId="20080" xr:uid="{1E0A5933-BF0E-459E-8E15-CD8817F89925}"/>
    <cellStyle name="Millares [0] 7 11 3 2" xfId="41583" xr:uid="{7FF9EE68-594E-411A-A223-6AB287BAD15A}"/>
    <cellStyle name="Millares [0] 7 11 4" xfId="26685" xr:uid="{545E4698-C005-4233-9EFB-83EDC5915851}"/>
    <cellStyle name="Millares [0] 7 11 5" xfId="48188" xr:uid="{61B7ADF3-B060-4829-BE7E-667BB64A4F97}"/>
    <cellStyle name="Millares [0] 7 12" xfId="6820" xr:uid="{37085041-502E-4218-801A-BEC8B6D8A106}"/>
    <cellStyle name="Millares [0] 7 12 2" xfId="28323" xr:uid="{2E119F3B-039C-4D7F-BE74-B7B53C7AACC4}"/>
    <cellStyle name="Millares [0] 7 13" xfId="8474" xr:uid="{4562872A-C44E-4D09-B389-802B632C676D}"/>
    <cellStyle name="Millares [0] 7 13 2" xfId="29977" xr:uid="{8F59F46C-80F4-4541-B875-51825664406E}"/>
    <cellStyle name="Millares [0] 7 14" xfId="15113" xr:uid="{A8D3A0B3-2AE2-4C72-B39C-1A723578D5F9}"/>
    <cellStyle name="Millares [0] 7 14 2" xfId="36616" xr:uid="{C9970996-808E-411E-AB10-936B2542F843}"/>
    <cellStyle name="Millares [0] 7 15" xfId="21718" xr:uid="{031DEA27-0B08-4D5F-857D-9C90F3D008F1}"/>
    <cellStyle name="Millares [0] 7 16" xfId="43221" xr:uid="{73EC35C9-612C-46AD-944D-F961B4E6349D}"/>
    <cellStyle name="Millares [0] 7 2" xfId="471" xr:uid="{2948FFAD-DC63-4072-8FF0-D11E34268617}"/>
    <cellStyle name="Millares [0] 7 2 10" xfId="7082" xr:uid="{3D3DB7C8-EFBD-40F2-A9C9-58BC512C86EF}"/>
    <cellStyle name="Millares [0] 7 2 10 2" xfId="28585" xr:uid="{917EE517-890A-4E61-BB94-E4A1CB023D9A}"/>
    <cellStyle name="Millares [0] 7 2 11" xfId="8738" xr:uid="{6388BF10-820B-47B0-A3EF-72AB1548E2B0}"/>
    <cellStyle name="Millares [0] 7 2 11 2" xfId="30241" xr:uid="{17B2E9AE-920E-4EF2-9653-8185A3714332}"/>
    <cellStyle name="Millares [0] 7 2 12" xfId="15374" xr:uid="{F8687895-C5C3-4746-8D15-AFEB0006CB88}"/>
    <cellStyle name="Millares [0] 7 2 12 2" xfId="36877" xr:uid="{8D4B5489-D4A5-459D-896B-4CF655D697BB}"/>
    <cellStyle name="Millares [0] 7 2 13" xfId="21979" xr:uid="{A03E5423-EA96-48D7-BBA0-F108C1C9BB63}"/>
    <cellStyle name="Millares [0] 7 2 14" xfId="43482" xr:uid="{88853CCE-F296-4104-9EE3-23C3F8760DCC}"/>
    <cellStyle name="Millares [0] 7 2 2" xfId="753" xr:uid="{E1B3E42D-56E6-41D5-A2F8-55DA405EBDD3}"/>
    <cellStyle name="Millares [0] 7 2 2 10" xfId="15654" xr:uid="{702B6303-FE22-4887-AB9B-800925632E66}"/>
    <cellStyle name="Millares [0] 7 2 2 10 2" xfId="37157" xr:uid="{5A45B5C7-E8E9-4AB7-BE27-F843ACFBDFE4}"/>
    <cellStyle name="Millares [0] 7 2 2 11" xfId="22259" xr:uid="{F2EBD799-27D0-4AC0-A6CB-E388402EAD49}"/>
    <cellStyle name="Millares [0] 7 2 2 12" xfId="43762" xr:uid="{D70EB1C7-9227-4215-BFE3-6384971C55EE}"/>
    <cellStyle name="Millares [0] 7 2 2 2" xfId="1699" xr:uid="{6B3DD65D-7CB2-49C0-BA41-4EC3005BF784}"/>
    <cellStyle name="Millares [0] 7 2 2 2 2" xfId="4528" xr:uid="{A5F15612-83C3-4969-A7F6-8529D0B0144A}"/>
    <cellStyle name="Millares [0] 7 2 2 2 2 2" xfId="12794" xr:uid="{B07CB3CD-A76C-4540-8E0F-90F250FE50D8}"/>
    <cellStyle name="Millares [0] 7 2 2 2 2 2 2" xfId="34297" xr:uid="{D6D28FE2-459D-456E-A378-D37AFA5A74F2}"/>
    <cellStyle name="Millares [0] 7 2 2 2 2 3" xfId="19429" xr:uid="{2DCDEBFF-EE02-4456-8BB8-17F7E04BBA51}"/>
    <cellStyle name="Millares [0] 7 2 2 2 2 3 2" xfId="40932" xr:uid="{5516061D-47F5-48D5-AAB3-B77A4B9CA23D}"/>
    <cellStyle name="Millares [0] 7 2 2 2 2 4" xfId="26034" xr:uid="{FDC2CC8E-855A-4E58-AF3D-45E0DEB5BF3E}"/>
    <cellStyle name="Millares [0] 7 2 2 2 2 5" xfId="47537" xr:uid="{EF33AB43-816E-40BD-A553-D6F98B8270FA}"/>
    <cellStyle name="Millares [0] 7 2 2 2 3" xfId="6667" xr:uid="{E2FF09F6-E6C2-4BA5-BF24-608AA6EB770E}"/>
    <cellStyle name="Millares [0] 7 2 2 2 3 2" xfId="14933" xr:uid="{6E89233B-202F-4243-854C-38938F86A4F3}"/>
    <cellStyle name="Millares [0] 7 2 2 2 3 2 2" xfId="36436" xr:uid="{63127105-D812-4B08-8662-17BC7847FC4E}"/>
    <cellStyle name="Millares [0] 7 2 2 2 3 3" xfId="21568" xr:uid="{AA08D2CF-CA23-46FA-9294-DB2CC85A702F}"/>
    <cellStyle name="Millares [0] 7 2 2 2 3 3 2" xfId="43071" xr:uid="{442306F1-FA57-4F49-8075-8EEF11ADA44A}"/>
    <cellStyle name="Millares [0] 7 2 2 2 3 4" xfId="28173" xr:uid="{F423A500-BD20-45F4-A017-E7A25B346AB1}"/>
    <cellStyle name="Millares [0] 7 2 2 2 3 5" xfId="49676" xr:uid="{AA739C21-0426-43B7-95A2-1B4D0199B54B}"/>
    <cellStyle name="Millares [0] 7 2 2 2 4" xfId="8308" xr:uid="{F693C8B1-6001-4430-A530-552A39BC0143}"/>
    <cellStyle name="Millares [0] 7 2 2 2 4 2" xfId="29811" xr:uid="{9C76200D-2CC3-44CF-A824-4E5CC9EFD393}"/>
    <cellStyle name="Millares [0] 7 2 2 2 5" xfId="9965" xr:uid="{BE49D8A7-3E26-442E-8B0D-1BEF402C2BA8}"/>
    <cellStyle name="Millares [0] 7 2 2 2 5 2" xfId="31468" xr:uid="{6720CCE3-5205-4491-98DE-82C70AC65E37}"/>
    <cellStyle name="Millares [0] 7 2 2 2 6" xfId="16600" xr:uid="{438440D8-B48B-43FE-9947-37CD6ABFD0E1}"/>
    <cellStyle name="Millares [0] 7 2 2 2 6 2" xfId="38103" xr:uid="{102C9BF1-3D40-4853-A0E6-1DB5A096751B}"/>
    <cellStyle name="Millares [0] 7 2 2 2 7" xfId="23205" xr:uid="{C2383760-5059-4C15-A951-1072E1D5D5D8}"/>
    <cellStyle name="Millares [0] 7 2 2 2 8" xfId="44708" xr:uid="{AB16DAE9-35CD-41E3-801B-F9E44964E43E}"/>
    <cellStyle name="Millares [0] 7 2 2 3" xfId="2386" xr:uid="{390C51DE-DC9B-471E-8040-DD5F9518763E}"/>
    <cellStyle name="Millares [0] 7 2 2 3 2" xfId="10652" xr:uid="{B47D9115-0B77-4799-B19C-3C2CBA14332D}"/>
    <cellStyle name="Millares [0] 7 2 2 3 2 2" xfId="32155" xr:uid="{76937893-5674-4563-A930-6B843DAE3775}"/>
    <cellStyle name="Millares [0] 7 2 2 3 3" xfId="17287" xr:uid="{BB3D088E-F7FA-4E22-94A1-8C2E599D1B9D}"/>
    <cellStyle name="Millares [0] 7 2 2 3 3 2" xfId="38790" xr:uid="{267AC0D6-0249-4FF5-887A-72424C3B605E}"/>
    <cellStyle name="Millares [0] 7 2 2 3 4" xfId="23892" xr:uid="{F73FA6FD-BF92-43BC-AEC4-57B9ADC86B8D}"/>
    <cellStyle name="Millares [0] 7 2 2 3 5" xfId="45395" xr:uid="{4FEE2DC3-66B3-4620-8AB5-94103FFE0D66}"/>
    <cellStyle name="Millares [0] 7 2 2 4" xfId="2903" xr:uid="{4E7AF45E-2A4E-49AA-854A-2ACFA249F1A0}"/>
    <cellStyle name="Millares [0] 7 2 2 4 2" xfId="11169" xr:uid="{87EFCB0D-DE05-494A-BC0A-FAC9A63AC362}"/>
    <cellStyle name="Millares [0] 7 2 2 4 2 2" xfId="32672" xr:uid="{1EAD7CCC-3404-4F5F-BDDF-9E3B83F21E31}"/>
    <cellStyle name="Millares [0] 7 2 2 4 3" xfId="17804" xr:uid="{4D7BD089-0535-4008-9CA2-B4440DB5C749}"/>
    <cellStyle name="Millares [0] 7 2 2 4 3 2" xfId="39307" xr:uid="{43B6A62D-00B1-4F30-B3B1-E6FA5184CD61}"/>
    <cellStyle name="Millares [0] 7 2 2 4 4" xfId="24409" xr:uid="{E30D91B8-7623-4860-A82E-15D7EF327CFF}"/>
    <cellStyle name="Millares [0] 7 2 2 4 5" xfId="45912" xr:uid="{7E03E824-D909-4C5B-BB1D-6777803D0C23}"/>
    <cellStyle name="Millares [0] 7 2 2 5" xfId="3582" xr:uid="{5A5FEAE3-2CF3-4330-8768-ABD07803B361}"/>
    <cellStyle name="Millares [0] 7 2 2 5 2" xfId="11848" xr:uid="{4073CC6F-0198-4E0F-A083-099AF36790E7}"/>
    <cellStyle name="Millares [0] 7 2 2 5 2 2" xfId="33351" xr:uid="{93779F00-53CD-4651-90D2-3C623C7C1C03}"/>
    <cellStyle name="Millares [0] 7 2 2 5 3" xfId="18483" xr:uid="{366390D2-011A-47E5-9556-3F7DC363A9A2}"/>
    <cellStyle name="Millares [0] 7 2 2 5 3 2" xfId="39986" xr:uid="{5FD7BF9B-196E-469C-88C2-079808F54429}"/>
    <cellStyle name="Millares [0] 7 2 2 5 4" xfId="25088" xr:uid="{A249E2B7-5424-47BB-BAE3-1D4070729543}"/>
    <cellStyle name="Millares [0] 7 2 2 5 5" xfId="46591" xr:uid="{16A42F0F-7A7E-489C-9929-0D75FB6D5103}"/>
    <cellStyle name="Millares [0] 7 2 2 6" xfId="5047" xr:uid="{072339B2-9546-4109-89C0-F9707A31F478}"/>
    <cellStyle name="Millares [0] 7 2 2 6 2" xfId="13313" xr:uid="{508A62DA-BA3D-48E9-A0C2-725C95A1F34E}"/>
    <cellStyle name="Millares [0] 7 2 2 6 2 2" xfId="34816" xr:uid="{21144E8E-15ED-4662-8426-FE9D7A4A5E64}"/>
    <cellStyle name="Millares [0] 7 2 2 6 3" xfId="19948" xr:uid="{303ECE40-05E1-497F-AED2-554C0BC808A5}"/>
    <cellStyle name="Millares [0] 7 2 2 6 3 2" xfId="41451" xr:uid="{12FE1A18-F6A1-4C56-A07F-C5415E2581BA}"/>
    <cellStyle name="Millares [0] 7 2 2 6 4" xfId="26553" xr:uid="{97EBDA0B-FCAF-4DAD-B206-D301A64D5CC0}"/>
    <cellStyle name="Millares [0] 7 2 2 6 5" xfId="48056" xr:uid="{C9BE0D69-521F-40EE-BFFB-94F5583366D1}"/>
    <cellStyle name="Millares [0] 7 2 2 7" xfId="5721" xr:uid="{4AD56A6B-7252-484F-B790-71ACA36ACE3C}"/>
    <cellStyle name="Millares [0] 7 2 2 7 2" xfId="13987" xr:uid="{90804A31-9A32-4C4F-9A82-36C23F460FD7}"/>
    <cellStyle name="Millares [0] 7 2 2 7 2 2" xfId="35490" xr:uid="{AF7A627D-E1BB-4157-948A-A5BBEC93C3FE}"/>
    <cellStyle name="Millares [0] 7 2 2 7 3" xfId="20622" xr:uid="{9EE9EF2C-B287-4B58-88DB-576D6BFC2494}"/>
    <cellStyle name="Millares [0] 7 2 2 7 3 2" xfId="42125" xr:uid="{961C5A6D-F91B-4586-8B28-9D64B6708ADF}"/>
    <cellStyle name="Millares [0] 7 2 2 7 4" xfId="27227" xr:uid="{4AABAD49-F430-4513-89AE-939A4C636A4B}"/>
    <cellStyle name="Millares [0] 7 2 2 7 5" xfId="48730" xr:uid="{D46E3E62-BAF9-49D7-91ED-CCB2792F10AC}"/>
    <cellStyle name="Millares [0] 7 2 2 8" xfId="7362" xr:uid="{25C6F516-A55A-4E6B-94C6-D69C18F77105}"/>
    <cellStyle name="Millares [0] 7 2 2 8 2" xfId="28865" xr:uid="{A39EC7ED-482A-49AE-8126-043FB333EA7E}"/>
    <cellStyle name="Millares [0] 7 2 2 9" xfId="9019" xr:uid="{AF810AC0-44A8-4C0F-8925-CE6802431E4C}"/>
    <cellStyle name="Millares [0] 7 2 2 9 2" xfId="30522" xr:uid="{E4BC2F71-AC46-432D-91C4-E7B714C7AA99}"/>
    <cellStyle name="Millares [0] 7 2 3" xfId="1023" xr:uid="{601E957F-816D-46CA-8234-73CE3691592C}"/>
    <cellStyle name="Millares [0] 7 2 3 2" xfId="3852" xr:uid="{03006E95-F731-4A53-8231-843BDBB4D852}"/>
    <cellStyle name="Millares [0] 7 2 3 2 2" xfId="12118" xr:uid="{6430A425-DE09-4237-A402-98905FFB55C8}"/>
    <cellStyle name="Millares [0] 7 2 3 2 2 2" xfId="33621" xr:uid="{C4F369F6-E71F-4C05-AE87-6F0B297B6955}"/>
    <cellStyle name="Millares [0] 7 2 3 2 3" xfId="18753" xr:uid="{966EC74B-4365-449D-845F-72A605D62765}"/>
    <cellStyle name="Millares [0] 7 2 3 2 3 2" xfId="40256" xr:uid="{E9A18041-0B9C-4F58-B2DE-263F377D3C6B}"/>
    <cellStyle name="Millares [0] 7 2 3 2 4" xfId="25358" xr:uid="{4CFD2F54-E60C-4126-ADBF-83055D823441}"/>
    <cellStyle name="Millares [0] 7 2 3 2 5" xfId="46861" xr:uid="{25FD7A33-8C5D-40D3-B161-42C508D9EA80}"/>
    <cellStyle name="Millares [0] 7 2 3 3" xfId="5991" xr:uid="{782AA6B3-F0D4-4CBB-A1B5-EA359EF9F51C}"/>
    <cellStyle name="Millares [0] 7 2 3 3 2" xfId="14257" xr:uid="{EB72EC56-B5CF-43B8-B55B-59ADBF2301E3}"/>
    <cellStyle name="Millares [0] 7 2 3 3 2 2" xfId="35760" xr:uid="{743261DB-6C24-4DED-880D-2ED4533F81F8}"/>
    <cellStyle name="Millares [0] 7 2 3 3 3" xfId="20892" xr:uid="{DF8B75D4-75FC-4A40-B177-5A1DC1FFEC60}"/>
    <cellStyle name="Millares [0] 7 2 3 3 3 2" xfId="42395" xr:uid="{70BEE6D2-9CB4-4BCA-9929-E5D6F73CAAE7}"/>
    <cellStyle name="Millares [0] 7 2 3 3 4" xfId="27497" xr:uid="{D91DC0D1-F491-4799-8CC8-24549F21DC73}"/>
    <cellStyle name="Millares [0] 7 2 3 3 5" xfId="49000" xr:uid="{086E2BAE-2F6B-47B3-A8DD-1683A7FC21C2}"/>
    <cellStyle name="Millares [0] 7 2 3 4" xfId="7632" xr:uid="{67732755-BD02-4A97-94CD-5DCBC6960BF2}"/>
    <cellStyle name="Millares [0] 7 2 3 4 2" xfId="29135" xr:uid="{33B43DE7-AEDA-455A-B1A6-31DABCDE0C96}"/>
    <cellStyle name="Millares [0] 7 2 3 5" xfId="9289" xr:uid="{33F7F3FA-C5DD-44D6-A8D5-930835676B47}"/>
    <cellStyle name="Millares [0] 7 2 3 5 2" xfId="30792" xr:uid="{2AA472D5-600D-4108-9B3A-6D4B0AC45948}"/>
    <cellStyle name="Millares [0] 7 2 3 6" xfId="15924" xr:uid="{9FF8BA49-A403-4AD2-8A10-DD8C96412ED8}"/>
    <cellStyle name="Millares [0] 7 2 3 6 2" xfId="37427" xr:uid="{2E0AE2BE-53C5-461C-BC79-5881E6870FA3}"/>
    <cellStyle name="Millares [0] 7 2 3 7" xfId="22529" xr:uid="{99A340B6-6191-42B1-879A-176F2D680807}"/>
    <cellStyle name="Millares [0] 7 2 3 8" xfId="44032" xr:uid="{4CCF4DDA-C170-47FC-BEAC-E35B723E62FC}"/>
    <cellStyle name="Millares [0] 7 2 4" xfId="1419" xr:uid="{1220F307-081D-40A6-9A3A-A0DC6A3FE153}"/>
    <cellStyle name="Millares [0] 7 2 4 2" xfId="4248" xr:uid="{7DC44FBA-0658-46B8-811E-C22B7490ECC5}"/>
    <cellStyle name="Millares [0] 7 2 4 2 2" xfId="12514" xr:uid="{F4FE9890-6F3F-41D1-960A-88AD39E23E8F}"/>
    <cellStyle name="Millares [0] 7 2 4 2 2 2" xfId="34017" xr:uid="{A22506FE-86DA-4907-89A8-785FE23B719A}"/>
    <cellStyle name="Millares [0] 7 2 4 2 3" xfId="19149" xr:uid="{9AB46A33-AE47-42D1-AB06-2A37300EBA4C}"/>
    <cellStyle name="Millares [0] 7 2 4 2 3 2" xfId="40652" xr:uid="{10E557F9-A2F5-415D-8357-F5D2256E1B40}"/>
    <cellStyle name="Millares [0] 7 2 4 2 4" xfId="25754" xr:uid="{463D38AD-249E-445E-A81C-5E6E4977D382}"/>
    <cellStyle name="Millares [0] 7 2 4 2 5" xfId="47257" xr:uid="{5EA85615-02B3-4E85-8D5C-FEC9BEF93258}"/>
    <cellStyle name="Millares [0] 7 2 4 3" xfId="6387" xr:uid="{553D7C60-FEDB-40D4-B4F4-E4759EA534BD}"/>
    <cellStyle name="Millares [0] 7 2 4 3 2" xfId="14653" xr:uid="{C2F2B16E-0FA3-41CF-B02B-C7D47F546C41}"/>
    <cellStyle name="Millares [0] 7 2 4 3 2 2" xfId="36156" xr:uid="{B481FD97-8228-401A-A158-0844046A2D81}"/>
    <cellStyle name="Millares [0] 7 2 4 3 3" xfId="21288" xr:uid="{E19364EB-7441-4A16-BE73-529DFC248E5D}"/>
    <cellStyle name="Millares [0] 7 2 4 3 3 2" xfId="42791" xr:uid="{E4A15951-A693-4137-A613-3D9573E01C66}"/>
    <cellStyle name="Millares [0] 7 2 4 3 4" xfId="27893" xr:uid="{B884A8AC-AF3B-4C10-A2F5-2358D01A9EB0}"/>
    <cellStyle name="Millares [0] 7 2 4 3 5" xfId="49396" xr:uid="{22C6B805-5C99-41AC-80C6-38F20FF2CFED}"/>
    <cellStyle name="Millares [0] 7 2 4 4" xfId="8028" xr:uid="{6BB9C3E6-EB9C-4946-ADB5-2E05E824E550}"/>
    <cellStyle name="Millares [0] 7 2 4 4 2" xfId="29531" xr:uid="{21EED682-FA7A-4D13-8F48-DC239602A636}"/>
    <cellStyle name="Millares [0] 7 2 4 5" xfId="9685" xr:uid="{ACFB844F-3499-4A82-B003-275BB0473695}"/>
    <cellStyle name="Millares [0] 7 2 4 5 2" xfId="31188" xr:uid="{3422A145-DF15-4E47-A507-2EEBA0AAC9B2}"/>
    <cellStyle name="Millares [0] 7 2 4 6" xfId="16320" xr:uid="{42A1A569-DA0D-4F54-8488-1A59398CF229}"/>
    <cellStyle name="Millares [0] 7 2 4 6 2" xfId="37823" xr:uid="{FE9488B0-0A22-462F-AE7A-9223FEBFE70D}"/>
    <cellStyle name="Millares [0] 7 2 4 7" xfId="22925" xr:uid="{37DC2EE4-BC0F-4774-B630-4F7B16B52958}"/>
    <cellStyle name="Millares [0] 7 2 4 8" xfId="44428" xr:uid="{3F1906C0-75A0-499E-9461-0466C3B811AF}"/>
    <cellStyle name="Millares [0] 7 2 5" xfId="2106" xr:uid="{FFE18E72-F95B-4E70-A057-DE3B91252D6B}"/>
    <cellStyle name="Millares [0] 7 2 5 2" xfId="10372" xr:uid="{8239D722-73F0-4CE8-9D80-6C9673127A4C}"/>
    <cellStyle name="Millares [0] 7 2 5 2 2" xfId="31875" xr:uid="{67CE344D-F3C9-4997-B995-5C3DEA9D38B4}"/>
    <cellStyle name="Millares [0] 7 2 5 3" xfId="17007" xr:uid="{B413FB46-5871-4E26-A265-42B09E314D75}"/>
    <cellStyle name="Millares [0] 7 2 5 3 2" xfId="38510" xr:uid="{38CD0F86-A27D-4191-86C2-8E34FE345C69}"/>
    <cellStyle name="Millares [0] 7 2 5 4" xfId="23612" xr:uid="{2926C770-4999-4181-9052-6BF1777FCE43}"/>
    <cellStyle name="Millares [0] 7 2 5 5" xfId="45115" xr:uid="{AB13A4E2-A459-4811-91CC-06027CB6319B}"/>
    <cellStyle name="Millares [0] 7 2 6" xfId="2654" xr:uid="{1D2823C6-8776-4C56-B78E-0DC4AD758444}"/>
    <cellStyle name="Millares [0] 7 2 6 2" xfId="10920" xr:uid="{A4B3ED9A-19E4-48FD-9729-C1343109C80E}"/>
    <cellStyle name="Millares [0] 7 2 6 2 2" xfId="32423" xr:uid="{0B761204-0E8C-4F6C-AAD6-6042EE7C3C2E}"/>
    <cellStyle name="Millares [0] 7 2 6 3" xfId="17555" xr:uid="{47314096-1BC8-4612-8359-C07FEA641F23}"/>
    <cellStyle name="Millares [0] 7 2 6 3 2" xfId="39058" xr:uid="{6771143A-8744-4B45-87CF-79EA486A2FA5}"/>
    <cellStyle name="Millares [0] 7 2 6 4" xfId="24160" xr:uid="{C70B957B-FE85-4770-AD09-4EAB8EEDDD16}"/>
    <cellStyle name="Millares [0] 7 2 6 5" xfId="45663" xr:uid="{F7D3B790-DEFC-44C7-ACCE-CEDF9D72A773}"/>
    <cellStyle name="Millares [0] 7 2 7" xfId="3302" xr:uid="{EEED926C-A072-4EF4-B6E0-6B29799094F7}"/>
    <cellStyle name="Millares [0] 7 2 7 2" xfId="11568" xr:uid="{6B090B55-7764-4DBD-AFEE-4F012F728432}"/>
    <cellStyle name="Millares [0] 7 2 7 2 2" xfId="33071" xr:uid="{C96E841D-4A46-4E32-B3FC-E9C610BAF15A}"/>
    <cellStyle name="Millares [0] 7 2 7 3" xfId="18203" xr:uid="{5603E5E3-852E-4918-9D23-DBA4E51B17E8}"/>
    <cellStyle name="Millares [0] 7 2 7 3 2" xfId="39706" xr:uid="{A0728289-7E92-4137-967C-7CF7C3BADDA7}"/>
    <cellStyle name="Millares [0] 7 2 7 4" xfId="24808" xr:uid="{671F6694-87DB-4235-A3C4-DDC198BFDFA6}"/>
    <cellStyle name="Millares [0] 7 2 7 5" xfId="46311" xr:uid="{D9BE13F7-FB98-4A1C-B1AC-CA3C38F58BB9}"/>
    <cellStyle name="Millares [0] 7 2 8" xfId="4798" xr:uid="{236655C4-E346-4363-BE00-EDC0E69591C5}"/>
    <cellStyle name="Millares [0] 7 2 8 2" xfId="13064" xr:uid="{1189D30D-3AA7-413B-B36E-7FC6A2B28311}"/>
    <cellStyle name="Millares [0] 7 2 8 2 2" xfId="34567" xr:uid="{96699E57-6A33-4D90-B7A6-8EE161F27F01}"/>
    <cellStyle name="Millares [0] 7 2 8 3" xfId="19699" xr:uid="{FAF7F681-CAB4-4E75-B959-5E4CF5151D06}"/>
    <cellStyle name="Millares [0] 7 2 8 3 2" xfId="41202" xr:uid="{EBA0EA98-DD60-4B93-AF96-3FFA6EDCA04D}"/>
    <cellStyle name="Millares [0] 7 2 8 4" xfId="26304" xr:uid="{7385A183-EBEB-436E-BEAE-A553EEC42C1A}"/>
    <cellStyle name="Millares [0] 7 2 8 5" xfId="47807" xr:uid="{B9E6E18F-2341-4D9E-BBF9-7F8DA6E4C9E5}"/>
    <cellStyle name="Millares [0] 7 2 9" xfId="5441" xr:uid="{CFB2A1D0-32A0-4B20-81FE-98003E6BC8AE}"/>
    <cellStyle name="Millares [0] 7 2 9 2" xfId="13707" xr:uid="{44DDF273-9406-4356-AB79-A5FB285EE415}"/>
    <cellStyle name="Millares [0] 7 2 9 2 2" xfId="35210" xr:uid="{CF515058-2AA1-44FB-B76A-09F5E9B8E179}"/>
    <cellStyle name="Millares [0] 7 2 9 3" xfId="20342" xr:uid="{F7FA5FC7-3C40-4654-83EC-3DE8C58EC0E5}"/>
    <cellStyle name="Millares [0] 7 2 9 3 2" xfId="41845" xr:uid="{124DD545-D830-492E-8FBE-82E036340D46}"/>
    <cellStyle name="Millares [0] 7 2 9 4" xfId="26947" xr:uid="{1F1FB6A2-E252-47AE-B9A2-76EBFC35930A}"/>
    <cellStyle name="Millares [0] 7 2 9 5" xfId="48450" xr:uid="{BED4BBF8-517B-426E-A9F0-1C636DD6F279}"/>
    <cellStyle name="Millares [0] 7 3" xfId="344" xr:uid="{C11536A5-1440-42F2-9B78-3A46CCC11F56}"/>
    <cellStyle name="Millares [0] 7 3 10" xfId="15247" xr:uid="{C773F0E8-1BA5-45AB-A720-109734053DEC}"/>
    <cellStyle name="Millares [0] 7 3 10 2" xfId="36750" xr:uid="{5FB6478F-85FC-41B1-AD59-60F5F22539BB}"/>
    <cellStyle name="Millares [0] 7 3 11" xfId="21852" xr:uid="{66B959BF-9F5A-480E-90C4-D3E7A4930ECC}"/>
    <cellStyle name="Millares [0] 7 3 12" xfId="43355" xr:uid="{0140491D-AE5C-4F96-9BB6-20E1065B4805}"/>
    <cellStyle name="Millares [0] 7 3 2" xfId="1292" xr:uid="{0350CC78-12BF-493F-BAF6-D79209116F31}"/>
    <cellStyle name="Millares [0] 7 3 2 2" xfId="4121" xr:uid="{EC64C8AB-595A-44BD-99CE-8C65DC4CBC6A}"/>
    <cellStyle name="Millares [0] 7 3 2 2 2" xfId="12387" xr:uid="{29B0E64A-18DC-4B46-A7E8-50C045657043}"/>
    <cellStyle name="Millares [0] 7 3 2 2 2 2" xfId="33890" xr:uid="{CB56692B-ADF3-4954-9DD6-353A0CEF24EC}"/>
    <cellStyle name="Millares [0] 7 3 2 2 3" xfId="19022" xr:uid="{A35D902B-D9C4-4A60-AA93-A397113ED66F}"/>
    <cellStyle name="Millares [0] 7 3 2 2 3 2" xfId="40525" xr:uid="{7B63604C-04FF-46A9-AA8E-9A5AD05B8047}"/>
    <cellStyle name="Millares [0] 7 3 2 2 4" xfId="25627" xr:uid="{3BC194D5-3493-41A5-83DC-67FA0C86610A}"/>
    <cellStyle name="Millares [0] 7 3 2 2 5" xfId="47130" xr:uid="{5D80F9DE-D552-4363-81D0-A8D12FEF9F59}"/>
    <cellStyle name="Millares [0] 7 3 2 3" xfId="6260" xr:uid="{9C5AAA57-5026-4D1A-B196-1E76AEAAFAA7}"/>
    <cellStyle name="Millares [0] 7 3 2 3 2" xfId="14526" xr:uid="{E06DA9D9-BB02-43F7-8D43-7D82E9843523}"/>
    <cellStyle name="Millares [0] 7 3 2 3 2 2" xfId="36029" xr:uid="{42C59D4D-AD18-4175-BB1B-150F6C112D89}"/>
    <cellStyle name="Millares [0] 7 3 2 3 3" xfId="21161" xr:uid="{8F743F2D-3C60-4D67-91D8-7CD657341875}"/>
    <cellStyle name="Millares [0] 7 3 2 3 3 2" xfId="42664" xr:uid="{B5285868-B2DE-4F23-A96E-A0E762CE8A93}"/>
    <cellStyle name="Millares [0] 7 3 2 3 4" xfId="27766" xr:uid="{7038ABD0-32D8-4B4A-B5F7-90A6B201707A}"/>
    <cellStyle name="Millares [0] 7 3 2 3 5" xfId="49269" xr:uid="{838AD64B-73C9-4127-B370-983DA32BFF8A}"/>
    <cellStyle name="Millares [0] 7 3 2 4" xfId="7901" xr:uid="{D7FA48FC-9B7D-495B-B059-8AEFCBEB54DF}"/>
    <cellStyle name="Millares [0] 7 3 2 4 2" xfId="29404" xr:uid="{D1D4EC02-3EC9-475F-9422-8DBCDFE91DB0}"/>
    <cellStyle name="Millares [0] 7 3 2 5" xfId="9558" xr:uid="{9FC49093-DA09-4371-AC24-8646E5E61DE6}"/>
    <cellStyle name="Millares [0] 7 3 2 5 2" xfId="31061" xr:uid="{979D3B55-78EA-42B7-BD4F-852994D26CA4}"/>
    <cellStyle name="Millares [0] 7 3 2 6" xfId="16193" xr:uid="{D9AEF133-3038-49B1-83F8-1F6F89CB8CA5}"/>
    <cellStyle name="Millares [0] 7 3 2 6 2" xfId="37696" xr:uid="{8A8A7B11-3EC2-4B76-8977-4D3553E77227}"/>
    <cellStyle name="Millares [0] 7 3 2 7" xfId="22798" xr:uid="{D6797FFD-B24C-4740-9A46-A9ED7590BB71}"/>
    <cellStyle name="Millares [0] 7 3 2 8" xfId="44301" xr:uid="{35EA5C8A-3F1B-4601-8E7F-B20638C6B1EE}"/>
    <cellStyle name="Millares [0] 7 3 3" xfId="1979" xr:uid="{D362DC31-92E1-441E-A077-A4A5640632A9}"/>
    <cellStyle name="Millares [0] 7 3 3 2" xfId="10245" xr:uid="{6567DBB0-259A-41D6-BACE-EEE51A1C3168}"/>
    <cellStyle name="Millares [0] 7 3 3 2 2" xfId="31748" xr:uid="{38A6CCAD-9E50-4E14-8FF0-E78609A886F7}"/>
    <cellStyle name="Millares [0] 7 3 3 3" xfId="16880" xr:uid="{97879242-F996-44BD-A5D2-81CEA2BF213F}"/>
    <cellStyle name="Millares [0] 7 3 3 3 2" xfId="38383" xr:uid="{6C56F7A6-C2DF-418D-9FF5-B1FD784622C2}"/>
    <cellStyle name="Millares [0] 7 3 3 4" xfId="23485" xr:uid="{D053A1EF-13DF-4A74-AA9C-B7BCB4547FE7}"/>
    <cellStyle name="Millares [0] 7 3 3 5" xfId="44988" xr:uid="{3EC4593A-F8FE-40D7-BAD5-51949471C760}"/>
    <cellStyle name="Millares [0] 7 3 4" xfId="2778" xr:uid="{0E36D76E-F905-493D-B1A8-2EFFC6C94BCC}"/>
    <cellStyle name="Millares [0] 7 3 4 2" xfId="11044" xr:uid="{D2FC9A0F-7022-448C-830F-F8BE359C8840}"/>
    <cellStyle name="Millares [0] 7 3 4 2 2" xfId="32547" xr:uid="{32004941-77CB-47FD-B721-929AC3DFFF7E}"/>
    <cellStyle name="Millares [0] 7 3 4 3" xfId="17679" xr:uid="{AB630850-9AEB-41C9-BD47-7EF20ECA8EB9}"/>
    <cellStyle name="Millares [0] 7 3 4 3 2" xfId="39182" xr:uid="{1B11A301-E9EA-45C4-A596-2345A630BBC8}"/>
    <cellStyle name="Millares [0] 7 3 4 4" xfId="24284" xr:uid="{FCC2D9DC-4746-4398-89F9-7A230552B364}"/>
    <cellStyle name="Millares [0] 7 3 4 5" xfId="45787" xr:uid="{6DBB404B-A9EE-4319-8856-ACE2D19EC529}"/>
    <cellStyle name="Millares [0] 7 3 5" xfId="3175" xr:uid="{DCC06E75-4B00-4571-A96F-870B49BED065}"/>
    <cellStyle name="Millares [0] 7 3 5 2" xfId="11441" xr:uid="{120ED0C7-A82E-40C4-8469-BF39A22F9319}"/>
    <cellStyle name="Millares [0] 7 3 5 2 2" xfId="32944" xr:uid="{A2BF2923-6DB1-4289-9B2A-0D5BD9D475E6}"/>
    <cellStyle name="Millares [0] 7 3 5 3" xfId="18076" xr:uid="{C12A881B-7268-45EF-8E66-5D5849F3EA6A}"/>
    <cellStyle name="Millares [0] 7 3 5 3 2" xfId="39579" xr:uid="{9B7D9570-4826-4E54-BC02-0260BD9DA008}"/>
    <cellStyle name="Millares [0] 7 3 5 4" xfId="24681" xr:uid="{EB574699-4874-4268-BF64-FE9056EA5859}"/>
    <cellStyle name="Millares [0] 7 3 5 5" xfId="46184" xr:uid="{8FBDB243-56BC-4211-9BF0-2AB455DEC219}"/>
    <cellStyle name="Millares [0] 7 3 6" xfId="4922" xr:uid="{D70A08A7-3101-4AA6-A44E-5AAF36F3D838}"/>
    <cellStyle name="Millares [0] 7 3 6 2" xfId="13188" xr:uid="{654D7CE2-1669-4438-833C-271CEFC181CE}"/>
    <cellStyle name="Millares [0] 7 3 6 2 2" xfId="34691" xr:uid="{76336F30-3F66-41B7-A3AF-14E26E638F46}"/>
    <cellStyle name="Millares [0] 7 3 6 3" xfId="19823" xr:uid="{4D5925F0-A74A-4CC6-BD9E-E053AE6D2F9C}"/>
    <cellStyle name="Millares [0] 7 3 6 3 2" xfId="41326" xr:uid="{C43AD792-009D-4A4C-8547-DFB5ADE8B2B9}"/>
    <cellStyle name="Millares [0] 7 3 6 4" xfId="26428" xr:uid="{02DDF45C-FECC-461D-A27E-99464A533DB5}"/>
    <cellStyle name="Millares [0] 7 3 6 5" xfId="47931" xr:uid="{0C34BE67-4423-4195-9BE5-C1888733AE8A}"/>
    <cellStyle name="Millares [0] 7 3 7" xfId="5314" xr:uid="{606BDD37-1CA0-4832-99C2-CAB0EF52DF46}"/>
    <cellStyle name="Millares [0] 7 3 7 2" xfId="13580" xr:uid="{4A55A4B8-1886-4F87-BF9A-D4FD39B4C312}"/>
    <cellStyle name="Millares [0] 7 3 7 2 2" xfId="35083" xr:uid="{A9643698-07EF-48E0-A5E2-BE6FBF28ABA2}"/>
    <cellStyle name="Millares [0] 7 3 7 3" xfId="20215" xr:uid="{8E40C570-7EF8-47A7-832C-C76FA9DFFDED}"/>
    <cellStyle name="Millares [0] 7 3 7 3 2" xfId="41718" xr:uid="{048D495D-D7D9-4823-AD85-FFFA4C06762A}"/>
    <cellStyle name="Millares [0] 7 3 7 4" xfId="26820" xr:uid="{63551FC2-B520-40CE-98E0-B6CADBEF4FC1}"/>
    <cellStyle name="Millares [0] 7 3 7 5" xfId="48323" xr:uid="{2A3D40C7-8726-43A4-A00A-27E9E5A9E592}"/>
    <cellStyle name="Millares [0] 7 3 8" xfId="6955" xr:uid="{B1E97ABF-8000-4003-852B-C0159E08B264}"/>
    <cellStyle name="Millares [0] 7 3 8 2" xfId="28458" xr:uid="{AC5E26C3-2973-4FFD-AE19-9BB272C85E2A}"/>
    <cellStyle name="Millares [0] 7 3 9" xfId="8611" xr:uid="{C6580D08-C1F8-4E71-9C14-566CD8520FCE}"/>
    <cellStyle name="Millares [0] 7 3 9 2" xfId="30114" xr:uid="{B24390FA-48B8-47A0-A3CC-AB5D557ADAD6}"/>
    <cellStyle name="Millares [0] 7 4" xfId="628" xr:uid="{598EA458-F808-4157-8F40-FC3E74872310}"/>
    <cellStyle name="Millares [0] 7 4 10" xfId="43637" xr:uid="{9AD026F8-5020-463E-A747-8BD3D9B0EBAE}"/>
    <cellStyle name="Millares [0] 7 4 2" xfId="1574" xr:uid="{6A647C01-95AE-491A-831C-0C0A4E5521B5}"/>
    <cellStyle name="Millares [0] 7 4 2 2" xfId="4403" xr:uid="{AF98B11C-4AC3-467F-BB2A-463704F1DFBD}"/>
    <cellStyle name="Millares [0] 7 4 2 2 2" xfId="12669" xr:uid="{3BBFB58A-C2D6-41AE-AB0D-F501FCBB181A}"/>
    <cellStyle name="Millares [0] 7 4 2 2 2 2" xfId="34172" xr:uid="{2DDBFFB9-5400-4948-8620-B28C60DD5193}"/>
    <cellStyle name="Millares [0] 7 4 2 2 3" xfId="19304" xr:uid="{F57C5E0F-BF39-4755-9818-D24FD5D8C494}"/>
    <cellStyle name="Millares [0] 7 4 2 2 3 2" xfId="40807" xr:uid="{F44741AF-8980-4350-883E-DA8A9953FC4C}"/>
    <cellStyle name="Millares [0] 7 4 2 2 4" xfId="25909" xr:uid="{72436ED3-F1F6-4330-A2C3-EA7B8273C1AD}"/>
    <cellStyle name="Millares [0] 7 4 2 2 5" xfId="47412" xr:uid="{7799AC08-93DD-4077-8AA0-D86859029FB3}"/>
    <cellStyle name="Millares [0] 7 4 2 3" xfId="6542" xr:uid="{86A7F7D0-85C2-4A91-8239-38EC09EA1DEE}"/>
    <cellStyle name="Millares [0] 7 4 2 3 2" xfId="14808" xr:uid="{B8B06C5C-1B94-431F-905D-DA276897AEFA}"/>
    <cellStyle name="Millares [0] 7 4 2 3 2 2" xfId="36311" xr:uid="{88C1AF5E-D6FF-4C43-AA87-AE794DA7E51B}"/>
    <cellStyle name="Millares [0] 7 4 2 3 3" xfId="21443" xr:uid="{A6EF2E7D-DF29-43F5-BFEA-81E937974F03}"/>
    <cellStyle name="Millares [0] 7 4 2 3 3 2" xfId="42946" xr:uid="{C253E67F-1F05-4AAC-94F8-E4131D2F1747}"/>
    <cellStyle name="Millares [0] 7 4 2 3 4" xfId="28048" xr:uid="{BAB89689-490B-49F7-9136-929908CB4E92}"/>
    <cellStyle name="Millares [0] 7 4 2 3 5" xfId="49551" xr:uid="{354F54A5-AEED-417F-8448-9AEAC2F77675}"/>
    <cellStyle name="Millares [0] 7 4 2 4" xfId="8183" xr:uid="{3304EAA5-247E-4FD6-A5E4-4E716C4050CE}"/>
    <cellStyle name="Millares [0] 7 4 2 4 2" xfId="29686" xr:uid="{CEBC3596-D6E7-469F-8025-F2D5FC9101B9}"/>
    <cellStyle name="Millares [0] 7 4 2 5" xfId="9840" xr:uid="{E65CCD3F-1EA6-421E-86F7-2E06089DFAA5}"/>
    <cellStyle name="Millares [0] 7 4 2 5 2" xfId="31343" xr:uid="{D620355A-46ED-4A6E-A843-DC03C1EB7B0E}"/>
    <cellStyle name="Millares [0] 7 4 2 6" xfId="16475" xr:uid="{6D146C12-B075-48FB-B239-11C9A6A4A041}"/>
    <cellStyle name="Millares [0] 7 4 2 6 2" xfId="37978" xr:uid="{C591D414-D9A4-4D11-A6D2-D358051777B1}"/>
    <cellStyle name="Millares [0] 7 4 2 7" xfId="23080" xr:uid="{23324F86-E85F-4CA9-9379-2EC590592137}"/>
    <cellStyle name="Millares [0] 7 4 2 8" xfId="44583" xr:uid="{9E3B63E8-46D4-4F00-AA0A-B01CEEAADFE1}"/>
    <cellStyle name="Millares [0] 7 4 3" xfId="2261" xr:uid="{760C65C9-6B77-4899-9054-B7742CAE9ED8}"/>
    <cellStyle name="Millares [0] 7 4 3 2" xfId="10527" xr:uid="{C4FC06CE-1D56-4AE7-8EE5-7C237C5C9133}"/>
    <cellStyle name="Millares [0] 7 4 3 2 2" xfId="32030" xr:uid="{03948C90-08AA-494F-B73F-44D3CD2D4963}"/>
    <cellStyle name="Millares [0] 7 4 3 3" xfId="17162" xr:uid="{7A28933F-FE79-4C49-AF89-9062A6EDB96C}"/>
    <cellStyle name="Millares [0] 7 4 3 3 2" xfId="38665" xr:uid="{825E521E-9D15-409B-80D5-D87A97D4901D}"/>
    <cellStyle name="Millares [0] 7 4 3 4" xfId="23767" xr:uid="{62D7545E-14FA-4DB3-9447-654DA7FE982E}"/>
    <cellStyle name="Millares [0] 7 4 3 5" xfId="45270" xr:uid="{5B2C0210-D57D-4CD0-9A92-309467C628E7}"/>
    <cellStyle name="Millares [0] 7 4 4" xfId="3457" xr:uid="{836346A7-689C-4F0A-8C93-E263DF20A4CA}"/>
    <cellStyle name="Millares [0] 7 4 4 2" xfId="11723" xr:uid="{B5945795-E9FD-4F38-9DE5-5701C4967D10}"/>
    <cellStyle name="Millares [0] 7 4 4 2 2" xfId="33226" xr:uid="{CDBCD90F-C41F-4258-9FF3-1903502D5668}"/>
    <cellStyle name="Millares [0] 7 4 4 3" xfId="18358" xr:uid="{C8A706C9-1C74-49CE-B29A-2A123F83DCCF}"/>
    <cellStyle name="Millares [0] 7 4 4 3 2" xfId="39861" xr:uid="{4AC982C0-5E6F-4ACA-83E8-5DEE7CBFD779}"/>
    <cellStyle name="Millares [0] 7 4 4 4" xfId="24963" xr:uid="{7BD121A5-1845-484B-AC04-16BC41C8E080}"/>
    <cellStyle name="Millares [0] 7 4 4 5" xfId="46466" xr:uid="{277BCC81-6CEC-449C-A76E-5382A48E0F18}"/>
    <cellStyle name="Millares [0] 7 4 5" xfId="5596" xr:uid="{481F2A50-495B-431A-B09D-3904F95433C3}"/>
    <cellStyle name="Millares [0] 7 4 5 2" xfId="13862" xr:uid="{0085A9F8-AC8D-4007-9B31-E1ACB42B602A}"/>
    <cellStyle name="Millares [0] 7 4 5 2 2" xfId="35365" xr:uid="{45D52467-E83D-4FF1-BEE5-736204CBE4DC}"/>
    <cellStyle name="Millares [0] 7 4 5 3" xfId="20497" xr:uid="{49E459AD-5CBD-4AEB-B7F2-7EC4FB5BB4BD}"/>
    <cellStyle name="Millares [0] 7 4 5 3 2" xfId="42000" xr:uid="{B383FC1F-9EAE-4690-9D2A-49A67F1CB4FC}"/>
    <cellStyle name="Millares [0] 7 4 5 4" xfId="27102" xr:uid="{3BC9BBB4-E31A-418C-8BA2-0A71A632CB40}"/>
    <cellStyle name="Millares [0] 7 4 5 5" xfId="48605" xr:uid="{B2FFBE5C-2600-4A29-A106-3AC17E98E45B}"/>
    <cellStyle name="Millares [0] 7 4 6" xfId="7237" xr:uid="{32254003-4BEF-4B25-844A-88CC8454065A}"/>
    <cellStyle name="Millares [0] 7 4 6 2" xfId="28740" xr:uid="{57CD8913-D92A-4AC3-9A7F-5E2064ED4156}"/>
    <cellStyle name="Millares [0] 7 4 7" xfId="8894" xr:uid="{E3001867-8A3B-4B67-8B47-F78489F68A12}"/>
    <cellStyle name="Millares [0] 7 4 7 2" xfId="30397" xr:uid="{ECC16F95-12F8-4736-80AE-A548B52FA8CD}"/>
    <cellStyle name="Millares [0] 7 4 8" xfId="15529" xr:uid="{84FE46C9-09F8-42B3-AA2B-09C756E03E94}"/>
    <cellStyle name="Millares [0] 7 4 8 2" xfId="37032" xr:uid="{C52B0016-0FAF-4BE1-AE57-41E05F0E9651}"/>
    <cellStyle name="Millares [0] 7 4 9" xfId="22134" xr:uid="{D85DB486-9695-4461-969A-CBBCD1F7B40B}"/>
    <cellStyle name="Millares [0] 7 5" xfId="896" xr:uid="{3EA0512D-03BC-4ACB-9FE7-90B823B44A35}"/>
    <cellStyle name="Millares [0] 7 5 2" xfId="3725" xr:uid="{9C152A96-34CB-4FD8-937A-0C6489C719E3}"/>
    <cellStyle name="Millares [0] 7 5 2 2" xfId="11991" xr:uid="{4DC1C814-E578-41F0-A02C-6B9835D2F2DD}"/>
    <cellStyle name="Millares [0] 7 5 2 2 2" xfId="33494" xr:uid="{4D16E8CE-DB18-4A8F-9845-E11B468D95C4}"/>
    <cellStyle name="Millares [0] 7 5 2 3" xfId="18626" xr:uid="{A040A107-D595-4999-BE12-5241E36A110A}"/>
    <cellStyle name="Millares [0] 7 5 2 3 2" xfId="40129" xr:uid="{0537606F-A151-4F67-9D98-155124F19D3F}"/>
    <cellStyle name="Millares [0] 7 5 2 4" xfId="25231" xr:uid="{27C41D90-D8B5-4F82-BDF9-595BC56D3A0B}"/>
    <cellStyle name="Millares [0] 7 5 2 5" xfId="46734" xr:uid="{DC7CC544-D95A-4230-8232-3C08F842DF53}"/>
    <cellStyle name="Millares [0] 7 5 3" xfId="5864" xr:uid="{C6FC4AFE-6F22-4DE7-97A8-F00C65F506F7}"/>
    <cellStyle name="Millares [0] 7 5 3 2" xfId="14130" xr:uid="{CFA261B9-8B0B-4790-97FF-1E6CA74AD48F}"/>
    <cellStyle name="Millares [0] 7 5 3 2 2" xfId="35633" xr:uid="{E312594F-6C28-44B5-9AAB-7B185B7ADE1A}"/>
    <cellStyle name="Millares [0] 7 5 3 3" xfId="20765" xr:uid="{CB85BD5A-5575-477B-A330-D8D85DB2DA49}"/>
    <cellStyle name="Millares [0] 7 5 3 3 2" xfId="42268" xr:uid="{DA21353F-DF5C-4C83-B0FE-7B0160A785CA}"/>
    <cellStyle name="Millares [0] 7 5 3 4" xfId="27370" xr:uid="{16F0DC08-E6AF-4BA6-AA4A-A696BE30D10F}"/>
    <cellStyle name="Millares [0] 7 5 3 5" xfId="48873" xr:uid="{5ED8E999-EA2F-4AA7-B0B9-C275C8EFF08F}"/>
    <cellStyle name="Millares [0] 7 5 4" xfId="7505" xr:uid="{F5B86F2C-0CB0-4F76-9C00-E1E2CF72563E}"/>
    <cellStyle name="Millares [0] 7 5 4 2" xfId="29008" xr:uid="{62A7BF36-08F6-4EC3-9DA8-C5E8955150FF}"/>
    <cellStyle name="Millares [0] 7 5 5" xfId="9162" xr:uid="{60AA60B3-E5D5-4A40-A620-6E51A8299EF4}"/>
    <cellStyle name="Millares [0] 7 5 5 2" xfId="30665" xr:uid="{4E819891-4C48-422E-885E-6CE5B20B9144}"/>
    <cellStyle name="Millares [0] 7 5 6" xfId="15797" xr:uid="{83E718E0-64EA-4D3E-B58A-EC6E3FA35160}"/>
    <cellStyle name="Millares [0] 7 5 6 2" xfId="37300" xr:uid="{3EB690E8-2C23-4A4C-B2F2-4DA7F0F9E3E3}"/>
    <cellStyle name="Millares [0] 7 5 7" xfId="22402" xr:uid="{C9EEF189-D545-4B7C-B74F-21D34FEAE177}"/>
    <cellStyle name="Millares [0] 7 5 8" xfId="43905" xr:uid="{2C92DD4D-0EAE-4698-ADD5-BF8A948F42DE}"/>
    <cellStyle name="Millares [0] 7 6" xfId="1157" xr:uid="{3078B59E-0D06-4CBE-9C7B-C1F263C8B2B8}"/>
    <cellStyle name="Millares [0] 7 6 2" xfId="3986" xr:uid="{961373DD-28C6-4535-BA5B-40FCBA90D3E1}"/>
    <cellStyle name="Millares [0] 7 6 2 2" xfId="12252" xr:uid="{C6C04E1E-220A-4873-B52B-CDF91D4FEED0}"/>
    <cellStyle name="Millares [0] 7 6 2 2 2" xfId="33755" xr:uid="{E2A8144E-ED82-4C8F-9E31-BC8D4A2D7DF5}"/>
    <cellStyle name="Millares [0] 7 6 2 3" xfId="18887" xr:uid="{5E6A4CAE-4B58-4C7F-8DF5-62D0E211DE7B}"/>
    <cellStyle name="Millares [0] 7 6 2 3 2" xfId="40390" xr:uid="{6F584467-D6F7-45D9-919B-41F738E47C9C}"/>
    <cellStyle name="Millares [0] 7 6 2 4" xfId="25492" xr:uid="{82ADD8D5-8A6D-4734-AD18-76AAF2B88328}"/>
    <cellStyle name="Millares [0] 7 6 2 5" xfId="46995" xr:uid="{C1ABD93A-98CD-4EBD-8A7A-0FA109C1A380}"/>
    <cellStyle name="Millares [0] 7 6 3" xfId="6125" xr:uid="{1B1C5908-37A6-4D52-973E-338D60B77B29}"/>
    <cellStyle name="Millares [0] 7 6 3 2" xfId="14391" xr:uid="{A1DC7175-BB6A-46C8-A62E-C2F42F6F2CC3}"/>
    <cellStyle name="Millares [0] 7 6 3 2 2" xfId="35894" xr:uid="{11CE87BD-CCFE-4BDF-9B73-1460C7D80281}"/>
    <cellStyle name="Millares [0] 7 6 3 3" xfId="21026" xr:uid="{CC3D1035-3666-474A-9E93-3989E6E87425}"/>
    <cellStyle name="Millares [0] 7 6 3 3 2" xfId="42529" xr:uid="{A1AEEC2E-2652-451F-86AB-6C8422D71B56}"/>
    <cellStyle name="Millares [0] 7 6 3 4" xfId="27631" xr:uid="{017E0200-6C32-4C89-9F58-D1F2F61492F1}"/>
    <cellStyle name="Millares [0] 7 6 3 5" xfId="49134" xr:uid="{096910D0-189A-4FA9-BF60-98DCDD8EF909}"/>
    <cellStyle name="Millares [0] 7 6 4" xfId="7766" xr:uid="{5956BC4B-3978-4D46-A7D0-03B531CB950D}"/>
    <cellStyle name="Millares [0] 7 6 4 2" xfId="29269" xr:uid="{61314603-291E-4309-8F62-F2336D7CA632}"/>
    <cellStyle name="Millares [0] 7 6 5" xfId="9423" xr:uid="{90A10934-9ACA-459E-B26B-58904AF2257C}"/>
    <cellStyle name="Millares [0] 7 6 5 2" xfId="30926" xr:uid="{3DE89125-BC65-4F4F-8023-A2114E9F55EA}"/>
    <cellStyle name="Millares [0] 7 6 6" xfId="16058" xr:uid="{8B9C9182-FF1A-4EEF-AE16-B343EB0E6C33}"/>
    <cellStyle name="Millares [0] 7 6 6 2" xfId="37561" xr:uid="{8DC58517-D5B6-4067-BE55-91BD60AD8211}"/>
    <cellStyle name="Millares [0] 7 6 7" xfId="22663" xr:uid="{D4D1077C-887D-4223-A319-2F6226137EC2}"/>
    <cellStyle name="Millares [0] 7 6 8" xfId="44166" xr:uid="{E8A1FEBE-B6A6-49D5-8455-ADBA8C36EEC1}"/>
    <cellStyle name="Millares [0] 7 7" xfId="1845" xr:uid="{461F642E-251C-42CA-B4E9-940C6C5B5C14}"/>
    <cellStyle name="Millares [0] 7 7 2" xfId="10111" xr:uid="{DCEAB07F-4D69-4230-A004-4A63D13C9FAA}"/>
    <cellStyle name="Millares [0] 7 7 2 2" xfId="31614" xr:uid="{D8BE1762-76A9-43C8-B569-93F5D125A576}"/>
    <cellStyle name="Millares [0] 7 7 3" xfId="16746" xr:uid="{48DBB0AD-6E9B-4CAF-A1CE-F45484862A79}"/>
    <cellStyle name="Millares [0] 7 7 3 2" xfId="38249" xr:uid="{8D2A18D8-9A30-452A-A795-38A85D8E100D}"/>
    <cellStyle name="Millares [0] 7 7 4" xfId="23351" xr:uid="{B235A14A-8AA4-4EDD-86AE-D0C6C5499586}"/>
    <cellStyle name="Millares [0] 7 7 5" xfId="44854" xr:uid="{E535DC7A-B85B-475F-A115-4CFA85141F66}"/>
    <cellStyle name="Millares [0] 7 8" xfId="2530" xr:uid="{BDB22134-F0F2-4958-B11B-2D37EB69CAA1}"/>
    <cellStyle name="Millares [0] 7 8 2" xfId="10796" xr:uid="{31F8BBCD-8480-4F4C-9826-1CA9F07B336A}"/>
    <cellStyle name="Millares [0] 7 8 2 2" xfId="32299" xr:uid="{3B2E6E09-B7AD-46EE-A2B4-ACE79E417829}"/>
    <cellStyle name="Millares [0] 7 8 3" xfId="17431" xr:uid="{49CD950D-73B9-4E66-B2E2-C84491E00A03}"/>
    <cellStyle name="Millares [0] 7 8 3 2" xfId="38934" xr:uid="{63056CAB-2396-46D1-B81B-4EBD1A45CD5D}"/>
    <cellStyle name="Millares [0] 7 8 4" xfId="24036" xr:uid="{D2E97AAF-8E3C-4274-A5A2-DF85140CCBB4}"/>
    <cellStyle name="Millares [0] 7 8 5" xfId="45539" xr:uid="{E71B4FA6-3BF5-4AB4-A82B-495A2EF0C51D}"/>
    <cellStyle name="Millares [0] 7 9" xfId="3041" xr:uid="{B525CDCE-6357-446A-B4BA-3386B907EA4A}"/>
    <cellStyle name="Millares [0] 7 9 2" xfId="11307" xr:uid="{70D80964-E007-4E8D-B3BC-581773DDA6CF}"/>
    <cellStyle name="Millares [0] 7 9 2 2" xfId="32810" xr:uid="{6EFDD823-66BB-4525-B50C-0F5661FBF916}"/>
    <cellStyle name="Millares [0] 7 9 3" xfId="17942" xr:uid="{7C923C6A-CCBC-49F0-A781-E718FC315E11}"/>
    <cellStyle name="Millares [0] 7 9 3 2" xfId="39445" xr:uid="{4E6CBB7D-6E3A-4833-8B24-A28E27490261}"/>
    <cellStyle name="Millares [0] 7 9 4" xfId="24547" xr:uid="{7F3890A7-F79C-455D-99FE-C3AC92F3401B}"/>
    <cellStyle name="Millares [0] 7 9 5" xfId="46050" xr:uid="{EF283A13-2B6A-4099-B454-14650680B518}"/>
    <cellStyle name="Millares [0] 8" xfId="197" xr:uid="{A0057FA1-76A0-43B4-A3D1-C709B29CD335}"/>
    <cellStyle name="Millares [0] 8 10" xfId="4716" xr:uid="{36D2F4F7-71B5-442E-9A4A-59C1FF20C4E2}"/>
    <cellStyle name="Millares [0] 8 10 2" xfId="12982" xr:uid="{213A233E-D4F8-4752-AF75-C59009EB86EF}"/>
    <cellStyle name="Millares [0] 8 10 2 2" xfId="34485" xr:uid="{9FFAD696-1114-41E1-B8D4-5BFDF03EA79E}"/>
    <cellStyle name="Millares [0] 8 10 3" xfId="19617" xr:uid="{A9CCFD1B-19FD-4E0F-9DF8-E4E98158E859}"/>
    <cellStyle name="Millares [0] 8 10 3 2" xfId="41120" xr:uid="{93869816-3F5A-4FE7-91FC-D7B07AAA71F2}"/>
    <cellStyle name="Millares [0] 8 10 4" xfId="26222" xr:uid="{279D392B-CF1C-49DC-81EC-11BEAA9DE6ED}"/>
    <cellStyle name="Millares [0] 8 10 5" xfId="47725" xr:uid="{F1B07CA6-5921-4D21-B7BC-1F282F5EF8C9}"/>
    <cellStyle name="Millares [0] 8 11" xfId="5219" xr:uid="{DC9DA15A-81C0-4011-8DD5-1FE69D1D970D}"/>
    <cellStyle name="Millares [0] 8 11 2" xfId="13485" xr:uid="{B53409F9-58F4-4FAF-9FB3-5893F0569AC4}"/>
    <cellStyle name="Millares [0] 8 11 2 2" xfId="34988" xr:uid="{0AFAC43C-40CA-4B14-9498-8D76E723E0BF}"/>
    <cellStyle name="Millares [0] 8 11 3" xfId="20120" xr:uid="{AD274A14-96B4-4863-AB33-0581DC00D98F}"/>
    <cellStyle name="Millares [0] 8 11 3 2" xfId="41623" xr:uid="{3A58F836-2A33-4DC9-8D82-FC0F83026ACE}"/>
    <cellStyle name="Millares [0] 8 11 4" xfId="26725" xr:uid="{32BB3895-8A70-4595-BDB3-F82C1A23BF38}"/>
    <cellStyle name="Millares [0] 8 11 5" xfId="48228" xr:uid="{41905CF7-E75E-4977-92E2-745F23B096FB}"/>
    <cellStyle name="Millares [0] 8 12" xfId="6860" xr:uid="{26727318-0C8E-4507-B85E-DC7C816AF7F7}"/>
    <cellStyle name="Millares [0] 8 12 2" xfId="28363" xr:uid="{431E9BBE-496B-41CA-9736-602E9DF887DA}"/>
    <cellStyle name="Millares [0] 8 13" xfId="8514" xr:uid="{902EF8E6-BD45-42C0-9D24-8AB6BD81695E}"/>
    <cellStyle name="Millares [0] 8 13 2" xfId="30017" xr:uid="{F5F8EE87-FA4F-488B-AE53-5486F287AC35}"/>
    <cellStyle name="Millares [0] 8 14" xfId="15153" xr:uid="{48CA181D-157B-4A98-901B-36819E6C4579}"/>
    <cellStyle name="Millares [0] 8 14 2" xfId="36656" xr:uid="{FC5D1984-6398-49AE-A96E-F2EBACFE28AC}"/>
    <cellStyle name="Millares [0] 8 15" xfId="21758" xr:uid="{E969C855-8F5A-4886-A234-BBC4972CFA5E}"/>
    <cellStyle name="Millares [0] 8 16" xfId="43261" xr:uid="{CDAA791B-A141-4275-968A-0A1D8918C03E}"/>
    <cellStyle name="Millares [0] 8 2" xfId="512" xr:uid="{ADF7C08D-7087-415F-BF64-C0CD4FF9ACDD}"/>
    <cellStyle name="Millares [0] 8 2 10" xfId="7123" xr:uid="{19D9572C-FC4B-4C6C-ABFB-46EB040400C1}"/>
    <cellStyle name="Millares [0] 8 2 10 2" xfId="28626" xr:uid="{D15B1B2F-759A-4D03-95AF-F321A13BE4C3}"/>
    <cellStyle name="Millares [0] 8 2 11" xfId="8779" xr:uid="{E4528C3B-D932-443A-B6EB-65BEA9B21A95}"/>
    <cellStyle name="Millares [0] 8 2 11 2" xfId="30282" xr:uid="{AA01B9C6-3D4A-486B-940A-1C1F7607157A}"/>
    <cellStyle name="Millares [0] 8 2 12" xfId="15415" xr:uid="{5969CF48-2419-42C2-8850-F52A74211113}"/>
    <cellStyle name="Millares [0] 8 2 12 2" xfId="36918" xr:uid="{C3823DE8-6814-4850-B9DA-0728C2B4CB55}"/>
    <cellStyle name="Millares [0] 8 2 13" xfId="22020" xr:uid="{0D0E1C00-6E80-42B8-980D-8AEE18D39E9A}"/>
    <cellStyle name="Millares [0] 8 2 14" xfId="43523" xr:uid="{CDFD4B80-606C-46E4-B9DC-BB81D2414DAF}"/>
    <cellStyle name="Millares [0] 8 2 2" xfId="794" xr:uid="{37F79085-5A7C-44F4-A438-0A8F5A7D160B}"/>
    <cellStyle name="Millares [0] 8 2 2 10" xfId="15695" xr:uid="{38B96415-709B-4433-B426-FA7D7ADEB1A2}"/>
    <cellStyle name="Millares [0] 8 2 2 10 2" xfId="37198" xr:uid="{09B9AB55-6F83-42FB-8AA0-BCE49D609164}"/>
    <cellStyle name="Millares [0] 8 2 2 11" xfId="22300" xr:uid="{ADCF97BC-728B-4E97-90B9-812B57B34499}"/>
    <cellStyle name="Millares [0] 8 2 2 12" xfId="43803" xr:uid="{A8616107-B7B2-4007-8DED-3A367A3EDCAB}"/>
    <cellStyle name="Millares [0] 8 2 2 2" xfId="1740" xr:uid="{D942DBD6-BF8F-4FF6-9E74-40E994B054B3}"/>
    <cellStyle name="Millares [0] 8 2 2 2 2" xfId="4569" xr:uid="{6647FC3C-30B9-4B99-91B7-EAF12582B317}"/>
    <cellStyle name="Millares [0] 8 2 2 2 2 2" xfId="12835" xr:uid="{7141C160-5A10-4ED7-A954-8D1D4D01B5FC}"/>
    <cellStyle name="Millares [0] 8 2 2 2 2 2 2" xfId="34338" xr:uid="{7FCBAF53-862A-40F5-B810-1842DD63798B}"/>
    <cellStyle name="Millares [0] 8 2 2 2 2 3" xfId="19470" xr:uid="{F07179F7-81A8-4479-BA58-6674CE7F5CF2}"/>
    <cellStyle name="Millares [0] 8 2 2 2 2 3 2" xfId="40973" xr:uid="{CAB6F597-916B-465B-A23D-6A1CB9D0952E}"/>
    <cellStyle name="Millares [0] 8 2 2 2 2 4" xfId="26075" xr:uid="{1ECA9985-B792-480D-AE7B-F294D178A5BE}"/>
    <cellStyle name="Millares [0] 8 2 2 2 2 5" xfId="47578" xr:uid="{A81179F3-2869-456E-AEF2-E115F07180C4}"/>
    <cellStyle name="Millares [0] 8 2 2 2 3" xfId="6708" xr:uid="{4959686D-92BA-477E-9AAA-51602DE0CB46}"/>
    <cellStyle name="Millares [0] 8 2 2 2 3 2" xfId="14974" xr:uid="{117887EF-FA86-49E2-90A5-4FC47CF451A9}"/>
    <cellStyle name="Millares [0] 8 2 2 2 3 2 2" xfId="36477" xr:uid="{7E099DF3-4CAB-4679-9174-9EA200A7421C}"/>
    <cellStyle name="Millares [0] 8 2 2 2 3 3" xfId="21609" xr:uid="{D9C7DF56-57A6-49D1-B42D-1BE49C54CE0B}"/>
    <cellStyle name="Millares [0] 8 2 2 2 3 3 2" xfId="43112" xr:uid="{B9DDCBC6-7E77-4D1F-B9A1-34BFC7F228BD}"/>
    <cellStyle name="Millares [0] 8 2 2 2 3 4" xfId="28214" xr:uid="{4290529A-CED1-46DA-AC33-8446429F49AE}"/>
    <cellStyle name="Millares [0] 8 2 2 2 3 5" xfId="49717" xr:uid="{DE592183-C59C-4384-A1E3-B22A813413DF}"/>
    <cellStyle name="Millares [0] 8 2 2 2 4" xfId="8349" xr:uid="{35474DE1-99E7-4217-8C06-B2C905570FDC}"/>
    <cellStyle name="Millares [0] 8 2 2 2 4 2" xfId="29852" xr:uid="{A2510DE4-8896-47D8-8CAE-7E7BD5687D5D}"/>
    <cellStyle name="Millares [0] 8 2 2 2 5" xfId="10006" xr:uid="{EE41B472-77C3-4BDD-B7CA-D29086C68D4A}"/>
    <cellStyle name="Millares [0] 8 2 2 2 5 2" xfId="31509" xr:uid="{39987D2A-AD09-42BC-B79C-CBD37EA412DF}"/>
    <cellStyle name="Millares [0] 8 2 2 2 6" xfId="16641" xr:uid="{6E633089-5128-429C-B2C1-24ED941F11E9}"/>
    <cellStyle name="Millares [0] 8 2 2 2 6 2" xfId="38144" xr:uid="{6FBE8FF1-0E58-4DF9-B080-01DF0E13EF0C}"/>
    <cellStyle name="Millares [0] 8 2 2 2 7" xfId="23246" xr:uid="{B21CB1E4-38C6-42A0-B740-95C998015A80}"/>
    <cellStyle name="Millares [0] 8 2 2 2 8" xfId="44749" xr:uid="{D9DE31EF-907F-4AF1-AD9F-5FECA380521A}"/>
    <cellStyle name="Millares [0] 8 2 2 3" xfId="2427" xr:uid="{BA7420B5-4B2A-4C4A-B4A0-8A7DC2ABC60A}"/>
    <cellStyle name="Millares [0] 8 2 2 3 2" xfId="10693" xr:uid="{AB4C9995-C4C0-43FE-B78E-FB34B43C6C98}"/>
    <cellStyle name="Millares [0] 8 2 2 3 2 2" xfId="32196" xr:uid="{467D1250-CEBC-4ED6-A25D-3723B2D677A5}"/>
    <cellStyle name="Millares [0] 8 2 2 3 3" xfId="17328" xr:uid="{3D2109A3-56EF-40EA-B5E9-DFE60CAED524}"/>
    <cellStyle name="Millares [0] 8 2 2 3 3 2" xfId="38831" xr:uid="{ECED4A43-7D57-4FD7-8479-DBA99DC51C16}"/>
    <cellStyle name="Millares [0] 8 2 2 3 4" xfId="23933" xr:uid="{F8349000-3ECF-4813-8302-DDD57BDBC519}"/>
    <cellStyle name="Millares [0] 8 2 2 3 5" xfId="45436" xr:uid="{1A1A88B5-072B-4253-B2FE-9E872901816B}"/>
    <cellStyle name="Millares [0] 8 2 2 4" xfId="2944" xr:uid="{14BE397E-5B90-491D-944E-5E52EC88C6C6}"/>
    <cellStyle name="Millares [0] 8 2 2 4 2" xfId="11210" xr:uid="{E18DBA96-911C-4708-A231-100235D719A6}"/>
    <cellStyle name="Millares [0] 8 2 2 4 2 2" xfId="32713" xr:uid="{6A0EF4B7-2E3D-490A-9708-45E5D149C943}"/>
    <cellStyle name="Millares [0] 8 2 2 4 3" xfId="17845" xr:uid="{311A24F0-C94F-4478-8C6C-631C7960FAE3}"/>
    <cellStyle name="Millares [0] 8 2 2 4 3 2" xfId="39348" xr:uid="{35C11273-9F43-4CE7-B0A7-A1318B424FD2}"/>
    <cellStyle name="Millares [0] 8 2 2 4 4" xfId="24450" xr:uid="{07B6664F-EC92-4132-94D2-01165CFC0080}"/>
    <cellStyle name="Millares [0] 8 2 2 4 5" xfId="45953" xr:uid="{03E6F205-D3A2-4EB9-8E17-331E162A451A}"/>
    <cellStyle name="Millares [0] 8 2 2 5" xfId="3623" xr:uid="{AA148AEF-D9AB-436F-8B22-6E66F7884055}"/>
    <cellStyle name="Millares [0] 8 2 2 5 2" xfId="11889" xr:uid="{77885EE2-B9F3-438E-A930-59907CBC783F}"/>
    <cellStyle name="Millares [0] 8 2 2 5 2 2" xfId="33392" xr:uid="{C5A4022D-35C7-4CE9-8524-8591D3845545}"/>
    <cellStyle name="Millares [0] 8 2 2 5 3" xfId="18524" xr:uid="{91AF6F0E-AC20-41B7-AD60-8A604A43B0E8}"/>
    <cellStyle name="Millares [0] 8 2 2 5 3 2" xfId="40027" xr:uid="{929644C6-1786-4282-8F7D-44E7F9E2342E}"/>
    <cellStyle name="Millares [0] 8 2 2 5 4" xfId="25129" xr:uid="{8A32FBC4-66E5-4F96-8C3F-2DEAC2F4C5D7}"/>
    <cellStyle name="Millares [0] 8 2 2 5 5" xfId="46632" xr:uid="{2A941686-640B-4DE2-9D50-3F2658B4283B}"/>
    <cellStyle name="Millares [0] 8 2 2 6" xfId="5088" xr:uid="{0867CEE0-492E-4F88-986A-D0FE1C7087AB}"/>
    <cellStyle name="Millares [0] 8 2 2 6 2" xfId="13354" xr:uid="{6448C240-2D9F-4FF1-BA20-6A44B86BC994}"/>
    <cellStyle name="Millares [0] 8 2 2 6 2 2" xfId="34857" xr:uid="{DB7B5DC4-0A7C-49AA-9121-B60070458C07}"/>
    <cellStyle name="Millares [0] 8 2 2 6 3" xfId="19989" xr:uid="{867FCE5A-66D9-47AB-9945-EBE51B7A1709}"/>
    <cellStyle name="Millares [0] 8 2 2 6 3 2" xfId="41492" xr:uid="{939FF9ED-0F72-4888-AD8F-4C3788943B69}"/>
    <cellStyle name="Millares [0] 8 2 2 6 4" xfId="26594" xr:uid="{BDFEB50A-C323-4E38-BE3F-6C4E1ED239E5}"/>
    <cellStyle name="Millares [0] 8 2 2 6 5" xfId="48097" xr:uid="{4E7EDDF1-6D81-436A-9932-5352B22EDFDD}"/>
    <cellStyle name="Millares [0] 8 2 2 7" xfId="5762" xr:uid="{679949B6-3EA5-48C4-B841-1DBACE0353D8}"/>
    <cellStyle name="Millares [0] 8 2 2 7 2" xfId="14028" xr:uid="{57261F3E-AE71-4627-8F36-6A523B583286}"/>
    <cellStyle name="Millares [0] 8 2 2 7 2 2" xfId="35531" xr:uid="{AD743F27-697F-40DC-A3F8-89DF3A560C6A}"/>
    <cellStyle name="Millares [0] 8 2 2 7 3" xfId="20663" xr:uid="{755DF416-5641-4423-B39E-4C80D006AF8F}"/>
    <cellStyle name="Millares [0] 8 2 2 7 3 2" xfId="42166" xr:uid="{A35794B6-4CC4-4268-89D0-D5FFC1158015}"/>
    <cellStyle name="Millares [0] 8 2 2 7 4" xfId="27268" xr:uid="{695C2D61-368E-4F16-B8EF-824A18613465}"/>
    <cellStyle name="Millares [0] 8 2 2 7 5" xfId="48771" xr:uid="{113AF9E7-1A93-4CA7-9E29-EAD293B35DCE}"/>
    <cellStyle name="Millares [0] 8 2 2 8" xfId="7403" xr:uid="{CE6E728A-26A8-4008-9225-464BD4F2CF06}"/>
    <cellStyle name="Millares [0] 8 2 2 8 2" xfId="28906" xr:uid="{E69804BD-E306-4BFE-92BA-94A265348040}"/>
    <cellStyle name="Millares [0] 8 2 2 9" xfId="9060" xr:uid="{261E87EB-800D-41E9-AA7E-352DFF773BCB}"/>
    <cellStyle name="Millares [0] 8 2 2 9 2" xfId="30563" xr:uid="{D31B0E6A-C4B1-4137-B974-82856A039F31}"/>
    <cellStyle name="Millares [0] 8 2 3" xfId="1064" xr:uid="{4BB0A67D-D331-47EE-A634-2A47D3DB696B}"/>
    <cellStyle name="Millares [0] 8 2 3 2" xfId="3893" xr:uid="{B9149C0B-F190-490E-B39C-D5A20FD94DF5}"/>
    <cellStyle name="Millares [0] 8 2 3 2 2" xfId="12159" xr:uid="{5B440E15-0EAE-4A2D-B65F-A7D6DD711FD3}"/>
    <cellStyle name="Millares [0] 8 2 3 2 2 2" xfId="33662" xr:uid="{C692F926-7EB0-4559-A5CC-070C5B47C288}"/>
    <cellStyle name="Millares [0] 8 2 3 2 3" xfId="18794" xr:uid="{20E980D9-544B-4E95-972A-4F410DA1CB3F}"/>
    <cellStyle name="Millares [0] 8 2 3 2 3 2" xfId="40297" xr:uid="{5C8DA89E-E9E5-4630-91A6-081107CF4353}"/>
    <cellStyle name="Millares [0] 8 2 3 2 4" xfId="25399" xr:uid="{BEB77037-C706-4F30-A555-DECFF9183F98}"/>
    <cellStyle name="Millares [0] 8 2 3 2 5" xfId="46902" xr:uid="{5E99B9BD-B351-4B62-83A8-00E479F9CAC0}"/>
    <cellStyle name="Millares [0] 8 2 3 3" xfId="6032" xr:uid="{B06516B1-4DD8-423A-8613-44CAE4177CE0}"/>
    <cellStyle name="Millares [0] 8 2 3 3 2" xfId="14298" xr:uid="{DAF3F109-89D1-4D1C-9D2A-4184DBB81405}"/>
    <cellStyle name="Millares [0] 8 2 3 3 2 2" xfId="35801" xr:uid="{F0720786-29CC-4C41-A441-A30B25BCB0C7}"/>
    <cellStyle name="Millares [0] 8 2 3 3 3" xfId="20933" xr:uid="{E4CD50CD-373C-4884-B537-C37D27235F5B}"/>
    <cellStyle name="Millares [0] 8 2 3 3 3 2" xfId="42436" xr:uid="{1EBC6A29-895E-42BA-8985-D72DA78B0EBE}"/>
    <cellStyle name="Millares [0] 8 2 3 3 4" xfId="27538" xr:uid="{277AC709-1504-4052-A7A2-6BCAE15E59BB}"/>
    <cellStyle name="Millares [0] 8 2 3 3 5" xfId="49041" xr:uid="{7B4D3C2C-E501-46D1-85BE-B4E6545FF22A}"/>
    <cellStyle name="Millares [0] 8 2 3 4" xfId="7673" xr:uid="{44D8B4F5-6935-4B01-A58F-1C91B4FFFB97}"/>
    <cellStyle name="Millares [0] 8 2 3 4 2" xfId="29176" xr:uid="{D316C292-F365-4AC4-8543-45C916466FEC}"/>
    <cellStyle name="Millares [0] 8 2 3 5" xfId="9330" xr:uid="{A5814B91-80EA-4A6B-B2B6-D614BABB300A}"/>
    <cellStyle name="Millares [0] 8 2 3 5 2" xfId="30833" xr:uid="{7FAE6E68-B9D7-40BC-8B1E-6893B3ECEBCC}"/>
    <cellStyle name="Millares [0] 8 2 3 6" xfId="15965" xr:uid="{AA944A42-138B-460F-95C3-19AC74F05A01}"/>
    <cellStyle name="Millares [0] 8 2 3 6 2" xfId="37468" xr:uid="{A765F38A-90E7-4D47-8152-780DA95900C7}"/>
    <cellStyle name="Millares [0] 8 2 3 7" xfId="22570" xr:uid="{EF65459A-10BD-433F-BC2F-DEE27E8B9BD5}"/>
    <cellStyle name="Millares [0] 8 2 3 8" xfId="44073" xr:uid="{70B87CDE-9ECC-441D-B8DB-B7E0E808DF92}"/>
    <cellStyle name="Millares [0] 8 2 4" xfId="1460" xr:uid="{7E3C2466-D175-4190-B1C4-AB3DDE1C374D}"/>
    <cellStyle name="Millares [0] 8 2 4 2" xfId="4289" xr:uid="{92AA14DF-33A8-4F9D-9263-F9709E27DA1D}"/>
    <cellStyle name="Millares [0] 8 2 4 2 2" xfId="12555" xr:uid="{5DE16FAE-D463-4CC5-B54F-FA142A00FF6A}"/>
    <cellStyle name="Millares [0] 8 2 4 2 2 2" xfId="34058" xr:uid="{A553D920-2271-47D7-A3DA-6639BE3CFB30}"/>
    <cellStyle name="Millares [0] 8 2 4 2 3" xfId="19190" xr:uid="{A1806E16-E2E1-4EC3-B471-3098BB529EA8}"/>
    <cellStyle name="Millares [0] 8 2 4 2 3 2" xfId="40693" xr:uid="{CF45308D-32E8-4E78-A442-0537E1F20BD8}"/>
    <cellStyle name="Millares [0] 8 2 4 2 4" xfId="25795" xr:uid="{339620DC-C131-472A-AE55-7DF72286DFE7}"/>
    <cellStyle name="Millares [0] 8 2 4 2 5" xfId="47298" xr:uid="{77229634-B537-4AAC-A333-C730681B24BE}"/>
    <cellStyle name="Millares [0] 8 2 4 3" xfId="6428" xr:uid="{32989BDF-7951-4D93-BF61-88A0A1867AB9}"/>
    <cellStyle name="Millares [0] 8 2 4 3 2" xfId="14694" xr:uid="{23B968B9-A3F0-4DA9-B3BD-852775C07DA1}"/>
    <cellStyle name="Millares [0] 8 2 4 3 2 2" xfId="36197" xr:uid="{C44082FE-99A6-4447-9269-8F1C47B119D7}"/>
    <cellStyle name="Millares [0] 8 2 4 3 3" xfId="21329" xr:uid="{1576C2C3-6F71-4BAA-8BA9-71F9AA028490}"/>
    <cellStyle name="Millares [0] 8 2 4 3 3 2" xfId="42832" xr:uid="{6C5CCA31-ABEB-438D-8D62-484B3A1CB0F6}"/>
    <cellStyle name="Millares [0] 8 2 4 3 4" xfId="27934" xr:uid="{73433FBE-08FC-42D4-B4A3-79FE519A5885}"/>
    <cellStyle name="Millares [0] 8 2 4 3 5" xfId="49437" xr:uid="{627E02AE-DB9F-412B-9D91-409E1448C688}"/>
    <cellStyle name="Millares [0] 8 2 4 4" xfId="8069" xr:uid="{BAE47E7F-2DA2-49F2-AA62-D9CB003A7F7B}"/>
    <cellStyle name="Millares [0] 8 2 4 4 2" xfId="29572" xr:uid="{0957E893-B53E-4581-AF0A-683F0F7FC12E}"/>
    <cellStyle name="Millares [0] 8 2 4 5" xfId="9726" xr:uid="{3411A9CA-F75B-4E69-BF3B-55AE5ADFA9DE}"/>
    <cellStyle name="Millares [0] 8 2 4 5 2" xfId="31229" xr:uid="{58E3177B-822D-474E-8ADC-D9DC4D7A1AE0}"/>
    <cellStyle name="Millares [0] 8 2 4 6" xfId="16361" xr:uid="{14A70106-A072-47B4-857F-9E3656B7A6F7}"/>
    <cellStyle name="Millares [0] 8 2 4 6 2" xfId="37864" xr:uid="{CFD44E41-A0BA-427A-A6DD-E85E39B8BDB9}"/>
    <cellStyle name="Millares [0] 8 2 4 7" xfId="22966" xr:uid="{E2C11910-0F74-49B1-A50D-0793ABCA3585}"/>
    <cellStyle name="Millares [0] 8 2 4 8" xfId="44469" xr:uid="{0C9D1B3E-E5B1-41FC-ABFA-FFE384CB7C59}"/>
    <cellStyle name="Millares [0] 8 2 5" xfId="2147" xr:uid="{6E2F063C-C2D1-48E8-9E47-4DA5F95CCD9F}"/>
    <cellStyle name="Millares [0] 8 2 5 2" xfId="10413" xr:uid="{AA57E339-0DEB-4FBD-ABED-D07AF27523C4}"/>
    <cellStyle name="Millares [0] 8 2 5 2 2" xfId="31916" xr:uid="{678B954D-8981-434B-8753-0D1D374C93A2}"/>
    <cellStyle name="Millares [0] 8 2 5 3" xfId="17048" xr:uid="{4CAF058B-675B-4F4A-8436-BAE964D706ED}"/>
    <cellStyle name="Millares [0] 8 2 5 3 2" xfId="38551" xr:uid="{3965B0AE-1A3F-4F1E-8A2B-12AA464C3E31}"/>
    <cellStyle name="Millares [0] 8 2 5 4" xfId="23653" xr:uid="{49F2BCD9-BEBB-4D3D-B598-6558C96B9EF8}"/>
    <cellStyle name="Millares [0] 8 2 5 5" xfId="45156" xr:uid="{8E3D496D-EF4D-4F5E-B58C-CA4AB826F208}"/>
    <cellStyle name="Millares [0] 8 2 6" xfId="2694" xr:uid="{1BD7A24D-390D-452E-91A5-FAA3CE96850B}"/>
    <cellStyle name="Millares [0] 8 2 6 2" xfId="10960" xr:uid="{21ACB5EE-5CB9-4F5F-946B-1AA4312CAFFC}"/>
    <cellStyle name="Millares [0] 8 2 6 2 2" xfId="32463" xr:uid="{EBA0A646-E33C-4374-8583-2971C1B3683D}"/>
    <cellStyle name="Millares [0] 8 2 6 3" xfId="17595" xr:uid="{AADE44B1-860E-48A6-A35C-CD8FA191FBD8}"/>
    <cellStyle name="Millares [0] 8 2 6 3 2" xfId="39098" xr:uid="{1BF3196C-14F1-47D4-87D8-A4EFA8C089CD}"/>
    <cellStyle name="Millares [0] 8 2 6 4" xfId="24200" xr:uid="{15E9BBD4-6049-4C89-9197-69FB290C2F57}"/>
    <cellStyle name="Millares [0] 8 2 6 5" xfId="45703" xr:uid="{84BED2AC-68F6-410B-9479-55F97B938EB3}"/>
    <cellStyle name="Millares [0] 8 2 7" xfId="3343" xr:uid="{27864F97-01FD-4D4B-8D77-C306AD1E3E58}"/>
    <cellStyle name="Millares [0] 8 2 7 2" xfId="11609" xr:uid="{CE6322A0-6CFE-431A-A42F-6176F2E3FB41}"/>
    <cellStyle name="Millares [0] 8 2 7 2 2" xfId="33112" xr:uid="{E9BF6654-DD06-4800-88BD-EDC6E6B5147A}"/>
    <cellStyle name="Millares [0] 8 2 7 3" xfId="18244" xr:uid="{0AE050B0-A491-45B0-AAA9-168227F20DA5}"/>
    <cellStyle name="Millares [0] 8 2 7 3 2" xfId="39747" xr:uid="{687D9E1B-2C6C-457B-9C43-262D7B34D941}"/>
    <cellStyle name="Millares [0] 8 2 7 4" xfId="24849" xr:uid="{73A9E9FF-9572-461F-91C4-31B57BE9077A}"/>
    <cellStyle name="Millares [0] 8 2 7 5" xfId="46352" xr:uid="{B2832ADF-B227-4181-9475-9F93AA29AB19}"/>
    <cellStyle name="Millares [0] 8 2 8" xfId="4838" xr:uid="{99A60180-E42A-4FC3-BA67-A7C4F484D377}"/>
    <cellStyle name="Millares [0] 8 2 8 2" xfId="13104" xr:uid="{9D06B6D5-3D9C-4DD5-9ADE-3798255C7ACA}"/>
    <cellStyle name="Millares [0] 8 2 8 2 2" xfId="34607" xr:uid="{4F7E3F55-393B-4F98-A6E9-0BEB833EDC81}"/>
    <cellStyle name="Millares [0] 8 2 8 3" xfId="19739" xr:uid="{F4879CA6-C8B4-45B3-9346-181DD994E346}"/>
    <cellStyle name="Millares [0] 8 2 8 3 2" xfId="41242" xr:uid="{6938441B-4A5F-402B-9DE1-BAE66B6968EC}"/>
    <cellStyle name="Millares [0] 8 2 8 4" xfId="26344" xr:uid="{BF7356A0-2282-4C80-B72B-80AF04A531CD}"/>
    <cellStyle name="Millares [0] 8 2 8 5" xfId="47847" xr:uid="{C9F2204D-A4F7-4860-95AF-686DC8975CC1}"/>
    <cellStyle name="Millares [0] 8 2 9" xfId="5482" xr:uid="{E3F23D62-0434-4AE5-871A-7CA0E6CACDD4}"/>
    <cellStyle name="Millares [0] 8 2 9 2" xfId="13748" xr:uid="{255181DD-A963-40BC-B3BB-F26CF0BABC3B}"/>
    <cellStyle name="Millares [0] 8 2 9 2 2" xfId="35251" xr:uid="{D223F4ED-7AA8-45D9-976C-69BF7A89324A}"/>
    <cellStyle name="Millares [0] 8 2 9 3" xfId="20383" xr:uid="{5BB17F23-4477-4F22-96BD-2307FD917A84}"/>
    <cellStyle name="Millares [0] 8 2 9 3 2" xfId="41886" xr:uid="{720BBFF1-D8C3-441F-9504-8D0DCC334B53}"/>
    <cellStyle name="Millares [0] 8 2 9 4" xfId="26988" xr:uid="{17E7D287-6560-418C-B28A-8266F9D501F1}"/>
    <cellStyle name="Millares [0] 8 2 9 5" xfId="48491" xr:uid="{67399A09-06F3-4424-BA2D-E9245171B36D}"/>
    <cellStyle name="Millares [0] 8 3" xfId="384" xr:uid="{B4A9870D-7028-43D1-96A9-A1C94500E2AE}"/>
    <cellStyle name="Millares [0] 8 3 10" xfId="15287" xr:uid="{26B1D31C-9A5B-4E79-B9E9-D3788DE295FD}"/>
    <cellStyle name="Millares [0] 8 3 10 2" xfId="36790" xr:uid="{DD208C8B-8C15-4505-ADAA-5592FA3752F6}"/>
    <cellStyle name="Millares [0] 8 3 11" xfId="21892" xr:uid="{9169EB45-4680-455A-AC42-9EA941782399}"/>
    <cellStyle name="Millares [0] 8 3 12" xfId="43395" xr:uid="{B4198FBB-4255-479F-A6E0-D0158C1D6AE0}"/>
    <cellStyle name="Millares [0] 8 3 2" xfId="1332" xr:uid="{285F13BE-D4E8-4A0F-9DE3-8F449FB03D7C}"/>
    <cellStyle name="Millares [0] 8 3 2 2" xfId="4161" xr:uid="{6AA21750-58AA-407B-B19F-440BCDB9AC86}"/>
    <cellStyle name="Millares [0] 8 3 2 2 2" xfId="12427" xr:uid="{E8382D16-E364-4D53-AE8D-9615E1E46A07}"/>
    <cellStyle name="Millares [0] 8 3 2 2 2 2" xfId="33930" xr:uid="{D3CE01C3-FAAE-4C9F-A5DA-D9DD2A7535B7}"/>
    <cellStyle name="Millares [0] 8 3 2 2 3" xfId="19062" xr:uid="{86D46A30-EF8A-4E93-8CDC-6C1519FA8F42}"/>
    <cellStyle name="Millares [0] 8 3 2 2 3 2" xfId="40565" xr:uid="{6A954684-C403-459F-887D-7AB5A9875E11}"/>
    <cellStyle name="Millares [0] 8 3 2 2 4" xfId="25667" xr:uid="{1A590B00-313E-4668-B81D-E14342FD9411}"/>
    <cellStyle name="Millares [0] 8 3 2 2 5" xfId="47170" xr:uid="{B3E46537-FC29-4E00-B2AA-B58FFAB6FE33}"/>
    <cellStyle name="Millares [0] 8 3 2 3" xfId="6300" xr:uid="{F8FD40DF-D3B4-499F-AAB7-EAAE517DF772}"/>
    <cellStyle name="Millares [0] 8 3 2 3 2" xfId="14566" xr:uid="{07897016-EA65-46A5-A08B-828E2B34231D}"/>
    <cellStyle name="Millares [0] 8 3 2 3 2 2" xfId="36069" xr:uid="{EAF388B8-1E10-4DC8-87B6-8E5F102AEAB9}"/>
    <cellStyle name="Millares [0] 8 3 2 3 3" xfId="21201" xr:uid="{D34FD5D3-0723-4879-A39C-35E0F328C268}"/>
    <cellStyle name="Millares [0] 8 3 2 3 3 2" xfId="42704" xr:uid="{2EE031FC-4246-4C4E-BC63-32F810511D95}"/>
    <cellStyle name="Millares [0] 8 3 2 3 4" xfId="27806" xr:uid="{AC40FE65-6911-465A-BBD4-DCC87E164B3F}"/>
    <cellStyle name="Millares [0] 8 3 2 3 5" xfId="49309" xr:uid="{62C1E634-2D47-4E42-B583-BF5345E8B805}"/>
    <cellStyle name="Millares [0] 8 3 2 4" xfId="7941" xr:uid="{E4FB0749-E637-4591-9798-C928BDCEFFFE}"/>
    <cellStyle name="Millares [0] 8 3 2 4 2" xfId="29444" xr:uid="{67B073EB-45EB-4395-8867-C32D24DA8B54}"/>
    <cellStyle name="Millares [0] 8 3 2 5" xfId="9598" xr:uid="{77F11839-108E-48E6-8FEF-E4EEB5DA9C81}"/>
    <cellStyle name="Millares [0] 8 3 2 5 2" xfId="31101" xr:uid="{E4EFC8F7-334E-4DA0-BBA1-DAB4D160C4B0}"/>
    <cellStyle name="Millares [0] 8 3 2 6" xfId="16233" xr:uid="{24EC2052-BBDF-4D7A-8B85-FE5218A2BAAD}"/>
    <cellStyle name="Millares [0] 8 3 2 6 2" xfId="37736" xr:uid="{11F968C4-CC46-4212-8942-9D834BA5B42D}"/>
    <cellStyle name="Millares [0] 8 3 2 7" xfId="22838" xr:uid="{2E15E646-2F44-4832-96D2-D31D1D76B531}"/>
    <cellStyle name="Millares [0] 8 3 2 8" xfId="44341" xr:uid="{D833E33B-B356-49AC-BB94-0291396034C7}"/>
    <cellStyle name="Millares [0] 8 3 3" xfId="2019" xr:uid="{E5881E6C-2747-4EEC-98D0-A1DF63CC7570}"/>
    <cellStyle name="Millares [0] 8 3 3 2" xfId="10285" xr:uid="{D46F7D71-A4A2-4764-89BD-2588BF27EDA1}"/>
    <cellStyle name="Millares [0] 8 3 3 2 2" xfId="31788" xr:uid="{8B983920-3A4B-4E1F-A270-F08F025874E6}"/>
    <cellStyle name="Millares [0] 8 3 3 3" xfId="16920" xr:uid="{20C94139-141E-4571-AE34-633065D6C19A}"/>
    <cellStyle name="Millares [0] 8 3 3 3 2" xfId="38423" xr:uid="{3D22B07D-C796-41B1-B53C-ABD07B2F9A9F}"/>
    <cellStyle name="Millares [0] 8 3 3 4" xfId="23525" xr:uid="{6773F585-AB37-4425-B26C-91B7D0C9A4BF}"/>
    <cellStyle name="Millares [0] 8 3 3 5" xfId="45028" xr:uid="{BF6D6A0A-7D45-46AF-9E50-39A40165A06F}"/>
    <cellStyle name="Millares [0] 8 3 4" xfId="2818" xr:uid="{88B6AE33-DCE0-4BB4-9ABC-01BE6B8A4D95}"/>
    <cellStyle name="Millares [0] 8 3 4 2" xfId="11084" xr:uid="{623B63D8-B4CA-4D93-87B1-80130AE42982}"/>
    <cellStyle name="Millares [0] 8 3 4 2 2" xfId="32587" xr:uid="{8777DE88-3C14-4408-B23D-F48E66796F41}"/>
    <cellStyle name="Millares [0] 8 3 4 3" xfId="17719" xr:uid="{E6FBAC33-96A6-4EB5-AB9F-59151902A679}"/>
    <cellStyle name="Millares [0] 8 3 4 3 2" xfId="39222" xr:uid="{9E45E510-048F-4C7B-87A7-6B0A88802234}"/>
    <cellStyle name="Millares [0] 8 3 4 4" xfId="24324" xr:uid="{0B1A50A9-61AA-42B7-9EBE-9E9FB9C00A63}"/>
    <cellStyle name="Millares [0] 8 3 4 5" xfId="45827" xr:uid="{7E8B5DDD-FB62-46B3-9A9D-8D3ED53B5301}"/>
    <cellStyle name="Millares [0] 8 3 5" xfId="3215" xr:uid="{1956C2B5-F5DC-4015-90F2-893E51B3266A}"/>
    <cellStyle name="Millares [0] 8 3 5 2" xfId="11481" xr:uid="{1593B063-7D78-41F0-987A-7D36B7528BED}"/>
    <cellStyle name="Millares [0] 8 3 5 2 2" xfId="32984" xr:uid="{ED293360-317F-4232-A1A7-2C88AC498662}"/>
    <cellStyle name="Millares [0] 8 3 5 3" xfId="18116" xr:uid="{B589C377-3EBD-49AD-8CC7-77398315E6D1}"/>
    <cellStyle name="Millares [0] 8 3 5 3 2" xfId="39619" xr:uid="{252DCF57-3C47-419B-9C03-2AA725201448}"/>
    <cellStyle name="Millares [0] 8 3 5 4" xfId="24721" xr:uid="{18019583-7EB2-4F2A-BD1E-57390511FCAE}"/>
    <cellStyle name="Millares [0] 8 3 5 5" xfId="46224" xr:uid="{28ECDDC9-235A-4A3D-A9F7-8071F2D008DB}"/>
    <cellStyle name="Millares [0] 8 3 6" xfId="4962" xr:uid="{F4878F72-1749-4673-8B66-BBA9A142AED2}"/>
    <cellStyle name="Millares [0] 8 3 6 2" xfId="13228" xr:uid="{9C66C200-D4F4-43D3-9DD4-76966E765F65}"/>
    <cellStyle name="Millares [0] 8 3 6 2 2" xfId="34731" xr:uid="{F6393997-A3F2-4677-A6B0-D39F4FD5DCFF}"/>
    <cellStyle name="Millares [0] 8 3 6 3" xfId="19863" xr:uid="{D25DD805-0CA1-4C6E-8FCD-278DB976D676}"/>
    <cellStyle name="Millares [0] 8 3 6 3 2" xfId="41366" xr:uid="{A434EAB3-F69C-4155-9602-F96EABCD926F}"/>
    <cellStyle name="Millares [0] 8 3 6 4" xfId="26468" xr:uid="{34270828-FE9D-47A4-A163-49710414764A}"/>
    <cellStyle name="Millares [0] 8 3 6 5" xfId="47971" xr:uid="{9C10EA5E-5A8B-4B7B-ACCB-076F3944EE15}"/>
    <cellStyle name="Millares [0] 8 3 7" xfId="5354" xr:uid="{2F679914-1B43-4E5E-BD26-224262F9E481}"/>
    <cellStyle name="Millares [0] 8 3 7 2" xfId="13620" xr:uid="{1D5DF90C-221F-4E17-94C6-DB4783A05E63}"/>
    <cellStyle name="Millares [0] 8 3 7 2 2" xfId="35123" xr:uid="{D358A4A2-2503-4652-A078-6EC1D9618D21}"/>
    <cellStyle name="Millares [0] 8 3 7 3" xfId="20255" xr:uid="{159991FA-4C50-4E58-8951-E1FCF9683E6A}"/>
    <cellStyle name="Millares [0] 8 3 7 3 2" xfId="41758" xr:uid="{B4BEF456-0F1B-4402-A242-8D08893B9905}"/>
    <cellStyle name="Millares [0] 8 3 7 4" xfId="26860" xr:uid="{40F6591D-236B-440D-BDE3-4168DF2BF8E5}"/>
    <cellStyle name="Millares [0] 8 3 7 5" xfId="48363" xr:uid="{45D619C4-2B29-4CF4-A0AC-B9F8FFAF4277}"/>
    <cellStyle name="Millares [0] 8 3 8" xfId="6995" xr:uid="{C6C313A3-E861-4FAE-A738-CA5CBA2E33FC}"/>
    <cellStyle name="Millares [0] 8 3 8 2" xfId="28498" xr:uid="{8490CB13-1764-41B6-8FEB-4AF1EC47AC1C}"/>
    <cellStyle name="Millares [0] 8 3 9" xfId="8651" xr:uid="{36341337-8B98-4462-8B16-2791A1AD719C}"/>
    <cellStyle name="Millares [0] 8 3 9 2" xfId="30154" xr:uid="{36A69A54-FB77-4120-9BF4-C4A2AF9B6C51}"/>
    <cellStyle name="Millares [0] 8 4" xfId="668" xr:uid="{1BA8CA15-6019-4E16-AC4E-ADD0290E7A6B}"/>
    <cellStyle name="Millares [0] 8 4 10" xfId="43677" xr:uid="{C1A9B6F8-2CEB-41F5-B6AD-0CC02F250CD5}"/>
    <cellStyle name="Millares [0] 8 4 2" xfId="1614" xr:uid="{AD99D29A-9393-4BAF-A791-E4EBDFAAEED6}"/>
    <cellStyle name="Millares [0] 8 4 2 2" xfId="4443" xr:uid="{E1BE113E-1E83-47DE-BA7F-D5D01D23F14F}"/>
    <cellStyle name="Millares [0] 8 4 2 2 2" xfId="12709" xr:uid="{C1328862-2A9E-46E2-AB68-99150EAFCF25}"/>
    <cellStyle name="Millares [0] 8 4 2 2 2 2" xfId="34212" xr:uid="{03D24C42-DB8D-4B4A-BF99-6ADD3AC89420}"/>
    <cellStyle name="Millares [0] 8 4 2 2 3" xfId="19344" xr:uid="{0A70AF50-DB32-448C-980E-AE05AF8AE792}"/>
    <cellStyle name="Millares [0] 8 4 2 2 3 2" xfId="40847" xr:uid="{9DE74D60-95E3-48FB-8235-C7E83DB6E529}"/>
    <cellStyle name="Millares [0] 8 4 2 2 4" xfId="25949" xr:uid="{B190C21B-4581-4C45-BFFD-25D5DFD13FF8}"/>
    <cellStyle name="Millares [0] 8 4 2 2 5" xfId="47452" xr:uid="{6B33102D-7265-4667-9138-0B6E32CB5E54}"/>
    <cellStyle name="Millares [0] 8 4 2 3" xfId="6582" xr:uid="{E8651060-7F60-4177-9B22-F07A1F93D902}"/>
    <cellStyle name="Millares [0] 8 4 2 3 2" xfId="14848" xr:uid="{2F7B6C08-5ED0-4A95-B7CF-D638C6B13B65}"/>
    <cellStyle name="Millares [0] 8 4 2 3 2 2" xfId="36351" xr:uid="{5A2B75BE-9AEE-40E5-AE97-6193FD3F3E32}"/>
    <cellStyle name="Millares [0] 8 4 2 3 3" xfId="21483" xr:uid="{110E1AC4-BD15-4E7C-B2F9-CD5FDBF280C1}"/>
    <cellStyle name="Millares [0] 8 4 2 3 3 2" xfId="42986" xr:uid="{92E26360-D721-4CB7-9E41-A0D70E285B06}"/>
    <cellStyle name="Millares [0] 8 4 2 3 4" xfId="28088" xr:uid="{F9C2CCEC-C70E-4AD7-BE0D-8C70734E96AA}"/>
    <cellStyle name="Millares [0] 8 4 2 3 5" xfId="49591" xr:uid="{2E5807C4-E760-4570-B5CE-143E2E29D005}"/>
    <cellStyle name="Millares [0] 8 4 2 4" xfId="8223" xr:uid="{EFE2E33D-F112-48E5-942D-0997ED318CDE}"/>
    <cellStyle name="Millares [0] 8 4 2 4 2" xfId="29726" xr:uid="{652DA325-B3E1-46C7-8F6F-6356E0AED2F9}"/>
    <cellStyle name="Millares [0] 8 4 2 5" xfId="9880" xr:uid="{713372DD-D784-45B2-9F17-1D0436559378}"/>
    <cellStyle name="Millares [0] 8 4 2 5 2" xfId="31383" xr:uid="{9A9456B8-0853-43B8-A8FF-32980ADDF2AF}"/>
    <cellStyle name="Millares [0] 8 4 2 6" xfId="16515" xr:uid="{8119B711-CB2E-48AD-A648-214BE7455B87}"/>
    <cellStyle name="Millares [0] 8 4 2 6 2" xfId="38018" xr:uid="{B2E9D586-597D-4AB1-81D9-E7AC4B07CB4C}"/>
    <cellStyle name="Millares [0] 8 4 2 7" xfId="23120" xr:uid="{10A42151-734E-42B3-A70B-F1AE97A694B0}"/>
    <cellStyle name="Millares [0] 8 4 2 8" xfId="44623" xr:uid="{1147F9BE-7449-4725-B2AE-285B685D9AA4}"/>
    <cellStyle name="Millares [0] 8 4 3" xfId="2301" xr:uid="{D3A41DFD-BC61-4F3D-B6F9-11E822224E0D}"/>
    <cellStyle name="Millares [0] 8 4 3 2" xfId="10567" xr:uid="{71791458-020F-4F8E-A188-7473A3E781A5}"/>
    <cellStyle name="Millares [0] 8 4 3 2 2" xfId="32070" xr:uid="{710F4DFE-4518-4BAD-A2E5-10CD1AB9E51C}"/>
    <cellStyle name="Millares [0] 8 4 3 3" xfId="17202" xr:uid="{3D49236A-2964-454D-896E-E9F5969A44DD}"/>
    <cellStyle name="Millares [0] 8 4 3 3 2" xfId="38705" xr:uid="{333847CA-C3D6-4A53-8CA1-6F4E774F9411}"/>
    <cellStyle name="Millares [0] 8 4 3 4" xfId="23807" xr:uid="{DBD28729-925A-4877-851E-4FF0D21EB2BB}"/>
    <cellStyle name="Millares [0] 8 4 3 5" xfId="45310" xr:uid="{3215D934-2ADE-44F7-A7BD-32B11D90BCF9}"/>
    <cellStyle name="Millares [0] 8 4 4" xfId="3497" xr:uid="{9964EF0B-3019-4BF3-8A25-08CBEFD72B67}"/>
    <cellStyle name="Millares [0] 8 4 4 2" xfId="11763" xr:uid="{83B9FF94-2EB1-420B-9479-709608CD6222}"/>
    <cellStyle name="Millares [0] 8 4 4 2 2" xfId="33266" xr:uid="{0C6EC227-23CE-435D-ACDC-37D39EAC5FF9}"/>
    <cellStyle name="Millares [0] 8 4 4 3" xfId="18398" xr:uid="{E650433C-6007-48ED-B987-9AC729AF5F15}"/>
    <cellStyle name="Millares [0] 8 4 4 3 2" xfId="39901" xr:uid="{EF1A18C9-776D-4739-B241-39A151135460}"/>
    <cellStyle name="Millares [0] 8 4 4 4" xfId="25003" xr:uid="{2FA5D7A2-AB1D-467E-8944-EAE255C299C7}"/>
    <cellStyle name="Millares [0] 8 4 4 5" xfId="46506" xr:uid="{A4DCBEE7-42DF-4C2F-87F4-5AEBA33597A0}"/>
    <cellStyle name="Millares [0] 8 4 5" xfId="5636" xr:uid="{5D767650-DA50-467E-8B05-CCD9E3740025}"/>
    <cellStyle name="Millares [0] 8 4 5 2" xfId="13902" xr:uid="{CE6B8ED7-6560-4E74-87D8-8439EF0F56E5}"/>
    <cellStyle name="Millares [0] 8 4 5 2 2" xfId="35405" xr:uid="{61290094-905E-4827-A3B4-60C80FCA8150}"/>
    <cellStyle name="Millares [0] 8 4 5 3" xfId="20537" xr:uid="{E4764EC9-371C-400A-A1DB-2FC791937713}"/>
    <cellStyle name="Millares [0] 8 4 5 3 2" xfId="42040" xr:uid="{D82AB930-A4A8-4DFB-82EE-4267358A5661}"/>
    <cellStyle name="Millares [0] 8 4 5 4" xfId="27142" xr:uid="{07A3FF54-A49D-422D-8C4E-7E7B43DAB745}"/>
    <cellStyle name="Millares [0] 8 4 5 5" xfId="48645" xr:uid="{6F71B2F3-43C0-42AF-9DA5-09FE341611B7}"/>
    <cellStyle name="Millares [0] 8 4 6" xfId="7277" xr:uid="{E6855D79-AFAF-4E2C-BCB3-9F67A8CE9372}"/>
    <cellStyle name="Millares [0] 8 4 6 2" xfId="28780" xr:uid="{A4E14E9E-1F99-48B7-82C2-B8EBAD56474D}"/>
    <cellStyle name="Millares [0] 8 4 7" xfId="8934" xr:uid="{2DAC1A23-CDF7-4D49-875C-45256ED53194}"/>
    <cellStyle name="Millares [0] 8 4 7 2" xfId="30437" xr:uid="{D957268A-A483-432F-A319-FCAEEA4314C9}"/>
    <cellStyle name="Millares [0] 8 4 8" xfId="15569" xr:uid="{4B1F6A96-1BEF-4030-A91A-5136F55AD66D}"/>
    <cellStyle name="Millares [0] 8 4 8 2" xfId="37072" xr:uid="{1E8C9DCC-C3E4-4875-BC24-54F580B6175A}"/>
    <cellStyle name="Millares [0] 8 4 9" xfId="22174" xr:uid="{AD4529C9-DA85-42B7-A014-77E2A1C71A93}"/>
    <cellStyle name="Millares [0] 8 5" xfId="936" xr:uid="{3F3E72AF-6F5C-43DE-B3D8-D33D0EEECFD1}"/>
    <cellStyle name="Millares [0] 8 5 2" xfId="3765" xr:uid="{CF03757C-F80B-4D2F-9322-F8780DCC16A1}"/>
    <cellStyle name="Millares [0] 8 5 2 2" xfId="12031" xr:uid="{4D687400-36E0-44C8-9676-746830668C26}"/>
    <cellStyle name="Millares [0] 8 5 2 2 2" xfId="33534" xr:uid="{79B31C75-CF2F-4826-9C45-13C12B04D954}"/>
    <cellStyle name="Millares [0] 8 5 2 3" xfId="18666" xr:uid="{620BCDB9-F72D-4422-9BDF-3FD7E2591F4B}"/>
    <cellStyle name="Millares [0] 8 5 2 3 2" xfId="40169" xr:uid="{0C0D06BB-E6D3-4AA5-A1E9-9AE3C086709B}"/>
    <cellStyle name="Millares [0] 8 5 2 4" xfId="25271" xr:uid="{D73D4F91-489E-4C5B-A14A-EE29865BE5F9}"/>
    <cellStyle name="Millares [0] 8 5 2 5" xfId="46774" xr:uid="{A3BE5576-B897-429D-A353-FDA55852C823}"/>
    <cellStyle name="Millares [0] 8 5 3" xfId="5904" xr:uid="{ED17CF10-9D7D-4982-928C-9AC03581C26A}"/>
    <cellStyle name="Millares [0] 8 5 3 2" xfId="14170" xr:uid="{7D55A2B6-66AC-4AFF-AA5A-037DAAC8C40D}"/>
    <cellStyle name="Millares [0] 8 5 3 2 2" xfId="35673" xr:uid="{BC9635A3-C911-4D6A-9656-9E53F44A0004}"/>
    <cellStyle name="Millares [0] 8 5 3 3" xfId="20805" xr:uid="{7D6E204F-B060-4E0F-A7EE-44E0F5F6713F}"/>
    <cellStyle name="Millares [0] 8 5 3 3 2" xfId="42308" xr:uid="{1E455066-0962-44E3-BB2F-87D51D74BB97}"/>
    <cellStyle name="Millares [0] 8 5 3 4" xfId="27410" xr:uid="{9FBDCDA3-62A6-43F4-A6C1-9A4029AA861C}"/>
    <cellStyle name="Millares [0] 8 5 3 5" xfId="48913" xr:uid="{4C1A1B41-627B-4402-AF40-A6B43415C0D2}"/>
    <cellStyle name="Millares [0] 8 5 4" xfId="7545" xr:uid="{3A53B06B-C65C-4788-A9EE-8BB9F8914916}"/>
    <cellStyle name="Millares [0] 8 5 4 2" xfId="29048" xr:uid="{6D329899-60CE-474B-8F9C-9D82CE22DF3D}"/>
    <cellStyle name="Millares [0] 8 5 5" xfId="9202" xr:uid="{4411501E-4255-4393-A216-A8732687D055}"/>
    <cellStyle name="Millares [0] 8 5 5 2" xfId="30705" xr:uid="{87102F3B-A9E3-442D-B7CC-87F5F8A1FF1D}"/>
    <cellStyle name="Millares [0] 8 5 6" xfId="15837" xr:uid="{CC8D6354-E3E5-475E-B2A3-C635F085274B}"/>
    <cellStyle name="Millares [0] 8 5 6 2" xfId="37340" xr:uid="{DF6A67AD-3F65-41EF-A655-9792026DD7C4}"/>
    <cellStyle name="Millares [0] 8 5 7" xfId="22442" xr:uid="{A8B76496-0E3C-43F6-A005-0368AB90380B}"/>
    <cellStyle name="Millares [0] 8 5 8" xfId="43945" xr:uid="{84BE05C0-97EE-4665-975D-C9617899E4AE}"/>
    <cellStyle name="Millares [0] 8 6" xfId="1197" xr:uid="{8B9F9B11-F274-4BDB-95AD-0096EB5D4494}"/>
    <cellStyle name="Millares [0] 8 6 2" xfId="4026" xr:uid="{2368139C-F2E8-45EF-9040-AD3BBBCE097D}"/>
    <cellStyle name="Millares [0] 8 6 2 2" xfId="12292" xr:uid="{0AEF4083-0B19-4B65-AC08-585595EACFC8}"/>
    <cellStyle name="Millares [0] 8 6 2 2 2" xfId="33795" xr:uid="{0EEDE47E-B54F-481A-AC35-B383E3E1EC05}"/>
    <cellStyle name="Millares [0] 8 6 2 3" xfId="18927" xr:uid="{FAC541FB-E028-4BAF-8884-7BFA7E4F9A1A}"/>
    <cellStyle name="Millares [0] 8 6 2 3 2" xfId="40430" xr:uid="{7E46B510-ECAD-4AC7-B1E2-20E68FB62F5E}"/>
    <cellStyle name="Millares [0] 8 6 2 4" xfId="25532" xr:uid="{FB595A7E-1EB6-4BC2-96AA-2DDA81CF98B3}"/>
    <cellStyle name="Millares [0] 8 6 2 5" xfId="47035" xr:uid="{24987477-6A43-4F11-A6F1-D8A19FB19685}"/>
    <cellStyle name="Millares [0] 8 6 3" xfId="6165" xr:uid="{E4966DBD-7ED8-4F41-8512-6B8B16302968}"/>
    <cellStyle name="Millares [0] 8 6 3 2" xfId="14431" xr:uid="{F2F1058F-1289-4C8B-945F-5F0E167186D0}"/>
    <cellStyle name="Millares [0] 8 6 3 2 2" xfId="35934" xr:uid="{A2ABFC68-21D8-4DC9-A9E0-9A6CDEF9ADD1}"/>
    <cellStyle name="Millares [0] 8 6 3 3" xfId="21066" xr:uid="{1A4B6423-11F9-48A5-844A-BF8B76935EDE}"/>
    <cellStyle name="Millares [0] 8 6 3 3 2" xfId="42569" xr:uid="{A7E6924D-6BCC-41FC-B3A9-1AB113D3F13F}"/>
    <cellStyle name="Millares [0] 8 6 3 4" xfId="27671" xr:uid="{62932446-62EC-47D6-9FEE-05CD22A2D816}"/>
    <cellStyle name="Millares [0] 8 6 3 5" xfId="49174" xr:uid="{AE9D95D1-1282-44F1-971B-0D8B96D5F382}"/>
    <cellStyle name="Millares [0] 8 6 4" xfId="7806" xr:uid="{FFDA342F-7230-4824-A4F2-A9CC6BB7958C}"/>
    <cellStyle name="Millares [0] 8 6 4 2" xfId="29309" xr:uid="{00D47EB8-6CF4-4B66-9719-C0CFCC99FE59}"/>
    <cellStyle name="Millares [0] 8 6 5" xfId="9463" xr:uid="{33AADCDA-1F09-4530-84BD-A4888C440984}"/>
    <cellStyle name="Millares [0] 8 6 5 2" xfId="30966" xr:uid="{DA834028-5BFF-4053-BD94-855971E2DDA7}"/>
    <cellStyle name="Millares [0] 8 6 6" xfId="16098" xr:uid="{6023F22A-7954-4E9E-BAF6-A35E3E7621A5}"/>
    <cellStyle name="Millares [0] 8 6 6 2" xfId="37601" xr:uid="{185BCBB7-054E-4AF5-826D-E9477891CEBA}"/>
    <cellStyle name="Millares [0] 8 6 7" xfId="22703" xr:uid="{96651C6D-D9B8-45CB-9C96-1AA1D9E43541}"/>
    <cellStyle name="Millares [0] 8 6 8" xfId="44206" xr:uid="{777E18CE-1503-4743-A196-429475D6954C}"/>
    <cellStyle name="Millares [0] 8 7" xfId="1885" xr:uid="{31C294A5-CB8C-4BD1-BB9F-D54694C6B05E}"/>
    <cellStyle name="Millares [0] 8 7 2" xfId="10151" xr:uid="{F4C61380-83AB-4F01-8AD7-70385ECBA88C}"/>
    <cellStyle name="Millares [0] 8 7 2 2" xfId="31654" xr:uid="{D5FB4185-F784-4342-8B1C-76FB194CB5E2}"/>
    <cellStyle name="Millares [0] 8 7 3" xfId="16786" xr:uid="{43F15CC0-1973-4AC5-ADF1-146FD0BD7E17}"/>
    <cellStyle name="Millares [0] 8 7 3 2" xfId="38289" xr:uid="{DDF4BF71-A3B6-43AF-859F-0C81EACE3DC3}"/>
    <cellStyle name="Millares [0] 8 7 4" xfId="23391" xr:uid="{23B86FA0-FD2A-4E97-BBCE-51769BFFCB69}"/>
    <cellStyle name="Millares [0] 8 7 5" xfId="44894" xr:uid="{381022E2-B0E1-4033-B130-508E8C822057}"/>
    <cellStyle name="Millares [0] 8 8" xfId="2570" xr:uid="{877AF5F4-5C54-470E-A434-DBE9C5887100}"/>
    <cellStyle name="Millares [0] 8 8 2" xfId="10836" xr:uid="{A1970F40-6898-4FD9-A753-45541DF87279}"/>
    <cellStyle name="Millares [0] 8 8 2 2" xfId="32339" xr:uid="{CEC4C4BB-CE58-4EDC-9830-F65E7E5DB25C}"/>
    <cellStyle name="Millares [0] 8 8 3" xfId="17471" xr:uid="{DD49F2A4-31A0-47F9-A37E-619983A8F421}"/>
    <cellStyle name="Millares [0] 8 8 3 2" xfId="38974" xr:uid="{B3BD8289-CEE3-4AEA-85B3-B08360F84482}"/>
    <cellStyle name="Millares [0] 8 8 4" xfId="24076" xr:uid="{43A532CA-A9E2-49B3-825E-B11FD01A72C9}"/>
    <cellStyle name="Millares [0] 8 8 5" xfId="45579" xr:uid="{4C62CB0F-B3AF-4C45-AE9A-F2B028FC03FC}"/>
    <cellStyle name="Millares [0] 8 9" xfId="3081" xr:uid="{3FE110F3-B991-4883-BDB2-07D51DF7FF0E}"/>
    <cellStyle name="Millares [0] 8 9 2" xfId="11347" xr:uid="{A7A0C65F-7BCD-4EF0-A53D-A01A8823AD4F}"/>
    <cellStyle name="Millares [0] 8 9 2 2" xfId="32850" xr:uid="{8A9D8B8F-8A82-4C6C-BA05-FC7325FBBBD9}"/>
    <cellStyle name="Millares [0] 8 9 3" xfId="17982" xr:uid="{4B601A24-CBCB-4CF6-8C5C-5FBA65497D68}"/>
    <cellStyle name="Millares [0] 8 9 3 2" xfId="39485" xr:uid="{03E80674-4D52-4431-B416-FD85AF0C7092}"/>
    <cellStyle name="Millares [0] 8 9 4" xfId="24587" xr:uid="{31B41BF8-D15D-4337-8EA0-96B7D3C324C3}"/>
    <cellStyle name="Millares [0] 8 9 5" xfId="46090" xr:uid="{77F73714-3B02-433E-81BC-A2D3F588A4C8}"/>
    <cellStyle name="Millares [0] 9" xfId="216" xr:uid="{1F8F81B0-F8B0-4C11-BE63-54B33E711767}"/>
    <cellStyle name="Millares [0] 9 10" xfId="4735" xr:uid="{DA461B19-A423-44F2-85C4-CF2D69398BE5}"/>
    <cellStyle name="Millares [0] 9 10 2" xfId="13001" xr:uid="{BBF94A08-1279-4177-BAC5-CAC093772D6F}"/>
    <cellStyle name="Millares [0] 9 10 2 2" xfId="34504" xr:uid="{1AE547EB-7E4B-48C8-83EB-D486B490B853}"/>
    <cellStyle name="Millares [0] 9 10 3" xfId="19636" xr:uid="{9EA25301-87B3-4C1D-A8D7-CBAAF20A1C55}"/>
    <cellStyle name="Millares [0] 9 10 3 2" xfId="41139" xr:uid="{23AAC42B-39B6-4B96-9A1E-3ECBC0205FDF}"/>
    <cellStyle name="Millares [0] 9 10 4" xfId="26241" xr:uid="{9589D304-A483-4F80-B251-D513E11CE0FD}"/>
    <cellStyle name="Millares [0] 9 10 5" xfId="47744" xr:uid="{1533CCF3-AB80-4FE2-9DCD-707A49781803}"/>
    <cellStyle name="Millares [0] 9 11" xfId="5238" xr:uid="{4208A98C-01DF-44D1-8BC0-124926C7710B}"/>
    <cellStyle name="Millares [0] 9 11 2" xfId="13504" xr:uid="{7E243A9B-2AFC-4ACD-B629-F42B7DB637C3}"/>
    <cellStyle name="Millares [0] 9 11 2 2" xfId="35007" xr:uid="{5D614C48-134E-4161-9D4A-0CD5EE9F0593}"/>
    <cellStyle name="Millares [0] 9 11 3" xfId="20139" xr:uid="{E045774E-9B7B-40BF-BA39-DDF89D740257}"/>
    <cellStyle name="Millares [0] 9 11 3 2" xfId="41642" xr:uid="{9518D6DF-5BF2-48A9-9542-1056C731071F}"/>
    <cellStyle name="Millares [0] 9 11 4" xfId="26744" xr:uid="{A6761DAF-48F8-469A-8D4C-EB6E57951A71}"/>
    <cellStyle name="Millares [0] 9 11 5" xfId="48247" xr:uid="{B67436B3-7B5E-4E58-854D-3006C3AC8094}"/>
    <cellStyle name="Millares [0] 9 12" xfId="6879" xr:uid="{888F7AD0-2D6C-465B-AB82-58062BA5FF13}"/>
    <cellStyle name="Millares [0] 9 12 2" xfId="28382" xr:uid="{E667D5B5-701E-4BEC-9887-ADD00E8B656E}"/>
    <cellStyle name="Millares [0] 9 13" xfId="8533" xr:uid="{8219032B-EB38-4146-86CF-E25EF124D10B}"/>
    <cellStyle name="Millares [0] 9 13 2" xfId="30036" xr:uid="{2436E938-2C43-43BC-804C-9E42D4BDCA6E}"/>
    <cellStyle name="Millares [0] 9 14" xfId="15172" xr:uid="{0F8DFA85-F383-4C01-963E-136ECF7E6E9B}"/>
    <cellStyle name="Millares [0] 9 14 2" xfId="36675" xr:uid="{8024788A-C58D-4FC3-A558-5BC7382BFE94}"/>
    <cellStyle name="Millares [0] 9 15" xfId="21777" xr:uid="{5CD07013-1FEA-4961-9D3E-09BBDA16E28D}"/>
    <cellStyle name="Millares [0] 9 16" xfId="43280" xr:uid="{F40DAD68-6492-4604-8D34-7A42D197FAF1}"/>
    <cellStyle name="Millares [0] 9 2" xfId="531" xr:uid="{AEEAF059-5E09-4FB1-87ED-0CAAEFFA9C8D}"/>
    <cellStyle name="Millares [0] 9 2 10" xfId="7142" xr:uid="{603DA4EB-E3E1-4066-A3FC-926F3CA56AC4}"/>
    <cellStyle name="Millares [0] 9 2 10 2" xfId="28645" xr:uid="{F0F27490-0062-4FAB-BDD5-7CDF5FFBAB2A}"/>
    <cellStyle name="Millares [0] 9 2 11" xfId="8798" xr:uid="{1492DA72-22E4-4CCD-9ABD-3289FA59BADA}"/>
    <cellStyle name="Millares [0] 9 2 11 2" xfId="30301" xr:uid="{361D565C-A041-4576-BAF5-F2818F08A72C}"/>
    <cellStyle name="Millares [0] 9 2 12" xfId="15434" xr:uid="{9C6ED6EC-A7C6-436A-8281-1C8A1D53AE12}"/>
    <cellStyle name="Millares [0] 9 2 12 2" xfId="36937" xr:uid="{C096D2EE-8120-45F1-87A3-0411318C690B}"/>
    <cellStyle name="Millares [0] 9 2 13" xfId="22039" xr:uid="{82D6476F-873C-4A81-A74D-6464951CE23E}"/>
    <cellStyle name="Millares [0] 9 2 14" xfId="43542" xr:uid="{CA3FF721-E274-4118-ABC3-8574CD865785}"/>
    <cellStyle name="Millares [0] 9 2 2" xfId="813" xr:uid="{4047FB8C-233A-4982-9E23-F047F148F2C8}"/>
    <cellStyle name="Millares [0] 9 2 2 10" xfId="15714" xr:uid="{AF9B15B3-780B-4C71-AC31-D54195ADA981}"/>
    <cellStyle name="Millares [0] 9 2 2 10 2" xfId="37217" xr:uid="{D5280E1A-2899-40FF-8C29-2A186A25BE1B}"/>
    <cellStyle name="Millares [0] 9 2 2 11" xfId="22319" xr:uid="{1FA862A6-C373-486F-AD92-36B4EEBE0F4C}"/>
    <cellStyle name="Millares [0] 9 2 2 12" xfId="43822" xr:uid="{690626DB-696C-4DAE-93A4-4A6A51BA5ADE}"/>
    <cellStyle name="Millares [0] 9 2 2 2" xfId="1759" xr:uid="{7D679C22-F63C-4D4F-A9B2-23912E67578D}"/>
    <cellStyle name="Millares [0] 9 2 2 2 2" xfId="4588" xr:uid="{A3F31BDA-D466-426E-A65F-D9FA2115A896}"/>
    <cellStyle name="Millares [0] 9 2 2 2 2 2" xfId="12854" xr:uid="{B83A6826-014F-4525-94E4-DB54471C508D}"/>
    <cellStyle name="Millares [0] 9 2 2 2 2 2 2" xfId="34357" xr:uid="{FA81CE9A-1E09-4D09-9020-DAB90E4A6C6F}"/>
    <cellStyle name="Millares [0] 9 2 2 2 2 3" xfId="19489" xr:uid="{CC5F9D83-CBE9-4DD8-8224-54600DC07088}"/>
    <cellStyle name="Millares [0] 9 2 2 2 2 3 2" xfId="40992" xr:uid="{96078274-1552-4F67-BBF7-A7616456668D}"/>
    <cellStyle name="Millares [0] 9 2 2 2 2 4" xfId="26094" xr:uid="{5BB4102D-464C-48CC-B8DE-A68A2B9147C9}"/>
    <cellStyle name="Millares [0] 9 2 2 2 2 5" xfId="47597" xr:uid="{FF7E9BCA-C444-4DD6-AC2C-74ACF3B6215B}"/>
    <cellStyle name="Millares [0] 9 2 2 2 3" xfId="6727" xr:uid="{4CAB750E-9638-4810-8BB2-CA75266D70F8}"/>
    <cellStyle name="Millares [0] 9 2 2 2 3 2" xfId="14993" xr:uid="{DC49412C-5C4B-46AB-A43A-8C89963B6F64}"/>
    <cellStyle name="Millares [0] 9 2 2 2 3 2 2" xfId="36496" xr:uid="{2A873A09-3DD8-4CA9-9A41-4045B8DA76CD}"/>
    <cellStyle name="Millares [0] 9 2 2 2 3 3" xfId="21628" xr:uid="{7DD28F81-F042-4BF6-AA36-1AE7B2316404}"/>
    <cellStyle name="Millares [0] 9 2 2 2 3 3 2" xfId="43131" xr:uid="{B1981117-C4F8-40F7-9025-CF76DF6D7EAE}"/>
    <cellStyle name="Millares [0] 9 2 2 2 3 4" xfId="28233" xr:uid="{3B6DB5C2-B649-4F79-9B42-1E9FAA6CBD4E}"/>
    <cellStyle name="Millares [0] 9 2 2 2 3 5" xfId="49736" xr:uid="{EC6E5F33-051D-4FBC-8831-5EDE68E2B4A8}"/>
    <cellStyle name="Millares [0] 9 2 2 2 4" xfId="8368" xr:uid="{2A417211-FE30-4965-8F3C-A2E957F8EBD8}"/>
    <cellStyle name="Millares [0] 9 2 2 2 4 2" xfId="29871" xr:uid="{3FCE58C1-1F9D-460B-B3B9-117207D1CB5A}"/>
    <cellStyle name="Millares [0] 9 2 2 2 5" xfId="10025" xr:uid="{C0EA5E97-C545-42F2-A4EB-B6D298C4F677}"/>
    <cellStyle name="Millares [0] 9 2 2 2 5 2" xfId="31528" xr:uid="{18D1B1DA-835A-4F47-A222-AAE85B61ACE3}"/>
    <cellStyle name="Millares [0] 9 2 2 2 6" xfId="16660" xr:uid="{8A777B90-27BE-478E-83BB-3C59B95AC047}"/>
    <cellStyle name="Millares [0] 9 2 2 2 6 2" xfId="38163" xr:uid="{E0D23681-B756-4507-A6FD-21FED5A9EA2E}"/>
    <cellStyle name="Millares [0] 9 2 2 2 7" xfId="23265" xr:uid="{1E5E3D15-02E8-4F9B-95F1-E7CF1791C79B}"/>
    <cellStyle name="Millares [0] 9 2 2 2 8" xfId="44768" xr:uid="{C516C566-890F-45F5-8D96-A08F91B767C7}"/>
    <cellStyle name="Millares [0] 9 2 2 3" xfId="2446" xr:uid="{1C793418-B160-402E-8CA4-B591F58F7697}"/>
    <cellStyle name="Millares [0] 9 2 2 3 2" xfId="10712" xr:uid="{F467D183-709B-407D-B2E2-4C848DC524FA}"/>
    <cellStyle name="Millares [0] 9 2 2 3 2 2" xfId="32215" xr:uid="{D323EC7D-D9C2-4272-BB83-9BCA1FC3F063}"/>
    <cellStyle name="Millares [0] 9 2 2 3 3" xfId="17347" xr:uid="{6F4B4F78-13A6-415A-B855-6D5B9FFFA572}"/>
    <cellStyle name="Millares [0] 9 2 2 3 3 2" xfId="38850" xr:uid="{CFB7975A-3A38-45A5-9C9B-4CE70FF781AD}"/>
    <cellStyle name="Millares [0] 9 2 2 3 4" xfId="23952" xr:uid="{ED4A6789-CAD6-4802-8CE3-8249D58D45B2}"/>
    <cellStyle name="Millares [0] 9 2 2 3 5" xfId="45455" xr:uid="{8B678045-7522-4A33-9EE7-30EAC9C0E324}"/>
    <cellStyle name="Millares [0] 9 2 2 4" xfId="2963" xr:uid="{62052A56-C0A0-45ED-AF9C-114C23B7D236}"/>
    <cellStyle name="Millares [0] 9 2 2 4 2" xfId="11229" xr:uid="{C23CD357-E17A-4B87-B336-B4F0461BEFD7}"/>
    <cellStyle name="Millares [0] 9 2 2 4 2 2" xfId="32732" xr:uid="{40FCBAA1-A0CC-4462-8BDC-41CB1CCE47CD}"/>
    <cellStyle name="Millares [0] 9 2 2 4 3" xfId="17864" xr:uid="{0E13FC4B-6D95-469E-97FD-44B58DDAB183}"/>
    <cellStyle name="Millares [0] 9 2 2 4 3 2" xfId="39367" xr:uid="{57EFB49F-6F61-402A-8495-166F2E7EB285}"/>
    <cellStyle name="Millares [0] 9 2 2 4 4" xfId="24469" xr:uid="{62C74807-EC56-4870-B6B7-F0B546639664}"/>
    <cellStyle name="Millares [0] 9 2 2 4 5" xfId="45972" xr:uid="{CA6E8077-FC84-4FCE-B346-4512FCD417C2}"/>
    <cellStyle name="Millares [0] 9 2 2 5" xfId="3642" xr:uid="{529CF15D-635F-4635-9246-DA97B91246D9}"/>
    <cellStyle name="Millares [0] 9 2 2 5 2" xfId="11908" xr:uid="{9FC04395-FBD0-4119-B40F-5FC64C026FEF}"/>
    <cellStyle name="Millares [0] 9 2 2 5 2 2" xfId="33411" xr:uid="{BED8939E-0F21-4543-B92E-04981F91802D}"/>
    <cellStyle name="Millares [0] 9 2 2 5 3" xfId="18543" xr:uid="{609B40A3-6C13-46F9-91B6-681D0EFA9AB6}"/>
    <cellStyle name="Millares [0] 9 2 2 5 3 2" xfId="40046" xr:uid="{6E891748-DAF6-4AD3-B333-72314B361BF3}"/>
    <cellStyle name="Millares [0] 9 2 2 5 4" xfId="25148" xr:uid="{06EF6C3B-A9D5-4D72-AA83-094F8F0F81EC}"/>
    <cellStyle name="Millares [0] 9 2 2 5 5" xfId="46651" xr:uid="{ACB93556-466E-44C2-B85E-621FFB8A17E2}"/>
    <cellStyle name="Millares [0] 9 2 2 6" xfId="5107" xr:uid="{7CE126E8-BF8A-4731-9884-EF013C812C96}"/>
    <cellStyle name="Millares [0] 9 2 2 6 2" xfId="13373" xr:uid="{5E26F583-84F3-4321-96A7-1E1CBCAED1A4}"/>
    <cellStyle name="Millares [0] 9 2 2 6 2 2" xfId="34876" xr:uid="{FF66AF77-9E0D-49A3-BF04-43F576D8C976}"/>
    <cellStyle name="Millares [0] 9 2 2 6 3" xfId="20008" xr:uid="{538D91D3-E8FB-4923-8915-F96EFBD20EF4}"/>
    <cellStyle name="Millares [0] 9 2 2 6 3 2" xfId="41511" xr:uid="{8D1C79AA-A392-406B-BB14-D0F46ED51EE1}"/>
    <cellStyle name="Millares [0] 9 2 2 6 4" xfId="26613" xr:uid="{84DB80E3-D7E9-471B-927B-3D0136F73E88}"/>
    <cellStyle name="Millares [0] 9 2 2 6 5" xfId="48116" xr:uid="{5733BE8D-49D4-4C3D-8D41-8CFE302803AB}"/>
    <cellStyle name="Millares [0] 9 2 2 7" xfId="5781" xr:uid="{339B0C77-24C5-43EF-873C-2CF6F296A000}"/>
    <cellStyle name="Millares [0] 9 2 2 7 2" xfId="14047" xr:uid="{416CB059-5E04-44BD-99ED-2D42F63EA92B}"/>
    <cellStyle name="Millares [0] 9 2 2 7 2 2" xfId="35550" xr:uid="{F40E0555-F352-4CAC-9A49-1E353DBECC6E}"/>
    <cellStyle name="Millares [0] 9 2 2 7 3" xfId="20682" xr:uid="{6F95BF64-A60D-4507-9345-ABD2D983DBAE}"/>
    <cellStyle name="Millares [0] 9 2 2 7 3 2" xfId="42185" xr:uid="{D4944999-4F4D-4F19-8A54-30536D3B4A8E}"/>
    <cellStyle name="Millares [0] 9 2 2 7 4" xfId="27287" xr:uid="{3DBA6D2D-D56E-4616-BA83-0CA5884DE54D}"/>
    <cellStyle name="Millares [0] 9 2 2 7 5" xfId="48790" xr:uid="{5F0FC0F2-1866-42B6-A180-92BD40585594}"/>
    <cellStyle name="Millares [0] 9 2 2 8" xfId="7422" xr:uid="{0934B0F8-7D20-4C13-8400-0868DAFD4CFD}"/>
    <cellStyle name="Millares [0] 9 2 2 8 2" xfId="28925" xr:uid="{7D192909-275C-4399-8B58-A5E0A0F96BDE}"/>
    <cellStyle name="Millares [0] 9 2 2 9" xfId="9079" xr:uid="{46996DBC-EED9-4733-99D1-F76C81F6B725}"/>
    <cellStyle name="Millares [0] 9 2 2 9 2" xfId="30582" xr:uid="{9C913DAE-28CE-4BC7-B242-27372638A4F0}"/>
    <cellStyle name="Millares [0] 9 2 3" xfId="1083" xr:uid="{9FF92FB2-6A33-4F82-A594-CCFF372800FB}"/>
    <cellStyle name="Millares [0] 9 2 3 2" xfId="3912" xr:uid="{6099F41A-0756-4A12-9F58-37E6A56C746A}"/>
    <cellStyle name="Millares [0] 9 2 3 2 2" xfId="12178" xr:uid="{B5496AAF-B3C4-4D51-9F1E-A1EF4C0B3A18}"/>
    <cellStyle name="Millares [0] 9 2 3 2 2 2" xfId="33681" xr:uid="{C3D1C41A-DC8A-4FD3-A6C9-26067A995BFB}"/>
    <cellStyle name="Millares [0] 9 2 3 2 3" xfId="18813" xr:uid="{1522B845-2961-45E0-9990-CE98B73468F3}"/>
    <cellStyle name="Millares [0] 9 2 3 2 3 2" xfId="40316" xr:uid="{E8C6F016-4744-421B-91D6-3D338D5F2AF8}"/>
    <cellStyle name="Millares [0] 9 2 3 2 4" xfId="25418" xr:uid="{7D57F93B-443E-4E0C-A6AD-C300A6DBDF33}"/>
    <cellStyle name="Millares [0] 9 2 3 2 5" xfId="46921" xr:uid="{B49609AB-E264-489E-8162-527265E266D8}"/>
    <cellStyle name="Millares [0] 9 2 3 3" xfId="6051" xr:uid="{D2D03E75-2999-48DB-B038-60571F24C5E1}"/>
    <cellStyle name="Millares [0] 9 2 3 3 2" xfId="14317" xr:uid="{A37EB859-D3D2-432A-9D26-A3DACAB90786}"/>
    <cellStyle name="Millares [0] 9 2 3 3 2 2" xfId="35820" xr:uid="{7DBB7CE0-C729-46EE-8F1E-160E081F93EC}"/>
    <cellStyle name="Millares [0] 9 2 3 3 3" xfId="20952" xr:uid="{2BE98F8E-75D1-428F-80C1-9DA8D9D6D640}"/>
    <cellStyle name="Millares [0] 9 2 3 3 3 2" xfId="42455" xr:uid="{E3DB0B60-20FF-4A2D-8581-2C1CB355044E}"/>
    <cellStyle name="Millares [0] 9 2 3 3 4" xfId="27557" xr:uid="{35B58A17-F47B-461C-B0E6-34EE2804617A}"/>
    <cellStyle name="Millares [0] 9 2 3 3 5" xfId="49060" xr:uid="{F00F8C67-5206-4ADE-8432-208107441170}"/>
    <cellStyle name="Millares [0] 9 2 3 4" xfId="7692" xr:uid="{409131C0-F4B0-45EF-8516-1A3099F6C727}"/>
    <cellStyle name="Millares [0] 9 2 3 4 2" xfId="29195" xr:uid="{C6CED40F-7FBA-4B71-A5F7-ED13C329C1C3}"/>
    <cellStyle name="Millares [0] 9 2 3 5" xfId="9349" xr:uid="{3CE098D0-8E6F-4E4F-8D79-CD1A79A76B7D}"/>
    <cellStyle name="Millares [0] 9 2 3 5 2" xfId="30852" xr:uid="{C61D53E7-8EF8-46E1-B516-2B6FF535DDE4}"/>
    <cellStyle name="Millares [0] 9 2 3 6" xfId="15984" xr:uid="{F0727909-671F-4A60-ACD6-D7CDDC48BD39}"/>
    <cellStyle name="Millares [0] 9 2 3 6 2" xfId="37487" xr:uid="{F6C2DB12-5940-4487-AB21-EEB449ACD843}"/>
    <cellStyle name="Millares [0] 9 2 3 7" xfId="22589" xr:uid="{02091C2D-33C7-4CC0-83C3-3F471C2D9B74}"/>
    <cellStyle name="Millares [0] 9 2 3 8" xfId="44092" xr:uid="{7B7E9130-5BEB-4FE3-BB9F-F9EED2975DA4}"/>
    <cellStyle name="Millares [0] 9 2 4" xfId="1479" xr:uid="{5C4CAE16-61EE-47DB-9B2D-86DBC94A4AE4}"/>
    <cellStyle name="Millares [0] 9 2 4 2" xfId="4308" xr:uid="{F7568753-D0BA-469B-BCFB-5547B4825B22}"/>
    <cellStyle name="Millares [0] 9 2 4 2 2" xfId="12574" xr:uid="{C0F2F73D-0927-45CA-B83B-CEADB418BAB4}"/>
    <cellStyle name="Millares [0] 9 2 4 2 2 2" xfId="34077" xr:uid="{FCDE83DE-74B7-40BE-AB05-E4B9CCBB66BF}"/>
    <cellStyle name="Millares [0] 9 2 4 2 3" xfId="19209" xr:uid="{E1675EB3-0CC4-425D-AF18-85846BA7C5C4}"/>
    <cellStyle name="Millares [0] 9 2 4 2 3 2" xfId="40712" xr:uid="{E46AE90C-1C38-4C39-B1F3-D0BDD4B7C75A}"/>
    <cellStyle name="Millares [0] 9 2 4 2 4" xfId="25814" xr:uid="{3537EF0B-DCD7-4320-8FAD-B5D781BF55A6}"/>
    <cellStyle name="Millares [0] 9 2 4 2 5" xfId="47317" xr:uid="{01B0B522-29EE-4E7E-B19F-F99264DA5F7B}"/>
    <cellStyle name="Millares [0] 9 2 4 3" xfId="6447" xr:uid="{CC18DFFA-1418-497C-A3A0-DDF907F7F622}"/>
    <cellStyle name="Millares [0] 9 2 4 3 2" xfId="14713" xr:uid="{57E1F77E-66A2-4EF5-BDC5-AEFC3498E736}"/>
    <cellStyle name="Millares [0] 9 2 4 3 2 2" xfId="36216" xr:uid="{1630063C-0497-4A8A-B812-3CB54A1D18C9}"/>
    <cellStyle name="Millares [0] 9 2 4 3 3" xfId="21348" xr:uid="{83EEDA73-4A6B-497D-A760-F695C417F5BD}"/>
    <cellStyle name="Millares [0] 9 2 4 3 3 2" xfId="42851" xr:uid="{94FDE4FA-7431-4385-AC2E-00E05775212A}"/>
    <cellStyle name="Millares [0] 9 2 4 3 4" xfId="27953" xr:uid="{A10B9BFF-20FF-411B-8FE2-8982E602B3AC}"/>
    <cellStyle name="Millares [0] 9 2 4 3 5" xfId="49456" xr:uid="{4838FC17-E5DF-4818-95EC-9229D2CC6CAB}"/>
    <cellStyle name="Millares [0] 9 2 4 4" xfId="8088" xr:uid="{1772F826-ECF2-4F80-82FD-638C66206F90}"/>
    <cellStyle name="Millares [0] 9 2 4 4 2" xfId="29591" xr:uid="{8B024A50-E3EF-4604-8960-B82FCD597393}"/>
    <cellStyle name="Millares [0] 9 2 4 5" xfId="9745" xr:uid="{55811A4F-AC5A-4003-BFB0-B7EE301CC148}"/>
    <cellStyle name="Millares [0] 9 2 4 5 2" xfId="31248" xr:uid="{07AA7663-95EB-4E45-9FA3-172E1B44AE5E}"/>
    <cellStyle name="Millares [0] 9 2 4 6" xfId="16380" xr:uid="{BBC6147E-2F0B-4858-81DF-EA50F4FAA5F4}"/>
    <cellStyle name="Millares [0] 9 2 4 6 2" xfId="37883" xr:uid="{C37E39DC-0918-4977-B4C0-FD793638C328}"/>
    <cellStyle name="Millares [0] 9 2 4 7" xfId="22985" xr:uid="{D4B73CEA-58FA-4879-AE15-23BD2493F604}"/>
    <cellStyle name="Millares [0] 9 2 4 8" xfId="44488" xr:uid="{9EFCDF07-21B7-43F0-9C25-8DE3909EB9A0}"/>
    <cellStyle name="Millares [0] 9 2 5" xfId="2166" xr:uid="{EFC7A6AA-4B9C-4DE7-AA9D-CB58B679CA52}"/>
    <cellStyle name="Millares [0] 9 2 5 2" xfId="10432" xr:uid="{475C6A4C-37C6-4A0E-B3D4-D9BA3270B639}"/>
    <cellStyle name="Millares [0] 9 2 5 2 2" xfId="31935" xr:uid="{D6AFB2D6-4710-410E-B228-D14A48DEF2C1}"/>
    <cellStyle name="Millares [0] 9 2 5 3" xfId="17067" xr:uid="{8DFEBD89-8C08-4C2D-8DBB-F5D827FAF405}"/>
    <cellStyle name="Millares [0] 9 2 5 3 2" xfId="38570" xr:uid="{D6008F68-05D5-416A-8D29-4649835FD4D7}"/>
    <cellStyle name="Millares [0] 9 2 5 4" xfId="23672" xr:uid="{0CA53894-6B0C-4B44-BA09-FC6013D64F59}"/>
    <cellStyle name="Millares [0] 9 2 5 5" xfId="45175" xr:uid="{67C8C102-E70B-483E-ACE7-F936187792AE}"/>
    <cellStyle name="Millares [0] 9 2 6" xfId="2713" xr:uid="{46E44349-1C93-42E6-9151-6C66FEDF8BFF}"/>
    <cellStyle name="Millares [0] 9 2 6 2" xfId="10979" xr:uid="{F401DE27-0845-433C-A235-275E75C2ED67}"/>
    <cellStyle name="Millares [0] 9 2 6 2 2" xfId="32482" xr:uid="{D74F6676-C6FB-4BAB-8B7A-41A46B77F32A}"/>
    <cellStyle name="Millares [0] 9 2 6 3" xfId="17614" xr:uid="{1641297B-A255-45A4-A557-5574B2927771}"/>
    <cellStyle name="Millares [0] 9 2 6 3 2" xfId="39117" xr:uid="{D47A9C10-8104-4181-9861-EFFABB1C1EA9}"/>
    <cellStyle name="Millares [0] 9 2 6 4" xfId="24219" xr:uid="{99DDB034-7A14-4F7A-9968-44D949B76588}"/>
    <cellStyle name="Millares [0] 9 2 6 5" xfId="45722" xr:uid="{CF5C3220-0290-45C9-9E20-0AC585E80EF5}"/>
    <cellStyle name="Millares [0] 9 2 7" xfId="3362" xr:uid="{B87D5845-67CB-42D0-923F-EF651535D70F}"/>
    <cellStyle name="Millares [0] 9 2 7 2" xfId="11628" xr:uid="{6CB5F26A-3C56-4ACE-91B4-E528A13CB1BD}"/>
    <cellStyle name="Millares [0] 9 2 7 2 2" xfId="33131" xr:uid="{ADAF1BDB-B8F3-4C31-8906-865062D61855}"/>
    <cellStyle name="Millares [0] 9 2 7 3" xfId="18263" xr:uid="{03A9732F-DCC4-40F5-9377-CFDE8F22718A}"/>
    <cellStyle name="Millares [0] 9 2 7 3 2" xfId="39766" xr:uid="{EF5CE13D-646B-4261-B769-7B118FBCFF42}"/>
    <cellStyle name="Millares [0] 9 2 7 4" xfId="24868" xr:uid="{6D61D541-1A8F-4BF4-8597-143C697E4F5A}"/>
    <cellStyle name="Millares [0] 9 2 7 5" xfId="46371" xr:uid="{DECC75DB-F485-47DD-9E86-587D635E1811}"/>
    <cellStyle name="Millares [0] 9 2 8" xfId="4857" xr:uid="{747096E0-93D3-44BD-B145-315F1E767097}"/>
    <cellStyle name="Millares [0] 9 2 8 2" xfId="13123" xr:uid="{3084EB2D-9D97-463B-BC29-C94EF50704BE}"/>
    <cellStyle name="Millares [0] 9 2 8 2 2" xfId="34626" xr:uid="{8CEE966B-8BF9-47B2-8299-2DA2E6F42DE1}"/>
    <cellStyle name="Millares [0] 9 2 8 3" xfId="19758" xr:uid="{80B898F1-7A4A-438C-AF47-CA3F199E8826}"/>
    <cellStyle name="Millares [0] 9 2 8 3 2" xfId="41261" xr:uid="{DC1ECE14-27D9-4F4C-AB8F-A8D8CC6D2333}"/>
    <cellStyle name="Millares [0] 9 2 8 4" xfId="26363" xr:uid="{2008BDB6-C687-4439-A044-3EBE66BC0BFA}"/>
    <cellStyle name="Millares [0] 9 2 8 5" xfId="47866" xr:uid="{E5550C18-EA38-4997-BB7A-E21B4DE1A209}"/>
    <cellStyle name="Millares [0] 9 2 9" xfId="5501" xr:uid="{A799559C-0696-4648-9CE4-7FA6D66C4AA2}"/>
    <cellStyle name="Millares [0] 9 2 9 2" xfId="13767" xr:uid="{A46EF9CF-A8F6-4696-9A5D-08A00ECACC79}"/>
    <cellStyle name="Millares [0] 9 2 9 2 2" xfId="35270" xr:uid="{E2468F4E-DA9D-4290-8BD3-D3ED39EE78E6}"/>
    <cellStyle name="Millares [0] 9 2 9 3" xfId="20402" xr:uid="{D098451E-4D31-4E71-852C-139B04B690CF}"/>
    <cellStyle name="Millares [0] 9 2 9 3 2" xfId="41905" xr:uid="{1985E9B5-9976-40E2-8C83-9543768B849D}"/>
    <cellStyle name="Millares [0] 9 2 9 4" xfId="27007" xr:uid="{D6EF3319-016C-4C1E-B5AD-FD77692C5456}"/>
    <cellStyle name="Millares [0] 9 2 9 5" xfId="48510" xr:uid="{CE4455AB-D9F5-4032-BD74-23D085AC0CD0}"/>
    <cellStyle name="Millares [0] 9 3" xfId="403" xr:uid="{D8BFD6EA-B213-4338-887D-62C895614BD1}"/>
    <cellStyle name="Millares [0] 9 3 10" xfId="15306" xr:uid="{35C24D68-09DA-4EC7-80E5-5E4E8A3CB6A7}"/>
    <cellStyle name="Millares [0] 9 3 10 2" xfId="36809" xr:uid="{291B0C03-0AA8-4122-AF43-FD5D4D86FFE6}"/>
    <cellStyle name="Millares [0] 9 3 11" xfId="21911" xr:uid="{063B6B73-1F12-4808-B839-CAF4150EAD3C}"/>
    <cellStyle name="Millares [0] 9 3 12" xfId="43414" xr:uid="{FBB203FB-C477-4969-8BF8-180DFF37628C}"/>
    <cellStyle name="Millares [0] 9 3 2" xfId="1351" xr:uid="{DAD2B6D7-B763-4EEE-9E11-ADEDA06B9F2E}"/>
    <cellStyle name="Millares [0] 9 3 2 2" xfId="4180" xr:uid="{D54BB4A6-5C43-4B0A-B78F-452167719FCE}"/>
    <cellStyle name="Millares [0] 9 3 2 2 2" xfId="12446" xr:uid="{57DB8F05-5212-43EB-AA18-CCB666984E65}"/>
    <cellStyle name="Millares [0] 9 3 2 2 2 2" xfId="33949" xr:uid="{C39090FC-EAFB-4004-A754-A975C9356959}"/>
    <cellStyle name="Millares [0] 9 3 2 2 3" xfId="19081" xr:uid="{57F7BB9D-40B3-42D4-84C3-5F39439273CD}"/>
    <cellStyle name="Millares [0] 9 3 2 2 3 2" xfId="40584" xr:uid="{78F5D841-CCF0-4D97-959D-9FBC295538BB}"/>
    <cellStyle name="Millares [0] 9 3 2 2 4" xfId="25686" xr:uid="{3447BE21-FD7E-4582-B01E-BBBFF48B4EE5}"/>
    <cellStyle name="Millares [0] 9 3 2 2 5" xfId="47189" xr:uid="{81DCDC6A-B190-4C76-B967-FBD9C6F6196A}"/>
    <cellStyle name="Millares [0] 9 3 2 3" xfId="6319" xr:uid="{3736E685-C4FF-4C6B-9FA5-D0B5AF0FA112}"/>
    <cellStyle name="Millares [0] 9 3 2 3 2" xfId="14585" xr:uid="{6A2571DB-CBF9-4898-BE59-2C0137A832F5}"/>
    <cellStyle name="Millares [0] 9 3 2 3 2 2" xfId="36088" xr:uid="{FBC205CE-86C6-4652-BE57-88373F65F28C}"/>
    <cellStyle name="Millares [0] 9 3 2 3 3" xfId="21220" xr:uid="{611BF16A-5962-4386-BA38-6256605C9539}"/>
    <cellStyle name="Millares [0] 9 3 2 3 3 2" xfId="42723" xr:uid="{CEDF538D-4C5C-4DF6-A3BA-9680BC203156}"/>
    <cellStyle name="Millares [0] 9 3 2 3 4" xfId="27825" xr:uid="{14EAB663-A653-4278-B8A2-F77D12919874}"/>
    <cellStyle name="Millares [0] 9 3 2 3 5" xfId="49328" xr:uid="{B0C718D7-3362-4472-BE90-F88C8912755E}"/>
    <cellStyle name="Millares [0] 9 3 2 4" xfId="7960" xr:uid="{7D1D308D-A520-497A-8B9B-17381383047A}"/>
    <cellStyle name="Millares [0] 9 3 2 4 2" xfId="29463" xr:uid="{77B017C8-B4C9-43B2-B25E-9F105E75200E}"/>
    <cellStyle name="Millares [0] 9 3 2 5" xfId="9617" xr:uid="{1B229E37-D796-4B60-B1CF-A5B564BFE5EB}"/>
    <cellStyle name="Millares [0] 9 3 2 5 2" xfId="31120" xr:uid="{1A071C47-6066-4606-81C2-5B3F106D3B01}"/>
    <cellStyle name="Millares [0] 9 3 2 6" xfId="16252" xr:uid="{B7479B9A-A81B-44BB-B8DC-44E93E8F010B}"/>
    <cellStyle name="Millares [0] 9 3 2 6 2" xfId="37755" xr:uid="{6B4F7437-2DFD-46E7-BAF6-B9ABEEF7D2B7}"/>
    <cellStyle name="Millares [0] 9 3 2 7" xfId="22857" xr:uid="{97C996CB-0C2B-46E8-9BDB-97911EA2C66C}"/>
    <cellStyle name="Millares [0] 9 3 2 8" xfId="44360" xr:uid="{EB24D615-352E-4F27-B457-5F5BD6645B4C}"/>
    <cellStyle name="Millares [0] 9 3 3" xfId="2038" xr:uid="{4A6BE6FD-3E0B-4629-98F8-BDC1206AAEE8}"/>
    <cellStyle name="Millares [0] 9 3 3 2" xfId="10304" xr:uid="{9A402A1E-5196-43AF-99A7-80A820C5A457}"/>
    <cellStyle name="Millares [0] 9 3 3 2 2" xfId="31807" xr:uid="{AC47B701-E256-4D07-9D4B-D843DD618FDB}"/>
    <cellStyle name="Millares [0] 9 3 3 3" xfId="16939" xr:uid="{9EB97AA4-67A1-445D-92C0-9996846A3896}"/>
    <cellStyle name="Millares [0] 9 3 3 3 2" xfId="38442" xr:uid="{5E9616CF-29A3-4790-AA07-C3DAA40FC062}"/>
    <cellStyle name="Millares [0] 9 3 3 4" xfId="23544" xr:uid="{E30573DA-C037-4C2B-8C24-9B21843578DC}"/>
    <cellStyle name="Millares [0] 9 3 3 5" xfId="45047" xr:uid="{71056465-6731-4D8E-8068-90C3F9245B64}"/>
    <cellStyle name="Millares [0] 9 3 4" xfId="2837" xr:uid="{597847F8-A2C6-4F71-B702-84CBFFAAE413}"/>
    <cellStyle name="Millares [0] 9 3 4 2" xfId="11103" xr:uid="{925002C7-4914-406E-A3F4-55A6C000D624}"/>
    <cellStyle name="Millares [0] 9 3 4 2 2" xfId="32606" xr:uid="{337069EA-3479-4797-B3F1-AE4A1DE35BB6}"/>
    <cellStyle name="Millares [0] 9 3 4 3" xfId="17738" xr:uid="{28D6835B-2166-46DE-BE17-2C6C0A0C33DA}"/>
    <cellStyle name="Millares [0] 9 3 4 3 2" xfId="39241" xr:uid="{5A8F2F99-FA42-4F9A-BB7B-0EA6D156FB94}"/>
    <cellStyle name="Millares [0] 9 3 4 4" xfId="24343" xr:uid="{DFA67136-7878-43CB-87C3-209F8193284A}"/>
    <cellStyle name="Millares [0] 9 3 4 5" xfId="45846" xr:uid="{9CF06ACA-9DE9-4AEC-A8FE-90E782BEFB26}"/>
    <cellStyle name="Millares [0] 9 3 5" xfId="3234" xr:uid="{91113310-0BCB-4FF0-A961-FC4FFAD27A32}"/>
    <cellStyle name="Millares [0] 9 3 5 2" xfId="11500" xr:uid="{857732CC-2D41-4EFE-A8FF-342A15C9CA5C}"/>
    <cellStyle name="Millares [0] 9 3 5 2 2" xfId="33003" xr:uid="{C4CA8706-1691-4EF2-A566-98389DAA4418}"/>
    <cellStyle name="Millares [0] 9 3 5 3" xfId="18135" xr:uid="{C0170F59-2EA0-4F46-B27F-64F2F5E69574}"/>
    <cellStyle name="Millares [0] 9 3 5 3 2" xfId="39638" xr:uid="{70C0D60B-0F50-4C6E-89BE-2EA71C749128}"/>
    <cellStyle name="Millares [0] 9 3 5 4" xfId="24740" xr:uid="{595C6918-3B14-473C-871D-C152D93D7E02}"/>
    <cellStyle name="Millares [0] 9 3 5 5" xfId="46243" xr:uid="{0FC7FF43-CDF6-4736-A6F6-E088CC1D141F}"/>
    <cellStyle name="Millares [0] 9 3 6" xfId="4981" xr:uid="{305184A3-158E-4D67-9E1B-2D6C653BC6F4}"/>
    <cellStyle name="Millares [0] 9 3 6 2" xfId="13247" xr:uid="{FFCC8164-1A58-4D27-AEE6-1887A1E098D1}"/>
    <cellStyle name="Millares [0] 9 3 6 2 2" xfId="34750" xr:uid="{A01AFC6D-3982-490F-97E6-656EF83D3EFC}"/>
    <cellStyle name="Millares [0] 9 3 6 3" xfId="19882" xr:uid="{9EAC0185-88E6-4106-952C-B8AA557FB2EE}"/>
    <cellStyle name="Millares [0] 9 3 6 3 2" xfId="41385" xr:uid="{571EFC00-DD1F-4A0E-AEE8-942E9E1DDB29}"/>
    <cellStyle name="Millares [0] 9 3 6 4" xfId="26487" xr:uid="{376E8446-03BA-4E46-BE0E-723DF27C0FFB}"/>
    <cellStyle name="Millares [0] 9 3 6 5" xfId="47990" xr:uid="{874C1AE5-D9E0-4DF3-85F6-CC25FEB47EF3}"/>
    <cellStyle name="Millares [0] 9 3 7" xfId="5373" xr:uid="{60C7AFEB-228E-415F-9326-8EFCD89AB291}"/>
    <cellStyle name="Millares [0] 9 3 7 2" xfId="13639" xr:uid="{819EEAC3-3B51-48FA-B93E-5930EF1486D3}"/>
    <cellStyle name="Millares [0] 9 3 7 2 2" xfId="35142" xr:uid="{CB72C95A-E19B-4368-976B-4765CD02E9B9}"/>
    <cellStyle name="Millares [0] 9 3 7 3" xfId="20274" xr:uid="{4A467A53-5479-4069-A9A5-2C9170D576F7}"/>
    <cellStyle name="Millares [0] 9 3 7 3 2" xfId="41777" xr:uid="{001B4A7C-FE27-48A3-8498-8354A11D5187}"/>
    <cellStyle name="Millares [0] 9 3 7 4" xfId="26879" xr:uid="{3FF951B5-4B02-4A92-9722-6C1438A65DBD}"/>
    <cellStyle name="Millares [0] 9 3 7 5" xfId="48382" xr:uid="{0825B2B6-E9CA-4290-B6A9-2D4B6C8E9598}"/>
    <cellStyle name="Millares [0] 9 3 8" xfId="7014" xr:uid="{CE1C2934-553C-479E-9999-2A5A4AE3DB56}"/>
    <cellStyle name="Millares [0] 9 3 8 2" xfId="28517" xr:uid="{AFE37EDB-1C66-422C-AB2D-AC4A5C8D427F}"/>
    <cellStyle name="Millares [0] 9 3 9" xfId="8670" xr:uid="{1F165504-9E9A-4DF6-B26B-A861056CB5B0}"/>
    <cellStyle name="Millares [0] 9 3 9 2" xfId="30173" xr:uid="{127513A6-D150-4BA8-B30D-E35804E0DA07}"/>
    <cellStyle name="Millares [0] 9 4" xfId="687" xr:uid="{429200DE-C568-4EC3-8EF7-46D9458DA7E4}"/>
    <cellStyle name="Millares [0] 9 4 10" xfId="43696" xr:uid="{E6FA02E2-843A-491B-ADFD-E088A180DC52}"/>
    <cellStyle name="Millares [0] 9 4 2" xfId="1633" xr:uid="{18F80882-10F4-4D3E-8C95-331B8287CE2F}"/>
    <cellStyle name="Millares [0] 9 4 2 2" xfId="4462" xr:uid="{29FE532C-4C8A-4502-94F3-F90CDA56A3DC}"/>
    <cellStyle name="Millares [0] 9 4 2 2 2" xfId="12728" xr:uid="{A08FB38D-244C-4AA1-97D0-9C8E66627DCC}"/>
    <cellStyle name="Millares [0] 9 4 2 2 2 2" xfId="34231" xr:uid="{26B26F3A-D8EF-4914-B53F-A57DE8A7F840}"/>
    <cellStyle name="Millares [0] 9 4 2 2 3" xfId="19363" xr:uid="{861D9F8B-8FE0-4EEA-888C-02C741B06677}"/>
    <cellStyle name="Millares [0] 9 4 2 2 3 2" xfId="40866" xr:uid="{6E6EDE47-FE51-4F0E-B391-C4A2CDCE625E}"/>
    <cellStyle name="Millares [0] 9 4 2 2 4" xfId="25968" xr:uid="{DACEFCCC-DFAC-40AC-9128-D90ED8DC4D00}"/>
    <cellStyle name="Millares [0] 9 4 2 2 5" xfId="47471" xr:uid="{C4979D0F-88C5-4B70-AFE8-54994F4D3F23}"/>
    <cellStyle name="Millares [0] 9 4 2 3" xfId="6601" xr:uid="{657F77BD-B4A7-4597-86FB-A88938E44FD6}"/>
    <cellStyle name="Millares [0] 9 4 2 3 2" xfId="14867" xr:uid="{84FA3342-CD1C-4E67-8C9F-915D5678EB82}"/>
    <cellStyle name="Millares [0] 9 4 2 3 2 2" xfId="36370" xr:uid="{07A72870-1B53-4E67-B153-B4724823E9A7}"/>
    <cellStyle name="Millares [0] 9 4 2 3 3" xfId="21502" xr:uid="{24FB48CC-515E-401A-A938-98BE106E376A}"/>
    <cellStyle name="Millares [0] 9 4 2 3 3 2" xfId="43005" xr:uid="{01151092-D51B-4427-9434-4F106CB38E5D}"/>
    <cellStyle name="Millares [0] 9 4 2 3 4" xfId="28107" xr:uid="{58101FD0-AA4C-4026-9C42-D5025BEAFA44}"/>
    <cellStyle name="Millares [0] 9 4 2 3 5" xfId="49610" xr:uid="{7E0A3E49-E3A1-46E0-B1F1-897CD5AEFD90}"/>
    <cellStyle name="Millares [0] 9 4 2 4" xfId="8242" xr:uid="{DC908CBA-1DB9-46A9-97E6-6995AC716427}"/>
    <cellStyle name="Millares [0] 9 4 2 4 2" xfId="29745" xr:uid="{C175A22B-80FE-415C-8850-5EB2AA81AE45}"/>
    <cellStyle name="Millares [0] 9 4 2 5" xfId="9899" xr:uid="{0C24FD28-F90C-42F3-8803-C1C413615651}"/>
    <cellStyle name="Millares [0] 9 4 2 5 2" xfId="31402" xr:uid="{0B317232-70F9-49D4-8659-DE0470D053BF}"/>
    <cellStyle name="Millares [0] 9 4 2 6" xfId="16534" xr:uid="{7C370A7B-E723-4D69-8CA9-0ABA91B1A941}"/>
    <cellStyle name="Millares [0] 9 4 2 6 2" xfId="38037" xr:uid="{9EC35856-0FCC-4F01-B349-B4B7EECA1D43}"/>
    <cellStyle name="Millares [0] 9 4 2 7" xfId="23139" xr:uid="{A16D6234-C504-4DA6-B0DF-5DF8293FD473}"/>
    <cellStyle name="Millares [0] 9 4 2 8" xfId="44642" xr:uid="{8BB98EF0-4E84-417F-AA63-5FAA2D98714B}"/>
    <cellStyle name="Millares [0] 9 4 3" xfId="2320" xr:uid="{F361C5A7-C441-4F03-8501-EEE69CC596A1}"/>
    <cellStyle name="Millares [0] 9 4 3 2" xfId="10586" xr:uid="{E7524710-8AF5-41E0-9F86-DEB102918C18}"/>
    <cellStyle name="Millares [0] 9 4 3 2 2" xfId="32089" xr:uid="{835838C4-BCF6-4790-A743-91516BC5B4DF}"/>
    <cellStyle name="Millares [0] 9 4 3 3" xfId="17221" xr:uid="{0CC0E370-A44B-43EA-9C76-B00BBDF647EB}"/>
    <cellStyle name="Millares [0] 9 4 3 3 2" xfId="38724" xr:uid="{BF9DED99-77F7-4C0D-8C30-FB22B9EDC085}"/>
    <cellStyle name="Millares [0] 9 4 3 4" xfId="23826" xr:uid="{E2A04311-153F-42C8-B23C-A77BA04EB44C}"/>
    <cellStyle name="Millares [0] 9 4 3 5" xfId="45329" xr:uid="{4DC5E503-8591-42ED-A246-D15429047814}"/>
    <cellStyle name="Millares [0] 9 4 4" xfId="3516" xr:uid="{033EFD21-CBBB-432B-B043-EB858D2489E8}"/>
    <cellStyle name="Millares [0] 9 4 4 2" xfId="11782" xr:uid="{33826045-6E9B-4040-890E-E9B40D338298}"/>
    <cellStyle name="Millares [0] 9 4 4 2 2" xfId="33285" xr:uid="{7D999775-68A5-47F2-979F-750D119D632B}"/>
    <cellStyle name="Millares [0] 9 4 4 3" xfId="18417" xr:uid="{4CB88A66-93A1-407F-AEC8-3CD5CDA67EC6}"/>
    <cellStyle name="Millares [0] 9 4 4 3 2" xfId="39920" xr:uid="{2C6BC5F3-5FE4-4EC6-B268-8D489FD3F4ED}"/>
    <cellStyle name="Millares [0] 9 4 4 4" xfId="25022" xr:uid="{9F0B22A7-BB41-4063-986C-2C6FA8ADA6FF}"/>
    <cellStyle name="Millares [0] 9 4 4 5" xfId="46525" xr:uid="{20F71484-9CA7-452A-85A4-C6AB535B86A9}"/>
    <cellStyle name="Millares [0] 9 4 5" xfId="5655" xr:uid="{9E2A69BF-4E08-4694-AE8E-BB31D99461AF}"/>
    <cellStyle name="Millares [0] 9 4 5 2" xfId="13921" xr:uid="{9FBB993C-8E51-47C7-83A7-6D81937D5E46}"/>
    <cellStyle name="Millares [0] 9 4 5 2 2" xfId="35424" xr:uid="{80E5E32B-A5EF-4AF1-9B08-420B4DC225BF}"/>
    <cellStyle name="Millares [0] 9 4 5 3" xfId="20556" xr:uid="{B1529573-ABE3-4C62-B5B6-C1889A22745E}"/>
    <cellStyle name="Millares [0] 9 4 5 3 2" xfId="42059" xr:uid="{3AED1D16-2417-4AF0-A315-23D4F9DAADAB}"/>
    <cellStyle name="Millares [0] 9 4 5 4" xfId="27161" xr:uid="{E9439913-D4DB-4B24-A4B9-506268D3598A}"/>
    <cellStyle name="Millares [0] 9 4 5 5" xfId="48664" xr:uid="{87B164E0-04B6-4175-9055-DE614541B8D3}"/>
    <cellStyle name="Millares [0] 9 4 6" xfId="7296" xr:uid="{B90BC1D5-3BB5-444D-889F-EC740EE80BCC}"/>
    <cellStyle name="Millares [0] 9 4 6 2" xfId="28799" xr:uid="{9D591E59-F93B-4214-BA89-07A1B60858C0}"/>
    <cellStyle name="Millares [0] 9 4 7" xfId="8953" xr:uid="{6AF00033-7E34-4ABD-BDB6-C959140C4B9E}"/>
    <cellStyle name="Millares [0] 9 4 7 2" xfId="30456" xr:uid="{BBDE99EB-A16D-4BE8-96CD-20826C7F18B4}"/>
    <cellStyle name="Millares [0] 9 4 8" xfId="15588" xr:uid="{63084CE0-DDC7-4B7D-BE96-EFAE42E77D5B}"/>
    <cellStyle name="Millares [0] 9 4 8 2" xfId="37091" xr:uid="{A9BA4913-3964-4ED6-9B16-EA2284AC0B78}"/>
    <cellStyle name="Millares [0] 9 4 9" xfId="22193" xr:uid="{8A23573A-014F-402B-98B4-729E681C39AD}"/>
    <cellStyle name="Millares [0] 9 5" xfId="955" xr:uid="{87EAD251-9A32-42FC-B276-8FDD0E705D72}"/>
    <cellStyle name="Millares [0] 9 5 2" xfId="3784" xr:uid="{338019B0-089B-48F1-A08F-279301CD6F75}"/>
    <cellStyle name="Millares [0] 9 5 2 2" xfId="12050" xr:uid="{2ADF6D93-75B3-4DFB-876E-2E67CB46405A}"/>
    <cellStyle name="Millares [0] 9 5 2 2 2" xfId="33553" xr:uid="{3B1FF5B0-5AB1-4307-A49C-0C234DFD3776}"/>
    <cellStyle name="Millares [0] 9 5 2 3" xfId="18685" xr:uid="{9D2D7A39-9855-4586-8E8F-77B39BD8B0CD}"/>
    <cellStyle name="Millares [0] 9 5 2 3 2" xfId="40188" xr:uid="{8C93113F-F129-44D6-B6FA-983CFA3F0F1A}"/>
    <cellStyle name="Millares [0] 9 5 2 4" xfId="25290" xr:uid="{6BAB846A-45AB-4CFC-AB37-C907AFC1B0F5}"/>
    <cellStyle name="Millares [0] 9 5 2 5" xfId="46793" xr:uid="{6C8493FB-63F5-421B-B158-CC3873A56C64}"/>
    <cellStyle name="Millares [0] 9 5 3" xfId="5923" xr:uid="{7812AC0C-08EA-4336-8FF6-A44818A5E58C}"/>
    <cellStyle name="Millares [0] 9 5 3 2" xfId="14189" xr:uid="{00116701-6314-4D3C-9580-584ED4AED072}"/>
    <cellStyle name="Millares [0] 9 5 3 2 2" xfId="35692" xr:uid="{933B8551-AC6A-4FE4-B3B0-4175D4AB00D6}"/>
    <cellStyle name="Millares [0] 9 5 3 3" xfId="20824" xr:uid="{7F2B2456-3081-4DAF-BBEF-838AF7ACBD7C}"/>
    <cellStyle name="Millares [0] 9 5 3 3 2" xfId="42327" xr:uid="{CECA8B3A-522C-4097-9F6C-F78362A0FA46}"/>
    <cellStyle name="Millares [0] 9 5 3 4" xfId="27429" xr:uid="{A79CAA71-14C3-49B3-99AE-1C0D77F19031}"/>
    <cellStyle name="Millares [0] 9 5 3 5" xfId="48932" xr:uid="{8E18AF05-1411-4A8F-8E5A-23D6CF699E31}"/>
    <cellStyle name="Millares [0] 9 5 4" xfId="7564" xr:uid="{114018F6-EE2D-4FCE-8762-3675EA28070F}"/>
    <cellStyle name="Millares [0] 9 5 4 2" xfId="29067" xr:uid="{A088DA6E-DD37-4534-87B4-A40224228584}"/>
    <cellStyle name="Millares [0] 9 5 5" xfId="9221" xr:uid="{D1E55CC8-AE95-49AD-B871-48A3DC83260C}"/>
    <cellStyle name="Millares [0] 9 5 5 2" xfId="30724" xr:uid="{6A90493F-4729-418E-A63B-F18A2528213F}"/>
    <cellStyle name="Millares [0] 9 5 6" xfId="15856" xr:uid="{1A27F7E5-0553-498B-AE5D-1B0A041E6A0C}"/>
    <cellStyle name="Millares [0] 9 5 6 2" xfId="37359" xr:uid="{A4DC84A2-FE6E-4298-9751-7E31F8EE8528}"/>
    <cellStyle name="Millares [0] 9 5 7" xfId="22461" xr:uid="{08206C5E-DF2D-42A2-8B11-DCB6D1A212AD}"/>
    <cellStyle name="Millares [0] 9 5 8" xfId="43964" xr:uid="{1D188EA4-6638-4B4F-9EE6-BE3DFC3A926F}"/>
    <cellStyle name="Millares [0] 9 6" xfId="1216" xr:uid="{998CE3C5-CCE6-418B-9385-C7385D69B8D5}"/>
    <cellStyle name="Millares [0] 9 6 2" xfId="4045" xr:uid="{F81F84D2-B215-4D99-A831-B0E6AAE085C4}"/>
    <cellStyle name="Millares [0] 9 6 2 2" xfId="12311" xr:uid="{48AB2094-640E-4B44-9C1F-AE82BD4B8D67}"/>
    <cellStyle name="Millares [0] 9 6 2 2 2" xfId="33814" xr:uid="{DAD157B4-9F7D-4CD9-81FA-511963A9E77A}"/>
    <cellStyle name="Millares [0] 9 6 2 3" xfId="18946" xr:uid="{9AC6892D-6E42-4AAF-BC26-6E38D1C3DDA4}"/>
    <cellStyle name="Millares [0] 9 6 2 3 2" xfId="40449" xr:uid="{014A3B66-FB95-40BA-8F55-212FC4E17439}"/>
    <cellStyle name="Millares [0] 9 6 2 4" xfId="25551" xr:uid="{226E7264-B3D0-4833-ABFD-B54710699E67}"/>
    <cellStyle name="Millares [0] 9 6 2 5" xfId="47054" xr:uid="{DE69DB43-2D92-4A5B-A002-A10AA8984C8F}"/>
    <cellStyle name="Millares [0] 9 6 3" xfId="6184" xr:uid="{64BE92B6-AC39-4B51-9E9D-C0F206026318}"/>
    <cellStyle name="Millares [0] 9 6 3 2" xfId="14450" xr:uid="{E652CA1E-9BC4-4365-86DD-C3344808F7A3}"/>
    <cellStyle name="Millares [0] 9 6 3 2 2" xfId="35953" xr:uid="{D04C77E6-FBEE-4081-987F-A779494CB16B}"/>
    <cellStyle name="Millares [0] 9 6 3 3" xfId="21085" xr:uid="{901013D9-B8CA-46DF-A859-D30D144E0ED0}"/>
    <cellStyle name="Millares [0] 9 6 3 3 2" xfId="42588" xr:uid="{C997D080-C532-4A3D-B29F-98B99DD3A7B5}"/>
    <cellStyle name="Millares [0] 9 6 3 4" xfId="27690" xr:uid="{64CDB158-8C78-4FDA-9723-E5C8BE08B836}"/>
    <cellStyle name="Millares [0] 9 6 3 5" xfId="49193" xr:uid="{AE6F0E71-BFD3-46C2-B644-3E3633768316}"/>
    <cellStyle name="Millares [0] 9 6 4" xfId="7825" xr:uid="{FC234212-3689-4D0C-88D7-1DFE72857166}"/>
    <cellStyle name="Millares [0] 9 6 4 2" xfId="29328" xr:uid="{502424F2-8BEF-4AC5-B3B3-4654BC648C50}"/>
    <cellStyle name="Millares [0] 9 6 5" xfId="9482" xr:uid="{AF6EB265-D2F2-4CE8-AE92-100A9B5227BE}"/>
    <cellStyle name="Millares [0] 9 6 5 2" xfId="30985" xr:uid="{E4B4DA38-8A3A-4557-80BB-3B8F74AB3036}"/>
    <cellStyle name="Millares [0] 9 6 6" xfId="16117" xr:uid="{0C3A5E97-2897-4B56-B9B4-34916F6A971E}"/>
    <cellStyle name="Millares [0] 9 6 6 2" xfId="37620" xr:uid="{F94B09D9-1E95-43F0-9B22-D523BFBFB78E}"/>
    <cellStyle name="Millares [0] 9 6 7" xfId="22722" xr:uid="{C6877EEB-C313-4669-B7CC-D9CCC2AD9A4F}"/>
    <cellStyle name="Millares [0] 9 6 8" xfId="44225" xr:uid="{2A0609B5-C400-4494-8458-20D550EBFAD9}"/>
    <cellStyle name="Millares [0] 9 7" xfId="1904" xr:uid="{C7FE040B-7FD4-4B25-8450-CCA49BD65201}"/>
    <cellStyle name="Millares [0] 9 7 2" xfId="10170" xr:uid="{EDF4A1FC-010F-470C-A33C-3103D354D796}"/>
    <cellStyle name="Millares [0] 9 7 2 2" xfId="31673" xr:uid="{5A52E0A8-E2D4-4B19-B564-8F0E8D7640EA}"/>
    <cellStyle name="Millares [0] 9 7 3" xfId="16805" xr:uid="{25ABDBCB-A983-4F46-B439-47A4D581A88E}"/>
    <cellStyle name="Millares [0] 9 7 3 2" xfId="38308" xr:uid="{1E552168-9533-4D11-9F0A-7627B815940A}"/>
    <cellStyle name="Millares [0] 9 7 4" xfId="23410" xr:uid="{F47BB1CD-180E-4F75-A231-DB91A25740E1}"/>
    <cellStyle name="Millares [0] 9 7 5" xfId="44913" xr:uid="{E60356B5-6170-4BD7-928B-A4926543BEA0}"/>
    <cellStyle name="Millares [0] 9 8" xfId="2589" xr:uid="{7B06E5AA-A98B-410E-874D-2BCA8BAD813E}"/>
    <cellStyle name="Millares [0] 9 8 2" xfId="10855" xr:uid="{0B8A0CCF-1F4C-4192-B1FF-FDAC43F387AE}"/>
    <cellStyle name="Millares [0] 9 8 2 2" xfId="32358" xr:uid="{7213D3FC-F69A-4A44-9C07-4E21F0C0FC59}"/>
    <cellStyle name="Millares [0] 9 8 3" xfId="17490" xr:uid="{7E871ABB-3418-47F6-9E65-82F309CBBB82}"/>
    <cellStyle name="Millares [0] 9 8 3 2" xfId="38993" xr:uid="{7CC70A2D-6365-40CB-A0E2-6E9E3728D5E9}"/>
    <cellStyle name="Millares [0] 9 8 4" xfId="24095" xr:uid="{D5AC19E6-F8C3-4FA0-B50B-1D890128FDFF}"/>
    <cellStyle name="Millares [0] 9 8 5" xfId="45598" xr:uid="{D918044C-607E-4006-A7A9-C597E5809CD6}"/>
    <cellStyle name="Millares [0] 9 9" xfId="3100" xr:uid="{CBB5E60C-59F1-4534-B6EF-7EDD281357EB}"/>
    <cellStyle name="Millares [0] 9 9 2" xfId="11366" xr:uid="{E9F9A5FC-D54D-4326-A89E-15BB0BF2900A}"/>
    <cellStyle name="Millares [0] 9 9 2 2" xfId="32869" xr:uid="{1D26F9DE-D86C-46E7-B7C2-A0719860AB5B}"/>
    <cellStyle name="Millares [0] 9 9 3" xfId="18001" xr:uid="{28CB40FD-ECB6-4B17-A3C0-6E5911DF7996}"/>
    <cellStyle name="Millares [0] 9 9 3 2" xfId="39504" xr:uid="{23339720-F3F3-41F2-8A04-D9A99EB63578}"/>
    <cellStyle name="Millares [0] 9 9 4" xfId="24606" xr:uid="{4F2E9E14-70C6-4A63-A981-1F0A80324509}"/>
    <cellStyle name="Millares [0] 9 9 5" xfId="46109" xr:uid="{C1C38C3A-E049-40CE-8673-4086513DA4ED}"/>
    <cellStyle name="Millares 10" xfId="112" xr:uid="{B9EE1D9B-E13E-4DFF-AA69-132888B2C4C3}"/>
    <cellStyle name="Millares 100" xfId="6790" xr:uid="{213BD617-3B54-42FA-BF46-0838C00739F8}"/>
    <cellStyle name="Millares 100 11" xfId="11" xr:uid="{00000000-0005-0000-0000-000005000000}"/>
    <cellStyle name="Millares 100 11 2" xfId="124" xr:uid="{2D043382-7A70-4151-B281-AF3B8648C801}"/>
    <cellStyle name="Millares 100 11 2 10" xfId="3027" xr:uid="{85A2AE1F-F17C-4E51-B1BB-1C4C39796A3E}"/>
    <cellStyle name="Millares 100 11 2 10 2" xfId="11293" xr:uid="{DFD67B49-38DF-420A-A796-B92AB2DF4410}"/>
    <cellStyle name="Millares 100 11 2 10 2 2" xfId="32796" xr:uid="{3F61461A-FFF0-4F77-8D98-B3989DAC5E51}"/>
    <cellStyle name="Millares 100 11 2 10 3" xfId="17928" xr:uid="{9A066BC9-2656-4C4C-BC5C-41991E3B9468}"/>
    <cellStyle name="Millares 100 11 2 10 3 2" xfId="39431" xr:uid="{FAC8D801-382E-4B8E-85F1-4329FA2B9030}"/>
    <cellStyle name="Millares 100 11 2 10 4" xfId="24533" xr:uid="{B9C7F7E2-5CFE-42D3-B110-283288386ACC}"/>
    <cellStyle name="Millares 100 11 2 10 5" xfId="46036" xr:uid="{4884D88C-F252-409D-9525-846625086B04}"/>
    <cellStyle name="Millares 100 11 2 11" xfId="4662" xr:uid="{31AA03F6-797D-4F78-AD0D-77D28773CB23}"/>
    <cellStyle name="Millares 100 11 2 11 2" xfId="12928" xr:uid="{830D796B-4DA9-4A46-869B-5E2E806E01A9}"/>
    <cellStyle name="Millares 100 11 2 11 2 2" xfId="34431" xr:uid="{BEC943D2-090E-4C4F-AAB7-948FB5404A38}"/>
    <cellStyle name="Millares 100 11 2 11 3" xfId="19563" xr:uid="{F3D7266F-6596-4E43-A4C0-E0689A92609E}"/>
    <cellStyle name="Millares 100 11 2 11 3 2" xfId="41066" xr:uid="{4532CAD5-0E8F-4618-98CD-8DF1132370E0}"/>
    <cellStyle name="Millares 100 11 2 11 4" xfId="26168" xr:uid="{AB7FCCD4-7BEC-4ADD-9323-43A075C4915B}"/>
    <cellStyle name="Millares 100 11 2 11 5" xfId="47671" xr:uid="{B86A9F15-77FF-4149-8144-0CCD6351C5F3}"/>
    <cellStyle name="Millares 100 11 2 12" xfId="5165" xr:uid="{5F57F300-C428-48D0-B956-179D2A8F00B2}"/>
    <cellStyle name="Millares 100 11 2 12 2" xfId="13431" xr:uid="{AAA0769D-7E20-4815-AC8B-751586355F21}"/>
    <cellStyle name="Millares 100 11 2 12 2 2" xfId="34934" xr:uid="{74C90671-09FB-4F52-BE0F-5A71BCA7DC5D}"/>
    <cellStyle name="Millares 100 11 2 12 3" xfId="20066" xr:uid="{C91FCDA7-EF98-4671-B455-35E7935C9CEE}"/>
    <cellStyle name="Millares 100 11 2 12 3 2" xfId="41569" xr:uid="{03530382-DECA-459C-8E46-9FFDEF572C31}"/>
    <cellStyle name="Millares 100 11 2 12 4" xfId="26671" xr:uid="{00F7B61A-D0DD-4EB4-A3A9-0E35D3AE37CF}"/>
    <cellStyle name="Millares 100 11 2 12 5" xfId="48174" xr:uid="{DA297414-0F03-4B49-8C71-650A2808D420}"/>
    <cellStyle name="Millares 100 11 2 13" xfId="6806" xr:uid="{FD420D1D-03CF-4D82-80F8-0780DA577F01}"/>
    <cellStyle name="Millares 100 11 2 13 2" xfId="28309" xr:uid="{6337C6A7-BDD9-42B6-A944-CF8637659D20}"/>
    <cellStyle name="Millares 100 11 2 14" xfId="8460" xr:uid="{7EEE963C-BF95-4963-8B11-3EC31DF09173}"/>
    <cellStyle name="Millares 100 11 2 14 2" xfId="29963" xr:uid="{20A0EF1F-F10B-4FAB-87CD-B4A0055B919F}"/>
    <cellStyle name="Millares 100 11 2 15" xfId="15099" xr:uid="{C68CAD4E-29E1-4B65-9157-5649EB575B77}"/>
    <cellStyle name="Millares 100 11 2 15 2" xfId="36602" xr:uid="{99E4DD26-6BBB-4C3E-871C-C86E738E89CA}"/>
    <cellStyle name="Millares 100 11 2 16" xfId="21704" xr:uid="{584F38B1-91F4-49B8-AEFA-E211B83BB923}"/>
    <cellStyle name="Millares 100 11 2 17" xfId="43207" xr:uid="{B93F149B-46E8-46BE-9792-1C34F387C6B4}"/>
    <cellStyle name="Millares 100 11 2 2" xfId="162" xr:uid="{AF2359CE-9149-4900-8362-DA16CC1F227C}"/>
    <cellStyle name="Millares 100 11 2 2 10" xfId="4699" xr:uid="{77DA8894-BCBE-43EC-B4C8-3E782295DC2F}"/>
    <cellStyle name="Millares 100 11 2 2 10 2" xfId="12965" xr:uid="{D29E832C-7484-4703-B3D3-01C41E2350DD}"/>
    <cellStyle name="Millares 100 11 2 2 10 2 2" xfId="34468" xr:uid="{7332A642-067A-49EA-A5A9-2A6BD8A09BD0}"/>
    <cellStyle name="Millares 100 11 2 2 10 3" xfId="19600" xr:uid="{2E6F0049-95E8-43EF-990D-157879753394}"/>
    <cellStyle name="Millares 100 11 2 2 10 3 2" xfId="41103" xr:uid="{701ECE6E-5ED6-4520-BA4E-775CA3CA9462}"/>
    <cellStyle name="Millares 100 11 2 2 10 4" xfId="26205" xr:uid="{ECA6BB98-05A3-465F-9FC9-E8D420F6EAD3}"/>
    <cellStyle name="Millares 100 11 2 2 10 5" xfId="47708" xr:uid="{25D96BE3-C934-4459-AC6D-AF0C90E2E25D}"/>
    <cellStyle name="Millares 100 11 2 2 11" xfId="5202" xr:uid="{3B04F016-A870-41A0-901D-70A1E3AE3D08}"/>
    <cellStyle name="Millares 100 11 2 2 11 2" xfId="13468" xr:uid="{FD0C962E-B52B-4839-AE1D-BAC7D63C90C1}"/>
    <cellStyle name="Millares 100 11 2 2 11 2 2" xfId="34971" xr:uid="{2A49F9FA-688E-4D04-9528-45807A2FE198}"/>
    <cellStyle name="Millares 100 11 2 2 11 3" xfId="20103" xr:uid="{E8E3CE3A-4FD8-4FBD-8163-A2186AC3B023}"/>
    <cellStyle name="Millares 100 11 2 2 11 3 2" xfId="41606" xr:uid="{D4D9D4F7-AA80-41B7-A315-A86E84765589}"/>
    <cellStyle name="Millares 100 11 2 2 11 4" xfId="26708" xr:uid="{B0EB22B4-4311-45C9-B9C4-AC6A724347FE}"/>
    <cellStyle name="Millares 100 11 2 2 11 5" xfId="48211" xr:uid="{47AFEB7A-B975-436D-9075-8ABC739F69CB}"/>
    <cellStyle name="Millares 100 11 2 2 12" xfId="6843" xr:uid="{4F8CA5AF-7B4E-468F-AE3E-6F6B7121075E}"/>
    <cellStyle name="Millares 100 11 2 2 12 2" xfId="28346" xr:uid="{2F5D0F05-E224-4859-86ED-8C8F5D16830D}"/>
    <cellStyle name="Millares 100 11 2 2 13" xfId="8497" xr:uid="{5326B6F6-A412-4888-AEFC-43AADCD513E7}"/>
    <cellStyle name="Millares 100 11 2 2 13 2" xfId="30000" xr:uid="{C7302B8D-6FDA-42DC-9389-9DEF76C44B1D}"/>
    <cellStyle name="Millares 100 11 2 2 14" xfId="15136" xr:uid="{101E0A4F-23EC-409A-8ED8-22B08A04F7EC}"/>
    <cellStyle name="Millares 100 11 2 2 14 2" xfId="36639" xr:uid="{AC7E3A91-EA61-4F70-A659-858EB83C54AB}"/>
    <cellStyle name="Millares 100 11 2 2 15" xfId="21741" xr:uid="{0A7CC294-A151-4092-9863-DFB0202BE1A4}"/>
    <cellStyle name="Millares 100 11 2 2 16" xfId="43244" xr:uid="{FDBA8FCF-AEE5-49D0-B2FD-43472EED5C1C}"/>
    <cellStyle name="Millares 100 11 2 2 2" xfId="494" xr:uid="{60D5E2DF-3AF6-4188-9DE9-F7EC4F858C50}"/>
    <cellStyle name="Millares 100 11 2 2 2 10" xfId="7105" xr:uid="{A1274FFC-13A0-49D6-87D7-12FBFCF4C115}"/>
    <cellStyle name="Millares 100 11 2 2 2 10 2" xfId="28608" xr:uid="{A93EE096-22FF-470D-841A-1AE97F2E51FA}"/>
    <cellStyle name="Millares 100 11 2 2 2 11" xfId="8761" xr:uid="{66A3DDFE-F483-4760-952A-9B3F5854548B}"/>
    <cellStyle name="Millares 100 11 2 2 2 11 2" xfId="30264" xr:uid="{44550428-9FE7-4F87-89D0-F3CEA2C22C95}"/>
    <cellStyle name="Millares 100 11 2 2 2 12" xfId="15397" xr:uid="{CD923E11-6772-460D-BBBD-C6020497EB9A}"/>
    <cellStyle name="Millares 100 11 2 2 2 12 2" xfId="36900" xr:uid="{6DFFB4DA-A6C1-4B8D-95CB-274640B75471}"/>
    <cellStyle name="Millares 100 11 2 2 2 13" xfId="22002" xr:uid="{BE975DE2-26A6-4F3D-8E98-9AE5A0A6035F}"/>
    <cellStyle name="Millares 100 11 2 2 2 14" xfId="43505" xr:uid="{A203BEC8-9F5B-4FE3-BA0E-9287DAA842EB}"/>
    <cellStyle name="Millares 100 11 2 2 2 2" xfId="776" xr:uid="{DA6A50A8-592E-4784-BCB8-BCA09DF69813}"/>
    <cellStyle name="Millares 100 11 2 2 2 2 10" xfId="15677" xr:uid="{14C74A8C-3572-4AD7-930E-92C4EC2C8E53}"/>
    <cellStyle name="Millares 100 11 2 2 2 2 10 2" xfId="37180" xr:uid="{A6E30784-599D-4E2F-A8ED-46D4DC2E42E0}"/>
    <cellStyle name="Millares 100 11 2 2 2 2 11" xfId="22282" xr:uid="{1737126A-50A5-496D-AFE2-E23F2CB93811}"/>
    <cellStyle name="Millares 100 11 2 2 2 2 12" xfId="43785" xr:uid="{11E43668-A831-4DB4-84FD-C93D28A1C695}"/>
    <cellStyle name="Millares 100 11 2 2 2 2 2" xfId="1722" xr:uid="{5B28F433-29F0-4DF0-8421-7B21C8347752}"/>
    <cellStyle name="Millares 100 11 2 2 2 2 2 2" xfId="4551" xr:uid="{98BD2D9C-F465-44BB-AFFD-049BF9E405F2}"/>
    <cellStyle name="Millares 100 11 2 2 2 2 2 2 2" xfId="12817" xr:uid="{523FC2DC-A003-4569-BBF5-F3FFB0EFDB00}"/>
    <cellStyle name="Millares 100 11 2 2 2 2 2 2 2 2" xfId="34320" xr:uid="{D7F7C0B3-0CFC-41D3-B45A-56450FD6919F}"/>
    <cellStyle name="Millares 100 11 2 2 2 2 2 2 3" xfId="19452" xr:uid="{63DEA661-A5C5-4229-A96A-D9ABCDE6A07E}"/>
    <cellStyle name="Millares 100 11 2 2 2 2 2 2 3 2" xfId="40955" xr:uid="{B5E81751-DF1F-40FC-832A-7D43DAE005E7}"/>
    <cellStyle name="Millares 100 11 2 2 2 2 2 2 4" xfId="26057" xr:uid="{B34D5FF0-383E-44C2-8A41-0221FAE862D5}"/>
    <cellStyle name="Millares 100 11 2 2 2 2 2 2 5" xfId="47560" xr:uid="{ACABDBC9-353D-4E06-96D5-C228BD1CAA66}"/>
    <cellStyle name="Millares 100 11 2 2 2 2 2 3" xfId="6690" xr:uid="{26189670-7FFF-4C1C-8DD2-545225A89DC8}"/>
    <cellStyle name="Millares 100 11 2 2 2 2 2 3 2" xfId="14956" xr:uid="{715E8EE0-FBC5-4B49-8C51-9F772CCFFF27}"/>
    <cellStyle name="Millares 100 11 2 2 2 2 2 3 2 2" xfId="36459" xr:uid="{13B587F9-8EBD-47B6-BADD-6D2123D39869}"/>
    <cellStyle name="Millares 100 11 2 2 2 2 2 3 3" xfId="21591" xr:uid="{3DA0165C-FAB1-48CE-A36E-3886F7B2EF14}"/>
    <cellStyle name="Millares 100 11 2 2 2 2 2 3 3 2" xfId="43094" xr:uid="{713D5E84-F583-4D83-AFED-047626835CBA}"/>
    <cellStyle name="Millares 100 11 2 2 2 2 2 3 4" xfId="28196" xr:uid="{A99FA788-7244-47C7-8F07-7E27B9841C36}"/>
    <cellStyle name="Millares 100 11 2 2 2 2 2 3 5" xfId="49699" xr:uid="{024421D8-A1BB-4E9F-BF8D-05480DB8D379}"/>
    <cellStyle name="Millares 100 11 2 2 2 2 2 4" xfId="8331" xr:uid="{DEFF48AB-ED50-4E71-ABBA-2638CF5EACF7}"/>
    <cellStyle name="Millares 100 11 2 2 2 2 2 4 2" xfId="29834" xr:uid="{0922E355-24E1-462C-B861-9FFAC36FD1A6}"/>
    <cellStyle name="Millares 100 11 2 2 2 2 2 5" xfId="9988" xr:uid="{F4DAE39A-F507-43F7-BF27-65A74A083645}"/>
    <cellStyle name="Millares 100 11 2 2 2 2 2 5 2" xfId="31491" xr:uid="{BA0769E5-E628-4997-9B62-073BE86B2638}"/>
    <cellStyle name="Millares 100 11 2 2 2 2 2 6" xfId="16623" xr:uid="{59BB0737-C267-42CE-A48F-D630C446D6FB}"/>
    <cellStyle name="Millares 100 11 2 2 2 2 2 6 2" xfId="38126" xr:uid="{1A8FA87D-80C0-4308-ACBC-026379EB1332}"/>
    <cellStyle name="Millares 100 11 2 2 2 2 2 7" xfId="23228" xr:uid="{1FF4740E-BD98-4538-B0A2-D3B4C5F94756}"/>
    <cellStyle name="Millares 100 11 2 2 2 2 2 8" xfId="44731" xr:uid="{A16B0557-733A-4D02-87D8-C5C08B558886}"/>
    <cellStyle name="Millares 100 11 2 2 2 2 3" xfId="2409" xr:uid="{DEE1E624-0EB3-4F0C-802C-615CCD888952}"/>
    <cellStyle name="Millares 100 11 2 2 2 2 3 2" xfId="10675" xr:uid="{36BFFBF3-BCAA-4ADB-98BF-15A16DF8ADA5}"/>
    <cellStyle name="Millares 100 11 2 2 2 2 3 2 2" xfId="32178" xr:uid="{E21098DF-9DBC-4F3B-BAE8-CD29A4E5AEDC}"/>
    <cellStyle name="Millares 100 11 2 2 2 2 3 3" xfId="17310" xr:uid="{924FF990-0103-4995-86EC-1BB8FB26E1CF}"/>
    <cellStyle name="Millares 100 11 2 2 2 2 3 3 2" xfId="38813" xr:uid="{3A2D581F-0167-474E-887F-BAD125CD13A1}"/>
    <cellStyle name="Millares 100 11 2 2 2 2 3 4" xfId="23915" xr:uid="{505F57A0-FE66-4B55-8E8B-35E04FE1ADD0}"/>
    <cellStyle name="Millares 100 11 2 2 2 2 3 5" xfId="45418" xr:uid="{8C6A4FA6-E69D-463E-9566-22356C626E2F}"/>
    <cellStyle name="Millares 100 11 2 2 2 2 4" xfId="2926" xr:uid="{2349E7A2-39B4-41E6-AD07-2D3F905C5A61}"/>
    <cellStyle name="Millares 100 11 2 2 2 2 4 2" xfId="11192" xr:uid="{6F63FF35-A451-4D14-A198-E0A2B8958013}"/>
    <cellStyle name="Millares 100 11 2 2 2 2 4 2 2" xfId="32695" xr:uid="{1E576FE5-3226-49D6-9E98-3CAABA89F384}"/>
    <cellStyle name="Millares 100 11 2 2 2 2 4 3" xfId="17827" xr:uid="{DA3ABB1B-2FB9-4C0B-9504-932022510486}"/>
    <cellStyle name="Millares 100 11 2 2 2 2 4 3 2" xfId="39330" xr:uid="{F16426A7-8F2B-4F3A-A81E-85BE4EB2274B}"/>
    <cellStyle name="Millares 100 11 2 2 2 2 4 4" xfId="24432" xr:uid="{AE1AC520-A09D-495B-9EC2-F9B9E39808F4}"/>
    <cellStyle name="Millares 100 11 2 2 2 2 4 5" xfId="45935" xr:uid="{F94E7DCC-296C-4234-89D2-8446D4065664}"/>
    <cellStyle name="Millares 100 11 2 2 2 2 5" xfId="3605" xr:uid="{F283915C-351D-4D2D-8A9C-8A1D6A939E39}"/>
    <cellStyle name="Millares 100 11 2 2 2 2 5 2" xfId="11871" xr:uid="{5E7C3583-AADB-42DA-BD16-F8EE08F83915}"/>
    <cellStyle name="Millares 100 11 2 2 2 2 5 2 2" xfId="33374" xr:uid="{5609AC55-D203-4A26-A303-8354D74E6224}"/>
    <cellStyle name="Millares 100 11 2 2 2 2 5 3" xfId="18506" xr:uid="{12A669E4-2067-4EA2-8F06-3A683FFA1440}"/>
    <cellStyle name="Millares 100 11 2 2 2 2 5 3 2" xfId="40009" xr:uid="{D899FF8D-F9B7-420F-BD67-0E8EAE2881ED}"/>
    <cellStyle name="Millares 100 11 2 2 2 2 5 4" xfId="25111" xr:uid="{204D192E-390C-4F47-93B1-A2FA56B2A1FD}"/>
    <cellStyle name="Millares 100 11 2 2 2 2 5 5" xfId="46614" xr:uid="{7E6D53C4-570D-4E00-AA16-2B05FBE043F6}"/>
    <cellStyle name="Millares 100 11 2 2 2 2 6" xfId="5070" xr:uid="{636E7E4D-528C-4688-B90E-08B8F5F350AF}"/>
    <cellStyle name="Millares 100 11 2 2 2 2 6 2" xfId="13336" xr:uid="{9E81AE4F-A8F0-43D8-BFEC-CDD407AC4F7C}"/>
    <cellStyle name="Millares 100 11 2 2 2 2 6 2 2" xfId="34839" xr:uid="{4E81CB29-D927-46E8-90C6-61D4FA88061A}"/>
    <cellStyle name="Millares 100 11 2 2 2 2 6 3" xfId="19971" xr:uid="{08329738-0466-402B-B363-A0FEC6AC1D90}"/>
    <cellStyle name="Millares 100 11 2 2 2 2 6 3 2" xfId="41474" xr:uid="{8857EED1-CA0A-4A8E-B58B-C08F5AA6F83C}"/>
    <cellStyle name="Millares 100 11 2 2 2 2 6 4" xfId="26576" xr:uid="{DBE5747A-8E13-4AD4-9805-00EC8135D27E}"/>
    <cellStyle name="Millares 100 11 2 2 2 2 6 5" xfId="48079" xr:uid="{9717F854-37F6-4B50-A34D-98472DDCADA1}"/>
    <cellStyle name="Millares 100 11 2 2 2 2 7" xfId="5744" xr:uid="{A44BBEB6-C21A-4D9F-8CB5-364F62289E21}"/>
    <cellStyle name="Millares 100 11 2 2 2 2 7 2" xfId="14010" xr:uid="{156B045D-4C4D-428E-B020-1E5A1B820D53}"/>
    <cellStyle name="Millares 100 11 2 2 2 2 7 2 2" xfId="35513" xr:uid="{A8840D9D-EFA4-43F9-ADAD-D8877326E31D}"/>
    <cellStyle name="Millares 100 11 2 2 2 2 7 3" xfId="20645" xr:uid="{BAC418D9-8742-47B2-8AE8-A893474C6698}"/>
    <cellStyle name="Millares 100 11 2 2 2 2 7 3 2" xfId="42148" xr:uid="{5B6AF0EB-4602-4396-B2E0-8F5408429020}"/>
    <cellStyle name="Millares 100 11 2 2 2 2 7 4" xfId="27250" xr:uid="{03B58DC0-192A-4964-9888-8F71B1A7ADE3}"/>
    <cellStyle name="Millares 100 11 2 2 2 2 7 5" xfId="48753" xr:uid="{7B3EC92B-A212-4573-B550-7872EDE1ACFD}"/>
    <cellStyle name="Millares 100 11 2 2 2 2 8" xfId="7385" xr:uid="{A2541684-8C95-4A17-BB5D-BFE23D78CCDD}"/>
    <cellStyle name="Millares 100 11 2 2 2 2 8 2" xfId="28888" xr:uid="{6A6A7BDD-1EB6-43F9-AA9F-7B065E4FD382}"/>
    <cellStyle name="Millares 100 11 2 2 2 2 9" xfId="9042" xr:uid="{F14DB317-D46B-4C07-8A32-C8D9BB8936E2}"/>
    <cellStyle name="Millares 100 11 2 2 2 2 9 2" xfId="30545" xr:uid="{8E22C87F-E28B-4CDF-AB00-5500BA877980}"/>
    <cellStyle name="Millares 100 11 2 2 2 3" xfId="1046" xr:uid="{B7763956-3086-4A29-BA4F-C5B1807953AA}"/>
    <cellStyle name="Millares 100 11 2 2 2 3 2" xfId="3875" xr:uid="{122C5AE6-2DCF-4CBE-A68F-581D405E3442}"/>
    <cellStyle name="Millares 100 11 2 2 2 3 2 2" xfId="12141" xr:uid="{A03B750C-0549-42AF-8B87-A9026A4CB584}"/>
    <cellStyle name="Millares 100 11 2 2 2 3 2 2 2" xfId="33644" xr:uid="{A194E98E-4A02-4274-829F-2975DAB4F991}"/>
    <cellStyle name="Millares 100 11 2 2 2 3 2 3" xfId="18776" xr:uid="{20595214-F31A-4F46-9BD4-C6DD53582C99}"/>
    <cellStyle name="Millares 100 11 2 2 2 3 2 3 2" xfId="40279" xr:uid="{228B9AA2-80E5-4A4F-A65F-3ECE45C46093}"/>
    <cellStyle name="Millares 100 11 2 2 2 3 2 4" xfId="25381" xr:uid="{BF69F9C8-1EE4-4944-8059-3D2997CF4335}"/>
    <cellStyle name="Millares 100 11 2 2 2 3 2 5" xfId="46884" xr:uid="{80B879F4-406C-4EAB-A6B0-0C2E83F2DD0C}"/>
    <cellStyle name="Millares 100 11 2 2 2 3 3" xfId="6014" xr:uid="{9D6E37DF-5A56-475D-A115-5E4012E56A62}"/>
    <cellStyle name="Millares 100 11 2 2 2 3 3 2" xfId="14280" xr:uid="{F86BCC39-AC24-4ED2-BF98-F3EBEFAE5C04}"/>
    <cellStyle name="Millares 100 11 2 2 2 3 3 2 2" xfId="35783" xr:uid="{237F2803-46F7-40ED-927B-A8C9A96DC1D4}"/>
    <cellStyle name="Millares 100 11 2 2 2 3 3 3" xfId="20915" xr:uid="{3DCB1128-3664-4936-B7EF-E7D803490EAC}"/>
    <cellStyle name="Millares 100 11 2 2 2 3 3 3 2" xfId="42418" xr:uid="{007BBBF3-A78C-43BD-9BB4-A7253E3B66CB}"/>
    <cellStyle name="Millares 100 11 2 2 2 3 3 4" xfId="27520" xr:uid="{2532585B-5996-468F-85E4-45CA8C72F5E7}"/>
    <cellStyle name="Millares 100 11 2 2 2 3 3 5" xfId="49023" xr:uid="{61247A7C-7A05-4CC6-901B-89D8F58527BF}"/>
    <cellStyle name="Millares 100 11 2 2 2 3 4" xfId="7655" xr:uid="{9F13CFA2-A630-4C7B-92B6-63BC574A6673}"/>
    <cellStyle name="Millares 100 11 2 2 2 3 4 2" xfId="29158" xr:uid="{99B8709C-58D8-41AD-B271-721402DFAE04}"/>
    <cellStyle name="Millares 100 11 2 2 2 3 5" xfId="9312" xr:uid="{257EDF92-B2A6-4693-B5A5-5061B9E6234B}"/>
    <cellStyle name="Millares 100 11 2 2 2 3 5 2" xfId="30815" xr:uid="{62EFFE35-2B06-482F-A634-7DBF50EF4BF4}"/>
    <cellStyle name="Millares 100 11 2 2 2 3 6" xfId="15947" xr:uid="{B2B5A483-CC24-4749-95B4-6999A3851655}"/>
    <cellStyle name="Millares 100 11 2 2 2 3 6 2" xfId="37450" xr:uid="{B1AD13DA-5FFF-4B6A-BB04-1683B795AEB3}"/>
    <cellStyle name="Millares 100 11 2 2 2 3 7" xfId="22552" xr:uid="{6FAB2D01-A0CD-4818-B1DE-322657D99CB3}"/>
    <cellStyle name="Millares 100 11 2 2 2 3 8" xfId="44055" xr:uid="{FB9BDFEC-72F6-438B-BE24-DFE9D62C428F}"/>
    <cellStyle name="Millares 100 11 2 2 2 4" xfId="1442" xr:uid="{0462A68C-F124-4EAE-A616-63087FB76763}"/>
    <cellStyle name="Millares 100 11 2 2 2 4 2" xfId="4271" xr:uid="{5F152549-917D-4085-B911-6504B1439716}"/>
    <cellStyle name="Millares 100 11 2 2 2 4 2 2" xfId="12537" xr:uid="{E7B6E392-2E93-449C-B14F-24A29D740401}"/>
    <cellStyle name="Millares 100 11 2 2 2 4 2 2 2" xfId="34040" xr:uid="{53AC6C1F-A98D-457A-A2C2-CC14775CD411}"/>
    <cellStyle name="Millares 100 11 2 2 2 4 2 3" xfId="19172" xr:uid="{403AFD94-CAA1-43AA-BF5B-2821BDB102BE}"/>
    <cellStyle name="Millares 100 11 2 2 2 4 2 3 2" xfId="40675" xr:uid="{57735CEA-6279-43C7-A883-194AB1071F68}"/>
    <cellStyle name="Millares 100 11 2 2 2 4 2 4" xfId="25777" xr:uid="{E0DFD2E5-5638-4C80-B4FD-A10262FE5A3B}"/>
    <cellStyle name="Millares 100 11 2 2 2 4 2 5" xfId="47280" xr:uid="{B3FA159A-6CF7-46C6-97C3-B7B1E8111EF5}"/>
    <cellStyle name="Millares 100 11 2 2 2 4 3" xfId="6410" xr:uid="{03120714-26A3-438B-B02C-7230270D559F}"/>
    <cellStyle name="Millares 100 11 2 2 2 4 3 2" xfId="14676" xr:uid="{75C1718F-39DA-4291-A9D4-E75D1ED56232}"/>
    <cellStyle name="Millares 100 11 2 2 2 4 3 2 2" xfId="36179" xr:uid="{334A93C7-F941-4385-BFB7-80D6DDF85070}"/>
    <cellStyle name="Millares 100 11 2 2 2 4 3 3" xfId="21311" xr:uid="{70214C51-CFA2-49D4-BE1A-A0EC605674BC}"/>
    <cellStyle name="Millares 100 11 2 2 2 4 3 3 2" xfId="42814" xr:uid="{0F25179B-D390-4030-A3B9-2DECF8F39B14}"/>
    <cellStyle name="Millares 100 11 2 2 2 4 3 4" xfId="27916" xr:uid="{7E637A0F-7B4B-4FA8-8B0F-0C7CE00B2DC6}"/>
    <cellStyle name="Millares 100 11 2 2 2 4 3 5" xfId="49419" xr:uid="{C6F94BB4-981A-4785-9409-3D76312D9D9D}"/>
    <cellStyle name="Millares 100 11 2 2 2 4 4" xfId="8051" xr:uid="{83E2DF21-F8BD-430F-84A6-F456378E566F}"/>
    <cellStyle name="Millares 100 11 2 2 2 4 4 2" xfId="29554" xr:uid="{882FA263-F76B-4F1E-978A-0D9973BFC3FC}"/>
    <cellStyle name="Millares 100 11 2 2 2 4 5" xfId="9708" xr:uid="{BD664DE4-F9B9-4F2F-8476-61CC09457EE9}"/>
    <cellStyle name="Millares 100 11 2 2 2 4 5 2" xfId="31211" xr:uid="{35AEF972-45D3-4ABA-BAC7-6A3E9F3475C6}"/>
    <cellStyle name="Millares 100 11 2 2 2 4 6" xfId="16343" xr:uid="{CD351024-133B-4B5C-9B74-F01920DD8A06}"/>
    <cellStyle name="Millares 100 11 2 2 2 4 6 2" xfId="37846" xr:uid="{1125FCC0-181A-403C-97AC-F0D18069F4E0}"/>
    <cellStyle name="Millares 100 11 2 2 2 4 7" xfId="22948" xr:uid="{F559512B-F9E4-48D3-89B6-95346399F2D0}"/>
    <cellStyle name="Millares 100 11 2 2 2 4 8" xfId="44451" xr:uid="{EA3707B1-5BE7-4E2D-B5D1-67CCE1BCF311}"/>
    <cellStyle name="Millares 100 11 2 2 2 5" xfId="2129" xr:uid="{DDE05EE6-0E03-4763-A317-90359D95AE5B}"/>
    <cellStyle name="Millares 100 11 2 2 2 5 2" xfId="10395" xr:uid="{1E355832-720C-41AF-B652-83707BF03E71}"/>
    <cellStyle name="Millares 100 11 2 2 2 5 2 2" xfId="31898" xr:uid="{CCB03054-F460-48EF-952C-52D96FD43E26}"/>
    <cellStyle name="Millares 100 11 2 2 2 5 3" xfId="17030" xr:uid="{7AD488FD-23A2-426A-A8A6-A3A255C6DA47}"/>
    <cellStyle name="Millares 100 11 2 2 2 5 3 2" xfId="38533" xr:uid="{DFC704C7-8BDA-40A8-95F2-CACAE503DDBC}"/>
    <cellStyle name="Millares 100 11 2 2 2 5 4" xfId="23635" xr:uid="{BCC642FA-70D6-4E4B-AB3B-63C08E8A1ED9}"/>
    <cellStyle name="Millares 100 11 2 2 2 5 5" xfId="45138" xr:uid="{02615E32-81CC-4023-8039-732967FD51F3}"/>
    <cellStyle name="Millares 100 11 2 2 2 6" xfId="2677" xr:uid="{4467555A-A2BC-4AF8-ABFA-0A63926C7130}"/>
    <cellStyle name="Millares 100 11 2 2 2 6 2" xfId="10943" xr:uid="{5E783C43-B55E-4B38-A96E-CE985EE516BE}"/>
    <cellStyle name="Millares 100 11 2 2 2 6 2 2" xfId="32446" xr:uid="{45A20E78-6BD5-4411-A4D8-ACED75CD8095}"/>
    <cellStyle name="Millares 100 11 2 2 2 6 3" xfId="17578" xr:uid="{F3AF7090-7D73-4E1A-A5C8-99CB79536CBA}"/>
    <cellStyle name="Millares 100 11 2 2 2 6 3 2" xfId="39081" xr:uid="{C57059D5-69DA-4593-8854-87957BFFC7E5}"/>
    <cellStyle name="Millares 100 11 2 2 2 6 4" xfId="24183" xr:uid="{354655AF-67E4-4357-84CA-C9C393BDA040}"/>
    <cellStyle name="Millares 100 11 2 2 2 6 5" xfId="45686" xr:uid="{6EBCCDEE-5F6A-4037-8A0E-B8D8C2ABF81A}"/>
    <cellStyle name="Millares 100 11 2 2 2 7" xfId="3325" xr:uid="{02BCCB7E-ADF0-4B60-90E2-FA2C53D78AB7}"/>
    <cellStyle name="Millares 100 11 2 2 2 7 2" xfId="11591" xr:uid="{567894DC-6136-4B48-A567-4943B6588E11}"/>
    <cellStyle name="Millares 100 11 2 2 2 7 2 2" xfId="33094" xr:uid="{A05ED00A-BFD0-42ED-AF03-EB8C40360389}"/>
    <cellStyle name="Millares 100 11 2 2 2 7 3" xfId="18226" xr:uid="{81A2C565-1E3E-4917-A456-4EDECA6CC981}"/>
    <cellStyle name="Millares 100 11 2 2 2 7 3 2" xfId="39729" xr:uid="{B3256458-5F10-4859-A644-029EF123F72B}"/>
    <cellStyle name="Millares 100 11 2 2 2 7 4" xfId="24831" xr:uid="{51E87915-0CF6-4672-BE56-71DECB7D5BD8}"/>
    <cellStyle name="Millares 100 11 2 2 2 7 5" xfId="46334" xr:uid="{7AE0B81B-B8A2-474A-BBB4-C5ACEFC80DBE}"/>
    <cellStyle name="Millares 100 11 2 2 2 8" xfId="4821" xr:uid="{955F2D75-1BC7-4E79-B6DF-8B0F487E21AA}"/>
    <cellStyle name="Millares 100 11 2 2 2 8 2" xfId="13087" xr:uid="{B6E3D865-FA34-4AD0-8A6F-D6169CE25DC8}"/>
    <cellStyle name="Millares 100 11 2 2 2 8 2 2" xfId="34590" xr:uid="{150A1D56-0DA7-45EE-B0CC-E6EC1BAA6CB4}"/>
    <cellStyle name="Millares 100 11 2 2 2 8 3" xfId="19722" xr:uid="{DAE3433A-6256-4211-8895-F16A47779908}"/>
    <cellStyle name="Millares 100 11 2 2 2 8 3 2" xfId="41225" xr:uid="{B217FEF0-3786-4766-B1CB-D9DB00CAC84C}"/>
    <cellStyle name="Millares 100 11 2 2 2 8 4" xfId="26327" xr:uid="{4CFD3D69-127D-40E9-A7CD-4F389EFBEF64}"/>
    <cellStyle name="Millares 100 11 2 2 2 8 5" xfId="47830" xr:uid="{C412F6F5-DE50-4CCC-BE1C-C6112A3DEBAB}"/>
    <cellStyle name="Millares 100 11 2 2 2 9" xfId="5464" xr:uid="{B3C99509-1C80-4061-A547-F8940403E06C}"/>
    <cellStyle name="Millares 100 11 2 2 2 9 2" xfId="13730" xr:uid="{0AB55C4B-33B3-47BC-94FE-5467CBB51157}"/>
    <cellStyle name="Millares 100 11 2 2 2 9 2 2" xfId="35233" xr:uid="{C70672AA-D2C3-497C-BEA1-818398457137}"/>
    <cellStyle name="Millares 100 11 2 2 2 9 3" xfId="20365" xr:uid="{6CF44926-BE24-4696-AF44-C23F5AEE5AF0}"/>
    <cellStyle name="Millares 100 11 2 2 2 9 3 2" xfId="41868" xr:uid="{8F3248F6-009B-47CA-9811-FF3364FD3350}"/>
    <cellStyle name="Millares 100 11 2 2 2 9 4" xfId="26970" xr:uid="{6B3DFA19-04D6-43BC-823C-8E2434729774}"/>
    <cellStyle name="Millares 100 11 2 2 2 9 5" xfId="48473" xr:uid="{637616C6-78D4-48CA-83F3-0F0596142ADA}"/>
    <cellStyle name="Millares 100 11 2 2 3" xfId="367" xr:uid="{1309C7E5-212E-4186-8116-DD135984743A}"/>
    <cellStyle name="Millares 100 11 2 2 3 10" xfId="15270" xr:uid="{6E87F70C-6065-41C0-B806-F548E3DEE5E4}"/>
    <cellStyle name="Millares 100 11 2 2 3 10 2" xfId="36773" xr:uid="{CCD1EFE2-BC87-4724-8032-A8DE5ABF1877}"/>
    <cellStyle name="Millares 100 11 2 2 3 11" xfId="21875" xr:uid="{5BE6A84C-B06A-46E5-A946-357ED34387C3}"/>
    <cellStyle name="Millares 100 11 2 2 3 12" xfId="43378" xr:uid="{A355053A-55D8-45C2-B454-3FF801C89405}"/>
    <cellStyle name="Millares 100 11 2 2 3 2" xfId="1315" xr:uid="{F5BD4B03-041E-4828-966F-41CE4667260D}"/>
    <cellStyle name="Millares 100 11 2 2 3 2 2" xfId="4144" xr:uid="{C9D36C6D-5A09-4F3F-8F12-3220836DDADB}"/>
    <cellStyle name="Millares 100 11 2 2 3 2 2 2" xfId="12410" xr:uid="{41BE11D4-ECC7-439E-AA54-3BCCED84BF0A}"/>
    <cellStyle name="Millares 100 11 2 2 3 2 2 2 2" xfId="33913" xr:uid="{0D1DC00E-0DB3-4F88-B251-61B855C3B4EE}"/>
    <cellStyle name="Millares 100 11 2 2 3 2 2 3" xfId="19045" xr:uid="{1F542F0A-712E-42F5-8DB5-A54520C30DF8}"/>
    <cellStyle name="Millares 100 11 2 2 3 2 2 3 2" xfId="40548" xr:uid="{3AC3E469-5CEE-4AB3-BE00-87977A96C5DB}"/>
    <cellStyle name="Millares 100 11 2 2 3 2 2 4" xfId="25650" xr:uid="{4121EBA9-40B9-4C99-AA73-CD7A7241441C}"/>
    <cellStyle name="Millares 100 11 2 2 3 2 2 5" xfId="47153" xr:uid="{D800D8F4-6D02-49A9-A2BF-2B2EC68B6EF5}"/>
    <cellStyle name="Millares 100 11 2 2 3 2 3" xfId="6283" xr:uid="{367F4D6A-5120-447D-9877-07BB129CD56B}"/>
    <cellStyle name="Millares 100 11 2 2 3 2 3 2" xfId="14549" xr:uid="{89591AFC-6AB9-418F-9A35-BBD6C1E3205E}"/>
    <cellStyle name="Millares 100 11 2 2 3 2 3 2 2" xfId="36052" xr:uid="{C3B9E336-92A1-4107-A0C2-7483390281F5}"/>
    <cellStyle name="Millares 100 11 2 2 3 2 3 3" xfId="21184" xr:uid="{99893A34-4CA8-46F9-A371-55849B237FF4}"/>
    <cellStyle name="Millares 100 11 2 2 3 2 3 3 2" xfId="42687" xr:uid="{CA2E8595-5B92-4061-BB0B-8960C7FEF32D}"/>
    <cellStyle name="Millares 100 11 2 2 3 2 3 4" xfId="27789" xr:uid="{4ECD67AD-1EC4-448E-A8BA-7EC1B31A0E57}"/>
    <cellStyle name="Millares 100 11 2 2 3 2 3 5" xfId="49292" xr:uid="{732CF9C1-B4E1-4F5F-92C3-B2C394EBD7E0}"/>
    <cellStyle name="Millares 100 11 2 2 3 2 4" xfId="7924" xr:uid="{88D570D6-277B-4850-ADB7-FB3D0A8E33DC}"/>
    <cellStyle name="Millares 100 11 2 2 3 2 4 2" xfId="29427" xr:uid="{6EFBF06A-20C3-4083-8DD5-E2DBF78A1FC0}"/>
    <cellStyle name="Millares 100 11 2 2 3 2 5" xfId="9581" xr:uid="{94262EAB-1AFF-481A-91EA-D15E98B7817D}"/>
    <cellStyle name="Millares 100 11 2 2 3 2 5 2" xfId="31084" xr:uid="{E6B5FDE0-9895-439F-9CFE-F6329B4A74F5}"/>
    <cellStyle name="Millares 100 11 2 2 3 2 6" xfId="16216" xr:uid="{81421CB4-211B-4201-84FC-85A2C6414F9F}"/>
    <cellStyle name="Millares 100 11 2 2 3 2 6 2" xfId="37719" xr:uid="{E7860839-E950-47C5-85E8-77A93E905A1F}"/>
    <cellStyle name="Millares 100 11 2 2 3 2 7" xfId="22821" xr:uid="{FF1BE1DE-F9EC-453A-95D8-A1D8CCF20C9E}"/>
    <cellStyle name="Millares 100 11 2 2 3 2 8" xfId="44324" xr:uid="{DBD331DD-4F5A-4297-B7C7-B5552E2FCE99}"/>
    <cellStyle name="Millares 100 11 2 2 3 3" xfId="2002" xr:uid="{DA266F0A-6669-4CF0-9F3F-7D8F12B31C42}"/>
    <cellStyle name="Millares 100 11 2 2 3 3 2" xfId="10268" xr:uid="{794639DA-9521-4524-BD6D-9FF39C28814F}"/>
    <cellStyle name="Millares 100 11 2 2 3 3 2 2" xfId="31771" xr:uid="{345AC68F-21A6-4319-B95E-EEB2F8072990}"/>
    <cellStyle name="Millares 100 11 2 2 3 3 3" xfId="16903" xr:uid="{7E2C9C01-33C2-4DF8-B7AA-61190E2F385F}"/>
    <cellStyle name="Millares 100 11 2 2 3 3 3 2" xfId="38406" xr:uid="{D6308037-C81C-4A16-828A-9FDB2E1D54A9}"/>
    <cellStyle name="Millares 100 11 2 2 3 3 4" xfId="23508" xr:uid="{71331DBA-50EB-459C-AC25-9F9F75D199F2}"/>
    <cellStyle name="Millares 100 11 2 2 3 3 5" xfId="45011" xr:uid="{DCEBC3A4-60EE-4604-856D-CE9DA72AEBBF}"/>
    <cellStyle name="Millares 100 11 2 2 3 4" xfId="2801" xr:uid="{1A57AE4D-EC66-4461-AC25-C051E5309AE4}"/>
    <cellStyle name="Millares 100 11 2 2 3 4 2" xfId="11067" xr:uid="{BAE5F453-2088-4B93-BB9D-C28822148EB8}"/>
    <cellStyle name="Millares 100 11 2 2 3 4 2 2" xfId="32570" xr:uid="{38B270B9-110D-4F16-998D-6DE26F3ADBAB}"/>
    <cellStyle name="Millares 100 11 2 2 3 4 3" xfId="17702" xr:uid="{E24CF4A6-DC38-4712-949D-94D6450E3CDF}"/>
    <cellStyle name="Millares 100 11 2 2 3 4 3 2" xfId="39205" xr:uid="{076D9E29-5F7D-463F-B7C5-4A56D5B8856E}"/>
    <cellStyle name="Millares 100 11 2 2 3 4 4" xfId="24307" xr:uid="{B62BB617-6C04-4F0A-95C0-A9C16E6E00B0}"/>
    <cellStyle name="Millares 100 11 2 2 3 4 5" xfId="45810" xr:uid="{86A16A3F-CB48-4568-AA09-9AA3B3DB85B3}"/>
    <cellStyle name="Millares 100 11 2 2 3 5" xfId="3198" xr:uid="{47B9E5B9-112C-4A2F-8C80-B7E231CBDEE0}"/>
    <cellStyle name="Millares 100 11 2 2 3 5 2" xfId="11464" xr:uid="{F6CF8090-1C57-4E3E-9529-BD6BA3B580CB}"/>
    <cellStyle name="Millares 100 11 2 2 3 5 2 2" xfId="32967" xr:uid="{94D88439-DA0C-4A17-98C4-C05905EA235A}"/>
    <cellStyle name="Millares 100 11 2 2 3 5 3" xfId="18099" xr:uid="{C5D83B29-7873-42D8-8C55-ECE369300E02}"/>
    <cellStyle name="Millares 100 11 2 2 3 5 3 2" xfId="39602" xr:uid="{27EA03C0-C826-4FAF-A6D6-D744CEDFABF8}"/>
    <cellStyle name="Millares 100 11 2 2 3 5 4" xfId="24704" xr:uid="{07CDAB28-E41A-4023-8D44-1EDD8B1D0175}"/>
    <cellStyle name="Millares 100 11 2 2 3 5 5" xfId="46207" xr:uid="{529BDCC1-F05E-4452-9853-D3AA57BF2567}"/>
    <cellStyle name="Millares 100 11 2 2 3 6" xfId="4945" xr:uid="{5DA3CF54-38D7-4C1C-9E67-19C363A08124}"/>
    <cellStyle name="Millares 100 11 2 2 3 6 2" xfId="13211" xr:uid="{F0C52D48-5598-44D7-9916-AEC391E3221A}"/>
    <cellStyle name="Millares 100 11 2 2 3 6 2 2" xfId="34714" xr:uid="{6AA1D3D4-CF67-4638-B379-0AFB1DCABD09}"/>
    <cellStyle name="Millares 100 11 2 2 3 6 3" xfId="19846" xr:uid="{3FDAB4F8-72FA-4C24-A108-4B9CD7589466}"/>
    <cellStyle name="Millares 100 11 2 2 3 6 3 2" xfId="41349" xr:uid="{BEB1582C-9FEF-4264-B851-DC464102B418}"/>
    <cellStyle name="Millares 100 11 2 2 3 6 4" xfId="26451" xr:uid="{4F5BBC5F-B162-4410-B2F1-62FDA2A6EC81}"/>
    <cellStyle name="Millares 100 11 2 2 3 6 5" xfId="47954" xr:uid="{31EAFE11-687A-49F0-BD86-757125113B60}"/>
    <cellStyle name="Millares 100 11 2 2 3 7" xfId="5337" xr:uid="{2B602323-94B1-43CA-ADE1-C60D5F2D5686}"/>
    <cellStyle name="Millares 100 11 2 2 3 7 2" xfId="13603" xr:uid="{93D0A4A0-B6FF-413F-9B8F-B73F63C9C813}"/>
    <cellStyle name="Millares 100 11 2 2 3 7 2 2" xfId="35106" xr:uid="{7ED8F9AF-18B4-417D-99CC-8374F7B1EED6}"/>
    <cellStyle name="Millares 100 11 2 2 3 7 3" xfId="20238" xr:uid="{9F5EF176-F0DB-4C4E-8065-D4848FF24BC5}"/>
    <cellStyle name="Millares 100 11 2 2 3 7 3 2" xfId="41741" xr:uid="{3357A8A8-8217-4199-9848-6238ECC857C3}"/>
    <cellStyle name="Millares 100 11 2 2 3 7 4" xfId="26843" xr:uid="{F7B07F92-D951-4A80-B62D-B3857EFC6B34}"/>
    <cellStyle name="Millares 100 11 2 2 3 7 5" xfId="48346" xr:uid="{61703CFF-2059-4459-9F94-CDBBB4A5754C}"/>
    <cellStyle name="Millares 100 11 2 2 3 8" xfId="6978" xr:uid="{DB492E76-CF7A-4BE1-A286-ACF034EC5C4A}"/>
    <cellStyle name="Millares 100 11 2 2 3 8 2" xfId="28481" xr:uid="{56C30238-4376-4C1E-B10D-045209651442}"/>
    <cellStyle name="Millares 100 11 2 2 3 9" xfId="8634" xr:uid="{71B6D05A-5B45-42E8-B19C-6DA17D2C36CE}"/>
    <cellStyle name="Millares 100 11 2 2 3 9 2" xfId="30137" xr:uid="{D78B47A5-F09E-4602-9253-9CCE3EE68210}"/>
    <cellStyle name="Millares 100 11 2 2 4" xfId="651" xr:uid="{811E1A0C-5B70-4DCB-9130-780E3C650046}"/>
    <cellStyle name="Millares 100 11 2 2 4 10" xfId="43660" xr:uid="{6C6A6151-BCA7-4548-9BB0-673FB1678AF6}"/>
    <cellStyle name="Millares 100 11 2 2 4 2" xfId="1597" xr:uid="{9818FBD6-3835-4F0E-A7E9-28BDC42C89FC}"/>
    <cellStyle name="Millares 100 11 2 2 4 2 2" xfId="4426" xr:uid="{81640DBE-0B05-4222-9B94-20B4B2FA1FE5}"/>
    <cellStyle name="Millares 100 11 2 2 4 2 2 2" xfId="12692" xr:uid="{7FCF21A7-8F4E-42B5-B658-A96CAEDFE1A7}"/>
    <cellStyle name="Millares 100 11 2 2 4 2 2 2 2" xfId="34195" xr:uid="{1655E6DB-D2E1-49B6-B554-91DB2EFACAA7}"/>
    <cellStyle name="Millares 100 11 2 2 4 2 2 3" xfId="19327" xr:uid="{C594F602-37E3-4BE9-A6A6-4ED383E2F96F}"/>
    <cellStyle name="Millares 100 11 2 2 4 2 2 3 2" xfId="40830" xr:uid="{774AA260-4BBE-41E7-B29D-05E8EBB2BD28}"/>
    <cellStyle name="Millares 100 11 2 2 4 2 2 4" xfId="25932" xr:uid="{BADE7ACC-0E96-49FB-A6EB-03CC8661DBDC}"/>
    <cellStyle name="Millares 100 11 2 2 4 2 2 5" xfId="47435" xr:uid="{77A4725B-9A31-469F-B895-9BAEC6AA2B31}"/>
    <cellStyle name="Millares 100 11 2 2 4 2 3" xfId="6565" xr:uid="{9F9294E7-7144-4B0B-8BB8-8F09BFF2737C}"/>
    <cellStyle name="Millares 100 11 2 2 4 2 3 2" xfId="14831" xr:uid="{408123B9-8FA8-41BC-9A43-3F119A3C007C}"/>
    <cellStyle name="Millares 100 11 2 2 4 2 3 2 2" xfId="36334" xr:uid="{D43F6B72-D945-441E-B97C-3CA4100AA9EB}"/>
    <cellStyle name="Millares 100 11 2 2 4 2 3 3" xfId="21466" xr:uid="{0AA0B102-52A0-45A4-82ED-5B477602B343}"/>
    <cellStyle name="Millares 100 11 2 2 4 2 3 3 2" xfId="42969" xr:uid="{3D1B7B7D-0035-46A4-BBDA-F82AE95C97D5}"/>
    <cellStyle name="Millares 100 11 2 2 4 2 3 4" xfId="28071" xr:uid="{1BC505A1-6CF1-4747-8436-1C1647D605E4}"/>
    <cellStyle name="Millares 100 11 2 2 4 2 3 5" xfId="49574" xr:uid="{B8BA3BB2-5C28-4C63-9A97-269C91EF13BC}"/>
    <cellStyle name="Millares 100 11 2 2 4 2 4" xfId="8206" xr:uid="{42C5CC7E-552F-4D5A-8CFC-6D523CC6138B}"/>
    <cellStyle name="Millares 100 11 2 2 4 2 4 2" xfId="29709" xr:uid="{7145139E-B28B-4313-80F8-4D64AC712C61}"/>
    <cellStyle name="Millares 100 11 2 2 4 2 5" xfId="9863" xr:uid="{B583DB23-451C-4069-980F-FD15793C1906}"/>
    <cellStyle name="Millares 100 11 2 2 4 2 5 2" xfId="31366" xr:uid="{7084FB79-4FDA-4003-9F20-62DD0A91ABD0}"/>
    <cellStyle name="Millares 100 11 2 2 4 2 6" xfId="16498" xr:uid="{C7876A12-926E-4296-B6C9-2E052BF064BD}"/>
    <cellStyle name="Millares 100 11 2 2 4 2 6 2" xfId="38001" xr:uid="{924315BD-2E0C-4B51-A060-E9BBCA946E99}"/>
    <cellStyle name="Millares 100 11 2 2 4 2 7" xfId="23103" xr:uid="{03A36E73-3051-46B6-9983-33DCEF0AFC7E}"/>
    <cellStyle name="Millares 100 11 2 2 4 2 8" xfId="44606" xr:uid="{DCF525EE-74D2-4C71-B66D-7D822A4DB1B0}"/>
    <cellStyle name="Millares 100 11 2 2 4 3" xfId="2284" xr:uid="{FAB78A7E-7C3D-46C3-913D-770628A2C73E}"/>
    <cellStyle name="Millares 100 11 2 2 4 3 2" xfId="10550" xr:uid="{9735ECAF-0979-4D23-A14B-60C7B69F5B68}"/>
    <cellStyle name="Millares 100 11 2 2 4 3 2 2" xfId="32053" xr:uid="{BC2EE30A-ABD8-4791-BF19-74358AE26FDA}"/>
    <cellStyle name="Millares 100 11 2 2 4 3 3" xfId="17185" xr:uid="{DD667675-A250-4D9E-8079-555A04E5DA44}"/>
    <cellStyle name="Millares 100 11 2 2 4 3 3 2" xfId="38688" xr:uid="{449281C6-65F4-4AF9-AAC6-F5037948932F}"/>
    <cellStyle name="Millares 100 11 2 2 4 3 4" xfId="23790" xr:uid="{C45D3D8F-7803-4D90-BB4D-711B5BF35641}"/>
    <cellStyle name="Millares 100 11 2 2 4 3 5" xfId="45293" xr:uid="{04DDF888-4CA7-4DC1-BED1-5A3FBAADCA0C}"/>
    <cellStyle name="Millares 100 11 2 2 4 4" xfId="3480" xr:uid="{43724DDA-50FC-47CF-8466-ACDF57997AD7}"/>
    <cellStyle name="Millares 100 11 2 2 4 4 2" xfId="11746" xr:uid="{5AA7A3A1-5373-4EF2-B2BE-98D6066073A2}"/>
    <cellStyle name="Millares 100 11 2 2 4 4 2 2" xfId="33249" xr:uid="{BF37FE0B-5D33-4A66-B690-5BB51247DAFB}"/>
    <cellStyle name="Millares 100 11 2 2 4 4 3" xfId="18381" xr:uid="{2CF57C98-D941-431A-9346-C4F77B849F42}"/>
    <cellStyle name="Millares 100 11 2 2 4 4 3 2" xfId="39884" xr:uid="{0168AEEF-1B01-4CFC-BA58-2E7F4C037D92}"/>
    <cellStyle name="Millares 100 11 2 2 4 4 4" xfId="24986" xr:uid="{0FA6BC65-1C34-4FD8-8F7C-EB228575F460}"/>
    <cellStyle name="Millares 100 11 2 2 4 4 5" xfId="46489" xr:uid="{2113BAC1-01DF-43D8-9482-EC876527ED15}"/>
    <cellStyle name="Millares 100 11 2 2 4 5" xfId="5619" xr:uid="{AB1F0C48-EB24-442E-A3E9-C15C7564C037}"/>
    <cellStyle name="Millares 100 11 2 2 4 5 2" xfId="13885" xr:uid="{F4FC9B01-7484-45F9-AEE9-0CA8BE67511C}"/>
    <cellStyle name="Millares 100 11 2 2 4 5 2 2" xfId="35388" xr:uid="{02774955-F0F5-4BD9-9C8A-01E1FB8CEE17}"/>
    <cellStyle name="Millares 100 11 2 2 4 5 3" xfId="20520" xr:uid="{FC5BB649-B5B3-4C44-9705-E68D63F37487}"/>
    <cellStyle name="Millares 100 11 2 2 4 5 3 2" xfId="42023" xr:uid="{46A00C8C-1724-4B36-9D27-AE207B3316FB}"/>
    <cellStyle name="Millares 100 11 2 2 4 5 4" xfId="27125" xr:uid="{565CD6AD-6FBF-488A-BB2E-E1A320273ED5}"/>
    <cellStyle name="Millares 100 11 2 2 4 5 5" xfId="48628" xr:uid="{887A0B8D-4DD8-43EB-BCC0-1D94E670BB3F}"/>
    <cellStyle name="Millares 100 11 2 2 4 6" xfId="7260" xr:uid="{B30474E5-75F7-45D2-9F85-60AEB4BF3172}"/>
    <cellStyle name="Millares 100 11 2 2 4 6 2" xfId="28763" xr:uid="{FB947B8D-8872-4E45-9E3D-5BE56818DBA7}"/>
    <cellStyle name="Millares 100 11 2 2 4 7" xfId="8917" xr:uid="{29DE3843-C833-49DD-9C5A-009E9231E031}"/>
    <cellStyle name="Millares 100 11 2 2 4 7 2" xfId="30420" xr:uid="{027174C7-E25B-4D53-A437-E6AE0A0BF32B}"/>
    <cellStyle name="Millares 100 11 2 2 4 8" xfId="15552" xr:uid="{7AD96966-E80C-4D16-B633-FF522327A7FA}"/>
    <cellStyle name="Millares 100 11 2 2 4 8 2" xfId="37055" xr:uid="{BBFB247C-D79F-4FAA-8AB7-9ECE206A54B6}"/>
    <cellStyle name="Millares 100 11 2 2 4 9" xfId="22157" xr:uid="{BDAD3F73-B97E-4A07-BFC8-00A6DC1A3185}"/>
    <cellStyle name="Millares 100 11 2 2 5" xfId="919" xr:uid="{1B74B33D-B763-4C8C-9CE4-F1416227BE62}"/>
    <cellStyle name="Millares 100 11 2 2 5 2" xfId="3748" xr:uid="{E7D0F6E5-A725-4E56-BEDF-F7D2E61A6002}"/>
    <cellStyle name="Millares 100 11 2 2 5 2 2" xfId="12014" xr:uid="{7A3E2C48-EE3F-43FC-B646-B8423830BAA9}"/>
    <cellStyle name="Millares 100 11 2 2 5 2 2 2" xfId="33517" xr:uid="{EA53E738-0E26-40CE-9754-569AC6DB09AF}"/>
    <cellStyle name="Millares 100 11 2 2 5 2 3" xfId="18649" xr:uid="{30A7BFBF-0AB7-4423-8BF0-DF67CCB6C697}"/>
    <cellStyle name="Millares 100 11 2 2 5 2 3 2" xfId="40152" xr:uid="{23C7717B-29D1-4F9C-B195-0E1D13E00342}"/>
    <cellStyle name="Millares 100 11 2 2 5 2 4" xfId="25254" xr:uid="{823680EC-6127-48EE-B569-AF9301461222}"/>
    <cellStyle name="Millares 100 11 2 2 5 2 5" xfId="46757" xr:uid="{3651CB1A-5292-49D0-A009-B52640C0EF93}"/>
    <cellStyle name="Millares 100 11 2 2 5 3" xfId="5887" xr:uid="{2A5376EC-B30D-44C7-AEF3-5AA35648DB72}"/>
    <cellStyle name="Millares 100 11 2 2 5 3 2" xfId="14153" xr:uid="{9D41333B-AB0D-4EA7-A466-68B948E7F250}"/>
    <cellStyle name="Millares 100 11 2 2 5 3 2 2" xfId="35656" xr:uid="{A4BF878D-CC3D-410A-B8FA-819C9F1B20F3}"/>
    <cellStyle name="Millares 100 11 2 2 5 3 3" xfId="20788" xr:uid="{9B2C554E-96DE-45FA-832C-0A34B13E6145}"/>
    <cellStyle name="Millares 100 11 2 2 5 3 3 2" xfId="42291" xr:uid="{A61CC4AE-BFC1-47C4-93C7-B58BFE868A6F}"/>
    <cellStyle name="Millares 100 11 2 2 5 3 4" xfId="27393" xr:uid="{CD6E88D0-2BBF-42AD-A697-6F11EA096CB0}"/>
    <cellStyle name="Millares 100 11 2 2 5 3 5" xfId="48896" xr:uid="{2D7057CE-358A-4F9F-8E51-021C22147771}"/>
    <cellStyle name="Millares 100 11 2 2 5 4" xfId="7528" xr:uid="{CDB22193-E131-4C4B-A884-C18A3F6196B1}"/>
    <cellStyle name="Millares 100 11 2 2 5 4 2" xfId="29031" xr:uid="{9F2D014C-D302-4816-9B5C-F2CB7E8B08D4}"/>
    <cellStyle name="Millares 100 11 2 2 5 5" xfId="9185" xr:uid="{3BA3D73A-D082-4745-B71C-3FE4E8C0E4D2}"/>
    <cellStyle name="Millares 100 11 2 2 5 5 2" xfId="30688" xr:uid="{0EBEACE5-F4E1-4811-8FC5-0F85A24F66E8}"/>
    <cellStyle name="Millares 100 11 2 2 5 6" xfId="15820" xr:uid="{070260A2-F320-4F25-8A2D-6910F828F0A7}"/>
    <cellStyle name="Millares 100 11 2 2 5 6 2" xfId="37323" xr:uid="{46F70E74-8AF9-4267-A2DD-1CAE2CCD853D}"/>
    <cellStyle name="Millares 100 11 2 2 5 7" xfId="22425" xr:uid="{0397E5A9-9D2B-49D9-855D-80A4BD2A55A5}"/>
    <cellStyle name="Millares 100 11 2 2 5 8" xfId="43928" xr:uid="{F1B729ED-6599-48CB-873E-D1B3E8F8CE3A}"/>
    <cellStyle name="Millares 100 11 2 2 6" xfId="1180" xr:uid="{4F008AC2-98D0-4E08-AF19-422A46677DF1}"/>
    <cellStyle name="Millares 100 11 2 2 6 2" xfId="4009" xr:uid="{AF423F5F-6A7F-4943-8D2F-12A29BE710F1}"/>
    <cellStyle name="Millares 100 11 2 2 6 2 2" xfId="12275" xr:uid="{0A51C087-5FE9-40BF-BE99-9300516434BC}"/>
    <cellStyle name="Millares 100 11 2 2 6 2 2 2" xfId="33778" xr:uid="{F26FE7C2-CBAF-43FF-AE9C-74CF5DD35CDD}"/>
    <cellStyle name="Millares 100 11 2 2 6 2 3" xfId="18910" xr:uid="{EFC112CB-ACE1-467D-8095-0878E48B25FD}"/>
    <cellStyle name="Millares 100 11 2 2 6 2 3 2" xfId="40413" xr:uid="{AF0D41DD-2501-4479-A38A-6CFD7C00429B}"/>
    <cellStyle name="Millares 100 11 2 2 6 2 4" xfId="25515" xr:uid="{DD3998E8-BE58-46BF-A4ED-9083CDF518AD}"/>
    <cellStyle name="Millares 100 11 2 2 6 2 5" xfId="47018" xr:uid="{77859AE7-0647-45DF-A2C7-2DF6179E7D2C}"/>
    <cellStyle name="Millares 100 11 2 2 6 3" xfId="6148" xr:uid="{D420A9CF-A5BB-43FF-8B91-5F2A6159746D}"/>
    <cellStyle name="Millares 100 11 2 2 6 3 2" xfId="14414" xr:uid="{856C781A-314B-4764-A54A-D69006DB7A3C}"/>
    <cellStyle name="Millares 100 11 2 2 6 3 2 2" xfId="35917" xr:uid="{28B962A7-9453-4F2B-A45E-E2E4C414729A}"/>
    <cellStyle name="Millares 100 11 2 2 6 3 3" xfId="21049" xr:uid="{5D5CE771-1F11-4981-A13A-38926812B662}"/>
    <cellStyle name="Millares 100 11 2 2 6 3 3 2" xfId="42552" xr:uid="{2CE832B5-86A6-43DD-B2F6-3240E83989A2}"/>
    <cellStyle name="Millares 100 11 2 2 6 3 4" xfId="27654" xr:uid="{F6F103D6-BBFA-4C88-9998-360ECE2A28A1}"/>
    <cellStyle name="Millares 100 11 2 2 6 3 5" xfId="49157" xr:uid="{C5FB2206-D222-42A6-8FAD-5229C3330787}"/>
    <cellStyle name="Millares 100 11 2 2 6 4" xfId="7789" xr:uid="{B6E50BF9-3536-4437-B3E2-4263758331B3}"/>
    <cellStyle name="Millares 100 11 2 2 6 4 2" xfId="29292" xr:uid="{70A2F653-2FCE-41E7-8943-3ABAB7C17A6B}"/>
    <cellStyle name="Millares 100 11 2 2 6 5" xfId="9446" xr:uid="{76734329-47BE-4898-BCD8-D410FCE45F11}"/>
    <cellStyle name="Millares 100 11 2 2 6 5 2" xfId="30949" xr:uid="{5D3B830C-3AFE-49E3-8620-9BC7C2A69D51}"/>
    <cellStyle name="Millares 100 11 2 2 6 6" xfId="16081" xr:uid="{53A9410D-CBD6-46C3-9957-A34638293703}"/>
    <cellStyle name="Millares 100 11 2 2 6 6 2" xfId="37584" xr:uid="{848E6BC8-0CB5-4280-AF8E-070C7E13A609}"/>
    <cellStyle name="Millares 100 11 2 2 6 7" xfId="22686" xr:uid="{63ED576B-6E9B-49DE-847F-9922F0E12B45}"/>
    <cellStyle name="Millares 100 11 2 2 6 8" xfId="44189" xr:uid="{7831A27B-79DE-4525-BA5C-D6646B25EDC9}"/>
    <cellStyle name="Millares 100 11 2 2 7" xfId="1868" xr:uid="{08F5BA51-95C2-4ACE-9A04-10C0258A6DB3}"/>
    <cellStyle name="Millares 100 11 2 2 7 2" xfId="10134" xr:uid="{E6CA4E19-01A2-42D8-A896-53ACCFAFFA17}"/>
    <cellStyle name="Millares 100 11 2 2 7 2 2" xfId="31637" xr:uid="{7B4578F4-D081-4E9A-B5E1-D36067CDCCD5}"/>
    <cellStyle name="Millares 100 11 2 2 7 3" xfId="16769" xr:uid="{23205285-CA79-4EAE-B0FB-064DA216D2FE}"/>
    <cellStyle name="Millares 100 11 2 2 7 3 2" xfId="38272" xr:uid="{9EE0EE3F-FFBB-45D3-9262-045534065408}"/>
    <cellStyle name="Millares 100 11 2 2 7 4" xfId="23374" xr:uid="{C64B2D33-2D78-4F60-957B-36190F0DFD41}"/>
    <cellStyle name="Millares 100 11 2 2 7 5" xfId="44877" xr:uid="{C3244B46-FACA-41CA-B68E-7EB1894E5E3C}"/>
    <cellStyle name="Millares 100 11 2 2 8" xfId="2553" xr:uid="{EFCB4291-AD5F-4F9F-9EE1-33CC66FCB2DF}"/>
    <cellStyle name="Millares 100 11 2 2 8 2" xfId="10819" xr:uid="{DE20A10F-06D3-431D-8B22-E68CAE46D684}"/>
    <cellStyle name="Millares 100 11 2 2 8 2 2" xfId="32322" xr:uid="{01D662C5-3ABE-40A4-839E-33C4AEA115C9}"/>
    <cellStyle name="Millares 100 11 2 2 8 3" xfId="17454" xr:uid="{5993AF0B-B7CD-4734-AF73-9C18FC73B65C}"/>
    <cellStyle name="Millares 100 11 2 2 8 3 2" xfId="38957" xr:uid="{9349989F-23DD-49B9-8548-834D59F40FFB}"/>
    <cellStyle name="Millares 100 11 2 2 8 4" xfId="24059" xr:uid="{E4695E66-7949-4B67-82C8-0B5033BF78B3}"/>
    <cellStyle name="Millares 100 11 2 2 8 5" xfId="45562" xr:uid="{72D98D92-13CC-4C9A-8BF1-20D703A2BDF9}"/>
    <cellStyle name="Millares 100 11 2 2 9" xfId="3064" xr:uid="{71AC76F3-D6DD-42F3-A710-D343EE759B5F}"/>
    <cellStyle name="Millares 100 11 2 2 9 2" xfId="11330" xr:uid="{272A0085-A53D-44E0-8BB4-00224C3779A7}"/>
    <cellStyle name="Millares 100 11 2 2 9 2 2" xfId="32833" xr:uid="{A5770B97-6D24-4608-BE05-F8823B5B64CB}"/>
    <cellStyle name="Millares 100 11 2 2 9 3" xfId="17965" xr:uid="{B3AFCBCA-BBC3-4631-AD53-45D033F9F8EB}"/>
    <cellStyle name="Millares 100 11 2 2 9 3 2" xfId="39468" xr:uid="{D5C20161-0402-4C4D-BD7C-D62D9998D65F}"/>
    <cellStyle name="Millares 100 11 2 2 9 4" xfId="24570" xr:uid="{E0A353C4-5194-4C20-B59B-50D8BACE2C8B}"/>
    <cellStyle name="Millares 100 11 2 2 9 5" xfId="46073" xr:uid="{2AD66FAC-1A67-4898-BB0D-B09994919861}"/>
    <cellStyle name="Millares 100 11 2 3" xfId="457" xr:uid="{5C367736-DF88-47D8-BAB5-84728C72DC82}"/>
    <cellStyle name="Millares 100 11 2 3 10" xfId="7068" xr:uid="{9272B5E0-ECFA-4F31-B211-7C00024A78F3}"/>
    <cellStyle name="Millares 100 11 2 3 10 2" xfId="28571" xr:uid="{1595697A-B5D9-4A44-82F6-69F046813562}"/>
    <cellStyle name="Millares 100 11 2 3 11" xfId="8724" xr:uid="{42AD4D45-19A8-479A-9B60-D1E2DB48D0B9}"/>
    <cellStyle name="Millares 100 11 2 3 11 2" xfId="30227" xr:uid="{E6A1EDDD-88B5-433D-93AA-A429551BB2BB}"/>
    <cellStyle name="Millares 100 11 2 3 12" xfId="15360" xr:uid="{CF9E0F3F-6A42-4CDE-9EB4-F44E51CB2992}"/>
    <cellStyle name="Millares 100 11 2 3 12 2" xfId="36863" xr:uid="{7D0DCA97-27D2-485C-B15A-AAE62865F52D}"/>
    <cellStyle name="Millares 100 11 2 3 13" xfId="21965" xr:uid="{20B242ED-3A5E-44AF-8BA3-39A8D59FDE29}"/>
    <cellStyle name="Millares 100 11 2 3 14" xfId="43468" xr:uid="{9352205A-343F-46BA-BA7D-F65E698826F5}"/>
    <cellStyle name="Millares 100 11 2 3 2" xfId="739" xr:uid="{BE57D113-34F6-4EEE-B870-56395BC45FAB}"/>
    <cellStyle name="Millares 100 11 2 3 2 10" xfId="15640" xr:uid="{FA50710F-C2C1-408F-9A75-F58676D4AEE7}"/>
    <cellStyle name="Millares 100 11 2 3 2 10 2" xfId="37143" xr:uid="{55DA76A5-0F7C-4AAA-86F9-188D776747E1}"/>
    <cellStyle name="Millares 100 11 2 3 2 11" xfId="22245" xr:uid="{2177EDBB-E7C8-405F-B456-1261A2BC7F30}"/>
    <cellStyle name="Millares 100 11 2 3 2 12" xfId="43748" xr:uid="{47B8431D-BD32-44E4-AF98-B1204FF2AD19}"/>
    <cellStyle name="Millares 100 11 2 3 2 2" xfId="1685" xr:uid="{98C6945A-1407-47B2-9A8D-03ED2AE16595}"/>
    <cellStyle name="Millares 100 11 2 3 2 2 2" xfId="4514" xr:uid="{EDAF7FC0-752F-458B-8FEF-147F7A0FE03E}"/>
    <cellStyle name="Millares 100 11 2 3 2 2 2 2" xfId="12780" xr:uid="{9F3A6BD5-5ADA-436F-8D3F-5BE092A54FAB}"/>
    <cellStyle name="Millares 100 11 2 3 2 2 2 2 2" xfId="34283" xr:uid="{69A73CDF-8979-4477-8755-5C54398E2F0B}"/>
    <cellStyle name="Millares 100 11 2 3 2 2 2 3" xfId="19415" xr:uid="{BE6A96DB-0A45-430B-B8E7-AB260FFA2CFD}"/>
    <cellStyle name="Millares 100 11 2 3 2 2 2 3 2" xfId="40918" xr:uid="{A40038F9-C90D-4197-BFEC-717CE85D05E5}"/>
    <cellStyle name="Millares 100 11 2 3 2 2 2 4" xfId="26020" xr:uid="{B6773B1A-7F9D-4386-87E3-6A853787E579}"/>
    <cellStyle name="Millares 100 11 2 3 2 2 2 5" xfId="47523" xr:uid="{D1860E69-3944-4CBE-B8F8-34A06C1A3022}"/>
    <cellStyle name="Millares 100 11 2 3 2 2 3" xfId="6653" xr:uid="{2B7DF2A8-BB40-4DBE-9172-A3D7AF7FF17A}"/>
    <cellStyle name="Millares 100 11 2 3 2 2 3 2" xfId="14919" xr:uid="{19A66596-A063-44D9-BDA8-53AEEE0C3CC7}"/>
    <cellStyle name="Millares 100 11 2 3 2 2 3 2 2" xfId="36422" xr:uid="{F84C3A8E-663C-4114-A1E2-927CFC823C1B}"/>
    <cellStyle name="Millares 100 11 2 3 2 2 3 3" xfId="21554" xr:uid="{3CC2DB54-5767-4381-B119-ACEA158CC4CD}"/>
    <cellStyle name="Millares 100 11 2 3 2 2 3 3 2" xfId="43057" xr:uid="{562C2703-FA22-416C-AEE6-2A9E026D4AF4}"/>
    <cellStyle name="Millares 100 11 2 3 2 2 3 4" xfId="28159" xr:uid="{951A3ACC-56E0-4A71-A2C2-ED0797A35F68}"/>
    <cellStyle name="Millares 100 11 2 3 2 2 3 5" xfId="49662" xr:uid="{8D894B9A-D787-4861-A7E2-1F5868F4DF72}"/>
    <cellStyle name="Millares 100 11 2 3 2 2 4" xfId="8294" xr:uid="{BAC9C5DD-560A-491D-82AA-5DCE95698B90}"/>
    <cellStyle name="Millares 100 11 2 3 2 2 4 2" xfId="29797" xr:uid="{DB17DE51-73CF-40E0-82B3-BAD10A9A4494}"/>
    <cellStyle name="Millares 100 11 2 3 2 2 5" xfId="9951" xr:uid="{553C722B-C408-419A-A62E-44D5C6BAE7D5}"/>
    <cellStyle name="Millares 100 11 2 3 2 2 5 2" xfId="31454" xr:uid="{0BDE449C-8070-494D-9BFE-AC49F81ED066}"/>
    <cellStyle name="Millares 100 11 2 3 2 2 6" xfId="16586" xr:uid="{AFBE54EB-6B2D-4C06-B2A3-E15719E88C11}"/>
    <cellStyle name="Millares 100 11 2 3 2 2 6 2" xfId="38089" xr:uid="{81AA7C04-3F59-4124-870F-EEF9E73B7199}"/>
    <cellStyle name="Millares 100 11 2 3 2 2 7" xfId="23191" xr:uid="{1FB3F865-C97F-4DF3-BC4B-CFC4870116BF}"/>
    <cellStyle name="Millares 100 11 2 3 2 2 8" xfId="44694" xr:uid="{45D3A591-80C5-476F-94CD-8EF28B3B78CD}"/>
    <cellStyle name="Millares 100 11 2 3 2 3" xfId="2372" xr:uid="{760C4DA0-30DE-496D-A957-B9D7BCBF0AF4}"/>
    <cellStyle name="Millares 100 11 2 3 2 3 2" xfId="10638" xr:uid="{25E521EC-C58F-4CDA-AA5C-5FAB3EF03413}"/>
    <cellStyle name="Millares 100 11 2 3 2 3 2 2" xfId="32141" xr:uid="{E1941781-85DB-47B4-B362-780D6A6B1415}"/>
    <cellStyle name="Millares 100 11 2 3 2 3 3" xfId="17273" xr:uid="{ED7AF43C-E41E-4FA8-B566-F0C26E330FA0}"/>
    <cellStyle name="Millares 100 11 2 3 2 3 3 2" xfId="38776" xr:uid="{68FF80DB-8CF1-46D2-97F3-03BF681C5E0A}"/>
    <cellStyle name="Millares 100 11 2 3 2 3 4" xfId="23878" xr:uid="{92C27783-0889-49E4-8C0E-E353A4BA0943}"/>
    <cellStyle name="Millares 100 11 2 3 2 3 5" xfId="45381" xr:uid="{6AEBC5A2-9494-422C-A969-27BEFB492A5F}"/>
    <cellStyle name="Millares 100 11 2 3 2 4" xfId="2889" xr:uid="{28BD07E5-4D98-4791-8399-E66B6F1406D3}"/>
    <cellStyle name="Millares 100 11 2 3 2 4 2" xfId="11155" xr:uid="{3B9043E3-C6B2-4CD4-AE84-FD383D432686}"/>
    <cellStyle name="Millares 100 11 2 3 2 4 2 2" xfId="32658" xr:uid="{AE181C15-2189-497A-914E-E35659921203}"/>
    <cellStyle name="Millares 100 11 2 3 2 4 3" xfId="17790" xr:uid="{54B54662-D9E4-43E7-B899-62B70966151B}"/>
    <cellStyle name="Millares 100 11 2 3 2 4 3 2" xfId="39293" xr:uid="{E7ECCE13-53A3-4743-AA43-47908DA7171E}"/>
    <cellStyle name="Millares 100 11 2 3 2 4 4" xfId="24395" xr:uid="{0DD9FAE6-B034-482F-8463-F9FBD653653C}"/>
    <cellStyle name="Millares 100 11 2 3 2 4 5" xfId="45898" xr:uid="{4B9FE1C1-AA11-4172-886A-B49E1D5B37DC}"/>
    <cellStyle name="Millares 100 11 2 3 2 5" xfId="3568" xr:uid="{BD796975-E96F-48EC-8CAB-67C1A37C83AB}"/>
    <cellStyle name="Millares 100 11 2 3 2 5 2" xfId="11834" xr:uid="{42CA4F37-FC40-4CC2-857A-90635F663BC3}"/>
    <cellStyle name="Millares 100 11 2 3 2 5 2 2" xfId="33337" xr:uid="{C32F738B-F3DF-4901-98B9-D641AF5E8BA8}"/>
    <cellStyle name="Millares 100 11 2 3 2 5 3" xfId="18469" xr:uid="{2C3434A4-EED3-4245-B9E7-2A8464BF072A}"/>
    <cellStyle name="Millares 100 11 2 3 2 5 3 2" xfId="39972" xr:uid="{F80142EF-DD3B-4BCA-BF44-4FB04B3AC245}"/>
    <cellStyle name="Millares 100 11 2 3 2 5 4" xfId="25074" xr:uid="{33E55BC0-7A4D-4330-8170-DED0650D907B}"/>
    <cellStyle name="Millares 100 11 2 3 2 5 5" xfId="46577" xr:uid="{A346A935-74C3-4A8D-8E26-60463E041C43}"/>
    <cellStyle name="Millares 100 11 2 3 2 6" xfId="5033" xr:uid="{84DA7CB1-7E2F-403F-994D-7A7526F35439}"/>
    <cellStyle name="Millares 100 11 2 3 2 6 2" xfId="13299" xr:uid="{FE908EBF-2FA1-4C2F-B6A8-3EF057CB3575}"/>
    <cellStyle name="Millares 100 11 2 3 2 6 2 2" xfId="34802" xr:uid="{AFA2BD33-156F-4E40-8BDC-36909666AE9D}"/>
    <cellStyle name="Millares 100 11 2 3 2 6 3" xfId="19934" xr:uid="{06B62366-1F2C-46CF-9B9A-13E3AF766F4E}"/>
    <cellStyle name="Millares 100 11 2 3 2 6 3 2" xfId="41437" xr:uid="{76E73BD3-E7C7-4CB6-B25A-DFFB57BB6621}"/>
    <cellStyle name="Millares 100 11 2 3 2 6 4" xfId="26539" xr:uid="{D7F38C26-FAC1-4F05-A2A2-B5EA255243D8}"/>
    <cellStyle name="Millares 100 11 2 3 2 6 5" xfId="48042" xr:uid="{1473ABF5-187B-40F2-8121-F8F53B22E73E}"/>
    <cellStyle name="Millares 100 11 2 3 2 7" xfId="5707" xr:uid="{2B0AB4D3-ACF7-4D6A-AEE7-23F47FFA881C}"/>
    <cellStyle name="Millares 100 11 2 3 2 7 2" xfId="13973" xr:uid="{5F0D4F39-ED4E-4690-AA03-A66116F4AF6C}"/>
    <cellStyle name="Millares 100 11 2 3 2 7 2 2" xfId="35476" xr:uid="{C3795177-952A-4AF4-9287-FAA07CC9A169}"/>
    <cellStyle name="Millares 100 11 2 3 2 7 3" xfId="20608" xr:uid="{DFC04776-A15C-4639-BF3E-FABC7DB58EB5}"/>
    <cellStyle name="Millares 100 11 2 3 2 7 3 2" xfId="42111" xr:uid="{4A3963D3-4180-4BFD-9743-C28853871129}"/>
    <cellStyle name="Millares 100 11 2 3 2 7 4" xfId="27213" xr:uid="{8F5B542E-83B6-4F7F-AE33-A01DFA920F03}"/>
    <cellStyle name="Millares 100 11 2 3 2 7 5" xfId="48716" xr:uid="{15D7219E-5E84-4C11-ACFE-1C846C9A0A58}"/>
    <cellStyle name="Millares 100 11 2 3 2 8" xfId="7348" xr:uid="{A7B73755-2274-44FD-9E59-105AC3DC4C7B}"/>
    <cellStyle name="Millares 100 11 2 3 2 8 2" xfId="28851" xr:uid="{360E05E9-73BB-48AD-923F-71B24E0C084C}"/>
    <cellStyle name="Millares 100 11 2 3 2 9" xfId="9005" xr:uid="{C006749C-FF15-46BF-A7AC-8A66E06A3E94}"/>
    <cellStyle name="Millares 100 11 2 3 2 9 2" xfId="30508" xr:uid="{C2041027-CF6D-45E2-8FAE-DBA5891185A1}"/>
    <cellStyle name="Millares 100 11 2 3 3" xfId="1009" xr:uid="{011348CC-0229-411D-B802-FC8EB2CB0CBA}"/>
    <cellStyle name="Millares 100 11 2 3 3 2" xfId="3838" xr:uid="{2D4C9A11-EC0D-49E2-A364-EFC98F156F64}"/>
    <cellStyle name="Millares 100 11 2 3 3 2 2" xfId="12104" xr:uid="{643398FF-C08D-4D87-A04A-623A0DD6E330}"/>
    <cellStyle name="Millares 100 11 2 3 3 2 2 2" xfId="33607" xr:uid="{3156EC25-94E3-4B8C-80CC-BCB5A7B9787C}"/>
    <cellStyle name="Millares 100 11 2 3 3 2 3" xfId="18739" xr:uid="{04DE9846-B917-466E-B6B8-7E629DD822DD}"/>
    <cellStyle name="Millares 100 11 2 3 3 2 3 2" xfId="40242" xr:uid="{633B918A-A206-4064-835B-B5CC4887AED1}"/>
    <cellStyle name="Millares 100 11 2 3 3 2 4" xfId="25344" xr:uid="{30547F61-6C1D-4004-97B0-040D2AA49F80}"/>
    <cellStyle name="Millares 100 11 2 3 3 2 5" xfId="46847" xr:uid="{710B5B04-1936-4F99-B005-9D058B40530B}"/>
    <cellStyle name="Millares 100 11 2 3 3 3" xfId="5977" xr:uid="{4B0F2400-B461-4DD3-B1DB-77D23776744E}"/>
    <cellStyle name="Millares 100 11 2 3 3 3 2" xfId="14243" xr:uid="{B353E860-8108-4BD5-B469-523C86704210}"/>
    <cellStyle name="Millares 100 11 2 3 3 3 2 2" xfId="35746" xr:uid="{6302325C-0678-452A-91C9-1CF0AC1DA712}"/>
    <cellStyle name="Millares 100 11 2 3 3 3 3" xfId="20878" xr:uid="{27108E7E-1FE4-4038-B88A-6514D73AB81C}"/>
    <cellStyle name="Millares 100 11 2 3 3 3 3 2" xfId="42381" xr:uid="{67687393-726D-43CA-9066-D9E8EEEB7E6F}"/>
    <cellStyle name="Millares 100 11 2 3 3 3 4" xfId="27483" xr:uid="{2670A5AF-07B9-4870-8FD7-2B03F5B034C7}"/>
    <cellStyle name="Millares 100 11 2 3 3 3 5" xfId="48986" xr:uid="{D5CE39DC-48DA-4322-BDA0-4BBFFA2DE6D9}"/>
    <cellStyle name="Millares 100 11 2 3 3 4" xfId="7618" xr:uid="{9AAEDA0F-110B-40CE-9FDC-138CF2100179}"/>
    <cellStyle name="Millares 100 11 2 3 3 4 2" xfId="29121" xr:uid="{8A5ED3C9-81B8-4122-90B3-0BE91DF1B476}"/>
    <cellStyle name="Millares 100 11 2 3 3 5" xfId="9275" xr:uid="{8D61518B-E0F6-47DD-942A-95BC989D2AAC}"/>
    <cellStyle name="Millares 100 11 2 3 3 5 2" xfId="30778" xr:uid="{9F04892D-0548-488E-9992-D5D6CF5F9A70}"/>
    <cellStyle name="Millares 100 11 2 3 3 6" xfId="15910" xr:uid="{B5F2F7ED-018F-4CB4-9BA0-BD1751BB0E92}"/>
    <cellStyle name="Millares 100 11 2 3 3 6 2" xfId="37413" xr:uid="{F578D396-C91C-4F1E-B8D7-68CDCC9494C6}"/>
    <cellStyle name="Millares 100 11 2 3 3 7" xfId="22515" xr:uid="{37602D4D-BF11-44EF-B58E-BA05BA2BC626}"/>
    <cellStyle name="Millares 100 11 2 3 3 8" xfId="44018" xr:uid="{7EF3C2C6-26AD-4EDA-8DB7-895256E17906}"/>
    <cellStyle name="Millares 100 11 2 3 4" xfId="1405" xr:uid="{B9AA1851-06F6-4D04-A5B2-6C867C4BA059}"/>
    <cellStyle name="Millares 100 11 2 3 4 2" xfId="4234" xr:uid="{706281CE-5CA3-44C7-92F0-61370B1B0232}"/>
    <cellStyle name="Millares 100 11 2 3 4 2 2" xfId="12500" xr:uid="{1BC97A0F-B34E-4060-A8A6-75C9C4D2A4F7}"/>
    <cellStyle name="Millares 100 11 2 3 4 2 2 2" xfId="34003" xr:uid="{664558B3-ADF5-4ACC-8970-A79CED4EE8C2}"/>
    <cellStyle name="Millares 100 11 2 3 4 2 3" xfId="19135" xr:uid="{3E511A8A-9F36-4D58-94CB-38856CE3CCA2}"/>
    <cellStyle name="Millares 100 11 2 3 4 2 3 2" xfId="40638" xr:uid="{9834694B-6214-4266-9D5C-7C3687406BE3}"/>
    <cellStyle name="Millares 100 11 2 3 4 2 4" xfId="25740" xr:uid="{40DBF7C1-C300-4D51-9EE4-559D6D8B73C6}"/>
    <cellStyle name="Millares 100 11 2 3 4 2 5" xfId="47243" xr:uid="{5D9FE007-838E-4359-886F-DCCA19E1D2CA}"/>
    <cellStyle name="Millares 100 11 2 3 4 3" xfId="6373" xr:uid="{C21D3401-4AF5-4E7B-8C33-18EEEB807194}"/>
    <cellStyle name="Millares 100 11 2 3 4 3 2" xfId="14639" xr:uid="{5434FA0D-A1D6-45F0-908C-DFAB46F52E9D}"/>
    <cellStyle name="Millares 100 11 2 3 4 3 2 2" xfId="36142" xr:uid="{35460327-DFC1-45B4-9EDB-3D9AABF72B70}"/>
    <cellStyle name="Millares 100 11 2 3 4 3 3" xfId="21274" xr:uid="{77427ABD-CA3A-4C52-AD11-C2649FD5D6CA}"/>
    <cellStyle name="Millares 100 11 2 3 4 3 3 2" xfId="42777" xr:uid="{41985E51-69CF-4294-A89C-357A68E26E34}"/>
    <cellStyle name="Millares 100 11 2 3 4 3 4" xfId="27879" xr:uid="{751775DC-1540-49A6-9336-105B49DBD973}"/>
    <cellStyle name="Millares 100 11 2 3 4 3 5" xfId="49382" xr:uid="{10C809E8-7669-4AE3-BBAB-5AB19CE29464}"/>
    <cellStyle name="Millares 100 11 2 3 4 4" xfId="8014" xr:uid="{AB1D6C14-2F9A-46B7-A5E4-672D7F99EA5C}"/>
    <cellStyle name="Millares 100 11 2 3 4 4 2" xfId="29517" xr:uid="{2A245CEC-114F-4F6B-8426-AC0C1F1E53EC}"/>
    <cellStyle name="Millares 100 11 2 3 4 5" xfId="9671" xr:uid="{A5F45066-F295-4EAC-BA46-34E5EB07495F}"/>
    <cellStyle name="Millares 100 11 2 3 4 5 2" xfId="31174" xr:uid="{D6A03AB9-85C6-415D-A65F-8FBEC7727A28}"/>
    <cellStyle name="Millares 100 11 2 3 4 6" xfId="16306" xr:uid="{ABB2DDA1-2FF6-4C43-8DC8-3A4D75D78066}"/>
    <cellStyle name="Millares 100 11 2 3 4 6 2" xfId="37809" xr:uid="{5B1971B9-641A-42CA-B761-0F0981AAAE25}"/>
    <cellStyle name="Millares 100 11 2 3 4 7" xfId="22911" xr:uid="{15B5BDFB-8E1D-4937-8B3E-CC26F65FE3A1}"/>
    <cellStyle name="Millares 100 11 2 3 4 8" xfId="44414" xr:uid="{B79CA6D7-1AE1-48F1-AF4F-B5D291D08A7C}"/>
    <cellStyle name="Millares 100 11 2 3 5" xfId="2092" xr:uid="{904780A8-BAA7-43AF-AF5F-749C4C280EC4}"/>
    <cellStyle name="Millares 100 11 2 3 5 2" xfId="10358" xr:uid="{C48AA4DF-EB9D-451F-9344-9609E8C33E67}"/>
    <cellStyle name="Millares 100 11 2 3 5 2 2" xfId="31861" xr:uid="{E68B7880-C978-4CCE-BBE1-3CDAC7168582}"/>
    <cellStyle name="Millares 100 11 2 3 5 3" xfId="16993" xr:uid="{AF3B311C-217E-40CA-9694-20C2871554E5}"/>
    <cellStyle name="Millares 100 11 2 3 5 3 2" xfId="38496" xr:uid="{C7C4D718-105E-4961-B079-90FD200A9B50}"/>
    <cellStyle name="Millares 100 11 2 3 5 4" xfId="23598" xr:uid="{06FA8CB7-85C4-46E7-AD84-22A33C16A79D}"/>
    <cellStyle name="Millares 100 11 2 3 5 5" xfId="45101" xr:uid="{D65E9B97-AE79-4896-8057-6EB977EAD31D}"/>
    <cellStyle name="Millares 100 11 2 3 6" xfId="2640" xr:uid="{0CFDBC69-84F1-4D61-A5CF-EAD9077C872E}"/>
    <cellStyle name="Millares 100 11 2 3 6 2" xfId="10906" xr:uid="{1F29CC1A-5455-4876-B473-DEE096ECC7CC}"/>
    <cellStyle name="Millares 100 11 2 3 6 2 2" xfId="32409" xr:uid="{745B96F8-9C43-4C0A-B35F-9401687E8E79}"/>
    <cellStyle name="Millares 100 11 2 3 6 3" xfId="17541" xr:uid="{33B8F95E-43A9-474B-A8A6-DAA0152B757E}"/>
    <cellStyle name="Millares 100 11 2 3 6 3 2" xfId="39044" xr:uid="{A1C72671-F669-46DF-B133-4503AA2046F9}"/>
    <cellStyle name="Millares 100 11 2 3 6 4" xfId="24146" xr:uid="{239686A7-E915-4862-AF4B-3BE8D0BD07A5}"/>
    <cellStyle name="Millares 100 11 2 3 6 5" xfId="45649" xr:uid="{F2BD7B17-FC58-4532-9399-40B9BAF2A31C}"/>
    <cellStyle name="Millares 100 11 2 3 7" xfId="3288" xr:uid="{1440A270-7FB7-45FC-8703-E2A8F866E465}"/>
    <cellStyle name="Millares 100 11 2 3 7 2" xfId="11554" xr:uid="{74DB0867-2589-48FF-BAE7-D76E807459C4}"/>
    <cellStyle name="Millares 100 11 2 3 7 2 2" xfId="33057" xr:uid="{FF498677-A028-4B58-9802-8EBA4E7AEED0}"/>
    <cellStyle name="Millares 100 11 2 3 7 3" xfId="18189" xr:uid="{493B6102-4C42-48E1-A4BA-10CEB6B59099}"/>
    <cellStyle name="Millares 100 11 2 3 7 3 2" xfId="39692" xr:uid="{8B866BA8-E25D-4FB4-88B9-27FF2515B3A1}"/>
    <cellStyle name="Millares 100 11 2 3 7 4" xfId="24794" xr:uid="{750DAC6E-51E1-43DC-B9D8-8995218F8DA4}"/>
    <cellStyle name="Millares 100 11 2 3 7 5" xfId="46297" xr:uid="{F80CB927-5777-48B8-AD01-4BC8D52749CE}"/>
    <cellStyle name="Millares 100 11 2 3 8" xfId="4784" xr:uid="{E056F9BD-9AC9-4DFE-9C0C-B7C91A58AE69}"/>
    <cellStyle name="Millares 100 11 2 3 8 2" xfId="13050" xr:uid="{33926B10-0495-4F86-90A5-99C67BFED81B}"/>
    <cellStyle name="Millares 100 11 2 3 8 2 2" xfId="34553" xr:uid="{71A6F848-CA5A-44F2-8CC6-1262333D9DA0}"/>
    <cellStyle name="Millares 100 11 2 3 8 3" xfId="19685" xr:uid="{715377EA-9096-478C-8BF5-D10560C4CC5B}"/>
    <cellStyle name="Millares 100 11 2 3 8 3 2" xfId="41188" xr:uid="{7DA42B8E-F1D2-4E5D-AE9C-8A75C10FDF79}"/>
    <cellStyle name="Millares 100 11 2 3 8 4" xfId="26290" xr:uid="{1B50484D-DB03-440D-84DF-78BDFA23AA7D}"/>
    <cellStyle name="Millares 100 11 2 3 8 5" xfId="47793" xr:uid="{536E8FFC-AF86-4310-896F-6EBF571DC32E}"/>
    <cellStyle name="Millares 100 11 2 3 9" xfId="5427" xr:uid="{3BBE9B5B-F553-4A96-8A86-AE1BBF522C64}"/>
    <cellStyle name="Millares 100 11 2 3 9 2" xfId="13693" xr:uid="{B3C7C078-C941-4A9A-AEA4-13D3ACF3CD91}"/>
    <cellStyle name="Millares 100 11 2 3 9 2 2" xfId="35196" xr:uid="{22646700-1AE8-49CD-8B68-8BAFEB38045B}"/>
    <cellStyle name="Millares 100 11 2 3 9 3" xfId="20328" xr:uid="{53572E34-99E3-4484-8D77-AE6523831AFA}"/>
    <cellStyle name="Millares 100 11 2 3 9 3 2" xfId="41831" xr:uid="{D502908A-D7A2-49F9-9CFA-4AB39292D14B}"/>
    <cellStyle name="Millares 100 11 2 3 9 4" xfId="26933" xr:uid="{6CB929C8-BEA1-49A3-8490-B45AED604F67}"/>
    <cellStyle name="Millares 100 11 2 3 9 5" xfId="48436" xr:uid="{B5F27C62-E594-4DA1-BFFE-09AC64FF358F}"/>
    <cellStyle name="Millares 100 11 2 4" xfId="330" xr:uid="{68B77ECA-83DF-4BED-A22A-B30C92465285}"/>
    <cellStyle name="Millares 100 11 2 4 10" xfId="15233" xr:uid="{B12067BB-99BF-46CA-8FA3-D8283A93B902}"/>
    <cellStyle name="Millares 100 11 2 4 10 2" xfId="36736" xr:uid="{0D84D6BE-ED6F-4EA0-A5DA-DA3DAA99711B}"/>
    <cellStyle name="Millares 100 11 2 4 11" xfId="21838" xr:uid="{68DEFCA1-FE44-40F2-B5D6-1D72288F2392}"/>
    <cellStyle name="Millares 100 11 2 4 12" xfId="43341" xr:uid="{0D508B54-66EA-468F-A6B4-6625EBD133D4}"/>
    <cellStyle name="Millares 100 11 2 4 2" xfId="1278" xr:uid="{A4506DF0-7229-49EF-B70C-D941D8EA15AD}"/>
    <cellStyle name="Millares 100 11 2 4 2 2" xfId="4107" xr:uid="{F76970DF-FA99-4E99-AEE0-23AF3D6B36AD}"/>
    <cellStyle name="Millares 100 11 2 4 2 2 2" xfId="12373" xr:uid="{9DB96BF2-A733-4B13-A5DF-B819B74363B6}"/>
    <cellStyle name="Millares 100 11 2 4 2 2 2 2" xfId="33876" xr:uid="{E582E5E0-2FCE-400E-9D38-F56A0AB2A8D1}"/>
    <cellStyle name="Millares 100 11 2 4 2 2 3" xfId="19008" xr:uid="{2277C60F-E9E7-49EE-80A0-B53CDD88F9CA}"/>
    <cellStyle name="Millares 100 11 2 4 2 2 3 2" xfId="40511" xr:uid="{D079D8EB-19DF-4E17-960B-808F1CC89F31}"/>
    <cellStyle name="Millares 100 11 2 4 2 2 4" xfId="25613" xr:uid="{9C3C8C17-D720-4889-9103-ADFCBB8D5129}"/>
    <cellStyle name="Millares 100 11 2 4 2 2 5" xfId="47116" xr:uid="{021A8665-DD6B-468A-86E7-2EF9832B748D}"/>
    <cellStyle name="Millares 100 11 2 4 2 3" xfId="6246" xr:uid="{156E407C-8A10-4A15-AB22-BCCF6364992E}"/>
    <cellStyle name="Millares 100 11 2 4 2 3 2" xfId="14512" xr:uid="{A5237B59-C1C9-4151-9A1B-76C637D9105A}"/>
    <cellStyle name="Millares 100 11 2 4 2 3 2 2" xfId="36015" xr:uid="{18AE87D9-88A8-4289-8A4F-9C1C310BFBDD}"/>
    <cellStyle name="Millares 100 11 2 4 2 3 3" xfId="21147" xr:uid="{BD370336-3DDA-4FC8-99D2-2B622BD4B510}"/>
    <cellStyle name="Millares 100 11 2 4 2 3 3 2" xfId="42650" xr:uid="{FA555A40-364F-417B-AAD0-1F84E72E8138}"/>
    <cellStyle name="Millares 100 11 2 4 2 3 4" xfId="27752" xr:uid="{225A17D8-34C8-4400-AA2F-6D3190020ACF}"/>
    <cellStyle name="Millares 100 11 2 4 2 3 5" xfId="49255" xr:uid="{BF78FD0F-D910-4AFE-BCB8-3883B0439797}"/>
    <cellStyle name="Millares 100 11 2 4 2 4" xfId="7887" xr:uid="{110FB369-C094-4671-A987-96F2229EB6E3}"/>
    <cellStyle name="Millares 100 11 2 4 2 4 2" xfId="29390" xr:uid="{0EA98B1B-8B93-4BA6-97FD-7CC4E6D85153}"/>
    <cellStyle name="Millares 100 11 2 4 2 5" xfId="9544" xr:uid="{3D6832CF-A19E-4F4F-A6DB-2A7C3BCDFEA9}"/>
    <cellStyle name="Millares 100 11 2 4 2 5 2" xfId="31047" xr:uid="{A7A4605A-70FC-432E-BF57-00F74D781AAE}"/>
    <cellStyle name="Millares 100 11 2 4 2 6" xfId="16179" xr:uid="{960872E9-7BDE-41BC-8C7F-797F99C70DAF}"/>
    <cellStyle name="Millares 100 11 2 4 2 6 2" xfId="37682" xr:uid="{1A89F3ED-49FD-4033-A2A2-5832A0E1020C}"/>
    <cellStyle name="Millares 100 11 2 4 2 7" xfId="22784" xr:uid="{13F82F9E-65CD-4E32-B937-528F89B6F813}"/>
    <cellStyle name="Millares 100 11 2 4 2 8" xfId="44287" xr:uid="{ED7B9F92-EE22-4324-BAEB-231411CB7397}"/>
    <cellStyle name="Millares 100 11 2 4 3" xfId="1965" xr:uid="{D889FCF6-7E83-4358-92D8-827B7A4A1D98}"/>
    <cellStyle name="Millares 100 11 2 4 3 2" xfId="10231" xr:uid="{F444CA3D-C3B5-4D6A-A56D-748DC274EA88}"/>
    <cellStyle name="Millares 100 11 2 4 3 2 2" xfId="31734" xr:uid="{F1ED2010-1E5B-40F9-9778-20B0A08BACA9}"/>
    <cellStyle name="Millares 100 11 2 4 3 3" xfId="16866" xr:uid="{F751E523-C68B-4ECC-94D2-DF673E6501E1}"/>
    <cellStyle name="Millares 100 11 2 4 3 3 2" xfId="38369" xr:uid="{D9FFC14D-2649-4982-9722-DA2D53D2B642}"/>
    <cellStyle name="Millares 100 11 2 4 3 4" xfId="23471" xr:uid="{CF393747-5EEE-4B37-9F65-33CAD6D294CF}"/>
    <cellStyle name="Millares 100 11 2 4 3 5" xfId="44974" xr:uid="{10E6FD55-AD10-4B59-AD12-D5908C36590E}"/>
    <cellStyle name="Millares 100 11 2 4 4" xfId="2764" xr:uid="{094F7B59-DAD0-4985-82EC-4C1CE8EF46A6}"/>
    <cellStyle name="Millares 100 11 2 4 4 2" xfId="11030" xr:uid="{4F70622D-FDB1-4EF4-B731-9A6C05D65C45}"/>
    <cellStyle name="Millares 100 11 2 4 4 2 2" xfId="32533" xr:uid="{D4FCBFD0-B3F6-496B-8C10-E7FD3270F07D}"/>
    <cellStyle name="Millares 100 11 2 4 4 3" xfId="17665" xr:uid="{876202CA-30DC-48BC-AF91-BC18AB7E6121}"/>
    <cellStyle name="Millares 100 11 2 4 4 3 2" xfId="39168" xr:uid="{0ECA4CE0-A4D5-435E-9D40-85CE88F638DE}"/>
    <cellStyle name="Millares 100 11 2 4 4 4" xfId="24270" xr:uid="{788798FD-80F9-43CD-A507-5502A53CF0A7}"/>
    <cellStyle name="Millares 100 11 2 4 4 5" xfId="45773" xr:uid="{FF5A4FDD-05A2-46ED-8ACC-116807DE674A}"/>
    <cellStyle name="Millares 100 11 2 4 5" xfId="3161" xr:uid="{E5B3554F-49EF-48F1-9E9A-E98B3103E359}"/>
    <cellStyle name="Millares 100 11 2 4 5 2" xfId="11427" xr:uid="{0FA333C0-22F6-460C-959D-AF81EF5B5F2C}"/>
    <cellStyle name="Millares 100 11 2 4 5 2 2" xfId="32930" xr:uid="{4A252560-1DDE-43B7-9163-9B2ABED71D42}"/>
    <cellStyle name="Millares 100 11 2 4 5 3" xfId="18062" xr:uid="{592EF1DA-C4E5-4220-BC8B-0301F757C38B}"/>
    <cellStyle name="Millares 100 11 2 4 5 3 2" xfId="39565" xr:uid="{2D6DC60A-7DF7-42DE-87E0-66507BA8F371}"/>
    <cellStyle name="Millares 100 11 2 4 5 4" xfId="24667" xr:uid="{2DD57C18-8E25-44C4-AD00-E49DAFF95148}"/>
    <cellStyle name="Millares 100 11 2 4 5 5" xfId="46170" xr:uid="{E78EAFEF-0CB2-46C1-91B8-53F1C521D3DB}"/>
    <cellStyle name="Millares 100 11 2 4 6" xfId="4908" xr:uid="{2E8D269C-9870-4B96-88AA-46C35422E12A}"/>
    <cellStyle name="Millares 100 11 2 4 6 2" xfId="13174" xr:uid="{7701C760-5787-4272-BC2F-C3AE7FE65A1B}"/>
    <cellStyle name="Millares 100 11 2 4 6 2 2" xfId="34677" xr:uid="{590233BC-336C-4431-A498-3C1532B02C40}"/>
    <cellStyle name="Millares 100 11 2 4 6 3" xfId="19809" xr:uid="{97EE85A7-C941-48D3-AEC4-554AFAAFF4DA}"/>
    <cellStyle name="Millares 100 11 2 4 6 3 2" xfId="41312" xr:uid="{1214939A-C6B8-4DDE-98AB-05272E4AEE60}"/>
    <cellStyle name="Millares 100 11 2 4 6 4" xfId="26414" xr:uid="{D2AC6DF7-2A2E-463A-B8A0-57855909B3A8}"/>
    <cellStyle name="Millares 100 11 2 4 6 5" xfId="47917" xr:uid="{433ED56E-A1E8-46B7-9DD5-F51C0531AF1E}"/>
    <cellStyle name="Millares 100 11 2 4 7" xfId="5300" xr:uid="{B9C1605A-B772-4872-9F8E-E0324285110B}"/>
    <cellStyle name="Millares 100 11 2 4 7 2" xfId="13566" xr:uid="{F9C7A647-6794-4156-ACB1-D1ACA87978E6}"/>
    <cellStyle name="Millares 100 11 2 4 7 2 2" xfId="35069" xr:uid="{7D91713B-2703-4D72-8F22-A70FFD355C5A}"/>
    <cellStyle name="Millares 100 11 2 4 7 3" xfId="20201" xr:uid="{DD2EFF5E-728D-49CB-A5F9-B0E51E9BE72D}"/>
    <cellStyle name="Millares 100 11 2 4 7 3 2" xfId="41704" xr:uid="{F614D3EB-FDB2-4BE3-A3E3-F876B0B60959}"/>
    <cellStyle name="Millares 100 11 2 4 7 4" xfId="26806" xr:uid="{40A31F37-360B-47AE-85BB-C8A42C7A56C9}"/>
    <cellStyle name="Millares 100 11 2 4 7 5" xfId="48309" xr:uid="{CB636B06-3D99-428C-BF3C-641821E07A74}"/>
    <cellStyle name="Millares 100 11 2 4 8" xfId="6941" xr:uid="{6B2E1EFF-18F0-4C04-BF27-B059854A0DCD}"/>
    <cellStyle name="Millares 100 11 2 4 8 2" xfId="28444" xr:uid="{E036B525-2B85-4055-9D63-DBF8F3C6610F}"/>
    <cellStyle name="Millares 100 11 2 4 9" xfId="8597" xr:uid="{D33C597B-B253-4786-AC73-817929E1DCF9}"/>
    <cellStyle name="Millares 100 11 2 4 9 2" xfId="30100" xr:uid="{D25453E2-A8BE-4ABC-8AD5-5042D0E4EA29}"/>
    <cellStyle name="Millares 100 11 2 5" xfId="614" xr:uid="{4C5A428F-19E7-4B45-B2C3-E765B29538D4}"/>
    <cellStyle name="Millares 100 11 2 5 10" xfId="43623" xr:uid="{A1B0DAD7-678D-466D-893A-3CDC44C4DA14}"/>
    <cellStyle name="Millares 100 11 2 5 2" xfId="1560" xr:uid="{C53EAF68-95D4-4D12-848D-41952CEEC7C4}"/>
    <cellStyle name="Millares 100 11 2 5 2 2" xfId="4389" xr:uid="{6FD4A4C0-024E-43E6-BF26-CF5BAA9A1485}"/>
    <cellStyle name="Millares 100 11 2 5 2 2 2" xfId="12655" xr:uid="{B05166ED-3950-4295-8B90-142FF7934FAA}"/>
    <cellStyle name="Millares 100 11 2 5 2 2 2 2" xfId="34158" xr:uid="{B796D058-CF86-455C-8BD9-CAE74C2EE637}"/>
    <cellStyle name="Millares 100 11 2 5 2 2 3" xfId="19290" xr:uid="{96D75A46-9503-4138-9BAD-8192B1ED3A8B}"/>
    <cellStyle name="Millares 100 11 2 5 2 2 3 2" xfId="40793" xr:uid="{9A323A4E-612A-4A65-866C-9815EB544613}"/>
    <cellStyle name="Millares 100 11 2 5 2 2 4" xfId="25895" xr:uid="{355D8878-0DDC-4EE5-B6AC-0C5B7130EF1D}"/>
    <cellStyle name="Millares 100 11 2 5 2 2 5" xfId="47398" xr:uid="{0FAD482F-6868-4C4A-BB7F-E50927E9C542}"/>
    <cellStyle name="Millares 100 11 2 5 2 3" xfId="6528" xr:uid="{CC7AE50B-D044-404A-8B44-F3638F50A742}"/>
    <cellStyle name="Millares 100 11 2 5 2 3 2" xfId="14794" xr:uid="{5330CDB2-8413-4060-842D-7C3488DCD023}"/>
    <cellStyle name="Millares 100 11 2 5 2 3 2 2" xfId="36297" xr:uid="{C36F73EE-E458-42EA-AF8C-C01779CD4639}"/>
    <cellStyle name="Millares 100 11 2 5 2 3 3" xfId="21429" xr:uid="{D4BE259A-01AF-46C2-8BA4-D6E89A1582D3}"/>
    <cellStyle name="Millares 100 11 2 5 2 3 3 2" xfId="42932" xr:uid="{D674BABC-17C1-4A9F-B97E-926F8CC4C0C7}"/>
    <cellStyle name="Millares 100 11 2 5 2 3 4" xfId="28034" xr:uid="{C82133DB-41F6-4258-9F68-85EAA448164F}"/>
    <cellStyle name="Millares 100 11 2 5 2 3 5" xfId="49537" xr:uid="{CDA0506A-4A5D-4041-8E26-4A8F2EB92023}"/>
    <cellStyle name="Millares 100 11 2 5 2 4" xfId="8169" xr:uid="{7E1F36ED-7243-42A1-8E5F-B68D16A1DA1E}"/>
    <cellStyle name="Millares 100 11 2 5 2 4 2" xfId="29672" xr:uid="{CBA27108-5E82-4FF7-A8A6-4FD2668997C7}"/>
    <cellStyle name="Millares 100 11 2 5 2 5" xfId="9826" xr:uid="{FC2372B4-9222-4F20-A6B4-E7B6073AF18B}"/>
    <cellStyle name="Millares 100 11 2 5 2 5 2" xfId="31329" xr:uid="{9CA71F0D-9561-473F-BB06-8917E96878DE}"/>
    <cellStyle name="Millares 100 11 2 5 2 6" xfId="16461" xr:uid="{3254F8D3-20A1-41A2-8489-2C16F3457C4A}"/>
    <cellStyle name="Millares 100 11 2 5 2 6 2" xfId="37964" xr:uid="{0FE8CB0C-E8A7-4BAF-A295-E9D08E0F5199}"/>
    <cellStyle name="Millares 100 11 2 5 2 7" xfId="23066" xr:uid="{17ACC6A4-4678-4CC0-8CB0-81986A82ACA8}"/>
    <cellStyle name="Millares 100 11 2 5 2 8" xfId="44569" xr:uid="{212F78CC-D435-481C-BC95-6DB29CF5E5DD}"/>
    <cellStyle name="Millares 100 11 2 5 3" xfId="2247" xr:uid="{554E618F-71E7-4439-9AB7-E9EABD53CCE0}"/>
    <cellStyle name="Millares 100 11 2 5 3 2" xfId="10513" xr:uid="{8F2595B1-C01F-4E48-A8D2-323B685C2C82}"/>
    <cellStyle name="Millares 100 11 2 5 3 2 2" xfId="32016" xr:uid="{E2441F18-33FC-41AA-B9AF-050F46353409}"/>
    <cellStyle name="Millares 100 11 2 5 3 3" xfId="17148" xr:uid="{07B72257-7B06-44DE-894E-873D087CFFC9}"/>
    <cellStyle name="Millares 100 11 2 5 3 3 2" xfId="38651" xr:uid="{00DB6152-33D1-4DFC-A852-16F2BDA9D3A8}"/>
    <cellStyle name="Millares 100 11 2 5 3 4" xfId="23753" xr:uid="{C003B712-9081-48E2-BF71-65AD882FB4A0}"/>
    <cellStyle name="Millares 100 11 2 5 3 5" xfId="45256" xr:uid="{5BB7264C-8C42-4A2F-B5A8-5FFC007273FA}"/>
    <cellStyle name="Millares 100 11 2 5 4" xfId="3443" xr:uid="{23C79CD5-8E0E-4F6C-8478-3BB8E324E4BF}"/>
    <cellStyle name="Millares 100 11 2 5 4 2" xfId="11709" xr:uid="{449BF2C5-C78E-4295-A5E8-3C06AC67EC23}"/>
    <cellStyle name="Millares 100 11 2 5 4 2 2" xfId="33212" xr:uid="{91251012-A963-4C10-AF24-1F00FDB12C45}"/>
    <cellStyle name="Millares 100 11 2 5 4 3" xfId="18344" xr:uid="{5B0FCC31-4E69-4B25-B9E9-0ACA222BC8AB}"/>
    <cellStyle name="Millares 100 11 2 5 4 3 2" xfId="39847" xr:uid="{39A88BD7-A7BB-4BA7-9357-EE3086BF8643}"/>
    <cellStyle name="Millares 100 11 2 5 4 4" xfId="24949" xr:uid="{BFEC6963-6B45-4A42-926A-D6718465EDB6}"/>
    <cellStyle name="Millares 100 11 2 5 4 5" xfId="46452" xr:uid="{0B0998EB-D9A5-4C39-8F56-DAA5EC47F167}"/>
    <cellStyle name="Millares 100 11 2 5 5" xfId="5582" xr:uid="{8889C572-3985-4556-B94A-499498DB6AD9}"/>
    <cellStyle name="Millares 100 11 2 5 5 2" xfId="13848" xr:uid="{EE12874D-8646-43DA-A7AA-EDB970416BD3}"/>
    <cellStyle name="Millares 100 11 2 5 5 2 2" xfId="35351" xr:uid="{6A741CD3-6F7F-4569-8FFA-92C94F47CAA8}"/>
    <cellStyle name="Millares 100 11 2 5 5 3" xfId="20483" xr:uid="{0996BEE5-06AC-4423-B0FC-E4D1FFE6710E}"/>
    <cellStyle name="Millares 100 11 2 5 5 3 2" xfId="41986" xr:uid="{D2ABB529-AA6F-4E1F-A5F1-6ED85AFAC810}"/>
    <cellStyle name="Millares 100 11 2 5 5 4" xfId="27088" xr:uid="{5E290D2F-2C00-462D-8DE4-7C6FDC8BB7F9}"/>
    <cellStyle name="Millares 100 11 2 5 5 5" xfId="48591" xr:uid="{10B3BC1F-C233-4575-A374-D7481346AE94}"/>
    <cellStyle name="Millares 100 11 2 5 6" xfId="7223" xr:uid="{A617B517-7879-4D66-AB52-15377FE054A3}"/>
    <cellStyle name="Millares 100 11 2 5 6 2" xfId="28726" xr:uid="{E53B4A3E-7280-4DB9-B974-0711EE1FB006}"/>
    <cellStyle name="Millares 100 11 2 5 7" xfId="8880" xr:uid="{C990354E-1866-48BB-B830-18BBF5650526}"/>
    <cellStyle name="Millares 100 11 2 5 7 2" xfId="30383" xr:uid="{1230FEB8-ABF8-4850-B67B-D043E32F29C6}"/>
    <cellStyle name="Millares 100 11 2 5 8" xfId="15515" xr:uid="{15EC15B0-D7FD-44B6-962D-7C6D69E1928F}"/>
    <cellStyle name="Millares 100 11 2 5 8 2" xfId="37018" xr:uid="{0BC207C0-A3A9-47A3-A709-4F5E688955BC}"/>
    <cellStyle name="Millares 100 11 2 5 9" xfId="22120" xr:uid="{8F52FAAF-45DF-4575-8BA6-E77766EDD864}"/>
    <cellStyle name="Millares 100 11 2 6" xfId="882" xr:uid="{801157EF-B527-4738-8849-1E7DECCC679E}"/>
    <cellStyle name="Millares 100 11 2 6 2" xfId="3711" xr:uid="{EA0C5D8B-2804-4D9B-9C5D-DB47168337A2}"/>
    <cellStyle name="Millares 100 11 2 6 2 2" xfId="11977" xr:uid="{94D43A99-16D4-4403-BDE0-1F61B587FEE8}"/>
    <cellStyle name="Millares 100 11 2 6 2 2 2" xfId="33480" xr:uid="{3D94D1E0-7720-4B91-AE4A-3B7C57FE5061}"/>
    <cellStyle name="Millares 100 11 2 6 2 3" xfId="18612" xr:uid="{EE8FBA93-75AF-4B41-B176-006F650F2A5E}"/>
    <cellStyle name="Millares 100 11 2 6 2 3 2" xfId="40115" xr:uid="{852B33E0-C073-4F19-99ED-789B2098B727}"/>
    <cellStyle name="Millares 100 11 2 6 2 4" xfId="25217" xr:uid="{974208D1-1DE3-4CA2-A98D-7A242B2FC39B}"/>
    <cellStyle name="Millares 100 11 2 6 2 5" xfId="46720" xr:uid="{F36E1EFF-A05F-4EC3-8EC0-942A60DA9703}"/>
    <cellStyle name="Millares 100 11 2 6 3" xfId="5850" xr:uid="{ED3DC7A7-5602-4C48-8320-1C5BD0A70AD2}"/>
    <cellStyle name="Millares 100 11 2 6 3 2" xfId="14116" xr:uid="{B810897B-119A-43AE-9320-38E3915F6980}"/>
    <cellStyle name="Millares 100 11 2 6 3 2 2" xfId="35619" xr:uid="{A67387C8-564B-415F-8021-835028EEA56D}"/>
    <cellStyle name="Millares 100 11 2 6 3 3" xfId="20751" xr:uid="{28AE342F-D957-4D32-B8A6-67F338FE6EEB}"/>
    <cellStyle name="Millares 100 11 2 6 3 3 2" xfId="42254" xr:uid="{CFE257AF-A577-4038-B7CA-52DFC16644D6}"/>
    <cellStyle name="Millares 100 11 2 6 3 4" xfId="27356" xr:uid="{1983DE61-890D-4399-AE21-8817EAA7B064}"/>
    <cellStyle name="Millares 100 11 2 6 3 5" xfId="48859" xr:uid="{443BA7E4-5422-4C16-933D-01A92734DD12}"/>
    <cellStyle name="Millares 100 11 2 6 4" xfId="7491" xr:uid="{4494264C-9A66-40BE-8331-F2282AD7ADB6}"/>
    <cellStyle name="Millares 100 11 2 6 4 2" xfId="28994" xr:uid="{47FEA8C7-078F-4FAB-B531-B3663D969898}"/>
    <cellStyle name="Millares 100 11 2 6 5" xfId="9148" xr:uid="{04F0442D-C43B-4838-8148-1ACD2E891F01}"/>
    <cellStyle name="Millares 100 11 2 6 5 2" xfId="30651" xr:uid="{D1A873DF-724A-4266-8787-F773F33CA6D3}"/>
    <cellStyle name="Millares 100 11 2 6 6" xfId="15783" xr:uid="{1783723E-327E-4E69-9939-0EB86AEE222A}"/>
    <cellStyle name="Millares 100 11 2 6 6 2" xfId="37286" xr:uid="{F2FAE7E9-2F7F-4E0F-8833-715CCD797176}"/>
    <cellStyle name="Millares 100 11 2 6 7" xfId="22388" xr:uid="{6BB98D66-0E55-4989-8888-13D349026E5B}"/>
    <cellStyle name="Millares 100 11 2 6 8" xfId="43891" xr:uid="{7789F974-CD01-47EF-BAC8-550E1B2A47A2}"/>
    <cellStyle name="Millares 100 11 2 7" xfId="1143" xr:uid="{5111A8EB-B12B-4B30-B6AC-41BF45ACF0DD}"/>
    <cellStyle name="Millares 100 11 2 7 2" xfId="3972" xr:uid="{4EAB3D60-C316-4D39-A80A-70581A999914}"/>
    <cellStyle name="Millares 100 11 2 7 2 2" xfId="12238" xr:uid="{76C343BD-E358-4D7C-912C-BAB6CBC3227C}"/>
    <cellStyle name="Millares 100 11 2 7 2 2 2" xfId="33741" xr:uid="{3E6E9BF5-8229-4F43-8912-66D9B9C939BD}"/>
    <cellStyle name="Millares 100 11 2 7 2 3" xfId="18873" xr:uid="{B6D6E319-7683-4906-8653-A555D26977A8}"/>
    <cellStyle name="Millares 100 11 2 7 2 3 2" xfId="40376" xr:uid="{17D8F299-90D1-40F9-BDEF-55AFE80B202E}"/>
    <cellStyle name="Millares 100 11 2 7 2 4" xfId="25478" xr:uid="{09E566CE-1323-4677-9C7E-CBC88F0E3F3E}"/>
    <cellStyle name="Millares 100 11 2 7 2 5" xfId="46981" xr:uid="{22226649-98BE-48BC-8F93-CD855FC0A534}"/>
    <cellStyle name="Millares 100 11 2 7 3" xfId="6111" xr:uid="{D6F519B5-4E05-446B-AAF1-BC97BD97BE49}"/>
    <cellStyle name="Millares 100 11 2 7 3 2" xfId="14377" xr:uid="{F5220228-CF96-48DF-986B-7B095DB7BABC}"/>
    <cellStyle name="Millares 100 11 2 7 3 2 2" xfId="35880" xr:uid="{B45C1078-6FFB-4511-B080-8A126F44C236}"/>
    <cellStyle name="Millares 100 11 2 7 3 3" xfId="21012" xr:uid="{D936F59A-381F-4519-B658-4CCA89F26006}"/>
    <cellStyle name="Millares 100 11 2 7 3 3 2" xfId="42515" xr:uid="{199CBA1E-24D2-4D71-8291-1E3F010E7D31}"/>
    <cellStyle name="Millares 100 11 2 7 3 4" xfId="27617" xr:uid="{21B18156-7086-4D70-81BC-B3BED9EB5E2C}"/>
    <cellStyle name="Millares 100 11 2 7 3 5" xfId="49120" xr:uid="{13D2A1EE-21E6-415A-AC5B-21CD06618107}"/>
    <cellStyle name="Millares 100 11 2 7 4" xfId="7752" xr:uid="{BD71A4BE-F5FC-4FC9-8D17-217D327F8269}"/>
    <cellStyle name="Millares 100 11 2 7 4 2" xfId="29255" xr:uid="{05A7E4E0-981A-4727-9F15-5709852C04C1}"/>
    <cellStyle name="Millares 100 11 2 7 5" xfId="9409" xr:uid="{DAC1981C-EFFB-4C3D-9F0A-407FC08EDA22}"/>
    <cellStyle name="Millares 100 11 2 7 5 2" xfId="30912" xr:uid="{B66D493D-ECF2-471C-B43D-7B5D7AFF05A6}"/>
    <cellStyle name="Millares 100 11 2 7 6" xfId="16044" xr:uid="{EA981425-7BD8-4F8E-81B2-F68A0CF8CA9E}"/>
    <cellStyle name="Millares 100 11 2 7 6 2" xfId="37547" xr:uid="{6EF44173-D9A4-4F96-A41E-158DE8D35F8A}"/>
    <cellStyle name="Millares 100 11 2 7 7" xfId="22649" xr:uid="{F7D86360-814C-442F-AE6E-C003CF58B7EA}"/>
    <cellStyle name="Millares 100 11 2 7 8" xfId="44152" xr:uid="{4B389933-B209-4F29-9E19-A5ED5F0A04DE}"/>
    <cellStyle name="Millares 100 11 2 8" xfId="1831" xr:uid="{C4B57AF6-4D10-4620-8A6E-9317195D7269}"/>
    <cellStyle name="Millares 100 11 2 8 2" xfId="10097" xr:uid="{4FCDE8C1-E004-4F78-919F-26CE99FEAA07}"/>
    <cellStyle name="Millares 100 11 2 8 2 2" xfId="31600" xr:uid="{75F27B79-82D1-4F6C-A7A1-34AA4EB35DC7}"/>
    <cellStyle name="Millares 100 11 2 8 3" xfId="16732" xr:uid="{1C5D870C-F852-41BB-AB98-8AF368A26639}"/>
    <cellStyle name="Millares 100 11 2 8 3 2" xfId="38235" xr:uid="{ABE6E5C0-2931-462F-BA14-5E18F1C26917}"/>
    <cellStyle name="Millares 100 11 2 8 4" xfId="23337" xr:uid="{9DE5D991-648C-42F1-B413-5A03EA4EEA6E}"/>
    <cellStyle name="Millares 100 11 2 8 5" xfId="44840" xr:uid="{CF137B0B-5C2C-49AE-9DFE-16BDCFFD2A3B}"/>
    <cellStyle name="Millares 100 11 2 9" xfId="2516" xr:uid="{EE6DCA39-2E56-4BBD-8CE9-FA4F4FE4C05E}"/>
    <cellStyle name="Millares 100 11 2 9 2" xfId="10782" xr:uid="{FE55FC8E-7458-444D-B2F1-A4D236204782}"/>
    <cellStyle name="Millares 100 11 2 9 2 2" xfId="32285" xr:uid="{01576842-9F5C-44C9-A2F9-6A79FF995082}"/>
    <cellStyle name="Millares 100 11 2 9 3" xfId="17417" xr:uid="{99E9189B-092E-440B-9BD2-E4E30C931051}"/>
    <cellStyle name="Millares 100 11 2 9 3 2" xfId="38920" xr:uid="{67392526-FE5F-4F13-9B8D-AC09D6016C0C}"/>
    <cellStyle name="Millares 100 11 2 9 4" xfId="24022" xr:uid="{C4C1AFFB-6367-4FBB-B5A7-2D3938BBAFF9}"/>
    <cellStyle name="Millares 100 11 2 9 5" xfId="45525" xr:uid="{495E9F8A-FB94-4C41-A4DF-5013C5C5CBF6}"/>
    <cellStyle name="Millares 100 11 3" xfId="144" xr:uid="{D55C97A5-E683-49C2-9DD2-9DDDEC53A714}"/>
    <cellStyle name="Millares 100 11 3 10" xfId="4681" xr:uid="{D7C44F7D-0BDF-4190-8EFA-16E07F4CEA57}"/>
    <cellStyle name="Millares 100 11 3 10 2" xfId="12947" xr:uid="{6DF543B7-D7C4-4581-8486-14FA7C0919EB}"/>
    <cellStyle name="Millares 100 11 3 10 2 2" xfId="34450" xr:uid="{C50B8601-9946-4CCD-A28C-F20036959C57}"/>
    <cellStyle name="Millares 100 11 3 10 3" xfId="19582" xr:uid="{65AE5D86-7958-4005-BFD7-29D1F0915A22}"/>
    <cellStyle name="Millares 100 11 3 10 3 2" xfId="41085" xr:uid="{CD2C380C-A520-46A4-A98A-05F456FA73BA}"/>
    <cellStyle name="Millares 100 11 3 10 4" xfId="26187" xr:uid="{CF78541E-A3A2-4B5F-ABB7-18AF03E7203D}"/>
    <cellStyle name="Millares 100 11 3 10 5" xfId="47690" xr:uid="{EFA7DA6F-93E4-473C-A63D-C51867F7251F}"/>
    <cellStyle name="Millares 100 11 3 11" xfId="5184" xr:uid="{A63D6FD5-19CA-45DE-A2B0-46F3383D4816}"/>
    <cellStyle name="Millares 100 11 3 11 2" xfId="13450" xr:uid="{76B516AB-6F05-4AAC-9294-55A4D9D01B53}"/>
    <cellStyle name="Millares 100 11 3 11 2 2" xfId="34953" xr:uid="{1067BD56-435C-40AB-A74D-7557B710F656}"/>
    <cellStyle name="Millares 100 11 3 11 3" xfId="20085" xr:uid="{AA986E16-6B95-4881-AC4C-C0D6F47ED047}"/>
    <cellStyle name="Millares 100 11 3 11 3 2" xfId="41588" xr:uid="{47D05CF4-97E6-4F4B-9F5C-9BA7BA55448C}"/>
    <cellStyle name="Millares 100 11 3 11 4" xfId="26690" xr:uid="{133426D6-5CB5-4ED3-BC14-D8CD4AAE59BC}"/>
    <cellStyle name="Millares 100 11 3 11 5" xfId="48193" xr:uid="{3EA7412A-A67D-45FE-9430-77E5EE8FA6EE}"/>
    <cellStyle name="Millares 100 11 3 12" xfId="6825" xr:uid="{311849C9-FB1C-460D-A5B2-15BD2FAAE771}"/>
    <cellStyle name="Millares 100 11 3 12 2" xfId="28328" xr:uid="{4D1442DE-C574-4E49-9224-AE5F0D74B49C}"/>
    <cellStyle name="Millares 100 11 3 13" xfId="8479" xr:uid="{67E306DD-2B94-4531-AFF4-F24B0649AAEF}"/>
    <cellStyle name="Millares 100 11 3 13 2" xfId="29982" xr:uid="{638D5FC5-A80B-4CC1-B282-B61E9D7DE1A5}"/>
    <cellStyle name="Millares 100 11 3 14" xfId="15118" xr:uid="{254C2A18-6EEB-445A-BEB1-CCE8240A8285}"/>
    <cellStyle name="Millares 100 11 3 14 2" xfId="36621" xr:uid="{50AB4D4A-1CC8-4EA1-81C5-9C746D3027B3}"/>
    <cellStyle name="Millares 100 11 3 15" xfId="21723" xr:uid="{99CF861A-4E10-4129-8F55-0FFE5389BAC2}"/>
    <cellStyle name="Millares 100 11 3 16" xfId="43226" xr:uid="{25063419-6E03-42AF-9C55-D44651CDFC2B}"/>
    <cellStyle name="Millares 100 11 3 2" xfId="476" xr:uid="{A672DC42-46D0-4D8D-B7CF-A570DFF63814}"/>
    <cellStyle name="Millares 100 11 3 2 10" xfId="7087" xr:uid="{E5748F98-0DEB-4BAF-BF12-27C3A5B345AA}"/>
    <cellStyle name="Millares 100 11 3 2 10 2" xfId="28590" xr:uid="{EE58EBF4-983E-4A2F-9416-2EC30FC6A225}"/>
    <cellStyle name="Millares 100 11 3 2 11" xfId="8743" xr:uid="{1FCC1CCD-1B28-491E-914C-A174AA4D32D1}"/>
    <cellStyle name="Millares 100 11 3 2 11 2" xfId="30246" xr:uid="{F4505C2F-A8B6-460A-B59A-9F3E44BBA3C7}"/>
    <cellStyle name="Millares 100 11 3 2 12" xfId="15379" xr:uid="{F3A88086-6430-42D6-A3F5-0C200EA00068}"/>
    <cellStyle name="Millares 100 11 3 2 12 2" xfId="36882" xr:uid="{BAEDEAFA-C8CA-4108-9011-CB4CBCE34D3C}"/>
    <cellStyle name="Millares 100 11 3 2 13" xfId="21984" xr:uid="{EFE27525-59E6-4AFF-B3C5-9B91B97A4D31}"/>
    <cellStyle name="Millares 100 11 3 2 14" xfId="43487" xr:uid="{E31E594D-65D2-4B2B-A6A5-A682025BFDF6}"/>
    <cellStyle name="Millares 100 11 3 2 2" xfId="758" xr:uid="{C0557128-EA6A-482E-82DA-D1F9A92AE605}"/>
    <cellStyle name="Millares 100 11 3 2 2 10" xfId="15659" xr:uid="{C9C5D0D7-3BE7-4660-A84A-53BEA47794BA}"/>
    <cellStyle name="Millares 100 11 3 2 2 10 2" xfId="37162" xr:uid="{44B6CE4E-0E4E-4977-AFC7-8F4474CAF675}"/>
    <cellStyle name="Millares 100 11 3 2 2 11" xfId="22264" xr:uid="{A4A7FE70-8E15-4243-AF91-1F0BC35C79F9}"/>
    <cellStyle name="Millares 100 11 3 2 2 12" xfId="43767" xr:uid="{4D6C4DB6-1424-4143-BC09-CD0670B58644}"/>
    <cellStyle name="Millares 100 11 3 2 2 2" xfId="1704" xr:uid="{217FE0F3-427A-4D84-85B5-C62556768BA6}"/>
    <cellStyle name="Millares 100 11 3 2 2 2 2" xfId="4533" xr:uid="{471D3748-B41A-40B9-89C2-F9C4553131FB}"/>
    <cellStyle name="Millares 100 11 3 2 2 2 2 2" xfId="12799" xr:uid="{D41BF0EF-7323-4AEE-A0F4-1330E16FD2CC}"/>
    <cellStyle name="Millares 100 11 3 2 2 2 2 2 2" xfId="34302" xr:uid="{CE16B185-1ABD-4952-8647-B97C538BFB98}"/>
    <cellStyle name="Millares 100 11 3 2 2 2 2 3" xfId="19434" xr:uid="{0BB01088-9188-4219-B0D7-DEAB479E8D5F}"/>
    <cellStyle name="Millares 100 11 3 2 2 2 2 3 2" xfId="40937" xr:uid="{7AA08BE0-74A0-4BCC-8BA5-B0FAAB9CE70B}"/>
    <cellStyle name="Millares 100 11 3 2 2 2 2 4" xfId="26039" xr:uid="{8CDAF050-4671-4DEC-9B02-58EBD175B262}"/>
    <cellStyle name="Millares 100 11 3 2 2 2 2 5" xfId="47542" xr:uid="{7C008118-4133-4BAB-95FC-551F65BEEBAE}"/>
    <cellStyle name="Millares 100 11 3 2 2 2 3" xfId="6672" xr:uid="{F3C37DCE-8FAD-4A56-A70E-8994FC22D61D}"/>
    <cellStyle name="Millares 100 11 3 2 2 2 3 2" xfId="14938" xr:uid="{5B58259B-E03D-4EC8-BCDD-3CD156829203}"/>
    <cellStyle name="Millares 100 11 3 2 2 2 3 2 2" xfId="36441" xr:uid="{83856F52-26B4-4F9D-849A-DA5021ECF8A3}"/>
    <cellStyle name="Millares 100 11 3 2 2 2 3 3" xfId="21573" xr:uid="{2F0BEC40-1B2E-448A-BE96-4B4DC7467BA2}"/>
    <cellStyle name="Millares 100 11 3 2 2 2 3 3 2" xfId="43076" xr:uid="{274041F7-C62A-4653-AE82-FC012F24DF11}"/>
    <cellStyle name="Millares 100 11 3 2 2 2 3 4" xfId="28178" xr:uid="{ADFB4A35-1777-49ED-90C9-F6C4DE7E884F}"/>
    <cellStyle name="Millares 100 11 3 2 2 2 3 5" xfId="49681" xr:uid="{0A5C8196-5776-4F5B-9B66-F8C9004E5EE3}"/>
    <cellStyle name="Millares 100 11 3 2 2 2 4" xfId="8313" xr:uid="{3ECC9B8A-C020-460C-BECC-0311DD7A692F}"/>
    <cellStyle name="Millares 100 11 3 2 2 2 4 2" xfId="29816" xr:uid="{647D45C6-AEC4-4781-940E-E5C2748679E1}"/>
    <cellStyle name="Millares 100 11 3 2 2 2 5" xfId="9970" xr:uid="{D35DAFC4-9C61-40EE-BFDC-1418CD8917F9}"/>
    <cellStyle name="Millares 100 11 3 2 2 2 5 2" xfId="31473" xr:uid="{EA2A657A-72CD-4CBF-B0F9-8C079A41EA65}"/>
    <cellStyle name="Millares 100 11 3 2 2 2 6" xfId="16605" xr:uid="{5BCE97EB-B7E7-4E3E-BC9A-3C4C45864FED}"/>
    <cellStyle name="Millares 100 11 3 2 2 2 6 2" xfId="38108" xr:uid="{0EE8190A-2209-4F4D-AFC6-23A5C7F180B1}"/>
    <cellStyle name="Millares 100 11 3 2 2 2 7" xfId="23210" xr:uid="{0C12A2CE-2172-4C4E-8BBA-9F05B1A307E8}"/>
    <cellStyle name="Millares 100 11 3 2 2 2 8" xfId="44713" xr:uid="{CF55977E-9785-41F1-A446-B189272F133C}"/>
    <cellStyle name="Millares 100 11 3 2 2 3" xfId="2391" xr:uid="{6F6E56CE-7E27-4F53-964F-39DEEBC28EFD}"/>
    <cellStyle name="Millares 100 11 3 2 2 3 2" xfId="10657" xr:uid="{285D15B0-ACB2-49D6-870B-AC6AC7819E4F}"/>
    <cellStyle name="Millares 100 11 3 2 2 3 2 2" xfId="32160" xr:uid="{7D514C2B-0C39-4308-A4D8-EC65E5355FFC}"/>
    <cellStyle name="Millares 100 11 3 2 2 3 3" xfId="17292" xr:uid="{E6B0B945-2DF1-4BA9-85CC-44E0CF8A9E35}"/>
    <cellStyle name="Millares 100 11 3 2 2 3 3 2" xfId="38795" xr:uid="{A05B9BE6-BEE0-4800-A902-4B127896EB28}"/>
    <cellStyle name="Millares 100 11 3 2 2 3 4" xfId="23897" xr:uid="{BAF63CA3-8004-4BBB-A632-A22724E9A1FD}"/>
    <cellStyle name="Millares 100 11 3 2 2 3 5" xfId="45400" xr:uid="{126A1BF8-95E5-4545-97DC-2DAD5C63DF2E}"/>
    <cellStyle name="Millares 100 11 3 2 2 4" xfId="2908" xr:uid="{20C41A38-22E6-4B31-B052-369B2D6A5385}"/>
    <cellStyle name="Millares 100 11 3 2 2 4 2" xfId="11174" xr:uid="{ECB8A814-C5AB-4BE3-96E6-2893C79B8DBF}"/>
    <cellStyle name="Millares 100 11 3 2 2 4 2 2" xfId="32677" xr:uid="{A40E845B-6EE7-464E-A217-F58BB61D0566}"/>
    <cellStyle name="Millares 100 11 3 2 2 4 3" xfId="17809" xr:uid="{FDF3AC9A-DA98-4AF9-BC49-451244613427}"/>
    <cellStyle name="Millares 100 11 3 2 2 4 3 2" xfId="39312" xr:uid="{7D581FFD-FD8D-4018-BB2B-9764DB519AD1}"/>
    <cellStyle name="Millares 100 11 3 2 2 4 4" xfId="24414" xr:uid="{2A3102AD-4225-4627-B98C-4406F311F30C}"/>
    <cellStyle name="Millares 100 11 3 2 2 4 5" xfId="45917" xr:uid="{9AC2FC68-FDF8-44CD-A171-15C20CE32295}"/>
    <cellStyle name="Millares 100 11 3 2 2 5" xfId="3587" xr:uid="{817478FB-16D2-4354-83DA-8E0EFBBF09AB}"/>
    <cellStyle name="Millares 100 11 3 2 2 5 2" xfId="11853" xr:uid="{349FC3D1-47A2-4CBD-9ED2-087404BA3DED}"/>
    <cellStyle name="Millares 100 11 3 2 2 5 2 2" xfId="33356" xr:uid="{13348DEA-F9F6-424C-AEE5-795B28E4B474}"/>
    <cellStyle name="Millares 100 11 3 2 2 5 3" xfId="18488" xr:uid="{13CF77E2-EE8F-4C02-8563-A92DD495D1F5}"/>
    <cellStyle name="Millares 100 11 3 2 2 5 3 2" xfId="39991" xr:uid="{6EE52474-DC8E-4D29-8F16-10B86E48E33E}"/>
    <cellStyle name="Millares 100 11 3 2 2 5 4" xfId="25093" xr:uid="{BC5E8EED-0DB7-4EDE-9438-23943CFB0BDF}"/>
    <cellStyle name="Millares 100 11 3 2 2 5 5" xfId="46596" xr:uid="{1B12D459-6CEB-440B-8F35-383947A559F3}"/>
    <cellStyle name="Millares 100 11 3 2 2 6" xfId="5052" xr:uid="{B98FA575-FD82-4914-8506-8556373B5116}"/>
    <cellStyle name="Millares 100 11 3 2 2 6 2" xfId="13318" xr:uid="{1C09C39C-E7D6-4B4A-A93C-055B6E66A290}"/>
    <cellStyle name="Millares 100 11 3 2 2 6 2 2" xfId="34821" xr:uid="{601C30D9-5F9A-4EC8-B737-3DB88D6CF809}"/>
    <cellStyle name="Millares 100 11 3 2 2 6 3" xfId="19953" xr:uid="{9392629A-5FDF-4235-9318-A6B67B33F65F}"/>
    <cellStyle name="Millares 100 11 3 2 2 6 3 2" xfId="41456" xr:uid="{BDE6B58C-344A-4518-A8AB-20C3706194EC}"/>
    <cellStyle name="Millares 100 11 3 2 2 6 4" xfId="26558" xr:uid="{0C3BA50F-0B5C-4B64-A70B-FC2EE15F5E4F}"/>
    <cellStyle name="Millares 100 11 3 2 2 6 5" xfId="48061" xr:uid="{16440B4E-99AC-4208-8853-229CB7D39F01}"/>
    <cellStyle name="Millares 100 11 3 2 2 7" xfId="5726" xr:uid="{A3131D20-BD23-4144-8C43-DE2F02179F06}"/>
    <cellStyle name="Millares 100 11 3 2 2 7 2" xfId="13992" xr:uid="{B8DB84E0-CB8A-4F34-ABA5-8D2A6D0C057D}"/>
    <cellStyle name="Millares 100 11 3 2 2 7 2 2" xfId="35495" xr:uid="{F608C49A-BD15-422A-B6C9-481B53B2BB1D}"/>
    <cellStyle name="Millares 100 11 3 2 2 7 3" xfId="20627" xr:uid="{EA12784B-3E35-47BC-BA06-32A021900FA5}"/>
    <cellStyle name="Millares 100 11 3 2 2 7 3 2" xfId="42130" xr:uid="{2E731317-D07C-4F86-99A7-CC03976D4FB8}"/>
    <cellStyle name="Millares 100 11 3 2 2 7 4" xfId="27232" xr:uid="{DE19580E-62CA-4B6E-8B5D-6B45F8119FFF}"/>
    <cellStyle name="Millares 100 11 3 2 2 7 5" xfId="48735" xr:uid="{96515B5E-3881-4161-A889-C43519421B7D}"/>
    <cellStyle name="Millares 100 11 3 2 2 8" xfId="7367" xr:uid="{B0A77A66-F37B-489B-8CF2-9730191BFAA9}"/>
    <cellStyle name="Millares 100 11 3 2 2 8 2" xfId="28870" xr:uid="{542E440A-DBC7-4ECE-A242-AA8E662D46FC}"/>
    <cellStyle name="Millares 100 11 3 2 2 9" xfId="9024" xr:uid="{BF86E508-D934-4F9B-BD15-F1B7499FBEF3}"/>
    <cellStyle name="Millares 100 11 3 2 2 9 2" xfId="30527" xr:uid="{0DCF9C86-07A9-40EA-841F-9AEC3F2DB9A1}"/>
    <cellStyle name="Millares 100 11 3 2 3" xfId="1028" xr:uid="{7A035F67-DA27-4AE5-B379-E84E7F7CE005}"/>
    <cellStyle name="Millares 100 11 3 2 3 2" xfId="3857" xr:uid="{475404A0-74FA-40BB-BE46-EEBCBA2309BC}"/>
    <cellStyle name="Millares 100 11 3 2 3 2 2" xfId="12123" xr:uid="{3EF15719-4DA5-445D-B3B9-D3DC8541EA75}"/>
    <cellStyle name="Millares 100 11 3 2 3 2 2 2" xfId="33626" xr:uid="{C571CC1B-DA09-4CB0-A47F-7F72E3A9AD71}"/>
    <cellStyle name="Millares 100 11 3 2 3 2 3" xfId="18758" xr:uid="{EC0D2A34-97FC-436F-85D6-342035A64339}"/>
    <cellStyle name="Millares 100 11 3 2 3 2 3 2" xfId="40261" xr:uid="{8E915294-90F2-4189-905E-66B4B178F1CA}"/>
    <cellStyle name="Millares 100 11 3 2 3 2 4" xfId="25363" xr:uid="{697A6A33-9D3B-4AE9-B645-BB5559BB4A8E}"/>
    <cellStyle name="Millares 100 11 3 2 3 2 5" xfId="46866" xr:uid="{3A8EA5ED-6BC7-4FF4-8ECB-F1988746B399}"/>
    <cellStyle name="Millares 100 11 3 2 3 3" xfId="5996" xr:uid="{6EF4F87F-34CE-4152-B72E-D470683808DB}"/>
    <cellStyle name="Millares 100 11 3 2 3 3 2" xfId="14262" xr:uid="{D560C510-97C2-4A36-8742-39A66079713B}"/>
    <cellStyle name="Millares 100 11 3 2 3 3 2 2" xfId="35765" xr:uid="{B46A182A-5A37-4179-AD4F-B9CFF8362C74}"/>
    <cellStyle name="Millares 100 11 3 2 3 3 3" xfId="20897" xr:uid="{18A2DCB9-96F3-4499-A76F-2871E47ECF89}"/>
    <cellStyle name="Millares 100 11 3 2 3 3 3 2" xfId="42400" xr:uid="{2CC1CB78-A7FD-4D03-B8EB-E8A4A554DA06}"/>
    <cellStyle name="Millares 100 11 3 2 3 3 4" xfId="27502" xr:uid="{38662788-D5E9-4AE6-BD2A-B890255A7C99}"/>
    <cellStyle name="Millares 100 11 3 2 3 3 5" xfId="49005" xr:uid="{7B75496E-EA2A-4946-B4C7-080EFCBB1216}"/>
    <cellStyle name="Millares 100 11 3 2 3 4" xfId="7637" xr:uid="{B292F923-7526-4E8F-A2BD-34A487BEA307}"/>
    <cellStyle name="Millares 100 11 3 2 3 4 2" xfId="29140" xr:uid="{48DD920D-9DAA-4FBB-B983-6198DA5CCFA0}"/>
    <cellStyle name="Millares 100 11 3 2 3 5" xfId="9294" xr:uid="{506E3CBC-BC28-4CE1-8A21-A60AA4C325EF}"/>
    <cellStyle name="Millares 100 11 3 2 3 5 2" xfId="30797" xr:uid="{3D15548A-3A3C-402D-B562-007DC78266C5}"/>
    <cellStyle name="Millares 100 11 3 2 3 6" xfId="15929" xr:uid="{5081BDE5-AA4B-481D-97A6-E93D1EC27700}"/>
    <cellStyle name="Millares 100 11 3 2 3 6 2" xfId="37432" xr:uid="{066AF565-2459-41E8-AC73-355E654488CE}"/>
    <cellStyle name="Millares 100 11 3 2 3 7" xfId="22534" xr:uid="{E74960D6-4CC5-45E5-81D6-3618BD1393B6}"/>
    <cellStyle name="Millares 100 11 3 2 3 8" xfId="44037" xr:uid="{9A69D7B4-1654-45F1-98C0-B351C0A8B94F}"/>
    <cellStyle name="Millares 100 11 3 2 4" xfId="1424" xr:uid="{EFED7631-C6E2-4A71-9ACE-C32A361862BB}"/>
    <cellStyle name="Millares 100 11 3 2 4 2" xfId="4253" xr:uid="{5AE472C0-B471-433A-BC0B-020FFAAB85D3}"/>
    <cellStyle name="Millares 100 11 3 2 4 2 2" xfId="12519" xr:uid="{8E422935-FBD9-4849-B225-B8127314566E}"/>
    <cellStyle name="Millares 100 11 3 2 4 2 2 2" xfId="34022" xr:uid="{D7295B5D-6E93-4038-AC68-D0D02F7EAE20}"/>
    <cellStyle name="Millares 100 11 3 2 4 2 3" xfId="19154" xr:uid="{CB582645-C56E-4F7F-B786-90FBF97924D1}"/>
    <cellStyle name="Millares 100 11 3 2 4 2 3 2" xfId="40657" xr:uid="{5290D2DD-D8AE-4294-9F08-8D0139ABD1D0}"/>
    <cellStyle name="Millares 100 11 3 2 4 2 4" xfId="25759" xr:uid="{08B0F3C6-CF62-4A9C-940A-73E06AA83575}"/>
    <cellStyle name="Millares 100 11 3 2 4 2 5" xfId="47262" xr:uid="{321B7213-AD09-4A5A-9CD1-A4F5511D5911}"/>
    <cellStyle name="Millares 100 11 3 2 4 3" xfId="6392" xr:uid="{5CFEEF9D-43A7-447F-B7F2-169B83E7268A}"/>
    <cellStyle name="Millares 100 11 3 2 4 3 2" xfId="14658" xr:uid="{542E1335-48BE-49D8-8769-E1A930CBD9E2}"/>
    <cellStyle name="Millares 100 11 3 2 4 3 2 2" xfId="36161" xr:uid="{6952ABAB-C9ED-4222-AEB8-0BF603D50070}"/>
    <cellStyle name="Millares 100 11 3 2 4 3 3" xfId="21293" xr:uid="{A82AF3B7-ED57-4B67-85E8-7995DF76E3AB}"/>
    <cellStyle name="Millares 100 11 3 2 4 3 3 2" xfId="42796" xr:uid="{D596CE79-0A32-4CC8-81B7-7AC3436AE24E}"/>
    <cellStyle name="Millares 100 11 3 2 4 3 4" xfId="27898" xr:uid="{60B9B60A-59F3-4910-B322-1E04144B819E}"/>
    <cellStyle name="Millares 100 11 3 2 4 3 5" xfId="49401" xr:uid="{CCF8BDDD-AE5A-47C2-9333-938F689B1BA0}"/>
    <cellStyle name="Millares 100 11 3 2 4 4" xfId="8033" xr:uid="{3405FBB2-28E0-4F30-8D12-96CEF121B6C7}"/>
    <cellStyle name="Millares 100 11 3 2 4 4 2" xfId="29536" xr:uid="{72D9A81D-D666-46AC-9DE7-2C45BCA8D7EE}"/>
    <cellStyle name="Millares 100 11 3 2 4 5" xfId="9690" xr:uid="{62B3D0FF-2AC5-4084-B1DA-ACE790E6BF87}"/>
    <cellStyle name="Millares 100 11 3 2 4 5 2" xfId="31193" xr:uid="{B5A733EE-E2CE-4CF8-8ED4-067524197AA5}"/>
    <cellStyle name="Millares 100 11 3 2 4 6" xfId="16325" xr:uid="{B619B833-B733-4878-A742-C7A0EB9D11F0}"/>
    <cellStyle name="Millares 100 11 3 2 4 6 2" xfId="37828" xr:uid="{29861DF8-1A67-4099-95A5-4CEA91D2548C}"/>
    <cellStyle name="Millares 100 11 3 2 4 7" xfId="22930" xr:uid="{12515B9C-95C5-4071-9425-F31A90E94F2D}"/>
    <cellStyle name="Millares 100 11 3 2 4 8" xfId="44433" xr:uid="{A87665A3-A075-415B-8F58-12D67B14F3DB}"/>
    <cellStyle name="Millares 100 11 3 2 5" xfId="2111" xr:uid="{08855CDA-2B88-4D36-AF1B-D563FD4EAC0B}"/>
    <cellStyle name="Millares 100 11 3 2 5 2" xfId="10377" xr:uid="{440D2B7E-3576-4416-8B28-7C02ED995717}"/>
    <cellStyle name="Millares 100 11 3 2 5 2 2" xfId="31880" xr:uid="{2166710F-AF3F-457A-8E6C-0199AA7EA8E5}"/>
    <cellStyle name="Millares 100 11 3 2 5 3" xfId="17012" xr:uid="{2612B49D-7BD8-4FE4-9079-6192ED05E929}"/>
    <cellStyle name="Millares 100 11 3 2 5 3 2" xfId="38515" xr:uid="{5241CA17-E7D1-453D-8EDB-13BD221233EB}"/>
    <cellStyle name="Millares 100 11 3 2 5 4" xfId="23617" xr:uid="{58894C58-CD6C-4569-B304-ADE225FE704A}"/>
    <cellStyle name="Millares 100 11 3 2 5 5" xfId="45120" xr:uid="{E8BFF340-ED26-4BBD-8357-A7A7C3479F87}"/>
    <cellStyle name="Millares 100 11 3 2 6" xfId="2659" xr:uid="{206176D9-3CBB-4BFA-9C4A-4853A2CDEA83}"/>
    <cellStyle name="Millares 100 11 3 2 6 2" xfId="10925" xr:uid="{0E9D32C4-A900-4772-A410-132A115CF280}"/>
    <cellStyle name="Millares 100 11 3 2 6 2 2" xfId="32428" xr:uid="{7ED7B1BB-7DB4-46B6-A0EE-AC2DFEB43F94}"/>
    <cellStyle name="Millares 100 11 3 2 6 3" xfId="17560" xr:uid="{D934FFF5-C1C7-41F1-BE96-28ED0E7FCD58}"/>
    <cellStyle name="Millares 100 11 3 2 6 3 2" xfId="39063" xr:uid="{FAEB1BF0-E4A3-435E-93BA-4D179C95CDF0}"/>
    <cellStyle name="Millares 100 11 3 2 6 4" xfId="24165" xr:uid="{655DD6AC-30E2-4725-A199-82F01467AB13}"/>
    <cellStyle name="Millares 100 11 3 2 6 5" xfId="45668" xr:uid="{AA74467F-3653-45E2-B059-E0382B53011C}"/>
    <cellStyle name="Millares 100 11 3 2 7" xfId="3307" xr:uid="{5983DBFA-27FA-4FD1-B830-C11F96CE1499}"/>
    <cellStyle name="Millares 100 11 3 2 7 2" xfId="11573" xr:uid="{A83CFEA0-6CC3-4F30-A526-23B57748D9B8}"/>
    <cellStyle name="Millares 100 11 3 2 7 2 2" xfId="33076" xr:uid="{21B2AABC-5383-47A3-BFE8-ED3E73A1A612}"/>
    <cellStyle name="Millares 100 11 3 2 7 3" xfId="18208" xr:uid="{0695B044-7A00-4E81-929F-B8B7AEF991D1}"/>
    <cellStyle name="Millares 100 11 3 2 7 3 2" xfId="39711" xr:uid="{F7B6578C-A5E0-453F-BEA6-494E0E2F5D04}"/>
    <cellStyle name="Millares 100 11 3 2 7 4" xfId="24813" xr:uid="{684B7C65-3F9B-42A7-9FF9-9B614E4EFE73}"/>
    <cellStyle name="Millares 100 11 3 2 7 5" xfId="46316" xr:uid="{545D71B3-D928-4B98-A658-F628968A6B85}"/>
    <cellStyle name="Millares 100 11 3 2 8" xfId="4803" xr:uid="{142DE8B0-6828-4097-B7C8-DF55DACEE490}"/>
    <cellStyle name="Millares 100 11 3 2 8 2" xfId="13069" xr:uid="{0098FD25-F5C3-42BE-AA25-79AD0AB8549F}"/>
    <cellStyle name="Millares 100 11 3 2 8 2 2" xfId="34572" xr:uid="{1969E220-75D7-434E-8300-9378BD75D7D1}"/>
    <cellStyle name="Millares 100 11 3 2 8 3" xfId="19704" xr:uid="{99F57E35-3277-48F6-B682-B4A0178B4881}"/>
    <cellStyle name="Millares 100 11 3 2 8 3 2" xfId="41207" xr:uid="{5D3B710A-3AF9-4267-BC4D-4B56B791DB00}"/>
    <cellStyle name="Millares 100 11 3 2 8 4" xfId="26309" xr:uid="{8888F131-DCE7-4347-AFE0-CBA1885EF959}"/>
    <cellStyle name="Millares 100 11 3 2 8 5" xfId="47812" xr:uid="{15113087-B072-478B-987D-98C4B626D35D}"/>
    <cellStyle name="Millares 100 11 3 2 9" xfId="5446" xr:uid="{28EEFC3C-12A3-49E6-9BA0-D79E74BAD1D5}"/>
    <cellStyle name="Millares 100 11 3 2 9 2" xfId="13712" xr:uid="{FCA8F51A-D686-435B-B509-64E5ADBE81AE}"/>
    <cellStyle name="Millares 100 11 3 2 9 2 2" xfId="35215" xr:uid="{6D787D60-3131-4A91-BFC1-0503B1504241}"/>
    <cellStyle name="Millares 100 11 3 2 9 3" xfId="20347" xr:uid="{EDE500A0-389B-4036-AF73-20E1D890C444}"/>
    <cellStyle name="Millares 100 11 3 2 9 3 2" xfId="41850" xr:uid="{719324F6-A73C-4019-A52A-4844349ED450}"/>
    <cellStyle name="Millares 100 11 3 2 9 4" xfId="26952" xr:uid="{97DAE7D9-572D-4616-AE2D-9AE5066E7AB8}"/>
    <cellStyle name="Millares 100 11 3 2 9 5" xfId="48455" xr:uid="{8C9A4BF2-4855-4123-A99F-9D002CB5DAF5}"/>
    <cellStyle name="Millares 100 11 3 3" xfId="349" xr:uid="{669184BE-EFD0-4724-AF9A-955690D85EC5}"/>
    <cellStyle name="Millares 100 11 3 3 10" xfId="15252" xr:uid="{0BE6BCBA-E5BF-44B3-8D35-CFC478A96F08}"/>
    <cellStyle name="Millares 100 11 3 3 10 2" xfId="36755" xr:uid="{4A3DC3FC-5EC0-4AA0-84AB-4530631000B0}"/>
    <cellStyle name="Millares 100 11 3 3 11" xfId="21857" xr:uid="{91D02D5A-2DBC-473A-9EB0-EEBF9F1DDE7E}"/>
    <cellStyle name="Millares 100 11 3 3 12" xfId="43360" xr:uid="{3EA9667D-3CF7-4BE7-AC9E-D1A76125C581}"/>
    <cellStyle name="Millares 100 11 3 3 2" xfId="1297" xr:uid="{10CDB79F-4290-4B32-8AD2-66B838259ACE}"/>
    <cellStyle name="Millares 100 11 3 3 2 2" xfId="4126" xr:uid="{A712DE69-63FB-40F1-B13E-4A3714345769}"/>
    <cellStyle name="Millares 100 11 3 3 2 2 2" xfId="12392" xr:uid="{D0E7125F-779B-4B45-A299-FEE142E605AE}"/>
    <cellStyle name="Millares 100 11 3 3 2 2 2 2" xfId="33895" xr:uid="{496CEE11-3635-436B-BCC9-5EB94C7D932E}"/>
    <cellStyle name="Millares 100 11 3 3 2 2 3" xfId="19027" xr:uid="{DFA3103C-A979-4F46-B3D1-518C4625027B}"/>
    <cellStyle name="Millares 100 11 3 3 2 2 3 2" xfId="40530" xr:uid="{9A9BF62C-9684-4AA1-9A02-8024AFC1D927}"/>
    <cellStyle name="Millares 100 11 3 3 2 2 4" xfId="25632" xr:uid="{DAB62B59-2762-484F-8D0A-A4AA37D50A2F}"/>
    <cellStyle name="Millares 100 11 3 3 2 2 5" xfId="47135" xr:uid="{63E4C71D-A908-4D49-A393-56612249CB1B}"/>
    <cellStyle name="Millares 100 11 3 3 2 3" xfId="6265" xr:uid="{CF320B41-577D-4167-A9E0-0F341A10B737}"/>
    <cellStyle name="Millares 100 11 3 3 2 3 2" xfId="14531" xr:uid="{C69276E6-3251-438A-BF47-3258BBC488F5}"/>
    <cellStyle name="Millares 100 11 3 3 2 3 2 2" xfId="36034" xr:uid="{F1CF294E-E6B2-49A7-AC04-0013D23F2762}"/>
    <cellStyle name="Millares 100 11 3 3 2 3 3" xfId="21166" xr:uid="{C6AA630A-4A10-498E-80DA-C13C755941DD}"/>
    <cellStyle name="Millares 100 11 3 3 2 3 3 2" xfId="42669" xr:uid="{FC696E83-7CB6-4519-9709-667EB7DE3172}"/>
    <cellStyle name="Millares 100 11 3 3 2 3 4" xfId="27771" xr:uid="{3D04B9EB-BA25-4DF6-A0C4-3C18AA79EFC7}"/>
    <cellStyle name="Millares 100 11 3 3 2 3 5" xfId="49274" xr:uid="{2AF1CDA4-AB21-426F-9E9F-8924999357A6}"/>
    <cellStyle name="Millares 100 11 3 3 2 4" xfId="7906" xr:uid="{5C744101-FC75-46A8-98FD-9DD140F3471E}"/>
    <cellStyle name="Millares 100 11 3 3 2 4 2" xfId="29409" xr:uid="{0021B22F-3016-4F1B-B8C0-07838B6D9D2F}"/>
    <cellStyle name="Millares 100 11 3 3 2 5" xfId="9563" xr:uid="{C5B143ED-0496-450F-B1C7-07D9520CC712}"/>
    <cellStyle name="Millares 100 11 3 3 2 5 2" xfId="31066" xr:uid="{F6C85EFF-BD24-46C6-9054-622C91092BE9}"/>
    <cellStyle name="Millares 100 11 3 3 2 6" xfId="16198" xr:uid="{B4D7DD20-9D76-4EFC-AF56-EB84A381ABEF}"/>
    <cellStyle name="Millares 100 11 3 3 2 6 2" xfId="37701" xr:uid="{4F44C5D7-3F7A-41DE-99E5-3C08AE40FF35}"/>
    <cellStyle name="Millares 100 11 3 3 2 7" xfId="22803" xr:uid="{445CD548-E6BC-4B15-8EDA-842E281966D1}"/>
    <cellStyle name="Millares 100 11 3 3 2 8" xfId="44306" xr:uid="{67030036-C7BD-4C32-9D90-E10A4378E6F1}"/>
    <cellStyle name="Millares 100 11 3 3 3" xfId="1984" xr:uid="{C87B0F70-D45D-4713-952B-A43023E18E56}"/>
    <cellStyle name="Millares 100 11 3 3 3 2" xfId="10250" xr:uid="{36BF5716-E832-4169-9FDF-E489F764E53C}"/>
    <cellStyle name="Millares 100 11 3 3 3 2 2" xfId="31753" xr:uid="{D1A825E5-C11B-48FE-92BA-B0E067ECC4EE}"/>
    <cellStyle name="Millares 100 11 3 3 3 3" xfId="16885" xr:uid="{FF1D877B-E7FB-4E4A-A2FA-8C8BCA648410}"/>
    <cellStyle name="Millares 100 11 3 3 3 3 2" xfId="38388" xr:uid="{F3AD0666-4C03-4F85-9281-6C38477852C3}"/>
    <cellStyle name="Millares 100 11 3 3 3 4" xfId="23490" xr:uid="{A4A5550F-5F6B-4405-86A4-0CF8A9A7089C}"/>
    <cellStyle name="Millares 100 11 3 3 3 5" xfId="44993" xr:uid="{F777783E-4A41-4093-8DC8-E73D6ECAD0D1}"/>
    <cellStyle name="Millares 100 11 3 3 4" xfId="2783" xr:uid="{B691CC60-D675-4CC5-AD10-7C3F04919C63}"/>
    <cellStyle name="Millares 100 11 3 3 4 2" xfId="11049" xr:uid="{5C44037A-3D1D-4878-BC22-136DF380529A}"/>
    <cellStyle name="Millares 100 11 3 3 4 2 2" xfId="32552" xr:uid="{76527A9A-86C5-49FE-BF4F-EF3CCF6C19FE}"/>
    <cellStyle name="Millares 100 11 3 3 4 3" xfId="17684" xr:uid="{7761956F-32E2-4A23-A43F-66138DBA1E9F}"/>
    <cellStyle name="Millares 100 11 3 3 4 3 2" xfId="39187" xr:uid="{FB844E0E-1577-4EBC-8E30-79ABEBADA4B0}"/>
    <cellStyle name="Millares 100 11 3 3 4 4" xfId="24289" xr:uid="{EA54C2DE-4A27-419D-A1E5-677856BB92BC}"/>
    <cellStyle name="Millares 100 11 3 3 4 5" xfId="45792" xr:uid="{4AB42A36-64E6-4AA2-A899-2BC21BEBCDCA}"/>
    <cellStyle name="Millares 100 11 3 3 5" xfId="3180" xr:uid="{C3624A2F-46CE-4C22-B641-5277ECA71433}"/>
    <cellStyle name="Millares 100 11 3 3 5 2" xfId="11446" xr:uid="{E00CBE2E-8A50-468B-9AA9-BB11E38DCFA8}"/>
    <cellStyle name="Millares 100 11 3 3 5 2 2" xfId="32949" xr:uid="{1362C89E-DA0D-45F2-B994-790B2578A8C6}"/>
    <cellStyle name="Millares 100 11 3 3 5 3" xfId="18081" xr:uid="{BA8A71A2-5266-45A0-9DF3-2921C33622E0}"/>
    <cellStyle name="Millares 100 11 3 3 5 3 2" xfId="39584" xr:uid="{885FA673-15B8-4209-AECE-FC8368ABE5C9}"/>
    <cellStyle name="Millares 100 11 3 3 5 4" xfId="24686" xr:uid="{044C0D17-CA09-46F7-AC9B-4EB315A1F2E7}"/>
    <cellStyle name="Millares 100 11 3 3 5 5" xfId="46189" xr:uid="{1C858681-E278-4FFF-AAAB-09F39475A25F}"/>
    <cellStyle name="Millares 100 11 3 3 6" xfId="4927" xr:uid="{C98634E2-FA9D-4D5F-8A50-9855B29DFA6D}"/>
    <cellStyle name="Millares 100 11 3 3 6 2" xfId="13193" xr:uid="{CCCDDD14-E53A-499B-B0A9-48C396052EE9}"/>
    <cellStyle name="Millares 100 11 3 3 6 2 2" xfId="34696" xr:uid="{2E6AA9CA-1EA0-4A62-9674-DECA6E5503D3}"/>
    <cellStyle name="Millares 100 11 3 3 6 3" xfId="19828" xr:uid="{CF4E4C3E-C4D7-4EEC-BE98-39AD86E3BBC8}"/>
    <cellStyle name="Millares 100 11 3 3 6 3 2" xfId="41331" xr:uid="{E9A2F436-FD78-41F1-9A60-9114BB9A6D88}"/>
    <cellStyle name="Millares 100 11 3 3 6 4" xfId="26433" xr:uid="{6182B142-E0FD-43C2-B289-9C8FB6F37938}"/>
    <cellStyle name="Millares 100 11 3 3 6 5" xfId="47936" xr:uid="{0058E158-B195-498B-8878-B903E4DA840B}"/>
    <cellStyle name="Millares 100 11 3 3 7" xfId="5319" xr:uid="{5836A1AE-2328-40CD-88E9-635AC5D774BE}"/>
    <cellStyle name="Millares 100 11 3 3 7 2" xfId="13585" xr:uid="{D66C315A-A9CB-4F4B-868C-B9D2C991941E}"/>
    <cellStyle name="Millares 100 11 3 3 7 2 2" xfId="35088" xr:uid="{3FF8AAB6-7D8D-40AC-B349-D5D0DD588A52}"/>
    <cellStyle name="Millares 100 11 3 3 7 3" xfId="20220" xr:uid="{D924F33D-1954-49ED-86C5-3B6B1F0B76A6}"/>
    <cellStyle name="Millares 100 11 3 3 7 3 2" xfId="41723" xr:uid="{FA54BEBF-96C9-4C00-B0E3-02101B4DA1C5}"/>
    <cellStyle name="Millares 100 11 3 3 7 4" xfId="26825" xr:uid="{C463F612-70ED-4019-A6B1-2BE351B09D14}"/>
    <cellStyle name="Millares 100 11 3 3 7 5" xfId="48328" xr:uid="{B182BA77-7A9D-4FBE-88BD-52FCB03E9A79}"/>
    <cellStyle name="Millares 100 11 3 3 8" xfId="6960" xr:uid="{EAB767B2-59C8-4771-886E-FBF2383C5761}"/>
    <cellStyle name="Millares 100 11 3 3 8 2" xfId="28463" xr:uid="{90235A27-20CC-470B-B4D8-F4A9BB442DC1}"/>
    <cellStyle name="Millares 100 11 3 3 9" xfId="8616" xr:uid="{ACC320FC-DAF2-4E53-9807-FFFFD09E850B}"/>
    <cellStyle name="Millares 100 11 3 3 9 2" xfId="30119" xr:uid="{7B0B5789-2B28-4A2B-9509-B7C7FE4C65CD}"/>
    <cellStyle name="Millares 100 11 3 4" xfId="633" xr:uid="{61A4BB82-99C5-4401-978F-841D9B8E1C72}"/>
    <cellStyle name="Millares 100 11 3 4 10" xfId="43642" xr:uid="{7C32D1B7-98E5-4367-86BF-539D856FD1B0}"/>
    <cellStyle name="Millares 100 11 3 4 2" xfId="1579" xr:uid="{0C1E00AE-3A85-4AD3-B687-E05B873525B3}"/>
    <cellStyle name="Millares 100 11 3 4 2 2" xfId="4408" xr:uid="{B2C56FFD-97DD-442C-8EE1-1957C8FE47D2}"/>
    <cellStyle name="Millares 100 11 3 4 2 2 2" xfId="12674" xr:uid="{0C2018F3-66A8-4D08-B054-3B6D48539775}"/>
    <cellStyle name="Millares 100 11 3 4 2 2 2 2" xfId="34177" xr:uid="{1202E5E8-56CF-4067-AC1A-E41DC3FCC2F0}"/>
    <cellStyle name="Millares 100 11 3 4 2 2 3" xfId="19309" xr:uid="{FD6AC6C7-76A4-40B6-9585-F2A53797524F}"/>
    <cellStyle name="Millares 100 11 3 4 2 2 3 2" xfId="40812" xr:uid="{13B2AC4A-C286-459A-8212-68CB3C67A59D}"/>
    <cellStyle name="Millares 100 11 3 4 2 2 4" xfId="25914" xr:uid="{41EF08CD-0476-456C-A8A2-0CE980F4B93D}"/>
    <cellStyle name="Millares 100 11 3 4 2 2 5" xfId="47417" xr:uid="{CA9BC03B-520E-433D-8EF6-A9D7B67857BC}"/>
    <cellStyle name="Millares 100 11 3 4 2 3" xfId="6547" xr:uid="{C7E1BE33-9983-44EB-A289-B84920F11154}"/>
    <cellStyle name="Millares 100 11 3 4 2 3 2" xfId="14813" xr:uid="{2A72A7DD-5E49-4C74-952D-9B64F03DD500}"/>
    <cellStyle name="Millares 100 11 3 4 2 3 2 2" xfId="36316" xr:uid="{7C26312C-E17B-4BA9-A698-AAC6CFE66CFA}"/>
    <cellStyle name="Millares 100 11 3 4 2 3 3" xfId="21448" xr:uid="{8A04C149-C15B-4701-A6C6-9936F4C79A05}"/>
    <cellStyle name="Millares 100 11 3 4 2 3 3 2" xfId="42951" xr:uid="{BC9E06E8-6B2D-40B6-9E35-019333E562DD}"/>
    <cellStyle name="Millares 100 11 3 4 2 3 4" xfId="28053" xr:uid="{F954943A-B5F9-448C-B674-6EF4099ECC6F}"/>
    <cellStyle name="Millares 100 11 3 4 2 3 5" xfId="49556" xr:uid="{EDC5B761-186C-47A1-9757-BE6178AB1FE6}"/>
    <cellStyle name="Millares 100 11 3 4 2 4" xfId="8188" xr:uid="{5E5D4CE4-5B08-42E7-9EFB-85CDC5F1DD50}"/>
    <cellStyle name="Millares 100 11 3 4 2 4 2" xfId="29691" xr:uid="{03D705BD-8605-48D7-ADBB-A66DCB172AB8}"/>
    <cellStyle name="Millares 100 11 3 4 2 5" xfId="9845" xr:uid="{F44D4285-A78A-41D9-9ABD-E4BD8487323D}"/>
    <cellStyle name="Millares 100 11 3 4 2 5 2" xfId="31348" xr:uid="{22520A69-7D0D-4669-9AA0-55DF97D9E028}"/>
    <cellStyle name="Millares 100 11 3 4 2 6" xfId="16480" xr:uid="{66EE7070-03ED-45DC-8B32-6935FD9B8064}"/>
    <cellStyle name="Millares 100 11 3 4 2 6 2" xfId="37983" xr:uid="{0A5A593A-4F0C-4B5F-9A62-F1FF311B65F9}"/>
    <cellStyle name="Millares 100 11 3 4 2 7" xfId="23085" xr:uid="{97BB2E3A-67BF-418E-9BEA-C9441A2915C4}"/>
    <cellStyle name="Millares 100 11 3 4 2 8" xfId="44588" xr:uid="{3F0415FE-1917-46AA-9053-C904AF6D177C}"/>
    <cellStyle name="Millares 100 11 3 4 3" xfId="2266" xr:uid="{23E38482-2997-47EA-B545-2381DA63E63F}"/>
    <cellStyle name="Millares 100 11 3 4 3 2" xfId="10532" xr:uid="{B85830DE-628C-4A9F-9D80-59837409E290}"/>
    <cellStyle name="Millares 100 11 3 4 3 2 2" xfId="32035" xr:uid="{92EAA29F-4633-4412-94C2-1F1F4004C6B9}"/>
    <cellStyle name="Millares 100 11 3 4 3 3" xfId="17167" xr:uid="{F9E63A6B-58F8-4C64-A53E-9FA36A076D33}"/>
    <cellStyle name="Millares 100 11 3 4 3 3 2" xfId="38670" xr:uid="{01B1DDA1-ABA8-4D7B-9FB2-380EF8FAD80D}"/>
    <cellStyle name="Millares 100 11 3 4 3 4" xfId="23772" xr:uid="{11ADA7CF-C2A3-4EDE-A877-53B7652D6E5B}"/>
    <cellStyle name="Millares 100 11 3 4 3 5" xfId="45275" xr:uid="{0BDC37DB-AE19-4365-89E2-5DD07356D879}"/>
    <cellStyle name="Millares 100 11 3 4 4" xfId="3462" xr:uid="{9700D999-78D1-4F4B-97E4-A3E257CF5C79}"/>
    <cellStyle name="Millares 100 11 3 4 4 2" xfId="11728" xr:uid="{4D14CC9E-65CB-47CF-A4C2-0131108DEEAF}"/>
    <cellStyle name="Millares 100 11 3 4 4 2 2" xfId="33231" xr:uid="{7FD6BBE3-E93D-40E1-97FF-B976360D93C6}"/>
    <cellStyle name="Millares 100 11 3 4 4 3" xfId="18363" xr:uid="{A083072E-833C-4EF8-B107-BE971B1DD1F3}"/>
    <cellStyle name="Millares 100 11 3 4 4 3 2" xfId="39866" xr:uid="{AE022763-F916-4EDB-A4CD-F796B8CB55FB}"/>
    <cellStyle name="Millares 100 11 3 4 4 4" xfId="24968" xr:uid="{10A11654-C508-42AF-9854-678C2E0D8510}"/>
    <cellStyle name="Millares 100 11 3 4 4 5" xfId="46471" xr:uid="{02D21BFA-4C55-46ED-B577-E78E4DA47A95}"/>
    <cellStyle name="Millares 100 11 3 4 5" xfId="5601" xr:uid="{CF940D58-2EF7-4B09-A053-F1F34B001BA1}"/>
    <cellStyle name="Millares 100 11 3 4 5 2" xfId="13867" xr:uid="{42B81596-3950-4FC5-B7ED-3DE9FFE98B3E}"/>
    <cellStyle name="Millares 100 11 3 4 5 2 2" xfId="35370" xr:uid="{D2606D0F-EDC1-42D3-A949-C9A6D537DABE}"/>
    <cellStyle name="Millares 100 11 3 4 5 3" xfId="20502" xr:uid="{CDDD71EF-71BE-4BED-9719-4630B16A15D1}"/>
    <cellStyle name="Millares 100 11 3 4 5 3 2" xfId="42005" xr:uid="{9E5EDFA3-4414-45B2-8EEF-D4AD94AA2608}"/>
    <cellStyle name="Millares 100 11 3 4 5 4" xfId="27107" xr:uid="{1F860206-4A1F-42F4-8995-8834428F7198}"/>
    <cellStyle name="Millares 100 11 3 4 5 5" xfId="48610" xr:uid="{A99B8482-D316-4656-B644-C44B894874BD}"/>
    <cellStyle name="Millares 100 11 3 4 6" xfId="7242" xr:uid="{917B9678-456A-4D3C-A92C-D7086D6B64D7}"/>
    <cellStyle name="Millares 100 11 3 4 6 2" xfId="28745" xr:uid="{D28FF861-372C-4DF0-BE47-A9FED46FF85F}"/>
    <cellStyle name="Millares 100 11 3 4 7" xfId="8899" xr:uid="{B46EB820-0C3E-4846-8BBA-BABC5FCABC89}"/>
    <cellStyle name="Millares 100 11 3 4 7 2" xfId="30402" xr:uid="{A070A9D0-9CE4-41F5-BB63-30D77C877098}"/>
    <cellStyle name="Millares 100 11 3 4 8" xfId="15534" xr:uid="{FA646E85-BE3E-4413-9327-C66BC4BF121C}"/>
    <cellStyle name="Millares 100 11 3 4 8 2" xfId="37037" xr:uid="{A59D9AE1-76A2-4293-B3AE-F2E24E466F4D}"/>
    <cellStyle name="Millares 100 11 3 4 9" xfId="22139" xr:uid="{EF330202-A99F-4F28-B777-20294F096CBE}"/>
    <cellStyle name="Millares 100 11 3 5" xfId="901" xr:uid="{7E232D38-4F62-42F2-9607-44217A658A54}"/>
    <cellStyle name="Millares 100 11 3 5 2" xfId="3730" xr:uid="{66602196-88B4-439B-A26B-A3E79A4EC2B6}"/>
    <cellStyle name="Millares 100 11 3 5 2 2" xfId="11996" xr:uid="{7A22B1F0-A47A-4878-B28E-6F58C8B6C5CB}"/>
    <cellStyle name="Millares 100 11 3 5 2 2 2" xfId="33499" xr:uid="{371DF4C5-19BD-4CE6-86C5-3ABD23A1E82E}"/>
    <cellStyle name="Millares 100 11 3 5 2 3" xfId="18631" xr:uid="{E5290134-6B8C-40B3-ACA5-545437CFBE55}"/>
    <cellStyle name="Millares 100 11 3 5 2 3 2" xfId="40134" xr:uid="{2834A425-63CA-4E4D-B3C5-6BB393B1F670}"/>
    <cellStyle name="Millares 100 11 3 5 2 4" xfId="25236" xr:uid="{356BBBD5-AA38-4E66-AEE9-609059385CD6}"/>
    <cellStyle name="Millares 100 11 3 5 2 5" xfId="46739" xr:uid="{46A8A7E1-EB4B-4F72-9FE7-99695682213D}"/>
    <cellStyle name="Millares 100 11 3 5 3" xfId="5869" xr:uid="{7EC22536-0116-4EC7-91FD-25352C369D01}"/>
    <cellStyle name="Millares 100 11 3 5 3 2" xfId="14135" xr:uid="{8A14F7A9-8CF1-446B-88EE-2636EC85A2DD}"/>
    <cellStyle name="Millares 100 11 3 5 3 2 2" xfId="35638" xr:uid="{F86A76F5-0BC5-4AA2-AE7D-A1B8CDB7A388}"/>
    <cellStyle name="Millares 100 11 3 5 3 3" xfId="20770" xr:uid="{7F551122-7FCB-4929-BF33-5B30169BDDFB}"/>
    <cellStyle name="Millares 100 11 3 5 3 3 2" xfId="42273" xr:uid="{528A31BE-1C45-4EE8-94F1-174D64C639BC}"/>
    <cellStyle name="Millares 100 11 3 5 3 4" xfId="27375" xr:uid="{E1C9908D-4BC9-4936-A8A7-3508CC75DA46}"/>
    <cellStyle name="Millares 100 11 3 5 3 5" xfId="48878" xr:uid="{F59BF08A-A177-4094-BF43-8ABB5C420162}"/>
    <cellStyle name="Millares 100 11 3 5 4" xfId="7510" xr:uid="{7C487C41-685F-4189-920E-0BAE20A695B6}"/>
    <cellStyle name="Millares 100 11 3 5 4 2" xfId="29013" xr:uid="{3F954432-A752-4183-9B03-EE748CAFD875}"/>
    <cellStyle name="Millares 100 11 3 5 5" xfId="9167" xr:uid="{18B26380-7662-4F97-88F5-83A06FC82D84}"/>
    <cellStyle name="Millares 100 11 3 5 5 2" xfId="30670" xr:uid="{FDB347A4-E9A0-4DCB-8398-D307B06F4412}"/>
    <cellStyle name="Millares 100 11 3 5 6" xfId="15802" xr:uid="{7E6827D6-8FD8-4428-A628-A5B0DF8D537A}"/>
    <cellStyle name="Millares 100 11 3 5 6 2" xfId="37305" xr:uid="{24C3ED7D-A08E-43F1-99D6-3BDAA3491A1B}"/>
    <cellStyle name="Millares 100 11 3 5 7" xfId="22407" xr:uid="{D680B0DD-31BB-42A3-9937-BA4002E015F5}"/>
    <cellStyle name="Millares 100 11 3 5 8" xfId="43910" xr:uid="{02961EC4-DEB4-44D6-94E5-8B289FAE7AEF}"/>
    <cellStyle name="Millares 100 11 3 6" xfId="1162" xr:uid="{25C7E7E8-5334-4415-B95E-2F731809AAFC}"/>
    <cellStyle name="Millares 100 11 3 6 2" xfId="3991" xr:uid="{475D0982-B57C-4FBE-98CD-782E6BFA5C84}"/>
    <cellStyle name="Millares 100 11 3 6 2 2" xfId="12257" xr:uid="{6E3EFA76-37AB-4574-BF83-B58FCEE2922E}"/>
    <cellStyle name="Millares 100 11 3 6 2 2 2" xfId="33760" xr:uid="{D1F4ABDC-51F3-43DE-9E2F-A9768916B25F}"/>
    <cellStyle name="Millares 100 11 3 6 2 3" xfId="18892" xr:uid="{99CC49AB-55AC-4533-8A71-A45E1CF05D09}"/>
    <cellStyle name="Millares 100 11 3 6 2 3 2" xfId="40395" xr:uid="{15994682-81A6-4EE4-AB82-AC6007E34771}"/>
    <cellStyle name="Millares 100 11 3 6 2 4" xfId="25497" xr:uid="{07126B88-02A7-449A-928A-403C9F18D843}"/>
    <cellStyle name="Millares 100 11 3 6 2 5" xfId="47000" xr:uid="{D63D9485-DFEF-42B2-A4E7-DB4BB7548E69}"/>
    <cellStyle name="Millares 100 11 3 6 3" xfId="6130" xr:uid="{7B554F48-7A68-4B10-8804-1215F2AB97C0}"/>
    <cellStyle name="Millares 100 11 3 6 3 2" xfId="14396" xr:uid="{31D8A66A-771E-4D8C-9963-91358F97637D}"/>
    <cellStyle name="Millares 100 11 3 6 3 2 2" xfId="35899" xr:uid="{15208747-BD1F-493D-AD5E-8D6413B260DF}"/>
    <cellStyle name="Millares 100 11 3 6 3 3" xfId="21031" xr:uid="{BF36D9E3-A1D1-42E8-B59C-31ACBF482E22}"/>
    <cellStyle name="Millares 100 11 3 6 3 3 2" xfId="42534" xr:uid="{D8EE16E9-6208-4340-95AE-A1EE6A256DBC}"/>
    <cellStyle name="Millares 100 11 3 6 3 4" xfId="27636" xr:uid="{5D1C37B4-B102-4DD2-A13B-89852858AB23}"/>
    <cellStyle name="Millares 100 11 3 6 3 5" xfId="49139" xr:uid="{0B412B95-9D6B-49E7-8489-4DC362B89EA2}"/>
    <cellStyle name="Millares 100 11 3 6 4" xfId="7771" xr:uid="{D253CFA6-C401-4A0E-BE35-9EA1C69055C5}"/>
    <cellStyle name="Millares 100 11 3 6 4 2" xfId="29274" xr:uid="{31E7F12F-7A4E-4CF9-A415-21D1DE3A306C}"/>
    <cellStyle name="Millares 100 11 3 6 5" xfId="9428" xr:uid="{DF246AE1-0EC0-406E-A04A-E40841F228CF}"/>
    <cellStyle name="Millares 100 11 3 6 5 2" xfId="30931" xr:uid="{200A9F5F-78AB-46A9-A016-DB52B9A5BAFD}"/>
    <cellStyle name="Millares 100 11 3 6 6" xfId="16063" xr:uid="{B843B1E7-BFF6-42F9-B62E-3A8BEC6F6CAC}"/>
    <cellStyle name="Millares 100 11 3 6 6 2" xfId="37566" xr:uid="{63C9238E-6203-46F1-BA93-A0C524E6D8F1}"/>
    <cellStyle name="Millares 100 11 3 6 7" xfId="22668" xr:uid="{8A68593C-BA0B-41B6-8A19-99B6E7074CA5}"/>
    <cellStyle name="Millares 100 11 3 6 8" xfId="44171" xr:uid="{DB9F18A2-80EE-41D0-86C8-1C60F65BCB56}"/>
    <cellStyle name="Millares 100 11 3 7" xfId="1850" xr:uid="{8B0AE5DA-753F-4591-AAB8-F4A53918B000}"/>
    <cellStyle name="Millares 100 11 3 7 2" xfId="10116" xr:uid="{E51708F2-23ED-4B67-9322-75CE2477D0DA}"/>
    <cellStyle name="Millares 100 11 3 7 2 2" xfId="31619" xr:uid="{F7FDE629-810E-4C32-90DE-1B689EAF929B}"/>
    <cellStyle name="Millares 100 11 3 7 3" xfId="16751" xr:uid="{AE969E6D-C4C9-4BDE-806E-9E5B8E0A1080}"/>
    <cellStyle name="Millares 100 11 3 7 3 2" xfId="38254" xr:uid="{AD031A8E-EDEF-4374-94FF-0E6CAD002858}"/>
    <cellStyle name="Millares 100 11 3 7 4" xfId="23356" xr:uid="{B2C5EC4A-BDEF-44B2-B48D-CA003F7BDC07}"/>
    <cellStyle name="Millares 100 11 3 7 5" xfId="44859" xr:uid="{A5F429E2-2AD4-41BD-854D-FEA742F8C9BD}"/>
    <cellStyle name="Millares 100 11 3 8" xfId="2535" xr:uid="{AAB2044B-2236-43B4-8146-73A3A223E54B}"/>
    <cellStyle name="Millares 100 11 3 8 2" xfId="10801" xr:uid="{04865633-5805-4368-B45A-9CAD31B06EB4}"/>
    <cellStyle name="Millares 100 11 3 8 2 2" xfId="32304" xr:uid="{3FC4BAB6-F6FB-4FFE-AB57-B6230B998135}"/>
    <cellStyle name="Millares 100 11 3 8 3" xfId="17436" xr:uid="{34CBA636-3D8B-4271-B64D-A6D4F6E4F53F}"/>
    <cellStyle name="Millares 100 11 3 8 3 2" xfId="38939" xr:uid="{0D0536A9-498D-431F-B754-655C5CAA701E}"/>
    <cellStyle name="Millares 100 11 3 8 4" xfId="24041" xr:uid="{7369C7A5-8149-4D84-889C-75617B6367F8}"/>
    <cellStyle name="Millares 100 11 3 8 5" xfId="45544" xr:uid="{591866ED-6083-4A59-B577-690DEA4AEAD5}"/>
    <cellStyle name="Millares 100 11 3 9" xfId="3046" xr:uid="{24BBB5CF-E437-404D-BD5A-BA0F54FF369F}"/>
    <cellStyle name="Millares 100 11 3 9 2" xfId="11312" xr:uid="{92298697-F693-43BC-849E-E012D2160E28}"/>
    <cellStyle name="Millares 100 11 3 9 2 2" xfId="32815" xr:uid="{DCCA23D8-F649-4FCF-916A-B2D008647AE7}"/>
    <cellStyle name="Millares 100 11 3 9 3" xfId="17947" xr:uid="{26AA54AD-E673-49CD-A75C-B2ECBBC7A2F2}"/>
    <cellStyle name="Millares 100 11 3 9 3 2" xfId="39450" xr:uid="{A50CD680-4017-4647-8A30-D90E1F35706C}"/>
    <cellStyle name="Millares 100 11 3 9 4" xfId="24552" xr:uid="{9A802914-0518-4D6E-8EAB-A319D89200A7}"/>
    <cellStyle name="Millares 100 11 3 9 5" xfId="46055" xr:uid="{B38FEFBE-B852-4BA3-9EE3-262F359760C4}"/>
    <cellStyle name="Millares 100 11 4" xfId="203" xr:uid="{0DF1DA03-A3B6-4CC9-A472-7329BBFD5DF8}"/>
    <cellStyle name="Millares 100 11 4 10" xfId="4722" xr:uid="{9B72C0DE-BD5C-448D-A29F-2BA59EFDE5D1}"/>
    <cellStyle name="Millares 100 11 4 10 2" xfId="12988" xr:uid="{9F63F30D-9DFD-45AD-A294-A6E7FB02E362}"/>
    <cellStyle name="Millares 100 11 4 10 2 2" xfId="34491" xr:uid="{8EA9A1C4-4489-4D28-BFCE-5F1ADE6B6E6B}"/>
    <cellStyle name="Millares 100 11 4 10 3" xfId="19623" xr:uid="{C7CB66D6-9736-4705-8184-80DE823FD340}"/>
    <cellStyle name="Millares 100 11 4 10 3 2" xfId="41126" xr:uid="{1A18690C-EBB7-45FE-978E-07D54E633105}"/>
    <cellStyle name="Millares 100 11 4 10 4" xfId="26228" xr:uid="{0962C050-DC8C-4296-A143-7CF5165ADDE5}"/>
    <cellStyle name="Millares 100 11 4 10 5" xfId="47731" xr:uid="{6B706BED-C6ED-45C9-A83E-593DE767ED34}"/>
    <cellStyle name="Millares 100 11 4 11" xfId="5225" xr:uid="{8FFD6682-9BB2-4A5B-A950-B33D288B80D3}"/>
    <cellStyle name="Millares 100 11 4 11 2" xfId="13491" xr:uid="{0867C845-02EA-4C1A-9E5B-E443C1811A66}"/>
    <cellStyle name="Millares 100 11 4 11 2 2" xfId="34994" xr:uid="{C8C91F9C-141A-4473-9613-B81FC95005F0}"/>
    <cellStyle name="Millares 100 11 4 11 3" xfId="20126" xr:uid="{1622429B-5773-4B78-9AC8-99F2EA6D3BD0}"/>
    <cellStyle name="Millares 100 11 4 11 3 2" xfId="41629" xr:uid="{9B66F29C-3CE1-4B46-ABFF-AAB991ABFBAF}"/>
    <cellStyle name="Millares 100 11 4 11 4" xfId="26731" xr:uid="{382EC671-0CB3-4DCA-8441-F7112F1884F4}"/>
    <cellStyle name="Millares 100 11 4 11 5" xfId="48234" xr:uid="{4662C620-844B-4821-94DD-F2B2C3B11F17}"/>
    <cellStyle name="Millares 100 11 4 12" xfId="6866" xr:uid="{93367622-826F-4FDA-AE6B-E24FB06D7F06}"/>
    <cellStyle name="Millares 100 11 4 12 2" xfId="28369" xr:uid="{563F5286-42BC-40BD-AA8B-183D4E291ADC}"/>
    <cellStyle name="Millares 100 11 4 13" xfId="8520" xr:uid="{79A97D1D-CBF6-47E1-A488-A3CD6966618F}"/>
    <cellStyle name="Millares 100 11 4 13 2" xfId="30023" xr:uid="{09FC3597-1EAC-46B9-9026-C889EFC373CD}"/>
    <cellStyle name="Millares 100 11 4 14" xfId="15159" xr:uid="{D81D0004-BA4D-4B25-BD73-81C8C38C201C}"/>
    <cellStyle name="Millares 100 11 4 14 2" xfId="36662" xr:uid="{69B65FF6-F0DE-4907-A5C6-147847285A82}"/>
    <cellStyle name="Millares 100 11 4 15" xfId="21764" xr:uid="{1BE42C48-6E58-4C6A-8342-F5AEE9CFF271}"/>
    <cellStyle name="Millares 100 11 4 16" xfId="43267" xr:uid="{AACEF512-A39D-4430-BB7D-F041B7546C35}"/>
    <cellStyle name="Millares 100 11 4 2" xfId="518" xr:uid="{231D6A67-0B7A-43A5-BCF8-3FEC54E8DA33}"/>
    <cellStyle name="Millares 100 11 4 2 10" xfId="7129" xr:uid="{FF1D69B2-119B-4DBD-A8F7-DE8E0B7C5FBC}"/>
    <cellStyle name="Millares 100 11 4 2 10 2" xfId="28632" xr:uid="{A597E467-C971-4251-BF3D-00E24B4F4BD6}"/>
    <cellStyle name="Millares 100 11 4 2 11" xfId="8785" xr:uid="{4F578212-1C1E-4761-B3CD-046AD9A06B8A}"/>
    <cellStyle name="Millares 100 11 4 2 11 2" xfId="30288" xr:uid="{9AAAA4C0-71D6-44FF-ADFD-4B8AF3C76C64}"/>
    <cellStyle name="Millares 100 11 4 2 12" xfId="15421" xr:uid="{0A8D030C-4000-4D5C-B764-92152F311F0E}"/>
    <cellStyle name="Millares 100 11 4 2 12 2" xfId="36924" xr:uid="{9740DE40-22AD-4D39-B76E-13CDB2122467}"/>
    <cellStyle name="Millares 100 11 4 2 13" xfId="22026" xr:uid="{9E57F534-6FC1-43AB-A679-C50A4F5D10F6}"/>
    <cellStyle name="Millares 100 11 4 2 14" xfId="43529" xr:uid="{3A471BC7-FFE9-40AF-9592-B210D972F3C5}"/>
    <cellStyle name="Millares 100 11 4 2 2" xfId="800" xr:uid="{9D0451ED-ED3C-4300-92C0-6E72D99975D0}"/>
    <cellStyle name="Millares 100 11 4 2 2 10" xfId="15701" xr:uid="{94EBA33A-97A9-4E23-A175-413D700EB33A}"/>
    <cellStyle name="Millares 100 11 4 2 2 10 2" xfId="37204" xr:uid="{1486FF6E-C199-46D7-90CF-AE0C20042788}"/>
    <cellStyle name="Millares 100 11 4 2 2 11" xfId="22306" xr:uid="{5A1EA653-9427-4372-A0E0-3510A1F5E4A1}"/>
    <cellStyle name="Millares 100 11 4 2 2 12" xfId="43809" xr:uid="{588D41B3-01B6-4119-9708-42A56228B3D6}"/>
    <cellStyle name="Millares 100 11 4 2 2 2" xfId="1746" xr:uid="{24FD4726-EB40-4873-9477-428175B0FD39}"/>
    <cellStyle name="Millares 100 11 4 2 2 2 2" xfId="4575" xr:uid="{CCF5C21C-2426-4A4C-9A00-3130BF756D80}"/>
    <cellStyle name="Millares 100 11 4 2 2 2 2 2" xfId="12841" xr:uid="{E3AB71BF-6043-47E6-96CA-8B3103DAE35E}"/>
    <cellStyle name="Millares 100 11 4 2 2 2 2 2 2" xfId="34344" xr:uid="{E19D0D83-FD15-47EB-BE0A-7B81CF97E1F6}"/>
    <cellStyle name="Millares 100 11 4 2 2 2 2 3" xfId="19476" xr:uid="{7D3EFDAD-FF84-42D7-8F43-89D899375790}"/>
    <cellStyle name="Millares 100 11 4 2 2 2 2 3 2" xfId="40979" xr:uid="{E67D9023-3C56-47E9-8CFF-D4C8F9F65A22}"/>
    <cellStyle name="Millares 100 11 4 2 2 2 2 4" xfId="26081" xr:uid="{82B8BDD8-BCCC-4BB2-A72A-8AB6AD60A7A8}"/>
    <cellStyle name="Millares 100 11 4 2 2 2 2 5" xfId="47584" xr:uid="{8C4309F4-71C1-4778-8987-69898062F581}"/>
    <cellStyle name="Millares 100 11 4 2 2 2 3" xfId="6714" xr:uid="{EC04846D-C027-4D6D-B66F-FE8DADC58895}"/>
    <cellStyle name="Millares 100 11 4 2 2 2 3 2" xfId="14980" xr:uid="{8D38581D-3116-4E93-8C67-3675A4EF2F83}"/>
    <cellStyle name="Millares 100 11 4 2 2 2 3 2 2" xfId="36483" xr:uid="{716D004E-19EA-422F-A278-10935DB5BEAB}"/>
    <cellStyle name="Millares 100 11 4 2 2 2 3 3" xfId="21615" xr:uid="{7E7E0603-38DC-4BDD-A6B5-1641014DC623}"/>
    <cellStyle name="Millares 100 11 4 2 2 2 3 3 2" xfId="43118" xr:uid="{8B0615EE-B102-44F7-8405-66815E9781EE}"/>
    <cellStyle name="Millares 100 11 4 2 2 2 3 4" xfId="28220" xr:uid="{7AE841FC-B30D-441E-8B45-2D1132FB4112}"/>
    <cellStyle name="Millares 100 11 4 2 2 2 3 5" xfId="49723" xr:uid="{C37D2E36-A7E0-485A-A8A0-7D94D5CD49E3}"/>
    <cellStyle name="Millares 100 11 4 2 2 2 4" xfId="8355" xr:uid="{497DB3EF-EC8A-4DB2-8299-5AC7B107EDBF}"/>
    <cellStyle name="Millares 100 11 4 2 2 2 4 2" xfId="29858" xr:uid="{54ECFADB-BE60-4135-93E8-43154296EE6E}"/>
    <cellStyle name="Millares 100 11 4 2 2 2 5" xfId="10012" xr:uid="{9161C565-B628-445F-9B9C-CF237C7D75A9}"/>
    <cellStyle name="Millares 100 11 4 2 2 2 5 2" xfId="31515" xr:uid="{317B6653-6F28-4D02-94DE-359DDF710066}"/>
    <cellStyle name="Millares 100 11 4 2 2 2 6" xfId="16647" xr:uid="{CCDF6DB4-720D-45F1-940B-146BDE234DB8}"/>
    <cellStyle name="Millares 100 11 4 2 2 2 6 2" xfId="38150" xr:uid="{F0532190-8A08-43C4-97FC-C06E3A04BCE7}"/>
    <cellStyle name="Millares 100 11 4 2 2 2 7" xfId="23252" xr:uid="{F42BC31E-D37B-4603-975B-DF93D94FDEB6}"/>
    <cellStyle name="Millares 100 11 4 2 2 2 8" xfId="44755" xr:uid="{ABCCA466-489A-4F9A-BD56-AAEC835FFDF9}"/>
    <cellStyle name="Millares 100 11 4 2 2 3" xfId="2433" xr:uid="{F110EA6D-7DF0-4E31-985B-46697D49D5DA}"/>
    <cellStyle name="Millares 100 11 4 2 2 3 2" xfId="10699" xr:uid="{2EE35E02-8F00-4ECF-976E-809C9D5901E3}"/>
    <cellStyle name="Millares 100 11 4 2 2 3 2 2" xfId="32202" xr:uid="{D20CBB4C-74CF-40FB-8898-9EC205D3E749}"/>
    <cellStyle name="Millares 100 11 4 2 2 3 3" xfId="17334" xr:uid="{FA345482-16E1-4FE9-A284-9C73AA22C41D}"/>
    <cellStyle name="Millares 100 11 4 2 2 3 3 2" xfId="38837" xr:uid="{B13F26CB-418A-4130-9773-F92120829649}"/>
    <cellStyle name="Millares 100 11 4 2 2 3 4" xfId="23939" xr:uid="{013100DF-F02D-4E04-B53F-30EA7657B6F5}"/>
    <cellStyle name="Millares 100 11 4 2 2 3 5" xfId="45442" xr:uid="{4EEB01EC-D360-4146-A690-71EAB9E86C86}"/>
    <cellStyle name="Millares 100 11 4 2 2 4" xfId="2950" xr:uid="{6D6FA745-8053-4B36-8FF6-6E1E84BF5A75}"/>
    <cellStyle name="Millares 100 11 4 2 2 4 2" xfId="11216" xr:uid="{3BAC370B-0629-4C37-8590-2A44C1E06E23}"/>
    <cellStyle name="Millares 100 11 4 2 2 4 2 2" xfId="32719" xr:uid="{6A27A430-C314-4036-84FA-10E90148B0F8}"/>
    <cellStyle name="Millares 100 11 4 2 2 4 3" xfId="17851" xr:uid="{79701126-568E-49AF-BBD8-A6FFB14315CC}"/>
    <cellStyle name="Millares 100 11 4 2 2 4 3 2" xfId="39354" xr:uid="{E8072C80-4970-4CB2-85EB-E141D0BA3F78}"/>
    <cellStyle name="Millares 100 11 4 2 2 4 4" xfId="24456" xr:uid="{1E89BBEA-D259-40E2-AEA4-F1DD0306BA52}"/>
    <cellStyle name="Millares 100 11 4 2 2 4 5" xfId="45959" xr:uid="{ED1F5DAC-F75A-443C-ACD6-1E175A1E7B9E}"/>
    <cellStyle name="Millares 100 11 4 2 2 5" xfId="3629" xr:uid="{C261E956-A27A-4BC0-B4F9-D06B62D6431E}"/>
    <cellStyle name="Millares 100 11 4 2 2 5 2" xfId="11895" xr:uid="{9FEF2F59-E651-4C5C-8B01-919BA64622B1}"/>
    <cellStyle name="Millares 100 11 4 2 2 5 2 2" xfId="33398" xr:uid="{AD5D7A60-73DF-476B-B238-B293AB5F664C}"/>
    <cellStyle name="Millares 100 11 4 2 2 5 3" xfId="18530" xr:uid="{21B97A63-86D2-4CB9-ADAA-970BEAED1432}"/>
    <cellStyle name="Millares 100 11 4 2 2 5 3 2" xfId="40033" xr:uid="{92E02D1D-8904-4FB1-97CE-27303A611FC6}"/>
    <cellStyle name="Millares 100 11 4 2 2 5 4" xfId="25135" xr:uid="{D3A93500-DD29-4BA7-8BA3-E09A003F8C8B}"/>
    <cellStyle name="Millares 100 11 4 2 2 5 5" xfId="46638" xr:uid="{0D76B087-DA97-4860-9E14-F01D9830376F}"/>
    <cellStyle name="Millares 100 11 4 2 2 6" xfId="5094" xr:uid="{AD4E5196-9A9C-43CC-A200-B7AF11A39F10}"/>
    <cellStyle name="Millares 100 11 4 2 2 6 2" xfId="13360" xr:uid="{6D3CE2CC-523F-495C-9404-CEF67FB9E9AA}"/>
    <cellStyle name="Millares 100 11 4 2 2 6 2 2" xfId="34863" xr:uid="{3F3FE8D9-2044-4C06-AE77-F7FDC08266F1}"/>
    <cellStyle name="Millares 100 11 4 2 2 6 3" xfId="19995" xr:uid="{67DB8760-5962-46BE-BE5F-C6F8EC73E4BE}"/>
    <cellStyle name="Millares 100 11 4 2 2 6 3 2" xfId="41498" xr:uid="{21588C77-ACB1-433D-B0C6-73F4ED0072B2}"/>
    <cellStyle name="Millares 100 11 4 2 2 6 4" xfId="26600" xr:uid="{350C2BD6-309C-465F-AD95-F8390C60A976}"/>
    <cellStyle name="Millares 100 11 4 2 2 6 5" xfId="48103" xr:uid="{8D9A81B6-2769-4391-8846-3822472C3889}"/>
    <cellStyle name="Millares 100 11 4 2 2 7" xfId="5768" xr:uid="{61AFDB99-D344-4698-9845-4C87953FF296}"/>
    <cellStyle name="Millares 100 11 4 2 2 7 2" xfId="14034" xr:uid="{82988BAB-D220-4DF3-A4C9-A4CACB57FEE4}"/>
    <cellStyle name="Millares 100 11 4 2 2 7 2 2" xfId="35537" xr:uid="{ADC3593D-8C9F-4D69-BCC2-59933A0E27E4}"/>
    <cellStyle name="Millares 100 11 4 2 2 7 3" xfId="20669" xr:uid="{C42B11DF-A3A6-4B33-BF03-1B32C4D11639}"/>
    <cellStyle name="Millares 100 11 4 2 2 7 3 2" xfId="42172" xr:uid="{C2059972-71A6-47C1-8E95-1259DEC6DA81}"/>
    <cellStyle name="Millares 100 11 4 2 2 7 4" xfId="27274" xr:uid="{D1D43ABD-3EF9-4F6F-8D33-29256983DBBD}"/>
    <cellStyle name="Millares 100 11 4 2 2 7 5" xfId="48777" xr:uid="{4E4A28E4-16DF-4535-86B8-26A7E64B5AA9}"/>
    <cellStyle name="Millares 100 11 4 2 2 8" xfId="7409" xr:uid="{00ED2756-F123-4F5F-954D-14804EBDC163}"/>
    <cellStyle name="Millares 100 11 4 2 2 8 2" xfId="28912" xr:uid="{FF318C5F-2E01-45D6-87BA-AC8A5E10B211}"/>
    <cellStyle name="Millares 100 11 4 2 2 9" xfId="9066" xr:uid="{B0100986-BA95-45AC-936A-E5C8D3353538}"/>
    <cellStyle name="Millares 100 11 4 2 2 9 2" xfId="30569" xr:uid="{4E61854C-F894-4E18-85D0-97620771EEBD}"/>
    <cellStyle name="Millares 100 11 4 2 3" xfId="1070" xr:uid="{1FC84338-AB50-4BA3-9F27-89A1A4420D60}"/>
    <cellStyle name="Millares 100 11 4 2 3 2" xfId="3899" xr:uid="{134E3E1F-D5F6-4714-84CA-C7A979F7BC6F}"/>
    <cellStyle name="Millares 100 11 4 2 3 2 2" xfId="12165" xr:uid="{19184B00-10E6-46C6-8AE7-C8078EAA3A0F}"/>
    <cellStyle name="Millares 100 11 4 2 3 2 2 2" xfId="33668" xr:uid="{152A1A4E-36CD-4D98-9338-86870813EFF1}"/>
    <cellStyle name="Millares 100 11 4 2 3 2 3" xfId="18800" xr:uid="{763A048C-A83E-497D-A725-D231B732440A}"/>
    <cellStyle name="Millares 100 11 4 2 3 2 3 2" xfId="40303" xr:uid="{30B41ECB-945F-45E5-98E2-A82F7FABF506}"/>
    <cellStyle name="Millares 100 11 4 2 3 2 4" xfId="25405" xr:uid="{AC2CAEE8-7D82-42F7-8CCB-E2E052C9F132}"/>
    <cellStyle name="Millares 100 11 4 2 3 2 5" xfId="46908" xr:uid="{714244EF-20F7-49C6-908C-EFE0D9F1DDC1}"/>
    <cellStyle name="Millares 100 11 4 2 3 3" xfId="6038" xr:uid="{6F939D99-4368-4811-BC29-EE751423A8F4}"/>
    <cellStyle name="Millares 100 11 4 2 3 3 2" xfId="14304" xr:uid="{457FA6F9-30C6-43BB-84ED-A065C62639AD}"/>
    <cellStyle name="Millares 100 11 4 2 3 3 2 2" xfId="35807" xr:uid="{EB46BC99-519B-43C9-A985-4C0E2BBFFD62}"/>
    <cellStyle name="Millares 100 11 4 2 3 3 3" xfId="20939" xr:uid="{0916508F-AF3F-4F71-8E14-537A6486008D}"/>
    <cellStyle name="Millares 100 11 4 2 3 3 3 2" xfId="42442" xr:uid="{45259D60-7A8D-4B49-AF07-BF12B8863FCD}"/>
    <cellStyle name="Millares 100 11 4 2 3 3 4" xfId="27544" xr:uid="{8936F373-C6F1-4EAE-B87C-35136E1C70A7}"/>
    <cellStyle name="Millares 100 11 4 2 3 3 5" xfId="49047" xr:uid="{2235C78D-C788-477E-AEE4-0ADC53A46789}"/>
    <cellStyle name="Millares 100 11 4 2 3 4" xfId="7679" xr:uid="{786AB2BC-CEB0-4AFC-967B-F7D7CA4612EF}"/>
    <cellStyle name="Millares 100 11 4 2 3 4 2" xfId="29182" xr:uid="{9B1BDAD9-FDD2-4757-9B14-8225C9FE17BE}"/>
    <cellStyle name="Millares 100 11 4 2 3 5" xfId="9336" xr:uid="{19431FC5-1ECB-4BE0-9257-AC0ECE931A40}"/>
    <cellStyle name="Millares 100 11 4 2 3 5 2" xfId="30839" xr:uid="{3511A9D3-0325-438A-A8DF-1C42DE1D4178}"/>
    <cellStyle name="Millares 100 11 4 2 3 6" xfId="15971" xr:uid="{CBD3D18E-966D-43EF-8BFA-557E66D4D478}"/>
    <cellStyle name="Millares 100 11 4 2 3 6 2" xfId="37474" xr:uid="{B41437EC-E6B0-4D8C-B385-5E56377C5913}"/>
    <cellStyle name="Millares 100 11 4 2 3 7" xfId="22576" xr:uid="{F3F2DAF3-DF58-4863-8EAC-A3B2FDA9B207}"/>
    <cellStyle name="Millares 100 11 4 2 3 8" xfId="44079" xr:uid="{61054737-45C2-452B-98AF-4F9D86E9D169}"/>
    <cellStyle name="Millares 100 11 4 2 4" xfId="1466" xr:uid="{79A6496E-DAA8-4A4D-BE61-01542BACFD3A}"/>
    <cellStyle name="Millares 100 11 4 2 4 2" xfId="4295" xr:uid="{4B9CC50D-71AE-4B6B-8AE3-5FFD43003083}"/>
    <cellStyle name="Millares 100 11 4 2 4 2 2" xfId="12561" xr:uid="{52755360-F5A8-4EF7-A5F5-C83FA4B83DE8}"/>
    <cellStyle name="Millares 100 11 4 2 4 2 2 2" xfId="34064" xr:uid="{02A758DD-BB40-426A-B855-1F463AA82A7A}"/>
    <cellStyle name="Millares 100 11 4 2 4 2 3" xfId="19196" xr:uid="{C0784C3D-8EFA-4F61-8C21-6301058FFE8F}"/>
    <cellStyle name="Millares 100 11 4 2 4 2 3 2" xfId="40699" xr:uid="{54ECB3C9-8B5F-4884-88EA-7648CCA894FF}"/>
    <cellStyle name="Millares 100 11 4 2 4 2 4" xfId="25801" xr:uid="{62B2C79E-F961-42D1-A955-571C5848F92C}"/>
    <cellStyle name="Millares 100 11 4 2 4 2 5" xfId="47304" xr:uid="{74D0F1B1-C945-4D2B-844F-5052697DF68A}"/>
    <cellStyle name="Millares 100 11 4 2 4 3" xfId="6434" xr:uid="{5B6FAC54-9E5F-425A-9922-CA987B984356}"/>
    <cellStyle name="Millares 100 11 4 2 4 3 2" xfId="14700" xr:uid="{043D9529-63F4-4F69-987D-0807B91EB360}"/>
    <cellStyle name="Millares 100 11 4 2 4 3 2 2" xfId="36203" xr:uid="{16E4A13E-C332-4C73-B6F8-CD6654AECDE5}"/>
    <cellStyle name="Millares 100 11 4 2 4 3 3" xfId="21335" xr:uid="{D768C13E-90CA-4C4D-867B-6AE65379942B}"/>
    <cellStyle name="Millares 100 11 4 2 4 3 3 2" xfId="42838" xr:uid="{66B9083F-7E42-4587-8AB4-6C242D9DBF10}"/>
    <cellStyle name="Millares 100 11 4 2 4 3 4" xfId="27940" xr:uid="{DDCB580E-388A-4316-8700-E1C1D01F1158}"/>
    <cellStyle name="Millares 100 11 4 2 4 3 5" xfId="49443" xr:uid="{020ED8EF-41D9-4904-AC6D-D96BDA68B7A3}"/>
    <cellStyle name="Millares 100 11 4 2 4 4" xfId="8075" xr:uid="{395354AE-FD74-4B20-9BB1-265B700D099E}"/>
    <cellStyle name="Millares 100 11 4 2 4 4 2" xfId="29578" xr:uid="{8CDE94E3-164F-4EF5-B365-449C8F81F59B}"/>
    <cellStyle name="Millares 100 11 4 2 4 5" xfId="9732" xr:uid="{8566AC2F-6876-4796-BD90-A87625DB6220}"/>
    <cellStyle name="Millares 100 11 4 2 4 5 2" xfId="31235" xr:uid="{41B7CB7C-A805-4533-95F8-24216EE5B473}"/>
    <cellStyle name="Millares 100 11 4 2 4 6" xfId="16367" xr:uid="{B690346F-B09E-49DC-B457-D3221FCCEACB}"/>
    <cellStyle name="Millares 100 11 4 2 4 6 2" xfId="37870" xr:uid="{65F3D376-9FDD-4592-804A-6902D0838A14}"/>
    <cellStyle name="Millares 100 11 4 2 4 7" xfId="22972" xr:uid="{11D9F5EC-46DE-4BB5-A271-A93AF893CB8F}"/>
    <cellStyle name="Millares 100 11 4 2 4 8" xfId="44475" xr:uid="{3015E80D-7073-45C1-8BB8-E6118AAD24C1}"/>
    <cellStyle name="Millares 100 11 4 2 5" xfId="2153" xr:uid="{71A8F415-270D-4B26-BF66-59CBC507CFCE}"/>
    <cellStyle name="Millares 100 11 4 2 5 2" xfId="10419" xr:uid="{F40A47D4-B0AB-4E15-A101-32B876905468}"/>
    <cellStyle name="Millares 100 11 4 2 5 2 2" xfId="31922" xr:uid="{9745C3D1-F5D7-4373-B3F5-FFBF92B0164A}"/>
    <cellStyle name="Millares 100 11 4 2 5 3" xfId="17054" xr:uid="{72B6AEE5-3025-4BC6-B644-4F3CE9010F87}"/>
    <cellStyle name="Millares 100 11 4 2 5 3 2" xfId="38557" xr:uid="{C748B754-3B0E-4511-B295-49A847C48C19}"/>
    <cellStyle name="Millares 100 11 4 2 5 4" xfId="23659" xr:uid="{3FF209F9-1539-4B75-A697-C06895B6E714}"/>
    <cellStyle name="Millares 100 11 4 2 5 5" xfId="45162" xr:uid="{227EEF98-1629-4196-98AF-DAECB1EBEB75}"/>
    <cellStyle name="Millares 100 11 4 2 6" xfId="2700" xr:uid="{DD229407-2F31-43EA-AD3E-B1F84E57D99B}"/>
    <cellStyle name="Millares 100 11 4 2 6 2" xfId="10966" xr:uid="{AB4A0E90-9613-45B5-8CAB-BEC9FD955439}"/>
    <cellStyle name="Millares 100 11 4 2 6 2 2" xfId="32469" xr:uid="{254C3A0B-845C-4264-863E-5E3253776815}"/>
    <cellStyle name="Millares 100 11 4 2 6 3" xfId="17601" xr:uid="{8E68DC7A-CABB-491B-83B8-D4675D9D0B55}"/>
    <cellStyle name="Millares 100 11 4 2 6 3 2" xfId="39104" xr:uid="{4D54BF58-4EF0-42D2-A828-B3C801DF83F3}"/>
    <cellStyle name="Millares 100 11 4 2 6 4" xfId="24206" xr:uid="{5B79DDD2-7413-4880-9DC9-0B2299689853}"/>
    <cellStyle name="Millares 100 11 4 2 6 5" xfId="45709" xr:uid="{B4A78A87-36DA-4BD8-B055-0714435EB587}"/>
    <cellStyle name="Millares 100 11 4 2 7" xfId="3349" xr:uid="{575CA85B-F538-4F97-A9A1-25B603E2EA22}"/>
    <cellStyle name="Millares 100 11 4 2 7 2" xfId="11615" xr:uid="{E5B5E7BC-D223-40AC-BEF6-93B6FF610016}"/>
    <cellStyle name="Millares 100 11 4 2 7 2 2" xfId="33118" xr:uid="{898498D2-2E06-47A5-A1AF-CE4BA6684B46}"/>
    <cellStyle name="Millares 100 11 4 2 7 3" xfId="18250" xr:uid="{4AEFDFAA-7CD7-4B0B-8BDA-0840DE46CB23}"/>
    <cellStyle name="Millares 100 11 4 2 7 3 2" xfId="39753" xr:uid="{CA1D9A91-764D-4399-A73C-C198F1542187}"/>
    <cellStyle name="Millares 100 11 4 2 7 4" xfId="24855" xr:uid="{FE16290B-BF33-4E54-A23D-76BECC765183}"/>
    <cellStyle name="Millares 100 11 4 2 7 5" xfId="46358" xr:uid="{683B9A71-C4D5-4204-BD76-68189A5BAE47}"/>
    <cellStyle name="Millares 100 11 4 2 8" xfId="4844" xr:uid="{76EC060E-095F-48B8-BD55-8A4BB4068397}"/>
    <cellStyle name="Millares 100 11 4 2 8 2" xfId="13110" xr:uid="{06825172-8D4C-4367-ABC2-892AC3772703}"/>
    <cellStyle name="Millares 100 11 4 2 8 2 2" xfId="34613" xr:uid="{40DE8201-33E2-4E1C-B2F5-4025931FB99F}"/>
    <cellStyle name="Millares 100 11 4 2 8 3" xfId="19745" xr:uid="{8595DE5C-4398-4AD8-89F4-9B53FFD5EDDA}"/>
    <cellStyle name="Millares 100 11 4 2 8 3 2" xfId="41248" xr:uid="{0505E742-1E5F-4E15-83F2-52500AC223AD}"/>
    <cellStyle name="Millares 100 11 4 2 8 4" xfId="26350" xr:uid="{4851978F-3CB0-4D37-A05F-297C8609178E}"/>
    <cellStyle name="Millares 100 11 4 2 8 5" xfId="47853" xr:uid="{72BBBE4A-E4C8-4F77-98F4-C09C2DA11C04}"/>
    <cellStyle name="Millares 100 11 4 2 9" xfId="5488" xr:uid="{A02A5196-B9CB-41BB-9670-DFCBBFB3C082}"/>
    <cellStyle name="Millares 100 11 4 2 9 2" xfId="13754" xr:uid="{8A3A9560-832F-470D-888B-AB74C7CF757E}"/>
    <cellStyle name="Millares 100 11 4 2 9 2 2" xfId="35257" xr:uid="{84838814-19F1-4CF7-8856-17DDDEF6AB70}"/>
    <cellStyle name="Millares 100 11 4 2 9 3" xfId="20389" xr:uid="{E3BA09EF-DD02-456C-AD19-8FD963FC1523}"/>
    <cellStyle name="Millares 100 11 4 2 9 3 2" xfId="41892" xr:uid="{4233FFB0-5A22-4C51-9EE7-CC2FC00FD098}"/>
    <cellStyle name="Millares 100 11 4 2 9 4" xfId="26994" xr:uid="{9D53DEC5-CEB4-43D0-B0A9-EED3099DA452}"/>
    <cellStyle name="Millares 100 11 4 2 9 5" xfId="48497" xr:uid="{C6849773-D12A-4DA0-8356-5C04453E2A0F}"/>
    <cellStyle name="Millares 100 11 4 3" xfId="390" xr:uid="{CC177CBD-76F5-4FC8-A8AC-E2E3DBC6BB48}"/>
    <cellStyle name="Millares 100 11 4 3 10" xfId="15293" xr:uid="{06A2AED5-C2B9-4A7A-AF6F-BCCACCE35FFC}"/>
    <cellStyle name="Millares 100 11 4 3 10 2" xfId="36796" xr:uid="{406EB44A-BFF2-4C76-9C1E-CFF10364EEE5}"/>
    <cellStyle name="Millares 100 11 4 3 11" xfId="21898" xr:uid="{92A204A0-B48F-4962-A912-620EA76EEA35}"/>
    <cellStyle name="Millares 100 11 4 3 12" xfId="43401" xr:uid="{6D786C57-1DF3-48A5-89A8-3E1D48DB251D}"/>
    <cellStyle name="Millares 100 11 4 3 2" xfId="1338" xr:uid="{D48ECE04-CA39-4F26-A501-04B14B0002A5}"/>
    <cellStyle name="Millares 100 11 4 3 2 2" xfId="4167" xr:uid="{1C6FB95B-BAA2-4F9E-936C-F2900D389C27}"/>
    <cellStyle name="Millares 100 11 4 3 2 2 2" xfId="12433" xr:uid="{F366744E-3A8A-444A-B305-54F53AB24AE1}"/>
    <cellStyle name="Millares 100 11 4 3 2 2 2 2" xfId="33936" xr:uid="{D05FB756-AD15-4EC9-92BC-D9283F2FD5CE}"/>
    <cellStyle name="Millares 100 11 4 3 2 2 3" xfId="19068" xr:uid="{2CEAF988-ECC3-4883-9285-70B79177F5F3}"/>
    <cellStyle name="Millares 100 11 4 3 2 2 3 2" xfId="40571" xr:uid="{A61E96D9-A7E2-445B-97FE-7135ADF43EB0}"/>
    <cellStyle name="Millares 100 11 4 3 2 2 4" xfId="25673" xr:uid="{83C8A3E5-F2A0-4C1D-8FAB-129E8B1A160A}"/>
    <cellStyle name="Millares 100 11 4 3 2 2 5" xfId="47176" xr:uid="{2A3693CB-43AD-4A8A-A16B-998B57DF6CDE}"/>
    <cellStyle name="Millares 100 11 4 3 2 3" xfId="6306" xr:uid="{151E3AD2-0C2B-4C24-9FC3-2ECF4D503F53}"/>
    <cellStyle name="Millares 100 11 4 3 2 3 2" xfId="14572" xr:uid="{E164BD84-DC0F-45D0-8B1C-AEB7723C505E}"/>
    <cellStyle name="Millares 100 11 4 3 2 3 2 2" xfId="36075" xr:uid="{333D25D2-77FB-48A0-8313-A521F501A2FB}"/>
    <cellStyle name="Millares 100 11 4 3 2 3 3" xfId="21207" xr:uid="{903001F2-91BF-4273-B160-FAD7A2C3B031}"/>
    <cellStyle name="Millares 100 11 4 3 2 3 3 2" xfId="42710" xr:uid="{0A011A94-4222-459D-9AFF-19E8E05CC6CE}"/>
    <cellStyle name="Millares 100 11 4 3 2 3 4" xfId="27812" xr:uid="{928B298D-69BF-4835-B22F-D70227980E89}"/>
    <cellStyle name="Millares 100 11 4 3 2 3 5" xfId="49315" xr:uid="{D3786E3A-5A87-40C9-AFD1-A60F1B1237D1}"/>
    <cellStyle name="Millares 100 11 4 3 2 4" xfId="7947" xr:uid="{4927283D-6A16-4334-A367-0BE8D8A17394}"/>
    <cellStyle name="Millares 100 11 4 3 2 4 2" xfId="29450" xr:uid="{F94CC77D-D05E-41BF-B8CD-F66ACB8069A7}"/>
    <cellStyle name="Millares 100 11 4 3 2 5" xfId="9604" xr:uid="{D8F6FDE0-110C-4C78-82CA-437AC0BAD251}"/>
    <cellStyle name="Millares 100 11 4 3 2 5 2" xfId="31107" xr:uid="{3816BF76-61E5-495B-A540-D93CE5B0884A}"/>
    <cellStyle name="Millares 100 11 4 3 2 6" xfId="16239" xr:uid="{BCE326DD-C575-42D2-87B3-92CB083A9F3D}"/>
    <cellStyle name="Millares 100 11 4 3 2 6 2" xfId="37742" xr:uid="{C935F255-5993-4950-8C81-8E810B049ADE}"/>
    <cellStyle name="Millares 100 11 4 3 2 7" xfId="22844" xr:uid="{AC370C3E-E5F4-43AB-BAFC-CBBD9450418E}"/>
    <cellStyle name="Millares 100 11 4 3 2 8" xfId="44347" xr:uid="{84203BF3-855A-4BA6-BC94-7A5C35B7B63F}"/>
    <cellStyle name="Millares 100 11 4 3 3" xfId="2025" xr:uid="{3C67F844-3B40-4972-A649-CD1BD501462B}"/>
    <cellStyle name="Millares 100 11 4 3 3 2" xfId="10291" xr:uid="{D3837A71-664C-4D9F-8C32-9756D0CF29E7}"/>
    <cellStyle name="Millares 100 11 4 3 3 2 2" xfId="31794" xr:uid="{ED6879C5-51A7-472B-8A6F-C7F3A8768E51}"/>
    <cellStyle name="Millares 100 11 4 3 3 3" xfId="16926" xr:uid="{8E9580FB-3CEC-4B91-9EEE-AB800AF88435}"/>
    <cellStyle name="Millares 100 11 4 3 3 3 2" xfId="38429" xr:uid="{FA6A6A35-3C15-47AC-B2B3-2C8F5305FB93}"/>
    <cellStyle name="Millares 100 11 4 3 3 4" xfId="23531" xr:uid="{E7A3297C-F489-4F3F-9D72-1AB1951C055C}"/>
    <cellStyle name="Millares 100 11 4 3 3 5" xfId="45034" xr:uid="{8B4BDD5C-EB32-46A8-A1F1-5B19DCACFC10}"/>
    <cellStyle name="Millares 100 11 4 3 4" xfId="2824" xr:uid="{5840CFE2-3FF9-4C68-8349-8E784FA93F11}"/>
    <cellStyle name="Millares 100 11 4 3 4 2" xfId="11090" xr:uid="{4C34E117-AAAC-4540-BC86-F136F3430B9A}"/>
    <cellStyle name="Millares 100 11 4 3 4 2 2" xfId="32593" xr:uid="{71D82DB9-7752-4AE0-BBCE-E65DDC60FABB}"/>
    <cellStyle name="Millares 100 11 4 3 4 3" xfId="17725" xr:uid="{3FF13548-F1DC-4DA7-9EAF-221589F3AD6F}"/>
    <cellStyle name="Millares 100 11 4 3 4 3 2" xfId="39228" xr:uid="{376F1179-A05D-4BE2-B85E-3874A62E7A6A}"/>
    <cellStyle name="Millares 100 11 4 3 4 4" xfId="24330" xr:uid="{D5FDB377-F2A5-4A76-AF73-C9C9C33DCC7F}"/>
    <cellStyle name="Millares 100 11 4 3 4 5" xfId="45833" xr:uid="{52FBE975-E7EA-4D59-87D6-5504AA17B3A7}"/>
    <cellStyle name="Millares 100 11 4 3 5" xfId="3221" xr:uid="{2DF817CF-BCD8-41FE-9961-1AB7F2BCB335}"/>
    <cellStyle name="Millares 100 11 4 3 5 2" xfId="11487" xr:uid="{9A7A21CA-6BCD-4CD9-B8AA-A3D102DD9432}"/>
    <cellStyle name="Millares 100 11 4 3 5 2 2" xfId="32990" xr:uid="{0C290D5A-F3CD-4D35-B537-1DD00379384D}"/>
    <cellStyle name="Millares 100 11 4 3 5 3" xfId="18122" xr:uid="{676F5AA0-D65F-434D-AD26-8EF8134F73D3}"/>
    <cellStyle name="Millares 100 11 4 3 5 3 2" xfId="39625" xr:uid="{64693437-0F0D-4C86-9A84-5EABB4F73F14}"/>
    <cellStyle name="Millares 100 11 4 3 5 4" xfId="24727" xr:uid="{9E448BE2-13C9-4323-8890-9F3EFFB31834}"/>
    <cellStyle name="Millares 100 11 4 3 5 5" xfId="46230" xr:uid="{BDA2B107-BB7E-4EAF-A4F1-68616B095682}"/>
    <cellStyle name="Millares 100 11 4 3 6" xfId="4968" xr:uid="{E9389945-59B8-40BF-B381-D8146B26834F}"/>
    <cellStyle name="Millares 100 11 4 3 6 2" xfId="13234" xr:uid="{CBD5701F-E2B6-4CD8-A5F0-340348F016AB}"/>
    <cellStyle name="Millares 100 11 4 3 6 2 2" xfId="34737" xr:uid="{E9F4ADED-EF44-4B3D-8A1E-2B8E73F6CB12}"/>
    <cellStyle name="Millares 100 11 4 3 6 3" xfId="19869" xr:uid="{7A405969-E57C-4555-B9B6-DAAB2329E4C0}"/>
    <cellStyle name="Millares 100 11 4 3 6 3 2" xfId="41372" xr:uid="{91F7DD75-366A-4237-A16A-343D4812D765}"/>
    <cellStyle name="Millares 100 11 4 3 6 4" xfId="26474" xr:uid="{841CDC8E-3AFA-4AC1-970B-B67DD7ED44BB}"/>
    <cellStyle name="Millares 100 11 4 3 6 5" xfId="47977" xr:uid="{5C04C15C-BA79-45DA-99F1-12EF1BFDE446}"/>
    <cellStyle name="Millares 100 11 4 3 7" xfId="5360" xr:uid="{37EFD8E4-CB53-4780-9FB4-937C166E9B18}"/>
    <cellStyle name="Millares 100 11 4 3 7 2" xfId="13626" xr:uid="{700A53B8-B6E9-474A-8D6F-FD987B042957}"/>
    <cellStyle name="Millares 100 11 4 3 7 2 2" xfId="35129" xr:uid="{4B9684FD-73FE-4653-9104-E3ADF63101A1}"/>
    <cellStyle name="Millares 100 11 4 3 7 3" xfId="20261" xr:uid="{CB7CEB84-0DF6-4DC6-9F5A-EE0E3104A007}"/>
    <cellStyle name="Millares 100 11 4 3 7 3 2" xfId="41764" xr:uid="{B05DE37D-C993-4FFA-AB7F-7743B63FEC65}"/>
    <cellStyle name="Millares 100 11 4 3 7 4" xfId="26866" xr:uid="{DF33ED41-78E5-4E6D-A90E-8471EB7658FE}"/>
    <cellStyle name="Millares 100 11 4 3 7 5" xfId="48369" xr:uid="{2B1AEE4B-2089-4863-A941-B93C56826404}"/>
    <cellStyle name="Millares 100 11 4 3 8" xfId="7001" xr:uid="{9D01E92D-6594-4070-A753-9D7BFF764FB8}"/>
    <cellStyle name="Millares 100 11 4 3 8 2" xfId="28504" xr:uid="{D05B2FD9-3E35-4603-9FB2-E27000730A49}"/>
    <cellStyle name="Millares 100 11 4 3 9" xfId="8657" xr:uid="{99C69C70-CF7C-4070-B3F9-FB50D24ED6E6}"/>
    <cellStyle name="Millares 100 11 4 3 9 2" xfId="30160" xr:uid="{CFCF2C26-F9F4-4A15-868C-C0774AEC3947}"/>
    <cellStyle name="Millares 100 11 4 4" xfId="674" xr:uid="{92A37F0E-F7FF-488B-8658-83CAF2CD3511}"/>
    <cellStyle name="Millares 100 11 4 4 10" xfId="43683" xr:uid="{1EED6566-7D08-4E1D-942E-0927CD9E6CC1}"/>
    <cellStyle name="Millares 100 11 4 4 2" xfId="1620" xr:uid="{32B1BD22-808C-477C-9822-F60C3FC7EA96}"/>
    <cellStyle name="Millares 100 11 4 4 2 2" xfId="4449" xr:uid="{765859F3-B5A0-4236-88F3-A79EB85C8798}"/>
    <cellStyle name="Millares 100 11 4 4 2 2 2" xfId="12715" xr:uid="{DF57851C-F120-4B38-9315-2E95A615F269}"/>
    <cellStyle name="Millares 100 11 4 4 2 2 2 2" xfId="34218" xr:uid="{386424E0-FED1-4BD9-8A34-23CBA62183CA}"/>
    <cellStyle name="Millares 100 11 4 4 2 2 3" xfId="19350" xr:uid="{8B84CF58-E4B0-40C1-B442-8651D842D5F9}"/>
    <cellStyle name="Millares 100 11 4 4 2 2 3 2" xfId="40853" xr:uid="{C2AC81C0-D3DC-41AD-9491-4565B4BE64FB}"/>
    <cellStyle name="Millares 100 11 4 4 2 2 4" xfId="25955" xr:uid="{007AF20C-0C2D-4E1B-8CEA-0C3D20D4AE44}"/>
    <cellStyle name="Millares 100 11 4 4 2 2 5" xfId="47458" xr:uid="{2D2CC8BC-0398-423A-8DE1-F77230ADCFDF}"/>
    <cellStyle name="Millares 100 11 4 4 2 3" xfId="6588" xr:uid="{34A29D4D-201F-4594-8137-E15A02EA77A1}"/>
    <cellStyle name="Millares 100 11 4 4 2 3 2" xfId="14854" xr:uid="{600B2B09-A161-4169-A149-54E4C0C3C037}"/>
    <cellStyle name="Millares 100 11 4 4 2 3 2 2" xfId="36357" xr:uid="{B76442DA-EAA2-481D-814C-659568E618C5}"/>
    <cellStyle name="Millares 100 11 4 4 2 3 3" xfId="21489" xr:uid="{EC2B0A31-5F90-4475-A6DC-A00E967D17CE}"/>
    <cellStyle name="Millares 100 11 4 4 2 3 3 2" xfId="42992" xr:uid="{9092BFF3-9A9D-4812-B3EF-418FAD41FA49}"/>
    <cellStyle name="Millares 100 11 4 4 2 3 4" xfId="28094" xr:uid="{2DD2E9B2-3311-4DCA-B173-E1922B649295}"/>
    <cellStyle name="Millares 100 11 4 4 2 3 5" xfId="49597" xr:uid="{311CE2F8-D3BB-40EA-9D89-94119AD73F46}"/>
    <cellStyle name="Millares 100 11 4 4 2 4" xfId="8229" xr:uid="{37F44748-DE3F-4BEB-8B73-10E85820210D}"/>
    <cellStyle name="Millares 100 11 4 4 2 4 2" xfId="29732" xr:uid="{7F50B6DF-71C2-4670-9CB6-F89A19647625}"/>
    <cellStyle name="Millares 100 11 4 4 2 5" xfId="9886" xr:uid="{AFD4F4CC-E7EA-49A7-B72B-F14C2E90B287}"/>
    <cellStyle name="Millares 100 11 4 4 2 5 2" xfId="31389" xr:uid="{B31E3B5E-DA41-4F04-836E-3D117E2BF713}"/>
    <cellStyle name="Millares 100 11 4 4 2 6" xfId="16521" xr:uid="{5730FFFF-621A-49B6-8857-FC2AB8033530}"/>
    <cellStyle name="Millares 100 11 4 4 2 6 2" xfId="38024" xr:uid="{33F328B9-723C-43B5-9A94-F7F1B04D7CA6}"/>
    <cellStyle name="Millares 100 11 4 4 2 7" xfId="23126" xr:uid="{533094B8-9492-49A3-ACA6-03709F849C95}"/>
    <cellStyle name="Millares 100 11 4 4 2 8" xfId="44629" xr:uid="{E8DBB3A6-1F96-41BB-B852-ABA5E350EF34}"/>
    <cellStyle name="Millares 100 11 4 4 3" xfId="2307" xr:uid="{86CBFC2E-9516-463F-B7AD-CFE99E49FA8C}"/>
    <cellStyle name="Millares 100 11 4 4 3 2" xfId="10573" xr:uid="{9332C34C-E565-4EDE-8006-FF6FE4CBB312}"/>
    <cellStyle name="Millares 100 11 4 4 3 2 2" xfId="32076" xr:uid="{A3D0BC2B-E731-4D73-AEFB-1980AF0680CE}"/>
    <cellStyle name="Millares 100 11 4 4 3 3" xfId="17208" xr:uid="{18F8D0B8-2634-4E59-92D2-F70F0BD96EF7}"/>
    <cellStyle name="Millares 100 11 4 4 3 3 2" xfId="38711" xr:uid="{0FC85F33-CED2-4145-B26F-7D9D475CED6A}"/>
    <cellStyle name="Millares 100 11 4 4 3 4" xfId="23813" xr:uid="{4726259C-6D9F-4E74-872F-0E7E11A581DB}"/>
    <cellStyle name="Millares 100 11 4 4 3 5" xfId="45316" xr:uid="{40E2DAED-DC04-4984-A7AE-4EF0C7F2D071}"/>
    <cellStyle name="Millares 100 11 4 4 4" xfId="3503" xr:uid="{C4467F7D-EFEE-428C-9AD6-8D099B4E2B8E}"/>
    <cellStyle name="Millares 100 11 4 4 4 2" xfId="11769" xr:uid="{BF5C8D86-3D3A-4B3B-B78E-A2849092D614}"/>
    <cellStyle name="Millares 100 11 4 4 4 2 2" xfId="33272" xr:uid="{B9C12895-ECB0-4092-BD8F-2782EDAE53D9}"/>
    <cellStyle name="Millares 100 11 4 4 4 3" xfId="18404" xr:uid="{FC5E1460-63AB-4D2B-80D0-E34E2F9804BA}"/>
    <cellStyle name="Millares 100 11 4 4 4 3 2" xfId="39907" xr:uid="{861F66A8-F088-479C-A760-01C8BD4E5BEF}"/>
    <cellStyle name="Millares 100 11 4 4 4 4" xfId="25009" xr:uid="{4ACBBB3B-3A80-45C6-B6AA-E4B4BACF8396}"/>
    <cellStyle name="Millares 100 11 4 4 4 5" xfId="46512" xr:uid="{33224E48-CE7F-4EBC-907D-1F8F58051B31}"/>
    <cellStyle name="Millares 100 11 4 4 5" xfId="5642" xr:uid="{1016AD4B-0F87-4F92-9488-F43A7EF68C9B}"/>
    <cellStyle name="Millares 100 11 4 4 5 2" xfId="13908" xr:uid="{D3D02E1C-4CDF-4E55-9795-C6DD10D3427F}"/>
    <cellStyle name="Millares 100 11 4 4 5 2 2" xfId="35411" xr:uid="{0E9FE8BB-42D8-4EE6-8025-5B56391FCE1D}"/>
    <cellStyle name="Millares 100 11 4 4 5 3" xfId="20543" xr:uid="{1F2796C1-34F4-4AD1-8092-EE4D3DBBD3E5}"/>
    <cellStyle name="Millares 100 11 4 4 5 3 2" xfId="42046" xr:uid="{F3C08BA4-A6A1-45FB-9E47-3A1CC4C9FEF9}"/>
    <cellStyle name="Millares 100 11 4 4 5 4" xfId="27148" xr:uid="{EAB3CE73-2F0E-4DD3-AD22-28CDD2F497BD}"/>
    <cellStyle name="Millares 100 11 4 4 5 5" xfId="48651" xr:uid="{598293F2-AF85-4277-9CF1-FE030228E2F9}"/>
    <cellStyle name="Millares 100 11 4 4 6" xfId="7283" xr:uid="{2BC6BFF1-6AF4-496D-8007-4C3F58B01475}"/>
    <cellStyle name="Millares 100 11 4 4 6 2" xfId="28786" xr:uid="{EE70D83F-ED72-411C-ABBC-F1A9CAE6B905}"/>
    <cellStyle name="Millares 100 11 4 4 7" xfId="8940" xr:uid="{48F6D744-02A9-43B1-9A41-561AF136F69E}"/>
    <cellStyle name="Millares 100 11 4 4 7 2" xfId="30443" xr:uid="{8AE2D124-3CA2-4AA8-BE76-642EE6986194}"/>
    <cellStyle name="Millares 100 11 4 4 8" xfId="15575" xr:uid="{87609E7F-8499-431C-BE80-21F523850A97}"/>
    <cellStyle name="Millares 100 11 4 4 8 2" xfId="37078" xr:uid="{C2A614DE-EFF4-400E-BBCE-B4BA78D501A2}"/>
    <cellStyle name="Millares 100 11 4 4 9" xfId="22180" xr:uid="{0090D23F-7666-499D-AC9C-B6A4293D1A0A}"/>
    <cellStyle name="Millares 100 11 4 5" xfId="942" xr:uid="{288BBE55-2B7C-4DF2-B872-DA3E16C261C1}"/>
    <cellStyle name="Millares 100 11 4 5 2" xfId="3771" xr:uid="{65DFF335-5DB9-428C-9AEB-15C1EAC8255F}"/>
    <cellStyle name="Millares 100 11 4 5 2 2" xfId="12037" xr:uid="{E8FA93C7-D990-4B96-A9B6-6C3550485445}"/>
    <cellStyle name="Millares 100 11 4 5 2 2 2" xfId="33540" xr:uid="{4EEF5D94-C3E1-4153-800C-6207410170C3}"/>
    <cellStyle name="Millares 100 11 4 5 2 3" xfId="18672" xr:uid="{E5B46406-CED7-4B34-8195-C7AE0571D16C}"/>
    <cellStyle name="Millares 100 11 4 5 2 3 2" xfId="40175" xr:uid="{735880F3-BC74-48AB-97FC-47D987019100}"/>
    <cellStyle name="Millares 100 11 4 5 2 4" xfId="25277" xr:uid="{0631D12D-F9F8-4DCD-8E14-FD763A805E5F}"/>
    <cellStyle name="Millares 100 11 4 5 2 5" xfId="46780" xr:uid="{BD8BD9EA-D356-40A4-972B-C9298317A5F6}"/>
    <cellStyle name="Millares 100 11 4 5 3" xfId="5910" xr:uid="{2B910438-ED1F-490C-B87C-46E7F2F1D603}"/>
    <cellStyle name="Millares 100 11 4 5 3 2" xfId="14176" xr:uid="{926852B4-42F0-4AE1-B262-5D5DFC0BBC20}"/>
    <cellStyle name="Millares 100 11 4 5 3 2 2" xfId="35679" xr:uid="{FF8CEFF1-ED31-4C55-9D92-22024973DB24}"/>
    <cellStyle name="Millares 100 11 4 5 3 3" xfId="20811" xr:uid="{6C827E11-4FB7-47D4-B42D-714BC74C2186}"/>
    <cellStyle name="Millares 100 11 4 5 3 3 2" xfId="42314" xr:uid="{E4933DC3-E31D-40EE-9077-15B93C8D6FEA}"/>
    <cellStyle name="Millares 100 11 4 5 3 4" xfId="27416" xr:uid="{29D241B0-27B5-4152-9650-4002251C3F0D}"/>
    <cellStyle name="Millares 100 11 4 5 3 5" xfId="48919" xr:uid="{DD43948A-B756-4692-A9B6-02DC71E6CF9B}"/>
    <cellStyle name="Millares 100 11 4 5 4" xfId="7551" xr:uid="{705D8E27-82A0-4C6E-950A-104639A02456}"/>
    <cellStyle name="Millares 100 11 4 5 4 2" xfId="29054" xr:uid="{972E53F4-F87B-440E-A4AA-C11CA5163181}"/>
    <cellStyle name="Millares 100 11 4 5 5" xfId="9208" xr:uid="{36214C79-824C-4525-96AA-4F4E49A0033A}"/>
    <cellStyle name="Millares 100 11 4 5 5 2" xfId="30711" xr:uid="{F9CF4246-9E0A-442D-B0AE-A4B0CBCDA312}"/>
    <cellStyle name="Millares 100 11 4 5 6" xfId="15843" xr:uid="{429C8579-5F24-4F98-8C54-27046B83F6B7}"/>
    <cellStyle name="Millares 100 11 4 5 6 2" xfId="37346" xr:uid="{5804AC0A-D037-4DE1-9A05-9C7900157EF2}"/>
    <cellStyle name="Millares 100 11 4 5 7" xfId="22448" xr:uid="{5FF4DE5F-289F-4011-B32A-4757AE16674B}"/>
    <cellStyle name="Millares 100 11 4 5 8" xfId="43951" xr:uid="{A0B00EF0-A903-4E31-9704-259F1C30F3F9}"/>
    <cellStyle name="Millares 100 11 4 6" xfId="1203" xr:uid="{8183638D-16C4-499A-AEAB-7554C9A3EC2E}"/>
    <cellStyle name="Millares 100 11 4 6 2" xfId="4032" xr:uid="{47A28E93-D462-496A-8A57-C2440788B3CC}"/>
    <cellStyle name="Millares 100 11 4 6 2 2" xfId="12298" xr:uid="{C5C5FC7F-D630-4D72-8BA3-7A34D55AEC49}"/>
    <cellStyle name="Millares 100 11 4 6 2 2 2" xfId="33801" xr:uid="{970996A6-33B4-4044-8AED-A1EEA4522638}"/>
    <cellStyle name="Millares 100 11 4 6 2 3" xfId="18933" xr:uid="{32F116C4-5838-406F-AB93-0FE8B7B3422E}"/>
    <cellStyle name="Millares 100 11 4 6 2 3 2" xfId="40436" xr:uid="{9BCA61EF-22C3-4B99-8FD3-137B7C112C27}"/>
    <cellStyle name="Millares 100 11 4 6 2 4" xfId="25538" xr:uid="{6341888B-ED42-42B7-B154-FC4B68CF2AA4}"/>
    <cellStyle name="Millares 100 11 4 6 2 5" xfId="47041" xr:uid="{93B874C0-95C6-4EAC-A529-4A1DBAC54BCA}"/>
    <cellStyle name="Millares 100 11 4 6 3" xfId="6171" xr:uid="{0B6BBEB1-9957-4A77-8DC5-D76B5073BF2A}"/>
    <cellStyle name="Millares 100 11 4 6 3 2" xfId="14437" xr:uid="{33BF7A7C-CE54-4ECD-946F-05A25EA13877}"/>
    <cellStyle name="Millares 100 11 4 6 3 2 2" xfId="35940" xr:uid="{BEA42466-FC5C-4299-886B-CDE521196C7D}"/>
    <cellStyle name="Millares 100 11 4 6 3 3" xfId="21072" xr:uid="{4B440B25-2F6A-4996-8BC8-BB7BB8EA33F0}"/>
    <cellStyle name="Millares 100 11 4 6 3 3 2" xfId="42575" xr:uid="{9FA9BBDB-E6C8-4ACB-9E24-FEF27E40E2CE}"/>
    <cellStyle name="Millares 100 11 4 6 3 4" xfId="27677" xr:uid="{164954F8-2DD7-421D-BEC9-67BD2F672EA5}"/>
    <cellStyle name="Millares 100 11 4 6 3 5" xfId="49180" xr:uid="{701C5F9D-EAEA-403B-9C8D-6739A4E9B830}"/>
    <cellStyle name="Millares 100 11 4 6 4" xfId="7812" xr:uid="{461A23A1-B9F3-4376-95AA-A30EE135A8D5}"/>
    <cellStyle name="Millares 100 11 4 6 4 2" xfId="29315" xr:uid="{111FBD04-1ECD-48CF-B016-62631ECADB06}"/>
    <cellStyle name="Millares 100 11 4 6 5" xfId="9469" xr:uid="{8E310E32-7D83-4966-BB85-5346E8451947}"/>
    <cellStyle name="Millares 100 11 4 6 5 2" xfId="30972" xr:uid="{8DB58244-B4A4-4BA2-AA2A-352B450B2EDE}"/>
    <cellStyle name="Millares 100 11 4 6 6" xfId="16104" xr:uid="{AB3AB90A-D24F-4F1D-B02B-D7DAEA09BE8E}"/>
    <cellStyle name="Millares 100 11 4 6 6 2" xfId="37607" xr:uid="{2C842539-4BB2-412E-82E6-35A82755CBEF}"/>
    <cellStyle name="Millares 100 11 4 6 7" xfId="22709" xr:uid="{A8095D6E-7D31-4DD5-80BB-5F3ED6418EE3}"/>
    <cellStyle name="Millares 100 11 4 6 8" xfId="44212" xr:uid="{FA6792FC-9780-4A9B-AB8D-0D83117865DA}"/>
    <cellStyle name="Millares 100 11 4 7" xfId="1891" xr:uid="{1F9DA0A5-5A77-402E-A7E6-4993BB07EF85}"/>
    <cellStyle name="Millares 100 11 4 7 2" xfId="10157" xr:uid="{3B1083FE-C26F-49B6-A39C-841B949CE173}"/>
    <cellStyle name="Millares 100 11 4 7 2 2" xfId="31660" xr:uid="{B1215B11-5C8C-4CB4-903A-65ACD1D0040D}"/>
    <cellStyle name="Millares 100 11 4 7 3" xfId="16792" xr:uid="{91CD409B-C415-4609-AECE-A3EC5128CCC4}"/>
    <cellStyle name="Millares 100 11 4 7 3 2" xfId="38295" xr:uid="{85EF5929-B40B-4564-89E7-E5D92762B28C}"/>
    <cellStyle name="Millares 100 11 4 7 4" xfId="23397" xr:uid="{0B445411-312C-4137-821F-942AAB3AF0A6}"/>
    <cellStyle name="Millares 100 11 4 7 5" xfId="44900" xr:uid="{1640C72F-9077-4D99-952C-EF59E3BAD73D}"/>
    <cellStyle name="Millares 100 11 4 8" xfId="2576" xr:uid="{03AF54B4-F35C-40CB-A8AA-4EBA1CE00038}"/>
    <cellStyle name="Millares 100 11 4 8 2" xfId="10842" xr:uid="{12454CA3-8772-4C6A-BB2A-1D876758C2B3}"/>
    <cellStyle name="Millares 100 11 4 8 2 2" xfId="32345" xr:uid="{0319F6B2-C2A2-4DCC-AD5E-B1C85605B168}"/>
    <cellStyle name="Millares 100 11 4 8 3" xfId="17477" xr:uid="{C0AD9B79-A29D-43FB-AC61-5CACCAC65FB8}"/>
    <cellStyle name="Millares 100 11 4 8 3 2" xfId="38980" xr:uid="{3A7D8392-566E-4A21-9DF8-B10032713B9A}"/>
    <cellStyle name="Millares 100 11 4 8 4" xfId="24082" xr:uid="{600007D8-EC40-48BE-9619-45838A0D347C}"/>
    <cellStyle name="Millares 100 11 4 8 5" xfId="45585" xr:uid="{20C005CC-F6AD-4269-B2C0-45541E76365D}"/>
    <cellStyle name="Millares 100 11 4 9" xfId="3087" xr:uid="{4DCDA63B-BC66-4C04-8334-88C7D5A21EE8}"/>
    <cellStyle name="Millares 100 11 4 9 2" xfId="11353" xr:uid="{1AA8499C-5E8E-4B96-A6C0-E10784305C89}"/>
    <cellStyle name="Millares 100 11 4 9 2 2" xfId="32856" xr:uid="{1F58C154-0882-47BD-9F00-1E11B4F5768D}"/>
    <cellStyle name="Millares 100 11 4 9 3" xfId="17988" xr:uid="{AFB8E166-48EF-4A01-9ECE-BBC475549A4F}"/>
    <cellStyle name="Millares 100 11 4 9 3 2" xfId="39491" xr:uid="{B4660787-893E-4593-8E9F-0E7F298D8F39}"/>
    <cellStyle name="Millares 100 11 4 9 4" xfId="24593" xr:uid="{5AD1A8B5-3BFD-42EB-AF69-4FED281DFA45}"/>
    <cellStyle name="Millares 100 11 4 9 5" xfId="46096" xr:uid="{B0C3F007-64DA-4417-B974-3AFE5ABE9E71}"/>
    <cellStyle name="Millares 100 11 5" xfId="238" xr:uid="{9D7FC377-3C71-4A4D-9DEC-E9B79DA11FF7}"/>
    <cellStyle name="Millares 100 11 5 10" xfId="4752" xr:uid="{F88A955B-7D7A-4855-AA3D-4AD5EB15146A}"/>
    <cellStyle name="Millares 100 11 5 10 2" xfId="13018" xr:uid="{2761A7EE-26F5-4F0A-A130-E11AB53381C1}"/>
    <cellStyle name="Millares 100 11 5 10 2 2" xfId="34521" xr:uid="{20F17E08-7ECD-4B51-94B7-AF9AD0103318}"/>
    <cellStyle name="Millares 100 11 5 10 3" xfId="19653" xr:uid="{989A3EF3-8FDE-4BCC-A138-97E8A6E15A13}"/>
    <cellStyle name="Millares 100 11 5 10 3 2" xfId="41156" xr:uid="{643373C7-0C94-463B-B12F-F4AB36ABACB4}"/>
    <cellStyle name="Millares 100 11 5 10 4" xfId="26258" xr:uid="{57FEA416-F93F-4909-B6E0-AA885430C811}"/>
    <cellStyle name="Millares 100 11 5 10 5" xfId="47761" xr:uid="{16B6CC92-23AA-44A7-B280-E2BB734DF84C}"/>
    <cellStyle name="Millares 100 11 5 11" xfId="5255" xr:uid="{8D443B5A-7DFE-481C-845A-7F62AD16523F}"/>
    <cellStyle name="Millares 100 11 5 11 2" xfId="13521" xr:uid="{4857E9AE-ED9C-495F-BAB0-84CC85F8B947}"/>
    <cellStyle name="Millares 100 11 5 11 2 2" xfId="35024" xr:uid="{5675141E-18B0-4EF7-9697-990A60DFF392}"/>
    <cellStyle name="Millares 100 11 5 11 3" xfId="20156" xr:uid="{2AA3E29C-1E61-4982-BA50-07A687EEA40C}"/>
    <cellStyle name="Millares 100 11 5 11 3 2" xfId="41659" xr:uid="{9B2E1AB1-762E-4053-9DDE-F86CA7C03888}"/>
    <cellStyle name="Millares 100 11 5 11 4" xfId="26761" xr:uid="{07E0B0FE-402A-4633-9744-34F2235C9894}"/>
    <cellStyle name="Millares 100 11 5 11 5" xfId="48264" xr:uid="{FAEB4DB6-FC10-4794-AF0F-D8C8045B6303}"/>
    <cellStyle name="Millares 100 11 5 12" xfId="6896" xr:uid="{4F44229C-7EA4-4164-89AC-0739418510D9}"/>
    <cellStyle name="Millares 100 11 5 12 2" xfId="28399" xr:uid="{C1384EE0-A414-4BB7-9768-96D4041E2E37}"/>
    <cellStyle name="Millares 100 11 5 13" xfId="8551" xr:uid="{27630CF7-9E3D-4093-BB4D-D32674848210}"/>
    <cellStyle name="Millares 100 11 5 13 2" xfId="30054" xr:uid="{5266DC99-9656-483E-9A7F-B0BCE2722D89}"/>
    <cellStyle name="Millares 100 11 5 14" xfId="15189" xr:uid="{205B3136-1E47-45E9-9BBB-B3AE21B02CC3}"/>
    <cellStyle name="Millares 100 11 5 14 2" xfId="36692" xr:uid="{71AF5E34-F1E6-427A-B5A9-96A685D99D9C}"/>
    <cellStyle name="Millares 100 11 5 15" xfId="21794" xr:uid="{C5F32098-216F-461D-BFEC-0B510E9F0976}"/>
    <cellStyle name="Millares 100 11 5 16" xfId="43297" xr:uid="{8440931E-DE47-4827-811E-2B5F8451B1F3}"/>
    <cellStyle name="Millares 100 11 5 2" xfId="549" xr:uid="{5D009606-EE32-4DE0-B312-BAAFE2E23034}"/>
    <cellStyle name="Millares 100 11 5 2 10" xfId="7160" xr:uid="{2D2EB658-AB7F-4DB1-8896-0E84C14444DC}"/>
    <cellStyle name="Millares 100 11 5 2 10 2" xfId="28663" xr:uid="{149232F4-FD9F-4EF8-A964-C1A0E9BEB0AA}"/>
    <cellStyle name="Millares 100 11 5 2 11" xfId="8816" xr:uid="{EDF63994-6A39-41C3-9499-8CBD56FEBB1A}"/>
    <cellStyle name="Millares 100 11 5 2 11 2" xfId="30319" xr:uid="{CD22ED35-9A14-488E-AFD3-086C34F1E299}"/>
    <cellStyle name="Millares 100 11 5 2 12" xfId="15452" xr:uid="{6A7CEB35-4F9E-47C8-B2C3-0A467D58486C}"/>
    <cellStyle name="Millares 100 11 5 2 12 2" xfId="36955" xr:uid="{01E7E04D-A84C-4140-BB0B-F6340EE2E6F0}"/>
    <cellStyle name="Millares 100 11 5 2 13" xfId="22057" xr:uid="{EAAF29C4-C73E-484D-8FEE-B53C435A4E34}"/>
    <cellStyle name="Millares 100 11 5 2 14" xfId="43560" xr:uid="{B5A2B077-1B35-4CD5-9B92-4C9CE64E3681}"/>
    <cellStyle name="Millares 100 11 5 2 2" xfId="831" xr:uid="{F29CF17E-5F9B-4CCA-AB7E-87210A72F37A}"/>
    <cellStyle name="Millares 100 11 5 2 2 10" xfId="15732" xr:uid="{7EF47D27-B562-45B0-812B-9B1107EACAB5}"/>
    <cellStyle name="Millares 100 11 5 2 2 10 2" xfId="37235" xr:uid="{0B85C253-F8BC-4029-8EEA-7DC9FDFF7072}"/>
    <cellStyle name="Millares 100 11 5 2 2 11" xfId="22337" xr:uid="{BBF00687-3844-4895-A659-FCE1849B5BC5}"/>
    <cellStyle name="Millares 100 11 5 2 2 12" xfId="43840" xr:uid="{85CCFA9B-2A48-4D73-8442-0E84F48B2DC3}"/>
    <cellStyle name="Millares 100 11 5 2 2 2" xfId="1777" xr:uid="{1D2252EE-8FEF-40BC-83F7-8D6F8FA76CD7}"/>
    <cellStyle name="Millares 100 11 5 2 2 2 2" xfId="4606" xr:uid="{5E7B19C2-DCE0-4E77-806D-AABA7C6C8D13}"/>
    <cellStyle name="Millares 100 11 5 2 2 2 2 2" xfId="12872" xr:uid="{53D0C32B-DE73-4A89-8837-C39FBF5A0DF1}"/>
    <cellStyle name="Millares 100 11 5 2 2 2 2 2 2" xfId="34375" xr:uid="{A26BD558-6970-449D-B213-E6B6C922513E}"/>
    <cellStyle name="Millares 100 11 5 2 2 2 2 3" xfId="19507" xr:uid="{012C16C1-0F7E-4017-B61D-19AA8F29234E}"/>
    <cellStyle name="Millares 100 11 5 2 2 2 2 3 2" xfId="41010" xr:uid="{8AD1BAC4-BF63-4187-9D2C-3E0C8C5B582B}"/>
    <cellStyle name="Millares 100 11 5 2 2 2 2 4" xfId="26112" xr:uid="{96B69E7A-24B6-4F3D-94EE-8CEB8A7E0D1F}"/>
    <cellStyle name="Millares 100 11 5 2 2 2 2 5" xfId="47615" xr:uid="{8DA3D7F7-45EA-4E80-9F54-E9340F457030}"/>
    <cellStyle name="Millares 100 11 5 2 2 2 3" xfId="6745" xr:uid="{1A5B4ACD-E7D9-4444-A040-5F48CCD34414}"/>
    <cellStyle name="Millares 100 11 5 2 2 2 3 2" xfId="15011" xr:uid="{8C177FBF-E4E3-42FD-8836-EC8695E31BAB}"/>
    <cellStyle name="Millares 100 11 5 2 2 2 3 2 2" xfId="36514" xr:uid="{93FC934A-E914-4D8B-B662-F304558D7A54}"/>
    <cellStyle name="Millares 100 11 5 2 2 2 3 3" xfId="21646" xr:uid="{6E12384B-35D1-4FF9-A3EB-B5D209F35A23}"/>
    <cellStyle name="Millares 100 11 5 2 2 2 3 3 2" xfId="43149" xr:uid="{13480F56-6E38-4745-B07E-8DB55CDC1A42}"/>
    <cellStyle name="Millares 100 11 5 2 2 2 3 4" xfId="28251" xr:uid="{A8EEA342-FF69-4C2A-8DB7-6D74C5AEA7B0}"/>
    <cellStyle name="Millares 100 11 5 2 2 2 3 5" xfId="49754" xr:uid="{CD61B928-74E3-49BF-9235-3E781569D036}"/>
    <cellStyle name="Millares 100 11 5 2 2 2 4" xfId="8386" xr:uid="{2825198B-14A9-411D-AD20-BD94985CAC13}"/>
    <cellStyle name="Millares 100 11 5 2 2 2 4 2" xfId="29889" xr:uid="{5C4D69E4-976C-414B-ADF7-6442DC766D81}"/>
    <cellStyle name="Millares 100 11 5 2 2 2 5" xfId="10043" xr:uid="{ED475088-ABEB-4A2D-8B22-0D583A2F63F6}"/>
    <cellStyle name="Millares 100 11 5 2 2 2 5 2" xfId="31546" xr:uid="{D3381CAD-F955-4150-8597-4BCDB8FFC9FD}"/>
    <cellStyle name="Millares 100 11 5 2 2 2 6" xfId="16678" xr:uid="{85D0C896-AE80-4266-8881-989B571B7C44}"/>
    <cellStyle name="Millares 100 11 5 2 2 2 6 2" xfId="38181" xr:uid="{7687D6CF-FEA8-4362-AB7F-96B626D25DC7}"/>
    <cellStyle name="Millares 100 11 5 2 2 2 7" xfId="23283" xr:uid="{08F87F75-0D58-48F2-92A4-2E9C634C1EAA}"/>
    <cellStyle name="Millares 100 11 5 2 2 2 8" xfId="44786" xr:uid="{EF1E7360-1E75-4DFB-8911-8B89B31FE062}"/>
    <cellStyle name="Millares 100 11 5 2 2 3" xfId="2464" xr:uid="{433D376C-30D9-43F4-91B5-3D0BA51E97DF}"/>
    <cellStyle name="Millares 100 11 5 2 2 3 2" xfId="10730" xr:uid="{1590CD80-6D82-4DD3-A0E1-6D5702476DD3}"/>
    <cellStyle name="Millares 100 11 5 2 2 3 2 2" xfId="32233" xr:uid="{9FCD1AE4-D9F0-4557-9822-057C211F35E4}"/>
    <cellStyle name="Millares 100 11 5 2 2 3 3" xfId="17365" xr:uid="{43AD926E-FF41-436E-9F54-53153C9D2B33}"/>
    <cellStyle name="Millares 100 11 5 2 2 3 3 2" xfId="38868" xr:uid="{4C4227CF-5878-4E98-9654-678B1ACA4900}"/>
    <cellStyle name="Millares 100 11 5 2 2 3 4" xfId="23970" xr:uid="{161C174D-3069-4A63-AA9F-B08F83AA87ED}"/>
    <cellStyle name="Millares 100 11 5 2 2 3 5" xfId="45473" xr:uid="{871F9A1F-97EE-4558-AF36-9DA8BF56B651}"/>
    <cellStyle name="Millares 100 11 5 2 2 4" xfId="2981" xr:uid="{D7D3B91E-C6EF-44AA-8646-9BF36A0F33D9}"/>
    <cellStyle name="Millares 100 11 5 2 2 4 2" xfId="11247" xr:uid="{927BD658-FBB7-4262-BF59-A5823DE3F4CD}"/>
    <cellStyle name="Millares 100 11 5 2 2 4 2 2" xfId="32750" xr:uid="{42332E5B-0861-44ED-9EC7-0C20FEC8FF70}"/>
    <cellStyle name="Millares 100 11 5 2 2 4 3" xfId="17882" xr:uid="{A3C2952A-B1F0-42C4-A7C5-D3F5F88379C5}"/>
    <cellStyle name="Millares 100 11 5 2 2 4 3 2" xfId="39385" xr:uid="{661FC54F-6A64-48C2-9792-4A122345AC40}"/>
    <cellStyle name="Millares 100 11 5 2 2 4 4" xfId="24487" xr:uid="{A91779C5-39EA-478D-A0E0-9D5D44EF8DF2}"/>
    <cellStyle name="Millares 100 11 5 2 2 4 5" xfId="45990" xr:uid="{6534B448-51F6-4BED-8CC6-9D9AB47CE2C1}"/>
    <cellStyle name="Millares 100 11 5 2 2 5" xfId="3660" xr:uid="{F74AEF96-6D18-473A-AC3F-4054588AAB93}"/>
    <cellStyle name="Millares 100 11 5 2 2 5 2" xfId="11926" xr:uid="{E3CF1DF4-3D2C-41BE-8543-F065E578C3AC}"/>
    <cellStyle name="Millares 100 11 5 2 2 5 2 2" xfId="33429" xr:uid="{E9F31080-269F-4EA3-B936-03AB6EC2FD3D}"/>
    <cellStyle name="Millares 100 11 5 2 2 5 3" xfId="18561" xr:uid="{42EE50FF-515D-49B2-9AE6-B13E82741803}"/>
    <cellStyle name="Millares 100 11 5 2 2 5 3 2" xfId="40064" xr:uid="{659232A1-C8D2-4BFB-BD0C-9262BF93678B}"/>
    <cellStyle name="Millares 100 11 5 2 2 5 4" xfId="25166" xr:uid="{592E2A31-2DB7-48CE-8246-9C5195F9F620}"/>
    <cellStyle name="Millares 100 11 5 2 2 5 5" xfId="46669" xr:uid="{C57217EF-BE21-4B97-875C-0D4479FC03FC}"/>
    <cellStyle name="Millares 100 11 5 2 2 6" xfId="5125" xr:uid="{26603A03-727B-425D-A960-432255C47074}"/>
    <cellStyle name="Millares 100 11 5 2 2 6 2" xfId="13391" xr:uid="{5503E983-3DE5-4BAB-A1AF-00684CAE1CED}"/>
    <cellStyle name="Millares 100 11 5 2 2 6 2 2" xfId="34894" xr:uid="{130EA8B2-283D-4B09-92B5-A95EEC239F93}"/>
    <cellStyle name="Millares 100 11 5 2 2 6 3" xfId="20026" xr:uid="{4B505707-C398-4700-8FD5-B8EA86CDF65C}"/>
    <cellStyle name="Millares 100 11 5 2 2 6 3 2" xfId="41529" xr:uid="{52540BF5-ADC5-4263-B743-C58B55ADF6CE}"/>
    <cellStyle name="Millares 100 11 5 2 2 6 4" xfId="26631" xr:uid="{EFB7480B-BAA1-4A6F-8001-B272E5EF5540}"/>
    <cellStyle name="Millares 100 11 5 2 2 6 5" xfId="48134" xr:uid="{716AD209-D4B4-4DCF-8D41-231A23A07DC5}"/>
    <cellStyle name="Millares 100 11 5 2 2 7" xfId="5799" xr:uid="{9F3800A8-8644-4E12-A670-905A115D5B09}"/>
    <cellStyle name="Millares 100 11 5 2 2 7 2" xfId="14065" xr:uid="{A7C1725B-31B4-44EB-9A8C-88EE412E489A}"/>
    <cellStyle name="Millares 100 11 5 2 2 7 2 2" xfId="35568" xr:uid="{D1499BA9-9488-4B0B-8B66-A65652816D37}"/>
    <cellStyle name="Millares 100 11 5 2 2 7 3" xfId="20700" xr:uid="{D2384DB0-E2B2-4B33-848D-6DCDDC3F757D}"/>
    <cellStyle name="Millares 100 11 5 2 2 7 3 2" xfId="42203" xr:uid="{BA9318E8-6A43-4EC3-B627-039758CD00A5}"/>
    <cellStyle name="Millares 100 11 5 2 2 7 4" xfId="27305" xr:uid="{15015D20-0669-4A90-8F4B-648149FCFE5A}"/>
    <cellStyle name="Millares 100 11 5 2 2 7 5" xfId="48808" xr:uid="{1A226208-25BC-4170-AFFF-9819A9405D84}"/>
    <cellStyle name="Millares 100 11 5 2 2 8" xfId="7440" xr:uid="{5AC36630-150A-400C-A1C3-A455A92CCDA5}"/>
    <cellStyle name="Millares 100 11 5 2 2 8 2" xfId="28943" xr:uid="{75752C1C-E2BE-436C-BA8B-21E4F6F98827}"/>
    <cellStyle name="Millares 100 11 5 2 2 9" xfId="9097" xr:uid="{5E69F45E-47F3-44A2-9DCA-5875D00DEAC0}"/>
    <cellStyle name="Millares 100 11 5 2 2 9 2" xfId="30600" xr:uid="{E82D1E70-C4BE-41BC-985D-AC50C999819B}"/>
    <cellStyle name="Millares 100 11 5 2 3" xfId="1101" xr:uid="{19BF70D5-13E1-4658-BA5C-06E9AB6198CF}"/>
    <cellStyle name="Millares 100 11 5 2 3 2" xfId="3930" xr:uid="{8E617EFD-B87E-4C09-A3F7-033775855475}"/>
    <cellStyle name="Millares 100 11 5 2 3 2 2" xfId="12196" xr:uid="{468B0884-BBBF-42E8-8D55-FD926DC4EC3C}"/>
    <cellStyle name="Millares 100 11 5 2 3 2 2 2" xfId="33699" xr:uid="{E147A127-5805-47DB-ABAD-F4EACDEA0686}"/>
    <cellStyle name="Millares 100 11 5 2 3 2 3" xfId="18831" xr:uid="{E407A927-BE38-43BE-A52B-536ECA8923BA}"/>
    <cellStyle name="Millares 100 11 5 2 3 2 3 2" xfId="40334" xr:uid="{6FA7A2D4-DB41-4930-82BD-94B3E383706E}"/>
    <cellStyle name="Millares 100 11 5 2 3 2 4" xfId="25436" xr:uid="{C27E96EA-38EA-4FCA-8776-D54537278E1D}"/>
    <cellStyle name="Millares 100 11 5 2 3 2 5" xfId="46939" xr:uid="{51567C78-039B-40E5-BD5A-9E75FA30B162}"/>
    <cellStyle name="Millares 100 11 5 2 3 3" xfId="6069" xr:uid="{B32D38F0-1222-4BD8-84BB-A1F1164D92F4}"/>
    <cellStyle name="Millares 100 11 5 2 3 3 2" xfId="14335" xr:uid="{B65895E1-8329-451C-B205-80B6FC7CE656}"/>
    <cellStyle name="Millares 100 11 5 2 3 3 2 2" xfId="35838" xr:uid="{2E96B220-5DEA-4B42-BA8D-3067CD97B19C}"/>
    <cellStyle name="Millares 100 11 5 2 3 3 3" xfId="20970" xr:uid="{FCEFFBEA-C409-45EB-B936-FD6C88516DBC}"/>
    <cellStyle name="Millares 100 11 5 2 3 3 3 2" xfId="42473" xr:uid="{94DC9FC1-96AA-4CC8-B705-308A53D9B638}"/>
    <cellStyle name="Millares 100 11 5 2 3 3 4" xfId="27575" xr:uid="{C15F70EE-89BB-4C5F-B32E-7AA57FB1E8AB}"/>
    <cellStyle name="Millares 100 11 5 2 3 3 5" xfId="49078" xr:uid="{91622C62-25E3-4B47-B842-89DB32602277}"/>
    <cellStyle name="Millares 100 11 5 2 3 4" xfId="7710" xr:uid="{C74C559A-A106-42E8-81F3-24B7E90FDE12}"/>
    <cellStyle name="Millares 100 11 5 2 3 4 2" xfId="29213" xr:uid="{7918ABE8-82F7-4294-8BC7-65FAE4BB7723}"/>
    <cellStyle name="Millares 100 11 5 2 3 5" xfId="9367" xr:uid="{B913D2D4-3A0F-4749-BD56-D491464B3E58}"/>
    <cellStyle name="Millares 100 11 5 2 3 5 2" xfId="30870" xr:uid="{ECA4D229-DD3C-4886-B783-CA3957C8695E}"/>
    <cellStyle name="Millares 100 11 5 2 3 6" xfId="16002" xr:uid="{5EFB142A-92E7-422F-950C-C56287DCB31A}"/>
    <cellStyle name="Millares 100 11 5 2 3 6 2" xfId="37505" xr:uid="{040BC542-AC1A-466A-B03A-D893786CACEF}"/>
    <cellStyle name="Millares 100 11 5 2 3 7" xfId="22607" xr:uid="{AC94A162-329A-425C-B132-8249A356542D}"/>
    <cellStyle name="Millares 100 11 5 2 3 8" xfId="44110" xr:uid="{2F0A4B47-18E6-403D-8490-6F24E97E00D5}"/>
    <cellStyle name="Millares 100 11 5 2 4" xfId="1497" xr:uid="{6F492F5B-CEDC-4261-9874-BCB30E1A6160}"/>
    <cellStyle name="Millares 100 11 5 2 4 2" xfId="4326" xr:uid="{4B6D119A-938A-4B3E-B245-6BAA1F197772}"/>
    <cellStyle name="Millares 100 11 5 2 4 2 2" xfId="12592" xr:uid="{13259C00-5A27-470F-A313-8E3D9F6E57FD}"/>
    <cellStyle name="Millares 100 11 5 2 4 2 2 2" xfId="34095" xr:uid="{9CF6A004-25D1-431C-80A4-71761C5628BB}"/>
    <cellStyle name="Millares 100 11 5 2 4 2 3" xfId="19227" xr:uid="{CABB66C6-648C-417A-82F5-33FD133ACB86}"/>
    <cellStyle name="Millares 100 11 5 2 4 2 3 2" xfId="40730" xr:uid="{220584F0-01D6-4F6E-AD26-450D96948227}"/>
    <cellStyle name="Millares 100 11 5 2 4 2 4" xfId="25832" xr:uid="{EB1E2D31-357C-4614-9F57-865B14E2F014}"/>
    <cellStyle name="Millares 100 11 5 2 4 2 5" xfId="47335" xr:uid="{300F3E31-2AC8-425D-B259-33AA439B9D0C}"/>
    <cellStyle name="Millares 100 11 5 2 4 3" xfId="6465" xr:uid="{300045C5-52D1-4E0D-AEB6-2E61E62FD439}"/>
    <cellStyle name="Millares 100 11 5 2 4 3 2" xfId="14731" xr:uid="{D88DFC6D-44D4-4ACB-948B-3EDECFDCEABD}"/>
    <cellStyle name="Millares 100 11 5 2 4 3 2 2" xfId="36234" xr:uid="{6DAB857E-9A84-417D-A699-A653F882765A}"/>
    <cellStyle name="Millares 100 11 5 2 4 3 3" xfId="21366" xr:uid="{CA255B15-0066-4430-B7BF-ADD4BC918F0A}"/>
    <cellStyle name="Millares 100 11 5 2 4 3 3 2" xfId="42869" xr:uid="{1144D316-2C71-48DD-8AE6-C84E721BC5AD}"/>
    <cellStyle name="Millares 100 11 5 2 4 3 4" xfId="27971" xr:uid="{6921C6BC-79D7-43C8-BC1C-ABC51DE1D905}"/>
    <cellStyle name="Millares 100 11 5 2 4 3 5" xfId="49474" xr:uid="{90A230A5-56DC-40F8-B2F3-D4E20BAB6C6F}"/>
    <cellStyle name="Millares 100 11 5 2 4 4" xfId="8106" xr:uid="{34D6925E-CBEB-49D3-88FD-B114D3A09FAE}"/>
    <cellStyle name="Millares 100 11 5 2 4 4 2" xfId="29609" xr:uid="{441AA4E7-543F-4DAE-B655-2B4379CC4DF2}"/>
    <cellStyle name="Millares 100 11 5 2 4 5" xfId="9763" xr:uid="{8ED0EFBF-B917-42B1-8B22-FAF63B7F1E08}"/>
    <cellStyle name="Millares 100 11 5 2 4 5 2" xfId="31266" xr:uid="{5BEAC471-9894-490C-B82D-F801074C27D8}"/>
    <cellStyle name="Millares 100 11 5 2 4 6" xfId="16398" xr:uid="{329365DC-99B4-46E6-8097-FC830B4D433C}"/>
    <cellStyle name="Millares 100 11 5 2 4 6 2" xfId="37901" xr:uid="{B24923C3-F1D3-4574-9549-737380E675A7}"/>
    <cellStyle name="Millares 100 11 5 2 4 7" xfId="23003" xr:uid="{7B833462-F484-4999-8C38-CC8A5FE0655C}"/>
    <cellStyle name="Millares 100 11 5 2 4 8" xfId="44506" xr:uid="{8258A971-12DB-4731-9FB2-29E859AB5170}"/>
    <cellStyle name="Millares 100 11 5 2 5" xfId="2184" xr:uid="{AEDA339E-CFC3-4297-93C9-F21F53F04FED}"/>
    <cellStyle name="Millares 100 11 5 2 5 2" xfId="10450" xr:uid="{29BD8660-9041-4E66-8AFD-E360D7DC7C78}"/>
    <cellStyle name="Millares 100 11 5 2 5 2 2" xfId="31953" xr:uid="{0C6C7C40-83F1-4AB3-BBFD-55923674D2B4}"/>
    <cellStyle name="Millares 100 11 5 2 5 3" xfId="17085" xr:uid="{24B58AC2-6A95-4552-96F9-7FED5D80DC38}"/>
    <cellStyle name="Millares 100 11 5 2 5 3 2" xfId="38588" xr:uid="{6C935985-AC38-458A-B2A9-5AE0ACE61F9F}"/>
    <cellStyle name="Millares 100 11 5 2 5 4" xfId="23690" xr:uid="{77A255DE-B394-4A41-9A74-8F7A3B7669F2}"/>
    <cellStyle name="Millares 100 11 5 2 5 5" xfId="45193" xr:uid="{53BA6C0D-D1AA-473F-A287-34150B5927A6}"/>
    <cellStyle name="Millares 100 11 5 2 6" xfId="2730" xr:uid="{B1E95EE9-1BF0-4CDB-BC49-D6DCB0307168}"/>
    <cellStyle name="Millares 100 11 5 2 6 2" xfId="10996" xr:uid="{00F24289-7DE1-4040-9ADA-76B13A61F9FB}"/>
    <cellStyle name="Millares 100 11 5 2 6 2 2" xfId="32499" xr:uid="{AA3B1F04-0262-4DD9-AF47-81FDE5E052EE}"/>
    <cellStyle name="Millares 100 11 5 2 6 3" xfId="17631" xr:uid="{73663077-3B22-4676-A895-AF88C2FE5AE1}"/>
    <cellStyle name="Millares 100 11 5 2 6 3 2" xfId="39134" xr:uid="{541E6B35-E3B4-4287-96B3-5818F53B8579}"/>
    <cellStyle name="Millares 100 11 5 2 6 4" xfId="24236" xr:uid="{17C8719A-F6AA-4B67-911F-6FD397259C57}"/>
    <cellStyle name="Millares 100 11 5 2 6 5" xfId="45739" xr:uid="{C9FD42CB-6877-49DA-8247-FEC92CB898F2}"/>
    <cellStyle name="Millares 100 11 5 2 7" xfId="3380" xr:uid="{CB63E40C-B104-422D-8A36-AB28E2945019}"/>
    <cellStyle name="Millares 100 11 5 2 7 2" xfId="11646" xr:uid="{515F59BB-57F0-484F-B23F-BFDFB56C4CC9}"/>
    <cellStyle name="Millares 100 11 5 2 7 2 2" xfId="33149" xr:uid="{9F18E275-DBC7-49E6-A562-0A2E8CC95F6F}"/>
    <cellStyle name="Millares 100 11 5 2 7 3" xfId="18281" xr:uid="{B4510FE0-D588-4FA0-B128-4F8A700B444F}"/>
    <cellStyle name="Millares 100 11 5 2 7 3 2" xfId="39784" xr:uid="{5E2DFF95-9E13-4532-ACCF-D22DCBF90115}"/>
    <cellStyle name="Millares 100 11 5 2 7 4" xfId="24886" xr:uid="{EBE4926A-3F81-496E-83FD-BEA4BC551578}"/>
    <cellStyle name="Millares 100 11 5 2 7 5" xfId="46389" xr:uid="{13E362E8-66E9-43DD-8918-F274EB06A1AA}"/>
    <cellStyle name="Millares 100 11 5 2 8" xfId="4874" xr:uid="{269DC1F8-21E3-467D-A509-FB05DFD5C680}"/>
    <cellStyle name="Millares 100 11 5 2 8 2" xfId="13140" xr:uid="{49631C13-8018-41DE-B398-F4C4ED3834D8}"/>
    <cellStyle name="Millares 100 11 5 2 8 2 2" xfId="34643" xr:uid="{30D98308-E175-4232-87A0-A431A7C220A7}"/>
    <cellStyle name="Millares 100 11 5 2 8 3" xfId="19775" xr:uid="{86A3F920-A20D-416D-88A9-9D404D31D7A7}"/>
    <cellStyle name="Millares 100 11 5 2 8 3 2" xfId="41278" xr:uid="{EC99F37E-4CA1-4A52-A7C8-E38E4A934321}"/>
    <cellStyle name="Millares 100 11 5 2 8 4" xfId="26380" xr:uid="{66FF31B4-7FF7-4244-96E2-1260CB055840}"/>
    <cellStyle name="Millares 100 11 5 2 8 5" xfId="47883" xr:uid="{94096AE6-D420-418F-A14E-1DA035DF739A}"/>
    <cellStyle name="Millares 100 11 5 2 9" xfId="5519" xr:uid="{B5E1DC8F-01F0-43A1-B826-2F1DA9F181B4}"/>
    <cellStyle name="Millares 100 11 5 2 9 2" xfId="13785" xr:uid="{ABA6C9DF-091A-4B13-A0D1-CE6B03D956D2}"/>
    <cellStyle name="Millares 100 11 5 2 9 2 2" xfId="35288" xr:uid="{F05DA1A9-F435-46E3-A6C8-63AA568C30C6}"/>
    <cellStyle name="Millares 100 11 5 2 9 3" xfId="20420" xr:uid="{C29196B1-66B0-4C1C-A2EA-5B2C1BB0450D}"/>
    <cellStyle name="Millares 100 11 5 2 9 3 2" xfId="41923" xr:uid="{95AAAB2A-CAEB-4A6D-BF04-7BB456CB460A}"/>
    <cellStyle name="Millares 100 11 5 2 9 4" xfId="27025" xr:uid="{DEC60EE9-6BED-4120-A7EB-A4D478CF88E2}"/>
    <cellStyle name="Millares 100 11 5 2 9 5" xfId="48528" xr:uid="{259A2E4F-CEFE-4AB5-BB70-72EDE6AE2F00}"/>
    <cellStyle name="Millares 100 11 5 3" xfId="420" xr:uid="{459C394D-BCE8-4452-A732-4B205B48C7ED}"/>
    <cellStyle name="Millares 100 11 5 3 10" xfId="15323" xr:uid="{14594F2C-F404-4E71-84C3-F5D8247F4D0F}"/>
    <cellStyle name="Millares 100 11 5 3 10 2" xfId="36826" xr:uid="{9553A610-728C-4885-A7A7-451DF8F58FEE}"/>
    <cellStyle name="Millares 100 11 5 3 11" xfId="21928" xr:uid="{F3C1D4FE-452A-4014-B05A-B90F7720A184}"/>
    <cellStyle name="Millares 100 11 5 3 12" xfId="43431" xr:uid="{7384D232-9B56-43EB-8813-5A001A69EA3C}"/>
    <cellStyle name="Millares 100 11 5 3 2" xfId="1368" xr:uid="{B4AFF725-7C74-4AA2-AB5B-87F4E6154775}"/>
    <cellStyle name="Millares 100 11 5 3 2 2" xfId="4197" xr:uid="{679EAD98-1134-4B7B-9672-4E27E788025D}"/>
    <cellStyle name="Millares 100 11 5 3 2 2 2" xfId="12463" xr:uid="{3E0E97E6-413B-474F-8604-5F745BDD64C0}"/>
    <cellStyle name="Millares 100 11 5 3 2 2 2 2" xfId="33966" xr:uid="{D5C426F6-33B6-4035-B13E-3BCF6FE83AEA}"/>
    <cellStyle name="Millares 100 11 5 3 2 2 3" xfId="19098" xr:uid="{7EAAEE91-8A55-4977-9262-1525F41DDACE}"/>
    <cellStyle name="Millares 100 11 5 3 2 2 3 2" xfId="40601" xr:uid="{8187DC13-02EF-4C3B-8132-8444908C38BE}"/>
    <cellStyle name="Millares 100 11 5 3 2 2 4" xfId="25703" xr:uid="{7DF90CC0-8040-46E7-8F5D-48C45CAF7849}"/>
    <cellStyle name="Millares 100 11 5 3 2 2 5" xfId="47206" xr:uid="{79FA3645-AF0A-4C71-BBC4-38FFC6A58276}"/>
    <cellStyle name="Millares 100 11 5 3 2 3" xfId="6336" xr:uid="{1DC2365C-F080-4071-AA85-8AB857E0EA94}"/>
    <cellStyle name="Millares 100 11 5 3 2 3 2" xfId="14602" xr:uid="{2474C05D-59D2-4B75-8B51-4B6C0865E533}"/>
    <cellStyle name="Millares 100 11 5 3 2 3 2 2" xfId="36105" xr:uid="{6E4FD56F-8264-4C3D-BB3A-2030DABE07D7}"/>
    <cellStyle name="Millares 100 11 5 3 2 3 3" xfId="21237" xr:uid="{0B744CB5-7E11-4282-90BA-189882EFFA0B}"/>
    <cellStyle name="Millares 100 11 5 3 2 3 3 2" xfId="42740" xr:uid="{491BF4E5-E926-4001-A1FD-67110966922F}"/>
    <cellStyle name="Millares 100 11 5 3 2 3 4" xfId="27842" xr:uid="{FA5DD212-4B49-4C6B-BF72-8D2C36C0C93E}"/>
    <cellStyle name="Millares 100 11 5 3 2 3 5" xfId="49345" xr:uid="{E934A2BE-BAA7-41BD-A148-6D51098C1946}"/>
    <cellStyle name="Millares 100 11 5 3 2 4" xfId="7977" xr:uid="{D0072ABF-0DF2-483C-909C-90FE37DFBAFA}"/>
    <cellStyle name="Millares 100 11 5 3 2 4 2" xfId="29480" xr:uid="{EB35FDF6-5A55-49FF-8100-4E0AF6796D33}"/>
    <cellStyle name="Millares 100 11 5 3 2 5" xfId="9634" xr:uid="{22DC3ADE-D33C-457D-9624-ECEB6A369DE2}"/>
    <cellStyle name="Millares 100 11 5 3 2 5 2" xfId="31137" xr:uid="{5682FEEF-B3D2-494E-B17E-BF8CE2208A0D}"/>
    <cellStyle name="Millares 100 11 5 3 2 6" xfId="16269" xr:uid="{F42B4BF0-CB06-4CC8-B484-2FD7ED0CEA8C}"/>
    <cellStyle name="Millares 100 11 5 3 2 6 2" xfId="37772" xr:uid="{1EAA9341-6916-451B-8D43-CB3A3F314A6C}"/>
    <cellStyle name="Millares 100 11 5 3 2 7" xfId="22874" xr:uid="{5201DE4E-849A-423A-AC42-B6FEAA5C214E}"/>
    <cellStyle name="Millares 100 11 5 3 2 8" xfId="44377" xr:uid="{5AA97266-B647-44E3-8502-0A7E5ACD45E7}"/>
    <cellStyle name="Millares 100 11 5 3 3" xfId="2055" xr:uid="{E201FF1F-9531-4507-960E-5432C47E98C3}"/>
    <cellStyle name="Millares 100 11 5 3 3 2" xfId="10321" xr:uid="{26AC5B19-7AD5-437C-8133-7B36356189E3}"/>
    <cellStyle name="Millares 100 11 5 3 3 2 2" xfId="31824" xr:uid="{F256AAED-3E4E-4682-B64A-AEDF555F384E}"/>
    <cellStyle name="Millares 100 11 5 3 3 3" xfId="16956" xr:uid="{61DF645D-C48E-4FA0-B962-31F2D5B106CE}"/>
    <cellStyle name="Millares 100 11 5 3 3 3 2" xfId="38459" xr:uid="{230B9F27-F4C5-4A10-90DC-B7D50788B86F}"/>
    <cellStyle name="Millares 100 11 5 3 3 4" xfId="23561" xr:uid="{EAD3BF92-3205-4003-B93E-73C2E94953FE}"/>
    <cellStyle name="Millares 100 11 5 3 3 5" xfId="45064" xr:uid="{2FBD29D8-C56E-434B-AC83-8C8DCFEE63FD}"/>
    <cellStyle name="Millares 100 11 5 3 4" xfId="2854" xr:uid="{C0D3010E-ECD7-40D4-9FA8-054AABF06EE5}"/>
    <cellStyle name="Millares 100 11 5 3 4 2" xfId="11120" xr:uid="{8AEF0255-C26D-4826-905D-B0D620E2D0BA}"/>
    <cellStyle name="Millares 100 11 5 3 4 2 2" xfId="32623" xr:uid="{3929A1B2-1F25-4397-9A27-AC2A3E2188C6}"/>
    <cellStyle name="Millares 100 11 5 3 4 3" xfId="17755" xr:uid="{C55786DD-5C1A-4CBB-900D-1C87BF120842}"/>
    <cellStyle name="Millares 100 11 5 3 4 3 2" xfId="39258" xr:uid="{7A92846C-300E-4096-82D4-3F4AA80BA2ED}"/>
    <cellStyle name="Millares 100 11 5 3 4 4" xfId="24360" xr:uid="{C9FCE170-0CB0-4205-92A5-83FB4EB190EC}"/>
    <cellStyle name="Millares 100 11 5 3 4 5" xfId="45863" xr:uid="{CD5CA61F-EAB4-41E8-8F95-8BF981DBE5C1}"/>
    <cellStyle name="Millares 100 11 5 3 5" xfId="3251" xr:uid="{31FBEDE7-6B3C-4219-B9C1-E41258AB10C0}"/>
    <cellStyle name="Millares 100 11 5 3 5 2" xfId="11517" xr:uid="{3B46BABA-9545-49B0-B235-41410A777286}"/>
    <cellStyle name="Millares 100 11 5 3 5 2 2" xfId="33020" xr:uid="{E3D9DE04-DAF8-4EA6-ABDD-1FFA79D65B14}"/>
    <cellStyle name="Millares 100 11 5 3 5 3" xfId="18152" xr:uid="{17A3B76C-13FD-4E3E-838E-F98A412C41EB}"/>
    <cellStyle name="Millares 100 11 5 3 5 3 2" xfId="39655" xr:uid="{CD85F62B-DE9C-47DB-802E-C8574D0F6E84}"/>
    <cellStyle name="Millares 100 11 5 3 5 4" xfId="24757" xr:uid="{EF57766E-E009-49D6-A57F-DEEFC6E78D0F}"/>
    <cellStyle name="Millares 100 11 5 3 5 5" xfId="46260" xr:uid="{2EB7DB17-F092-42A9-9128-BFD4FF60CA30}"/>
    <cellStyle name="Millares 100 11 5 3 6" xfId="4998" xr:uid="{72145A31-5DB7-499D-B91A-E117048FAA27}"/>
    <cellStyle name="Millares 100 11 5 3 6 2" xfId="13264" xr:uid="{6B42B74A-8646-4D82-BE55-568A25099A27}"/>
    <cellStyle name="Millares 100 11 5 3 6 2 2" xfId="34767" xr:uid="{7B37B22D-F301-435D-9CA6-AF318C88EBCC}"/>
    <cellStyle name="Millares 100 11 5 3 6 3" xfId="19899" xr:uid="{0EAC0FC2-6598-4748-8EE8-374E0868C5F0}"/>
    <cellStyle name="Millares 100 11 5 3 6 3 2" xfId="41402" xr:uid="{92A1B625-2E58-481D-975E-C0A40FEB626B}"/>
    <cellStyle name="Millares 100 11 5 3 6 4" xfId="26504" xr:uid="{D33A1939-7137-4CD0-9609-4855F3697965}"/>
    <cellStyle name="Millares 100 11 5 3 6 5" xfId="48007" xr:uid="{297F4E5F-5086-40FD-8551-224234A0077E}"/>
    <cellStyle name="Millares 100 11 5 3 7" xfId="5390" xr:uid="{BC1BB015-66F6-462A-B218-F728777BE1BC}"/>
    <cellStyle name="Millares 100 11 5 3 7 2" xfId="13656" xr:uid="{6D8D46B8-468D-48B6-AD1D-273B08BD245E}"/>
    <cellStyle name="Millares 100 11 5 3 7 2 2" xfId="35159" xr:uid="{74FFC948-D4E8-43F8-9650-8B34312839FA}"/>
    <cellStyle name="Millares 100 11 5 3 7 3" xfId="20291" xr:uid="{287694ED-226B-4B2A-8BC9-1CACB65C2C52}"/>
    <cellStyle name="Millares 100 11 5 3 7 3 2" xfId="41794" xr:uid="{F19C56EE-547B-4931-8821-F3E2340BEEFA}"/>
    <cellStyle name="Millares 100 11 5 3 7 4" xfId="26896" xr:uid="{1BB1CC6B-6673-48A4-B78B-FF4C05539541}"/>
    <cellStyle name="Millares 100 11 5 3 7 5" xfId="48399" xr:uid="{179F6BB3-3911-46CA-8501-BE6247859412}"/>
    <cellStyle name="Millares 100 11 5 3 8" xfId="7031" xr:uid="{D0E0AB74-71C1-41E5-A0AF-624675CDBB38}"/>
    <cellStyle name="Millares 100 11 5 3 8 2" xfId="28534" xr:uid="{31B72C50-AC2B-4E37-9BD3-E42610C36903}"/>
    <cellStyle name="Millares 100 11 5 3 9" xfId="8687" xr:uid="{05114242-4A44-4A38-A6C9-AC1797D6806C}"/>
    <cellStyle name="Millares 100 11 5 3 9 2" xfId="30190" xr:uid="{86052004-C7FA-463B-B48E-5A83CDB12F2B}"/>
    <cellStyle name="Millares 100 11 5 4" xfId="704" xr:uid="{243176A1-A65F-4677-9E42-C97F9269D2CB}"/>
    <cellStyle name="Millares 100 11 5 4 10" xfId="43713" xr:uid="{0D1192EC-7B6A-4C34-AC60-F1368364EF6A}"/>
    <cellStyle name="Millares 100 11 5 4 2" xfId="1650" xr:uid="{C0D19E9E-0C4A-4650-B6C0-E86197C74A49}"/>
    <cellStyle name="Millares 100 11 5 4 2 2" xfId="4479" xr:uid="{9E675ECE-4866-4F30-AB72-94052B076DFD}"/>
    <cellStyle name="Millares 100 11 5 4 2 2 2" xfId="12745" xr:uid="{8088A782-D923-4980-B4A5-08A83B0023D4}"/>
    <cellStyle name="Millares 100 11 5 4 2 2 2 2" xfId="34248" xr:uid="{0C13EFD1-8A07-4178-B3F9-B894F5D17A55}"/>
    <cellStyle name="Millares 100 11 5 4 2 2 3" xfId="19380" xr:uid="{69B75C67-5DC6-492F-A8E1-F37DD228F158}"/>
    <cellStyle name="Millares 100 11 5 4 2 2 3 2" xfId="40883" xr:uid="{F98F9B5D-DEDF-4455-AF08-116B730EF3E0}"/>
    <cellStyle name="Millares 100 11 5 4 2 2 4" xfId="25985" xr:uid="{5BA0B0AD-27DD-4A5F-A0C5-0B5D6D3F0BAD}"/>
    <cellStyle name="Millares 100 11 5 4 2 2 5" xfId="47488" xr:uid="{C2C2113F-9290-43CF-99EC-DC436A0E85BF}"/>
    <cellStyle name="Millares 100 11 5 4 2 3" xfId="6618" xr:uid="{AF4053FB-341C-4F50-9195-1C8390DF92B0}"/>
    <cellStyle name="Millares 100 11 5 4 2 3 2" xfId="14884" xr:uid="{ADC98FAE-A3AA-4D5C-A346-43ABA677C281}"/>
    <cellStyle name="Millares 100 11 5 4 2 3 2 2" xfId="36387" xr:uid="{01611718-C568-48EB-9E98-72FD6B15627B}"/>
    <cellStyle name="Millares 100 11 5 4 2 3 3" xfId="21519" xr:uid="{23233FCD-7C5B-4F91-B40C-27FBBC59BBFE}"/>
    <cellStyle name="Millares 100 11 5 4 2 3 3 2" xfId="43022" xr:uid="{004A0915-C10A-4B9E-A055-CFB3B51B8EB5}"/>
    <cellStyle name="Millares 100 11 5 4 2 3 4" xfId="28124" xr:uid="{1EDD36A7-6D62-41F4-9703-C1236AD929BE}"/>
    <cellStyle name="Millares 100 11 5 4 2 3 5" xfId="49627" xr:uid="{45584300-F7B1-4597-8569-29256CF46BA2}"/>
    <cellStyle name="Millares 100 11 5 4 2 4" xfId="8259" xr:uid="{D6EE5A23-679B-4F1A-B795-4E37418C9426}"/>
    <cellStyle name="Millares 100 11 5 4 2 4 2" xfId="29762" xr:uid="{64847B32-4E54-4048-A06D-F17AAE713F6A}"/>
    <cellStyle name="Millares 100 11 5 4 2 5" xfId="9916" xr:uid="{D895FA6A-3B94-499A-A49A-5449A19178A0}"/>
    <cellStyle name="Millares 100 11 5 4 2 5 2" xfId="31419" xr:uid="{7A856E6F-307F-417B-911D-7B8A5468259C}"/>
    <cellStyle name="Millares 100 11 5 4 2 6" xfId="16551" xr:uid="{18C799E8-746F-4C2A-BFF5-33184EA3BF2A}"/>
    <cellStyle name="Millares 100 11 5 4 2 6 2" xfId="38054" xr:uid="{A4CD0D64-8DAB-4CBC-A964-007F4061CD54}"/>
    <cellStyle name="Millares 100 11 5 4 2 7" xfId="23156" xr:uid="{5D3973F9-5138-414C-A135-6431567516D6}"/>
    <cellStyle name="Millares 100 11 5 4 2 8" xfId="44659" xr:uid="{BEBA5527-309C-4E28-8EAC-53716610A178}"/>
    <cellStyle name="Millares 100 11 5 4 3" xfId="2337" xr:uid="{D29C7D36-02EB-4A99-BAF5-1CC252DCE362}"/>
    <cellStyle name="Millares 100 11 5 4 3 2" xfId="10603" xr:uid="{DB667036-C2AA-40B2-8AD5-4ED8AF793E9D}"/>
    <cellStyle name="Millares 100 11 5 4 3 2 2" xfId="32106" xr:uid="{5BEFF297-CDAC-4A1B-98A5-8FFB4FCB3796}"/>
    <cellStyle name="Millares 100 11 5 4 3 3" xfId="17238" xr:uid="{817EE9A5-669D-4E37-A7B5-F3CE29AE0284}"/>
    <cellStyle name="Millares 100 11 5 4 3 3 2" xfId="38741" xr:uid="{86EFCB6C-D8C0-45E5-A690-1B073FB4E252}"/>
    <cellStyle name="Millares 100 11 5 4 3 4" xfId="23843" xr:uid="{E25261E2-303B-4764-924E-F0C78A7319D4}"/>
    <cellStyle name="Millares 100 11 5 4 3 5" xfId="45346" xr:uid="{7E71A5D3-D0A5-40CF-A372-4F5973F10801}"/>
    <cellStyle name="Millares 100 11 5 4 4" xfId="3533" xr:uid="{0F809075-20F8-4071-8931-9EE50EDDDA37}"/>
    <cellStyle name="Millares 100 11 5 4 4 2" xfId="11799" xr:uid="{E00CF76B-2744-46F5-9594-96F0E9097BDC}"/>
    <cellStyle name="Millares 100 11 5 4 4 2 2" xfId="33302" xr:uid="{A8516AAA-2BED-4C3A-B648-D6460A21B284}"/>
    <cellStyle name="Millares 100 11 5 4 4 3" xfId="18434" xr:uid="{E081A2B4-F745-4D37-A99E-338DB46C33CD}"/>
    <cellStyle name="Millares 100 11 5 4 4 3 2" xfId="39937" xr:uid="{8E255BF4-FE45-46D8-8DD5-B1CB0A84C017}"/>
    <cellStyle name="Millares 100 11 5 4 4 4" xfId="25039" xr:uid="{B27E0022-DBBC-482B-972F-9987562C9866}"/>
    <cellStyle name="Millares 100 11 5 4 4 5" xfId="46542" xr:uid="{4F1432FD-C283-4501-8A61-923CD9D15627}"/>
    <cellStyle name="Millares 100 11 5 4 5" xfId="5672" xr:uid="{55D33C87-1D3C-4A23-89E9-1A6409B3FD33}"/>
    <cellStyle name="Millares 100 11 5 4 5 2" xfId="13938" xr:uid="{059B02A7-B0BB-44C6-8773-45A1D1FAE7C4}"/>
    <cellStyle name="Millares 100 11 5 4 5 2 2" xfId="35441" xr:uid="{5CA3BB88-0D3E-493D-AB86-5C946DFA28B3}"/>
    <cellStyle name="Millares 100 11 5 4 5 3" xfId="20573" xr:uid="{8B291517-3D19-4909-9215-D695B48B5688}"/>
    <cellStyle name="Millares 100 11 5 4 5 3 2" xfId="42076" xr:uid="{0F680499-981B-4E35-9A71-A86EC8CB5C1B}"/>
    <cellStyle name="Millares 100 11 5 4 5 4" xfId="27178" xr:uid="{76DCC66B-B5E5-4930-9BBC-FD5B0552354D}"/>
    <cellStyle name="Millares 100 11 5 4 5 5" xfId="48681" xr:uid="{C8A6165F-21BC-4A13-8F84-143026DA28A7}"/>
    <cellStyle name="Millares 100 11 5 4 6" xfId="7313" xr:uid="{5CC5A192-1F32-46C4-8505-35376B7E1337}"/>
    <cellStyle name="Millares 100 11 5 4 6 2" xfId="28816" xr:uid="{68D8E06A-D2A6-4D8E-A87E-9A4211CF2FE1}"/>
    <cellStyle name="Millares 100 11 5 4 7" xfId="8970" xr:uid="{A69C986C-AA90-4ADF-B485-D5E01195A95C}"/>
    <cellStyle name="Millares 100 11 5 4 7 2" xfId="30473" xr:uid="{9B46A5D0-3B8E-424B-9E85-2841503E9E97}"/>
    <cellStyle name="Millares 100 11 5 4 8" xfId="15605" xr:uid="{A3520185-751A-413F-BCB0-09CBE60A52EF}"/>
    <cellStyle name="Millares 100 11 5 4 8 2" xfId="37108" xr:uid="{A30A5F51-CAD7-4CD6-9F5E-45357C706387}"/>
    <cellStyle name="Millares 100 11 5 4 9" xfId="22210" xr:uid="{398FB3B5-39EF-480A-82F6-81EBD4D1B157}"/>
    <cellStyle name="Millares 100 11 5 5" xfId="973" xr:uid="{5000E4FB-2900-4B2B-A22A-CC157657FBA5}"/>
    <cellStyle name="Millares 100 11 5 5 2" xfId="3802" xr:uid="{E680F7EC-CAB1-4C53-9285-0DB7EAAEF15D}"/>
    <cellStyle name="Millares 100 11 5 5 2 2" xfId="12068" xr:uid="{461CD5BD-097A-4306-A69B-78C8E0A1D02A}"/>
    <cellStyle name="Millares 100 11 5 5 2 2 2" xfId="33571" xr:uid="{6760F714-6B17-462B-AB89-950D3DC884A7}"/>
    <cellStyle name="Millares 100 11 5 5 2 3" xfId="18703" xr:uid="{39C37326-D196-4BD1-B87E-0C740ABE979B}"/>
    <cellStyle name="Millares 100 11 5 5 2 3 2" xfId="40206" xr:uid="{55CC210D-1F13-42A5-801D-B0711E368101}"/>
    <cellStyle name="Millares 100 11 5 5 2 4" xfId="25308" xr:uid="{C734BF5F-0D78-481A-A8D1-7D326D69E603}"/>
    <cellStyle name="Millares 100 11 5 5 2 5" xfId="46811" xr:uid="{362544B1-085B-4A7D-BEE5-55387697464E}"/>
    <cellStyle name="Millares 100 11 5 5 3" xfId="5941" xr:uid="{2FB1E01A-F378-405F-BE29-B1255949B660}"/>
    <cellStyle name="Millares 100 11 5 5 3 2" xfId="14207" xr:uid="{D94B8082-EC06-4C77-94F7-14EF91E02844}"/>
    <cellStyle name="Millares 100 11 5 5 3 2 2" xfId="35710" xr:uid="{21870BFA-08C4-4CC9-966E-E9AA4D458B4B}"/>
    <cellStyle name="Millares 100 11 5 5 3 3" xfId="20842" xr:uid="{BB106B69-8544-4731-B4EB-267F859F71D8}"/>
    <cellStyle name="Millares 100 11 5 5 3 3 2" xfId="42345" xr:uid="{88E060C7-B79F-4D69-A8EF-B91201D82CCD}"/>
    <cellStyle name="Millares 100 11 5 5 3 4" xfId="27447" xr:uid="{8CC89651-4BC6-4783-B811-F6F658CB2D60}"/>
    <cellStyle name="Millares 100 11 5 5 3 5" xfId="48950" xr:uid="{C06D1778-5C50-4A9D-9EC0-5BC24EEFF470}"/>
    <cellStyle name="Millares 100 11 5 5 4" xfId="7582" xr:uid="{8BC39A09-4007-4BFA-8EBA-BDF68E8D0A4A}"/>
    <cellStyle name="Millares 100 11 5 5 4 2" xfId="29085" xr:uid="{DBF63592-F5A2-4858-8810-5885FA2DEF93}"/>
    <cellStyle name="Millares 100 11 5 5 5" xfId="9239" xr:uid="{DE798EF0-3FCE-419C-88AE-C180EF6A5470}"/>
    <cellStyle name="Millares 100 11 5 5 5 2" xfId="30742" xr:uid="{B963A41E-90C5-4697-BDC2-58E26DAE0515}"/>
    <cellStyle name="Millares 100 11 5 5 6" xfId="15874" xr:uid="{3A5D146F-19F8-49DE-B22C-67148DC7A52D}"/>
    <cellStyle name="Millares 100 11 5 5 6 2" xfId="37377" xr:uid="{783FB627-F0D5-4A6C-83A3-8DCC1DDF9490}"/>
    <cellStyle name="Millares 100 11 5 5 7" xfId="22479" xr:uid="{6536998B-0D05-4943-BEA5-C351686C68DE}"/>
    <cellStyle name="Millares 100 11 5 5 8" xfId="43982" xr:uid="{5E922A0F-08C4-4A94-836D-76E8A2FA4ADC}"/>
    <cellStyle name="Millares 100 11 5 6" xfId="1233" xr:uid="{F2A22B06-0F9D-4E94-80C1-B208CAF18980}"/>
    <cellStyle name="Millares 100 11 5 6 2" xfId="4062" xr:uid="{F7FC2BEF-4ECE-4DF1-8D1E-FE7E1A357CC0}"/>
    <cellStyle name="Millares 100 11 5 6 2 2" xfId="12328" xr:uid="{067269FA-350E-4A0E-AAE4-4A70AD293DB4}"/>
    <cellStyle name="Millares 100 11 5 6 2 2 2" xfId="33831" xr:uid="{CB71F545-A673-4FE0-88B8-E92ACFF1EDA9}"/>
    <cellStyle name="Millares 100 11 5 6 2 3" xfId="18963" xr:uid="{2B6F04CE-B39A-4F30-B355-3795BFA70822}"/>
    <cellStyle name="Millares 100 11 5 6 2 3 2" xfId="40466" xr:uid="{B7AEB4C9-388B-4254-B6BA-0F700936A2A9}"/>
    <cellStyle name="Millares 100 11 5 6 2 4" xfId="25568" xr:uid="{C9584E7A-C19B-4553-B894-0F372D92D64C}"/>
    <cellStyle name="Millares 100 11 5 6 2 5" xfId="47071" xr:uid="{E67463F3-4012-4EFB-AE7C-C6903EBD05B4}"/>
    <cellStyle name="Millares 100 11 5 6 3" xfId="6201" xr:uid="{27B665D7-EFF4-413F-A1AC-BCD32078012A}"/>
    <cellStyle name="Millares 100 11 5 6 3 2" xfId="14467" xr:uid="{3D82C9C6-EF11-41CE-9CD9-3627244BB24B}"/>
    <cellStyle name="Millares 100 11 5 6 3 2 2" xfId="35970" xr:uid="{0D82287A-F0C2-4AED-BA39-483A5DB724DF}"/>
    <cellStyle name="Millares 100 11 5 6 3 3" xfId="21102" xr:uid="{AFAB28A1-2003-47E3-87E3-B6D624DF364D}"/>
    <cellStyle name="Millares 100 11 5 6 3 3 2" xfId="42605" xr:uid="{8F127679-C5C5-4F55-A30D-3E300FC2B396}"/>
    <cellStyle name="Millares 100 11 5 6 3 4" xfId="27707" xr:uid="{F201EE30-C5EF-4DD1-B102-F695CD2A29E1}"/>
    <cellStyle name="Millares 100 11 5 6 3 5" xfId="49210" xr:uid="{88D38ACB-9149-4B8B-80BC-4ABE04466D85}"/>
    <cellStyle name="Millares 100 11 5 6 4" xfId="7842" xr:uid="{1EA94041-B684-452B-A781-68A58B844F13}"/>
    <cellStyle name="Millares 100 11 5 6 4 2" xfId="29345" xr:uid="{BE4FDCC9-5393-46C1-86E7-2A4BFE398E9C}"/>
    <cellStyle name="Millares 100 11 5 6 5" xfId="9499" xr:uid="{A53EAB5F-3168-4EA1-A8FE-2E459B3EADEC}"/>
    <cellStyle name="Millares 100 11 5 6 5 2" xfId="31002" xr:uid="{86568699-299E-4A90-AE3C-AC5C2F64CC68}"/>
    <cellStyle name="Millares 100 11 5 6 6" xfId="16134" xr:uid="{59D2C707-3DBC-4D3D-A953-1109CD4E0636}"/>
    <cellStyle name="Millares 100 11 5 6 6 2" xfId="37637" xr:uid="{86790A47-C887-4495-B405-5333229B38B3}"/>
    <cellStyle name="Millares 100 11 5 6 7" xfId="22739" xr:uid="{45E7D419-E04E-4E89-9FFF-E20CC17185C8}"/>
    <cellStyle name="Millares 100 11 5 6 8" xfId="44242" xr:uid="{02A0C889-811C-4B2C-A54C-3B2015307F43}"/>
    <cellStyle name="Millares 100 11 5 7" xfId="1921" xr:uid="{56873BA5-A7CE-4D26-802E-171DDDA7571C}"/>
    <cellStyle name="Millares 100 11 5 7 2" xfId="10187" xr:uid="{B0EF6EAC-8C67-4698-8493-D9A071FC5D1F}"/>
    <cellStyle name="Millares 100 11 5 7 2 2" xfId="31690" xr:uid="{E259B0B7-767F-4F06-8294-7C807C46C928}"/>
    <cellStyle name="Millares 100 11 5 7 3" xfId="16822" xr:uid="{BBC2147F-9C9A-4D6C-A195-D6025FB67A5B}"/>
    <cellStyle name="Millares 100 11 5 7 3 2" xfId="38325" xr:uid="{A8B2A46C-8E4B-42F2-90BC-AB515CD144E8}"/>
    <cellStyle name="Millares 100 11 5 7 4" xfId="23427" xr:uid="{CA9C1932-3FD1-462A-A7C8-1BD300874D7A}"/>
    <cellStyle name="Millares 100 11 5 7 5" xfId="44930" xr:uid="{03A96149-6D9D-4430-AC82-214C37DFFB99}"/>
    <cellStyle name="Millares 100 11 5 8" xfId="2606" xr:uid="{1AB30BB5-24C3-4D14-98E1-F33449B34C66}"/>
    <cellStyle name="Millares 100 11 5 8 2" xfId="10872" xr:uid="{10369968-FAAB-4F88-AB3F-F6B406044248}"/>
    <cellStyle name="Millares 100 11 5 8 2 2" xfId="32375" xr:uid="{5E8FCA56-8A31-4F52-8470-EB0702EF73E6}"/>
    <cellStyle name="Millares 100 11 5 8 3" xfId="17507" xr:uid="{06A8F76F-C7D6-4ABF-A766-6A1B8CE7DC60}"/>
    <cellStyle name="Millares 100 11 5 8 3 2" xfId="39010" xr:uid="{DBEF4070-F90F-4E86-9A3A-074A7AD457FC}"/>
    <cellStyle name="Millares 100 11 5 8 4" xfId="24112" xr:uid="{B136B5AB-C3F3-4136-9DE5-CDB1138C8594}"/>
    <cellStyle name="Millares 100 11 5 8 5" xfId="45615" xr:uid="{E6BC1B6A-7A44-48A8-AEE7-B8D0BE3D99A0}"/>
    <cellStyle name="Millares 100 11 5 9" xfId="3117" xr:uid="{01CC9EFD-F280-4814-B212-CA162AD2BBAC}"/>
    <cellStyle name="Millares 100 11 5 9 2" xfId="11383" xr:uid="{10A5AF4A-E4B7-4D6A-883B-8E5A8A1A3527}"/>
    <cellStyle name="Millares 100 11 5 9 2 2" xfId="32886" xr:uid="{F0B85745-BD1A-45B6-BC75-F5B1EA3A9764}"/>
    <cellStyle name="Millares 100 11 5 9 3" xfId="18018" xr:uid="{3C0EB59C-B6F3-4617-8EEB-9E1609507DF3}"/>
    <cellStyle name="Millares 100 11 5 9 3 2" xfId="39521" xr:uid="{4F1C7088-43E4-405D-9CE4-36D4757D68D0}"/>
    <cellStyle name="Millares 100 11 5 9 4" xfId="24623" xr:uid="{A913782C-AAD6-428D-B338-F7CECF081DF7}"/>
    <cellStyle name="Millares 100 11 5 9 5" xfId="46126" xr:uid="{0D562051-EED7-4BC8-8EA6-209053D44A72}"/>
    <cellStyle name="Millares 100 11 6" xfId="8441" xr:uid="{5A4C6130-81BC-494A-BEE7-5CBBC56B8653}"/>
    <cellStyle name="Millares 100 11 6 2" xfId="29944" xr:uid="{19BB2D60-A3E0-473F-9962-1526D6635B53}"/>
    <cellStyle name="Millares 101" xfId="6794" xr:uid="{4CB1D867-DDAE-45DB-8963-BC0F26B09783}"/>
    <cellStyle name="Millares 101 2" xfId="8437" xr:uid="{67B9D4D5-C915-4CFA-8F55-3773E772BA64}"/>
    <cellStyle name="Millares 101 2 2" xfId="29940" xr:uid="{EF4BD099-754A-4744-976D-5A75C75DEFF5}"/>
    <cellStyle name="Millares 101 3" xfId="28297" xr:uid="{A09834B8-81AA-4E9D-873A-C257334ED379}"/>
    <cellStyle name="Millares 102" xfId="6910" xr:uid="{6568BDB7-B67E-47E4-92B4-E4699D5793F7}"/>
    <cellStyle name="Millares 102 2" xfId="28413" xr:uid="{859EDE17-E84A-4D80-91EF-692955DC33D6}"/>
    <cellStyle name="Millares 103" xfId="8430" xr:uid="{2FDF5EA5-F3B9-426E-A1E2-1FD93352A63E}"/>
    <cellStyle name="Millares 103 2" xfId="29933" xr:uid="{7A1E64E9-2254-4977-BCBE-FB6F92E2DA05}"/>
    <cellStyle name="Millares 104" xfId="8431" xr:uid="{C7D1C798-7CEC-4AA2-9EDF-9245ABC8ED27}"/>
    <cellStyle name="Millares 104 2" xfId="29934" xr:uid="{FD4C4EF4-EA49-49F7-8438-F8B46A90189F}"/>
    <cellStyle name="Millares 105" xfId="8432" xr:uid="{080E01F6-9187-453F-98EF-39984745EABA}"/>
    <cellStyle name="Millares 105 2" xfId="29935" xr:uid="{3E0D2694-7A3B-4BF6-8998-403518116EA1}"/>
    <cellStyle name="Millares 106" xfId="8433" xr:uid="{2E02B768-DD65-4F69-8764-F95D147429B5}"/>
    <cellStyle name="Millares 106 2" xfId="29936" xr:uid="{E496C1D2-E461-421B-A9CE-BE185A0C5E6E}"/>
    <cellStyle name="Millares 107" xfId="8435" xr:uid="{CF8C9AD8-F736-49A5-9EB1-AD87FB4A8904}"/>
    <cellStyle name="Millares 107 2" xfId="29938" xr:uid="{CDCD2F07-4679-4EE7-81AC-F9840955C382}"/>
    <cellStyle name="Millares 108" xfId="8436" xr:uid="{42E90AF2-4746-4693-B1F3-39612D9A6C7C}"/>
    <cellStyle name="Millares 108 2" xfId="29939" xr:uid="{6A5468ED-9BBD-487F-BDD3-0BF34974F8FB}"/>
    <cellStyle name="Millares 109" xfId="8442" xr:uid="{797F8CED-765A-4EEB-ADDD-597715A033A1}"/>
    <cellStyle name="Millares 109 2" xfId="29945" xr:uid="{2F9E9786-ABEB-4EAB-8D2A-CEEB0471E03B}"/>
    <cellStyle name="Millares 11" xfId="115" xr:uid="{4974791C-591B-46C1-A904-51A19D8723F2}"/>
    <cellStyle name="Millares 110" xfId="8866" xr:uid="{5AB1F76A-B74F-4B5A-B3F3-351DB7C0DC36}"/>
    <cellStyle name="Millares 110 2" xfId="30369" xr:uid="{AA82B5D1-8B21-48BE-8BE2-073A0E8A151D}"/>
    <cellStyle name="Millares 111" xfId="15060" xr:uid="{A3680224-A000-4FF0-AF5A-65A8F62513BE}"/>
    <cellStyle name="Millares 111 2" xfId="36563" xr:uid="{98574A32-827D-47A2-A076-3F60B7DC20D3}"/>
    <cellStyle name="Millares 112" xfId="15078" xr:uid="{EAD90993-3C95-46ED-AED6-F4BF0E021B9C}"/>
    <cellStyle name="Millares 112 2" xfId="36581" xr:uid="{33343330-15D0-46D0-A8B0-9FAD4428B680}"/>
    <cellStyle name="Millares 113" xfId="15080" xr:uid="{CF3F1492-7D67-451E-A98B-AEF86139DC6C}"/>
    <cellStyle name="Millares 113 2" xfId="36583" xr:uid="{B21524CB-3FCE-48AB-BEA9-013D4D54AB74}"/>
    <cellStyle name="Millares 114" xfId="15085" xr:uid="{F054AF00-8358-4CE5-B554-8AB3348548A1}"/>
    <cellStyle name="Millares 114 2" xfId="36588" xr:uid="{AB9C5B42-D483-40E7-9E6A-541B21D0087B}"/>
    <cellStyle name="Millares 115" xfId="15064" xr:uid="{ABC3F9BF-3133-4FAD-AAAA-81D532F9C4A3}"/>
    <cellStyle name="Millares 115 2" xfId="36567" xr:uid="{05B1B5D2-6B91-4057-9A69-311CEDE41FF1}"/>
    <cellStyle name="Millares 116" xfId="15072" xr:uid="{AA3F63A4-BF81-4D75-BF62-6441F46A1B9B}"/>
    <cellStyle name="Millares 116 2" xfId="36575" xr:uid="{DC965D47-AD8C-4AB0-934B-087E685220D5}"/>
    <cellStyle name="Millares 117" xfId="15069" xr:uid="{FB36ABE1-677D-4EC6-9F3C-A5A4E9DD1A77}"/>
    <cellStyle name="Millares 117 2" xfId="36572" xr:uid="{AD70AB7B-72D2-4EA6-8A93-65D3AAB8666A}"/>
    <cellStyle name="Millares 118" xfId="15081" xr:uid="{AD585B73-A355-4AA3-95DB-A0BA3094710E}"/>
    <cellStyle name="Millares 118 2" xfId="36584" xr:uid="{AD5FA35D-C39E-4381-9B4D-F3D00356194B}"/>
    <cellStyle name="Millares 119" xfId="15077" xr:uid="{BCB686C5-8335-48EA-9446-9357FC7BFFD7}"/>
    <cellStyle name="Millares 119 2" xfId="36580" xr:uid="{F35AE8D9-9F87-46B4-9DFE-08D7704DA7E9}"/>
    <cellStyle name="Millares 12" xfId="91" xr:uid="{6087624C-F672-4C99-BFA4-429B3A5142F1}"/>
    <cellStyle name="Millares 12 2" xfId="102" xr:uid="{CB5F4327-F0A1-4ADC-BEDE-1A71E5F67CC7}"/>
    <cellStyle name="Millares 12 2 10" xfId="874" xr:uid="{09CEEB1B-63AF-460D-96DD-3458595BC030}"/>
    <cellStyle name="Millares 12 2 10 2" xfId="3703" xr:uid="{C7A71D0C-BB1B-43CD-971F-428BCD77E61B}"/>
    <cellStyle name="Millares 12 2 10 2 2" xfId="11969" xr:uid="{65BF4DA0-CD12-41BC-9280-24A5AD236BB0}"/>
    <cellStyle name="Millares 12 2 10 2 2 2" xfId="33472" xr:uid="{D8BBAC22-1816-453F-8311-A32236E145C3}"/>
    <cellStyle name="Millares 12 2 10 2 3" xfId="18604" xr:uid="{0FF3D3BC-2CD5-4DE2-8195-828DDF18F08B}"/>
    <cellStyle name="Millares 12 2 10 2 3 2" xfId="40107" xr:uid="{07B2F80A-0C92-4DEE-8B9E-4046C6949673}"/>
    <cellStyle name="Millares 12 2 10 2 4" xfId="25209" xr:uid="{86EC212C-A12B-48A0-A8B0-5936F713DDDD}"/>
    <cellStyle name="Millares 12 2 10 2 5" xfId="46712" xr:uid="{CBF1E36D-2E9A-4241-98E5-CF8FD9E5F26B}"/>
    <cellStyle name="Millares 12 2 10 3" xfId="5842" xr:uid="{1E69CA9F-C986-4E7F-90E8-CD3C49079F5C}"/>
    <cellStyle name="Millares 12 2 10 3 2" xfId="14108" xr:uid="{86545AD8-C0B9-4FA9-925F-9BA271AA11D5}"/>
    <cellStyle name="Millares 12 2 10 3 2 2" xfId="35611" xr:uid="{7E49A64D-7A59-47FB-8DB9-9025DE48B07B}"/>
    <cellStyle name="Millares 12 2 10 3 3" xfId="20743" xr:uid="{8C920962-BAA1-4BEB-8647-D65269261F7C}"/>
    <cellStyle name="Millares 12 2 10 3 3 2" xfId="42246" xr:uid="{0763DDCB-575A-4645-A2E9-E4132CAE3446}"/>
    <cellStyle name="Millares 12 2 10 3 4" xfId="27348" xr:uid="{BD034420-A495-49EF-9199-B2129AD7C70C}"/>
    <cellStyle name="Millares 12 2 10 3 5" xfId="48851" xr:uid="{000BE835-6EDC-4F1A-85B4-3DBEAF220E2C}"/>
    <cellStyle name="Millares 12 2 10 4" xfId="7483" xr:uid="{D9376DEB-D6B9-43B3-AA95-12B8A262A23B}"/>
    <cellStyle name="Millares 12 2 10 4 2" xfId="28986" xr:uid="{C650563D-FC00-466A-834C-C38724C7E2FC}"/>
    <cellStyle name="Millares 12 2 10 5" xfId="9140" xr:uid="{7C0659EE-13A4-4A8C-A2BC-07FA2C4AA6B0}"/>
    <cellStyle name="Millares 12 2 10 5 2" xfId="30643" xr:uid="{65F3CDF1-5760-4F01-BDA7-8A2417D24E8E}"/>
    <cellStyle name="Millares 12 2 10 6" xfId="15775" xr:uid="{0F53A0D0-3CA8-4362-8F13-6AE0FABE26AA}"/>
    <cellStyle name="Millares 12 2 10 6 2" xfId="37278" xr:uid="{DB7B470C-B2A8-4A1E-B527-4FA8BB827073}"/>
    <cellStyle name="Millares 12 2 10 7" xfId="22380" xr:uid="{DC7CE70F-CE62-4B5F-9E4C-A640914B079B}"/>
    <cellStyle name="Millares 12 2 10 8" xfId="43883" xr:uid="{4F928632-26C6-488A-A551-A1A4CC19256D}"/>
    <cellStyle name="Millares 12 2 11" xfId="1135" xr:uid="{49B62C1E-BCDA-4614-9C94-EADAF2A52E3A}"/>
    <cellStyle name="Millares 12 2 11 2" xfId="3964" xr:uid="{0E398382-81AB-4360-B328-75FCAAB29552}"/>
    <cellStyle name="Millares 12 2 11 2 2" xfId="12230" xr:uid="{EBFEAA36-27D7-46B3-B00C-BB4367548516}"/>
    <cellStyle name="Millares 12 2 11 2 2 2" xfId="33733" xr:uid="{29D2F9C9-EEA0-43B6-9FE2-2F2E065B3C67}"/>
    <cellStyle name="Millares 12 2 11 2 3" xfId="18865" xr:uid="{DF695CFC-6329-44D6-97E9-C4807BFF2222}"/>
    <cellStyle name="Millares 12 2 11 2 3 2" xfId="40368" xr:uid="{C0E8759E-E4AA-4CC3-80F8-2786FD905747}"/>
    <cellStyle name="Millares 12 2 11 2 4" xfId="25470" xr:uid="{09024B12-2D25-41F6-836F-0D4504ACA472}"/>
    <cellStyle name="Millares 12 2 11 2 5" xfId="46973" xr:uid="{29C3B5C1-291A-429B-A7C6-28ADCE7DA35A}"/>
    <cellStyle name="Millares 12 2 11 3" xfId="6103" xr:uid="{622AA09C-81FA-4860-BCE2-3E363BDD14AB}"/>
    <cellStyle name="Millares 12 2 11 3 2" xfId="14369" xr:uid="{BEAEED4E-2B9B-499E-AEC8-F355A3E74C37}"/>
    <cellStyle name="Millares 12 2 11 3 2 2" xfId="35872" xr:uid="{13D44602-8B2C-45EC-90B4-C7D9AF0DEE04}"/>
    <cellStyle name="Millares 12 2 11 3 3" xfId="21004" xr:uid="{A7B9A90D-5EAC-4745-A9AA-194493B1EC0E}"/>
    <cellStyle name="Millares 12 2 11 3 3 2" xfId="42507" xr:uid="{D61B610E-006D-490B-BF31-AAC3F0630BB6}"/>
    <cellStyle name="Millares 12 2 11 3 4" xfId="27609" xr:uid="{597680C5-DCA8-4543-B122-551CD1DFF7F5}"/>
    <cellStyle name="Millares 12 2 11 3 5" xfId="49112" xr:uid="{E6F7E2C8-D8ED-4978-AD71-D55DB3087CBF}"/>
    <cellStyle name="Millares 12 2 11 4" xfId="7744" xr:uid="{5CF0912F-1D1D-40DE-9C3B-64AFE7A75160}"/>
    <cellStyle name="Millares 12 2 11 4 2" xfId="29247" xr:uid="{298314EA-AC2B-4316-B868-809BE37F0F60}"/>
    <cellStyle name="Millares 12 2 11 5" xfId="9401" xr:uid="{5763250A-74A9-406E-BEBC-98C3DBB29F50}"/>
    <cellStyle name="Millares 12 2 11 5 2" xfId="30904" xr:uid="{E3A8E0EB-82E1-4324-B1E4-B1052193067A}"/>
    <cellStyle name="Millares 12 2 11 6" xfId="16036" xr:uid="{B66406C9-2BEA-46FA-A03D-EA5FE58F716A}"/>
    <cellStyle name="Millares 12 2 11 6 2" xfId="37539" xr:uid="{953CA548-579C-495D-B5B2-6C4709AB43B4}"/>
    <cellStyle name="Millares 12 2 11 7" xfId="22641" xr:uid="{EBF36F05-9B82-4DFF-AE42-B33495E9AA39}"/>
    <cellStyle name="Millares 12 2 11 8" xfId="44144" xr:uid="{30AB3D6D-7C4B-4FB5-9694-D13D56530F04}"/>
    <cellStyle name="Millares 12 2 12" xfId="1823" xr:uid="{6C8DAA83-0AA8-4D9A-9775-75EFFA5F7D28}"/>
    <cellStyle name="Millares 12 2 12 2" xfId="10089" xr:uid="{7295E9C9-BAAE-4D81-9DC7-7709DF4D80F5}"/>
    <cellStyle name="Millares 12 2 12 2 2" xfId="31592" xr:uid="{0151446D-754C-41EE-B459-F1FE609A7FF4}"/>
    <cellStyle name="Millares 12 2 12 3" xfId="16724" xr:uid="{6058382A-685F-4B24-8B83-186BA9F6B4AD}"/>
    <cellStyle name="Millares 12 2 12 3 2" xfId="38227" xr:uid="{C95E2DAD-BF90-432B-821F-E9A0E30E264D}"/>
    <cellStyle name="Millares 12 2 12 4" xfId="23329" xr:uid="{A82A13A0-B069-4014-A2F9-4B5E08AC62E2}"/>
    <cellStyle name="Millares 12 2 12 5" xfId="44832" xr:uid="{44AE709B-0535-4C39-8D83-352CE8382EAF}"/>
    <cellStyle name="Millares 12 2 13" xfId="2508" xr:uid="{A8B1A408-5E8B-4768-9193-D2A15A5420C7}"/>
    <cellStyle name="Millares 12 2 13 2" xfId="10774" xr:uid="{E2A3802C-70C7-4362-BD03-7C1C744BB405}"/>
    <cellStyle name="Millares 12 2 13 2 2" xfId="32277" xr:uid="{DDFE87B8-5D7B-4903-B234-CC72EAAD69CC}"/>
    <cellStyle name="Millares 12 2 13 3" xfId="17409" xr:uid="{D35E9831-30CF-4F5F-B9CB-E77F0A346CC3}"/>
    <cellStyle name="Millares 12 2 13 3 2" xfId="38912" xr:uid="{89B5CDC2-B5C7-4DF7-BCAC-BF1669901E34}"/>
    <cellStyle name="Millares 12 2 13 4" xfId="24014" xr:uid="{E5924529-B8CB-44CF-8BC6-18ECCD7C68CE}"/>
    <cellStyle name="Millares 12 2 13 5" xfId="45517" xr:uid="{8936F057-14AC-4F24-9EAF-D07A2AC76DE0}"/>
    <cellStyle name="Millares 12 2 14" xfId="3019" xr:uid="{2CCAFDE0-9A55-44EB-A9DF-FC4EC60A7063}"/>
    <cellStyle name="Millares 12 2 14 2" xfId="11285" xr:uid="{1DE07B1E-B0F0-442A-B35D-0397A3A62A58}"/>
    <cellStyle name="Millares 12 2 14 2 2" xfId="32788" xr:uid="{A3F70828-3D20-4148-9612-3A1E547B7974}"/>
    <cellStyle name="Millares 12 2 14 3" xfId="17920" xr:uid="{55ED64C3-59F6-44BD-A5C2-BAF339F6280E}"/>
    <cellStyle name="Millares 12 2 14 3 2" xfId="39423" xr:uid="{563B8C7C-7E88-4724-B44A-D4D55CFEEB4B}"/>
    <cellStyle name="Millares 12 2 14 4" xfId="24525" xr:uid="{CF369037-A8EE-445D-8088-5613C153353C}"/>
    <cellStyle name="Millares 12 2 14 5" xfId="46028" xr:uid="{B51E5153-55B4-494F-A4BE-419D44D9B75C}"/>
    <cellStyle name="Millares 12 2 15" xfId="4654" xr:uid="{63BB0630-1910-4582-897C-1901703F2E36}"/>
    <cellStyle name="Millares 12 2 15 2" xfId="12920" xr:uid="{03321FE8-D339-4CB8-9A5D-BE20F71768AB}"/>
    <cellStyle name="Millares 12 2 15 2 2" xfId="34423" xr:uid="{654BD4F6-FCBB-47A3-9725-23EAAE3CA689}"/>
    <cellStyle name="Millares 12 2 15 3" xfId="19555" xr:uid="{A41C443C-99BC-4EF1-8104-46D0825FAE8F}"/>
    <cellStyle name="Millares 12 2 15 3 2" xfId="41058" xr:uid="{DB8413C3-8905-48CE-8609-5A03C6CB364D}"/>
    <cellStyle name="Millares 12 2 15 4" xfId="26160" xr:uid="{4A404716-3058-4DCF-91ED-675D134C4307}"/>
    <cellStyle name="Millares 12 2 15 5" xfId="47663" xr:uid="{62D32556-8490-4A34-ACC7-0FEDC9CC3BBA}"/>
    <cellStyle name="Millares 12 2 16" xfId="5157" xr:uid="{91064BB3-3D1E-4BCC-9B02-31D270EE6500}"/>
    <cellStyle name="Millares 12 2 16 2" xfId="13423" xr:uid="{CD1586F9-D8AF-4A6B-8AFE-8CFA54538041}"/>
    <cellStyle name="Millares 12 2 16 2 2" xfId="34926" xr:uid="{D87B408A-D756-4ED5-9244-C0708537DF38}"/>
    <cellStyle name="Millares 12 2 16 3" xfId="20058" xr:uid="{63EBAA46-9887-4705-8E95-C7C5882C052C}"/>
    <cellStyle name="Millares 12 2 16 3 2" xfId="41561" xr:uid="{D0551EBB-14A1-4888-A7C2-5EEDF5C130C6}"/>
    <cellStyle name="Millares 12 2 16 4" xfId="26663" xr:uid="{28DFAEFA-D20A-48FE-9475-E584746412C9}"/>
    <cellStyle name="Millares 12 2 16 5" xfId="48166" xr:uid="{4501705A-EE9E-49E8-A7BF-34B3D175664C}"/>
    <cellStyle name="Millares 12 2 17" xfId="6798" xr:uid="{EDCB761B-4267-4E0B-B085-6BAF0A25DE83}"/>
    <cellStyle name="Millares 12 2 17 2" xfId="28301" xr:uid="{092B3AD9-617B-40F2-92CF-B33413758F17}"/>
    <cellStyle name="Millares 12 2 18" xfId="8451" xr:uid="{C68A890D-F53C-4AEC-8077-05C69A9C5B4A}"/>
    <cellStyle name="Millares 12 2 18 2" xfId="29954" xr:uid="{8B89AA89-C915-419D-95B3-B6216C9A0B45}"/>
    <cellStyle name="Millares 12 2 19" xfId="15091" xr:uid="{BC9AEC0D-EDDE-49EF-A78C-CBF8ABB470C1}"/>
    <cellStyle name="Millares 12 2 19 2" xfId="36594" xr:uid="{7892EEF2-0145-4B13-897A-F830280D8E36}"/>
    <cellStyle name="Millares 12 2 2" xfId="133" xr:uid="{A9FDD5AF-D084-4ED2-A1CC-1A0F4DC4B34E}"/>
    <cellStyle name="Millares 12 2 2 10" xfId="3036" xr:uid="{F4A1B7FB-0AE1-4ED3-AF59-799BC2B9247E}"/>
    <cellStyle name="Millares 12 2 2 10 2" xfId="11302" xr:uid="{B3148A7E-C22C-4C5D-B0C1-E029469D4846}"/>
    <cellStyle name="Millares 12 2 2 10 2 2" xfId="32805" xr:uid="{5159D977-FC52-4983-B4A8-6352D9AA2D53}"/>
    <cellStyle name="Millares 12 2 2 10 3" xfId="17937" xr:uid="{711A52B8-6943-47D6-97B9-B1FEA410D3B5}"/>
    <cellStyle name="Millares 12 2 2 10 3 2" xfId="39440" xr:uid="{BBD75219-8368-4CF4-AD6B-53EFDCD538D7}"/>
    <cellStyle name="Millares 12 2 2 10 4" xfId="24542" xr:uid="{245A6CAD-744E-4268-8FBD-B871CEFFEAD2}"/>
    <cellStyle name="Millares 12 2 2 10 5" xfId="46045" xr:uid="{C3E37EF2-C754-46A8-BCF6-CCB33AD5C2C6}"/>
    <cellStyle name="Millares 12 2 2 11" xfId="4671" xr:uid="{E43BF1D7-F64D-45A9-B718-5357B1624F17}"/>
    <cellStyle name="Millares 12 2 2 11 2" xfId="12937" xr:uid="{1B914DD8-DA2F-4CD9-8624-A448513BE345}"/>
    <cellStyle name="Millares 12 2 2 11 2 2" xfId="34440" xr:uid="{9FAA83D1-B600-4E8E-AEFF-6A34113B9FB0}"/>
    <cellStyle name="Millares 12 2 2 11 3" xfId="19572" xr:uid="{AE2A61BB-6F73-455E-A319-D05A5E1FF2B7}"/>
    <cellStyle name="Millares 12 2 2 11 3 2" xfId="41075" xr:uid="{22E32BFC-F657-468E-96AE-9E1232017437}"/>
    <cellStyle name="Millares 12 2 2 11 4" xfId="26177" xr:uid="{80ABED3B-FC98-46DA-AEFE-508038728E03}"/>
    <cellStyle name="Millares 12 2 2 11 5" xfId="47680" xr:uid="{328F9982-BC24-4108-90ED-0380968F2166}"/>
    <cellStyle name="Millares 12 2 2 12" xfId="5174" xr:uid="{4D646FE8-19BD-4CC0-90D9-F11D8B1C8CA9}"/>
    <cellStyle name="Millares 12 2 2 12 2" xfId="13440" xr:uid="{1B4D11B1-F624-4BDC-A28D-2787284ABAE1}"/>
    <cellStyle name="Millares 12 2 2 12 2 2" xfId="34943" xr:uid="{AD8C01D6-27D9-4FA7-A120-24C53464A406}"/>
    <cellStyle name="Millares 12 2 2 12 3" xfId="20075" xr:uid="{4FCD0DBC-5E35-4DC6-A04A-D2730888FC17}"/>
    <cellStyle name="Millares 12 2 2 12 3 2" xfId="41578" xr:uid="{970E4805-9F31-433D-949E-22229A37C51D}"/>
    <cellStyle name="Millares 12 2 2 12 4" xfId="26680" xr:uid="{DA2D35BF-C05D-4CB6-BDB7-83085E53EDF6}"/>
    <cellStyle name="Millares 12 2 2 12 5" xfId="48183" xr:uid="{C2432C92-8FD3-4474-B96E-E8CA662F2C99}"/>
    <cellStyle name="Millares 12 2 2 13" xfId="6815" xr:uid="{3CF9DCBC-2E92-490B-AF72-BDF1D70BF3BD}"/>
    <cellStyle name="Millares 12 2 2 13 2" xfId="28318" xr:uid="{C38D1BC9-9FCC-4D48-AB40-A395FAF645E3}"/>
    <cellStyle name="Millares 12 2 2 14" xfId="8469" xr:uid="{70CD5273-E8C7-4004-968F-1F64F6E803B1}"/>
    <cellStyle name="Millares 12 2 2 14 2" xfId="29972" xr:uid="{75CBF895-2245-4D1E-A5D9-3EB6F8AF0BC6}"/>
    <cellStyle name="Millares 12 2 2 15" xfId="15108" xr:uid="{5EF7891E-CEAA-44E0-864A-40BD0445DB3D}"/>
    <cellStyle name="Millares 12 2 2 15 2" xfId="36611" xr:uid="{6100D932-74D4-4D77-B486-117FA7B69C7E}"/>
    <cellStyle name="Millares 12 2 2 16" xfId="21713" xr:uid="{536A5B6D-22CF-4EBD-8691-1F3264C3F1A1}"/>
    <cellStyle name="Millares 12 2 2 17" xfId="43216" xr:uid="{DB0C90A6-CC45-4BC6-9781-3255B5F0543A}"/>
    <cellStyle name="Millares 12 2 2 2" xfId="171" xr:uid="{7E4B86A9-4348-429A-8A2F-2AEAEF1E3722}"/>
    <cellStyle name="Millares 12 2 2 2 10" xfId="4708" xr:uid="{10ECA168-6DE9-4C66-97F3-ADADB78BD5D6}"/>
    <cellStyle name="Millares 12 2 2 2 10 2" xfId="12974" xr:uid="{395C3ADE-A43D-48A6-B6B1-545251752FFF}"/>
    <cellStyle name="Millares 12 2 2 2 10 2 2" xfId="34477" xr:uid="{D347FBF8-8AC9-43D2-B659-B73A03051FAE}"/>
    <cellStyle name="Millares 12 2 2 2 10 3" xfId="19609" xr:uid="{A10670FE-24D5-4823-929E-CB1D69F01C76}"/>
    <cellStyle name="Millares 12 2 2 2 10 3 2" xfId="41112" xr:uid="{83FD005D-2E7C-4C51-9079-CFD44ECC33DA}"/>
    <cellStyle name="Millares 12 2 2 2 10 4" xfId="26214" xr:uid="{91748A85-CD7F-48FF-A732-438535488972}"/>
    <cellStyle name="Millares 12 2 2 2 10 5" xfId="47717" xr:uid="{A2996040-8CEB-4847-BC1B-2948F972BD31}"/>
    <cellStyle name="Millares 12 2 2 2 11" xfId="5211" xr:uid="{986B04C3-E617-4505-BC6F-C56105614C86}"/>
    <cellStyle name="Millares 12 2 2 2 11 2" xfId="13477" xr:uid="{69C4B2DB-26D5-48C1-ABA9-285AFC4CC4FD}"/>
    <cellStyle name="Millares 12 2 2 2 11 2 2" xfId="34980" xr:uid="{4F2FF1BF-DA3C-4F91-B01A-0ADDFB949E15}"/>
    <cellStyle name="Millares 12 2 2 2 11 3" xfId="20112" xr:uid="{4663E768-661D-4D2C-A735-41375E29293C}"/>
    <cellStyle name="Millares 12 2 2 2 11 3 2" xfId="41615" xr:uid="{21B2EB5C-E848-46F0-8DD2-51D57CE4BC1D}"/>
    <cellStyle name="Millares 12 2 2 2 11 4" xfId="26717" xr:uid="{32B989AA-7CC8-4EEA-AA42-ADECDDE5AEDD}"/>
    <cellStyle name="Millares 12 2 2 2 11 5" xfId="48220" xr:uid="{26F385D0-0459-4BC1-B7F2-53CB11477CD9}"/>
    <cellStyle name="Millares 12 2 2 2 12" xfId="6852" xr:uid="{D01602E0-A55D-4E8B-9E40-EE09518AFF51}"/>
    <cellStyle name="Millares 12 2 2 2 12 2" xfId="28355" xr:uid="{3B4C24B8-2021-4530-BF19-D91B0AB25B43}"/>
    <cellStyle name="Millares 12 2 2 2 13" xfId="8506" xr:uid="{6F4E587F-001D-4DE5-889C-EB0C7ADF7616}"/>
    <cellStyle name="Millares 12 2 2 2 13 2" xfId="30009" xr:uid="{AE964BA4-3123-4FC2-BB10-A5DBF5370F04}"/>
    <cellStyle name="Millares 12 2 2 2 14" xfId="15145" xr:uid="{7BE7092F-4665-4AB9-BD41-0CADC2470363}"/>
    <cellStyle name="Millares 12 2 2 2 14 2" xfId="36648" xr:uid="{F5F2063B-BB99-4AC3-8350-FDFCFD64DF94}"/>
    <cellStyle name="Millares 12 2 2 2 15" xfId="21750" xr:uid="{373F2699-804B-454E-AC43-8042999D2ACF}"/>
    <cellStyle name="Millares 12 2 2 2 16" xfId="43253" xr:uid="{ADF81D3A-6708-48AC-BFD6-2DAA93EDDDF2}"/>
    <cellStyle name="Millares 12 2 2 2 2" xfId="503" xr:uid="{43944B0E-867A-4494-B53F-76D7A94A4547}"/>
    <cellStyle name="Millares 12 2 2 2 2 10" xfId="7114" xr:uid="{1F30D88D-F0FB-4286-86A3-6B7D926480E0}"/>
    <cellStyle name="Millares 12 2 2 2 2 10 2" xfId="28617" xr:uid="{300A14D3-6AC2-4025-AA34-A5B7E7ACDF39}"/>
    <cellStyle name="Millares 12 2 2 2 2 11" xfId="8770" xr:uid="{8D81A039-0B52-44D8-9526-3FF65368DA11}"/>
    <cellStyle name="Millares 12 2 2 2 2 11 2" xfId="30273" xr:uid="{33C076A1-3DA3-46AB-B72C-98BAE143C239}"/>
    <cellStyle name="Millares 12 2 2 2 2 12" xfId="15406" xr:uid="{2C445D22-F6CA-4B7E-BFBA-E4B0C08A6014}"/>
    <cellStyle name="Millares 12 2 2 2 2 12 2" xfId="36909" xr:uid="{0724CCA0-1516-4326-BE12-6F699B7C5BFB}"/>
    <cellStyle name="Millares 12 2 2 2 2 13" xfId="22011" xr:uid="{6E88CA95-1EA0-40E9-A14D-73778BF48733}"/>
    <cellStyle name="Millares 12 2 2 2 2 14" xfId="43514" xr:uid="{0396F2ED-3216-4267-9346-F3B75BCBB85C}"/>
    <cellStyle name="Millares 12 2 2 2 2 2" xfId="785" xr:uid="{F438D061-5125-4930-9E0E-5C589FA6B20E}"/>
    <cellStyle name="Millares 12 2 2 2 2 2 10" xfId="15686" xr:uid="{5752B6C1-683A-4ECA-A587-ADDFD8FE5A93}"/>
    <cellStyle name="Millares 12 2 2 2 2 2 10 2" xfId="37189" xr:uid="{5B9042CA-D931-44D2-95A8-C11174E09637}"/>
    <cellStyle name="Millares 12 2 2 2 2 2 11" xfId="22291" xr:uid="{5ACF8B9C-846F-453B-8990-AF95CBAEC971}"/>
    <cellStyle name="Millares 12 2 2 2 2 2 12" xfId="43794" xr:uid="{D6CF4A6E-E6DD-4BAE-BB0A-6C4543483DF2}"/>
    <cellStyle name="Millares 12 2 2 2 2 2 2" xfId="1731" xr:uid="{53129FB0-A3EA-40D3-A540-9C21D7531007}"/>
    <cellStyle name="Millares 12 2 2 2 2 2 2 2" xfId="4560" xr:uid="{D1B4E4F5-FFF1-4A2A-A3B7-176F56891EB7}"/>
    <cellStyle name="Millares 12 2 2 2 2 2 2 2 2" xfId="12826" xr:uid="{453E6D1A-CA1D-4F84-B807-D3DC8B23DE34}"/>
    <cellStyle name="Millares 12 2 2 2 2 2 2 2 2 2" xfId="34329" xr:uid="{9E1EECC4-2893-461E-B957-D793F7546595}"/>
    <cellStyle name="Millares 12 2 2 2 2 2 2 2 3" xfId="19461" xr:uid="{F03D4142-7F2E-475B-AB51-5247B00E9A01}"/>
    <cellStyle name="Millares 12 2 2 2 2 2 2 2 3 2" xfId="40964" xr:uid="{FAE03B04-E8D3-46AD-B4DC-2559EC38C8E9}"/>
    <cellStyle name="Millares 12 2 2 2 2 2 2 2 4" xfId="26066" xr:uid="{3537C71F-E5FA-4D69-8534-67EEE347C1A1}"/>
    <cellStyle name="Millares 12 2 2 2 2 2 2 2 5" xfId="47569" xr:uid="{98A9E309-C5D3-4E82-B48B-C922D5D79F3B}"/>
    <cellStyle name="Millares 12 2 2 2 2 2 2 3" xfId="6699" xr:uid="{4A38414E-F547-440B-8CC5-F8C85B949CD5}"/>
    <cellStyle name="Millares 12 2 2 2 2 2 2 3 2" xfId="14965" xr:uid="{D743A0CF-0E6F-4E1C-8974-97F6ADF41832}"/>
    <cellStyle name="Millares 12 2 2 2 2 2 2 3 2 2" xfId="36468" xr:uid="{138B00A5-CF0D-44EC-9232-351047C9B774}"/>
    <cellStyle name="Millares 12 2 2 2 2 2 2 3 3" xfId="21600" xr:uid="{98715BD1-A55E-4842-AAF9-AA70B3F5976D}"/>
    <cellStyle name="Millares 12 2 2 2 2 2 2 3 3 2" xfId="43103" xr:uid="{DA0F4B48-4239-4276-8EF5-D8CFAE1817E2}"/>
    <cellStyle name="Millares 12 2 2 2 2 2 2 3 4" xfId="28205" xr:uid="{366B6348-9138-48C3-A65D-E45A0465E781}"/>
    <cellStyle name="Millares 12 2 2 2 2 2 2 3 5" xfId="49708" xr:uid="{1BB2195B-1E0F-473D-A1FA-4C8B5DC94CC7}"/>
    <cellStyle name="Millares 12 2 2 2 2 2 2 4" xfId="8340" xr:uid="{52B71CE9-8337-4FA4-ABF7-0ED302C9DFCC}"/>
    <cellStyle name="Millares 12 2 2 2 2 2 2 4 2" xfId="29843" xr:uid="{CBA0444E-6394-4E5A-8FEE-626DA6FD380C}"/>
    <cellStyle name="Millares 12 2 2 2 2 2 2 5" xfId="9997" xr:uid="{BD5CDC37-AA56-4860-B687-81758D1AA98E}"/>
    <cellStyle name="Millares 12 2 2 2 2 2 2 5 2" xfId="31500" xr:uid="{6E91BC7F-CCC4-4513-855B-AF0A506EC2E8}"/>
    <cellStyle name="Millares 12 2 2 2 2 2 2 6" xfId="16632" xr:uid="{D585A3E2-6970-4760-B6D0-79583039B5B6}"/>
    <cellStyle name="Millares 12 2 2 2 2 2 2 6 2" xfId="38135" xr:uid="{538DEF24-F625-47BF-BD93-99E0D3B424BA}"/>
    <cellStyle name="Millares 12 2 2 2 2 2 2 7" xfId="23237" xr:uid="{85F2670B-5ECA-4BCA-B6AE-46D777BD425A}"/>
    <cellStyle name="Millares 12 2 2 2 2 2 2 8" xfId="44740" xr:uid="{721426C6-B103-4ADE-8EA2-06A1F4AE2A97}"/>
    <cellStyle name="Millares 12 2 2 2 2 2 3" xfId="2418" xr:uid="{4165CB36-1502-46BF-B4CE-84320C39EDD8}"/>
    <cellStyle name="Millares 12 2 2 2 2 2 3 2" xfId="10684" xr:uid="{54487263-A9A5-443A-AEAC-7447EDB330BA}"/>
    <cellStyle name="Millares 12 2 2 2 2 2 3 2 2" xfId="32187" xr:uid="{9E60BD27-622D-49C1-8788-793E4BAA051F}"/>
    <cellStyle name="Millares 12 2 2 2 2 2 3 3" xfId="17319" xr:uid="{EC3CD199-9C57-4303-A00E-4334D4E39E5D}"/>
    <cellStyle name="Millares 12 2 2 2 2 2 3 3 2" xfId="38822" xr:uid="{E4D3EA33-A872-4272-AB38-B0FF7D23C779}"/>
    <cellStyle name="Millares 12 2 2 2 2 2 3 4" xfId="23924" xr:uid="{07C6F1B9-9C17-41A1-8CBF-4916C3854156}"/>
    <cellStyle name="Millares 12 2 2 2 2 2 3 5" xfId="45427" xr:uid="{763BDEFA-0735-43E7-96C3-6A072BCA8B2E}"/>
    <cellStyle name="Millares 12 2 2 2 2 2 4" xfId="2935" xr:uid="{5C0F2D06-B6D2-41C0-AC92-F3E06683087A}"/>
    <cellStyle name="Millares 12 2 2 2 2 2 4 2" xfId="11201" xr:uid="{D6904923-4432-4DB5-9ED3-946B5F102E79}"/>
    <cellStyle name="Millares 12 2 2 2 2 2 4 2 2" xfId="32704" xr:uid="{6B4C8B35-B5CE-4015-90D7-57106324C600}"/>
    <cellStyle name="Millares 12 2 2 2 2 2 4 3" xfId="17836" xr:uid="{744D732E-9EC7-445A-A161-EF1A1B1582A5}"/>
    <cellStyle name="Millares 12 2 2 2 2 2 4 3 2" xfId="39339" xr:uid="{32687B2C-87C2-4707-9E2D-9342392D1EEB}"/>
    <cellStyle name="Millares 12 2 2 2 2 2 4 4" xfId="24441" xr:uid="{167A9012-A4EC-439B-908C-8BDBB275F3A6}"/>
    <cellStyle name="Millares 12 2 2 2 2 2 4 5" xfId="45944" xr:uid="{9EEDC18A-D2F8-4C6B-9661-8EE493C4A36B}"/>
    <cellStyle name="Millares 12 2 2 2 2 2 5" xfId="3614" xr:uid="{AF806AC8-9291-40FD-8C8D-440C81E9E1AD}"/>
    <cellStyle name="Millares 12 2 2 2 2 2 5 2" xfId="11880" xr:uid="{DC9ACAA5-8EDC-4147-98CB-5967E0A59456}"/>
    <cellStyle name="Millares 12 2 2 2 2 2 5 2 2" xfId="33383" xr:uid="{A72865CC-ED9A-4AC0-9F40-792C3E3A209A}"/>
    <cellStyle name="Millares 12 2 2 2 2 2 5 3" xfId="18515" xr:uid="{04A15BDA-076B-492D-8CFE-732AFC707500}"/>
    <cellStyle name="Millares 12 2 2 2 2 2 5 3 2" xfId="40018" xr:uid="{06149995-5061-4EC2-994D-94E180AB8702}"/>
    <cellStyle name="Millares 12 2 2 2 2 2 5 4" xfId="25120" xr:uid="{FB2BC9D2-8E14-4369-8D76-C390D1A2ED29}"/>
    <cellStyle name="Millares 12 2 2 2 2 2 5 5" xfId="46623" xr:uid="{E0AA9C13-F31A-4EBC-85BA-0E3E202C77DF}"/>
    <cellStyle name="Millares 12 2 2 2 2 2 6" xfId="5079" xr:uid="{03217B24-3D7D-4FEA-AC12-BFDEF94A481B}"/>
    <cellStyle name="Millares 12 2 2 2 2 2 6 2" xfId="13345" xr:uid="{7416A9C0-B286-4374-867F-9CEB7F2B10CC}"/>
    <cellStyle name="Millares 12 2 2 2 2 2 6 2 2" xfId="34848" xr:uid="{9D9E0CCE-F901-4070-AD19-D41E3A16C1FC}"/>
    <cellStyle name="Millares 12 2 2 2 2 2 6 3" xfId="19980" xr:uid="{F6AAF871-1DDA-457F-BD9E-6BDB1D368D7B}"/>
    <cellStyle name="Millares 12 2 2 2 2 2 6 3 2" xfId="41483" xr:uid="{D3E3E3B1-3D39-446A-8B40-F457126D229E}"/>
    <cellStyle name="Millares 12 2 2 2 2 2 6 4" xfId="26585" xr:uid="{85F72016-3C66-4B92-ABCD-44F3CDCDB1A6}"/>
    <cellStyle name="Millares 12 2 2 2 2 2 6 5" xfId="48088" xr:uid="{5DC7EE03-40D9-4BB0-8B3A-C083A6E30FDD}"/>
    <cellStyle name="Millares 12 2 2 2 2 2 7" xfId="5753" xr:uid="{CE8E0ABE-19D8-4702-9F4B-BBF623C685C3}"/>
    <cellStyle name="Millares 12 2 2 2 2 2 7 2" xfId="14019" xr:uid="{AA23E1B1-22D0-47B4-84D0-A6FC8C644BD3}"/>
    <cellStyle name="Millares 12 2 2 2 2 2 7 2 2" xfId="35522" xr:uid="{F99937F7-5A1E-4AE4-9860-FD4801F9E0DF}"/>
    <cellStyle name="Millares 12 2 2 2 2 2 7 3" xfId="20654" xr:uid="{A9349F29-E660-4667-BCF2-70ED6E4C724C}"/>
    <cellStyle name="Millares 12 2 2 2 2 2 7 3 2" xfId="42157" xr:uid="{9A0BD684-9261-49E4-880B-B8394E9479E3}"/>
    <cellStyle name="Millares 12 2 2 2 2 2 7 4" xfId="27259" xr:uid="{96411C49-0EA5-4AE2-B6BF-6DC8FE41C70D}"/>
    <cellStyle name="Millares 12 2 2 2 2 2 7 5" xfId="48762" xr:uid="{1EDFA9B1-3C86-4E1A-93A5-011B8EF48783}"/>
    <cellStyle name="Millares 12 2 2 2 2 2 8" xfId="7394" xr:uid="{0A1F3479-C8C7-4E42-B68F-9AA066B6624D}"/>
    <cellStyle name="Millares 12 2 2 2 2 2 8 2" xfId="28897" xr:uid="{9F1D2442-101D-49D2-B804-D4D8626B87E3}"/>
    <cellStyle name="Millares 12 2 2 2 2 2 9" xfId="9051" xr:uid="{9393AA56-EFF7-408F-952E-2B22DF563B90}"/>
    <cellStyle name="Millares 12 2 2 2 2 2 9 2" xfId="30554" xr:uid="{BD83BB0F-371E-49E1-BCD2-500879B3FA73}"/>
    <cellStyle name="Millares 12 2 2 2 2 3" xfId="1055" xr:uid="{E7B0319E-5EF5-4502-94C0-DF97CA777B5A}"/>
    <cellStyle name="Millares 12 2 2 2 2 3 2" xfId="3884" xr:uid="{A8C2326D-8E96-453C-ACDF-2D36140F66C7}"/>
    <cellStyle name="Millares 12 2 2 2 2 3 2 2" xfId="12150" xr:uid="{5A75107A-5C1C-4F68-9AE3-4BB777AA74A3}"/>
    <cellStyle name="Millares 12 2 2 2 2 3 2 2 2" xfId="33653" xr:uid="{3ED14924-F099-4EF5-8C18-4B1E2B3B2688}"/>
    <cellStyle name="Millares 12 2 2 2 2 3 2 3" xfId="18785" xr:uid="{870AE973-DB8D-4801-91B1-76F7E2CDFAA8}"/>
    <cellStyle name="Millares 12 2 2 2 2 3 2 3 2" xfId="40288" xr:uid="{652086D6-4A76-4D0E-85DB-1560909571D5}"/>
    <cellStyle name="Millares 12 2 2 2 2 3 2 4" xfId="25390" xr:uid="{840E78D1-9A2E-45DA-88BF-844FA3ECD2A8}"/>
    <cellStyle name="Millares 12 2 2 2 2 3 2 5" xfId="46893" xr:uid="{242BF274-31B1-45E6-89F2-90E6BD4F63F6}"/>
    <cellStyle name="Millares 12 2 2 2 2 3 3" xfId="6023" xr:uid="{D5C9BD49-54A8-4418-90F4-E0506F3ED1C1}"/>
    <cellStyle name="Millares 12 2 2 2 2 3 3 2" xfId="14289" xr:uid="{CDB757B3-B997-4E4C-9CEA-2B9999F53960}"/>
    <cellStyle name="Millares 12 2 2 2 2 3 3 2 2" xfId="35792" xr:uid="{EB2F390E-8B12-48BC-8837-A678F5BEA3C6}"/>
    <cellStyle name="Millares 12 2 2 2 2 3 3 3" xfId="20924" xr:uid="{520C00E4-B25E-4FA6-A087-DC72A69A96E3}"/>
    <cellStyle name="Millares 12 2 2 2 2 3 3 3 2" xfId="42427" xr:uid="{9053E362-24EF-4FB9-AF5D-A2D53E1E4EB3}"/>
    <cellStyle name="Millares 12 2 2 2 2 3 3 4" xfId="27529" xr:uid="{C27D0E91-6E09-434D-B03B-8A8F2A842BC6}"/>
    <cellStyle name="Millares 12 2 2 2 2 3 3 5" xfId="49032" xr:uid="{46C24DB6-B77D-421B-AFD1-1B4CF9F3FCE0}"/>
    <cellStyle name="Millares 12 2 2 2 2 3 4" xfId="7664" xr:uid="{729014F4-BCCF-424E-8DB7-F1F5EEF9350B}"/>
    <cellStyle name="Millares 12 2 2 2 2 3 4 2" xfId="29167" xr:uid="{32149394-8B17-4327-B6DA-177F4A25E1DF}"/>
    <cellStyle name="Millares 12 2 2 2 2 3 5" xfId="9321" xr:uid="{C34F5069-DBD4-47AE-9F87-B6F662159BFB}"/>
    <cellStyle name="Millares 12 2 2 2 2 3 5 2" xfId="30824" xr:uid="{F832CD8A-E5B8-4B4E-A73A-F121C2043CE9}"/>
    <cellStyle name="Millares 12 2 2 2 2 3 6" xfId="15956" xr:uid="{9BE5ABC4-86EF-49D5-A690-23221FA8AA12}"/>
    <cellStyle name="Millares 12 2 2 2 2 3 6 2" xfId="37459" xr:uid="{694961FF-5D8E-4BCF-93D8-B698E3F0A3C1}"/>
    <cellStyle name="Millares 12 2 2 2 2 3 7" xfId="22561" xr:uid="{0B6150CD-9AD5-4210-B6BA-1F2063A27F5D}"/>
    <cellStyle name="Millares 12 2 2 2 2 3 8" xfId="44064" xr:uid="{0A24091E-C246-4962-B12F-A989706EB5BB}"/>
    <cellStyle name="Millares 12 2 2 2 2 4" xfId="1451" xr:uid="{0B0D61B3-224C-41D8-8497-2BF06FF3B92F}"/>
    <cellStyle name="Millares 12 2 2 2 2 4 2" xfId="4280" xr:uid="{3E719611-E4F0-4CF6-B3DA-63BA6CC2FE6C}"/>
    <cellStyle name="Millares 12 2 2 2 2 4 2 2" xfId="12546" xr:uid="{86E6C16C-666F-49D7-8815-23DD81E43047}"/>
    <cellStyle name="Millares 12 2 2 2 2 4 2 2 2" xfId="34049" xr:uid="{D5473AF2-9D5D-4667-A02D-C53CE56A4EBB}"/>
    <cellStyle name="Millares 12 2 2 2 2 4 2 3" xfId="19181" xr:uid="{291E14F3-A12B-47E4-A0DB-34E4E5A61FF2}"/>
    <cellStyle name="Millares 12 2 2 2 2 4 2 3 2" xfId="40684" xr:uid="{AD1CC1EC-48D4-4358-958E-27E61427B24A}"/>
    <cellStyle name="Millares 12 2 2 2 2 4 2 4" xfId="25786" xr:uid="{B86C4ED7-E382-48D1-B191-1D0006FCC012}"/>
    <cellStyle name="Millares 12 2 2 2 2 4 2 5" xfId="47289" xr:uid="{CBC7F540-7FEB-452E-9B09-373CF81E5257}"/>
    <cellStyle name="Millares 12 2 2 2 2 4 3" xfId="6419" xr:uid="{C8D22232-1E29-4589-ABDA-B92913B2A2FE}"/>
    <cellStyle name="Millares 12 2 2 2 2 4 3 2" xfId="14685" xr:uid="{93163B37-DDDA-4C0D-BB3A-6557FD6BC5E5}"/>
    <cellStyle name="Millares 12 2 2 2 2 4 3 2 2" xfId="36188" xr:uid="{2D9F0B64-7251-474D-8C1F-2BC220E28559}"/>
    <cellStyle name="Millares 12 2 2 2 2 4 3 3" xfId="21320" xr:uid="{085C3528-604B-420D-BBB5-2C16C06226F8}"/>
    <cellStyle name="Millares 12 2 2 2 2 4 3 3 2" xfId="42823" xr:uid="{2D4934D3-D657-464E-A2BD-75CD0F297425}"/>
    <cellStyle name="Millares 12 2 2 2 2 4 3 4" xfId="27925" xr:uid="{7066007B-B7D3-4469-9516-5D33A8407579}"/>
    <cellStyle name="Millares 12 2 2 2 2 4 3 5" xfId="49428" xr:uid="{9334C980-62AE-4A05-A4C1-CC536B25163E}"/>
    <cellStyle name="Millares 12 2 2 2 2 4 4" xfId="8060" xr:uid="{CD567A9F-5619-48FD-93AB-7324B632A700}"/>
    <cellStyle name="Millares 12 2 2 2 2 4 4 2" xfId="29563" xr:uid="{3FB5A7FB-528F-4C68-92C8-4213BF32C032}"/>
    <cellStyle name="Millares 12 2 2 2 2 4 5" xfId="9717" xr:uid="{102BB19F-3A9F-419D-956A-066F4F095C0F}"/>
    <cellStyle name="Millares 12 2 2 2 2 4 5 2" xfId="31220" xr:uid="{A13C4074-745C-45E4-A84C-87A79846ADE8}"/>
    <cellStyle name="Millares 12 2 2 2 2 4 6" xfId="16352" xr:uid="{0421308A-FD81-4E3D-9839-715182D4172B}"/>
    <cellStyle name="Millares 12 2 2 2 2 4 6 2" xfId="37855" xr:uid="{70DC99BE-AEA5-4C04-87CB-FCD42E2D0E4A}"/>
    <cellStyle name="Millares 12 2 2 2 2 4 7" xfId="22957" xr:uid="{96229DC8-DC00-4089-B5F0-4D457E2DE072}"/>
    <cellStyle name="Millares 12 2 2 2 2 4 8" xfId="44460" xr:uid="{955F7C8F-E51B-4048-827D-FEFBE68C66A4}"/>
    <cellStyle name="Millares 12 2 2 2 2 5" xfId="2138" xr:uid="{5CC906A5-1351-49B8-BB4E-5CF1216DF764}"/>
    <cellStyle name="Millares 12 2 2 2 2 5 2" xfId="10404" xr:uid="{D8E40F9F-4F8D-49F9-9D94-43D4ABAFED36}"/>
    <cellStyle name="Millares 12 2 2 2 2 5 2 2" xfId="31907" xr:uid="{A40ACB7B-5E60-4367-A9FD-BC0BC56D283C}"/>
    <cellStyle name="Millares 12 2 2 2 2 5 3" xfId="17039" xr:uid="{4D27F1D1-2365-4D6F-AF5E-FF137856A695}"/>
    <cellStyle name="Millares 12 2 2 2 2 5 3 2" xfId="38542" xr:uid="{7E177DB3-13A4-4FCB-828A-F7F55EFFFABE}"/>
    <cellStyle name="Millares 12 2 2 2 2 5 4" xfId="23644" xr:uid="{C0665033-D660-4705-809C-6F3088810776}"/>
    <cellStyle name="Millares 12 2 2 2 2 5 5" xfId="45147" xr:uid="{64B4D12B-A5D3-47F2-8C27-1FE34F08BD7F}"/>
    <cellStyle name="Millares 12 2 2 2 2 6" xfId="2686" xr:uid="{4D741741-3905-44AE-AEA5-7AD9262C1661}"/>
    <cellStyle name="Millares 12 2 2 2 2 6 2" xfId="10952" xr:uid="{C7223CD4-190D-4E9D-9168-2519A6899C28}"/>
    <cellStyle name="Millares 12 2 2 2 2 6 2 2" xfId="32455" xr:uid="{3B05F798-DBAB-474D-B38C-1885CA9C4B43}"/>
    <cellStyle name="Millares 12 2 2 2 2 6 3" xfId="17587" xr:uid="{2547A5E1-8A8F-454F-B302-A32EE8A57D7A}"/>
    <cellStyle name="Millares 12 2 2 2 2 6 3 2" xfId="39090" xr:uid="{5D201F9B-0A02-4999-B348-BAEE8492D06C}"/>
    <cellStyle name="Millares 12 2 2 2 2 6 4" xfId="24192" xr:uid="{A64A1269-1581-4FEE-A8C9-270B6EF15007}"/>
    <cellStyle name="Millares 12 2 2 2 2 6 5" xfId="45695" xr:uid="{DB84AB27-3452-4EC7-9EB1-F613BE7672E4}"/>
    <cellStyle name="Millares 12 2 2 2 2 7" xfId="3334" xr:uid="{8A253120-C957-43CF-87A3-7FF8710FC3EC}"/>
    <cellStyle name="Millares 12 2 2 2 2 7 2" xfId="11600" xr:uid="{960D8AC5-455C-420D-9B47-2543C4A2A627}"/>
    <cellStyle name="Millares 12 2 2 2 2 7 2 2" xfId="33103" xr:uid="{08043D48-E824-4809-8FB0-B528CBEB7D1F}"/>
    <cellStyle name="Millares 12 2 2 2 2 7 3" xfId="18235" xr:uid="{CDB95FBC-9B4D-4490-A6F9-AB1A6E37BAA0}"/>
    <cellStyle name="Millares 12 2 2 2 2 7 3 2" xfId="39738" xr:uid="{CD59AB3A-7F86-4ADF-AB0E-905F2B18C6A4}"/>
    <cellStyle name="Millares 12 2 2 2 2 7 4" xfId="24840" xr:uid="{B989822D-E3E8-44F3-85DA-BC0DBDC1CDE4}"/>
    <cellStyle name="Millares 12 2 2 2 2 7 5" xfId="46343" xr:uid="{8AA1B195-2A78-4D80-9427-CFCF39FB73FE}"/>
    <cellStyle name="Millares 12 2 2 2 2 8" xfId="4830" xr:uid="{9D87BDD6-DF53-45BB-9711-B1503C6CDAE2}"/>
    <cellStyle name="Millares 12 2 2 2 2 8 2" xfId="13096" xr:uid="{D4474DA8-D39C-49A6-9829-F9688B706E89}"/>
    <cellStyle name="Millares 12 2 2 2 2 8 2 2" xfId="34599" xr:uid="{EF91BBC2-D940-468B-8776-F96AF10F3B93}"/>
    <cellStyle name="Millares 12 2 2 2 2 8 3" xfId="19731" xr:uid="{4BF2E3A5-88AA-4BA4-846F-5CC72CB9F228}"/>
    <cellStyle name="Millares 12 2 2 2 2 8 3 2" xfId="41234" xr:uid="{00E49A9C-DC60-4CDE-B8D7-BDF5B8596EFD}"/>
    <cellStyle name="Millares 12 2 2 2 2 8 4" xfId="26336" xr:uid="{FC2EE853-C7EC-457E-ADFE-9F6C26861413}"/>
    <cellStyle name="Millares 12 2 2 2 2 8 5" xfId="47839" xr:uid="{589CACB6-5FC7-4052-AF08-E046D8335B60}"/>
    <cellStyle name="Millares 12 2 2 2 2 9" xfId="5473" xr:uid="{B463265F-C80D-4154-9173-24C05C36D60C}"/>
    <cellStyle name="Millares 12 2 2 2 2 9 2" xfId="13739" xr:uid="{60E537F9-CE8A-4F14-B790-1E1FD5CF07C1}"/>
    <cellStyle name="Millares 12 2 2 2 2 9 2 2" xfId="35242" xr:uid="{B33D55A1-5BB5-4BF8-B763-A26DAB6EAFAC}"/>
    <cellStyle name="Millares 12 2 2 2 2 9 3" xfId="20374" xr:uid="{FFC3B17B-B2AD-47D9-95BD-0EEFBFF6346B}"/>
    <cellStyle name="Millares 12 2 2 2 2 9 3 2" xfId="41877" xr:uid="{47A5FF74-5882-4EAA-B4DB-6F8D248FE4FB}"/>
    <cellStyle name="Millares 12 2 2 2 2 9 4" xfId="26979" xr:uid="{3299B994-8E96-463E-BF44-1B598DEA345E}"/>
    <cellStyle name="Millares 12 2 2 2 2 9 5" xfId="48482" xr:uid="{F2A210FE-5503-4B4A-A763-56319403A6B7}"/>
    <cellStyle name="Millares 12 2 2 2 3" xfId="376" xr:uid="{FC830F39-BB17-40FB-B1A5-04561DFE9D87}"/>
    <cellStyle name="Millares 12 2 2 2 3 10" xfId="15279" xr:uid="{4B8FA95D-8720-4639-90AA-69D2E057BFDE}"/>
    <cellStyle name="Millares 12 2 2 2 3 10 2" xfId="36782" xr:uid="{0A593DAF-9BC0-4053-9FB6-7841F5A5500D}"/>
    <cellStyle name="Millares 12 2 2 2 3 11" xfId="21884" xr:uid="{45109212-D4F4-4CB7-B94E-4895997C5C62}"/>
    <cellStyle name="Millares 12 2 2 2 3 12" xfId="43387" xr:uid="{BEA6C33C-6948-433D-AAEA-0761D06BACAD}"/>
    <cellStyle name="Millares 12 2 2 2 3 2" xfId="1324" xr:uid="{65AFDD24-00EB-4D72-A9CA-E4718A4DE165}"/>
    <cellStyle name="Millares 12 2 2 2 3 2 2" xfId="4153" xr:uid="{8AB8F6F1-C91D-4550-ACED-751A3FFE969A}"/>
    <cellStyle name="Millares 12 2 2 2 3 2 2 2" xfId="12419" xr:uid="{2566F9CC-B5DE-4269-97E8-69022B9C1301}"/>
    <cellStyle name="Millares 12 2 2 2 3 2 2 2 2" xfId="33922" xr:uid="{4862C464-297F-485D-BD71-ABFAEAD3B69F}"/>
    <cellStyle name="Millares 12 2 2 2 3 2 2 3" xfId="19054" xr:uid="{9FAABE70-C6A7-4DB4-9E24-3514CB52571D}"/>
    <cellStyle name="Millares 12 2 2 2 3 2 2 3 2" xfId="40557" xr:uid="{CE806911-7F1F-43B9-81FD-8EA8C5988EDC}"/>
    <cellStyle name="Millares 12 2 2 2 3 2 2 4" xfId="25659" xr:uid="{A0CB9C06-E48F-4CF7-BF37-EF1FFD46AD55}"/>
    <cellStyle name="Millares 12 2 2 2 3 2 2 5" xfId="47162" xr:uid="{DB39340B-AC4C-4BD2-8078-A5E54251165F}"/>
    <cellStyle name="Millares 12 2 2 2 3 2 3" xfId="6292" xr:uid="{171575E4-71F7-42A9-835F-8AFE0114439B}"/>
    <cellStyle name="Millares 12 2 2 2 3 2 3 2" xfId="14558" xr:uid="{E2E07778-A06B-4622-8AFC-A84D643CB119}"/>
    <cellStyle name="Millares 12 2 2 2 3 2 3 2 2" xfId="36061" xr:uid="{5A61DAD2-4980-4DDD-9271-526DF58AF390}"/>
    <cellStyle name="Millares 12 2 2 2 3 2 3 3" xfId="21193" xr:uid="{96DA3DC9-9257-46C9-A30E-DB5900E49C8E}"/>
    <cellStyle name="Millares 12 2 2 2 3 2 3 3 2" xfId="42696" xr:uid="{12E64644-945C-4738-B744-B7AB26238C4F}"/>
    <cellStyle name="Millares 12 2 2 2 3 2 3 4" xfId="27798" xr:uid="{A63DE845-6FB3-43C2-8B7D-3D9C1E1C2DB8}"/>
    <cellStyle name="Millares 12 2 2 2 3 2 3 5" xfId="49301" xr:uid="{65B46A5E-371A-416D-82B7-F990DD9F993E}"/>
    <cellStyle name="Millares 12 2 2 2 3 2 4" xfId="7933" xr:uid="{FF8D5273-1791-41A6-A6A6-FC2F76C8F8DD}"/>
    <cellStyle name="Millares 12 2 2 2 3 2 4 2" xfId="29436" xr:uid="{70A4B358-6B1E-4856-8A93-E94FB3C4F294}"/>
    <cellStyle name="Millares 12 2 2 2 3 2 5" xfId="9590" xr:uid="{2FB8378E-2AFA-43A1-BF9F-E6090F889F7B}"/>
    <cellStyle name="Millares 12 2 2 2 3 2 5 2" xfId="31093" xr:uid="{77350EE3-58ED-4C10-AB18-F64AD3FB4E79}"/>
    <cellStyle name="Millares 12 2 2 2 3 2 6" xfId="16225" xr:uid="{BC4FB628-5ACF-4052-B23D-24BBA8B3DD4D}"/>
    <cellStyle name="Millares 12 2 2 2 3 2 6 2" xfId="37728" xr:uid="{50056817-C163-4363-BD29-295429B8D078}"/>
    <cellStyle name="Millares 12 2 2 2 3 2 7" xfId="22830" xr:uid="{60CE76BF-14A8-4780-90F9-E3C7B14EB73D}"/>
    <cellStyle name="Millares 12 2 2 2 3 2 8" xfId="44333" xr:uid="{813566E3-2365-499B-8893-254090C013B5}"/>
    <cellStyle name="Millares 12 2 2 2 3 3" xfId="2011" xr:uid="{7A782582-89E0-42B3-833F-1EE1453981F0}"/>
    <cellStyle name="Millares 12 2 2 2 3 3 2" xfId="10277" xr:uid="{3841D5CD-DCF3-440C-BF8E-BB8D6AA2E745}"/>
    <cellStyle name="Millares 12 2 2 2 3 3 2 2" xfId="31780" xr:uid="{CC1C3B22-9B4F-419E-ACDF-2EB89921EB07}"/>
    <cellStyle name="Millares 12 2 2 2 3 3 3" xfId="16912" xr:uid="{2259C38C-151D-477C-9AB5-4305CE1D3802}"/>
    <cellStyle name="Millares 12 2 2 2 3 3 3 2" xfId="38415" xr:uid="{C8B09C25-6F2C-448D-A948-9CB56AED1CF5}"/>
    <cellStyle name="Millares 12 2 2 2 3 3 4" xfId="23517" xr:uid="{401C0A62-EE4C-4F6D-8A94-6807AD1AE618}"/>
    <cellStyle name="Millares 12 2 2 2 3 3 5" xfId="45020" xr:uid="{B9D766F7-8374-4E71-AC3C-EC66A6814959}"/>
    <cellStyle name="Millares 12 2 2 2 3 4" xfId="2810" xr:uid="{8639177C-2FBB-44DE-AD15-2ED854496235}"/>
    <cellStyle name="Millares 12 2 2 2 3 4 2" xfId="11076" xr:uid="{10722899-0BCB-403B-803D-50BB73456758}"/>
    <cellStyle name="Millares 12 2 2 2 3 4 2 2" xfId="32579" xr:uid="{47D6FFA3-0C62-4721-9DC2-51E51CDE5652}"/>
    <cellStyle name="Millares 12 2 2 2 3 4 3" xfId="17711" xr:uid="{4F86D324-42FF-4AEB-A5D1-40EE4E3F8F2F}"/>
    <cellStyle name="Millares 12 2 2 2 3 4 3 2" xfId="39214" xr:uid="{8FAFD1C9-5062-4522-BBD2-A01DB6DED237}"/>
    <cellStyle name="Millares 12 2 2 2 3 4 4" xfId="24316" xr:uid="{F0B12CE3-94E9-425E-97A6-30917FD9564C}"/>
    <cellStyle name="Millares 12 2 2 2 3 4 5" xfId="45819" xr:uid="{F0E0136E-0B21-44F9-B5DF-C9FA79841724}"/>
    <cellStyle name="Millares 12 2 2 2 3 5" xfId="3207" xr:uid="{ADF71A1B-4B48-4817-AF2B-4D9FBD835AF8}"/>
    <cellStyle name="Millares 12 2 2 2 3 5 2" xfId="11473" xr:uid="{641568BF-38F8-4D87-AA8F-3F228D2DA02E}"/>
    <cellStyle name="Millares 12 2 2 2 3 5 2 2" xfId="32976" xr:uid="{C894143F-9BD0-4EA3-9AA1-3B41EAE74A74}"/>
    <cellStyle name="Millares 12 2 2 2 3 5 3" xfId="18108" xr:uid="{D0AF5684-20AD-4543-92FA-4283565A484A}"/>
    <cellStyle name="Millares 12 2 2 2 3 5 3 2" xfId="39611" xr:uid="{7B8E605E-2680-4FBD-B2C9-1610FB49DC64}"/>
    <cellStyle name="Millares 12 2 2 2 3 5 4" xfId="24713" xr:uid="{50B3095B-06E2-4B27-93B5-CAC3F151EA7E}"/>
    <cellStyle name="Millares 12 2 2 2 3 5 5" xfId="46216" xr:uid="{407221F6-2E8A-4EBB-B033-888ED7ED5388}"/>
    <cellStyle name="Millares 12 2 2 2 3 6" xfId="4954" xr:uid="{8CF9E1A3-07E8-436B-9D04-BAA2CAD78B02}"/>
    <cellStyle name="Millares 12 2 2 2 3 6 2" xfId="13220" xr:uid="{54337942-67F4-4039-A9F5-D0423F0EDAC8}"/>
    <cellStyle name="Millares 12 2 2 2 3 6 2 2" xfId="34723" xr:uid="{5165618E-6282-467D-95D9-93424EEB9142}"/>
    <cellStyle name="Millares 12 2 2 2 3 6 3" xfId="19855" xr:uid="{7D82284E-1DBF-4740-96AF-540B039239E1}"/>
    <cellStyle name="Millares 12 2 2 2 3 6 3 2" xfId="41358" xr:uid="{D93AA57B-1652-4E4B-B3C0-02F63EC793B1}"/>
    <cellStyle name="Millares 12 2 2 2 3 6 4" xfId="26460" xr:uid="{43C030A6-13B4-4091-9C27-99CB330E2309}"/>
    <cellStyle name="Millares 12 2 2 2 3 6 5" xfId="47963" xr:uid="{5638FDB6-A207-49AA-91C8-9FFE939C8BD3}"/>
    <cellStyle name="Millares 12 2 2 2 3 7" xfId="5346" xr:uid="{21A75568-82F1-4DF3-B7BC-CD460BC138CE}"/>
    <cellStyle name="Millares 12 2 2 2 3 7 2" xfId="13612" xr:uid="{28B2001C-E675-4B6B-93C2-86C028C47A16}"/>
    <cellStyle name="Millares 12 2 2 2 3 7 2 2" xfId="35115" xr:uid="{FF2A454F-1619-4550-8414-7277A829241B}"/>
    <cellStyle name="Millares 12 2 2 2 3 7 3" xfId="20247" xr:uid="{B50FFC16-133B-467C-9B45-B2562F0EF388}"/>
    <cellStyle name="Millares 12 2 2 2 3 7 3 2" xfId="41750" xr:uid="{66013C22-D4D4-4F7F-8931-AAE5BB89FC69}"/>
    <cellStyle name="Millares 12 2 2 2 3 7 4" xfId="26852" xr:uid="{6E4A4C57-F738-4506-96E0-4066458AF550}"/>
    <cellStyle name="Millares 12 2 2 2 3 7 5" xfId="48355" xr:uid="{9927F7B5-46A4-4BB4-BAA5-BCE8B0B37485}"/>
    <cellStyle name="Millares 12 2 2 2 3 8" xfId="6987" xr:uid="{D6B3DB7C-DED6-4AE3-94B9-1F8114DBD2B9}"/>
    <cellStyle name="Millares 12 2 2 2 3 8 2" xfId="28490" xr:uid="{B530599E-1194-4A26-95D8-B4D3AF8830FB}"/>
    <cellStyle name="Millares 12 2 2 2 3 9" xfId="8643" xr:uid="{B980DC1B-2A47-448B-8774-B56E9EBE9939}"/>
    <cellStyle name="Millares 12 2 2 2 3 9 2" xfId="30146" xr:uid="{82F3F140-27FC-436C-BD4F-D7311150E4DD}"/>
    <cellStyle name="Millares 12 2 2 2 4" xfId="660" xr:uid="{AD474D4E-7D40-41B7-905F-DBB85CDC6C93}"/>
    <cellStyle name="Millares 12 2 2 2 4 10" xfId="43669" xr:uid="{96769CA8-445F-429E-AC9C-394E2D315CA5}"/>
    <cellStyle name="Millares 12 2 2 2 4 2" xfId="1606" xr:uid="{51DE09FF-C8DF-48CC-A86D-625D61588BA5}"/>
    <cellStyle name="Millares 12 2 2 2 4 2 2" xfId="4435" xr:uid="{F0B56AD6-432B-46C5-9B4D-BC362D0D33F2}"/>
    <cellStyle name="Millares 12 2 2 2 4 2 2 2" xfId="12701" xr:uid="{1D71FE24-6D8F-4B7B-B040-1DCBB95E9E38}"/>
    <cellStyle name="Millares 12 2 2 2 4 2 2 2 2" xfId="34204" xr:uid="{8BD9DB5B-F595-40B5-B35F-D0E104051AB3}"/>
    <cellStyle name="Millares 12 2 2 2 4 2 2 3" xfId="19336" xr:uid="{73522120-9617-4350-BF37-90C1F9314CA4}"/>
    <cellStyle name="Millares 12 2 2 2 4 2 2 3 2" xfId="40839" xr:uid="{C84BC1F5-A292-4811-806E-A68E8C32F1C6}"/>
    <cellStyle name="Millares 12 2 2 2 4 2 2 4" xfId="25941" xr:uid="{F78CBC65-E972-4873-B7E0-21112E2C896D}"/>
    <cellStyle name="Millares 12 2 2 2 4 2 2 5" xfId="47444" xr:uid="{22607B44-3D29-444B-93E6-BC6BB4F3C95A}"/>
    <cellStyle name="Millares 12 2 2 2 4 2 3" xfId="6574" xr:uid="{1CFA4926-C345-44B6-B805-19951ECD5872}"/>
    <cellStyle name="Millares 12 2 2 2 4 2 3 2" xfId="14840" xr:uid="{C6941709-BC55-4821-8C67-C02CCB23A3E3}"/>
    <cellStyle name="Millares 12 2 2 2 4 2 3 2 2" xfId="36343" xr:uid="{F792BEBA-A9B1-4856-BF4E-BAFAC0C02272}"/>
    <cellStyle name="Millares 12 2 2 2 4 2 3 3" xfId="21475" xr:uid="{08FBB409-15B3-4BDF-96E8-F350FF12F0C9}"/>
    <cellStyle name="Millares 12 2 2 2 4 2 3 3 2" xfId="42978" xr:uid="{798E0788-DC0B-40CA-8B17-33A2FA591480}"/>
    <cellStyle name="Millares 12 2 2 2 4 2 3 4" xfId="28080" xr:uid="{D6EC5C39-728B-419C-8F41-38D596FFFE67}"/>
    <cellStyle name="Millares 12 2 2 2 4 2 3 5" xfId="49583" xr:uid="{3E934C94-91DF-46A8-8B70-8D69BDE91947}"/>
    <cellStyle name="Millares 12 2 2 2 4 2 4" xfId="8215" xr:uid="{B6A3EE8C-7495-4C09-96D4-D10FBB876F97}"/>
    <cellStyle name="Millares 12 2 2 2 4 2 4 2" xfId="29718" xr:uid="{54D53545-526B-4CB1-814C-B1561271499D}"/>
    <cellStyle name="Millares 12 2 2 2 4 2 5" xfId="9872" xr:uid="{10F3D9CB-AD18-49CC-BFF5-B6CBD44C1967}"/>
    <cellStyle name="Millares 12 2 2 2 4 2 5 2" xfId="31375" xr:uid="{1DF5C68D-E53C-4B03-B94F-A55EBF21DA0F}"/>
    <cellStyle name="Millares 12 2 2 2 4 2 6" xfId="16507" xr:uid="{50213331-2BE0-41BA-B77D-1E3ED9BCCAB4}"/>
    <cellStyle name="Millares 12 2 2 2 4 2 6 2" xfId="38010" xr:uid="{66CBC8DE-BBA0-4B5A-BDC8-C109598722E7}"/>
    <cellStyle name="Millares 12 2 2 2 4 2 7" xfId="23112" xr:uid="{ECBD4718-EC89-42E1-9CC2-F211BD515E75}"/>
    <cellStyle name="Millares 12 2 2 2 4 2 8" xfId="44615" xr:uid="{26698B26-A19E-4D71-9560-037A345DFD58}"/>
    <cellStyle name="Millares 12 2 2 2 4 3" xfId="2293" xr:uid="{D1268EC5-EE53-49AE-A737-BC8159AE69CF}"/>
    <cellStyle name="Millares 12 2 2 2 4 3 2" xfId="10559" xr:uid="{A317DF72-E0EA-4313-995B-63D9A473BAF0}"/>
    <cellStyle name="Millares 12 2 2 2 4 3 2 2" xfId="32062" xr:uid="{8A79449D-519F-4DDB-9DC5-FECDD9A985BC}"/>
    <cellStyle name="Millares 12 2 2 2 4 3 3" xfId="17194" xr:uid="{04CC95DE-E858-4BB7-AC5B-D7B91D2E956B}"/>
    <cellStyle name="Millares 12 2 2 2 4 3 3 2" xfId="38697" xr:uid="{0AF95DF5-0E7C-43DC-A7F2-0E9D491AA0E5}"/>
    <cellStyle name="Millares 12 2 2 2 4 3 4" xfId="23799" xr:uid="{BE2402EB-13F4-43D0-A617-592AB9B8949A}"/>
    <cellStyle name="Millares 12 2 2 2 4 3 5" xfId="45302" xr:uid="{EBBB68C6-1559-4940-9FFC-45A43ABAD225}"/>
    <cellStyle name="Millares 12 2 2 2 4 4" xfId="3489" xr:uid="{1E0E8D44-F5D9-490E-8960-4CA02765DBE6}"/>
    <cellStyle name="Millares 12 2 2 2 4 4 2" xfId="11755" xr:uid="{A6CB03E3-3BC0-4C4E-B488-BECA795F97F9}"/>
    <cellStyle name="Millares 12 2 2 2 4 4 2 2" xfId="33258" xr:uid="{536579EE-1581-4C16-94F8-132A073D8A86}"/>
    <cellStyle name="Millares 12 2 2 2 4 4 3" xfId="18390" xr:uid="{C457AA6C-83C4-4ABB-8D64-6ADA32940641}"/>
    <cellStyle name="Millares 12 2 2 2 4 4 3 2" xfId="39893" xr:uid="{91D1D1DC-D104-46E8-8210-9A829978ACF8}"/>
    <cellStyle name="Millares 12 2 2 2 4 4 4" xfId="24995" xr:uid="{BEA6E2E8-4575-4739-8807-2C4DB1FB2BD0}"/>
    <cellStyle name="Millares 12 2 2 2 4 4 5" xfId="46498" xr:uid="{B20D70DC-F5A1-4AD4-A1AA-DA511873BC53}"/>
    <cellStyle name="Millares 12 2 2 2 4 5" xfId="5628" xr:uid="{4D198372-8DB5-4AF7-86E2-2C80EECB13DC}"/>
    <cellStyle name="Millares 12 2 2 2 4 5 2" xfId="13894" xr:uid="{2650DA9C-DC7D-4A1A-91D2-F5C834368551}"/>
    <cellStyle name="Millares 12 2 2 2 4 5 2 2" xfId="35397" xr:uid="{FEBE2DAD-92B7-4AAF-A46E-E34589A03367}"/>
    <cellStyle name="Millares 12 2 2 2 4 5 3" xfId="20529" xr:uid="{6E582C3B-C0B5-4398-8690-C9DE310949A2}"/>
    <cellStyle name="Millares 12 2 2 2 4 5 3 2" xfId="42032" xr:uid="{445E420C-A15B-4D35-BCD2-69BFB0C25110}"/>
    <cellStyle name="Millares 12 2 2 2 4 5 4" xfId="27134" xr:uid="{047FDED1-7ABA-4836-90A0-59DE7B627C2F}"/>
    <cellStyle name="Millares 12 2 2 2 4 5 5" xfId="48637" xr:uid="{32C5D96C-1A11-40D1-BFE7-19708C9F110A}"/>
    <cellStyle name="Millares 12 2 2 2 4 6" xfId="7269" xr:uid="{88CF5A38-609E-4044-BD3B-095674DFC894}"/>
    <cellStyle name="Millares 12 2 2 2 4 6 2" xfId="28772" xr:uid="{DEEC42C5-F3EE-4128-8630-B0638A30E116}"/>
    <cellStyle name="Millares 12 2 2 2 4 7" xfId="8926" xr:uid="{956CB7CF-2263-4C2A-BC1D-F9CF52397B4F}"/>
    <cellStyle name="Millares 12 2 2 2 4 7 2" xfId="30429" xr:uid="{1110877B-576D-4F01-B8BA-96D1834970E4}"/>
    <cellStyle name="Millares 12 2 2 2 4 8" xfId="15561" xr:uid="{F1005D1B-A7C8-4B75-BEE1-72F6BB206458}"/>
    <cellStyle name="Millares 12 2 2 2 4 8 2" xfId="37064" xr:uid="{74CEBA0F-5962-41CC-8158-6969E5C75E89}"/>
    <cellStyle name="Millares 12 2 2 2 4 9" xfId="22166" xr:uid="{20026EEF-766D-413C-817F-926FDECD8629}"/>
    <cellStyle name="Millares 12 2 2 2 5" xfId="928" xr:uid="{43D45CD6-9EA9-43FB-992F-6C62CB43281E}"/>
    <cellStyle name="Millares 12 2 2 2 5 2" xfId="3757" xr:uid="{F7E4250B-B8BF-4800-831A-FBC1E6446DEE}"/>
    <cellStyle name="Millares 12 2 2 2 5 2 2" xfId="12023" xr:uid="{54B01D38-BEDC-4AFA-A8B6-5E238F6AA3F3}"/>
    <cellStyle name="Millares 12 2 2 2 5 2 2 2" xfId="33526" xr:uid="{56D435A6-0E68-44CC-A7BE-5295D14741D0}"/>
    <cellStyle name="Millares 12 2 2 2 5 2 3" xfId="18658" xr:uid="{2C7C74BD-1D91-4E3E-AB3A-EC4FBE3FE39F}"/>
    <cellStyle name="Millares 12 2 2 2 5 2 3 2" xfId="40161" xr:uid="{69B657ED-AB7E-4600-B427-4816D4840B97}"/>
    <cellStyle name="Millares 12 2 2 2 5 2 4" xfId="25263" xr:uid="{77C475CB-5C1A-4C00-9BA0-DAE685FC48AA}"/>
    <cellStyle name="Millares 12 2 2 2 5 2 5" xfId="46766" xr:uid="{AF3E732E-4806-4395-A805-35A330B9199F}"/>
    <cellStyle name="Millares 12 2 2 2 5 3" xfId="5896" xr:uid="{5D67C03A-A2EC-490F-9656-6673ADD94432}"/>
    <cellStyle name="Millares 12 2 2 2 5 3 2" xfId="14162" xr:uid="{9BFEB571-BA92-4D76-BA06-5AE4E99AF4FF}"/>
    <cellStyle name="Millares 12 2 2 2 5 3 2 2" xfId="35665" xr:uid="{0DF2D761-9A37-4587-B3BB-65D1C167CB2B}"/>
    <cellStyle name="Millares 12 2 2 2 5 3 3" xfId="20797" xr:uid="{1983CA4D-4CBA-4800-B12D-F0B77F64776F}"/>
    <cellStyle name="Millares 12 2 2 2 5 3 3 2" xfId="42300" xr:uid="{B4C1BB42-C63A-4EDD-BC9E-6A7CD77FA3C8}"/>
    <cellStyle name="Millares 12 2 2 2 5 3 4" xfId="27402" xr:uid="{B94DF6FD-4108-4B74-9606-584CAECC04B6}"/>
    <cellStyle name="Millares 12 2 2 2 5 3 5" xfId="48905" xr:uid="{2E611D8A-4057-4EB5-B467-FB3D61D870AA}"/>
    <cellStyle name="Millares 12 2 2 2 5 4" xfId="7537" xr:uid="{7B7D4D58-9938-408F-A485-D11A5ADB7065}"/>
    <cellStyle name="Millares 12 2 2 2 5 4 2" xfId="29040" xr:uid="{80A60DA8-5DD7-435C-AF35-894B141E623C}"/>
    <cellStyle name="Millares 12 2 2 2 5 5" xfId="9194" xr:uid="{F9334E30-7F81-4544-9386-23D9A4AC12CD}"/>
    <cellStyle name="Millares 12 2 2 2 5 5 2" xfId="30697" xr:uid="{5256749C-0B2E-4CE7-8C68-C507FE708DF4}"/>
    <cellStyle name="Millares 12 2 2 2 5 6" xfId="15829" xr:uid="{77814DAA-3FE5-411C-878D-54041A398D6E}"/>
    <cellStyle name="Millares 12 2 2 2 5 6 2" xfId="37332" xr:uid="{BA2BB5A4-48A0-4F59-B078-0DD1A2BD6B94}"/>
    <cellStyle name="Millares 12 2 2 2 5 7" xfId="22434" xr:uid="{9C8C6D5B-34B8-480E-A6DB-E6162B4AE752}"/>
    <cellStyle name="Millares 12 2 2 2 5 8" xfId="43937" xr:uid="{E81C9276-8F61-41A0-9308-1942C802991E}"/>
    <cellStyle name="Millares 12 2 2 2 6" xfId="1189" xr:uid="{0CE63F19-655C-4452-82B7-076BF2103140}"/>
    <cellStyle name="Millares 12 2 2 2 6 2" xfId="4018" xr:uid="{07F42834-99AC-4F20-86D0-3EE0955DA8EE}"/>
    <cellStyle name="Millares 12 2 2 2 6 2 2" xfId="12284" xr:uid="{2E23C431-AE8A-4C91-8C38-1217DC277BF3}"/>
    <cellStyle name="Millares 12 2 2 2 6 2 2 2" xfId="33787" xr:uid="{F86F079B-E17A-4F8E-AD71-FA33DDF1DD4D}"/>
    <cellStyle name="Millares 12 2 2 2 6 2 3" xfId="18919" xr:uid="{AECD75A5-8147-45A9-BB3F-FD6C2C2EFDDA}"/>
    <cellStyle name="Millares 12 2 2 2 6 2 3 2" xfId="40422" xr:uid="{ABFF15BE-FEEE-488D-8407-AB5C9B466374}"/>
    <cellStyle name="Millares 12 2 2 2 6 2 4" xfId="25524" xr:uid="{ECB2B875-1B69-4E05-A706-FB6C1528C26B}"/>
    <cellStyle name="Millares 12 2 2 2 6 2 5" xfId="47027" xr:uid="{F527322F-CE45-40BB-9B3A-214F39CAC747}"/>
    <cellStyle name="Millares 12 2 2 2 6 3" xfId="6157" xr:uid="{1A7EB408-566A-4CF1-87E4-0F653133F86C}"/>
    <cellStyle name="Millares 12 2 2 2 6 3 2" xfId="14423" xr:uid="{E937FD98-43BB-43B9-9A17-C2B3DA38DFD4}"/>
    <cellStyle name="Millares 12 2 2 2 6 3 2 2" xfId="35926" xr:uid="{FDDCC051-8A49-4AD3-9F2B-7C93BDFA4A47}"/>
    <cellStyle name="Millares 12 2 2 2 6 3 3" xfId="21058" xr:uid="{63DF32C7-05A0-4237-8550-AF989D1C3032}"/>
    <cellStyle name="Millares 12 2 2 2 6 3 3 2" xfId="42561" xr:uid="{E60C41DF-AEAD-444A-B0DC-AAC2598C8D0D}"/>
    <cellStyle name="Millares 12 2 2 2 6 3 4" xfId="27663" xr:uid="{FCF021C1-8BCB-491F-9ECA-CD33FF71DB78}"/>
    <cellStyle name="Millares 12 2 2 2 6 3 5" xfId="49166" xr:uid="{0A84777E-6F3D-4B2A-90E2-7045FE68FBD8}"/>
    <cellStyle name="Millares 12 2 2 2 6 4" xfId="7798" xr:uid="{CF99C9A6-09F8-45AD-8B7B-0DEB9D860895}"/>
    <cellStyle name="Millares 12 2 2 2 6 4 2" xfId="29301" xr:uid="{68744D05-8B0B-4F1E-B0A7-4047228F8AF2}"/>
    <cellStyle name="Millares 12 2 2 2 6 5" xfId="9455" xr:uid="{27840BD7-E6D9-4067-85B5-73A063FC86F8}"/>
    <cellStyle name="Millares 12 2 2 2 6 5 2" xfId="30958" xr:uid="{02DC31DB-D0FB-48A7-B1ED-3222C83EEE05}"/>
    <cellStyle name="Millares 12 2 2 2 6 6" xfId="16090" xr:uid="{0B0A327E-B2A1-406E-B93C-7A30571204E5}"/>
    <cellStyle name="Millares 12 2 2 2 6 6 2" xfId="37593" xr:uid="{9C437A78-4252-44BD-91D5-7A41DCB8BCD7}"/>
    <cellStyle name="Millares 12 2 2 2 6 7" xfId="22695" xr:uid="{78EF9ACE-058C-4EF1-98DE-FB1BE4CE4AC6}"/>
    <cellStyle name="Millares 12 2 2 2 6 8" xfId="44198" xr:uid="{59DD8056-227F-491D-8332-9D33AB7791BC}"/>
    <cellStyle name="Millares 12 2 2 2 7" xfId="1877" xr:uid="{ACBEE409-344E-48AB-98D6-FC03F3D219CD}"/>
    <cellStyle name="Millares 12 2 2 2 7 2" xfId="10143" xr:uid="{F4293901-9E8E-4C93-B6B4-73EC80E45EFC}"/>
    <cellStyle name="Millares 12 2 2 2 7 2 2" xfId="31646" xr:uid="{15C36281-52D1-472C-9325-E1EB9AC2B963}"/>
    <cellStyle name="Millares 12 2 2 2 7 3" xfId="16778" xr:uid="{2EDFD68A-3643-44D7-93D1-510B4555179B}"/>
    <cellStyle name="Millares 12 2 2 2 7 3 2" xfId="38281" xr:uid="{916109F5-567B-4E6B-8C66-1F278B80B5C0}"/>
    <cellStyle name="Millares 12 2 2 2 7 4" xfId="23383" xr:uid="{FB4E7E69-FE30-4AEB-9D8F-FDAD42227FD8}"/>
    <cellStyle name="Millares 12 2 2 2 7 5" xfId="44886" xr:uid="{37BD7E80-EB92-4587-A341-04B0F9859E31}"/>
    <cellStyle name="Millares 12 2 2 2 8" xfId="2562" xr:uid="{D593B838-C1FE-4FD3-8B74-D739B6E3A14C}"/>
    <cellStyle name="Millares 12 2 2 2 8 2" xfId="10828" xr:uid="{960BF8B1-7A60-4B9A-B24E-11C83F7BB77B}"/>
    <cellStyle name="Millares 12 2 2 2 8 2 2" xfId="32331" xr:uid="{3B0B27B3-6927-4B1D-BD2D-8DE682C7BCEB}"/>
    <cellStyle name="Millares 12 2 2 2 8 3" xfId="17463" xr:uid="{30F2F2FD-7341-41A5-9D6A-32488453F759}"/>
    <cellStyle name="Millares 12 2 2 2 8 3 2" xfId="38966" xr:uid="{D4088648-1C0B-413D-9B22-F178F3456828}"/>
    <cellStyle name="Millares 12 2 2 2 8 4" xfId="24068" xr:uid="{8685FF28-48D0-4763-924C-A838718F9AA7}"/>
    <cellStyle name="Millares 12 2 2 2 8 5" xfId="45571" xr:uid="{2574D68B-CB3D-4325-B8E2-D845DF2AB17D}"/>
    <cellStyle name="Millares 12 2 2 2 9" xfId="3073" xr:uid="{CD7F9493-84B5-48A2-92C5-20BDCFC6DC58}"/>
    <cellStyle name="Millares 12 2 2 2 9 2" xfId="11339" xr:uid="{89EE841F-3BFF-42AD-9A01-04E221D0C2D8}"/>
    <cellStyle name="Millares 12 2 2 2 9 2 2" xfId="32842" xr:uid="{E068D9B8-31FF-4B58-80E6-B973CA31F43B}"/>
    <cellStyle name="Millares 12 2 2 2 9 3" xfId="17974" xr:uid="{EFC827A3-F560-4520-B184-6A30C770190A}"/>
    <cellStyle name="Millares 12 2 2 2 9 3 2" xfId="39477" xr:uid="{C885DB78-EDBE-4355-A79F-C2063456896A}"/>
    <cellStyle name="Millares 12 2 2 2 9 4" xfId="24579" xr:uid="{5463A1D5-DD94-458E-B5CC-527560549DD7}"/>
    <cellStyle name="Millares 12 2 2 2 9 5" xfId="46082" xr:uid="{E9119DDB-693A-4EBB-BB88-951624355A7A}"/>
    <cellStyle name="Millares 12 2 2 3" xfId="466" xr:uid="{ED222A73-334B-4455-83D1-6A59D26F7EF7}"/>
    <cellStyle name="Millares 12 2 2 3 10" xfId="7077" xr:uid="{CD5C64E1-157F-42E3-A94E-1104BE203B44}"/>
    <cellStyle name="Millares 12 2 2 3 10 2" xfId="28580" xr:uid="{24A08A5B-6C5D-4B5C-9CE7-4F88EB04D8C7}"/>
    <cellStyle name="Millares 12 2 2 3 11" xfId="8733" xr:uid="{11B520A3-3801-4D49-ACEB-7D0F24573C47}"/>
    <cellStyle name="Millares 12 2 2 3 11 2" xfId="30236" xr:uid="{ACA704C4-8CF5-42A3-90AA-A65114C77955}"/>
    <cellStyle name="Millares 12 2 2 3 12" xfId="15369" xr:uid="{27108D53-6EF8-42C6-AE3E-1360A42CAA7B}"/>
    <cellStyle name="Millares 12 2 2 3 12 2" xfId="36872" xr:uid="{FDDBF635-5B49-4BFE-8504-F775A1ED31B9}"/>
    <cellStyle name="Millares 12 2 2 3 13" xfId="21974" xr:uid="{C736563A-C6C1-4240-9BAB-A9048E1B649E}"/>
    <cellStyle name="Millares 12 2 2 3 14" xfId="43477" xr:uid="{CED63676-32CD-4E06-A1F2-5AED9F82289F}"/>
    <cellStyle name="Millares 12 2 2 3 2" xfId="748" xr:uid="{27E126D7-2A3E-44B1-8CA3-18FD225B4B05}"/>
    <cellStyle name="Millares 12 2 2 3 2 10" xfId="15649" xr:uid="{55B92320-64AC-4165-BA75-3F568A8759A9}"/>
    <cellStyle name="Millares 12 2 2 3 2 10 2" xfId="37152" xr:uid="{216EB12C-34FC-4FDA-9916-F67A7A141F1A}"/>
    <cellStyle name="Millares 12 2 2 3 2 11" xfId="22254" xr:uid="{53746714-5F12-4CE8-8ECB-404FFAC8A138}"/>
    <cellStyle name="Millares 12 2 2 3 2 12" xfId="43757" xr:uid="{F8F3B9C3-CEA4-463C-BFF9-D645264E2ADD}"/>
    <cellStyle name="Millares 12 2 2 3 2 2" xfId="1694" xr:uid="{24EAAA91-1462-4AF7-9EC0-EEFE97E98F49}"/>
    <cellStyle name="Millares 12 2 2 3 2 2 2" xfId="4523" xr:uid="{694D6346-D671-4A4E-A7F2-93DCA55A6231}"/>
    <cellStyle name="Millares 12 2 2 3 2 2 2 2" xfId="12789" xr:uid="{04E01240-FA4D-48C6-8ABF-3624E4B00C90}"/>
    <cellStyle name="Millares 12 2 2 3 2 2 2 2 2" xfId="34292" xr:uid="{9CF00303-674F-4C06-8782-5D14CE0F6FDD}"/>
    <cellStyle name="Millares 12 2 2 3 2 2 2 3" xfId="19424" xr:uid="{ADE7D467-AE68-458D-8E7E-F63E3AB3D088}"/>
    <cellStyle name="Millares 12 2 2 3 2 2 2 3 2" xfId="40927" xr:uid="{CC66C46B-4C35-4677-BD0A-126EA5D17570}"/>
    <cellStyle name="Millares 12 2 2 3 2 2 2 4" xfId="26029" xr:uid="{F8E118C1-12F8-43F3-96C8-7A5E85C8954C}"/>
    <cellStyle name="Millares 12 2 2 3 2 2 2 5" xfId="47532" xr:uid="{259BDD24-54D4-4C67-B58D-6364A978AE53}"/>
    <cellStyle name="Millares 12 2 2 3 2 2 3" xfId="6662" xr:uid="{A4DC4FB4-EB8C-4DA0-AE9D-39415DF1536C}"/>
    <cellStyle name="Millares 12 2 2 3 2 2 3 2" xfId="14928" xr:uid="{36F294B0-6811-4137-99F6-71DDB3B2E62A}"/>
    <cellStyle name="Millares 12 2 2 3 2 2 3 2 2" xfId="36431" xr:uid="{2353FDCB-D7CE-4975-831C-AD2355247721}"/>
    <cellStyle name="Millares 12 2 2 3 2 2 3 3" xfId="21563" xr:uid="{6542FC77-00E5-4CCC-9064-8E623C0264BC}"/>
    <cellStyle name="Millares 12 2 2 3 2 2 3 3 2" xfId="43066" xr:uid="{4A240587-4EB1-48A6-AA29-CB2B8505D77A}"/>
    <cellStyle name="Millares 12 2 2 3 2 2 3 4" xfId="28168" xr:uid="{9EA9EDEB-2783-4E22-A897-58D13F1B380A}"/>
    <cellStyle name="Millares 12 2 2 3 2 2 3 5" xfId="49671" xr:uid="{AADA53E7-FD0D-4F2E-A523-993D2789EEF9}"/>
    <cellStyle name="Millares 12 2 2 3 2 2 4" xfId="8303" xr:uid="{8DC53DC7-71D5-4F91-9368-47A6FBEAA984}"/>
    <cellStyle name="Millares 12 2 2 3 2 2 4 2" xfId="29806" xr:uid="{7C8E9FBD-4C05-4F38-943D-032539B5E6FA}"/>
    <cellStyle name="Millares 12 2 2 3 2 2 5" xfId="9960" xr:uid="{6D3C17C7-B9D6-4EF8-A235-77F78833ABDC}"/>
    <cellStyle name="Millares 12 2 2 3 2 2 5 2" xfId="31463" xr:uid="{6DB95615-930E-4C13-BA78-505023BB641B}"/>
    <cellStyle name="Millares 12 2 2 3 2 2 6" xfId="16595" xr:uid="{A17DB543-BEE2-431C-A0FE-8E8A1FD7217E}"/>
    <cellStyle name="Millares 12 2 2 3 2 2 6 2" xfId="38098" xr:uid="{F37348E9-AB0D-4EC9-A36B-8F361BCB5075}"/>
    <cellStyle name="Millares 12 2 2 3 2 2 7" xfId="23200" xr:uid="{F314C592-7577-4166-84AD-DD5C118D8ED7}"/>
    <cellStyle name="Millares 12 2 2 3 2 2 8" xfId="44703" xr:uid="{4A46CE7B-80A6-4285-AA3C-1CEBDE02233B}"/>
    <cellStyle name="Millares 12 2 2 3 2 3" xfId="2381" xr:uid="{3DF569D3-F482-4837-98D9-B31B483D603E}"/>
    <cellStyle name="Millares 12 2 2 3 2 3 2" xfId="10647" xr:uid="{266874C1-6584-42BB-BEC1-54581AE17ED2}"/>
    <cellStyle name="Millares 12 2 2 3 2 3 2 2" xfId="32150" xr:uid="{3ED5C258-B636-4074-99F4-1B4652D93837}"/>
    <cellStyle name="Millares 12 2 2 3 2 3 3" xfId="17282" xr:uid="{C058369C-EA72-447E-A8A1-54C8FBB85437}"/>
    <cellStyle name="Millares 12 2 2 3 2 3 3 2" xfId="38785" xr:uid="{759436E6-28C6-4244-827B-2471C05D249C}"/>
    <cellStyle name="Millares 12 2 2 3 2 3 4" xfId="23887" xr:uid="{7BC26069-23AC-4EED-83D3-CF1BDFCB0581}"/>
    <cellStyle name="Millares 12 2 2 3 2 3 5" xfId="45390" xr:uid="{9F42C5FC-EA0D-45D2-BE67-EB8A475E4617}"/>
    <cellStyle name="Millares 12 2 2 3 2 4" xfId="2898" xr:uid="{11F410DA-9ACA-4BEC-BC89-1F82742BB00C}"/>
    <cellStyle name="Millares 12 2 2 3 2 4 2" xfId="11164" xr:uid="{2AA8A4CB-0239-49E8-8523-D122BB0D49C7}"/>
    <cellStyle name="Millares 12 2 2 3 2 4 2 2" xfId="32667" xr:uid="{A6211751-3D62-470F-9E73-E0681BA9B046}"/>
    <cellStyle name="Millares 12 2 2 3 2 4 3" xfId="17799" xr:uid="{47928F92-9CF6-4F1F-A5E9-2A63E10A9B08}"/>
    <cellStyle name="Millares 12 2 2 3 2 4 3 2" xfId="39302" xr:uid="{0682842A-623C-4428-8EBA-F5593E198ED5}"/>
    <cellStyle name="Millares 12 2 2 3 2 4 4" xfId="24404" xr:uid="{1B645A85-1BC3-4783-AA82-5A7F78F2EDC0}"/>
    <cellStyle name="Millares 12 2 2 3 2 4 5" xfId="45907" xr:uid="{56DCD446-6050-405C-8E1D-524D1D7F4349}"/>
    <cellStyle name="Millares 12 2 2 3 2 5" xfId="3577" xr:uid="{510AF066-0182-410E-9FD2-4B1BCE65A852}"/>
    <cellStyle name="Millares 12 2 2 3 2 5 2" xfId="11843" xr:uid="{9DA5D05C-9A44-4B57-B306-6AA0D555EF3C}"/>
    <cellStyle name="Millares 12 2 2 3 2 5 2 2" xfId="33346" xr:uid="{A44DFD7C-F1CC-4A69-A919-849991D1F8EC}"/>
    <cellStyle name="Millares 12 2 2 3 2 5 3" xfId="18478" xr:uid="{F2825581-2A0B-4A47-80C0-D7094811D310}"/>
    <cellStyle name="Millares 12 2 2 3 2 5 3 2" xfId="39981" xr:uid="{46999B20-DD4D-4401-A1FF-2AE2DF1BF50C}"/>
    <cellStyle name="Millares 12 2 2 3 2 5 4" xfId="25083" xr:uid="{272E83D9-EDCA-422C-B28C-807E3A9D7413}"/>
    <cellStyle name="Millares 12 2 2 3 2 5 5" xfId="46586" xr:uid="{5A57465E-C5DF-4D2D-BAB8-D294204A9952}"/>
    <cellStyle name="Millares 12 2 2 3 2 6" xfId="5042" xr:uid="{B8150806-78BB-43B5-BDC5-E159062A25C9}"/>
    <cellStyle name="Millares 12 2 2 3 2 6 2" xfId="13308" xr:uid="{F68DE21A-EBF3-46CE-9297-A7B62F1B736E}"/>
    <cellStyle name="Millares 12 2 2 3 2 6 2 2" xfId="34811" xr:uid="{128380EA-E7D7-467F-A93C-37E776F67243}"/>
    <cellStyle name="Millares 12 2 2 3 2 6 3" xfId="19943" xr:uid="{24CB456F-463B-4DDC-ACCE-D499756EA77E}"/>
    <cellStyle name="Millares 12 2 2 3 2 6 3 2" xfId="41446" xr:uid="{2752D5AE-114C-454B-9674-A497868C08FC}"/>
    <cellStyle name="Millares 12 2 2 3 2 6 4" xfId="26548" xr:uid="{805F0757-26FA-4994-90F2-46CE6AE37730}"/>
    <cellStyle name="Millares 12 2 2 3 2 6 5" xfId="48051" xr:uid="{2EDF2805-F6E2-47CD-BC3D-83A85518D524}"/>
    <cellStyle name="Millares 12 2 2 3 2 7" xfId="5716" xr:uid="{2B71E6DF-352E-4829-9549-5D5CAFA455F4}"/>
    <cellStyle name="Millares 12 2 2 3 2 7 2" xfId="13982" xr:uid="{AD8B6910-A439-4F98-9E04-1AFC08BACC4D}"/>
    <cellStyle name="Millares 12 2 2 3 2 7 2 2" xfId="35485" xr:uid="{9D6F78C8-B99A-4968-A741-B7EDCB93F089}"/>
    <cellStyle name="Millares 12 2 2 3 2 7 3" xfId="20617" xr:uid="{D77DB500-9559-4F66-84C0-50DEEDDF6F77}"/>
    <cellStyle name="Millares 12 2 2 3 2 7 3 2" xfId="42120" xr:uid="{C0D5F6A9-89F6-4FCF-BD6B-7F01A18ED0C8}"/>
    <cellStyle name="Millares 12 2 2 3 2 7 4" xfId="27222" xr:uid="{288FD59D-EEF1-44E3-9382-0484D6887AB1}"/>
    <cellStyle name="Millares 12 2 2 3 2 7 5" xfId="48725" xr:uid="{A880A133-1C9D-4851-BF89-F096C0A0D19E}"/>
    <cellStyle name="Millares 12 2 2 3 2 8" xfId="7357" xr:uid="{2F0F14A2-EE4D-4798-A996-BE009983BF0E}"/>
    <cellStyle name="Millares 12 2 2 3 2 8 2" xfId="28860" xr:uid="{4774159B-8EE1-4107-9D52-4CFF0ACB6284}"/>
    <cellStyle name="Millares 12 2 2 3 2 9" xfId="9014" xr:uid="{1DA8BACE-43F6-420C-B85E-0A527BE004BD}"/>
    <cellStyle name="Millares 12 2 2 3 2 9 2" xfId="30517" xr:uid="{57AEEAF8-E762-4FF2-9751-2911CD346867}"/>
    <cellStyle name="Millares 12 2 2 3 3" xfId="1018" xr:uid="{82CFB771-CDBB-4904-B92F-D5676206C596}"/>
    <cellStyle name="Millares 12 2 2 3 3 2" xfId="3847" xr:uid="{2D0628A5-7B9D-4324-8E86-F9A0B0492E73}"/>
    <cellStyle name="Millares 12 2 2 3 3 2 2" xfId="12113" xr:uid="{B5256066-7936-419F-A225-AB70F8813749}"/>
    <cellStyle name="Millares 12 2 2 3 3 2 2 2" xfId="33616" xr:uid="{7EB684D9-D52C-460D-8007-96D805CED922}"/>
    <cellStyle name="Millares 12 2 2 3 3 2 3" xfId="18748" xr:uid="{4BAA4D45-92D4-47B3-87F3-9723D67EB8D5}"/>
    <cellStyle name="Millares 12 2 2 3 3 2 3 2" xfId="40251" xr:uid="{4CEEEC74-EB29-459B-88B9-AB93FE14FC19}"/>
    <cellStyle name="Millares 12 2 2 3 3 2 4" xfId="25353" xr:uid="{FFD1514D-0C6A-4027-9CAB-405DC0A27E97}"/>
    <cellStyle name="Millares 12 2 2 3 3 2 5" xfId="46856" xr:uid="{B9AB213F-1593-4465-ABF7-0534B6A8D3E3}"/>
    <cellStyle name="Millares 12 2 2 3 3 3" xfId="5986" xr:uid="{EB72A247-7E05-466E-ABEE-06A670DA4A72}"/>
    <cellStyle name="Millares 12 2 2 3 3 3 2" xfId="14252" xr:uid="{6C587E03-909D-4875-BC57-7B5099F5BC71}"/>
    <cellStyle name="Millares 12 2 2 3 3 3 2 2" xfId="35755" xr:uid="{061ADF4E-C0A9-43C5-A8D8-E8826DA1E30D}"/>
    <cellStyle name="Millares 12 2 2 3 3 3 3" xfId="20887" xr:uid="{CF27D6B1-EE49-4FB1-B085-5B37E87EACE1}"/>
    <cellStyle name="Millares 12 2 2 3 3 3 3 2" xfId="42390" xr:uid="{B50BE30E-24D4-485C-B6B0-B13E20137569}"/>
    <cellStyle name="Millares 12 2 2 3 3 3 4" xfId="27492" xr:uid="{49F89A3B-EE8F-46F7-8C4F-1E46963EB532}"/>
    <cellStyle name="Millares 12 2 2 3 3 3 5" xfId="48995" xr:uid="{09E3480D-0F4B-4C1D-A16C-2D1ABDB94DAD}"/>
    <cellStyle name="Millares 12 2 2 3 3 4" xfId="7627" xr:uid="{98D6C177-11DA-4084-A87B-22FFAEC95C4A}"/>
    <cellStyle name="Millares 12 2 2 3 3 4 2" xfId="29130" xr:uid="{9A61DC84-4F02-4673-AB07-AE1274A43E8E}"/>
    <cellStyle name="Millares 12 2 2 3 3 5" xfId="9284" xr:uid="{7CDBE717-7E16-4E22-ACAB-6760BF24315C}"/>
    <cellStyle name="Millares 12 2 2 3 3 5 2" xfId="30787" xr:uid="{8470292E-F397-453A-84FC-385E89C862A0}"/>
    <cellStyle name="Millares 12 2 2 3 3 6" xfId="15919" xr:uid="{BE789102-273A-4EE7-9663-BE3F84C12C1F}"/>
    <cellStyle name="Millares 12 2 2 3 3 6 2" xfId="37422" xr:uid="{D1686F94-DF6C-4812-9F12-CA841B7DFADA}"/>
    <cellStyle name="Millares 12 2 2 3 3 7" xfId="22524" xr:uid="{57C4ABF4-0659-4D44-BCED-40BD130C9EEB}"/>
    <cellStyle name="Millares 12 2 2 3 3 8" xfId="44027" xr:uid="{3DA88141-5B0F-4D02-945B-B8323DC6A1E9}"/>
    <cellStyle name="Millares 12 2 2 3 4" xfId="1414" xr:uid="{D8A31014-FC0B-44F6-BCF3-469E184C08F7}"/>
    <cellStyle name="Millares 12 2 2 3 4 2" xfId="4243" xr:uid="{D571794B-AD2A-4CBE-B769-A46DD182D821}"/>
    <cellStyle name="Millares 12 2 2 3 4 2 2" xfId="12509" xr:uid="{ECA7FA13-9770-4CDE-A801-602C58A7EA13}"/>
    <cellStyle name="Millares 12 2 2 3 4 2 2 2" xfId="34012" xr:uid="{8B074429-72A8-47B8-AABA-35B885DE5ADF}"/>
    <cellStyle name="Millares 12 2 2 3 4 2 3" xfId="19144" xr:uid="{1F0FE832-7CA2-4C44-8EFA-4668D349C3C7}"/>
    <cellStyle name="Millares 12 2 2 3 4 2 3 2" xfId="40647" xr:uid="{481EFD8C-9496-43F2-8DFC-44F2479B0D2D}"/>
    <cellStyle name="Millares 12 2 2 3 4 2 4" xfId="25749" xr:uid="{6CD47743-8618-4BD0-A56D-705AB15A7185}"/>
    <cellStyle name="Millares 12 2 2 3 4 2 5" xfId="47252" xr:uid="{44923A7F-979E-48DA-9F35-829068DDD6B7}"/>
    <cellStyle name="Millares 12 2 2 3 4 3" xfId="6382" xr:uid="{AA396FA6-4F06-40E2-BCB8-62748C51C470}"/>
    <cellStyle name="Millares 12 2 2 3 4 3 2" xfId="14648" xr:uid="{D571E38F-002C-4857-94C7-D5562E243D80}"/>
    <cellStyle name="Millares 12 2 2 3 4 3 2 2" xfId="36151" xr:uid="{BA9BA949-32CD-47AC-BA2D-159E93BADB4F}"/>
    <cellStyle name="Millares 12 2 2 3 4 3 3" xfId="21283" xr:uid="{99D068D8-B5E6-4888-88C2-815192AE8F6B}"/>
    <cellStyle name="Millares 12 2 2 3 4 3 3 2" xfId="42786" xr:uid="{C8E36A6A-DED1-4399-B13D-CCE6A946C0CA}"/>
    <cellStyle name="Millares 12 2 2 3 4 3 4" xfId="27888" xr:uid="{DF19D07E-8F53-4576-B7AF-385D5A541623}"/>
    <cellStyle name="Millares 12 2 2 3 4 3 5" xfId="49391" xr:uid="{27558FEF-B69B-4301-BB23-B502E209B058}"/>
    <cellStyle name="Millares 12 2 2 3 4 4" xfId="8023" xr:uid="{2CCDEF08-34DC-4B00-975A-1D8027757BB1}"/>
    <cellStyle name="Millares 12 2 2 3 4 4 2" xfId="29526" xr:uid="{6FFF568B-C6B7-44DC-A083-D2E9CEF0676C}"/>
    <cellStyle name="Millares 12 2 2 3 4 5" xfId="9680" xr:uid="{313C96BE-04A2-43C7-8552-1A58CA980CB3}"/>
    <cellStyle name="Millares 12 2 2 3 4 5 2" xfId="31183" xr:uid="{5725961E-E126-4626-B24C-D6274D9FF8D8}"/>
    <cellStyle name="Millares 12 2 2 3 4 6" xfId="16315" xr:uid="{CA4DF6EB-F388-4418-8331-50A4271D8333}"/>
    <cellStyle name="Millares 12 2 2 3 4 6 2" xfId="37818" xr:uid="{23EAD78B-D809-4898-94C5-5E31AC6044AF}"/>
    <cellStyle name="Millares 12 2 2 3 4 7" xfId="22920" xr:uid="{17225E8D-A21A-4189-B0EE-1D45A727FAAE}"/>
    <cellStyle name="Millares 12 2 2 3 4 8" xfId="44423" xr:uid="{D779397B-EEC6-4863-891B-4F7399DA1BD5}"/>
    <cellStyle name="Millares 12 2 2 3 5" xfId="2101" xr:uid="{E2A1AB13-C0EB-4CF2-99FD-15EDC5B58298}"/>
    <cellStyle name="Millares 12 2 2 3 5 2" xfId="10367" xr:uid="{53A3A279-978C-4653-A4E7-3FAAB8FE9012}"/>
    <cellStyle name="Millares 12 2 2 3 5 2 2" xfId="31870" xr:uid="{43990517-B18D-442D-ADC6-7752C80A063B}"/>
    <cellStyle name="Millares 12 2 2 3 5 3" xfId="17002" xr:uid="{C07508D7-08E8-4358-A9E3-307F246FFAD0}"/>
    <cellStyle name="Millares 12 2 2 3 5 3 2" xfId="38505" xr:uid="{50A04708-301E-46F2-BFC6-8BC7128D82C7}"/>
    <cellStyle name="Millares 12 2 2 3 5 4" xfId="23607" xr:uid="{2B6CEBFA-97BA-4B9F-9DA0-3BF49D72828F}"/>
    <cellStyle name="Millares 12 2 2 3 5 5" xfId="45110" xr:uid="{DEC23410-692A-4BD6-94D1-6BAA26894B5C}"/>
    <cellStyle name="Millares 12 2 2 3 6" xfId="2649" xr:uid="{F72C158F-F2B8-4C19-8FCD-8A76B0BAFD88}"/>
    <cellStyle name="Millares 12 2 2 3 6 2" xfId="10915" xr:uid="{A842D5D0-BA6D-4641-85C6-B51DF986DC99}"/>
    <cellStyle name="Millares 12 2 2 3 6 2 2" xfId="32418" xr:uid="{5BF468AB-5F3E-4BAC-AE96-B992CFD17BD3}"/>
    <cellStyle name="Millares 12 2 2 3 6 3" xfId="17550" xr:uid="{D0CC0873-9ED4-4AC5-B297-00A63774BD9A}"/>
    <cellStyle name="Millares 12 2 2 3 6 3 2" xfId="39053" xr:uid="{8194DA40-F5F1-43C9-AEC8-AF0021D1CE82}"/>
    <cellStyle name="Millares 12 2 2 3 6 4" xfId="24155" xr:uid="{4589B75E-24EE-49B4-A3D6-B2AD268BE494}"/>
    <cellStyle name="Millares 12 2 2 3 6 5" xfId="45658" xr:uid="{603F3D67-D1CE-46A6-A839-62BFE91F286B}"/>
    <cellStyle name="Millares 12 2 2 3 7" xfId="3297" xr:uid="{804A9C82-D5F5-4839-B448-4B83150666C8}"/>
    <cellStyle name="Millares 12 2 2 3 7 2" xfId="11563" xr:uid="{352DBF7A-C6F3-403B-B97D-C660625EC969}"/>
    <cellStyle name="Millares 12 2 2 3 7 2 2" xfId="33066" xr:uid="{5D0A1126-F523-4F7D-8817-AFD477C26A10}"/>
    <cellStyle name="Millares 12 2 2 3 7 3" xfId="18198" xr:uid="{0CB559E8-AFC6-493A-89DC-E6E32B441F26}"/>
    <cellStyle name="Millares 12 2 2 3 7 3 2" xfId="39701" xr:uid="{F7C22936-1918-470C-B8D2-696EAC77E2CA}"/>
    <cellStyle name="Millares 12 2 2 3 7 4" xfId="24803" xr:uid="{78A7902F-E812-447E-9F91-E69964DBA5D2}"/>
    <cellStyle name="Millares 12 2 2 3 7 5" xfId="46306" xr:uid="{CD428541-CFE4-4D5D-AE00-BD515A94D26E}"/>
    <cellStyle name="Millares 12 2 2 3 8" xfId="4793" xr:uid="{20377E4A-E913-4691-BCE7-685C70C5D191}"/>
    <cellStyle name="Millares 12 2 2 3 8 2" xfId="13059" xr:uid="{8693EB90-474D-49D5-B0C9-38DB5442634B}"/>
    <cellStyle name="Millares 12 2 2 3 8 2 2" xfId="34562" xr:uid="{0CA9D345-9846-4A4C-BFE0-D1737C92118B}"/>
    <cellStyle name="Millares 12 2 2 3 8 3" xfId="19694" xr:uid="{64CEAC06-6782-41A6-B6CB-68F08AD68DFE}"/>
    <cellStyle name="Millares 12 2 2 3 8 3 2" xfId="41197" xr:uid="{436C5EE0-B7E4-4830-B9A9-070920D1B751}"/>
    <cellStyle name="Millares 12 2 2 3 8 4" xfId="26299" xr:uid="{10925FC4-D53D-4EF9-AD23-9AA883431557}"/>
    <cellStyle name="Millares 12 2 2 3 8 5" xfId="47802" xr:uid="{C3109B15-F16B-42DA-9544-D564E3707E55}"/>
    <cellStyle name="Millares 12 2 2 3 9" xfId="5436" xr:uid="{AED6FF33-039B-43F3-B8BF-3B2423565D74}"/>
    <cellStyle name="Millares 12 2 2 3 9 2" xfId="13702" xr:uid="{94C373F7-43A0-471E-A905-A49B185B7A7D}"/>
    <cellStyle name="Millares 12 2 2 3 9 2 2" xfId="35205" xr:uid="{21A35DE0-C0CF-48F4-93E2-33CCF8C18F30}"/>
    <cellStyle name="Millares 12 2 2 3 9 3" xfId="20337" xr:uid="{95874C14-9029-4F22-A8CD-0212D6DE329A}"/>
    <cellStyle name="Millares 12 2 2 3 9 3 2" xfId="41840" xr:uid="{831DF97F-A2C4-4B87-A1EF-FAECA77B9A9C}"/>
    <cellStyle name="Millares 12 2 2 3 9 4" xfId="26942" xr:uid="{765B8C88-5AA9-42F2-B548-93CD0F4E5C0A}"/>
    <cellStyle name="Millares 12 2 2 3 9 5" xfId="48445" xr:uid="{88AFFBE8-FBEA-40E6-8486-617A884CE526}"/>
    <cellStyle name="Millares 12 2 2 4" xfId="339" xr:uid="{4979400B-02AD-4744-B98A-D5A892F59580}"/>
    <cellStyle name="Millares 12 2 2 4 10" xfId="15242" xr:uid="{A761C336-A7C7-43FA-990B-6733BFEEE889}"/>
    <cellStyle name="Millares 12 2 2 4 10 2" xfId="36745" xr:uid="{3080F5BF-6439-4D49-AAEA-38E7BC7A9FDA}"/>
    <cellStyle name="Millares 12 2 2 4 11" xfId="21847" xr:uid="{36D1A752-66D0-4DE2-8F94-E98CB4EF45F9}"/>
    <cellStyle name="Millares 12 2 2 4 12" xfId="43350" xr:uid="{3D3C23EE-EA8B-40A1-A80B-03876C7BA83F}"/>
    <cellStyle name="Millares 12 2 2 4 2" xfId="1287" xr:uid="{E35BFD04-C603-45F9-BDAC-A354EF0B2D1B}"/>
    <cellStyle name="Millares 12 2 2 4 2 2" xfId="4116" xr:uid="{D872B7D7-07C8-4A2F-BBE5-D91FE126365A}"/>
    <cellStyle name="Millares 12 2 2 4 2 2 2" xfId="12382" xr:uid="{6749FBC8-4B1A-4599-B6E7-6072427E1FAA}"/>
    <cellStyle name="Millares 12 2 2 4 2 2 2 2" xfId="33885" xr:uid="{6421655F-06BF-4216-B7BA-A8EABEEE9032}"/>
    <cellStyle name="Millares 12 2 2 4 2 2 3" xfId="19017" xr:uid="{A8FC2B1E-309F-4A20-B2E7-95BDB8FD18AE}"/>
    <cellStyle name="Millares 12 2 2 4 2 2 3 2" xfId="40520" xr:uid="{6D2D0F8B-F67B-447E-A52C-CAF20D3E922C}"/>
    <cellStyle name="Millares 12 2 2 4 2 2 4" xfId="25622" xr:uid="{AEDA21AE-FAA5-4834-A0CC-0BA45148721A}"/>
    <cellStyle name="Millares 12 2 2 4 2 2 5" xfId="47125" xr:uid="{2BE98577-61E8-4FC8-A03E-94CB9A8DBB45}"/>
    <cellStyle name="Millares 12 2 2 4 2 3" xfId="6255" xr:uid="{A9D44328-69DB-43A7-AE19-F94B95A5E91F}"/>
    <cellStyle name="Millares 12 2 2 4 2 3 2" xfId="14521" xr:uid="{BD34CC63-5EB1-4AC2-8745-2B99D380DF60}"/>
    <cellStyle name="Millares 12 2 2 4 2 3 2 2" xfId="36024" xr:uid="{79C55AB0-4CA2-40A9-901B-6D7D8DCF2A2F}"/>
    <cellStyle name="Millares 12 2 2 4 2 3 3" xfId="21156" xr:uid="{6964E691-D246-4AC6-AF91-0AFA416081A0}"/>
    <cellStyle name="Millares 12 2 2 4 2 3 3 2" xfId="42659" xr:uid="{4E4C2F51-228E-487A-BA7A-C6A39B7E6D82}"/>
    <cellStyle name="Millares 12 2 2 4 2 3 4" xfId="27761" xr:uid="{8055001E-06DA-4E61-ABFD-F97643416446}"/>
    <cellStyle name="Millares 12 2 2 4 2 3 5" xfId="49264" xr:uid="{BE3D28B0-C290-4508-A160-1B57A48D5B78}"/>
    <cellStyle name="Millares 12 2 2 4 2 4" xfId="7896" xr:uid="{3D99E363-E826-4622-8D85-D0BA0810394A}"/>
    <cellStyle name="Millares 12 2 2 4 2 4 2" xfId="29399" xr:uid="{5975E2BC-97BF-4CFE-B8FB-E50396978AED}"/>
    <cellStyle name="Millares 12 2 2 4 2 5" xfId="9553" xr:uid="{61F7FABA-D4DD-46E2-9513-CB308986EDE9}"/>
    <cellStyle name="Millares 12 2 2 4 2 5 2" xfId="31056" xr:uid="{A1828CA5-EE78-4882-87CD-2191BD02FBD1}"/>
    <cellStyle name="Millares 12 2 2 4 2 6" xfId="16188" xr:uid="{5252313D-1C17-4C1A-8937-FCA59F82B7DD}"/>
    <cellStyle name="Millares 12 2 2 4 2 6 2" xfId="37691" xr:uid="{A3B4AC06-A1CB-44C8-9BC0-190F088590E9}"/>
    <cellStyle name="Millares 12 2 2 4 2 7" xfId="22793" xr:uid="{799E2060-C53C-4544-9D22-2B46B5FA4068}"/>
    <cellStyle name="Millares 12 2 2 4 2 8" xfId="44296" xr:uid="{240BC2EA-EB88-4127-8772-C47B16DD62D6}"/>
    <cellStyle name="Millares 12 2 2 4 3" xfId="1974" xr:uid="{784A7D44-1697-4657-A4A0-85D095A1A4A4}"/>
    <cellStyle name="Millares 12 2 2 4 3 2" xfId="10240" xr:uid="{B02729FA-FC0A-411A-ACA1-E123CF9BA1DF}"/>
    <cellStyle name="Millares 12 2 2 4 3 2 2" xfId="31743" xr:uid="{5B9811FB-B86E-43A3-9850-50D00F5C8265}"/>
    <cellStyle name="Millares 12 2 2 4 3 3" xfId="16875" xr:uid="{7EFC66DA-E9F4-42E8-A75B-7E43710E5162}"/>
    <cellStyle name="Millares 12 2 2 4 3 3 2" xfId="38378" xr:uid="{D65D634E-A248-4E07-98BB-997366A4D912}"/>
    <cellStyle name="Millares 12 2 2 4 3 4" xfId="23480" xr:uid="{038F6787-C1BA-4388-A91D-951D69552B56}"/>
    <cellStyle name="Millares 12 2 2 4 3 5" xfId="44983" xr:uid="{18F9E3F7-0D0B-43EB-AC5A-EA28418890AF}"/>
    <cellStyle name="Millares 12 2 2 4 4" xfId="2773" xr:uid="{76D0FCC8-ADE1-4694-8A5C-239C9498A15C}"/>
    <cellStyle name="Millares 12 2 2 4 4 2" xfId="11039" xr:uid="{C2CB0499-0DB6-4BD8-B9F7-8906797A2789}"/>
    <cellStyle name="Millares 12 2 2 4 4 2 2" xfId="32542" xr:uid="{03318578-6021-4DAE-A550-6A7C76E532A4}"/>
    <cellStyle name="Millares 12 2 2 4 4 3" xfId="17674" xr:uid="{07F521E2-7BB6-4330-9687-463DBE9A3265}"/>
    <cellStyle name="Millares 12 2 2 4 4 3 2" xfId="39177" xr:uid="{226D9135-60C0-40F0-BA18-029B8F649F19}"/>
    <cellStyle name="Millares 12 2 2 4 4 4" xfId="24279" xr:uid="{54F528A5-1747-4FD5-A437-A9891105CE1D}"/>
    <cellStyle name="Millares 12 2 2 4 4 5" xfId="45782" xr:uid="{21CA29CF-8E1D-447B-AA6D-0CA540A37F27}"/>
    <cellStyle name="Millares 12 2 2 4 5" xfId="3170" xr:uid="{5F811D72-EDDF-407B-B816-D6366BD44FE9}"/>
    <cellStyle name="Millares 12 2 2 4 5 2" xfId="11436" xr:uid="{FB1CD6D0-782A-44E0-835D-18CDBFFB6AAB}"/>
    <cellStyle name="Millares 12 2 2 4 5 2 2" xfId="32939" xr:uid="{92E4F9E1-6490-49A8-800D-231998EA913F}"/>
    <cellStyle name="Millares 12 2 2 4 5 3" xfId="18071" xr:uid="{EBE08678-7A5B-402E-968D-B574E2EE4AD8}"/>
    <cellStyle name="Millares 12 2 2 4 5 3 2" xfId="39574" xr:uid="{28D9A307-37A7-47CD-A911-9BCA63BEC971}"/>
    <cellStyle name="Millares 12 2 2 4 5 4" xfId="24676" xr:uid="{D2EDA098-D12A-495B-A84D-DBCDF25DA79E}"/>
    <cellStyle name="Millares 12 2 2 4 5 5" xfId="46179" xr:uid="{5DF807EC-DE77-406E-A506-A507F9102C9E}"/>
    <cellStyle name="Millares 12 2 2 4 6" xfId="4917" xr:uid="{07E3CE25-1CDB-41CA-AB44-094B52462DDF}"/>
    <cellStyle name="Millares 12 2 2 4 6 2" xfId="13183" xr:uid="{634DDEF5-F97D-416D-A9C4-C9F18EB1AC41}"/>
    <cellStyle name="Millares 12 2 2 4 6 2 2" xfId="34686" xr:uid="{2052A398-049C-4AC2-945D-82B1740642F3}"/>
    <cellStyle name="Millares 12 2 2 4 6 3" xfId="19818" xr:uid="{D02F8852-13F3-474E-BF03-4E2127844AF5}"/>
    <cellStyle name="Millares 12 2 2 4 6 3 2" xfId="41321" xr:uid="{D87E98B1-0BC4-42D9-801C-36AF0DFEE2EF}"/>
    <cellStyle name="Millares 12 2 2 4 6 4" xfId="26423" xr:uid="{DD426826-D400-4577-8859-1BC9572ACBE3}"/>
    <cellStyle name="Millares 12 2 2 4 6 5" xfId="47926" xr:uid="{6776EBBC-2019-4ACA-AE0A-27C108FFBE8C}"/>
    <cellStyle name="Millares 12 2 2 4 7" xfId="5309" xr:uid="{12692A1F-3BD5-4182-BB70-2EE27EFED5F4}"/>
    <cellStyle name="Millares 12 2 2 4 7 2" xfId="13575" xr:uid="{EDDADFC0-35EC-4CAA-A6AD-EC6CA65DA451}"/>
    <cellStyle name="Millares 12 2 2 4 7 2 2" xfId="35078" xr:uid="{6397359E-A0A7-49A5-B21A-66024DC161DB}"/>
    <cellStyle name="Millares 12 2 2 4 7 3" xfId="20210" xr:uid="{8D8AAAA5-00EF-4951-8E5D-9C46890507E3}"/>
    <cellStyle name="Millares 12 2 2 4 7 3 2" xfId="41713" xr:uid="{30A94139-96E9-480D-A390-752C77F6E5D4}"/>
    <cellStyle name="Millares 12 2 2 4 7 4" xfId="26815" xr:uid="{3D2C0AD9-CA06-45F3-A70A-39FED0DC47C0}"/>
    <cellStyle name="Millares 12 2 2 4 7 5" xfId="48318" xr:uid="{C3D6424C-CED8-4D13-930D-A513F6746C0E}"/>
    <cellStyle name="Millares 12 2 2 4 8" xfId="6950" xr:uid="{EC31D4C7-37C9-4318-888C-E7D3AA3F5290}"/>
    <cellStyle name="Millares 12 2 2 4 8 2" xfId="28453" xr:uid="{B9878257-58ED-4A04-9185-96F5552BB675}"/>
    <cellStyle name="Millares 12 2 2 4 9" xfId="8606" xr:uid="{3805B0FB-59D4-4CF4-ACE7-A948058D6044}"/>
    <cellStyle name="Millares 12 2 2 4 9 2" xfId="30109" xr:uid="{64A0FF08-AA6D-4112-B661-1A497B77F8DC}"/>
    <cellStyle name="Millares 12 2 2 5" xfId="623" xr:uid="{7A013199-4F7F-40BC-B2DC-DCE80604F5B9}"/>
    <cellStyle name="Millares 12 2 2 5 10" xfId="43632" xr:uid="{2D5EF812-795F-4A2B-B7C2-07DFA0C72192}"/>
    <cellStyle name="Millares 12 2 2 5 2" xfId="1569" xr:uid="{2B927650-64DA-45DD-BCE4-087DADB78446}"/>
    <cellStyle name="Millares 12 2 2 5 2 2" xfId="4398" xr:uid="{BF4639D7-4FA7-452B-8532-D9CFDA36A6E8}"/>
    <cellStyle name="Millares 12 2 2 5 2 2 2" xfId="12664" xr:uid="{0C74BCD1-5D9B-4A61-ACD8-246C417A7197}"/>
    <cellStyle name="Millares 12 2 2 5 2 2 2 2" xfId="34167" xr:uid="{BF52DD04-D402-413D-98EC-D5BDA9CC3C6A}"/>
    <cellStyle name="Millares 12 2 2 5 2 2 3" xfId="19299" xr:uid="{9DD9C975-85D9-4978-A20B-420E8B386AB0}"/>
    <cellStyle name="Millares 12 2 2 5 2 2 3 2" xfId="40802" xr:uid="{E6BD3F9B-A47E-417E-A238-624EA3F2BA8E}"/>
    <cellStyle name="Millares 12 2 2 5 2 2 4" xfId="25904" xr:uid="{08C1AEFC-4027-4306-9E89-1A59B8793D57}"/>
    <cellStyle name="Millares 12 2 2 5 2 2 5" xfId="47407" xr:uid="{E2C2340A-8B49-4109-8856-E56CA2CC9BF6}"/>
    <cellStyle name="Millares 12 2 2 5 2 3" xfId="6537" xr:uid="{3B1A4ADC-DD31-4B6A-8420-B4AEBC28583B}"/>
    <cellStyle name="Millares 12 2 2 5 2 3 2" xfId="14803" xr:uid="{3A3324AD-902F-46C4-9939-A92322AAB49C}"/>
    <cellStyle name="Millares 12 2 2 5 2 3 2 2" xfId="36306" xr:uid="{D9537A4D-1A3A-4362-A174-2A4868B01B39}"/>
    <cellStyle name="Millares 12 2 2 5 2 3 3" xfId="21438" xr:uid="{82E81C1D-CFF9-46F3-8EEB-86D62625C3EE}"/>
    <cellStyle name="Millares 12 2 2 5 2 3 3 2" xfId="42941" xr:uid="{82934C43-1C8F-458B-93D0-ABD73E2A7D6B}"/>
    <cellStyle name="Millares 12 2 2 5 2 3 4" xfId="28043" xr:uid="{B4CD11BC-4512-4CF0-9B28-EECC622F14EA}"/>
    <cellStyle name="Millares 12 2 2 5 2 3 5" xfId="49546" xr:uid="{B25197CA-3215-49DA-B6D6-1F9E2A590D99}"/>
    <cellStyle name="Millares 12 2 2 5 2 4" xfId="8178" xr:uid="{7E3C2672-42A0-49B2-AC60-2BC316DF28DE}"/>
    <cellStyle name="Millares 12 2 2 5 2 4 2" xfId="29681" xr:uid="{DAE2AD5E-BA8E-4F00-9A81-F7BB746F39B0}"/>
    <cellStyle name="Millares 12 2 2 5 2 5" xfId="9835" xr:uid="{BA0B0D95-0055-4DE8-BD3F-6F345D119680}"/>
    <cellStyle name="Millares 12 2 2 5 2 5 2" xfId="31338" xr:uid="{6874C953-A87F-4357-B1FA-4E10BC8E66E3}"/>
    <cellStyle name="Millares 12 2 2 5 2 6" xfId="16470" xr:uid="{F7E35C96-18D1-4011-8DD9-70BD9DF9199B}"/>
    <cellStyle name="Millares 12 2 2 5 2 6 2" xfId="37973" xr:uid="{E8725371-403D-4588-AF5F-2BFED0D9B2BB}"/>
    <cellStyle name="Millares 12 2 2 5 2 7" xfId="23075" xr:uid="{91E5553B-BC77-40DF-A1EE-6A6644972344}"/>
    <cellStyle name="Millares 12 2 2 5 2 8" xfId="44578" xr:uid="{7E612A8C-64A3-4076-AFB5-9DF80CF6A497}"/>
    <cellStyle name="Millares 12 2 2 5 3" xfId="2256" xr:uid="{546027D6-A532-46EE-84FD-D773FFF3E4F8}"/>
    <cellStyle name="Millares 12 2 2 5 3 2" xfId="10522" xr:uid="{A7CDF875-7032-418F-BA93-6BAD0B3589AB}"/>
    <cellStyle name="Millares 12 2 2 5 3 2 2" xfId="32025" xr:uid="{21C09127-6199-493B-B002-F299C713C486}"/>
    <cellStyle name="Millares 12 2 2 5 3 3" xfId="17157" xr:uid="{1ADB57EF-4796-43D1-BA32-6FAE3BB7375D}"/>
    <cellStyle name="Millares 12 2 2 5 3 3 2" xfId="38660" xr:uid="{51570A41-8F9E-426A-A29B-AFE01E4A59AE}"/>
    <cellStyle name="Millares 12 2 2 5 3 4" xfId="23762" xr:uid="{41D3E2E3-4671-4694-B78F-DB05D1EF2E0D}"/>
    <cellStyle name="Millares 12 2 2 5 3 5" xfId="45265" xr:uid="{BB14B3D0-2743-4A32-9683-CFD0A0C6D9A7}"/>
    <cellStyle name="Millares 12 2 2 5 4" xfId="3452" xr:uid="{86E0BCD0-E3AB-4589-B7A7-307E13BACC27}"/>
    <cellStyle name="Millares 12 2 2 5 4 2" xfId="11718" xr:uid="{8B942C25-F176-44D3-BF7C-93D7D62DE89E}"/>
    <cellStyle name="Millares 12 2 2 5 4 2 2" xfId="33221" xr:uid="{0C696828-3897-4D14-9F80-F3FCE6DF3D49}"/>
    <cellStyle name="Millares 12 2 2 5 4 3" xfId="18353" xr:uid="{533AAFBC-4395-4CCF-B108-32325B7E1392}"/>
    <cellStyle name="Millares 12 2 2 5 4 3 2" xfId="39856" xr:uid="{90190E8D-5763-4E4F-9D58-71C55FAE8B9A}"/>
    <cellStyle name="Millares 12 2 2 5 4 4" xfId="24958" xr:uid="{5B975FE0-3923-4DB6-BAEC-F690D19E08CB}"/>
    <cellStyle name="Millares 12 2 2 5 4 5" xfId="46461" xr:uid="{793A14FE-30B1-4589-BEB0-9018EE0B0E6D}"/>
    <cellStyle name="Millares 12 2 2 5 5" xfId="5591" xr:uid="{8E316FD9-E139-4538-A31E-A5F19A66A95E}"/>
    <cellStyle name="Millares 12 2 2 5 5 2" xfId="13857" xr:uid="{5C48C192-7CB2-44E2-B8D3-00C09DF4AB7C}"/>
    <cellStyle name="Millares 12 2 2 5 5 2 2" xfId="35360" xr:uid="{34C4679F-E865-434C-8073-2A30B297FD0C}"/>
    <cellStyle name="Millares 12 2 2 5 5 3" xfId="20492" xr:uid="{9D9BFCE1-6815-46EC-9618-99ED5CA0FEC2}"/>
    <cellStyle name="Millares 12 2 2 5 5 3 2" xfId="41995" xr:uid="{E333EBD7-3127-44D5-A175-D4CDBC2038FF}"/>
    <cellStyle name="Millares 12 2 2 5 5 4" xfId="27097" xr:uid="{BF8861E0-84C6-4FDC-916D-2AC9C5550958}"/>
    <cellStyle name="Millares 12 2 2 5 5 5" xfId="48600" xr:uid="{64195769-A9DD-4FB0-A874-7F88D5A17AB2}"/>
    <cellStyle name="Millares 12 2 2 5 6" xfId="7232" xr:uid="{BA39F5F6-73DB-4EDC-A1BF-7C46FB63434A}"/>
    <cellStyle name="Millares 12 2 2 5 6 2" xfId="28735" xr:uid="{16007E9D-BC9A-43EE-B336-0212841FA82F}"/>
    <cellStyle name="Millares 12 2 2 5 7" xfId="8889" xr:uid="{4A75699B-5106-40ED-9910-3E5BFA1BE601}"/>
    <cellStyle name="Millares 12 2 2 5 7 2" xfId="30392" xr:uid="{A2C5DB4B-2E2E-4A33-8BC8-E423582F52E3}"/>
    <cellStyle name="Millares 12 2 2 5 8" xfId="15524" xr:uid="{63A6D9FB-AB43-41D5-ADB4-4F9577659C05}"/>
    <cellStyle name="Millares 12 2 2 5 8 2" xfId="37027" xr:uid="{8137C311-633D-429F-9B30-178F1ED291BD}"/>
    <cellStyle name="Millares 12 2 2 5 9" xfId="22129" xr:uid="{F51ACC19-D4AD-4D1A-8DF4-52FC62CEC7C0}"/>
    <cellStyle name="Millares 12 2 2 6" xfId="891" xr:uid="{04906752-C31A-472B-91ED-B73CBBCA6A9E}"/>
    <cellStyle name="Millares 12 2 2 6 2" xfId="3720" xr:uid="{A150031C-9F03-41F1-BBA8-0CD1957297BC}"/>
    <cellStyle name="Millares 12 2 2 6 2 2" xfId="11986" xr:uid="{0419FAE8-E1CE-4EBD-9DB1-7659A0AE7A41}"/>
    <cellStyle name="Millares 12 2 2 6 2 2 2" xfId="33489" xr:uid="{727BC6B2-5F48-4E76-9470-BE93054231CE}"/>
    <cellStyle name="Millares 12 2 2 6 2 3" xfId="18621" xr:uid="{8B09EBBC-4AEC-4085-9032-B28E44DF94FB}"/>
    <cellStyle name="Millares 12 2 2 6 2 3 2" xfId="40124" xr:uid="{7D4F2B47-CA40-4E08-86F5-9FB20BE62192}"/>
    <cellStyle name="Millares 12 2 2 6 2 4" xfId="25226" xr:uid="{D672D4EC-8BE9-4757-917A-095B7D3C66D6}"/>
    <cellStyle name="Millares 12 2 2 6 2 5" xfId="46729" xr:uid="{9C2A7DD2-819E-4A44-AA6C-9D7A4BEE82C5}"/>
    <cellStyle name="Millares 12 2 2 6 3" xfId="5859" xr:uid="{A12FE02F-827E-4FE0-AEF7-AED2E9674D94}"/>
    <cellStyle name="Millares 12 2 2 6 3 2" xfId="14125" xr:uid="{FCD942BD-BCC8-45B7-A388-A9B3752153C2}"/>
    <cellStyle name="Millares 12 2 2 6 3 2 2" xfId="35628" xr:uid="{1227A221-F75C-4FBF-9398-6906D476BC12}"/>
    <cellStyle name="Millares 12 2 2 6 3 3" xfId="20760" xr:uid="{ECD484E0-1638-47C2-8FBC-5F6053F451C7}"/>
    <cellStyle name="Millares 12 2 2 6 3 3 2" xfId="42263" xr:uid="{A780F472-A6F3-498B-B547-E893104F5D0F}"/>
    <cellStyle name="Millares 12 2 2 6 3 4" xfId="27365" xr:uid="{464BAEA2-4FF8-482F-82B6-661A82A9327B}"/>
    <cellStyle name="Millares 12 2 2 6 3 5" xfId="48868" xr:uid="{477BEE93-7180-454B-B6E2-CA533C5B719C}"/>
    <cellStyle name="Millares 12 2 2 6 4" xfId="7500" xr:uid="{7DC5B99C-9E67-4D73-BBBB-08CE061A7EC9}"/>
    <cellStyle name="Millares 12 2 2 6 4 2" xfId="29003" xr:uid="{785B6B14-78A5-441F-9E67-4AF37F435A0A}"/>
    <cellStyle name="Millares 12 2 2 6 5" xfId="9157" xr:uid="{24D0DC5A-4F43-4A60-954D-5CD0C87F1F35}"/>
    <cellStyle name="Millares 12 2 2 6 5 2" xfId="30660" xr:uid="{FAADDDE6-3A57-47AD-8872-B8A61860BA66}"/>
    <cellStyle name="Millares 12 2 2 6 6" xfId="15792" xr:uid="{FEE5E060-11A1-4509-8A3D-48B5E3C0AE9E}"/>
    <cellStyle name="Millares 12 2 2 6 6 2" xfId="37295" xr:uid="{08BF59FE-EDB3-4579-AA35-C68E37D577C5}"/>
    <cellStyle name="Millares 12 2 2 6 7" xfId="22397" xr:uid="{FC94A59E-0C14-4E2A-B9A1-4E45A42051F2}"/>
    <cellStyle name="Millares 12 2 2 6 8" xfId="43900" xr:uid="{92FB9A4C-A29F-4FD2-97F5-EA273616192B}"/>
    <cellStyle name="Millares 12 2 2 7" xfId="1152" xr:uid="{3E719667-3DD6-4B72-94F4-281DC02AFDBD}"/>
    <cellStyle name="Millares 12 2 2 7 2" xfId="3981" xr:uid="{214C92D9-7D6F-4656-81BA-4DACA29A56B9}"/>
    <cellStyle name="Millares 12 2 2 7 2 2" xfId="12247" xr:uid="{E38DB296-1114-428E-B08D-E290ACF1784E}"/>
    <cellStyle name="Millares 12 2 2 7 2 2 2" xfId="33750" xr:uid="{A9C47D7F-F850-4B64-B440-64635A3AA730}"/>
    <cellStyle name="Millares 12 2 2 7 2 3" xfId="18882" xr:uid="{7C6CF183-DC3F-4885-96C1-7A94EF3615CE}"/>
    <cellStyle name="Millares 12 2 2 7 2 3 2" xfId="40385" xr:uid="{EEE8F943-CCDF-42CA-BA23-721551196357}"/>
    <cellStyle name="Millares 12 2 2 7 2 4" xfId="25487" xr:uid="{D8ACA8FF-8932-4A09-8159-9F21337AF61A}"/>
    <cellStyle name="Millares 12 2 2 7 2 5" xfId="46990" xr:uid="{0137F63C-27C0-43AE-924A-C58A5D87A58B}"/>
    <cellStyle name="Millares 12 2 2 7 3" xfId="6120" xr:uid="{DC287BB4-C1C3-4AAE-A5E0-14B5BE38B9D7}"/>
    <cellStyle name="Millares 12 2 2 7 3 2" xfId="14386" xr:uid="{5EF689C6-4AB7-4AFF-B44D-87EEC50273E4}"/>
    <cellStyle name="Millares 12 2 2 7 3 2 2" xfId="35889" xr:uid="{CDA367D5-198C-4F06-AA2D-2E5B0764F428}"/>
    <cellStyle name="Millares 12 2 2 7 3 3" xfId="21021" xr:uid="{A00B8C70-3C85-49CA-9AE5-A352EB4D2020}"/>
    <cellStyle name="Millares 12 2 2 7 3 3 2" xfId="42524" xr:uid="{FE0FFA92-041B-401F-BFE3-4033D355F641}"/>
    <cellStyle name="Millares 12 2 2 7 3 4" xfId="27626" xr:uid="{B7A19752-0B73-43D8-B285-AC35301EFCC6}"/>
    <cellStyle name="Millares 12 2 2 7 3 5" xfId="49129" xr:uid="{C2A7A865-DE42-4C88-ACE1-B31A7FE4A529}"/>
    <cellStyle name="Millares 12 2 2 7 4" xfId="7761" xr:uid="{8FF3F5C9-9250-47A7-B0D1-02DD816A33CF}"/>
    <cellStyle name="Millares 12 2 2 7 4 2" xfId="29264" xr:uid="{6BDE92D7-8E12-4997-81FF-C87980FEDFD9}"/>
    <cellStyle name="Millares 12 2 2 7 5" xfId="9418" xr:uid="{5E2C19AA-31DB-4F95-9226-FAC8DB39A5CC}"/>
    <cellStyle name="Millares 12 2 2 7 5 2" xfId="30921" xr:uid="{C838B39E-948B-4056-A243-DB4B89F7993A}"/>
    <cellStyle name="Millares 12 2 2 7 6" xfId="16053" xr:uid="{7BC6AF58-C1BC-4496-A730-AD115D410F49}"/>
    <cellStyle name="Millares 12 2 2 7 6 2" xfId="37556" xr:uid="{299EFF66-406B-4863-8741-5B44C5F17EB7}"/>
    <cellStyle name="Millares 12 2 2 7 7" xfId="22658" xr:uid="{E7F7F5C6-F8E1-4319-9998-4A8515479C9D}"/>
    <cellStyle name="Millares 12 2 2 7 8" xfId="44161" xr:uid="{A37A3C70-C25E-4EB8-827C-66A7EE646526}"/>
    <cellStyle name="Millares 12 2 2 8" xfId="1840" xr:uid="{B7B160EE-AAC1-4365-A0EE-4786269D9CAB}"/>
    <cellStyle name="Millares 12 2 2 8 2" xfId="10106" xr:uid="{FAE721E9-BE19-465C-8470-B290F68E1E96}"/>
    <cellStyle name="Millares 12 2 2 8 2 2" xfId="31609" xr:uid="{8CA3BA33-5826-41C2-A7A6-F60CCA9A141D}"/>
    <cellStyle name="Millares 12 2 2 8 3" xfId="16741" xr:uid="{A1A8655A-44FC-49D7-AB3C-3CA40A2D81DF}"/>
    <cellStyle name="Millares 12 2 2 8 3 2" xfId="38244" xr:uid="{D6F959C8-A9AE-40DE-B31C-DA12C81FD29F}"/>
    <cellStyle name="Millares 12 2 2 8 4" xfId="23346" xr:uid="{7CDB59CC-C017-49A1-9AAD-ED115B70792D}"/>
    <cellStyle name="Millares 12 2 2 8 5" xfId="44849" xr:uid="{CDE4C497-F5EE-4C36-A0E9-37C92E30620F}"/>
    <cellStyle name="Millares 12 2 2 9" xfId="2525" xr:uid="{36F92017-7265-4E5E-8E87-FFE08C05E243}"/>
    <cellStyle name="Millares 12 2 2 9 2" xfId="10791" xr:uid="{D2B77E53-0E38-49B4-BAFD-FF479FEC7996}"/>
    <cellStyle name="Millares 12 2 2 9 2 2" xfId="32294" xr:uid="{7B50B560-9D7D-42F1-993C-F388227C6F77}"/>
    <cellStyle name="Millares 12 2 2 9 3" xfId="17426" xr:uid="{4722F16C-9118-4117-AAFD-EFAB4AD73964}"/>
    <cellStyle name="Millares 12 2 2 9 3 2" xfId="38929" xr:uid="{ED276827-0B04-44A6-A234-06ADB1A14BD8}"/>
    <cellStyle name="Millares 12 2 2 9 4" xfId="24031" xr:uid="{FA55CA2B-9D68-44FD-A0BC-6784F22D495E}"/>
    <cellStyle name="Millares 12 2 2 9 5" xfId="45534" xr:uid="{ED0FF298-411A-427F-A371-81105455B3E5}"/>
    <cellStyle name="Millares 12 2 20" xfId="21696" xr:uid="{83F06D71-B3CD-4EDB-8705-441FDAE7F696}"/>
    <cellStyle name="Millares 12 2 21" xfId="43199" xr:uid="{0080982C-E9E6-4100-B65F-78173BC4D5D6}"/>
    <cellStyle name="Millares 12 2 3" xfId="153" xr:uid="{587AE13E-DE01-4D22-9FB2-CCF28E84777A}"/>
    <cellStyle name="Millares 12 2 3 10" xfId="4690" xr:uid="{FFF4CD8F-A946-4F7B-B172-33F28CD1BDB7}"/>
    <cellStyle name="Millares 12 2 3 10 2" xfId="12956" xr:uid="{15E5D9AC-9119-43C0-A450-066E81931EDE}"/>
    <cellStyle name="Millares 12 2 3 10 2 2" xfId="34459" xr:uid="{F10C4FEE-4890-4954-8099-E408517143CC}"/>
    <cellStyle name="Millares 12 2 3 10 3" xfId="19591" xr:uid="{25AB8A47-044B-4C00-AB4D-36E3D040ABA1}"/>
    <cellStyle name="Millares 12 2 3 10 3 2" xfId="41094" xr:uid="{88506F4A-709C-4827-82CB-13E4E56943D2}"/>
    <cellStyle name="Millares 12 2 3 10 4" xfId="26196" xr:uid="{ADB6839E-74CB-41EC-A0E3-B1EBFF50D1BB}"/>
    <cellStyle name="Millares 12 2 3 10 5" xfId="47699" xr:uid="{6CF56AF8-2134-4EF8-9386-378E74DD3C3F}"/>
    <cellStyle name="Millares 12 2 3 11" xfId="5193" xr:uid="{88CE2D69-C866-4B1B-B842-BC4DBDE7FBAE}"/>
    <cellStyle name="Millares 12 2 3 11 2" xfId="13459" xr:uid="{6E5B01ED-5BB3-4C71-BF15-D7A334F30900}"/>
    <cellStyle name="Millares 12 2 3 11 2 2" xfId="34962" xr:uid="{0A4AF002-F2FD-488F-A460-409BE05B4724}"/>
    <cellStyle name="Millares 12 2 3 11 3" xfId="20094" xr:uid="{7A794C1F-8BFE-4BE0-A6DA-D802E0E2028B}"/>
    <cellStyle name="Millares 12 2 3 11 3 2" xfId="41597" xr:uid="{E8313539-E2D3-4904-B93F-56C6F6A767F3}"/>
    <cellStyle name="Millares 12 2 3 11 4" xfId="26699" xr:uid="{5E19DB4C-0726-4BFD-A9C7-919A33A04F2D}"/>
    <cellStyle name="Millares 12 2 3 11 5" xfId="48202" xr:uid="{D11C4E57-32C5-402A-BE71-44A855DBF2F3}"/>
    <cellStyle name="Millares 12 2 3 12" xfId="6834" xr:uid="{D46EF3E4-A933-49FB-B7F4-130A9909E0BB}"/>
    <cellStyle name="Millares 12 2 3 12 2" xfId="28337" xr:uid="{E2C7F395-AE1F-470D-BBD7-96FC807B82AE}"/>
    <cellStyle name="Millares 12 2 3 13" xfId="8488" xr:uid="{455A60CA-EDD5-43C9-869C-08BC2BE1D500}"/>
    <cellStyle name="Millares 12 2 3 13 2" xfId="29991" xr:uid="{004A082C-4AB6-44F7-9208-422FF64B9487}"/>
    <cellStyle name="Millares 12 2 3 14" xfId="15127" xr:uid="{CFDA08CB-73EC-4900-910D-95EBF24D3D54}"/>
    <cellStyle name="Millares 12 2 3 14 2" xfId="36630" xr:uid="{1F0C2BE3-2423-415B-86AC-85C3821ABC48}"/>
    <cellStyle name="Millares 12 2 3 15" xfId="21732" xr:uid="{D519B988-158E-4516-AE86-8E78C32F4C4F}"/>
    <cellStyle name="Millares 12 2 3 16" xfId="43235" xr:uid="{0B3D5038-8CC0-4512-8E1B-1FFC46215B26}"/>
    <cellStyle name="Millares 12 2 3 2" xfId="485" xr:uid="{E15F142E-FE39-4857-BC84-29595E816252}"/>
    <cellStyle name="Millares 12 2 3 2 10" xfId="7096" xr:uid="{74C2877B-88C8-41BD-A687-B86791E112AB}"/>
    <cellStyle name="Millares 12 2 3 2 10 2" xfId="28599" xr:uid="{EFD2702B-D1BE-4C2F-A857-635C9505EF19}"/>
    <cellStyle name="Millares 12 2 3 2 11" xfId="8752" xr:uid="{31419C23-53CD-4054-9375-BD3555CD4CC9}"/>
    <cellStyle name="Millares 12 2 3 2 11 2" xfId="30255" xr:uid="{46584FA9-A206-4418-9947-FCC5ABD16AD1}"/>
    <cellStyle name="Millares 12 2 3 2 12" xfId="15388" xr:uid="{0AC91AFC-9141-4D58-B8B5-487052D54BEF}"/>
    <cellStyle name="Millares 12 2 3 2 12 2" xfId="36891" xr:uid="{1A0D7749-8D7D-4595-8C8A-BFA220AB0AF1}"/>
    <cellStyle name="Millares 12 2 3 2 13" xfId="21993" xr:uid="{62451BF6-C54A-4CCC-B009-4DA581B1BD69}"/>
    <cellStyle name="Millares 12 2 3 2 14" xfId="43496" xr:uid="{11102C5D-FE62-4401-A071-CCDD33D88063}"/>
    <cellStyle name="Millares 12 2 3 2 2" xfId="767" xr:uid="{B8B376EB-BB26-4AA3-8A08-A017179D62E3}"/>
    <cellStyle name="Millares 12 2 3 2 2 10" xfId="15668" xr:uid="{28E7B6ED-DFC6-472B-8E16-2FAF3C0E382F}"/>
    <cellStyle name="Millares 12 2 3 2 2 10 2" xfId="37171" xr:uid="{11EAC809-BBE9-4E3D-BF13-01DBF48BDB54}"/>
    <cellStyle name="Millares 12 2 3 2 2 11" xfId="22273" xr:uid="{A74DF44A-4DD7-4BCC-A6C3-C586D2C3B73B}"/>
    <cellStyle name="Millares 12 2 3 2 2 12" xfId="43776" xr:uid="{34317203-FC73-445D-B6D0-72EAD42AACF9}"/>
    <cellStyle name="Millares 12 2 3 2 2 2" xfId="1713" xr:uid="{87F053C3-18CB-4363-8002-51277FBD6061}"/>
    <cellStyle name="Millares 12 2 3 2 2 2 2" xfId="4542" xr:uid="{6FF9B61C-0AF5-4BF4-A6A9-642530F0717D}"/>
    <cellStyle name="Millares 12 2 3 2 2 2 2 2" xfId="12808" xr:uid="{A82C2D5F-DDF4-489D-AAE2-300A34EEB2AF}"/>
    <cellStyle name="Millares 12 2 3 2 2 2 2 2 2" xfId="34311" xr:uid="{B44FBB95-D6BF-4E15-8184-257946E4BC03}"/>
    <cellStyle name="Millares 12 2 3 2 2 2 2 3" xfId="19443" xr:uid="{D34DC950-674F-4598-8751-328CE0EBB6DA}"/>
    <cellStyle name="Millares 12 2 3 2 2 2 2 3 2" xfId="40946" xr:uid="{2D34A3B8-E057-4FFD-9981-0449BD907D35}"/>
    <cellStyle name="Millares 12 2 3 2 2 2 2 4" xfId="26048" xr:uid="{677FF843-9D56-4BA5-B37A-889EAD004400}"/>
    <cellStyle name="Millares 12 2 3 2 2 2 2 5" xfId="47551" xr:uid="{BA5DFFEE-1D5A-49E5-B61C-55E742D41413}"/>
    <cellStyle name="Millares 12 2 3 2 2 2 3" xfId="6681" xr:uid="{3A45C946-AF75-4242-9991-AD369B656843}"/>
    <cellStyle name="Millares 12 2 3 2 2 2 3 2" xfId="14947" xr:uid="{0A8448FF-D3BB-452F-971A-45FB73ADA2F2}"/>
    <cellStyle name="Millares 12 2 3 2 2 2 3 2 2" xfId="36450" xr:uid="{DE12D9DF-BBE1-48BF-B942-666F8329F5E2}"/>
    <cellStyle name="Millares 12 2 3 2 2 2 3 3" xfId="21582" xr:uid="{C85ED97F-102B-4001-B1CC-80161769FB96}"/>
    <cellStyle name="Millares 12 2 3 2 2 2 3 3 2" xfId="43085" xr:uid="{43183807-77A3-4B53-BD03-5895CCDF45D8}"/>
    <cellStyle name="Millares 12 2 3 2 2 2 3 4" xfId="28187" xr:uid="{E8E78B70-8068-4C25-B3A1-BC814886DDCF}"/>
    <cellStyle name="Millares 12 2 3 2 2 2 3 5" xfId="49690" xr:uid="{EDA0BAFD-3159-45F0-8C0B-F506DCE54B5E}"/>
    <cellStyle name="Millares 12 2 3 2 2 2 4" xfId="8322" xr:uid="{BE68F900-1632-40B3-BAD1-A648B7202C06}"/>
    <cellStyle name="Millares 12 2 3 2 2 2 4 2" xfId="29825" xr:uid="{D4613C9B-FEF7-4EBE-A57E-3796B2FA0084}"/>
    <cellStyle name="Millares 12 2 3 2 2 2 5" xfId="9979" xr:uid="{76CD2F67-721A-4031-BCC2-8D972740722C}"/>
    <cellStyle name="Millares 12 2 3 2 2 2 5 2" xfId="31482" xr:uid="{399256C7-6648-4DBA-A5F3-977108B1EA0D}"/>
    <cellStyle name="Millares 12 2 3 2 2 2 6" xfId="16614" xr:uid="{9C0EED3E-05A7-4164-BF62-68814A8BE646}"/>
    <cellStyle name="Millares 12 2 3 2 2 2 6 2" xfId="38117" xr:uid="{565EA823-F758-496E-92FB-9D8FA53D33E8}"/>
    <cellStyle name="Millares 12 2 3 2 2 2 7" xfId="23219" xr:uid="{0113D936-5627-4ED5-A1D2-1C3E73B57D91}"/>
    <cellStyle name="Millares 12 2 3 2 2 2 8" xfId="44722" xr:uid="{374055BD-5245-4ACC-9385-9D576C8A601C}"/>
    <cellStyle name="Millares 12 2 3 2 2 3" xfId="2400" xr:uid="{10E84A2E-9632-4463-8F65-E99B3DD37EB0}"/>
    <cellStyle name="Millares 12 2 3 2 2 3 2" xfId="10666" xr:uid="{83C12FD7-C3CD-425A-B609-67F45031D880}"/>
    <cellStyle name="Millares 12 2 3 2 2 3 2 2" xfId="32169" xr:uid="{F8E6B4A7-FD4E-4C87-AEA9-7CA5D403B10A}"/>
    <cellStyle name="Millares 12 2 3 2 2 3 3" xfId="17301" xr:uid="{6DF6BC0B-411D-4C99-ACB2-ADF617A605D8}"/>
    <cellStyle name="Millares 12 2 3 2 2 3 3 2" xfId="38804" xr:uid="{14355AF2-B243-4E9B-99F0-D79C11C7198A}"/>
    <cellStyle name="Millares 12 2 3 2 2 3 4" xfId="23906" xr:uid="{44D2EB63-3B95-4754-890B-A6EE08024B5E}"/>
    <cellStyle name="Millares 12 2 3 2 2 3 5" xfId="45409" xr:uid="{2435FD18-DE4E-4124-9C35-B0E8D49CC9AE}"/>
    <cellStyle name="Millares 12 2 3 2 2 4" xfId="2917" xr:uid="{ABAAF5CE-1C00-4807-BF35-27606742A8BC}"/>
    <cellStyle name="Millares 12 2 3 2 2 4 2" xfId="11183" xr:uid="{67137194-6FEF-4492-AFAA-6FCB93F365E8}"/>
    <cellStyle name="Millares 12 2 3 2 2 4 2 2" xfId="32686" xr:uid="{34AAF31C-0B76-490C-A2FF-F4D7074394E1}"/>
    <cellStyle name="Millares 12 2 3 2 2 4 3" xfId="17818" xr:uid="{F19FDA00-D3C8-4B63-BCAD-496BC67AC3D3}"/>
    <cellStyle name="Millares 12 2 3 2 2 4 3 2" xfId="39321" xr:uid="{257E18BD-6FA6-464F-B441-BF664D201B77}"/>
    <cellStyle name="Millares 12 2 3 2 2 4 4" xfId="24423" xr:uid="{FBA659ED-0380-4AD4-BA7C-23D8F734C253}"/>
    <cellStyle name="Millares 12 2 3 2 2 4 5" xfId="45926" xr:uid="{20D18813-1D86-4DE8-A641-73939762C558}"/>
    <cellStyle name="Millares 12 2 3 2 2 5" xfId="3596" xr:uid="{5328C3C6-F361-4376-95E1-3ED109643CBE}"/>
    <cellStyle name="Millares 12 2 3 2 2 5 2" xfId="11862" xr:uid="{769B2D43-6248-4BF9-A4E1-2FA2253D0048}"/>
    <cellStyle name="Millares 12 2 3 2 2 5 2 2" xfId="33365" xr:uid="{E99AC816-E616-4259-B415-D42A19583811}"/>
    <cellStyle name="Millares 12 2 3 2 2 5 3" xfId="18497" xr:uid="{15463BB6-F54A-442D-8F98-940BA63C13B6}"/>
    <cellStyle name="Millares 12 2 3 2 2 5 3 2" xfId="40000" xr:uid="{99B28E1C-F4C5-447B-B927-9EDFDA2C1EBB}"/>
    <cellStyle name="Millares 12 2 3 2 2 5 4" xfId="25102" xr:uid="{3E9388C6-3E59-4559-81B3-532BF5F7E4C4}"/>
    <cellStyle name="Millares 12 2 3 2 2 5 5" xfId="46605" xr:uid="{59690649-1BF7-4067-8213-214398C0FEE6}"/>
    <cellStyle name="Millares 12 2 3 2 2 6" xfId="5061" xr:uid="{F6FD3B77-685B-4A98-867A-AF5A997EC1D8}"/>
    <cellStyle name="Millares 12 2 3 2 2 6 2" xfId="13327" xr:uid="{DDABC007-E471-4035-B1FA-0FE32CB8237B}"/>
    <cellStyle name="Millares 12 2 3 2 2 6 2 2" xfId="34830" xr:uid="{6DE7AADA-B12B-4C5E-B8DD-06ACCE6CA1F9}"/>
    <cellStyle name="Millares 12 2 3 2 2 6 3" xfId="19962" xr:uid="{494E0A01-9504-47AF-989C-2760E8DF5660}"/>
    <cellStyle name="Millares 12 2 3 2 2 6 3 2" xfId="41465" xr:uid="{5FEFE02B-332D-477F-A19F-9947A1C56D2E}"/>
    <cellStyle name="Millares 12 2 3 2 2 6 4" xfId="26567" xr:uid="{7DABE162-D504-43FF-871C-5C51960F4E52}"/>
    <cellStyle name="Millares 12 2 3 2 2 6 5" xfId="48070" xr:uid="{58FB86D2-416D-4D5F-B3C8-4115AA0FC151}"/>
    <cellStyle name="Millares 12 2 3 2 2 7" xfId="5735" xr:uid="{C3D3F6DB-7069-4A71-92B1-907B24DC7B26}"/>
    <cellStyle name="Millares 12 2 3 2 2 7 2" xfId="14001" xr:uid="{3BBD5F8D-A74E-4BD0-952B-76B79858AA4F}"/>
    <cellStyle name="Millares 12 2 3 2 2 7 2 2" xfId="35504" xr:uid="{2C88A144-E278-4426-B66B-CF6EB68E571F}"/>
    <cellStyle name="Millares 12 2 3 2 2 7 3" xfId="20636" xr:uid="{7F2AE6CA-788F-42D7-91FE-2B7ABFD1352C}"/>
    <cellStyle name="Millares 12 2 3 2 2 7 3 2" xfId="42139" xr:uid="{D3DD0204-739E-4BEF-B281-9E453EC39003}"/>
    <cellStyle name="Millares 12 2 3 2 2 7 4" xfId="27241" xr:uid="{E579746F-4543-43ED-82EC-29A3F6ECB73A}"/>
    <cellStyle name="Millares 12 2 3 2 2 7 5" xfId="48744" xr:uid="{7FDF7823-02D2-481D-B6B5-0D732C92F4F7}"/>
    <cellStyle name="Millares 12 2 3 2 2 8" xfId="7376" xr:uid="{13715713-A0DB-4BB0-AE1C-155C34436421}"/>
    <cellStyle name="Millares 12 2 3 2 2 8 2" xfId="28879" xr:uid="{8AF7CE6E-2D07-49F9-902F-FBD8C6683C8C}"/>
    <cellStyle name="Millares 12 2 3 2 2 9" xfId="9033" xr:uid="{50E8116E-6264-4896-9F0A-C3C5BCBCD99A}"/>
    <cellStyle name="Millares 12 2 3 2 2 9 2" xfId="30536" xr:uid="{5905DF9A-2AE2-4567-AE32-3483F7310E66}"/>
    <cellStyle name="Millares 12 2 3 2 3" xfId="1037" xr:uid="{C7977C0C-38BF-4F3D-98B5-BB5D9B2E1753}"/>
    <cellStyle name="Millares 12 2 3 2 3 2" xfId="3866" xr:uid="{87F4D4C6-67EE-454C-904B-FAB722EF03DD}"/>
    <cellStyle name="Millares 12 2 3 2 3 2 2" xfId="12132" xr:uid="{7F36B639-7B0B-4734-AAD9-E8AEF64B1436}"/>
    <cellStyle name="Millares 12 2 3 2 3 2 2 2" xfId="33635" xr:uid="{BFA612FC-7D52-4E57-B2C7-5BD3597FC5B8}"/>
    <cellStyle name="Millares 12 2 3 2 3 2 3" xfId="18767" xr:uid="{BCF468FF-188E-4CE5-BDD6-E4CDAA734482}"/>
    <cellStyle name="Millares 12 2 3 2 3 2 3 2" xfId="40270" xr:uid="{F4C579D3-CDCB-4462-B916-5089E6CDAD50}"/>
    <cellStyle name="Millares 12 2 3 2 3 2 4" xfId="25372" xr:uid="{EAACB532-D42D-4895-9280-D4A0E42FC8A0}"/>
    <cellStyle name="Millares 12 2 3 2 3 2 5" xfId="46875" xr:uid="{E82FE61B-8ECE-4689-A3E8-1609976478B5}"/>
    <cellStyle name="Millares 12 2 3 2 3 3" xfId="6005" xr:uid="{AB5B767B-4A81-4C96-9FE9-7BCD28A9621C}"/>
    <cellStyle name="Millares 12 2 3 2 3 3 2" xfId="14271" xr:uid="{DAA63DA1-19F0-4A0D-9372-80526C8AAC4D}"/>
    <cellStyle name="Millares 12 2 3 2 3 3 2 2" xfId="35774" xr:uid="{89F972F1-206B-4A38-85BB-F2A6590EA07B}"/>
    <cellStyle name="Millares 12 2 3 2 3 3 3" xfId="20906" xr:uid="{6B2F9880-FFE8-4DFD-AB35-7B9CAB3CE92C}"/>
    <cellStyle name="Millares 12 2 3 2 3 3 3 2" xfId="42409" xr:uid="{A1BC68E1-C16A-4568-97FF-8CB4C4BB6E79}"/>
    <cellStyle name="Millares 12 2 3 2 3 3 4" xfId="27511" xr:uid="{6F3C3B65-975D-4A3C-90B9-EE9042A566A8}"/>
    <cellStyle name="Millares 12 2 3 2 3 3 5" xfId="49014" xr:uid="{976C23ED-4A43-456C-9EF1-FD8A65310FBB}"/>
    <cellStyle name="Millares 12 2 3 2 3 4" xfId="7646" xr:uid="{B0317547-5635-4932-B385-14BBE2699282}"/>
    <cellStyle name="Millares 12 2 3 2 3 4 2" xfId="29149" xr:uid="{B6324D02-2643-45EC-B51A-BE9AF6B8E701}"/>
    <cellStyle name="Millares 12 2 3 2 3 5" xfId="9303" xr:uid="{F539C1E1-8CC3-4D46-A79C-CA60C707CA27}"/>
    <cellStyle name="Millares 12 2 3 2 3 5 2" xfId="30806" xr:uid="{F5B0895D-5001-4DF2-8157-542DBC1CA944}"/>
    <cellStyle name="Millares 12 2 3 2 3 6" xfId="15938" xr:uid="{D10952C7-572D-41D5-B2F8-85EF4551CC82}"/>
    <cellStyle name="Millares 12 2 3 2 3 6 2" xfId="37441" xr:uid="{3F539AC5-BD2D-4157-835A-CDD584042F1F}"/>
    <cellStyle name="Millares 12 2 3 2 3 7" xfId="22543" xr:uid="{38907D49-C789-4A42-973A-26E15733D871}"/>
    <cellStyle name="Millares 12 2 3 2 3 8" xfId="44046" xr:uid="{362ADD66-A1E1-44B0-A895-A0E8129749EA}"/>
    <cellStyle name="Millares 12 2 3 2 4" xfId="1433" xr:uid="{96D884DB-6D74-4F68-B987-D62B56AAF724}"/>
    <cellStyle name="Millares 12 2 3 2 4 2" xfId="4262" xr:uid="{44B61003-4EA8-4960-BD60-D1A0AB415739}"/>
    <cellStyle name="Millares 12 2 3 2 4 2 2" xfId="12528" xr:uid="{755076FE-66C0-4D5D-95CD-B2ADA3608D48}"/>
    <cellStyle name="Millares 12 2 3 2 4 2 2 2" xfId="34031" xr:uid="{58456B62-7EF6-4847-AC30-F58FAE2A0106}"/>
    <cellStyle name="Millares 12 2 3 2 4 2 3" xfId="19163" xr:uid="{B01AFE36-0E25-419D-B278-072E4536C00C}"/>
    <cellStyle name="Millares 12 2 3 2 4 2 3 2" xfId="40666" xr:uid="{148E68D6-D217-41D2-AE92-8B02B29C111B}"/>
    <cellStyle name="Millares 12 2 3 2 4 2 4" xfId="25768" xr:uid="{4E49C799-D56B-4DA5-824D-4DBA0357EDBA}"/>
    <cellStyle name="Millares 12 2 3 2 4 2 5" xfId="47271" xr:uid="{BB1AE07D-E455-4D5F-B736-73874F5D3780}"/>
    <cellStyle name="Millares 12 2 3 2 4 3" xfId="6401" xr:uid="{0B7C0FF7-2044-4270-91BD-6A58C0EF980B}"/>
    <cellStyle name="Millares 12 2 3 2 4 3 2" xfId="14667" xr:uid="{55F5FE2F-21A0-40CE-BEBA-8E238A4756E6}"/>
    <cellStyle name="Millares 12 2 3 2 4 3 2 2" xfId="36170" xr:uid="{D9AAED25-B1F0-4895-B1B3-544394B2BC75}"/>
    <cellStyle name="Millares 12 2 3 2 4 3 3" xfId="21302" xr:uid="{5F2B6B4C-9B0E-4FD5-B962-CE38F594D32F}"/>
    <cellStyle name="Millares 12 2 3 2 4 3 3 2" xfId="42805" xr:uid="{9AFE9661-C510-47B4-9952-FD39237ED1BF}"/>
    <cellStyle name="Millares 12 2 3 2 4 3 4" xfId="27907" xr:uid="{741830D0-88F5-4ABC-8BF4-AC6643A47446}"/>
    <cellStyle name="Millares 12 2 3 2 4 3 5" xfId="49410" xr:uid="{87CA7D4A-14D3-4A45-A6D0-B28C006C557B}"/>
    <cellStyle name="Millares 12 2 3 2 4 4" xfId="8042" xr:uid="{94538937-1400-4ACE-99EA-86027AE64239}"/>
    <cellStyle name="Millares 12 2 3 2 4 4 2" xfId="29545" xr:uid="{3998D964-8862-459B-B01D-8DE36720B51A}"/>
    <cellStyle name="Millares 12 2 3 2 4 5" xfId="9699" xr:uid="{639E74D2-4B71-4C81-BAD6-9C770F2164CC}"/>
    <cellStyle name="Millares 12 2 3 2 4 5 2" xfId="31202" xr:uid="{F9DB4E8D-2D9E-4F68-B2BA-E797DB2B27BB}"/>
    <cellStyle name="Millares 12 2 3 2 4 6" xfId="16334" xr:uid="{E371178E-0C3A-40CB-981B-F70A07694230}"/>
    <cellStyle name="Millares 12 2 3 2 4 6 2" xfId="37837" xr:uid="{0E2B4711-431D-46DF-B6D0-60737957E2ED}"/>
    <cellStyle name="Millares 12 2 3 2 4 7" xfId="22939" xr:uid="{98D725AA-8C9D-4553-9ECF-0F1A224E4818}"/>
    <cellStyle name="Millares 12 2 3 2 4 8" xfId="44442" xr:uid="{A6AC9900-B831-4FC8-9639-F51D155483D7}"/>
    <cellStyle name="Millares 12 2 3 2 5" xfId="2120" xr:uid="{A6165EB1-9D39-400D-A06F-DD5A59402C7E}"/>
    <cellStyle name="Millares 12 2 3 2 5 2" xfId="10386" xr:uid="{08B56CA6-5DDF-4E43-A9D1-ADD8987DAA79}"/>
    <cellStyle name="Millares 12 2 3 2 5 2 2" xfId="31889" xr:uid="{18365280-7765-45C2-81A3-34446F3EF4B7}"/>
    <cellStyle name="Millares 12 2 3 2 5 3" xfId="17021" xr:uid="{414FAF18-24BD-426F-A93E-BA053BED3D49}"/>
    <cellStyle name="Millares 12 2 3 2 5 3 2" xfId="38524" xr:uid="{19E16985-542B-44CD-94D5-5C4BBD7DDD96}"/>
    <cellStyle name="Millares 12 2 3 2 5 4" xfId="23626" xr:uid="{37A2D1EF-FCA0-4465-9751-680E547F3D88}"/>
    <cellStyle name="Millares 12 2 3 2 5 5" xfId="45129" xr:uid="{3C5E1D8E-5C05-4BDB-9CA2-20B78A59BAC2}"/>
    <cellStyle name="Millares 12 2 3 2 6" xfId="2668" xr:uid="{6EEF94A9-73CC-4C8B-B204-2D120CD5251E}"/>
    <cellStyle name="Millares 12 2 3 2 6 2" xfId="10934" xr:uid="{168EDEF4-A670-4720-AD14-7BEC67764795}"/>
    <cellStyle name="Millares 12 2 3 2 6 2 2" xfId="32437" xr:uid="{84A3C103-EC43-4742-AD72-9205F75E417C}"/>
    <cellStyle name="Millares 12 2 3 2 6 3" xfId="17569" xr:uid="{BD7CB950-D47E-4CE5-899D-BDA26B8EB73D}"/>
    <cellStyle name="Millares 12 2 3 2 6 3 2" xfId="39072" xr:uid="{6A89A884-4F8F-4137-B815-A77E9EC53512}"/>
    <cellStyle name="Millares 12 2 3 2 6 4" xfId="24174" xr:uid="{4348F1B4-6042-485F-A7DB-581401E7605A}"/>
    <cellStyle name="Millares 12 2 3 2 6 5" xfId="45677" xr:uid="{9B316C7F-15F3-442C-8D71-52946CC082B0}"/>
    <cellStyle name="Millares 12 2 3 2 7" xfId="3316" xr:uid="{31F70E95-C44B-46C4-AF54-72B435F3D285}"/>
    <cellStyle name="Millares 12 2 3 2 7 2" xfId="11582" xr:uid="{0AB9D4F1-CA69-4F04-8EDC-8F6F85DC751A}"/>
    <cellStyle name="Millares 12 2 3 2 7 2 2" xfId="33085" xr:uid="{EF448526-E6B1-448E-99A3-113017B8010A}"/>
    <cellStyle name="Millares 12 2 3 2 7 3" xfId="18217" xr:uid="{A24380FD-184E-40D2-81B7-C01897E75BFC}"/>
    <cellStyle name="Millares 12 2 3 2 7 3 2" xfId="39720" xr:uid="{80E8B290-EC53-4332-82C9-67657187073F}"/>
    <cellStyle name="Millares 12 2 3 2 7 4" xfId="24822" xr:uid="{B126F68F-61F7-4FFC-993F-CAD7F6BFC00D}"/>
    <cellStyle name="Millares 12 2 3 2 7 5" xfId="46325" xr:uid="{46E64A10-5E73-49B2-A227-FBFB2C80AF61}"/>
    <cellStyle name="Millares 12 2 3 2 8" xfId="4812" xr:uid="{B4E28695-4152-49AE-90CF-07B6D384833E}"/>
    <cellStyle name="Millares 12 2 3 2 8 2" xfId="13078" xr:uid="{BAD5712C-9CE9-42F8-BD86-35D0B02481AC}"/>
    <cellStyle name="Millares 12 2 3 2 8 2 2" xfId="34581" xr:uid="{BC416114-4181-402D-A0F8-AB8403F1831A}"/>
    <cellStyle name="Millares 12 2 3 2 8 3" xfId="19713" xr:uid="{17DF60DF-0651-4BC5-ACB9-8610F6F055DB}"/>
    <cellStyle name="Millares 12 2 3 2 8 3 2" xfId="41216" xr:uid="{269F141A-6852-40A7-835F-BBE39245207D}"/>
    <cellStyle name="Millares 12 2 3 2 8 4" xfId="26318" xr:uid="{9F724B0A-1CE6-4391-A80C-1F45B8FD0913}"/>
    <cellStyle name="Millares 12 2 3 2 8 5" xfId="47821" xr:uid="{F3915971-0CA1-4B37-BA9B-F6500DB1C65D}"/>
    <cellStyle name="Millares 12 2 3 2 9" xfId="5455" xr:uid="{47464185-D9FB-4900-A265-32DC269F635B}"/>
    <cellStyle name="Millares 12 2 3 2 9 2" xfId="13721" xr:uid="{71616EF4-AAAE-422E-871D-E5878D6FC20E}"/>
    <cellStyle name="Millares 12 2 3 2 9 2 2" xfId="35224" xr:uid="{6352BC4C-5FB6-4E67-A99A-70815509A7D2}"/>
    <cellStyle name="Millares 12 2 3 2 9 3" xfId="20356" xr:uid="{697343BD-79E0-4CCC-A07D-48FCB845BF4E}"/>
    <cellStyle name="Millares 12 2 3 2 9 3 2" xfId="41859" xr:uid="{D6463462-2784-4B90-8549-D44A420E1BF4}"/>
    <cellStyle name="Millares 12 2 3 2 9 4" xfId="26961" xr:uid="{5C7E4893-8E3D-4076-812D-CE8F86CAE107}"/>
    <cellStyle name="Millares 12 2 3 2 9 5" xfId="48464" xr:uid="{F0410C9E-F9CF-4F5E-8921-3F2EFB91359A}"/>
    <cellStyle name="Millares 12 2 3 3" xfId="358" xr:uid="{DE7C8B5C-2D3A-4A37-9F9C-A91C1AB02B49}"/>
    <cellStyle name="Millares 12 2 3 3 10" xfId="15261" xr:uid="{315EA02A-AFD2-4975-9CC7-B510052D07EF}"/>
    <cellStyle name="Millares 12 2 3 3 10 2" xfId="36764" xr:uid="{DCC262F5-4C09-4EC0-A35F-B0D447E5E332}"/>
    <cellStyle name="Millares 12 2 3 3 11" xfId="21866" xr:uid="{38F3C508-691D-40F7-8A9B-F96FD9345C6C}"/>
    <cellStyle name="Millares 12 2 3 3 12" xfId="43369" xr:uid="{BE70BC0A-77F3-4134-8B23-99133CE7DE06}"/>
    <cellStyle name="Millares 12 2 3 3 2" xfId="1306" xr:uid="{81D8945E-9E88-4941-B501-CC05499142C6}"/>
    <cellStyle name="Millares 12 2 3 3 2 2" xfId="4135" xr:uid="{1B4A09F5-8D82-45C2-8DED-CC8E5DFA0F2C}"/>
    <cellStyle name="Millares 12 2 3 3 2 2 2" xfId="12401" xr:uid="{401BF40B-2424-4A1C-9E8F-11D394AEBEC4}"/>
    <cellStyle name="Millares 12 2 3 3 2 2 2 2" xfId="33904" xr:uid="{2D3E1760-5AED-4F6B-89CA-9561B0159004}"/>
    <cellStyle name="Millares 12 2 3 3 2 2 3" xfId="19036" xr:uid="{DE400774-42F0-4B15-BC99-C4C85C1BB4D5}"/>
    <cellStyle name="Millares 12 2 3 3 2 2 3 2" xfId="40539" xr:uid="{2F9F605A-3AB9-4534-8F59-989ED26B1983}"/>
    <cellStyle name="Millares 12 2 3 3 2 2 4" xfId="25641" xr:uid="{B4695901-C542-495B-BD46-19C310F6B817}"/>
    <cellStyle name="Millares 12 2 3 3 2 2 5" xfId="47144" xr:uid="{5774B841-209A-4011-B645-FFD4C8E355D0}"/>
    <cellStyle name="Millares 12 2 3 3 2 3" xfId="6274" xr:uid="{CC6957E3-62AB-4D20-BC15-9B63603D3E3A}"/>
    <cellStyle name="Millares 12 2 3 3 2 3 2" xfId="14540" xr:uid="{4760ACD9-B276-4A71-B475-EB243C21C347}"/>
    <cellStyle name="Millares 12 2 3 3 2 3 2 2" xfId="36043" xr:uid="{C05473E6-6EAC-4471-BBF8-071A33361ED1}"/>
    <cellStyle name="Millares 12 2 3 3 2 3 3" xfId="21175" xr:uid="{06E692B0-530A-4208-999B-4654E46FE9F1}"/>
    <cellStyle name="Millares 12 2 3 3 2 3 3 2" xfId="42678" xr:uid="{D2B7DA2E-A6B2-41F3-A95E-1732B42F375D}"/>
    <cellStyle name="Millares 12 2 3 3 2 3 4" xfId="27780" xr:uid="{5846A5E6-ABDD-4F35-B990-98A8DEF3F0CD}"/>
    <cellStyle name="Millares 12 2 3 3 2 3 5" xfId="49283" xr:uid="{9D0F435B-29A6-47D4-9FAD-A9C0A8086FD4}"/>
    <cellStyle name="Millares 12 2 3 3 2 4" xfId="7915" xr:uid="{0558A20E-94DA-4BBE-BB29-D9C347403819}"/>
    <cellStyle name="Millares 12 2 3 3 2 4 2" xfId="29418" xr:uid="{37FCB56D-2ABC-45EF-AD0A-C1AADDBF1CAB}"/>
    <cellStyle name="Millares 12 2 3 3 2 5" xfId="9572" xr:uid="{25F32B98-5832-4672-A682-094B5E62B1FF}"/>
    <cellStyle name="Millares 12 2 3 3 2 5 2" xfId="31075" xr:uid="{C39D5CE3-7F90-4DC7-AF69-D89D0C088D4A}"/>
    <cellStyle name="Millares 12 2 3 3 2 6" xfId="16207" xr:uid="{DC695DF3-B96A-4A1B-808F-61FB7096C886}"/>
    <cellStyle name="Millares 12 2 3 3 2 6 2" xfId="37710" xr:uid="{D002FF01-7C97-4F76-B6EE-D06D98B4E0BB}"/>
    <cellStyle name="Millares 12 2 3 3 2 7" xfId="22812" xr:uid="{6BDE0376-9060-458E-9931-74AC3C02D874}"/>
    <cellStyle name="Millares 12 2 3 3 2 8" xfId="44315" xr:uid="{56FC7802-C263-4A78-AE0A-B73706A7D53D}"/>
    <cellStyle name="Millares 12 2 3 3 3" xfId="1993" xr:uid="{551AA920-096F-4132-AA13-AD1BB0336CA0}"/>
    <cellStyle name="Millares 12 2 3 3 3 2" xfId="10259" xr:uid="{4DFA2B4F-A5D0-4E61-8F4E-0BBD40048765}"/>
    <cellStyle name="Millares 12 2 3 3 3 2 2" xfId="31762" xr:uid="{5B987075-4857-43F6-AEFD-6D5516B46C73}"/>
    <cellStyle name="Millares 12 2 3 3 3 3" xfId="16894" xr:uid="{57993E3F-941E-4115-94D4-1AFB83DF22BE}"/>
    <cellStyle name="Millares 12 2 3 3 3 3 2" xfId="38397" xr:uid="{B8E7269E-2EE2-45C9-9F57-6F9CBB75C306}"/>
    <cellStyle name="Millares 12 2 3 3 3 4" xfId="23499" xr:uid="{41F2ECF2-BC18-4168-A676-20E8EFC67A5A}"/>
    <cellStyle name="Millares 12 2 3 3 3 5" xfId="45002" xr:uid="{8E8CCCF1-F0FA-4943-B408-8DF53E72D77D}"/>
    <cellStyle name="Millares 12 2 3 3 4" xfId="2792" xr:uid="{0674634E-FF84-466A-9AEB-13BC151B6F1C}"/>
    <cellStyle name="Millares 12 2 3 3 4 2" xfId="11058" xr:uid="{39A8089B-7F00-4F57-94D8-0A21D68C8D03}"/>
    <cellStyle name="Millares 12 2 3 3 4 2 2" xfId="32561" xr:uid="{7B30E769-A497-4CE7-A7A6-4AD1EEAEC7A0}"/>
    <cellStyle name="Millares 12 2 3 3 4 3" xfId="17693" xr:uid="{713BC878-3BFE-4121-A9BD-51BAB518C4C3}"/>
    <cellStyle name="Millares 12 2 3 3 4 3 2" xfId="39196" xr:uid="{297BB859-1B22-4376-B687-9900FFE89950}"/>
    <cellStyle name="Millares 12 2 3 3 4 4" xfId="24298" xr:uid="{543FC3FE-EF46-4530-8794-E96F624EFD91}"/>
    <cellStyle name="Millares 12 2 3 3 4 5" xfId="45801" xr:uid="{03EA3975-B4CA-4AC4-9EB5-76A60196DC93}"/>
    <cellStyle name="Millares 12 2 3 3 5" xfId="3189" xr:uid="{39AFEB95-0B22-468B-AB79-4F9B695EB4C5}"/>
    <cellStyle name="Millares 12 2 3 3 5 2" xfId="11455" xr:uid="{02C1BAB4-4944-47BC-97CC-39E3BC158537}"/>
    <cellStyle name="Millares 12 2 3 3 5 2 2" xfId="32958" xr:uid="{1E11CDA7-0EEC-4077-9012-81ADDEB8742C}"/>
    <cellStyle name="Millares 12 2 3 3 5 3" xfId="18090" xr:uid="{C9601B41-2EF6-4A8F-9553-56DC91E01386}"/>
    <cellStyle name="Millares 12 2 3 3 5 3 2" xfId="39593" xr:uid="{BA2B4346-C2AF-41A1-8B17-3AB75AB4C49B}"/>
    <cellStyle name="Millares 12 2 3 3 5 4" xfId="24695" xr:uid="{4D0CBA7F-D594-47D2-B90F-E9C9910C1F8A}"/>
    <cellStyle name="Millares 12 2 3 3 5 5" xfId="46198" xr:uid="{E33533A8-EAEC-485F-B055-1562E52FD86A}"/>
    <cellStyle name="Millares 12 2 3 3 6" xfId="4936" xr:uid="{2D3807CF-76EB-47B5-BB64-E4C7B7B3DF1A}"/>
    <cellStyle name="Millares 12 2 3 3 6 2" xfId="13202" xr:uid="{B343965D-9784-4BAA-9BC4-298738D31696}"/>
    <cellStyle name="Millares 12 2 3 3 6 2 2" xfId="34705" xr:uid="{7AE61E2F-38B5-4C2F-97CE-DAA917DAF9C4}"/>
    <cellStyle name="Millares 12 2 3 3 6 3" xfId="19837" xr:uid="{7612F6B8-8AA6-40B8-881C-E85817689B33}"/>
    <cellStyle name="Millares 12 2 3 3 6 3 2" xfId="41340" xr:uid="{5C6AF3D2-FE93-43AB-BE00-5F55CE6B5D5E}"/>
    <cellStyle name="Millares 12 2 3 3 6 4" xfId="26442" xr:uid="{C6988EEE-E3B3-4E9B-A5D3-83EA1B7691FE}"/>
    <cellStyle name="Millares 12 2 3 3 6 5" xfId="47945" xr:uid="{07B7ED35-AC50-4977-922F-B61C107C8971}"/>
    <cellStyle name="Millares 12 2 3 3 7" xfId="5328" xr:uid="{7087E4CD-D087-4D24-8762-F80B837440EA}"/>
    <cellStyle name="Millares 12 2 3 3 7 2" xfId="13594" xr:uid="{B535804E-39B9-4102-96FD-06133FB7E758}"/>
    <cellStyle name="Millares 12 2 3 3 7 2 2" xfId="35097" xr:uid="{55C72C68-08E7-4EC6-815A-D93BD14382C9}"/>
    <cellStyle name="Millares 12 2 3 3 7 3" xfId="20229" xr:uid="{2C8C413C-7A79-4057-B9E3-94B3AEF7E061}"/>
    <cellStyle name="Millares 12 2 3 3 7 3 2" xfId="41732" xr:uid="{93FA922D-C59C-42B8-A208-31C89E0DF9CA}"/>
    <cellStyle name="Millares 12 2 3 3 7 4" xfId="26834" xr:uid="{FD4A6776-D3D8-425F-87DF-8EDD7C67A09D}"/>
    <cellStyle name="Millares 12 2 3 3 7 5" xfId="48337" xr:uid="{07E41C2D-C151-4E5F-8270-58D9CE06D510}"/>
    <cellStyle name="Millares 12 2 3 3 8" xfId="6969" xr:uid="{EF1F8AF6-F773-4D1D-936A-C7B185E73EA2}"/>
    <cellStyle name="Millares 12 2 3 3 8 2" xfId="28472" xr:uid="{662F698F-46EE-4214-B1D6-8B451C065E17}"/>
    <cellStyle name="Millares 12 2 3 3 9" xfId="8625" xr:uid="{07E693A1-AECD-4E0F-89C7-528E0CAD3E5F}"/>
    <cellStyle name="Millares 12 2 3 3 9 2" xfId="30128" xr:uid="{6C6D4A1D-CD1E-4550-940F-F3B33B40286D}"/>
    <cellStyle name="Millares 12 2 3 4" xfId="642" xr:uid="{B2537293-7DBD-42E2-946C-2CE719004FE7}"/>
    <cellStyle name="Millares 12 2 3 4 10" xfId="43651" xr:uid="{EE39CEC3-4741-49BB-B86F-12E289A1FC6F}"/>
    <cellStyle name="Millares 12 2 3 4 2" xfId="1588" xr:uid="{E5390203-39F1-4C5B-9C51-9AC174D7D83E}"/>
    <cellStyle name="Millares 12 2 3 4 2 2" xfId="4417" xr:uid="{C2AAE765-C203-4213-A96B-798AF3850160}"/>
    <cellStyle name="Millares 12 2 3 4 2 2 2" xfId="12683" xr:uid="{C5F937DA-AB84-457B-81CC-139096EA4665}"/>
    <cellStyle name="Millares 12 2 3 4 2 2 2 2" xfId="34186" xr:uid="{29EE8C97-4C1F-446D-A93E-C6B2CC3A519E}"/>
    <cellStyle name="Millares 12 2 3 4 2 2 3" xfId="19318" xr:uid="{CF11B698-39E1-4680-9421-E748DA72D73F}"/>
    <cellStyle name="Millares 12 2 3 4 2 2 3 2" xfId="40821" xr:uid="{7C706B2E-1060-46CD-ADC9-2BA98CFD17BC}"/>
    <cellStyle name="Millares 12 2 3 4 2 2 4" xfId="25923" xr:uid="{16F2450D-E4DD-4C80-A17D-7385F1F3E78B}"/>
    <cellStyle name="Millares 12 2 3 4 2 2 5" xfId="47426" xr:uid="{C1474512-E466-41BC-8587-94E0190B3055}"/>
    <cellStyle name="Millares 12 2 3 4 2 3" xfId="6556" xr:uid="{4EEE816A-8467-48EA-84F0-A5B31C7F58C9}"/>
    <cellStyle name="Millares 12 2 3 4 2 3 2" xfId="14822" xr:uid="{0EB6376F-DF20-4CE2-ADDB-99C32BD2D254}"/>
    <cellStyle name="Millares 12 2 3 4 2 3 2 2" xfId="36325" xr:uid="{A316B8AA-DE3B-4EFE-8B21-8958A9FF7982}"/>
    <cellStyle name="Millares 12 2 3 4 2 3 3" xfId="21457" xr:uid="{52F55180-7861-4BAE-A45E-E8EB0B766309}"/>
    <cellStyle name="Millares 12 2 3 4 2 3 3 2" xfId="42960" xr:uid="{B1D85266-7A68-4A9F-870F-D0A6BF06B824}"/>
    <cellStyle name="Millares 12 2 3 4 2 3 4" xfId="28062" xr:uid="{ED4372F0-E65D-436B-B20E-95F129CAD61D}"/>
    <cellStyle name="Millares 12 2 3 4 2 3 5" xfId="49565" xr:uid="{295F4CA3-450A-4EAB-9FBF-8E2FCEAD44AD}"/>
    <cellStyle name="Millares 12 2 3 4 2 4" xfId="8197" xr:uid="{70D6051E-C945-4B96-BD95-4517BF7B4F73}"/>
    <cellStyle name="Millares 12 2 3 4 2 4 2" xfId="29700" xr:uid="{6DA71BF0-3F35-42B1-B91E-290FEC0F631D}"/>
    <cellStyle name="Millares 12 2 3 4 2 5" xfId="9854" xr:uid="{2512B474-B4E0-48A5-B2F9-51C03749C7D7}"/>
    <cellStyle name="Millares 12 2 3 4 2 5 2" xfId="31357" xr:uid="{836B1197-5261-4713-AE15-8142A6BCFAF2}"/>
    <cellStyle name="Millares 12 2 3 4 2 6" xfId="16489" xr:uid="{D06DD2B7-981B-40D5-9105-FD272DE3B108}"/>
    <cellStyle name="Millares 12 2 3 4 2 6 2" xfId="37992" xr:uid="{5BB2E64A-1778-4C6E-9990-0B1C97E38A6D}"/>
    <cellStyle name="Millares 12 2 3 4 2 7" xfId="23094" xr:uid="{972A7E56-ED72-4EB0-9741-F3DC99A185BF}"/>
    <cellStyle name="Millares 12 2 3 4 2 8" xfId="44597" xr:uid="{348587C9-AC18-4B37-87D4-375872E01A02}"/>
    <cellStyle name="Millares 12 2 3 4 3" xfId="2275" xr:uid="{772E428F-F151-4509-AFFF-2F58DA5D0E7F}"/>
    <cellStyle name="Millares 12 2 3 4 3 2" xfId="10541" xr:uid="{38693E11-3CB7-46AE-959A-3EBA1FC70D17}"/>
    <cellStyle name="Millares 12 2 3 4 3 2 2" xfId="32044" xr:uid="{B2392816-F35B-4024-B76C-3B1C433911F7}"/>
    <cellStyle name="Millares 12 2 3 4 3 3" xfId="17176" xr:uid="{C9609795-386B-4E8E-919C-1DD514A2E2DF}"/>
    <cellStyle name="Millares 12 2 3 4 3 3 2" xfId="38679" xr:uid="{38F8CD54-6D92-4178-B8F1-3F72750E1DCE}"/>
    <cellStyle name="Millares 12 2 3 4 3 4" xfId="23781" xr:uid="{1CE8090A-9094-4854-910B-3F4A744FC4B6}"/>
    <cellStyle name="Millares 12 2 3 4 3 5" xfId="45284" xr:uid="{D766DFB2-5E8C-4CFD-A217-D1B78C5AA001}"/>
    <cellStyle name="Millares 12 2 3 4 4" xfId="3471" xr:uid="{713B4252-1793-47F9-B606-F0BC67FAF90C}"/>
    <cellStyle name="Millares 12 2 3 4 4 2" xfId="11737" xr:uid="{3874EC47-F963-443D-A20F-3213BACB140F}"/>
    <cellStyle name="Millares 12 2 3 4 4 2 2" xfId="33240" xr:uid="{49F0F159-F0EB-4EE7-B875-20C438A2E10C}"/>
    <cellStyle name="Millares 12 2 3 4 4 3" xfId="18372" xr:uid="{A1B7460E-EDCD-40C1-9F43-BF5CF2F62BB9}"/>
    <cellStyle name="Millares 12 2 3 4 4 3 2" xfId="39875" xr:uid="{28B28537-F31C-4B38-8A68-E643DB0C2A62}"/>
    <cellStyle name="Millares 12 2 3 4 4 4" xfId="24977" xr:uid="{94324F2F-077F-4C88-AFBA-0F0B7A912142}"/>
    <cellStyle name="Millares 12 2 3 4 4 5" xfId="46480" xr:uid="{C79A4686-865E-4C8C-8DFB-20A6902F8CA7}"/>
    <cellStyle name="Millares 12 2 3 4 5" xfId="5610" xr:uid="{2F214B7D-5290-4AFF-A0C8-B225BE34D41A}"/>
    <cellStyle name="Millares 12 2 3 4 5 2" xfId="13876" xr:uid="{CC3641B6-67AB-44D2-9EE2-CCD4805864FE}"/>
    <cellStyle name="Millares 12 2 3 4 5 2 2" xfId="35379" xr:uid="{B853B2F5-50F2-499A-99C3-496E8638D295}"/>
    <cellStyle name="Millares 12 2 3 4 5 3" xfId="20511" xr:uid="{8B570C80-4305-4F32-B9CD-58F785714828}"/>
    <cellStyle name="Millares 12 2 3 4 5 3 2" xfId="42014" xr:uid="{8470C166-B577-4BE0-9C12-234A1C84011C}"/>
    <cellStyle name="Millares 12 2 3 4 5 4" xfId="27116" xr:uid="{DF2FE290-48C0-4853-8101-58C8525CF6E1}"/>
    <cellStyle name="Millares 12 2 3 4 5 5" xfId="48619" xr:uid="{7294CFFE-2887-4317-BE7A-DA783E1B9212}"/>
    <cellStyle name="Millares 12 2 3 4 6" xfId="7251" xr:uid="{C2F6B1B7-A540-4E15-8257-70CFCD692954}"/>
    <cellStyle name="Millares 12 2 3 4 6 2" xfId="28754" xr:uid="{98A58170-88EB-4B99-92CB-242CAECC3592}"/>
    <cellStyle name="Millares 12 2 3 4 7" xfId="8908" xr:uid="{6C23F1D8-8962-4245-8F37-A76F209AB3E8}"/>
    <cellStyle name="Millares 12 2 3 4 7 2" xfId="30411" xr:uid="{1B0F5E0F-56DA-49DE-AABE-3485089ED85C}"/>
    <cellStyle name="Millares 12 2 3 4 8" xfId="15543" xr:uid="{B6DD4F7B-8925-4948-AD17-42624552320D}"/>
    <cellStyle name="Millares 12 2 3 4 8 2" xfId="37046" xr:uid="{72A2B4EE-3778-4501-ABFB-82A9DBF88F2F}"/>
    <cellStyle name="Millares 12 2 3 4 9" xfId="22148" xr:uid="{A25C8447-3A63-4187-B561-31124A950CBF}"/>
    <cellStyle name="Millares 12 2 3 5" xfId="910" xr:uid="{E04B975C-8D89-42E1-B246-11B5B3CEE14E}"/>
    <cellStyle name="Millares 12 2 3 5 2" xfId="3739" xr:uid="{A9B4AF38-4A86-4AD5-A36F-02E56A4F416D}"/>
    <cellStyle name="Millares 12 2 3 5 2 2" xfId="12005" xr:uid="{8E3A201D-9716-4822-B1ED-E1DFB4044A81}"/>
    <cellStyle name="Millares 12 2 3 5 2 2 2" xfId="33508" xr:uid="{43A39A1D-46F0-4430-85D6-958D211E0627}"/>
    <cellStyle name="Millares 12 2 3 5 2 3" xfId="18640" xr:uid="{5DCC1D5A-6F87-4BDB-B272-C386E0AD455C}"/>
    <cellStyle name="Millares 12 2 3 5 2 3 2" xfId="40143" xr:uid="{D47946BF-F90F-4DAA-9262-A6D97D4B2D8D}"/>
    <cellStyle name="Millares 12 2 3 5 2 4" xfId="25245" xr:uid="{E7DCC13E-6213-4F9D-8067-2684BCD9B27F}"/>
    <cellStyle name="Millares 12 2 3 5 2 5" xfId="46748" xr:uid="{D0A709EE-BD50-482C-AF32-CDF798BDBE8A}"/>
    <cellStyle name="Millares 12 2 3 5 3" xfId="5878" xr:uid="{595851CE-62CD-4138-AF78-67C42856F058}"/>
    <cellStyle name="Millares 12 2 3 5 3 2" xfId="14144" xr:uid="{FB64EB6C-B3DB-4B44-8D62-263CAD06DA00}"/>
    <cellStyle name="Millares 12 2 3 5 3 2 2" xfId="35647" xr:uid="{240B4BB5-0474-4497-8B5C-C9952BEED03C}"/>
    <cellStyle name="Millares 12 2 3 5 3 3" xfId="20779" xr:uid="{661000E9-E992-45B3-AF73-61F342649AA2}"/>
    <cellStyle name="Millares 12 2 3 5 3 3 2" xfId="42282" xr:uid="{098B1572-E007-4FB8-8A21-210AD0E27F53}"/>
    <cellStyle name="Millares 12 2 3 5 3 4" xfId="27384" xr:uid="{849B8AF1-B65B-4D43-8EDD-7C5014FA4D37}"/>
    <cellStyle name="Millares 12 2 3 5 3 5" xfId="48887" xr:uid="{A8E1D94A-DF7C-4A76-9557-2A26E4FB5085}"/>
    <cellStyle name="Millares 12 2 3 5 4" xfId="7519" xr:uid="{51C6AFA1-9B12-4CD5-A67D-1E30183C8823}"/>
    <cellStyle name="Millares 12 2 3 5 4 2" xfId="29022" xr:uid="{6DD2E10A-2FDD-47D8-B73D-FFD7F931A8DA}"/>
    <cellStyle name="Millares 12 2 3 5 5" xfId="9176" xr:uid="{ECCFAD9A-74D9-445D-8632-4A92457B9A36}"/>
    <cellStyle name="Millares 12 2 3 5 5 2" xfId="30679" xr:uid="{2099BDFD-4FC4-4486-A580-ABE6AE6783FA}"/>
    <cellStyle name="Millares 12 2 3 5 6" xfId="15811" xr:uid="{9AE19FC9-E859-4F43-A3B9-ABE892994BB9}"/>
    <cellStyle name="Millares 12 2 3 5 6 2" xfId="37314" xr:uid="{374605B8-5B31-4D10-AB98-73D97CE6BEEA}"/>
    <cellStyle name="Millares 12 2 3 5 7" xfId="22416" xr:uid="{279FDE3F-2DE1-4E5A-8C16-6DFF4C3CE393}"/>
    <cellStyle name="Millares 12 2 3 5 8" xfId="43919" xr:uid="{A244B7EB-DCB1-46BD-8685-2E4F4BFD6C8B}"/>
    <cellStyle name="Millares 12 2 3 6" xfId="1171" xr:uid="{09E362D7-FFF1-43D7-B315-B4EAB4F23C1A}"/>
    <cellStyle name="Millares 12 2 3 6 2" xfId="4000" xr:uid="{D80D375F-6208-430D-A64A-AE4B3B071D18}"/>
    <cellStyle name="Millares 12 2 3 6 2 2" xfId="12266" xr:uid="{F54B268F-3441-4911-84AA-08607DABADB0}"/>
    <cellStyle name="Millares 12 2 3 6 2 2 2" xfId="33769" xr:uid="{BE935372-E010-4F3A-9242-BFE4B92CFF82}"/>
    <cellStyle name="Millares 12 2 3 6 2 3" xfId="18901" xr:uid="{0331ED62-664A-4A3D-8B3C-2373E3672550}"/>
    <cellStyle name="Millares 12 2 3 6 2 3 2" xfId="40404" xr:uid="{2A3655B2-6355-4275-8372-4D2BF65C9DF6}"/>
    <cellStyle name="Millares 12 2 3 6 2 4" xfId="25506" xr:uid="{BC8B8D4F-9E33-4350-9909-1FD7FAD55209}"/>
    <cellStyle name="Millares 12 2 3 6 2 5" xfId="47009" xr:uid="{AA526716-6C61-4DA4-B3D6-8FE306427C10}"/>
    <cellStyle name="Millares 12 2 3 6 3" xfId="6139" xr:uid="{90E35FA9-D3AE-4D9D-8CE2-D189E6E0F747}"/>
    <cellStyle name="Millares 12 2 3 6 3 2" xfId="14405" xr:uid="{97DD034B-A214-4823-BF32-16F5FC87B282}"/>
    <cellStyle name="Millares 12 2 3 6 3 2 2" xfId="35908" xr:uid="{02DEC03B-091B-4446-8168-E3EAF3BC4480}"/>
    <cellStyle name="Millares 12 2 3 6 3 3" xfId="21040" xr:uid="{12679229-37A9-47CB-8584-9E122929282C}"/>
    <cellStyle name="Millares 12 2 3 6 3 3 2" xfId="42543" xr:uid="{444303B7-F63E-4C29-B0F5-616DD941E782}"/>
    <cellStyle name="Millares 12 2 3 6 3 4" xfId="27645" xr:uid="{2510CA9E-6F30-40E6-BB09-C4DAD80FCBAD}"/>
    <cellStyle name="Millares 12 2 3 6 3 5" xfId="49148" xr:uid="{39C6F59C-DFEB-4A43-94B0-63D8577518A2}"/>
    <cellStyle name="Millares 12 2 3 6 4" xfId="7780" xr:uid="{AEB08C1B-50B9-485B-A5FA-A99F88D23FE8}"/>
    <cellStyle name="Millares 12 2 3 6 4 2" xfId="29283" xr:uid="{C4635D62-36ED-461D-8D6A-74BE1E33405A}"/>
    <cellStyle name="Millares 12 2 3 6 5" xfId="9437" xr:uid="{C0B3685F-ACF2-4B6F-AF49-67C7798B4EAE}"/>
    <cellStyle name="Millares 12 2 3 6 5 2" xfId="30940" xr:uid="{621EF670-1555-4B8E-840D-E04888105B32}"/>
    <cellStyle name="Millares 12 2 3 6 6" xfId="16072" xr:uid="{1AAFD852-3C23-4C67-B1B3-085F7FE2E892}"/>
    <cellStyle name="Millares 12 2 3 6 6 2" xfId="37575" xr:uid="{E0F961F6-6D34-4333-AE4F-8A28C29072F1}"/>
    <cellStyle name="Millares 12 2 3 6 7" xfId="22677" xr:uid="{246FFEC4-F2D8-4725-B5F5-684C64C75C40}"/>
    <cellStyle name="Millares 12 2 3 6 8" xfId="44180" xr:uid="{5D0957C2-A267-4297-B666-751425741DE9}"/>
    <cellStyle name="Millares 12 2 3 7" xfId="1859" xr:uid="{9AEDBE1C-A09E-45BF-BFB4-EB5017588C6B}"/>
    <cellStyle name="Millares 12 2 3 7 2" xfId="10125" xr:uid="{8DF671E6-1A9D-4A40-A2E7-35DD6045E0C0}"/>
    <cellStyle name="Millares 12 2 3 7 2 2" xfId="31628" xr:uid="{2395F57D-DB9B-4021-8E33-8D2A0C36897F}"/>
    <cellStyle name="Millares 12 2 3 7 3" xfId="16760" xr:uid="{0AB435F9-7FCC-458A-AA02-D73E9D475B99}"/>
    <cellStyle name="Millares 12 2 3 7 3 2" xfId="38263" xr:uid="{9210E7D0-2DA0-4B27-9FEB-9F1EDCB5CC4B}"/>
    <cellStyle name="Millares 12 2 3 7 4" xfId="23365" xr:uid="{76E198F9-9CC3-4B9B-80A3-CF235BA0181C}"/>
    <cellStyle name="Millares 12 2 3 7 5" xfId="44868" xr:uid="{071C714C-E313-4380-9BFC-82AC89E4A927}"/>
    <cellStyle name="Millares 12 2 3 8" xfId="2544" xr:uid="{40DD7A25-EF8F-459E-92C8-B742DABFBC81}"/>
    <cellStyle name="Millares 12 2 3 8 2" xfId="10810" xr:uid="{F45358BD-DE14-4B32-BD2F-8C7981665BE0}"/>
    <cellStyle name="Millares 12 2 3 8 2 2" xfId="32313" xr:uid="{48FA1CB3-DBE4-45D8-AD0C-ED90FA39086D}"/>
    <cellStyle name="Millares 12 2 3 8 3" xfId="17445" xr:uid="{C3760BFC-F5F7-4414-9AE7-412A10D1F765}"/>
    <cellStyle name="Millares 12 2 3 8 3 2" xfId="38948" xr:uid="{FC7F4289-B651-4088-BC89-C474A1B6696A}"/>
    <cellStyle name="Millares 12 2 3 8 4" xfId="24050" xr:uid="{35A59154-580B-4BA8-99AF-ECC94425B905}"/>
    <cellStyle name="Millares 12 2 3 8 5" xfId="45553" xr:uid="{B118AC8A-7A41-47E9-927F-26486A4EA66D}"/>
    <cellStyle name="Millares 12 2 3 9" xfId="3055" xr:uid="{78FC73C0-4BD6-464A-8843-581AAD13E854}"/>
    <cellStyle name="Millares 12 2 3 9 2" xfId="11321" xr:uid="{AEEA4AE0-FB1F-45BF-9231-BC31785C3DC7}"/>
    <cellStyle name="Millares 12 2 3 9 2 2" xfId="32824" xr:uid="{BC584639-B2CB-4888-981A-9CE79031B8D7}"/>
    <cellStyle name="Millares 12 2 3 9 3" xfId="17956" xr:uid="{0EFC470F-26E0-43C5-9FD4-F3D65AEA236E}"/>
    <cellStyle name="Millares 12 2 3 9 3 2" xfId="39459" xr:uid="{CFA4CEEC-0A09-4065-949D-A130832D5F47}"/>
    <cellStyle name="Millares 12 2 3 9 4" xfId="24561" xr:uid="{2CB22EEE-79A1-4B67-B428-972E83FF29DB}"/>
    <cellStyle name="Millares 12 2 3 9 5" xfId="46064" xr:uid="{FE1CBAB7-E274-4352-91FC-420EFAC41CC4}"/>
    <cellStyle name="Millares 12 2 4" xfId="212" xr:uid="{A7AF85B8-D2FF-4E54-A122-F32B948C2A38}"/>
    <cellStyle name="Millares 12 2 4 10" xfId="4731" xr:uid="{D0C45F85-7C95-4D48-B0AD-4EE42B29E851}"/>
    <cellStyle name="Millares 12 2 4 10 2" xfId="12997" xr:uid="{8D38BA68-4526-4A64-BC6B-3FC1627E380B}"/>
    <cellStyle name="Millares 12 2 4 10 2 2" xfId="34500" xr:uid="{91DA467B-8A15-4D30-A3FF-F924E516A808}"/>
    <cellStyle name="Millares 12 2 4 10 3" xfId="19632" xr:uid="{8CFB89E1-7B09-4A4F-8391-315E967109C9}"/>
    <cellStyle name="Millares 12 2 4 10 3 2" xfId="41135" xr:uid="{20ED7979-FF86-41CB-AC65-CDA9274393BB}"/>
    <cellStyle name="Millares 12 2 4 10 4" xfId="26237" xr:uid="{AA32D243-1627-4631-8390-724804781C3B}"/>
    <cellStyle name="Millares 12 2 4 10 5" xfId="47740" xr:uid="{D7FB0250-E6A3-4E9F-BB76-50BF7D1B062A}"/>
    <cellStyle name="Millares 12 2 4 11" xfId="5234" xr:uid="{C0CC7772-FC8D-401B-BF18-41333F8D2BD3}"/>
    <cellStyle name="Millares 12 2 4 11 2" xfId="13500" xr:uid="{B17FD46E-517B-4AC3-ACB6-AF3F40D4AF97}"/>
    <cellStyle name="Millares 12 2 4 11 2 2" xfId="35003" xr:uid="{2291C6B4-39BE-4260-A2A9-95450A147110}"/>
    <cellStyle name="Millares 12 2 4 11 3" xfId="20135" xr:uid="{5FBBF2D4-00F0-47EB-A89F-BA16D2809D84}"/>
    <cellStyle name="Millares 12 2 4 11 3 2" xfId="41638" xr:uid="{2EB90F49-A927-432F-99B8-F9EB9488CD08}"/>
    <cellStyle name="Millares 12 2 4 11 4" xfId="26740" xr:uid="{27D6F9C7-1D90-4F81-8EEE-E4FB3ADF6DE8}"/>
    <cellStyle name="Millares 12 2 4 11 5" xfId="48243" xr:uid="{050CB282-62F7-415A-83AC-0B17AD82BFE2}"/>
    <cellStyle name="Millares 12 2 4 12" xfId="6875" xr:uid="{4EF699FA-3E6B-4A29-9414-E6C69F02013A}"/>
    <cellStyle name="Millares 12 2 4 12 2" xfId="28378" xr:uid="{82ABDEAA-7B8C-4864-87B8-779AAEA9E293}"/>
    <cellStyle name="Millares 12 2 4 13" xfId="8529" xr:uid="{41CB465D-696D-4974-8192-77FE1F885509}"/>
    <cellStyle name="Millares 12 2 4 13 2" xfId="30032" xr:uid="{FDAD811B-0E19-4383-9462-4FBC2ACA9694}"/>
    <cellStyle name="Millares 12 2 4 14" xfId="15168" xr:uid="{FB2227DD-C366-4841-B8C7-8D4B88EE55F5}"/>
    <cellStyle name="Millares 12 2 4 14 2" xfId="36671" xr:uid="{3D53AD15-23A2-4BF8-8F3F-0A39FFF9AF28}"/>
    <cellStyle name="Millares 12 2 4 15" xfId="21773" xr:uid="{D5945921-5E34-4964-9990-A93C4DADBF76}"/>
    <cellStyle name="Millares 12 2 4 16" xfId="43276" xr:uid="{9883658B-CAA7-4321-9484-AC1DE1C4A3DC}"/>
    <cellStyle name="Millares 12 2 4 2" xfId="527" xr:uid="{A0C62EAE-F1EE-45C9-A470-CBBBF9150063}"/>
    <cellStyle name="Millares 12 2 4 2 10" xfId="7138" xr:uid="{3D664611-C653-4417-B741-82D6CCDFE05C}"/>
    <cellStyle name="Millares 12 2 4 2 10 2" xfId="28641" xr:uid="{E8A22286-0C89-4E37-8423-A44F40DFFCB3}"/>
    <cellStyle name="Millares 12 2 4 2 11" xfId="8794" xr:uid="{8449A080-6B60-460F-A924-B86B9CFE5F76}"/>
    <cellStyle name="Millares 12 2 4 2 11 2" xfId="30297" xr:uid="{35427C59-B9A7-421B-8F94-6EB613DA14F8}"/>
    <cellStyle name="Millares 12 2 4 2 12" xfId="15430" xr:uid="{602DAB75-BA49-4FED-884A-11894D00F19E}"/>
    <cellStyle name="Millares 12 2 4 2 12 2" xfId="36933" xr:uid="{E2C6ED70-D0F5-49C4-9E2F-1B3B9382B2A1}"/>
    <cellStyle name="Millares 12 2 4 2 13" xfId="22035" xr:uid="{5121731A-B7B4-4809-B008-DD74D99A192F}"/>
    <cellStyle name="Millares 12 2 4 2 14" xfId="43538" xr:uid="{9FFB8DCC-7D70-4A0B-9072-F76A84CDCB74}"/>
    <cellStyle name="Millares 12 2 4 2 2" xfId="809" xr:uid="{BF62B558-1BE4-411A-956F-8A3493C71535}"/>
    <cellStyle name="Millares 12 2 4 2 2 10" xfId="15710" xr:uid="{B871BEFE-5CC4-4CEA-B70A-414A759AB90C}"/>
    <cellStyle name="Millares 12 2 4 2 2 10 2" xfId="37213" xr:uid="{5BB24608-B59D-4169-9F94-38D6D0457113}"/>
    <cellStyle name="Millares 12 2 4 2 2 11" xfId="22315" xr:uid="{C776568F-365E-45ED-B10F-E20CF7ADE12F}"/>
    <cellStyle name="Millares 12 2 4 2 2 12" xfId="43818" xr:uid="{2A4C8664-341F-433A-8F4B-65EC524BDBCF}"/>
    <cellStyle name="Millares 12 2 4 2 2 2" xfId="1755" xr:uid="{E1556EAD-6C0C-493D-9E42-4C932C4C956E}"/>
    <cellStyle name="Millares 12 2 4 2 2 2 2" xfId="4584" xr:uid="{AB27816B-94CA-481D-A183-98BC5FC232AE}"/>
    <cellStyle name="Millares 12 2 4 2 2 2 2 2" xfId="12850" xr:uid="{3884B097-CAFE-4EDD-B74A-FCC5D230C734}"/>
    <cellStyle name="Millares 12 2 4 2 2 2 2 2 2" xfId="34353" xr:uid="{393CE593-5E9C-4860-93D4-649338A6A568}"/>
    <cellStyle name="Millares 12 2 4 2 2 2 2 3" xfId="19485" xr:uid="{D986EAEA-494D-4D01-B19F-99419ABEEB11}"/>
    <cellStyle name="Millares 12 2 4 2 2 2 2 3 2" xfId="40988" xr:uid="{3C6BE0ED-2DF4-4278-9AC5-77D984E591B0}"/>
    <cellStyle name="Millares 12 2 4 2 2 2 2 4" xfId="26090" xr:uid="{11D69226-832A-4500-8077-D098464D0F7D}"/>
    <cellStyle name="Millares 12 2 4 2 2 2 2 5" xfId="47593" xr:uid="{42B260F7-287D-4614-8846-04A5B1EA5750}"/>
    <cellStyle name="Millares 12 2 4 2 2 2 3" xfId="6723" xr:uid="{3BDFCE1F-90F6-49AD-8EFE-F54BFC06271F}"/>
    <cellStyle name="Millares 12 2 4 2 2 2 3 2" xfId="14989" xr:uid="{C391D6BA-7AB8-4767-9F8D-B8BAB441B8C1}"/>
    <cellStyle name="Millares 12 2 4 2 2 2 3 2 2" xfId="36492" xr:uid="{AD50EBF1-0C3A-4909-A32B-117EC386D6B0}"/>
    <cellStyle name="Millares 12 2 4 2 2 2 3 3" xfId="21624" xr:uid="{28369C6F-CC60-4934-B6A2-8408440E4D06}"/>
    <cellStyle name="Millares 12 2 4 2 2 2 3 3 2" xfId="43127" xr:uid="{C1EA5D48-A47F-44CA-AC65-34B511457522}"/>
    <cellStyle name="Millares 12 2 4 2 2 2 3 4" xfId="28229" xr:uid="{48414A44-48C9-4498-BBB6-EB7C4EF581D4}"/>
    <cellStyle name="Millares 12 2 4 2 2 2 3 5" xfId="49732" xr:uid="{598554FF-530F-4F00-9103-F7CD0C9EE08C}"/>
    <cellStyle name="Millares 12 2 4 2 2 2 4" xfId="8364" xr:uid="{8AD17080-672B-4A6D-A142-9BA091877DEF}"/>
    <cellStyle name="Millares 12 2 4 2 2 2 4 2" xfId="29867" xr:uid="{AB009BCC-6A92-4C6C-8FDE-4E61F8EF49DC}"/>
    <cellStyle name="Millares 12 2 4 2 2 2 5" xfId="10021" xr:uid="{7BB0131D-DA3C-48D6-A8CA-D9D9CCCE062C}"/>
    <cellStyle name="Millares 12 2 4 2 2 2 5 2" xfId="31524" xr:uid="{09A53A82-695D-45AB-BD11-1E4BC879F1BE}"/>
    <cellStyle name="Millares 12 2 4 2 2 2 6" xfId="16656" xr:uid="{35F3DBAB-E58C-4BB4-A280-CDD2A3CD630A}"/>
    <cellStyle name="Millares 12 2 4 2 2 2 6 2" xfId="38159" xr:uid="{E9A21F26-3C3E-4642-ACAC-B0288AA99C2D}"/>
    <cellStyle name="Millares 12 2 4 2 2 2 7" xfId="23261" xr:uid="{89E3056C-69F9-4947-A22A-7D5A0B2E4752}"/>
    <cellStyle name="Millares 12 2 4 2 2 2 8" xfId="44764" xr:uid="{2587CC26-4AB4-41D1-9395-938D35D0D8F2}"/>
    <cellStyle name="Millares 12 2 4 2 2 3" xfId="2442" xr:uid="{5F5545B4-0EEC-4266-828A-DAA23EDEFE9E}"/>
    <cellStyle name="Millares 12 2 4 2 2 3 2" xfId="10708" xr:uid="{61B6FF0D-1746-47D8-93BE-CB0278E31FAE}"/>
    <cellStyle name="Millares 12 2 4 2 2 3 2 2" xfId="32211" xr:uid="{A8C76AEF-8B3D-446B-95D8-BF7EDAD342F7}"/>
    <cellStyle name="Millares 12 2 4 2 2 3 3" xfId="17343" xr:uid="{10C25978-E114-4CEA-BA24-980FBF311958}"/>
    <cellStyle name="Millares 12 2 4 2 2 3 3 2" xfId="38846" xr:uid="{5605EF92-2D10-46B4-B7B9-97B6FF790D7B}"/>
    <cellStyle name="Millares 12 2 4 2 2 3 4" xfId="23948" xr:uid="{69D9BF72-0BF6-4D04-B193-D49B880AAB58}"/>
    <cellStyle name="Millares 12 2 4 2 2 3 5" xfId="45451" xr:uid="{B3D267E4-2350-436F-A681-9433C6B986FE}"/>
    <cellStyle name="Millares 12 2 4 2 2 4" xfId="2959" xr:uid="{6F30177E-AADB-43C5-A23A-8DB624D06F21}"/>
    <cellStyle name="Millares 12 2 4 2 2 4 2" xfId="11225" xr:uid="{E4AC182D-33B1-4A59-8735-A8A1124A19D7}"/>
    <cellStyle name="Millares 12 2 4 2 2 4 2 2" xfId="32728" xr:uid="{85860B6B-A027-42A3-8FAF-8798DC0714ED}"/>
    <cellStyle name="Millares 12 2 4 2 2 4 3" xfId="17860" xr:uid="{517BF36D-6939-4B10-8363-B7A7CFF831CA}"/>
    <cellStyle name="Millares 12 2 4 2 2 4 3 2" xfId="39363" xr:uid="{B3659A66-E773-4888-9DA9-92B9C09D8FB4}"/>
    <cellStyle name="Millares 12 2 4 2 2 4 4" xfId="24465" xr:uid="{3B7CA77D-2875-4096-A956-5E05E45ACACC}"/>
    <cellStyle name="Millares 12 2 4 2 2 4 5" xfId="45968" xr:uid="{D610783F-2595-460F-88B0-DFA0811AC440}"/>
    <cellStyle name="Millares 12 2 4 2 2 5" xfId="3638" xr:uid="{C9D18777-EF5F-4CEC-86E4-789302D5F17A}"/>
    <cellStyle name="Millares 12 2 4 2 2 5 2" xfId="11904" xr:uid="{0D5C36A4-EE75-4C2A-A31E-F2CAFD6247E1}"/>
    <cellStyle name="Millares 12 2 4 2 2 5 2 2" xfId="33407" xr:uid="{C2B54E5A-1C45-455A-9EC3-E0A21E235D20}"/>
    <cellStyle name="Millares 12 2 4 2 2 5 3" xfId="18539" xr:uid="{360DC439-1E0B-444A-A575-D26AF6954933}"/>
    <cellStyle name="Millares 12 2 4 2 2 5 3 2" xfId="40042" xr:uid="{8A29A475-957D-4191-AD33-6DB0A1BF6C83}"/>
    <cellStyle name="Millares 12 2 4 2 2 5 4" xfId="25144" xr:uid="{598E637F-D6C4-465E-83A9-78F2D49AEE49}"/>
    <cellStyle name="Millares 12 2 4 2 2 5 5" xfId="46647" xr:uid="{DB8BEDBD-9FB6-4659-86C2-DB9B6352EDF5}"/>
    <cellStyle name="Millares 12 2 4 2 2 6" xfId="5103" xr:uid="{EF08F249-C983-4B4C-B7E9-57BAC2E7EFA6}"/>
    <cellStyle name="Millares 12 2 4 2 2 6 2" xfId="13369" xr:uid="{EE3E471F-308A-40E1-AC4C-222020FF6E30}"/>
    <cellStyle name="Millares 12 2 4 2 2 6 2 2" xfId="34872" xr:uid="{F3C32E66-DF8E-44E5-97EB-D3EFB291B0E9}"/>
    <cellStyle name="Millares 12 2 4 2 2 6 3" xfId="20004" xr:uid="{6DAD0AE9-2E72-4426-AECD-9131D32144BE}"/>
    <cellStyle name="Millares 12 2 4 2 2 6 3 2" xfId="41507" xr:uid="{2C0B3A21-CBEE-44F4-9704-6231AD30F5CD}"/>
    <cellStyle name="Millares 12 2 4 2 2 6 4" xfId="26609" xr:uid="{750803C5-97B7-430D-A9BD-E955BA83DDAF}"/>
    <cellStyle name="Millares 12 2 4 2 2 6 5" xfId="48112" xr:uid="{BB4C696E-2C30-422D-A16B-04DC33CC61D1}"/>
    <cellStyle name="Millares 12 2 4 2 2 7" xfId="5777" xr:uid="{E9241303-DD05-4D82-8630-97601CC2FB27}"/>
    <cellStyle name="Millares 12 2 4 2 2 7 2" xfId="14043" xr:uid="{B3AA5EBC-D484-4761-8EE6-3F7B73D436EA}"/>
    <cellStyle name="Millares 12 2 4 2 2 7 2 2" xfId="35546" xr:uid="{82202AA5-9A36-4214-9CF8-263956C96029}"/>
    <cellStyle name="Millares 12 2 4 2 2 7 3" xfId="20678" xr:uid="{815E550D-0FEF-4058-BC18-ECBA1C15D740}"/>
    <cellStyle name="Millares 12 2 4 2 2 7 3 2" xfId="42181" xr:uid="{9216DCC6-3850-4015-8090-654D78BC68A1}"/>
    <cellStyle name="Millares 12 2 4 2 2 7 4" xfId="27283" xr:uid="{E0E1245B-5B73-4745-AE98-43BC84C4C099}"/>
    <cellStyle name="Millares 12 2 4 2 2 7 5" xfId="48786" xr:uid="{85BCAE77-0B37-4439-B4F0-BAC67730F6E2}"/>
    <cellStyle name="Millares 12 2 4 2 2 8" xfId="7418" xr:uid="{ECCC8C16-7347-47EC-9A86-B513990BB8BB}"/>
    <cellStyle name="Millares 12 2 4 2 2 8 2" xfId="28921" xr:uid="{359079B4-0C6C-4C76-80C5-82EE4F1D784E}"/>
    <cellStyle name="Millares 12 2 4 2 2 9" xfId="9075" xr:uid="{92658D6C-269E-4E35-80FD-C67C4C93BA40}"/>
    <cellStyle name="Millares 12 2 4 2 2 9 2" xfId="30578" xr:uid="{59405906-314E-4A8B-B9AA-7EBFF8BCB5B6}"/>
    <cellStyle name="Millares 12 2 4 2 3" xfId="1079" xr:uid="{3DEA1747-8BCD-46B0-9FE7-80B56A53191B}"/>
    <cellStyle name="Millares 12 2 4 2 3 2" xfId="3908" xr:uid="{1B49C3D8-9A00-44CC-928A-1D2A9F10B9AC}"/>
    <cellStyle name="Millares 12 2 4 2 3 2 2" xfId="12174" xr:uid="{57AE2B53-D420-4235-ABC3-0FC6367ECD34}"/>
    <cellStyle name="Millares 12 2 4 2 3 2 2 2" xfId="33677" xr:uid="{9B10D15A-A141-402C-9856-8131DCA6C43F}"/>
    <cellStyle name="Millares 12 2 4 2 3 2 3" xfId="18809" xr:uid="{A3E6E8AC-2AF9-4477-9881-C7CE57BEF93B}"/>
    <cellStyle name="Millares 12 2 4 2 3 2 3 2" xfId="40312" xr:uid="{77868524-1892-45C4-9C72-757C54D5B15C}"/>
    <cellStyle name="Millares 12 2 4 2 3 2 4" xfId="25414" xr:uid="{18822657-A825-46A3-A6E7-C0010D4CA76C}"/>
    <cellStyle name="Millares 12 2 4 2 3 2 5" xfId="46917" xr:uid="{A96C128C-DAE5-40BF-A85D-16A395249648}"/>
    <cellStyle name="Millares 12 2 4 2 3 3" xfId="6047" xr:uid="{56267DE8-E7A4-48D1-8AD4-C965F7F4EF42}"/>
    <cellStyle name="Millares 12 2 4 2 3 3 2" xfId="14313" xr:uid="{B1F16ED1-23EE-4803-9884-4DCAAFF5530D}"/>
    <cellStyle name="Millares 12 2 4 2 3 3 2 2" xfId="35816" xr:uid="{4EB7B6B8-A92A-430F-A954-7C82C93EBC02}"/>
    <cellStyle name="Millares 12 2 4 2 3 3 3" xfId="20948" xr:uid="{B7F57B08-EEFE-4BA5-BB6D-C9F88C0A051C}"/>
    <cellStyle name="Millares 12 2 4 2 3 3 3 2" xfId="42451" xr:uid="{4EF827D5-7E6C-44E9-AD13-8B41566D80DB}"/>
    <cellStyle name="Millares 12 2 4 2 3 3 4" xfId="27553" xr:uid="{19B9B1B4-B8B3-460D-BD2F-A68237007406}"/>
    <cellStyle name="Millares 12 2 4 2 3 3 5" xfId="49056" xr:uid="{EBFD671F-67D0-4C35-839C-505A94747FCB}"/>
    <cellStyle name="Millares 12 2 4 2 3 4" xfId="7688" xr:uid="{418628D8-3CB7-4FAC-97C4-3C1079982FBB}"/>
    <cellStyle name="Millares 12 2 4 2 3 4 2" xfId="29191" xr:uid="{3552B6E3-EAE1-4C82-B2BC-69F780879C77}"/>
    <cellStyle name="Millares 12 2 4 2 3 5" xfId="9345" xr:uid="{FFF1D593-C12A-491C-8BC9-834B6C5DE389}"/>
    <cellStyle name="Millares 12 2 4 2 3 5 2" xfId="30848" xr:uid="{92D554A7-C007-4B27-BA3F-ECB2A4440ED9}"/>
    <cellStyle name="Millares 12 2 4 2 3 6" xfId="15980" xr:uid="{6B6DBBD7-0FFD-44FD-9E6E-91F0CA404C57}"/>
    <cellStyle name="Millares 12 2 4 2 3 6 2" xfId="37483" xr:uid="{1BF7CDFA-DD82-4E5F-8DBD-2AC0B40D5B12}"/>
    <cellStyle name="Millares 12 2 4 2 3 7" xfId="22585" xr:uid="{CC0D151B-4556-413E-81A7-0858BC162E0C}"/>
    <cellStyle name="Millares 12 2 4 2 3 8" xfId="44088" xr:uid="{2DEC04FA-4AA3-4560-A0D6-7EBE291FC6F0}"/>
    <cellStyle name="Millares 12 2 4 2 4" xfId="1475" xr:uid="{7CE39AF5-F476-4991-836C-E612B594409C}"/>
    <cellStyle name="Millares 12 2 4 2 4 2" xfId="4304" xr:uid="{8BF07D63-2DD8-4AA6-B95A-AC9504356B87}"/>
    <cellStyle name="Millares 12 2 4 2 4 2 2" xfId="12570" xr:uid="{7A06E677-D5ED-4B9D-AB48-9D589A29731E}"/>
    <cellStyle name="Millares 12 2 4 2 4 2 2 2" xfId="34073" xr:uid="{EC525181-F773-4544-B217-109B76016FA3}"/>
    <cellStyle name="Millares 12 2 4 2 4 2 3" xfId="19205" xr:uid="{625FA045-04AF-4AD6-AEFA-9DBC8B2FA5BE}"/>
    <cellStyle name="Millares 12 2 4 2 4 2 3 2" xfId="40708" xr:uid="{C42E1677-48EB-45BE-9AB0-C9DA4194AB10}"/>
    <cellStyle name="Millares 12 2 4 2 4 2 4" xfId="25810" xr:uid="{B1E50D90-F336-4C08-831B-4BA3E7275137}"/>
    <cellStyle name="Millares 12 2 4 2 4 2 5" xfId="47313" xr:uid="{A8451DBE-61F0-46E0-A3A9-75E137969ACE}"/>
    <cellStyle name="Millares 12 2 4 2 4 3" xfId="6443" xr:uid="{EEDEFC70-C8F7-4AAB-A37F-5A2D4CF42393}"/>
    <cellStyle name="Millares 12 2 4 2 4 3 2" xfId="14709" xr:uid="{E6DFEFB1-4680-445B-B8F7-135D5575F890}"/>
    <cellStyle name="Millares 12 2 4 2 4 3 2 2" xfId="36212" xr:uid="{849F6B00-C061-4CF8-B0B1-68AD0C401A13}"/>
    <cellStyle name="Millares 12 2 4 2 4 3 3" xfId="21344" xr:uid="{C78086D7-5A1D-49BE-8850-096A0B01C988}"/>
    <cellStyle name="Millares 12 2 4 2 4 3 3 2" xfId="42847" xr:uid="{DF2F6F65-B793-49D2-BB0E-83A3D0CCE0A8}"/>
    <cellStyle name="Millares 12 2 4 2 4 3 4" xfId="27949" xr:uid="{4A0B9A9C-5876-472D-944F-6B0939A7E6D4}"/>
    <cellStyle name="Millares 12 2 4 2 4 3 5" xfId="49452" xr:uid="{DF86A6CF-F2EC-442A-8C9A-44DBDF248111}"/>
    <cellStyle name="Millares 12 2 4 2 4 4" xfId="8084" xr:uid="{31B5E9B7-75E5-4FA0-89AF-A87C8685E6A4}"/>
    <cellStyle name="Millares 12 2 4 2 4 4 2" xfId="29587" xr:uid="{D3E7BC0A-1F5C-4CB9-851C-4BF206AFB58E}"/>
    <cellStyle name="Millares 12 2 4 2 4 5" xfId="9741" xr:uid="{4527D007-E955-4BDC-89F4-8AE91952FAB7}"/>
    <cellStyle name="Millares 12 2 4 2 4 5 2" xfId="31244" xr:uid="{2EE6C885-1B4E-4AE7-9CB7-413E7BCC8C40}"/>
    <cellStyle name="Millares 12 2 4 2 4 6" xfId="16376" xr:uid="{D8B7589A-F748-4E6B-BC4E-EC8F3AE906BF}"/>
    <cellStyle name="Millares 12 2 4 2 4 6 2" xfId="37879" xr:uid="{2CD442E0-97AC-4D09-9CB9-E2DC048A64DE}"/>
    <cellStyle name="Millares 12 2 4 2 4 7" xfId="22981" xr:uid="{A51C7078-5666-49C6-A2B6-E0ADAA4C247E}"/>
    <cellStyle name="Millares 12 2 4 2 4 8" xfId="44484" xr:uid="{0C74B9B6-DD18-4A20-92C9-F9B700157B6D}"/>
    <cellStyle name="Millares 12 2 4 2 5" xfId="2162" xr:uid="{B0D67635-9D3E-42D7-9305-D1151F8DC091}"/>
    <cellStyle name="Millares 12 2 4 2 5 2" xfId="10428" xr:uid="{2A2D1EFF-41CE-44CA-BBD0-C49204348352}"/>
    <cellStyle name="Millares 12 2 4 2 5 2 2" xfId="31931" xr:uid="{5BFEEE4C-6ED7-45EB-923D-37F9A1B7E04D}"/>
    <cellStyle name="Millares 12 2 4 2 5 3" xfId="17063" xr:uid="{88BDD333-A06D-42E2-BB39-C77FC61B132F}"/>
    <cellStyle name="Millares 12 2 4 2 5 3 2" xfId="38566" xr:uid="{92564A58-6524-4DB4-86B7-4B096DC7984D}"/>
    <cellStyle name="Millares 12 2 4 2 5 4" xfId="23668" xr:uid="{8EEA4087-74F8-4913-A0A5-88658001B4F3}"/>
    <cellStyle name="Millares 12 2 4 2 5 5" xfId="45171" xr:uid="{FC4B740A-BCFD-4615-BEB5-850D56BE48B4}"/>
    <cellStyle name="Millares 12 2 4 2 6" xfId="2709" xr:uid="{663CD117-D240-4BEF-9403-FC0B2CA64C85}"/>
    <cellStyle name="Millares 12 2 4 2 6 2" xfId="10975" xr:uid="{7772BF03-00CF-43E8-8400-5178A04283E7}"/>
    <cellStyle name="Millares 12 2 4 2 6 2 2" xfId="32478" xr:uid="{6B97EFA8-0A93-4C04-A404-1D103490944A}"/>
    <cellStyle name="Millares 12 2 4 2 6 3" xfId="17610" xr:uid="{EF58967E-8F69-4907-AD73-943302BFBA62}"/>
    <cellStyle name="Millares 12 2 4 2 6 3 2" xfId="39113" xr:uid="{B663E1F5-F506-4607-A526-827F7408A18C}"/>
    <cellStyle name="Millares 12 2 4 2 6 4" xfId="24215" xr:uid="{4CE21894-5158-40B1-BC15-501BD81D0C93}"/>
    <cellStyle name="Millares 12 2 4 2 6 5" xfId="45718" xr:uid="{8EE1576A-21E2-4804-9D81-9ED7E7513D98}"/>
    <cellStyle name="Millares 12 2 4 2 7" xfId="3358" xr:uid="{34B1D676-B844-4ACD-AD10-31774EF53FF8}"/>
    <cellStyle name="Millares 12 2 4 2 7 2" xfId="11624" xr:uid="{F7E6AFEE-970E-4B45-B168-56727C1A580B}"/>
    <cellStyle name="Millares 12 2 4 2 7 2 2" xfId="33127" xr:uid="{3277E495-0843-4650-87B0-2F859183FA26}"/>
    <cellStyle name="Millares 12 2 4 2 7 3" xfId="18259" xr:uid="{DA889316-BBDB-4024-B975-B1C2B0718C41}"/>
    <cellStyle name="Millares 12 2 4 2 7 3 2" xfId="39762" xr:uid="{0B3FF99E-BB37-49D0-95FA-0CE31FC4A02B}"/>
    <cellStyle name="Millares 12 2 4 2 7 4" xfId="24864" xr:uid="{BCF65059-B328-4394-BF69-392BF6ED6038}"/>
    <cellStyle name="Millares 12 2 4 2 7 5" xfId="46367" xr:uid="{D68FE484-D298-425B-8AD4-66FB3FC5ABEB}"/>
    <cellStyle name="Millares 12 2 4 2 8" xfId="4853" xr:uid="{189660C3-A72A-4CC7-AD2B-2D8114908129}"/>
    <cellStyle name="Millares 12 2 4 2 8 2" xfId="13119" xr:uid="{C9B75E6B-3365-46B2-B6A1-0BA104F15F50}"/>
    <cellStyle name="Millares 12 2 4 2 8 2 2" xfId="34622" xr:uid="{27EB88C3-928E-48AB-A36E-934204E091B0}"/>
    <cellStyle name="Millares 12 2 4 2 8 3" xfId="19754" xr:uid="{BC2D6FD0-4DDD-4746-BA12-1E9FF2D78A11}"/>
    <cellStyle name="Millares 12 2 4 2 8 3 2" xfId="41257" xr:uid="{962EBDFB-AF17-44FE-AD2E-7C98B9D84FB4}"/>
    <cellStyle name="Millares 12 2 4 2 8 4" xfId="26359" xr:uid="{8557AB0E-D1A0-4A4B-8281-E68F81BEA9FC}"/>
    <cellStyle name="Millares 12 2 4 2 8 5" xfId="47862" xr:uid="{67CEBD7D-5839-4A2E-B210-4A93BF32E425}"/>
    <cellStyle name="Millares 12 2 4 2 9" xfId="5497" xr:uid="{6B9296B9-01BB-4FBF-925D-2AEA0605E1AE}"/>
    <cellStyle name="Millares 12 2 4 2 9 2" xfId="13763" xr:uid="{90AABBAA-15EB-4998-802B-D88F74F57F8A}"/>
    <cellStyle name="Millares 12 2 4 2 9 2 2" xfId="35266" xr:uid="{058C9AC8-FE3C-4CD6-BCFD-0BCBC6A0D750}"/>
    <cellStyle name="Millares 12 2 4 2 9 3" xfId="20398" xr:uid="{F56986C8-F761-41B1-9250-EDD46569F1DA}"/>
    <cellStyle name="Millares 12 2 4 2 9 3 2" xfId="41901" xr:uid="{D86878E8-44E5-4E17-BDF4-4FE58791A043}"/>
    <cellStyle name="Millares 12 2 4 2 9 4" xfId="27003" xr:uid="{1688FF7D-DA33-4526-AA85-201D4AADD0ED}"/>
    <cellStyle name="Millares 12 2 4 2 9 5" xfId="48506" xr:uid="{F64CC7E5-57EC-4C3C-A45A-1BDE29FC3E47}"/>
    <cellStyle name="Millares 12 2 4 3" xfId="399" xr:uid="{BC376461-E585-483F-87C9-7BB59EEC3234}"/>
    <cellStyle name="Millares 12 2 4 3 10" xfId="15302" xr:uid="{F5BE6CB2-6AD8-4C65-B8A5-01B4276C6693}"/>
    <cellStyle name="Millares 12 2 4 3 10 2" xfId="36805" xr:uid="{92E8EC4A-CB70-43E4-B6D5-2E205DBC2382}"/>
    <cellStyle name="Millares 12 2 4 3 11" xfId="21907" xr:uid="{AF280999-E756-4E00-BFB1-974FC0AED346}"/>
    <cellStyle name="Millares 12 2 4 3 12" xfId="43410" xr:uid="{DCEED630-BF2E-4BBA-B3E3-71F11E887E32}"/>
    <cellStyle name="Millares 12 2 4 3 2" xfId="1347" xr:uid="{FA868CA5-737A-4118-AC0D-FA31F31F0821}"/>
    <cellStyle name="Millares 12 2 4 3 2 2" xfId="4176" xr:uid="{BF8734B1-D32B-41B6-9DBA-54838487E69C}"/>
    <cellStyle name="Millares 12 2 4 3 2 2 2" xfId="12442" xr:uid="{6BC5348D-FEF3-48F3-98A0-8565389B49BE}"/>
    <cellStyle name="Millares 12 2 4 3 2 2 2 2" xfId="33945" xr:uid="{CB02B8AC-D972-417A-8F87-51184BD46AAC}"/>
    <cellStyle name="Millares 12 2 4 3 2 2 3" xfId="19077" xr:uid="{0C09F03D-C80B-4FED-9626-05376C867DEF}"/>
    <cellStyle name="Millares 12 2 4 3 2 2 3 2" xfId="40580" xr:uid="{1BD7CB12-A6E4-414F-A1E5-B5C7500AE5AF}"/>
    <cellStyle name="Millares 12 2 4 3 2 2 4" xfId="25682" xr:uid="{AB30A97F-F448-4FA0-A911-5939975E3FC9}"/>
    <cellStyle name="Millares 12 2 4 3 2 2 5" xfId="47185" xr:uid="{9D3CDC54-E947-4A95-95E8-4125003816CC}"/>
    <cellStyle name="Millares 12 2 4 3 2 3" xfId="6315" xr:uid="{58FDC388-A4DA-41AB-B19B-CA5346E62A4E}"/>
    <cellStyle name="Millares 12 2 4 3 2 3 2" xfId="14581" xr:uid="{276AF407-34FC-4376-A652-54BB9E516E25}"/>
    <cellStyle name="Millares 12 2 4 3 2 3 2 2" xfId="36084" xr:uid="{1D4A6943-3973-43AB-ACC6-8EA4E4F7297B}"/>
    <cellStyle name="Millares 12 2 4 3 2 3 3" xfId="21216" xr:uid="{9AFAF844-EE72-450F-B0A3-801CFBAEAD8E}"/>
    <cellStyle name="Millares 12 2 4 3 2 3 3 2" xfId="42719" xr:uid="{33341297-D10A-4E39-A4A9-05C04842557B}"/>
    <cellStyle name="Millares 12 2 4 3 2 3 4" xfId="27821" xr:uid="{FB8F5C73-C237-4120-910E-AFB0356306E3}"/>
    <cellStyle name="Millares 12 2 4 3 2 3 5" xfId="49324" xr:uid="{B3CC6455-3270-43C7-9531-63D4A3413AA6}"/>
    <cellStyle name="Millares 12 2 4 3 2 4" xfId="7956" xr:uid="{CDEE6494-D896-40B4-82E1-F545DB2BF9DA}"/>
    <cellStyle name="Millares 12 2 4 3 2 4 2" xfId="29459" xr:uid="{FA1175EC-B8C4-4C52-9CE9-DFFA7821CAEB}"/>
    <cellStyle name="Millares 12 2 4 3 2 5" xfId="9613" xr:uid="{DC01654D-45A7-4746-84CA-FCA1717A0856}"/>
    <cellStyle name="Millares 12 2 4 3 2 5 2" xfId="31116" xr:uid="{6811EC18-454D-448A-A9A7-5B9BB4804F5A}"/>
    <cellStyle name="Millares 12 2 4 3 2 6" xfId="16248" xr:uid="{55BB5853-C87B-4CB5-A7D2-2453DB930A5E}"/>
    <cellStyle name="Millares 12 2 4 3 2 6 2" xfId="37751" xr:uid="{6999AF68-DD35-48C0-9028-874242202303}"/>
    <cellStyle name="Millares 12 2 4 3 2 7" xfId="22853" xr:uid="{6A864F56-65DE-42B6-B30B-EF4BDD41F2B9}"/>
    <cellStyle name="Millares 12 2 4 3 2 8" xfId="44356" xr:uid="{9F4FB540-9C15-4575-9531-AD2CC3A37A1E}"/>
    <cellStyle name="Millares 12 2 4 3 3" xfId="2034" xr:uid="{F2EA5316-C018-4E9B-8DFB-9360B3D24D38}"/>
    <cellStyle name="Millares 12 2 4 3 3 2" xfId="10300" xr:uid="{92928FB8-08A9-43FB-BB61-E57F86177A3F}"/>
    <cellStyle name="Millares 12 2 4 3 3 2 2" xfId="31803" xr:uid="{DF9858E7-7BE1-4E75-97E4-D17887D54B50}"/>
    <cellStyle name="Millares 12 2 4 3 3 3" xfId="16935" xr:uid="{2C2B88DA-CDB3-4749-B7EC-3D9784671EC0}"/>
    <cellStyle name="Millares 12 2 4 3 3 3 2" xfId="38438" xr:uid="{E8340069-EF64-4C3D-8E5E-4B280CF5F677}"/>
    <cellStyle name="Millares 12 2 4 3 3 4" xfId="23540" xr:uid="{EC37CF77-B0FA-417E-9B17-A2A0F8CEA915}"/>
    <cellStyle name="Millares 12 2 4 3 3 5" xfId="45043" xr:uid="{70655899-709F-438B-BC12-71F058305E49}"/>
    <cellStyle name="Millares 12 2 4 3 4" xfId="2833" xr:uid="{F4A47DE7-9FA6-4622-AA10-CD181EB92F53}"/>
    <cellStyle name="Millares 12 2 4 3 4 2" xfId="11099" xr:uid="{26F383D1-24FA-45AE-AAD7-DD432215AEE5}"/>
    <cellStyle name="Millares 12 2 4 3 4 2 2" xfId="32602" xr:uid="{A734D694-604C-412C-9004-1AE9797DF804}"/>
    <cellStyle name="Millares 12 2 4 3 4 3" xfId="17734" xr:uid="{40F55AF8-C550-46D5-99E1-BB913445DCFC}"/>
    <cellStyle name="Millares 12 2 4 3 4 3 2" xfId="39237" xr:uid="{79016CCB-D31E-4D12-8E04-47414E64D3F6}"/>
    <cellStyle name="Millares 12 2 4 3 4 4" xfId="24339" xr:uid="{A51A6668-9689-47ED-871B-F9AE2DBEDAFE}"/>
    <cellStyle name="Millares 12 2 4 3 4 5" xfId="45842" xr:uid="{F448F624-8F15-4651-ACF7-C1ADAE8E3C11}"/>
    <cellStyle name="Millares 12 2 4 3 5" xfId="3230" xr:uid="{2DBCFD0A-6C9C-4F67-AC5A-C0D9D0D7753A}"/>
    <cellStyle name="Millares 12 2 4 3 5 2" xfId="11496" xr:uid="{18D72C4D-EAB4-4B46-BE17-319D12B62F2D}"/>
    <cellStyle name="Millares 12 2 4 3 5 2 2" xfId="32999" xr:uid="{832F3B9F-E419-4A9F-838F-DF652F09A574}"/>
    <cellStyle name="Millares 12 2 4 3 5 3" xfId="18131" xr:uid="{FB1D49EE-0114-4C3B-B761-BF193141734D}"/>
    <cellStyle name="Millares 12 2 4 3 5 3 2" xfId="39634" xr:uid="{309AF713-F525-4A5C-8F5D-BCC4B61B3A37}"/>
    <cellStyle name="Millares 12 2 4 3 5 4" xfId="24736" xr:uid="{5D7C9148-EC49-4A3E-AC03-6E965CD44583}"/>
    <cellStyle name="Millares 12 2 4 3 5 5" xfId="46239" xr:uid="{6D74FDEB-9012-4A93-A0D9-7AFFC31B2CAE}"/>
    <cellStyle name="Millares 12 2 4 3 6" xfId="4977" xr:uid="{CC49A3E3-97AC-4863-AB28-68A2730C5F87}"/>
    <cellStyle name="Millares 12 2 4 3 6 2" xfId="13243" xr:uid="{E2AE4D9B-C9E5-494D-A686-B4460BB68250}"/>
    <cellStyle name="Millares 12 2 4 3 6 2 2" xfId="34746" xr:uid="{D25C3B83-E896-432B-9A57-29E10798FC77}"/>
    <cellStyle name="Millares 12 2 4 3 6 3" xfId="19878" xr:uid="{0D772FAA-C634-464F-BAF6-DC65F0E096DF}"/>
    <cellStyle name="Millares 12 2 4 3 6 3 2" xfId="41381" xr:uid="{0982807D-F00E-4452-B510-A429A01CC229}"/>
    <cellStyle name="Millares 12 2 4 3 6 4" xfId="26483" xr:uid="{93E3C1B2-CAB1-4184-8F08-0254A0916DA3}"/>
    <cellStyle name="Millares 12 2 4 3 6 5" xfId="47986" xr:uid="{409E5FBF-0D98-4925-AC75-66B05BF95D10}"/>
    <cellStyle name="Millares 12 2 4 3 7" xfId="5369" xr:uid="{D6EB8E62-57AC-4767-B23E-2644A657B08A}"/>
    <cellStyle name="Millares 12 2 4 3 7 2" xfId="13635" xr:uid="{28C82D87-3F21-4E48-B1CA-F7A087E9AFA8}"/>
    <cellStyle name="Millares 12 2 4 3 7 2 2" xfId="35138" xr:uid="{85C019D2-9D74-4B29-B24F-18E104D68000}"/>
    <cellStyle name="Millares 12 2 4 3 7 3" xfId="20270" xr:uid="{F2D55122-C082-4F2A-87FB-703D33A355E0}"/>
    <cellStyle name="Millares 12 2 4 3 7 3 2" xfId="41773" xr:uid="{D3CBC51C-9A27-4C0D-BEE5-CD6BF334A171}"/>
    <cellStyle name="Millares 12 2 4 3 7 4" xfId="26875" xr:uid="{3E6E5B32-654C-4A2F-9C74-15BD4C8E9B4D}"/>
    <cellStyle name="Millares 12 2 4 3 7 5" xfId="48378" xr:uid="{7FF23F2A-0E0A-46FB-909D-DAADC13A9070}"/>
    <cellStyle name="Millares 12 2 4 3 8" xfId="7010" xr:uid="{4AC95594-727E-44FE-91B5-0D2540D57F7A}"/>
    <cellStyle name="Millares 12 2 4 3 8 2" xfId="28513" xr:uid="{67FE42A5-C15D-4F53-81BE-059DE68A7139}"/>
    <cellStyle name="Millares 12 2 4 3 9" xfId="8666" xr:uid="{85648F98-50E3-4AE8-BCEF-E87843EFDB62}"/>
    <cellStyle name="Millares 12 2 4 3 9 2" xfId="30169" xr:uid="{C2FB8777-CBC9-4D39-A62B-9BF5F539BC5D}"/>
    <cellStyle name="Millares 12 2 4 4" xfId="683" xr:uid="{D0F09462-5553-4AFD-9A38-9C7C85403013}"/>
    <cellStyle name="Millares 12 2 4 4 10" xfId="43692" xr:uid="{19BFBFC8-3EDF-4529-A66F-2D44606745E9}"/>
    <cellStyle name="Millares 12 2 4 4 2" xfId="1629" xr:uid="{CF0ECEF2-DBA4-4CF6-B9F1-B7C2AC1F8830}"/>
    <cellStyle name="Millares 12 2 4 4 2 2" xfId="4458" xr:uid="{8DF2E64E-8D12-4D4D-9C95-3575830E29DE}"/>
    <cellStyle name="Millares 12 2 4 4 2 2 2" xfId="12724" xr:uid="{1C6B1111-62D5-41BB-8743-4FF9E3339E5D}"/>
    <cellStyle name="Millares 12 2 4 4 2 2 2 2" xfId="34227" xr:uid="{FBCEE318-A0D1-474F-9EF0-2F4BB5370C8B}"/>
    <cellStyle name="Millares 12 2 4 4 2 2 3" xfId="19359" xr:uid="{40FDCD35-FEC2-4675-96EF-2DFA40EDF80A}"/>
    <cellStyle name="Millares 12 2 4 4 2 2 3 2" xfId="40862" xr:uid="{DB6E7644-2DF7-4EE1-94C2-0B77217C09AA}"/>
    <cellStyle name="Millares 12 2 4 4 2 2 4" xfId="25964" xr:uid="{1DE92D40-26F0-4945-9966-EE7605FD1C6F}"/>
    <cellStyle name="Millares 12 2 4 4 2 2 5" xfId="47467" xr:uid="{9B011B3B-FA2B-4CA9-ACC0-CA5982FE521E}"/>
    <cellStyle name="Millares 12 2 4 4 2 3" xfId="6597" xr:uid="{08ED847B-AE61-4A2D-B03D-3E934EEB2E43}"/>
    <cellStyle name="Millares 12 2 4 4 2 3 2" xfId="14863" xr:uid="{762EB42C-C9FA-4AB4-AC06-7CF13D4F4D02}"/>
    <cellStyle name="Millares 12 2 4 4 2 3 2 2" xfId="36366" xr:uid="{16979BB0-0E87-46F5-8CD2-D39004D60400}"/>
    <cellStyle name="Millares 12 2 4 4 2 3 3" xfId="21498" xr:uid="{01CCAB1A-633D-4113-8B89-1A98B07E25CC}"/>
    <cellStyle name="Millares 12 2 4 4 2 3 3 2" xfId="43001" xr:uid="{C3181FBC-C82F-4357-8B64-D03335FDAD26}"/>
    <cellStyle name="Millares 12 2 4 4 2 3 4" xfId="28103" xr:uid="{DF8E886C-BE2F-4F65-A204-DAC66FB2CAEB}"/>
    <cellStyle name="Millares 12 2 4 4 2 3 5" xfId="49606" xr:uid="{2F904195-4872-4AD8-83C1-CDEF453326AB}"/>
    <cellStyle name="Millares 12 2 4 4 2 4" xfId="8238" xr:uid="{535A63EC-E8EB-4EAC-9667-EBB2F8439ED7}"/>
    <cellStyle name="Millares 12 2 4 4 2 4 2" xfId="29741" xr:uid="{85603089-09A8-4794-8C81-D51688F14AD5}"/>
    <cellStyle name="Millares 12 2 4 4 2 5" xfId="9895" xr:uid="{FF80E201-59D8-4C14-8F66-49E675198A7D}"/>
    <cellStyle name="Millares 12 2 4 4 2 5 2" xfId="31398" xr:uid="{D1D56DB6-3253-42DA-803F-D48B99D5E705}"/>
    <cellStyle name="Millares 12 2 4 4 2 6" xfId="16530" xr:uid="{8030C10E-A719-4AE3-AE99-44B4EEC6A89B}"/>
    <cellStyle name="Millares 12 2 4 4 2 6 2" xfId="38033" xr:uid="{A336B0E4-8DDE-4F71-AA3A-E9EC97906EB8}"/>
    <cellStyle name="Millares 12 2 4 4 2 7" xfId="23135" xr:uid="{C9FEDE88-62FD-4384-82FA-852130EEFFDA}"/>
    <cellStyle name="Millares 12 2 4 4 2 8" xfId="44638" xr:uid="{B41493FC-115E-4C78-A888-B2EA9FEA1BAB}"/>
    <cellStyle name="Millares 12 2 4 4 3" xfId="2316" xr:uid="{64F16E79-966E-40AA-8DC6-5886A07CCEAA}"/>
    <cellStyle name="Millares 12 2 4 4 3 2" xfId="10582" xr:uid="{BFB2B1BC-E22D-4B28-9072-497D23C11A65}"/>
    <cellStyle name="Millares 12 2 4 4 3 2 2" xfId="32085" xr:uid="{BC47CE75-AA7D-482F-8E07-EB3F1E9F2941}"/>
    <cellStyle name="Millares 12 2 4 4 3 3" xfId="17217" xr:uid="{F4221B54-05F3-458A-A6B5-C24B539A2BF7}"/>
    <cellStyle name="Millares 12 2 4 4 3 3 2" xfId="38720" xr:uid="{2222718D-3BD6-4DB7-82D6-10F0CDE50893}"/>
    <cellStyle name="Millares 12 2 4 4 3 4" xfId="23822" xr:uid="{71DDA8C9-17E9-4E9E-B6EB-D27FFF175BDD}"/>
    <cellStyle name="Millares 12 2 4 4 3 5" xfId="45325" xr:uid="{E96BB102-7E54-4F9D-8511-A1A3FA026903}"/>
    <cellStyle name="Millares 12 2 4 4 4" xfId="3512" xr:uid="{12DCD426-3A4E-4D82-81A9-0B8809A1F910}"/>
    <cellStyle name="Millares 12 2 4 4 4 2" xfId="11778" xr:uid="{49334C5F-0245-41BB-BE2C-627A6FA9FF2D}"/>
    <cellStyle name="Millares 12 2 4 4 4 2 2" xfId="33281" xr:uid="{3D19273D-E058-434E-A3CC-DC5861A77C19}"/>
    <cellStyle name="Millares 12 2 4 4 4 3" xfId="18413" xr:uid="{DAAC1B38-018A-4222-8DFD-62ADDEB165CC}"/>
    <cellStyle name="Millares 12 2 4 4 4 3 2" xfId="39916" xr:uid="{F66F2351-A9CC-438A-9DA1-2A123F8F79D3}"/>
    <cellStyle name="Millares 12 2 4 4 4 4" xfId="25018" xr:uid="{67B06E4E-227C-459A-87F5-031FB97552BA}"/>
    <cellStyle name="Millares 12 2 4 4 4 5" xfId="46521" xr:uid="{718510FB-8D59-43A7-B009-D5766C401107}"/>
    <cellStyle name="Millares 12 2 4 4 5" xfId="5651" xr:uid="{C8E7EB1C-A3B0-476E-9D5D-BE3906E56632}"/>
    <cellStyle name="Millares 12 2 4 4 5 2" xfId="13917" xr:uid="{8B9F774B-533A-43AB-99F0-F55AC626556D}"/>
    <cellStyle name="Millares 12 2 4 4 5 2 2" xfId="35420" xr:uid="{DCF89423-CCE2-4FAB-AD56-F9B2E7775B9D}"/>
    <cellStyle name="Millares 12 2 4 4 5 3" xfId="20552" xr:uid="{1CC41B65-F312-4766-A866-9A30F076F4C8}"/>
    <cellStyle name="Millares 12 2 4 4 5 3 2" xfId="42055" xr:uid="{2AB18D4D-299D-4290-B1F3-C33FC4551C1B}"/>
    <cellStyle name="Millares 12 2 4 4 5 4" xfId="27157" xr:uid="{B1B5811B-4BD8-4282-BE64-4166CC15A5FB}"/>
    <cellStyle name="Millares 12 2 4 4 5 5" xfId="48660" xr:uid="{EF1B683E-3C0E-45CB-9FA2-AB648C5F1BB1}"/>
    <cellStyle name="Millares 12 2 4 4 6" xfId="7292" xr:uid="{B0334657-8F66-47FD-8368-881DEA45538B}"/>
    <cellStyle name="Millares 12 2 4 4 6 2" xfId="28795" xr:uid="{FD5F96C3-1ED1-4DBC-AE40-2866344A264A}"/>
    <cellStyle name="Millares 12 2 4 4 7" xfId="8949" xr:uid="{AFC581DF-A08E-44E2-8FF5-72F936E9E9A0}"/>
    <cellStyle name="Millares 12 2 4 4 7 2" xfId="30452" xr:uid="{33BD5A31-5D6D-480E-A0D9-EAB6131FFE4A}"/>
    <cellStyle name="Millares 12 2 4 4 8" xfId="15584" xr:uid="{A82B6EF7-F120-4001-9726-89ABEE63D2DC}"/>
    <cellStyle name="Millares 12 2 4 4 8 2" xfId="37087" xr:uid="{D709471A-43AE-4C6A-B376-E027C096C74D}"/>
    <cellStyle name="Millares 12 2 4 4 9" xfId="22189" xr:uid="{5BAC9795-9721-437A-A3CF-D7600AD04D54}"/>
    <cellStyle name="Millares 12 2 4 5" xfId="951" xr:uid="{1D08B76A-87B2-4197-83F5-B3A572736CE3}"/>
    <cellStyle name="Millares 12 2 4 5 2" xfId="3780" xr:uid="{6349FF4B-6ACF-4DE9-ABE5-76E752BFC255}"/>
    <cellStyle name="Millares 12 2 4 5 2 2" xfId="12046" xr:uid="{D80A7E0F-F34D-468E-86EF-E3507AA775C2}"/>
    <cellStyle name="Millares 12 2 4 5 2 2 2" xfId="33549" xr:uid="{0413177B-5E3D-44C7-9A7D-6ADA948CD0A6}"/>
    <cellStyle name="Millares 12 2 4 5 2 3" xfId="18681" xr:uid="{2E853F8D-C9E6-43C2-B8B3-86B0D2426312}"/>
    <cellStyle name="Millares 12 2 4 5 2 3 2" xfId="40184" xr:uid="{AA6FBC51-D256-4E63-9A39-AD325E7554CA}"/>
    <cellStyle name="Millares 12 2 4 5 2 4" xfId="25286" xr:uid="{A3379E6D-41F8-4B99-9888-8241108773B9}"/>
    <cellStyle name="Millares 12 2 4 5 2 5" xfId="46789" xr:uid="{D906EE72-714C-4D0A-BB59-F555B53C8048}"/>
    <cellStyle name="Millares 12 2 4 5 3" xfId="5919" xr:uid="{E5B99341-D7E7-4D7C-AC8E-CCF8DB221D22}"/>
    <cellStyle name="Millares 12 2 4 5 3 2" xfId="14185" xr:uid="{36E719E9-C123-47DD-B34B-36F2DC5ADD1A}"/>
    <cellStyle name="Millares 12 2 4 5 3 2 2" xfId="35688" xr:uid="{7C1A26FB-8053-4398-8B32-58251D140D0F}"/>
    <cellStyle name="Millares 12 2 4 5 3 3" xfId="20820" xr:uid="{226F4EB1-E331-4D8E-8F13-2CCEFEE3477F}"/>
    <cellStyle name="Millares 12 2 4 5 3 3 2" xfId="42323" xr:uid="{80E1C3F3-4583-4F92-B6D6-047FD0360672}"/>
    <cellStyle name="Millares 12 2 4 5 3 4" xfId="27425" xr:uid="{054BFA28-72D3-45CC-882A-B1DC7FC15CBD}"/>
    <cellStyle name="Millares 12 2 4 5 3 5" xfId="48928" xr:uid="{6E0B8F48-0BCF-4756-9EBB-F83F1CF198E2}"/>
    <cellStyle name="Millares 12 2 4 5 4" xfId="7560" xr:uid="{632DA87E-AA94-40F3-8634-CFD904C1FC14}"/>
    <cellStyle name="Millares 12 2 4 5 4 2" xfId="29063" xr:uid="{2815D234-8863-450E-851D-146E9BD95E0C}"/>
    <cellStyle name="Millares 12 2 4 5 5" xfId="9217" xr:uid="{7ADA1F9A-82F5-4A92-96B9-1498D2F0E5EC}"/>
    <cellStyle name="Millares 12 2 4 5 5 2" xfId="30720" xr:uid="{DB4FEDEB-75D3-40E7-BBC8-31AD3105251B}"/>
    <cellStyle name="Millares 12 2 4 5 6" xfId="15852" xr:uid="{AF9F9924-3940-41A5-9F35-4A702970DB57}"/>
    <cellStyle name="Millares 12 2 4 5 6 2" xfId="37355" xr:uid="{66FC391F-6C27-4021-9795-17480F49EA99}"/>
    <cellStyle name="Millares 12 2 4 5 7" xfId="22457" xr:uid="{8179E2D4-DF84-4B5D-BE72-97188CB9FE3C}"/>
    <cellStyle name="Millares 12 2 4 5 8" xfId="43960" xr:uid="{80484E0D-5F84-4DF7-94DA-42DF9E6DB95D}"/>
    <cellStyle name="Millares 12 2 4 6" xfId="1212" xr:uid="{FE9D0C84-7DF7-4AC9-B7DF-10D2AF655094}"/>
    <cellStyle name="Millares 12 2 4 6 2" xfId="4041" xr:uid="{0D5FEDAC-B268-43F8-9F8A-943BDD0336AF}"/>
    <cellStyle name="Millares 12 2 4 6 2 2" xfId="12307" xr:uid="{2C07634B-30CD-4548-BBA6-9225F51EB7CE}"/>
    <cellStyle name="Millares 12 2 4 6 2 2 2" xfId="33810" xr:uid="{BA453C8F-9D4C-4446-988D-8D881A8574EB}"/>
    <cellStyle name="Millares 12 2 4 6 2 3" xfId="18942" xr:uid="{ABFC8B5A-5A19-4409-91E8-0A2A9B12DDBB}"/>
    <cellStyle name="Millares 12 2 4 6 2 3 2" xfId="40445" xr:uid="{1AD04762-76F8-4C25-8B73-71E7347F0236}"/>
    <cellStyle name="Millares 12 2 4 6 2 4" xfId="25547" xr:uid="{B653EB82-15C8-44DA-96D1-9C9B9773CCB1}"/>
    <cellStyle name="Millares 12 2 4 6 2 5" xfId="47050" xr:uid="{5312BF46-80BE-49AB-ABED-AE6C5CC5AD5B}"/>
    <cellStyle name="Millares 12 2 4 6 3" xfId="6180" xr:uid="{A3A08384-1508-4877-8729-5E0DFEB0B186}"/>
    <cellStyle name="Millares 12 2 4 6 3 2" xfId="14446" xr:uid="{BB58AC88-E7B7-4E54-B327-CED15B237BDD}"/>
    <cellStyle name="Millares 12 2 4 6 3 2 2" xfId="35949" xr:uid="{ED3DB92D-69E0-44BB-B962-99DBA8D55958}"/>
    <cellStyle name="Millares 12 2 4 6 3 3" xfId="21081" xr:uid="{0A50659B-61F6-4DD6-B57A-CE27013DB782}"/>
    <cellStyle name="Millares 12 2 4 6 3 3 2" xfId="42584" xr:uid="{3F06320A-7ECF-46E2-86E9-2ED25E009189}"/>
    <cellStyle name="Millares 12 2 4 6 3 4" xfId="27686" xr:uid="{807A7820-4A9F-4885-9C49-2FB577E11FFD}"/>
    <cellStyle name="Millares 12 2 4 6 3 5" xfId="49189" xr:uid="{CE0233AB-243A-42E8-B934-35CD701E57BD}"/>
    <cellStyle name="Millares 12 2 4 6 4" xfId="7821" xr:uid="{6A562BDE-6EC5-40EE-8C9B-E7ABA8256A8E}"/>
    <cellStyle name="Millares 12 2 4 6 4 2" xfId="29324" xr:uid="{A0FE1972-2F43-44B0-8AAA-E21E5CB16FA2}"/>
    <cellStyle name="Millares 12 2 4 6 5" xfId="9478" xr:uid="{99DEF854-C15D-4CF9-BA8F-4FE6391FC98C}"/>
    <cellStyle name="Millares 12 2 4 6 5 2" xfId="30981" xr:uid="{EB8F6B1C-FB70-4EDF-9301-25FB59B1EC46}"/>
    <cellStyle name="Millares 12 2 4 6 6" xfId="16113" xr:uid="{C3030820-DAFA-4E25-AC78-12B1D4B647DE}"/>
    <cellStyle name="Millares 12 2 4 6 6 2" xfId="37616" xr:uid="{9C22AAB2-810E-4849-BBD8-B69C6FA44FEE}"/>
    <cellStyle name="Millares 12 2 4 6 7" xfId="22718" xr:uid="{6311F656-47C3-44DE-8816-CB478F68CF4E}"/>
    <cellStyle name="Millares 12 2 4 6 8" xfId="44221" xr:uid="{D8D9C19B-72C8-4E43-BC23-5F66808D7578}"/>
    <cellStyle name="Millares 12 2 4 7" xfId="1900" xr:uid="{FA8CD2B0-730C-42BB-B17C-231120F8BDC3}"/>
    <cellStyle name="Millares 12 2 4 7 2" xfId="10166" xr:uid="{5E3335B2-6748-4EED-8AF9-D10233DBB7D9}"/>
    <cellStyle name="Millares 12 2 4 7 2 2" xfId="31669" xr:uid="{C2E3594D-D2E5-428C-A820-1E9063D42D68}"/>
    <cellStyle name="Millares 12 2 4 7 3" xfId="16801" xr:uid="{0A14FE71-4EB3-482B-A049-B887F6AA9755}"/>
    <cellStyle name="Millares 12 2 4 7 3 2" xfId="38304" xr:uid="{1D2FD754-9B4B-4A47-BEAF-77BC12A8539C}"/>
    <cellStyle name="Millares 12 2 4 7 4" xfId="23406" xr:uid="{3655FADE-445A-402C-9911-BC5173BD7E39}"/>
    <cellStyle name="Millares 12 2 4 7 5" xfId="44909" xr:uid="{912E129C-19D3-4D5B-A12A-A40F96265266}"/>
    <cellStyle name="Millares 12 2 4 8" xfId="2585" xr:uid="{27E2B47E-E3F9-4872-99B4-727ABB683681}"/>
    <cellStyle name="Millares 12 2 4 8 2" xfId="10851" xr:uid="{411475EC-841A-4305-B79E-A67720775A0C}"/>
    <cellStyle name="Millares 12 2 4 8 2 2" xfId="32354" xr:uid="{28C3483E-4E30-4841-AFBF-9FA950AB4640}"/>
    <cellStyle name="Millares 12 2 4 8 3" xfId="17486" xr:uid="{CB8925B8-4D79-48AD-BDB7-831F3E56014D}"/>
    <cellStyle name="Millares 12 2 4 8 3 2" xfId="38989" xr:uid="{04EDDFDD-E8B2-41E9-A52D-3EAE96605FC3}"/>
    <cellStyle name="Millares 12 2 4 8 4" xfId="24091" xr:uid="{30EFC8C3-7ADB-4EC2-BB7E-B95E0BD7E53F}"/>
    <cellStyle name="Millares 12 2 4 8 5" xfId="45594" xr:uid="{D25E1F26-A005-40AE-B254-A525192053C0}"/>
    <cellStyle name="Millares 12 2 4 9" xfId="3096" xr:uid="{9ECFEB85-73A8-4C43-8174-3A56226FBC05}"/>
    <cellStyle name="Millares 12 2 4 9 2" xfId="11362" xr:uid="{CA09EEDD-628C-46EA-8772-7444070BFD88}"/>
    <cellStyle name="Millares 12 2 4 9 2 2" xfId="32865" xr:uid="{33002FC4-A0C4-45A3-9BA6-18ABBAEDF593}"/>
    <cellStyle name="Millares 12 2 4 9 3" xfId="17997" xr:uid="{98AEC684-C882-48EF-9F35-BAD14775D02E}"/>
    <cellStyle name="Millares 12 2 4 9 3 2" xfId="39500" xr:uid="{F86B4622-5636-4F78-80E5-A263CED54622}"/>
    <cellStyle name="Millares 12 2 4 9 4" xfId="24602" xr:uid="{CE2CB509-975D-442E-8F02-F7BA3DEF57E7}"/>
    <cellStyle name="Millares 12 2 4 9 5" xfId="46105" xr:uid="{2020A78F-C481-4964-BB44-32E389A4EA0C}"/>
    <cellStyle name="Millares 12 2 5" xfId="223" xr:uid="{A669715C-7769-400D-8E89-2AF4E31963D9}"/>
    <cellStyle name="Millares 12 2 5 10" xfId="4742" xr:uid="{1DAEF5C2-428B-4290-B4A4-4E9A3F5EDECA}"/>
    <cellStyle name="Millares 12 2 5 10 2" xfId="13008" xr:uid="{16E73868-2D77-4C5F-AC99-659F268EEC7D}"/>
    <cellStyle name="Millares 12 2 5 10 2 2" xfId="34511" xr:uid="{BC5F5A0D-F936-4732-9364-BD1BD836ED60}"/>
    <cellStyle name="Millares 12 2 5 10 3" xfId="19643" xr:uid="{2319D1C3-CA81-49B8-B6E8-84B6C23E07CB}"/>
    <cellStyle name="Millares 12 2 5 10 3 2" xfId="41146" xr:uid="{1A479F09-6092-47A0-AFEE-9E41F7A00E0D}"/>
    <cellStyle name="Millares 12 2 5 10 4" xfId="26248" xr:uid="{0BC228FD-80D6-45C5-BE4F-6168AF477154}"/>
    <cellStyle name="Millares 12 2 5 10 5" xfId="47751" xr:uid="{070D6EF6-1F8C-4A2B-AB46-9878EE73FDA8}"/>
    <cellStyle name="Millares 12 2 5 11" xfId="5245" xr:uid="{D3897B8E-3A00-463B-B8A8-AFB4E604653F}"/>
    <cellStyle name="Millares 12 2 5 11 2" xfId="13511" xr:uid="{190D379E-8F95-497D-B2CC-7BE1B478AA83}"/>
    <cellStyle name="Millares 12 2 5 11 2 2" xfId="35014" xr:uid="{0CE501C6-EBBB-4662-B135-6E6B87DA813C}"/>
    <cellStyle name="Millares 12 2 5 11 3" xfId="20146" xr:uid="{167AC434-1830-4277-A467-F896220EF6D8}"/>
    <cellStyle name="Millares 12 2 5 11 3 2" xfId="41649" xr:uid="{C85A5AB3-3FED-4D19-B7E1-04296943B8FB}"/>
    <cellStyle name="Millares 12 2 5 11 4" xfId="26751" xr:uid="{C19CE78C-565B-4F98-A012-F9A1E2D2FF62}"/>
    <cellStyle name="Millares 12 2 5 11 5" xfId="48254" xr:uid="{DD4C857F-661E-43D5-8130-B5BB28437C89}"/>
    <cellStyle name="Millares 12 2 5 12" xfId="6886" xr:uid="{8D9D12D1-4AC9-4D30-ADE8-147566DD5EE4}"/>
    <cellStyle name="Millares 12 2 5 12 2" xfId="28389" xr:uid="{85058BEF-D67E-4122-81CC-E21E4624480A}"/>
    <cellStyle name="Millares 12 2 5 13" xfId="8540" xr:uid="{1001D006-5604-4C4D-B7C0-087AF5A3EA2F}"/>
    <cellStyle name="Millares 12 2 5 13 2" xfId="30043" xr:uid="{74BD8F6A-9893-471E-9E41-D2D417DCBD3B}"/>
    <cellStyle name="Millares 12 2 5 14" xfId="15179" xr:uid="{9B03078A-BA60-4A4E-B57C-44ED7ADB82D1}"/>
    <cellStyle name="Millares 12 2 5 14 2" xfId="36682" xr:uid="{0AFC699E-EACB-4911-AD3E-A873C8AC5430}"/>
    <cellStyle name="Millares 12 2 5 15" xfId="21784" xr:uid="{835DDDBF-8AC4-49F0-BA2C-D21E9ABCD03D}"/>
    <cellStyle name="Millares 12 2 5 16" xfId="43287" xr:uid="{98B32C64-F863-4C61-AD5B-F7F1E81D0781}"/>
    <cellStyle name="Millares 12 2 5 2" xfId="538" xr:uid="{3A76EA9F-5169-4101-A424-D4ED6B5D20C5}"/>
    <cellStyle name="Millares 12 2 5 2 10" xfId="7149" xr:uid="{64261EA2-5404-4268-A322-C58B6C1E3253}"/>
    <cellStyle name="Millares 12 2 5 2 10 2" xfId="28652" xr:uid="{A0B10EBC-F8B4-4640-B675-E6E76A3A6671}"/>
    <cellStyle name="Millares 12 2 5 2 11" xfId="8805" xr:uid="{137E2E93-4E70-490F-BC74-6083193D419A}"/>
    <cellStyle name="Millares 12 2 5 2 11 2" xfId="30308" xr:uid="{D55BA5B9-B7EC-4EE0-A2DD-6CF8391A5322}"/>
    <cellStyle name="Millares 12 2 5 2 12" xfId="15441" xr:uid="{3A34E0FF-F083-4778-8BC4-0466AD77090B}"/>
    <cellStyle name="Millares 12 2 5 2 12 2" xfId="36944" xr:uid="{CB194469-9006-4C79-A4D9-85715ECD4830}"/>
    <cellStyle name="Millares 12 2 5 2 13" xfId="22046" xr:uid="{F2BECE90-24E0-4A73-AA03-AF9D3C414CAC}"/>
    <cellStyle name="Millares 12 2 5 2 14" xfId="43549" xr:uid="{0F8713E4-FC4C-47DA-ADB5-9308B15C6CC0}"/>
    <cellStyle name="Millares 12 2 5 2 2" xfId="820" xr:uid="{DB9523B2-DAD7-461B-BAF3-120FA38656B8}"/>
    <cellStyle name="Millares 12 2 5 2 2 10" xfId="15721" xr:uid="{017C2522-7B07-4B45-8DC7-66B6B5FFC09F}"/>
    <cellStyle name="Millares 12 2 5 2 2 10 2" xfId="37224" xr:uid="{E6957827-37B8-4B59-BFC2-736B9DFC3FB0}"/>
    <cellStyle name="Millares 12 2 5 2 2 11" xfId="22326" xr:uid="{E430A4B5-6AC0-4440-AC73-7A44B018E21A}"/>
    <cellStyle name="Millares 12 2 5 2 2 12" xfId="43829" xr:uid="{2E02A415-5089-42E4-83E4-B3B3C6A423D2}"/>
    <cellStyle name="Millares 12 2 5 2 2 2" xfId="1766" xr:uid="{A7C1656A-FB50-4026-AABA-EA865AF44C3D}"/>
    <cellStyle name="Millares 12 2 5 2 2 2 2" xfId="4595" xr:uid="{E229ABC8-B7CF-4847-A459-739E8E8A1025}"/>
    <cellStyle name="Millares 12 2 5 2 2 2 2 2" xfId="12861" xr:uid="{36FC5BFC-8E13-4466-AC3A-8FF1DBB8EEBE}"/>
    <cellStyle name="Millares 12 2 5 2 2 2 2 2 2" xfId="34364" xr:uid="{7405B593-E2BF-43DD-A327-5A2612536A50}"/>
    <cellStyle name="Millares 12 2 5 2 2 2 2 3" xfId="19496" xr:uid="{D03E8989-C0ED-48D0-87F7-0BAEB91E5D77}"/>
    <cellStyle name="Millares 12 2 5 2 2 2 2 3 2" xfId="40999" xr:uid="{3070E3C8-009D-4DFC-93A6-59D0CFC43D95}"/>
    <cellStyle name="Millares 12 2 5 2 2 2 2 4" xfId="26101" xr:uid="{C2646C57-F5A5-4DD7-AE49-77651868F2DA}"/>
    <cellStyle name="Millares 12 2 5 2 2 2 2 5" xfId="47604" xr:uid="{002C570D-0C76-4090-9D8C-11B5257DF867}"/>
    <cellStyle name="Millares 12 2 5 2 2 2 3" xfId="6734" xr:uid="{3CBEA348-3AE9-497B-9888-9823F6321AE3}"/>
    <cellStyle name="Millares 12 2 5 2 2 2 3 2" xfId="15000" xr:uid="{59B20CAB-F321-40DC-83DB-86BF782E3F3D}"/>
    <cellStyle name="Millares 12 2 5 2 2 2 3 2 2" xfId="36503" xr:uid="{658CC99D-1B98-4061-A099-E43C8C49E138}"/>
    <cellStyle name="Millares 12 2 5 2 2 2 3 3" xfId="21635" xr:uid="{DE937B13-7E59-4C51-9CC9-2BD133AAB39B}"/>
    <cellStyle name="Millares 12 2 5 2 2 2 3 3 2" xfId="43138" xr:uid="{C2B9949E-A606-4C32-929C-7E9CB1057AB0}"/>
    <cellStyle name="Millares 12 2 5 2 2 2 3 4" xfId="28240" xr:uid="{67AFE8CD-9963-4CA0-991A-70404E3CFDCE}"/>
    <cellStyle name="Millares 12 2 5 2 2 2 3 5" xfId="49743" xr:uid="{F7CDF734-8447-4070-A6C0-D79A76B71D52}"/>
    <cellStyle name="Millares 12 2 5 2 2 2 4" xfId="8375" xr:uid="{853F8026-304D-44A5-B72E-DE886519EB33}"/>
    <cellStyle name="Millares 12 2 5 2 2 2 4 2" xfId="29878" xr:uid="{931796CD-B54A-406F-ACBB-EC4F7142DA7E}"/>
    <cellStyle name="Millares 12 2 5 2 2 2 5" xfId="10032" xr:uid="{F557EB81-3F16-4AA3-83F8-61513946FD05}"/>
    <cellStyle name="Millares 12 2 5 2 2 2 5 2" xfId="31535" xr:uid="{075DA577-404D-49FA-90DF-244B449FA61A}"/>
    <cellStyle name="Millares 12 2 5 2 2 2 6" xfId="16667" xr:uid="{938354D1-DC65-4616-825C-3290A198FFDB}"/>
    <cellStyle name="Millares 12 2 5 2 2 2 6 2" xfId="38170" xr:uid="{04E3260C-5087-407E-81DF-88AB396B3CE5}"/>
    <cellStyle name="Millares 12 2 5 2 2 2 7" xfId="23272" xr:uid="{3FF2ACE3-F8C2-4876-9F53-B1393CC2CF0F}"/>
    <cellStyle name="Millares 12 2 5 2 2 2 8" xfId="44775" xr:uid="{7E117B28-356A-457E-AEC8-723C0FD5978C}"/>
    <cellStyle name="Millares 12 2 5 2 2 3" xfId="2453" xr:uid="{83E231DF-8544-44B4-A96E-F1A03906039E}"/>
    <cellStyle name="Millares 12 2 5 2 2 3 2" xfId="10719" xr:uid="{62C2621E-292A-4A6B-87E2-9A5B7208A41D}"/>
    <cellStyle name="Millares 12 2 5 2 2 3 2 2" xfId="32222" xr:uid="{79449FB0-CED7-407D-AF83-FE628ACE47E3}"/>
    <cellStyle name="Millares 12 2 5 2 2 3 3" xfId="17354" xr:uid="{EE8966F7-CC00-4397-868F-437E55F324DE}"/>
    <cellStyle name="Millares 12 2 5 2 2 3 3 2" xfId="38857" xr:uid="{26F899B7-E672-42A8-B5E4-36A26DD17F71}"/>
    <cellStyle name="Millares 12 2 5 2 2 3 4" xfId="23959" xr:uid="{840BBB17-1315-4E22-8C12-C9D79FB8A0B4}"/>
    <cellStyle name="Millares 12 2 5 2 2 3 5" xfId="45462" xr:uid="{C2C78373-AC6D-4565-8731-9BDF22EE98F5}"/>
    <cellStyle name="Millares 12 2 5 2 2 4" xfId="2970" xr:uid="{8CD436F8-4D49-4CDA-91B4-7D75CD319F55}"/>
    <cellStyle name="Millares 12 2 5 2 2 4 2" xfId="11236" xr:uid="{415608AA-EC73-4624-89DD-0F5A761819A9}"/>
    <cellStyle name="Millares 12 2 5 2 2 4 2 2" xfId="32739" xr:uid="{9D594C65-1ED6-4510-A285-D0AB55C7A5FA}"/>
    <cellStyle name="Millares 12 2 5 2 2 4 3" xfId="17871" xr:uid="{03F81DB0-7190-4552-B8B0-C2696A99736B}"/>
    <cellStyle name="Millares 12 2 5 2 2 4 3 2" xfId="39374" xr:uid="{06C4D083-CBBA-4676-AF80-8DC63824138D}"/>
    <cellStyle name="Millares 12 2 5 2 2 4 4" xfId="24476" xr:uid="{AEB8D751-0213-482D-9D25-6CF0E9D59939}"/>
    <cellStyle name="Millares 12 2 5 2 2 4 5" xfId="45979" xr:uid="{03A666C1-AFDD-49FE-9718-5B885E9EA939}"/>
    <cellStyle name="Millares 12 2 5 2 2 5" xfId="3649" xr:uid="{0D312764-FA75-43A3-B92F-E478A8F565B9}"/>
    <cellStyle name="Millares 12 2 5 2 2 5 2" xfId="11915" xr:uid="{93DAD1F5-AD41-4F63-82F7-81A2B381ED4C}"/>
    <cellStyle name="Millares 12 2 5 2 2 5 2 2" xfId="33418" xr:uid="{BF9E6637-03C9-4EA9-97E7-5BAEFB752458}"/>
    <cellStyle name="Millares 12 2 5 2 2 5 3" xfId="18550" xr:uid="{95E3C8C5-E811-46A2-A241-542829185106}"/>
    <cellStyle name="Millares 12 2 5 2 2 5 3 2" xfId="40053" xr:uid="{FC204F71-1540-40EB-97E8-3CB89D5D8258}"/>
    <cellStyle name="Millares 12 2 5 2 2 5 4" xfId="25155" xr:uid="{01AB2353-D227-406B-860F-81B48E81DACE}"/>
    <cellStyle name="Millares 12 2 5 2 2 5 5" xfId="46658" xr:uid="{83612B6A-418E-4145-95F6-7B7A19437613}"/>
    <cellStyle name="Millares 12 2 5 2 2 6" xfId="5114" xr:uid="{066B6E45-0909-4F69-A1C8-D31D2D223188}"/>
    <cellStyle name="Millares 12 2 5 2 2 6 2" xfId="13380" xr:uid="{BB361634-4743-4944-9B0B-C464B46E80E0}"/>
    <cellStyle name="Millares 12 2 5 2 2 6 2 2" xfId="34883" xr:uid="{A88CEA99-9A35-42E6-8125-1053DEC33087}"/>
    <cellStyle name="Millares 12 2 5 2 2 6 3" xfId="20015" xr:uid="{E2E84124-1E0F-45E4-83D4-DF82F5C23554}"/>
    <cellStyle name="Millares 12 2 5 2 2 6 3 2" xfId="41518" xr:uid="{18529A11-961D-44C0-80C6-B370A979C8EA}"/>
    <cellStyle name="Millares 12 2 5 2 2 6 4" xfId="26620" xr:uid="{7E7B0419-57AA-4B3E-9BE7-6B17D4689FC1}"/>
    <cellStyle name="Millares 12 2 5 2 2 6 5" xfId="48123" xr:uid="{7AB057DA-E4B0-42B9-B379-0CF44D81E0B4}"/>
    <cellStyle name="Millares 12 2 5 2 2 7" xfId="5788" xr:uid="{14BC06F4-524D-43D9-96B6-F48963F1D7F1}"/>
    <cellStyle name="Millares 12 2 5 2 2 7 2" xfId="14054" xr:uid="{37A7DD73-05C3-4372-B948-A6BB5EB5E249}"/>
    <cellStyle name="Millares 12 2 5 2 2 7 2 2" xfId="35557" xr:uid="{CBC5A0C5-A278-4790-877D-A92328AA8CE6}"/>
    <cellStyle name="Millares 12 2 5 2 2 7 3" xfId="20689" xr:uid="{C4DE28F7-4DD2-49A0-B388-37A48148E584}"/>
    <cellStyle name="Millares 12 2 5 2 2 7 3 2" xfId="42192" xr:uid="{195C1313-2012-495B-9D94-44490AEC9C98}"/>
    <cellStyle name="Millares 12 2 5 2 2 7 4" xfId="27294" xr:uid="{9B7C4C58-27CC-4D35-87AD-A1E46DB269C7}"/>
    <cellStyle name="Millares 12 2 5 2 2 7 5" xfId="48797" xr:uid="{FFD20F81-1209-4223-BB77-0804CA9485B4}"/>
    <cellStyle name="Millares 12 2 5 2 2 8" xfId="7429" xr:uid="{E2D9397F-2E8F-4820-A443-ED16C2FB9CF3}"/>
    <cellStyle name="Millares 12 2 5 2 2 8 2" xfId="28932" xr:uid="{42AA207A-5A26-400D-8352-B7B76421C1AF}"/>
    <cellStyle name="Millares 12 2 5 2 2 9" xfId="9086" xr:uid="{BADB3DC2-BD9B-4FB0-B76B-063E2D42CBEC}"/>
    <cellStyle name="Millares 12 2 5 2 2 9 2" xfId="30589" xr:uid="{D5F86311-A17F-4A16-AE68-4836F65F50E6}"/>
    <cellStyle name="Millares 12 2 5 2 3" xfId="1090" xr:uid="{F2E3CD5E-AA04-4151-8A75-EC5EFBC0D905}"/>
    <cellStyle name="Millares 12 2 5 2 3 2" xfId="3919" xr:uid="{8E315568-5458-4BA1-A314-7FDC7A336495}"/>
    <cellStyle name="Millares 12 2 5 2 3 2 2" xfId="12185" xr:uid="{E6A67DC2-CB3E-41AF-8F51-FFD771D79513}"/>
    <cellStyle name="Millares 12 2 5 2 3 2 2 2" xfId="33688" xr:uid="{24C749B7-F57F-408A-9F6C-BD9CBF22C1FB}"/>
    <cellStyle name="Millares 12 2 5 2 3 2 3" xfId="18820" xr:uid="{88490B01-5E91-43DD-953F-0395B4D25168}"/>
    <cellStyle name="Millares 12 2 5 2 3 2 3 2" xfId="40323" xr:uid="{46242086-D4FB-4036-BD52-4AF3F65B393A}"/>
    <cellStyle name="Millares 12 2 5 2 3 2 4" xfId="25425" xr:uid="{69F1C486-6F0F-4E10-BED5-B63E92DF8FAF}"/>
    <cellStyle name="Millares 12 2 5 2 3 2 5" xfId="46928" xr:uid="{5B9C94F4-559D-4A97-BED8-C2391764AC0C}"/>
    <cellStyle name="Millares 12 2 5 2 3 3" xfId="6058" xr:uid="{99E026CA-4461-49A1-975A-4CC01B10ECE2}"/>
    <cellStyle name="Millares 12 2 5 2 3 3 2" xfId="14324" xr:uid="{F5FD2C7D-4B9A-4A51-8BAA-DD9C9DCADAD9}"/>
    <cellStyle name="Millares 12 2 5 2 3 3 2 2" xfId="35827" xr:uid="{69918DF4-F208-4B8F-9D3A-BB38D96402E4}"/>
    <cellStyle name="Millares 12 2 5 2 3 3 3" xfId="20959" xr:uid="{AC389D9E-DF74-4BFC-9BAE-63772650135B}"/>
    <cellStyle name="Millares 12 2 5 2 3 3 3 2" xfId="42462" xr:uid="{8B7ED51B-5187-42F9-8A9F-95E704231511}"/>
    <cellStyle name="Millares 12 2 5 2 3 3 4" xfId="27564" xr:uid="{F7D5F94D-A967-40F1-9812-ED07CA11DB5E}"/>
    <cellStyle name="Millares 12 2 5 2 3 3 5" xfId="49067" xr:uid="{72184FD0-C00F-4EB2-869C-E0FA84338B4F}"/>
    <cellStyle name="Millares 12 2 5 2 3 4" xfId="7699" xr:uid="{3FFB1E05-9F7C-48FB-A6B4-DE6AF017D90D}"/>
    <cellStyle name="Millares 12 2 5 2 3 4 2" xfId="29202" xr:uid="{0367403E-5AFC-419A-B36D-387476830D5C}"/>
    <cellStyle name="Millares 12 2 5 2 3 5" xfId="9356" xr:uid="{110FF003-0755-4731-ADC6-955CD9C856B7}"/>
    <cellStyle name="Millares 12 2 5 2 3 5 2" xfId="30859" xr:uid="{BEFB4B84-E594-414B-B262-1070D4095CE0}"/>
    <cellStyle name="Millares 12 2 5 2 3 6" xfId="15991" xr:uid="{CA3331F9-6460-4B25-8E00-DE7352266C99}"/>
    <cellStyle name="Millares 12 2 5 2 3 6 2" xfId="37494" xr:uid="{92041DBE-841D-4155-86A2-4A75EAE055A7}"/>
    <cellStyle name="Millares 12 2 5 2 3 7" xfId="22596" xr:uid="{ADCC5775-01AF-4F98-BA57-C0100276835B}"/>
    <cellStyle name="Millares 12 2 5 2 3 8" xfId="44099" xr:uid="{4142BC01-025E-4F99-98F7-6A247D013E9C}"/>
    <cellStyle name="Millares 12 2 5 2 4" xfId="1486" xr:uid="{A82B92F2-93D6-4B12-92AC-D2C89B854BC3}"/>
    <cellStyle name="Millares 12 2 5 2 4 2" xfId="4315" xr:uid="{9ADB58AE-2ED6-44A6-92CC-94C6EBAA7C4B}"/>
    <cellStyle name="Millares 12 2 5 2 4 2 2" xfId="12581" xr:uid="{055445C1-D989-4BF5-90C6-5F01CD8B396E}"/>
    <cellStyle name="Millares 12 2 5 2 4 2 2 2" xfId="34084" xr:uid="{E28867E5-F374-4748-B1D4-5A5B3B540D2E}"/>
    <cellStyle name="Millares 12 2 5 2 4 2 3" xfId="19216" xr:uid="{8188C644-B2DA-402C-A4F4-F9570B4F0BF3}"/>
    <cellStyle name="Millares 12 2 5 2 4 2 3 2" xfId="40719" xr:uid="{6C0A0102-6037-4163-99BA-F0A10670F4FC}"/>
    <cellStyle name="Millares 12 2 5 2 4 2 4" xfId="25821" xr:uid="{D5914C87-1A4C-4DB5-A8E4-2E191C010BA1}"/>
    <cellStyle name="Millares 12 2 5 2 4 2 5" xfId="47324" xr:uid="{AA89F218-07EC-494A-BAF4-B06BB1182AE7}"/>
    <cellStyle name="Millares 12 2 5 2 4 3" xfId="6454" xr:uid="{AC72D04E-8937-4E25-AF3D-4D7FF4DD7D5D}"/>
    <cellStyle name="Millares 12 2 5 2 4 3 2" xfId="14720" xr:uid="{639E8ED8-323F-4AB4-B4C3-785E518D7A08}"/>
    <cellStyle name="Millares 12 2 5 2 4 3 2 2" xfId="36223" xr:uid="{81E1E60A-E24B-4711-9654-4CEBD62BBAA4}"/>
    <cellStyle name="Millares 12 2 5 2 4 3 3" xfId="21355" xr:uid="{501764FA-6E53-4FDF-9D11-E76AAF1E3ABF}"/>
    <cellStyle name="Millares 12 2 5 2 4 3 3 2" xfId="42858" xr:uid="{D4DEFDB2-7599-4D0C-A3E3-F9CBB80D010D}"/>
    <cellStyle name="Millares 12 2 5 2 4 3 4" xfId="27960" xr:uid="{232B351D-01C8-4B8B-B79E-29CE5AAADDC9}"/>
    <cellStyle name="Millares 12 2 5 2 4 3 5" xfId="49463" xr:uid="{3C849F5B-21CC-443B-93ED-B055EB7ACFAC}"/>
    <cellStyle name="Millares 12 2 5 2 4 4" xfId="8095" xr:uid="{89318025-A9AC-42E1-949B-DBE019CBFD4B}"/>
    <cellStyle name="Millares 12 2 5 2 4 4 2" xfId="29598" xr:uid="{AE1D5BDE-8085-4B8B-A5FC-2AB930F78406}"/>
    <cellStyle name="Millares 12 2 5 2 4 5" xfId="9752" xr:uid="{B865E991-D2C6-43DB-9EC3-EC5D75AD7483}"/>
    <cellStyle name="Millares 12 2 5 2 4 5 2" xfId="31255" xr:uid="{158BB541-67F4-4AAD-BFBE-933C912931FF}"/>
    <cellStyle name="Millares 12 2 5 2 4 6" xfId="16387" xr:uid="{C115061B-0AD6-451E-ABEA-BD11415AF60F}"/>
    <cellStyle name="Millares 12 2 5 2 4 6 2" xfId="37890" xr:uid="{03BEE2B8-B687-4213-81F2-93ACB076ECA5}"/>
    <cellStyle name="Millares 12 2 5 2 4 7" xfId="22992" xr:uid="{4616C9CD-5650-4335-B140-DC690805C4F3}"/>
    <cellStyle name="Millares 12 2 5 2 4 8" xfId="44495" xr:uid="{037A5585-B1B1-4D19-B515-C0B09B8F6B54}"/>
    <cellStyle name="Millares 12 2 5 2 5" xfId="2173" xr:uid="{5FDFB615-EC07-4B13-9D18-8CB9B46DCC81}"/>
    <cellStyle name="Millares 12 2 5 2 5 2" xfId="10439" xr:uid="{832BAAAD-2BE7-40D5-9E09-56160D7EFAD7}"/>
    <cellStyle name="Millares 12 2 5 2 5 2 2" xfId="31942" xr:uid="{E02AA132-F3E3-4583-B4F8-B8AC75CE7135}"/>
    <cellStyle name="Millares 12 2 5 2 5 3" xfId="17074" xr:uid="{86B135E4-01D0-4F5F-9B81-4CC0EE7D2E34}"/>
    <cellStyle name="Millares 12 2 5 2 5 3 2" xfId="38577" xr:uid="{3A2D9C5E-C5D6-4008-AEBC-8035041C531A}"/>
    <cellStyle name="Millares 12 2 5 2 5 4" xfId="23679" xr:uid="{FB56ED05-B26B-41CA-802A-B4DA00F667D4}"/>
    <cellStyle name="Millares 12 2 5 2 5 5" xfId="45182" xr:uid="{7D4BB37C-8AF9-47E4-8BFD-9365B58948F3}"/>
    <cellStyle name="Millares 12 2 5 2 6" xfId="2720" xr:uid="{07AEBFD9-16E4-4854-9AD4-3EE7520078CE}"/>
    <cellStyle name="Millares 12 2 5 2 6 2" xfId="10986" xr:uid="{282988B3-CE52-4ED2-911E-813D9B981236}"/>
    <cellStyle name="Millares 12 2 5 2 6 2 2" xfId="32489" xr:uid="{D79489EB-2E13-4A71-A145-09031B6789E3}"/>
    <cellStyle name="Millares 12 2 5 2 6 3" xfId="17621" xr:uid="{173C983A-5089-456E-ACC7-127C045E091C}"/>
    <cellStyle name="Millares 12 2 5 2 6 3 2" xfId="39124" xr:uid="{851A2949-94D7-42EE-A5E7-D5F2AA579F4C}"/>
    <cellStyle name="Millares 12 2 5 2 6 4" xfId="24226" xr:uid="{8DC3DE75-4EB5-468A-8E34-041BCB3F5ADA}"/>
    <cellStyle name="Millares 12 2 5 2 6 5" xfId="45729" xr:uid="{A71D6D00-912C-4B82-9C05-75CD95010477}"/>
    <cellStyle name="Millares 12 2 5 2 7" xfId="3369" xr:uid="{0CB524F7-8E5F-4A44-8F72-71ECDF61035D}"/>
    <cellStyle name="Millares 12 2 5 2 7 2" xfId="11635" xr:uid="{5213CA41-D6C2-4DC1-BF63-68D23A157197}"/>
    <cellStyle name="Millares 12 2 5 2 7 2 2" xfId="33138" xr:uid="{322D7CE3-2565-4B58-A925-8E98B6626A8F}"/>
    <cellStyle name="Millares 12 2 5 2 7 3" xfId="18270" xr:uid="{D51099E5-C8CE-40A3-8362-724FFF61D103}"/>
    <cellStyle name="Millares 12 2 5 2 7 3 2" xfId="39773" xr:uid="{111F52E4-4AB6-45FD-BC46-16331413D2B2}"/>
    <cellStyle name="Millares 12 2 5 2 7 4" xfId="24875" xr:uid="{7C178B2D-BB51-460A-94D0-ECDA18E3984F}"/>
    <cellStyle name="Millares 12 2 5 2 7 5" xfId="46378" xr:uid="{FFBE48BC-4F4B-401F-82C1-97686A65C76E}"/>
    <cellStyle name="Millares 12 2 5 2 8" xfId="4864" xr:uid="{32709EE2-B96A-4382-9B01-644A9814DE66}"/>
    <cellStyle name="Millares 12 2 5 2 8 2" xfId="13130" xr:uid="{21A64703-8A47-4D7F-897B-FBA92ACC8D10}"/>
    <cellStyle name="Millares 12 2 5 2 8 2 2" xfId="34633" xr:uid="{81F26213-2BD1-4BCE-8C56-ED187501A33D}"/>
    <cellStyle name="Millares 12 2 5 2 8 3" xfId="19765" xr:uid="{F14BBD8B-A4BC-43A9-89E0-B697C0A347C2}"/>
    <cellStyle name="Millares 12 2 5 2 8 3 2" xfId="41268" xr:uid="{84E39877-F911-4661-910C-A8A4E2D9E3AD}"/>
    <cellStyle name="Millares 12 2 5 2 8 4" xfId="26370" xr:uid="{D9A09B95-24DB-45BA-B6F0-5701283D8FEB}"/>
    <cellStyle name="Millares 12 2 5 2 8 5" xfId="47873" xr:uid="{6EF0775E-2354-4556-B7B8-BB6B91F9ACA7}"/>
    <cellStyle name="Millares 12 2 5 2 9" xfId="5508" xr:uid="{C054BF9E-4281-4138-B51C-28F36E27D1CB}"/>
    <cellStyle name="Millares 12 2 5 2 9 2" xfId="13774" xr:uid="{7AFD6A28-ABB3-4D2F-A6B3-4BFCED618341}"/>
    <cellStyle name="Millares 12 2 5 2 9 2 2" xfId="35277" xr:uid="{1302D524-F8C8-418A-8871-3DF2D77CE89E}"/>
    <cellStyle name="Millares 12 2 5 2 9 3" xfId="20409" xr:uid="{2A91B23C-8788-4218-AD08-C601F24C56B5}"/>
    <cellStyle name="Millares 12 2 5 2 9 3 2" xfId="41912" xr:uid="{E1B6A8FB-32A4-4F03-9986-690821C6DF76}"/>
    <cellStyle name="Millares 12 2 5 2 9 4" xfId="27014" xr:uid="{EE6A9D92-5396-478F-BCBC-38AF2F8675C8}"/>
    <cellStyle name="Millares 12 2 5 2 9 5" xfId="48517" xr:uid="{FE293A68-523C-4597-9417-9061EF05340C}"/>
    <cellStyle name="Millares 12 2 5 3" xfId="410" xr:uid="{A5843D64-E980-44EA-85B1-4AA0CEED23E8}"/>
    <cellStyle name="Millares 12 2 5 3 10" xfId="15313" xr:uid="{C1F71C57-70E2-43B3-AD2B-D1471498F0A6}"/>
    <cellStyle name="Millares 12 2 5 3 10 2" xfId="36816" xr:uid="{E0C9F962-11F3-4A89-9AF7-92AD10F30A27}"/>
    <cellStyle name="Millares 12 2 5 3 11" xfId="21918" xr:uid="{EEF88DA2-2E1F-4986-AB7A-EB7F8E374F1B}"/>
    <cellStyle name="Millares 12 2 5 3 12" xfId="43421" xr:uid="{B041B7E4-A320-433F-BC71-402ECCB966A5}"/>
    <cellStyle name="Millares 12 2 5 3 2" xfId="1358" xr:uid="{290E92AE-CA90-401A-AB44-A3F3E691559E}"/>
    <cellStyle name="Millares 12 2 5 3 2 2" xfId="4187" xr:uid="{CD02BC13-4568-4F97-8498-3707A41058AE}"/>
    <cellStyle name="Millares 12 2 5 3 2 2 2" xfId="12453" xr:uid="{5D351FCA-9563-4CC5-A43B-0F5061A8CF40}"/>
    <cellStyle name="Millares 12 2 5 3 2 2 2 2" xfId="33956" xr:uid="{B6CB84AB-1014-4110-9223-9D0225F69A18}"/>
    <cellStyle name="Millares 12 2 5 3 2 2 3" xfId="19088" xr:uid="{5B6442E0-78B2-4104-9423-20588E0EB56A}"/>
    <cellStyle name="Millares 12 2 5 3 2 2 3 2" xfId="40591" xr:uid="{D11C4A6E-AD9D-4474-826F-944C614CD2EA}"/>
    <cellStyle name="Millares 12 2 5 3 2 2 4" xfId="25693" xr:uid="{9C3950AD-8664-43D2-A75A-C5F175DF0BFA}"/>
    <cellStyle name="Millares 12 2 5 3 2 2 5" xfId="47196" xr:uid="{AC657676-3C63-48BE-89C5-7E8F069FFC41}"/>
    <cellStyle name="Millares 12 2 5 3 2 3" xfId="6326" xr:uid="{F6325E6F-1493-474F-B091-8920F9AE8D94}"/>
    <cellStyle name="Millares 12 2 5 3 2 3 2" xfId="14592" xr:uid="{455C0415-E0E1-4467-830A-F31A74018023}"/>
    <cellStyle name="Millares 12 2 5 3 2 3 2 2" xfId="36095" xr:uid="{8AA43A8A-B510-41AB-88B4-54ACB8278823}"/>
    <cellStyle name="Millares 12 2 5 3 2 3 3" xfId="21227" xr:uid="{586EA56E-61BA-4569-8265-F7C6F7FC7B00}"/>
    <cellStyle name="Millares 12 2 5 3 2 3 3 2" xfId="42730" xr:uid="{BB48F4F7-F67A-4AC1-A503-09408E76BCF8}"/>
    <cellStyle name="Millares 12 2 5 3 2 3 4" xfId="27832" xr:uid="{AFA9ADAA-C605-4F64-94AB-67455132F42D}"/>
    <cellStyle name="Millares 12 2 5 3 2 3 5" xfId="49335" xr:uid="{C78EB05D-06DA-405F-9F5D-AE72C80CB67B}"/>
    <cellStyle name="Millares 12 2 5 3 2 4" xfId="7967" xr:uid="{7B77A2DA-12B2-4763-A8F8-133763158BA5}"/>
    <cellStyle name="Millares 12 2 5 3 2 4 2" xfId="29470" xr:uid="{3A510BF4-9537-448F-9790-72EE6E743D28}"/>
    <cellStyle name="Millares 12 2 5 3 2 5" xfId="9624" xr:uid="{66BD736A-EAA2-4B81-9CA8-75389FC1D6B3}"/>
    <cellStyle name="Millares 12 2 5 3 2 5 2" xfId="31127" xr:uid="{D7E0112F-02AB-49B1-8885-543AE5CBD31F}"/>
    <cellStyle name="Millares 12 2 5 3 2 6" xfId="16259" xr:uid="{2CCA9D86-FD10-4DFF-A2D7-9DFFB9308D13}"/>
    <cellStyle name="Millares 12 2 5 3 2 6 2" xfId="37762" xr:uid="{FC62AC5E-E116-4F7F-8834-E08EE0DF63D6}"/>
    <cellStyle name="Millares 12 2 5 3 2 7" xfId="22864" xr:uid="{B04DF783-21B4-4D12-B8A8-3B2650B87814}"/>
    <cellStyle name="Millares 12 2 5 3 2 8" xfId="44367" xr:uid="{162832B0-6C2A-43A2-AFA4-C9956F5629FA}"/>
    <cellStyle name="Millares 12 2 5 3 3" xfId="2045" xr:uid="{0F411E90-3525-493A-8CB7-4BA2241B0569}"/>
    <cellStyle name="Millares 12 2 5 3 3 2" xfId="10311" xr:uid="{33631570-8403-4F66-8741-195A277C8432}"/>
    <cellStyle name="Millares 12 2 5 3 3 2 2" xfId="31814" xr:uid="{01A34230-2DE4-41FD-9D6C-0C0D3C3729FA}"/>
    <cellStyle name="Millares 12 2 5 3 3 3" xfId="16946" xr:uid="{C6CF5FC7-7C5E-4D87-A692-172DC9D8B394}"/>
    <cellStyle name="Millares 12 2 5 3 3 3 2" xfId="38449" xr:uid="{3AF34FC5-EF9C-45F0-802C-3DC65BD77112}"/>
    <cellStyle name="Millares 12 2 5 3 3 4" xfId="23551" xr:uid="{92A24983-0C65-4399-A49F-A2C8A344A52B}"/>
    <cellStyle name="Millares 12 2 5 3 3 5" xfId="45054" xr:uid="{4BE57578-03E6-4D2F-BF4B-12A5A2A00FC5}"/>
    <cellStyle name="Millares 12 2 5 3 4" xfId="2844" xr:uid="{73EE9A84-AA06-4584-9146-5AD918A615F3}"/>
    <cellStyle name="Millares 12 2 5 3 4 2" xfId="11110" xr:uid="{152B59E5-D2BC-4A2E-B4A6-6079A971145A}"/>
    <cellStyle name="Millares 12 2 5 3 4 2 2" xfId="32613" xr:uid="{25A02E52-A0A1-47D7-B885-03F8FC36E5AC}"/>
    <cellStyle name="Millares 12 2 5 3 4 3" xfId="17745" xr:uid="{4343E070-40D8-4675-BE11-D670C756B583}"/>
    <cellStyle name="Millares 12 2 5 3 4 3 2" xfId="39248" xr:uid="{C42D6ECA-361A-4053-A842-3456E57CBBAF}"/>
    <cellStyle name="Millares 12 2 5 3 4 4" xfId="24350" xr:uid="{12B8B4A6-5C1D-4D58-BD83-2387D43C999D}"/>
    <cellStyle name="Millares 12 2 5 3 4 5" xfId="45853" xr:uid="{C153433C-358F-4790-98C7-0FBAB4621392}"/>
    <cellStyle name="Millares 12 2 5 3 5" xfId="3241" xr:uid="{69F57B70-FF53-490D-A4BA-9B583642D089}"/>
    <cellStyle name="Millares 12 2 5 3 5 2" xfId="11507" xr:uid="{FA3082E7-5E25-43B8-92A5-024A9C18992E}"/>
    <cellStyle name="Millares 12 2 5 3 5 2 2" xfId="33010" xr:uid="{C999262F-0407-4E25-B689-21E5B0EB4410}"/>
    <cellStyle name="Millares 12 2 5 3 5 3" xfId="18142" xr:uid="{F24A2CDA-9651-4D4C-820F-E7B55364626D}"/>
    <cellStyle name="Millares 12 2 5 3 5 3 2" xfId="39645" xr:uid="{2960C1C6-02D3-40F9-9F9C-4D8CEC8FF792}"/>
    <cellStyle name="Millares 12 2 5 3 5 4" xfId="24747" xr:uid="{ACF0FB5B-E266-4561-B348-5C59C517CEFB}"/>
    <cellStyle name="Millares 12 2 5 3 5 5" xfId="46250" xr:uid="{BA6D4BBE-9B82-47EA-8C5A-5C3D8B056E17}"/>
    <cellStyle name="Millares 12 2 5 3 6" xfId="4988" xr:uid="{B4208B5A-8169-4180-BFDB-25F5D5908025}"/>
    <cellStyle name="Millares 12 2 5 3 6 2" xfId="13254" xr:uid="{1378ADDE-62E2-4B33-8B18-9495EE33E13D}"/>
    <cellStyle name="Millares 12 2 5 3 6 2 2" xfId="34757" xr:uid="{544CF979-4DAF-43FC-B2AC-6AADBAFD8131}"/>
    <cellStyle name="Millares 12 2 5 3 6 3" xfId="19889" xr:uid="{87F2A550-6F6E-476F-9F02-D9B498E1B827}"/>
    <cellStyle name="Millares 12 2 5 3 6 3 2" xfId="41392" xr:uid="{1B96BFB0-30A4-4A0D-9207-4BC656A7EB82}"/>
    <cellStyle name="Millares 12 2 5 3 6 4" xfId="26494" xr:uid="{7C55963E-AAD0-45F8-A2D6-3EC567330AF9}"/>
    <cellStyle name="Millares 12 2 5 3 6 5" xfId="47997" xr:uid="{CF8FA9E6-F5B8-4F5E-87D5-1DD95689F43E}"/>
    <cellStyle name="Millares 12 2 5 3 7" xfId="5380" xr:uid="{FB629864-EA4E-45AA-87DA-1C628BCD7412}"/>
    <cellStyle name="Millares 12 2 5 3 7 2" xfId="13646" xr:uid="{508453F8-817A-4F73-9B54-3ABBC78D4340}"/>
    <cellStyle name="Millares 12 2 5 3 7 2 2" xfId="35149" xr:uid="{F8F81B04-3248-48F4-9131-D588C91E507E}"/>
    <cellStyle name="Millares 12 2 5 3 7 3" xfId="20281" xr:uid="{2447F113-A6D7-4387-ABCA-D6D85D0EBD61}"/>
    <cellStyle name="Millares 12 2 5 3 7 3 2" xfId="41784" xr:uid="{C0D0429C-BCF4-4DC6-8F1A-CF8FC72E51BB}"/>
    <cellStyle name="Millares 12 2 5 3 7 4" xfId="26886" xr:uid="{7D4E8E61-6102-4BDD-983D-6C3D4F30142C}"/>
    <cellStyle name="Millares 12 2 5 3 7 5" xfId="48389" xr:uid="{77A976C7-6BD2-4B7B-BCF8-8AF0E56DD5FA}"/>
    <cellStyle name="Millares 12 2 5 3 8" xfId="7021" xr:uid="{0A3C0D10-AFBB-4271-BBF4-FEA1FC06F58E}"/>
    <cellStyle name="Millares 12 2 5 3 8 2" xfId="28524" xr:uid="{90E6A692-13F6-4F74-8562-6A665972981A}"/>
    <cellStyle name="Millares 12 2 5 3 9" xfId="8677" xr:uid="{86F087FA-D58A-4904-8539-4292FA262084}"/>
    <cellStyle name="Millares 12 2 5 3 9 2" xfId="30180" xr:uid="{3AE4B2EB-E090-4A5D-8984-2685665A5430}"/>
    <cellStyle name="Millares 12 2 5 4" xfId="694" xr:uid="{43AF7E4D-090B-4DF8-B938-687C3E4B5A9F}"/>
    <cellStyle name="Millares 12 2 5 4 10" xfId="43703" xr:uid="{4B26F76A-D393-4ACA-A264-CD1B2BF33118}"/>
    <cellStyle name="Millares 12 2 5 4 2" xfId="1640" xr:uid="{8DC3A808-924B-4323-8570-78F3A8CAEE1E}"/>
    <cellStyle name="Millares 12 2 5 4 2 2" xfId="4469" xr:uid="{8282A4CC-8CC4-4C0F-89A8-D40C8BEFC789}"/>
    <cellStyle name="Millares 12 2 5 4 2 2 2" xfId="12735" xr:uid="{73195C54-0B7C-4153-A4DB-05D4B3B2B9D6}"/>
    <cellStyle name="Millares 12 2 5 4 2 2 2 2" xfId="34238" xr:uid="{A7AAC3A5-4C8E-4BDA-B3E8-A0A37F9AA85C}"/>
    <cellStyle name="Millares 12 2 5 4 2 2 3" xfId="19370" xr:uid="{631A3C8D-2892-4512-BA51-288CBA8F4623}"/>
    <cellStyle name="Millares 12 2 5 4 2 2 3 2" xfId="40873" xr:uid="{4AF68DD2-1D75-408A-AD39-2087EB7F8DBC}"/>
    <cellStyle name="Millares 12 2 5 4 2 2 4" xfId="25975" xr:uid="{CB9AFFC6-E320-40FC-B256-97AD20CC4D56}"/>
    <cellStyle name="Millares 12 2 5 4 2 2 5" xfId="47478" xr:uid="{6D4CE132-B0B9-4317-BE50-36DCDD9554E2}"/>
    <cellStyle name="Millares 12 2 5 4 2 3" xfId="6608" xr:uid="{EEF8A1AA-3EA3-427A-8D42-B0AFFA53FB99}"/>
    <cellStyle name="Millares 12 2 5 4 2 3 2" xfId="14874" xr:uid="{423EC8A3-DE65-4AE2-9AE7-571406A4298B}"/>
    <cellStyle name="Millares 12 2 5 4 2 3 2 2" xfId="36377" xr:uid="{543ABD32-4E0F-4089-8BEA-6CB681F48ACF}"/>
    <cellStyle name="Millares 12 2 5 4 2 3 3" xfId="21509" xr:uid="{12E3B1D9-95EB-4E43-A37B-993F00B69D46}"/>
    <cellStyle name="Millares 12 2 5 4 2 3 3 2" xfId="43012" xr:uid="{EF51DD9E-2B97-4215-848F-A769C8CC8419}"/>
    <cellStyle name="Millares 12 2 5 4 2 3 4" xfId="28114" xr:uid="{FA08641B-79D3-452A-989F-E588B8D832D5}"/>
    <cellStyle name="Millares 12 2 5 4 2 3 5" xfId="49617" xr:uid="{CEA2654B-8420-4B0B-866D-CF630928C537}"/>
    <cellStyle name="Millares 12 2 5 4 2 4" xfId="8249" xr:uid="{3AAFFE43-F66C-4F0F-B0FB-7512690DBB21}"/>
    <cellStyle name="Millares 12 2 5 4 2 4 2" xfId="29752" xr:uid="{6350280B-CA92-4BF5-A19F-B1C8C32D3F74}"/>
    <cellStyle name="Millares 12 2 5 4 2 5" xfId="9906" xr:uid="{75EE7D7F-E52F-4D2C-AB62-D1C342EE25C3}"/>
    <cellStyle name="Millares 12 2 5 4 2 5 2" xfId="31409" xr:uid="{99AD8F97-9D45-4159-8C04-F40FB8364BE8}"/>
    <cellStyle name="Millares 12 2 5 4 2 6" xfId="16541" xr:uid="{42960A89-3B54-4F8E-8121-5DE0B0024F89}"/>
    <cellStyle name="Millares 12 2 5 4 2 6 2" xfId="38044" xr:uid="{311E62E3-D7FA-4C66-905A-B2B12ED6F1ED}"/>
    <cellStyle name="Millares 12 2 5 4 2 7" xfId="23146" xr:uid="{74EA865A-6EF5-435F-B865-32DA42E0E362}"/>
    <cellStyle name="Millares 12 2 5 4 2 8" xfId="44649" xr:uid="{741C4149-2356-4C05-8A65-0584B8BF6BF2}"/>
    <cellStyle name="Millares 12 2 5 4 3" xfId="2327" xr:uid="{9895E3AF-3A5E-4653-B97D-D941A48BA50E}"/>
    <cellStyle name="Millares 12 2 5 4 3 2" xfId="10593" xr:uid="{6F3A9290-8F28-48F2-8E41-5D20FA40B1B1}"/>
    <cellStyle name="Millares 12 2 5 4 3 2 2" xfId="32096" xr:uid="{9EB8F484-C530-458F-89C1-319822D60AD0}"/>
    <cellStyle name="Millares 12 2 5 4 3 3" xfId="17228" xr:uid="{7759A564-B257-4F83-B7C3-B7E5855D6754}"/>
    <cellStyle name="Millares 12 2 5 4 3 3 2" xfId="38731" xr:uid="{9D428A16-D949-47A5-9562-C41C8317B8F5}"/>
    <cellStyle name="Millares 12 2 5 4 3 4" xfId="23833" xr:uid="{E79B0209-06B6-4B0E-BB22-1D675352AD6F}"/>
    <cellStyle name="Millares 12 2 5 4 3 5" xfId="45336" xr:uid="{1159F0C6-9701-487D-BFC5-C168279823D1}"/>
    <cellStyle name="Millares 12 2 5 4 4" xfId="3523" xr:uid="{F35216EB-5ED1-4783-92BC-FB8BCE370C1B}"/>
    <cellStyle name="Millares 12 2 5 4 4 2" xfId="11789" xr:uid="{579DDE94-8DB3-4F8F-AA9D-E1396A26E6AF}"/>
    <cellStyle name="Millares 12 2 5 4 4 2 2" xfId="33292" xr:uid="{F6123046-73AB-479D-BAEC-0C743BB6189E}"/>
    <cellStyle name="Millares 12 2 5 4 4 3" xfId="18424" xr:uid="{180D7EEC-818E-46FB-A023-F27F767EF3B9}"/>
    <cellStyle name="Millares 12 2 5 4 4 3 2" xfId="39927" xr:uid="{49A296E3-4549-4FCC-BF84-D7565F10295F}"/>
    <cellStyle name="Millares 12 2 5 4 4 4" xfId="25029" xr:uid="{3EFD6202-DF48-458F-B371-F8203123CBB0}"/>
    <cellStyle name="Millares 12 2 5 4 4 5" xfId="46532" xr:uid="{D3075DF4-AF26-4DF2-9869-01F746F0C1D6}"/>
    <cellStyle name="Millares 12 2 5 4 5" xfId="5662" xr:uid="{D0A6F819-32F9-41B9-83D3-9F75B36096FA}"/>
    <cellStyle name="Millares 12 2 5 4 5 2" xfId="13928" xr:uid="{FE55D92D-0C05-4C9F-BC1E-8EE0F9A13C9F}"/>
    <cellStyle name="Millares 12 2 5 4 5 2 2" xfId="35431" xr:uid="{EC9E23BB-EF8D-47B1-905F-A99CA088BC24}"/>
    <cellStyle name="Millares 12 2 5 4 5 3" xfId="20563" xr:uid="{D2312A9D-39F6-49D2-B9B4-F5CEDF7A70D5}"/>
    <cellStyle name="Millares 12 2 5 4 5 3 2" xfId="42066" xr:uid="{8B2451F5-6203-4810-A9EF-44F906EF2BD9}"/>
    <cellStyle name="Millares 12 2 5 4 5 4" xfId="27168" xr:uid="{E894FF2C-0823-4698-9986-62F0C69FFD55}"/>
    <cellStyle name="Millares 12 2 5 4 5 5" xfId="48671" xr:uid="{83433274-78A4-4B59-A691-AE234B6EA81D}"/>
    <cellStyle name="Millares 12 2 5 4 6" xfId="7303" xr:uid="{1D1441B6-0365-4A98-AA7E-E85564AC6CD4}"/>
    <cellStyle name="Millares 12 2 5 4 6 2" xfId="28806" xr:uid="{F76CC43E-D244-4A1C-A568-9EC91426E610}"/>
    <cellStyle name="Millares 12 2 5 4 7" xfId="8960" xr:uid="{AECCFF31-D26F-4B34-B8FF-20E7223083EB}"/>
    <cellStyle name="Millares 12 2 5 4 7 2" xfId="30463" xr:uid="{CD7E71FA-2599-47E6-BB09-40CFA89E30DB}"/>
    <cellStyle name="Millares 12 2 5 4 8" xfId="15595" xr:uid="{55930DBD-ECB9-4191-BC94-B646E39B7CE2}"/>
    <cellStyle name="Millares 12 2 5 4 8 2" xfId="37098" xr:uid="{12091409-C31B-42DE-82AE-70C05DEA17CA}"/>
    <cellStyle name="Millares 12 2 5 4 9" xfId="22200" xr:uid="{A586D79F-7781-4590-88DD-6CE96E3CF6B7}"/>
    <cellStyle name="Millares 12 2 5 5" xfId="962" xr:uid="{0310EDAA-5DB3-4394-9BC4-6E6860727ED4}"/>
    <cellStyle name="Millares 12 2 5 5 2" xfId="3791" xr:uid="{6A016268-710A-4E70-BAC6-A15D9F7561A9}"/>
    <cellStyle name="Millares 12 2 5 5 2 2" xfId="12057" xr:uid="{F26E80D2-39F2-4F3F-BAD0-2723E3815CBB}"/>
    <cellStyle name="Millares 12 2 5 5 2 2 2" xfId="33560" xr:uid="{1004550C-9A16-432C-AEA9-40258DC90DCE}"/>
    <cellStyle name="Millares 12 2 5 5 2 3" xfId="18692" xr:uid="{C804ECDF-522E-4955-9EE9-4CD5FE74FC2E}"/>
    <cellStyle name="Millares 12 2 5 5 2 3 2" xfId="40195" xr:uid="{5017E85C-4C30-45CA-B336-D34F910D13F0}"/>
    <cellStyle name="Millares 12 2 5 5 2 4" xfId="25297" xr:uid="{0D89BB08-3A4D-435A-A6DA-C79F7ECFBB76}"/>
    <cellStyle name="Millares 12 2 5 5 2 5" xfId="46800" xr:uid="{2232DE67-7DC2-4361-AB55-F8864B79DD69}"/>
    <cellStyle name="Millares 12 2 5 5 3" xfId="5930" xr:uid="{0535F314-7DBB-4EEA-9445-8D1298888FFD}"/>
    <cellStyle name="Millares 12 2 5 5 3 2" xfId="14196" xr:uid="{C13B3676-DA4A-4A50-BB9F-FC2E723A03A2}"/>
    <cellStyle name="Millares 12 2 5 5 3 2 2" xfId="35699" xr:uid="{65CB0375-6684-430D-B671-EAC9369D1226}"/>
    <cellStyle name="Millares 12 2 5 5 3 3" xfId="20831" xr:uid="{12C84589-00E3-4468-8BA8-5ECD7CE4B5E5}"/>
    <cellStyle name="Millares 12 2 5 5 3 3 2" xfId="42334" xr:uid="{14E0167B-8BF9-413C-A188-B978AF65975D}"/>
    <cellStyle name="Millares 12 2 5 5 3 4" xfId="27436" xr:uid="{376CEEDA-623E-4B20-8320-53DBAFC0141F}"/>
    <cellStyle name="Millares 12 2 5 5 3 5" xfId="48939" xr:uid="{50BB6D3E-4CA4-46D7-93E4-66F88E12A1D5}"/>
    <cellStyle name="Millares 12 2 5 5 4" xfId="7571" xr:uid="{00BBE1B2-300F-4422-B301-3CDDF48BFDCD}"/>
    <cellStyle name="Millares 12 2 5 5 4 2" xfId="29074" xr:uid="{6F4B2710-1453-4E47-8830-E1E105A8F2A1}"/>
    <cellStyle name="Millares 12 2 5 5 5" xfId="9228" xr:uid="{8B069AA5-B206-46A1-A1DD-FA31F0DCCABC}"/>
    <cellStyle name="Millares 12 2 5 5 5 2" xfId="30731" xr:uid="{CDA0CFF2-D3FC-449E-AA77-96A3DBF60BDE}"/>
    <cellStyle name="Millares 12 2 5 5 6" xfId="15863" xr:uid="{84644393-557A-4D61-B7C3-7E40E440CE40}"/>
    <cellStyle name="Millares 12 2 5 5 6 2" xfId="37366" xr:uid="{2BE13307-B753-4BED-8B96-36EE713A2B1A}"/>
    <cellStyle name="Millares 12 2 5 5 7" xfId="22468" xr:uid="{0B631ED6-65C1-4775-8B23-E8E3A54206B3}"/>
    <cellStyle name="Millares 12 2 5 5 8" xfId="43971" xr:uid="{A0EE056C-6C91-41D3-B3F6-FE328D6F5993}"/>
    <cellStyle name="Millares 12 2 5 6" xfId="1223" xr:uid="{380F3FEF-4B62-4726-8933-C45590F2DCA9}"/>
    <cellStyle name="Millares 12 2 5 6 2" xfId="4052" xr:uid="{88829B8F-207B-41DB-AB55-E2AB74AE984B}"/>
    <cellStyle name="Millares 12 2 5 6 2 2" xfId="12318" xr:uid="{8F420341-8A33-4FAE-AF7A-B1BA7F08B94E}"/>
    <cellStyle name="Millares 12 2 5 6 2 2 2" xfId="33821" xr:uid="{BD4FBEC1-D64B-4A77-A600-4412A5365F5F}"/>
    <cellStyle name="Millares 12 2 5 6 2 3" xfId="18953" xr:uid="{2AE638A8-85B0-4570-9B3D-22CB90B62301}"/>
    <cellStyle name="Millares 12 2 5 6 2 3 2" xfId="40456" xr:uid="{48BDCC96-0DCB-4762-B520-F1B0587576A1}"/>
    <cellStyle name="Millares 12 2 5 6 2 4" xfId="25558" xr:uid="{6987B4A4-9F71-4AD8-B313-2EE014EC293D}"/>
    <cellStyle name="Millares 12 2 5 6 2 5" xfId="47061" xr:uid="{81E8E63E-DFD1-4DE3-92BF-B67B8A9E782E}"/>
    <cellStyle name="Millares 12 2 5 6 3" xfId="6191" xr:uid="{75133564-237D-463C-AB6A-E69881C3982B}"/>
    <cellStyle name="Millares 12 2 5 6 3 2" xfId="14457" xr:uid="{AD4B7F4D-9038-434C-8652-11F051ABDDCF}"/>
    <cellStyle name="Millares 12 2 5 6 3 2 2" xfId="35960" xr:uid="{180A0063-BFBC-477E-9678-8985D07FACA4}"/>
    <cellStyle name="Millares 12 2 5 6 3 3" xfId="21092" xr:uid="{B2611F40-A204-4288-ABEF-CD8B58B4F8E8}"/>
    <cellStyle name="Millares 12 2 5 6 3 3 2" xfId="42595" xr:uid="{0A1BE48E-0488-4D21-9FB1-69D01A9ADB53}"/>
    <cellStyle name="Millares 12 2 5 6 3 4" xfId="27697" xr:uid="{C0D2AEFC-19FE-4E8A-92F8-022F9593364E}"/>
    <cellStyle name="Millares 12 2 5 6 3 5" xfId="49200" xr:uid="{63F02658-9B8E-4539-AD07-B69DD9FE085A}"/>
    <cellStyle name="Millares 12 2 5 6 4" xfId="7832" xr:uid="{F91D8C70-781E-422B-886D-3AE4946F3550}"/>
    <cellStyle name="Millares 12 2 5 6 4 2" xfId="29335" xr:uid="{E892B65F-3288-43A9-B43C-D2AB27512DB1}"/>
    <cellStyle name="Millares 12 2 5 6 5" xfId="9489" xr:uid="{4C97A173-03BA-461E-BEF9-E4E18783FD21}"/>
    <cellStyle name="Millares 12 2 5 6 5 2" xfId="30992" xr:uid="{28B71510-93E1-495D-8148-5E5FA66C0B67}"/>
    <cellStyle name="Millares 12 2 5 6 6" xfId="16124" xr:uid="{8674E66C-D8B6-4580-AF92-D1595A584193}"/>
    <cellStyle name="Millares 12 2 5 6 6 2" xfId="37627" xr:uid="{FBD3B027-40E2-4D8B-9EFE-D7F073CC7FF0}"/>
    <cellStyle name="Millares 12 2 5 6 7" xfId="22729" xr:uid="{F8ECDAC2-B4C4-42E3-B749-1EF115E1078F}"/>
    <cellStyle name="Millares 12 2 5 6 8" xfId="44232" xr:uid="{58889954-A318-4015-9C2C-9992B7EE3713}"/>
    <cellStyle name="Millares 12 2 5 7" xfId="1911" xr:uid="{2ACA5A9B-5183-43A1-82F6-738BA18BCC04}"/>
    <cellStyle name="Millares 12 2 5 7 2" xfId="10177" xr:uid="{3D49AB0C-5446-41B4-BB8E-1727319C09ED}"/>
    <cellStyle name="Millares 12 2 5 7 2 2" xfId="31680" xr:uid="{D4E70CA6-3B77-4E37-8D1E-09F6559FAA9A}"/>
    <cellStyle name="Millares 12 2 5 7 3" xfId="16812" xr:uid="{97E5B2E5-5677-41F2-A10E-2FF2A794B703}"/>
    <cellStyle name="Millares 12 2 5 7 3 2" xfId="38315" xr:uid="{611ACE68-444D-459D-800E-411DE3A5171E}"/>
    <cellStyle name="Millares 12 2 5 7 4" xfId="23417" xr:uid="{B6EC66E9-A443-45B9-AA1B-113B0415DE2E}"/>
    <cellStyle name="Millares 12 2 5 7 5" xfId="44920" xr:uid="{2D34CC58-2C75-4BF6-8855-1C318560E643}"/>
    <cellStyle name="Millares 12 2 5 8" xfId="2596" xr:uid="{41CEB511-032F-48CD-94F2-CB35CB7943B8}"/>
    <cellStyle name="Millares 12 2 5 8 2" xfId="10862" xr:uid="{B63B2477-2143-4035-BAAB-96EC253AB718}"/>
    <cellStyle name="Millares 12 2 5 8 2 2" xfId="32365" xr:uid="{06523F52-B8DA-4A54-B63B-12FB6696D54F}"/>
    <cellStyle name="Millares 12 2 5 8 3" xfId="17497" xr:uid="{62E91D8C-3579-4D7B-9044-0CBC849DCF3E}"/>
    <cellStyle name="Millares 12 2 5 8 3 2" xfId="39000" xr:uid="{AAC57900-57A7-4F7B-92B7-A6C5D6428920}"/>
    <cellStyle name="Millares 12 2 5 8 4" xfId="24102" xr:uid="{92CD24AB-10CF-406B-84F6-55D249777B8D}"/>
    <cellStyle name="Millares 12 2 5 8 5" xfId="45605" xr:uid="{17451972-A4B9-4214-832E-ADD137EFFFC7}"/>
    <cellStyle name="Millares 12 2 5 9" xfId="3107" xr:uid="{8BB83986-0963-4EDE-9262-92D39CA74D3A}"/>
    <cellStyle name="Millares 12 2 5 9 2" xfId="11373" xr:uid="{F2D3EADA-F63F-4AF9-AF69-D87624A6122E}"/>
    <cellStyle name="Millares 12 2 5 9 2 2" xfId="32876" xr:uid="{B45F22AF-399C-418E-975D-3F58662A37BC}"/>
    <cellStyle name="Millares 12 2 5 9 3" xfId="18008" xr:uid="{ED4CE7CA-E12A-41F0-9A07-71A38B74C16A}"/>
    <cellStyle name="Millares 12 2 5 9 3 2" xfId="39511" xr:uid="{F38641CC-4101-4618-97EA-4C38CD6A157A}"/>
    <cellStyle name="Millares 12 2 5 9 4" xfId="24613" xr:uid="{2AEE017F-620B-41ED-8AC2-0C641503DACB}"/>
    <cellStyle name="Millares 12 2 5 9 5" xfId="46116" xr:uid="{40EB0A94-CA95-4A8F-B3B4-A2D848A25B70}"/>
    <cellStyle name="Millares 12 2 6" xfId="247" xr:uid="{63F9FC99-C7B2-4D68-933D-9712BD612DEB}"/>
    <cellStyle name="Millares 12 2 6 10" xfId="4761" xr:uid="{B217DE0B-49A3-442F-B622-378CC93798C3}"/>
    <cellStyle name="Millares 12 2 6 10 2" xfId="13027" xr:uid="{9991A4E2-59B3-46DC-94CC-324110266415}"/>
    <cellStyle name="Millares 12 2 6 10 2 2" xfId="34530" xr:uid="{87061466-0219-4C13-B3EC-08ABD2903217}"/>
    <cellStyle name="Millares 12 2 6 10 3" xfId="19662" xr:uid="{C462A8BC-B591-4001-902F-DE352FC089C5}"/>
    <cellStyle name="Millares 12 2 6 10 3 2" xfId="41165" xr:uid="{EF98757F-E60F-4F53-9594-7508C88B92DC}"/>
    <cellStyle name="Millares 12 2 6 10 4" xfId="26267" xr:uid="{00BEC59F-FAE7-41EA-A96E-1E3B00EECC7F}"/>
    <cellStyle name="Millares 12 2 6 10 5" xfId="47770" xr:uid="{7DD546F8-7AA7-444D-8A0A-8630DD5EDD93}"/>
    <cellStyle name="Millares 12 2 6 11" xfId="5264" xr:uid="{D091FB5C-F978-4C46-8D30-B48D5D43E138}"/>
    <cellStyle name="Millares 12 2 6 11 2" xfId="13530" xr:uid="{81FB6AB8-3B39-46AB-A094-CF314B58B8E5}"/>
    <cellStyle name="Millares 12 2 6 11 2 2" xfId="35033" xr:uid="{D93FC3A7-A66E-4761-AE90-25FD82E1B9A4}"/>
    <cellStyle name="Millares 12 2 6 11 3" xfId="20165" xr:uid="{E0DEA672-C43E-4650-943C-94E204634A16}"/>
    <cellStyle name="Millares 12 2 6 11 3 2" xfId="41668" xr:uid="{D9D0218D-A750-4CBB-A3A3-48A858E1418F}"/>
    <cellStyle name="Millares 12 2 6 11 4" xfId="26770" xr:uid="{1423889A-34A1-4527-87E2-F0C93BF1105C}"/>
    <cellStyle name="Millares 12 2 6 11 5" xfId="48273" xr:uid="{63A4B1FD-A161-47EE-BB7E-E6763E1673FE}"/>
    <cellStyle name="Millares 12 2 6 12" xfId="6905" xr:uid="{B2C622A7-E870-47FB-A0EC-05DDF581BD9E}"/>
    <cellStyle name="Millares 12 2 6 12 2" xfId="28408" xr:uid="{E5D9864C-3EB0-4CF3-A035-F9D1183EF845}"/>
    <cellStyle name="Millares 12 2 6 13" xfId="8560" xr:uid="{58CB6A65-DBBB-477A-A9C0-CE9D952CBC50}"/>
    <cellStyle name="Millares 12 2 6 13 2" xfId="30063" xr:uid="{34E3C2AE-5F49-437A-884B-53A77943A74C}"/>
    <cellStyle name="Millares 12 2 6 14" xfId="15198" xr:uid="{170D4E71-A221-44F7-BCCC-C8EE72CF1AD4}"/>
    <cellStyle name="Millares 12 2 6 14 2" xfId="36701" xr:uid="{30891256-1407-4668-BE48-30CCA40FA5C6}"/>
    <cellStyle name="Millares 12 2 6 15" xfId="21803" xr:uid="{154B2A49-4B96-41E5-8BEF-95F2353D077C}"/>
    <cellStyle name="Millares 12 2 6 16" xfId="43306" xr:uid="{EC622EAB-DE23-4EC9-8619-82788B6F3384}"/>
    <cellStyle name="Millares 12 2 6 2" xfId="558" xr:uid="{A029FF94-78D1-4D87-A5E3-B21A748B9572}"/>
    <cellStyle name="Millares 12 2 6 2 10" xfId="7169" xr:uid="{F6000D7F-6D99-41C5-89CC-95B5B6ACB57E}"/>
    <cellStyle name="Millares 12 2 6 2 10 2" xfId="28672" xr:uid="{4EB57562-3809-4C06-83A0-9E2BCB8B5FF2}"/>
    <cellStyle name="Millares 12 2 6 2 11" xfId="8825" xr:uid="{C1FD1102-0BAD-487F-9E8B-E56C08D0B01D}"/>
    <cellStyle name="Millares 12 2 6 2 11 2" xfId="30328" xr:uid="{2C58731C-592E-41E5-9F07-916C8834F5CD}"/>
    <cellStyle name="Millares 12 2 6 2 12" xfId="15461" xr:uid="{6AF5FFC5-4103-44C7-A48B-E032BCFF3237}"/>
    <cellStyle name="Millares 12 2 6 2 12 2" xfId="36964" xr:uid="{64E3D0EC-557A-4AA1-A70E-C04A3E4899B6}"/>
    <cellStyle name="Millares 12 2 6 2 13" xfId="22066" xr:uid="{FBD0FDAE-07B4-48B3-A11B-E9FF582C2A0A}"/>
    <cellStyle name="Millares 12 2 6 2 14" xfId="43569" xr:uid="{2599EFF1-3698-411A-8819-76E195271080}"/>
    <cellStyle name="Millares 12 2 6 2 2" xfId="840" xr:uid="{4FB790CE-3232-4C64-84C4-4EF15D0671B4}"/>
    <cellStyle name="Millares 12 2 6 2 2 10" xfId="15741" xr:uid="{3B256586-E710-4354-BDEC-1D68448B6A3F}"/>
    <cellStyle name="Millares 12 2 6 2 2 10 2" xfId="37244" xr:uid="{6EEEB199-5DDF-4B81-BE74-59EF1E942DC4}"/>
    <cellStyle name="Millares 12 2 6 2 2 11" xfId="22346" xr:uid="{DB2212A0-7830-49DA-9C36-8AD8C1B8AF5F}"/>
    <cellStyle name="Millares 12 2 6 2 2 12" xfId="43849" xr:uid="{B1D27AA2-7FF4-481E-BEFC-214319E8ADC6}"/>
    <cellStyle name="Millares 12 2 6 2 2 2" xfId="1786" xr:uid="{910A2497-A097-4ECA-BEB4-F83290611C54}"/>
    <cellStyle name="Millares 12 2 6 2 2 2 2" xfId="4615" xr:uid="{BA1AD816-7A58-4C24-81A4-0927D5F97A7F}"/>
    <cellStyle name="Millares 12 2 6 2 2 2 2 2" xfId="12881" xr:uid="{BB49A860-3911-4932-9DDD-1787574205EF}"/>
    <cellStyle name="Millares 12 2 6 2 2 2 2 2 2" xfId="34384" xr:uid="{8FDB7411-4899-422E-A755-CC45439DFCA3}"/>
    <cellStyle name="Millares 12 2 6 2 2 2 2 3" xfId="19516" xr:uid="{733E913C-0472-4B87-B30C-6A33774F5E78}"/>
    <cellStyle name="Millares 12 2 6 2 2 2 2 3 2" xfId="41019" xr:uid="{B98CB682-314E-4433-AE74-9270E75177B5}"/>
    <cellStyle name="Millares 12 2 6 2 2 2 2 4" xfId="26121" xr:uid="{A288AB14-A1DE-4FBC-9C1A-D9DE18D07966}"/>
    <cellStyle name="Millares 12 2 6 2 2 2 2 5" xfId="47624" xr:uid="{884BCD87-D362-4D98-ABA6-43F6200AC39D}"/>
    <cellStyle name="Millares 12 2 6 2 2 2 3" xfId="6754" xr:uid="{A90D9C8A-18CB-41BE-B570-2C254BC93E3B}"/>
    <cellStyle name="Millares 12 2 6 2 2 2 3 2" xfId="15020" xr:uid="{CF815A9B-C0A6-4E96-9EFD-6229DE6D75F6}"/>
    <cellStyle name="Millares 12 2 6 2 2 2 3 2 2" xfId="36523" xr:uid="{B3A81E12-9F28-4F0A-A058-ECB8A2C59494}"/>
    <cellStyle name="Millares 12 2 6 2 2 2 3 3" xfId="21655" xr:uid="{F971B188-25EE-4EC5-ADC5-FECA0D78E00D}"/>
    <cellStyle name="Millares 12 2 6 2 2 2 3 3 2" xfId="43158" xr:uid="{AB850544-0B4E-4878-816B-0465FD4B7647}"/>
    <cellStyle name="Millares 12 2 6 2 2 2 3 4" xfId="28260" xr:uid="{80F48AE8-05AD-465B-B7B6-7BC3C0A9385E}"/>
    <cellStyle name="Millares 12 2 6 2 2 2 3 5" xfId="49763" xr:uid="{4E648BF2-B6C2-4BBD-99C7-377D38D2555B}"/>
    <cellStyle name="Millares 12 2 6 2 2 2 4" xfId="8395" xr:uid="{F0AB0E19-0782-4F16-BD08-6BA778F9B58B}"/>
    <cellStyle name="Millares 12 2 6 2 2 2 4 2" xfId="29898" xr:uid="{4F87EDF2-0FD6-40DA-99AC-B32D38F3C789}"/>
    <cellStyle name="Millares 12 2 6 2 2 2 5" xfId="10052" xr:uid="{C3FE6886-8C77-4639-8DDC-D415A932B3B1}"/>
    <cellStyle name="Millares 12 2 6 2 2 2 5 2" xfId="31555" xr:uid="{811D7E59-6DCF-4B82-945A-1D46A4250728}"/>
    <cellStyle name="Millares 12 2 6 2 2 2 6" xfId="16687" xr:uid="{A77D616F-B67E-4E9E-90C1-A8E7CF2B56AC}"/>
    <cellStyle name="Millares 12 2 6 2 2 2 6 2" xfId="38190" xr:uid="{7BBFFB91-3A02-4A71-898E-F0B6D2D13561}"/>
    <cellStyle name="Millares 12 2 6 2 2 2 7" xfId="23292" xr:uid="{884796A3-1CE9-4A58-856D-C9C6D4155FBB}"/>
    <cellStyle name="Millares 12 2 6 2 2 2 8" xfId="44795" xr:uid="{A2BFFD96-878A-4E17-8972-1084AD9C9C96}"/>
    <cellStyle name="Millares 12 2 6 2 2 3" xfId="2473" xr:uid="{207D6425-52F0-44E0-A5B6-A1C6BCCDEFCB}"/>
    <cellStyle name="Millares 12 2 6 2 2 3 2" xfId="10739" xr:uid="{5827CCB1-EE39-48E9-B5FF-38EEBFC45064}"/>
    <cellStyle name="Millares 12 2 6 2 2 3 2 2" xfId="32242" xr:uid="{6A440DAB-4EC1-497E-AA3A-B98300266C66}"/>
    <cellStyle name="Millares 12 2 6 2 2 3 3" xfId="17374" xr:uid="{0F92CCEF-6EB6-4CD1-9F20-E0987A695DC8}"/>
    <cellStyle name="Millares 12 2 6 2 2 3 3 2" xfId="38877" xr:uid="{1BC67CB2-0DCA-4728-869C-CDF3768FE414}"/>
    <cellStyle name="Millares 12 2 6 2 2 3 4" xfId="23979" xr:uid="{FDD0559D-1F22-4973-A3F9-B6CB8878D026}"/>
    <cellStyle name="Millares 12 2 6 2 2 3 5" xfId="45482" xr:uid="{4F3A8FB6-5362-46DD-AA63-EC77AD753E09}"/>
    <cellStyle name="Millares 12 2 6 2 2 4" xfId="2990" xr:uid="{E8ACA341-89AE-4CE0-991E-D680CE87AA34}"/>
    <cellStyle name="Millares 12 2 6 2 2 4 2" xfId="11256" xr:uid="{445DC9CD-EE3B-497D-8D38-2D9186A86CFD}"/>
    <cellStyle name="Millares 12 2 6 2 2 4 2 2" xfId="32759" xr:uid="{0FAED7C5-8C63-4A6B-B1E6-B15A70270532}"/>
    <cellStyle name="Millares 12 2 6 2 2 4 3" xfId="17891" xr:uid="{09799752-1656-42FC-A247-D7B6CAE7106F}"/>
    <cellStyle name="Millares 12 2 6 2 2 4 3 2" xfId="39394" xr:uid="{9D309CCF-7FAB-4EB7-8DB2-6BF3ED7F9DC0}"/>
    <cellStyle name="Millares 12 2 6 2 2 4 4" xfId="24496" xr:uid="{4F742197-E645-418E-83DB-1E857F524F2F}"/>
    <cellStyle name="Millares 12 2 6 2 2 4 5" xfId="45999" xr:uid="{6A90A95D-B226-493B-873E-EB929A64DAC6}"/>
    <cellStyle name="Millares 12 2 6 2 2 5" xfId="3669" xr:uid="{355259FA-C484-4703-8024-15A2D56DFE60}"/>
    <cellStyle name="Millares 12 2 6 2 2 5 2" xfId="11935" xr:uid="{E9F561AF-5B78-4215-9D20-5FED57761836}"/>
    <cellStyle name="Millares 12 2 6 2 2 5 2 2" xfId="33438" xr:uid="{14885F2D-34E3-43EF-8E12-9C3EEA5F0379}"/>
    <cellStyle name="Millares 12 2 6 2 2 5 3" xfId="18570" xr:uid="{070EC4B5-CE05-4433-9002-FE9EB05E1A2C}"/>
    <cellStyle name="Millares 12 2 6 2 2 5 3 2" xfId="40073" xr:uid="{20771A13-C9AC-4632-84D8-117716AB7151}"/>
    <cellStyle name="Millares 12 2 6 2 2 5 4" xfId="25175" xr:uid="{AECC2C40-10C9-4741-B4BE-F07696E57756}"/>
    <cellStyle name="Millares 12 2 6 2 2 5 5" xfId="46678" xr:uid="{2F1BE8FF-1745-408C-BFF0-8D8AA3E9E74F}"/>
    <cellStyle name="Millares 12 2 6 2 2 6" xfId="5134" xr:uid="{27F67FC5-9E15-4185-A4E5-2D9F331E5A72}"/>
    <cellStyle name="Millares 12 2 6 2 2 6 2" xfId="13400" xr:uid="{92815133-E182-4AA9-82BC-16D061D78E71}"/>
    <cellStyle name="Millares 12 2 6 2 2 6 2 2" xfId="34903" xr:uid="{5D8CB4B4-F308-44E1-98A5-89880B345591}"/>
    <cellStyle name="Millares 12 2 6 2 2 6 3" xfId="20035" xr:uid="{A0049494-A2E0-4B13-AA06-86F1C22A3FD3}"/>
    <cellStyle name="Millares 12 2 6 2 2 6 3 2" xfId="41538" xr:uid="{87850710-B060-4BD7-B6E9-3B92CBEE33C9}"/>
    <cellStyle name="Millares 12 2 6 2 2 6 4" xfId="26640" xr:uid="{0639A545-D7DB-4977-B9BB-01A407B31A92}"/>
    <cellStyle name="Millares 12 2 6 2 2 6 5" xfId="48143" xr:uid="{04F839C7-2323-4DC1-91BC-FBD189DBBC36}"/>
    <cellStyle name="Millares 12 2 6 2 2 7" xfId="5808" xr:uid="{71B5ABB1-C4DC-43E4-A5D7-B77CA305B467}"/>
    <cellStyle name="Millares 12 2 6 2 2 7 2" xfId="14074" xr:uid="{A91C3BBA-023D-41A1-BA9D-1DB86C257441}"/>
    <cellStyle name="Millares 12 2 6 2 2 7 2 2" xfId="35577" xr:uid="{4F981697-BAD9-463C-973E-09FB466682C6}"/>
    <cellStyle name="Millares 12 2 6 2 2 7 3" xfId="20709" xr:uid="{FB4A52D4-7F53-475A-9912-B643AD44A4CE}"/>
    <cellStyle name="Millares 12 2 6 2 2 7 3 2" xfId="42212" xr:uid="{5796845B-1169-4627-9FCC-025A3A70CB14}"/>
    <cellStyle name="Millares 12 2 6 2 2 7 4" xfId="27314" xr:uid="{5303556A-B92B-45AC-A009-A3B79BDF365D}"/>
    <cellStyle name="Millares 12 2 6 2 2 7 5" xfId="48817" xr:uid="{BEDBE4C5-A555-47CB-8214-DEA23AB4C6D5}"/>
    <cellStyle name="Millares 12 2 6 2 2 8" xfId="7449" xr:uid="{7C5C1CA6-B78B-4FA7-9B70-57F0A12CDBC4}"/>
    <cellStyle name="Millares 12 2 6 2 2 8 2" xfId="28952" xr:uid="{9145D9F8-340D-4B8D-847A-153A35D326D0}"/>
    <cellStyle name="Millares 12 2 6 2 2 9" xfId="9106" xr:uid="{84566417-4CA5-4C64-BACF-BD917722E716}"/>
    <cellStyle name="Millares 12 2 6 2 2 9 2" xfId="30609" xr:uid="{C81FA26F-11B2-4C8F-A530-7EA3E5266552}"/>
    <cellStyle name="Millares 12 2 6 2 3" xfId="1110" xr:uid="{AEA0EF1C-FCFA-4C93-93AB-B2CDEFB31124}"/>
    <cellStyle name="Millares 12 2 6 2 3 2" xfId="3939" xr:uid="{1E9345BE-7B6D-4B44-92B1-4ECDD9171C59}"/>
    <cellStyle name="Millares 12 2 6 2 3 2 2" xfId="12205" xr:uid="{1F5305C0-31E2-41E3-AFAF-8578AC6CEE5A}"/>
    <cellStyle name="Millares 12 2 6 2 3 2 2 2" xfId="33708" xr:uid="{37F6E9E1-7ED2-4464-A3CF-DDE6A6D3745D}"/>
    <cellStyle name="Millares 12 2 6 2 3 2 3" xfId="18840" xr:uid="{2278847C-596E-4FBF-94FC-F4BB1ADE0502}"/>
    <cellStyle name="Millares 12 2 6 2 3 2 3 2" xfId="40343" xr:uid="{600097D8-D2E3-4790-9AD3-F79582C52580}"/>
    <cellStyle name="Millares 12 2 6 2 3 2 4" xfId="25445" xr:uid="{D498A3CF-EDE2-4DC5-BE16-2D2F920B3015}"/>
    <cellStyle name="Millares 12 2 6 2 3 2 5" xfId="46948" xr:uid="{86A3199B-DD81-4A93-9E1B-854522374AA1}"/>
    <cellStyle name="Millares 12 2 6 2 3 3" xfId="6078" xr:uid="{2652F1AE-38B7-4595-8A4C-9DD3DDFCC9F4}"/>
    <cellStyle name="Millares 12 2 6 2 3 3 2" xfId="14344" xr:uid="{5F5161FB-90D0-4BCE-B2C5-C2EBE1CC3BAC}"/>
    <cellStyle name="Millares 12 2 6 2 3 3 2 2" xfId="35847" xr:uid="{21B6385A-C543-4B2B-B0CE-D43FC82F1911}"/>
    <cellStyle name="Millares 12 2 6 2 3 3 3" xfId="20979" xr:uid="{40267301-E971-402B-B81E-B734101D194E}"/>
    <cellStyle name="Millares 12 2 6 2 3 3 3 2" xfId="42482" xr:uid="{DFBE380C-D8AC-44F6-A65A-E0A329564B18}"/>
    <cellStyle name="Millares 12 2 6 2 3 3 4" xfId="27584" xr:uid="{F68857F8-5C33-4896-9433-5DEEEEBDDE61}"/>
    <cellStyle name="Millares 12 2 6 2 3 3 5" xfId="49087" xr:uid="{1CA9387E-9C74-4864-AD8C-D3B736119CF3}"/>
    <cellStyle name="Millares 12 2 6 2 3 4" xfId="7719" xr:uid="{9B5D4D3B-6984-43CF-926A-59E4D3DA0D30}"/>
    <cellStyle name="Millares 12 2 6 2 3 4 2" xfId="29222" xr:uid="{D7866419-9DB2-4B8B-B4C3-C2A905B5CFA2}"/>
    <cellStyle name="Millares 12 2 6 2 3 5" xfId="9376" xr:uid="{252DD922-2BA1-418F-B78A-B0DED0A3E7DE}"/>
    <cellStyle name="Millares 12 2 6 2 3 5 2" xfId="30879" xr:uid="{4EBDD5CB-C746-4E01-A018-61A67172D77E}"/>
    <cellStyle name="Millares 12 2 6 2 3 6" xfId="16011" xr:uid="{1CC67610-B2F4-430D-B3D6-17D11D1BBDF0}"/>
    <cellStyle name="Millares 12 2 6 2 3 6 2" xfId="37514" xr:uid="{6CA01530-9E07-42AA-AF57-649ABB7B2C06}"/>
    <cellStyle name="Millares 12 2 6 2 3 7" xfId="22616" xr:uid="{6DED675E-DDDA-4F0A-94B4-6503DA2743D1}"/>
    <cellStyle name="Millares 12 2 6 2 3 8" xfId="44119" xr:uid="{A5A47ECD-03D1-485B-8EF3-C62F2119EB73}"/>
    <cellStyle name="Millares 12 2 6 2 4" xfId="1506" xr:uid="{8DEDEAFE-4C33-4EE4-9153-D6AB06F438C5}"/>
    <cellStyle name="Millares 12 2 6 2 4 2" xfId="4335" xr:uid="{B640C68B-7801-4CAA-8F90-ABE86634A2E1}"/>
    <cellStyle name="Millares 12 2 6 2 4 2 2" xfId="12601" xr:uid="{84483165-A5B8-4DA0-B0E7-3889ADE09070}"/>
    <cellStyle name="Millares 12 2 6 2 4 2 2 2" xfId="34104" xr:uid="{5E22F796-E582-4F82-B86E-4E7D90B8A0DB}"/>
    <cellStyle name="Millares 12 2 6 2 4 2 3" xfId="19236" xr:uid="{BBA697F7-8A0D-4C90-A8E2-2BFA529DB6C9}"/>
    <cellStyle name="Millares 12 2 6 2 4 2 3 2" xfId="40739" xr:uid="{58E4037E-3563-475A-861C-F6C78FC7BEF4}"/>
    <cellStyle name="Millares 12 2 6 2 4 2 4" xfId="25841" xr:uid="{BF5030D1-AC86-46AF-8695-89F8088993DB}"/>
    <cellStyle name="Millares 12 2 6 2 4 2 5" xfId="47344" xr:uid="{AB220676-3468-43E2-BD7C-C95DC494F363}"/>
    <cellStyle name="Millares 12 2 6 2 4 3" xfId="6474" xr:uid="{F49FC7F5-2152-4B98-BDD5-491E70F12402}"/>
    <cellStyle name="Millares 12 2 6 2 4 3 2" xfId="14740" xr:uid="{9E9F477B-8FBA-42E1-9169-E459B97E15F9}"/>
    <cellStyle name="Millares 12 2 6 2 4 3 2 2" xfId="36243" xr:uid="{6136A2F8-B27C-4148-8857-348619AE8D44}"/>
    <cellStyle name="Millares 12 2 6 2 4 3 3" xfId="21375" xr:uid="{668639F9-6891-4B48-A9A9-9340B5A6052D}"/>
    <cellStyle name="Millares 12 2 6 2 4 3 3 2" xfId="42878" xr:uid="{E383E984-C25E-4607-B750-03D556408580}"/>
    <cellStyle name="Millares 12 2 6 2 4 3 4" xfId="27980" xr:uid="{544097C1-0D02-4283-A407-774A1C861589}"/>
    <cellStyle name="Millares 12 2 6 2 4 3 5" xfId="49483" xr:uid="{C109EEAF-2259-4491-B729-110AA48019DF}"/>
    <cellStyle name="Millares 12 2 6 2 4 4" xfId="8115" xr:uid="{2BED4852-290F-4907-A177-394C094AD33D}"/>
    <cellStyle name="Millares 12 2 6 2 4 4 2" xfId="29618" xr:uid="{3C975763-368C-4633-A9A9-BD3DD259C4DB}"/>
    <cellStyle name="Millares 12 2 6 2 4 5" xfId="9772" xr:uid="{DC6CB62C-E486-4607-9A51-143A7415D0FB}"/>
    <cellStyle name="Millares 12 2 6 2 4 5 2" xfId="31275" xr:uid="{D799F3E6-DCE1-4BF6-99D0-D272D413B4C6}"/>
    <cellStyle name="Millares 12 2 6 2 4 6" xfId="16407" xr:uid="{53FB8E63-7CF5-450D-8386-8837DB59DA1B}"/>
    <cellStyle name="Millares 12 2 6 2 4 6 2" xfId="37910" xr:uid="{A96B115C-3421-47EE-9E0A-F04266C46731}"/>
    <cellStyle name="Millares 12 2 6 2 4 7" xfId="23012" xr:uid="{C4CF94E9-A9F7-408B-A928-4428CAE8E0F2}"/>
    <cellStyle name="Millares 12 2 6 2 4 8" xfId="44515" xr:uid="{60627328-FD8C-4FE1-8ACC-CB5C781F3C3C}"/>
    <cellStyle name="Millares 12 2 6 2 5" xfId="2193" xr:uid="{FFC160BC-CB8D-446B-B027-2571D02C867C}"/>
    <cellStyle name="Millares 12 2 6 2 5 2" xfId="10459" xr:uid="{5DD51CA6-89B9-4057-9D3D-A34B77495F28}"/>
    <cellStyle name="Millares 12 2 6 2 5 2 2" xfId="31962" xr:uid="{5F37B7FD-5330-460A-A5AC-9A6712709F72}"/>
    <cellStyle name="Millares 12 2 6 2 5 3" xfId="17094" xr:uid="{DD58E5AA-B972-4DE7-9EFC-0DBB67AE2548}"/>
    <cellStyle name="Millares 12 2 6 2 5 3 2" xfId="38597" xr:uid="{650A2EC8-FC36-454E-A769-9F869209BDA2}"/>
    <cellStyle name="Millares 12 2 6 2 5 4" xfId="23699" xr:uid="{A21A4A68-FA4D-44FD-9F4A-EC67F68E6269}"/>
    <cellStyle name="Millares 12 2 6 2 5 5" xfId="45202" xr:uid="{A9BB8234-BF68-4C14-B87D-887A73165284}"/>
    <cellStyle name="Millares 12 2 6 2 6" xfId="2739" xr:uid="{AFFC2855-4AA8-4FC8-821A-4C764A04C2B6}"/>
    <cellStyle name="Millares 12 2 6 2 6 2" xfId="11005" xr:uid="{11BC09D0-8D1B-4F14-A8B6-56496328DA17}"/>
    <cellStyle name="Millares 12 2 6 2 6 2 2" xfId="32508" xr:uid="{07AFA7FC-A914-4651-B847-C8C55167DAD9}"/>
    <cellStyle name="Millares 12 2 6 2 6 3" xfId="17640" xr:uid="{E8C955F4-C08E-4B79-B717-B03C472F1A64}"/>
    <cellStyle name="Millares 12 2 6 2 6 3 2" xfId="39143" xr:uid="{467E41EC-8259-4206-AFA7-9633C121C40D}"/>
    <cellStyle name="Millares 12 2 6 2 6 4" xfId="24245" xr:uid="{9FA6BA7E-C6F8-4228-A9E1-B719CE5AD327}"/>
    <cellStyle name="Millares 12 2 6 2 6 5" xfId="45748" xr:uid="{CC434D91-77F8-452D-9AEC-63C7A990972C}"/>
    <cellStyle name="Millares 12 2 6 2 7" xfId="3389" xr:uid="{ADEC98DA-4BE5-480C-B570-C21DED6ADC33}"/>
    <cellStyle name="Millares 12 2 6 2 7 2" xfId="11655" xr:uid="{67072190-F457-41DD-8EB8-1CF0B6A153E2}"/>
    <cellStyle name="Millares 12 2 6 2 7 2 2" xfId="33158" xr:uid="{543696A3-15B3-4B82-97D9-2DEE7BF27D85}"/>
    <cellStyle name="Millares 12 2 6 2 7 3" xfId="18290" xr:uid="{F8FB746E-C827-4274-9291-CC78A4CCC538}"/>
    <cellStyle name="Millares 12 2 6 2 7 3 2" xfId="39793" xr:uid="{4133D713-C729-4258-88A2-ADC753350EA5}"/>
    <cellStyle name="Millares 12 2 6 2 7 4" xfId="24895" xr:uid="{1DA9DCC0-F92C-4356-9B69-E36863075BC4}"/>
    <cellStyle name="Millares 12 2 6 2 7 5" xfId="46398" xr:uid="{AEF37D1A-9E60-4F07-8A24-A57C043E8423}"/>
    <cellStyle name="Millares 12 2 6 2 8" xfId="4883" xr:uid="{E12610A7-CE0F-4916-B69C-599822D575E2}"/>
    <cellStyle name="Millares 12 2 6 2 8 2" xfId="13149" xr:uid="{09F29615-DD76-41E6-A8D1-E7BF4050D557}"/>
    <cellStyle name="Millares 12 2 6 2 8 2 2" xfId="34652" xr:uid="{5AFC2E6E-C305-491C-937C-3229B8861E5E}"/>
    <cellStyle name="Millares 12 2 6 2 8 3" xfId="19784" xr:uid="{69DFAAC7-2B5F-4158-8B83-80382844FBDF}"/>
    <cellStyle name="Millares 12 2 6 2 8 3 2" xfId="41287" xr:uid="{28473B92-1DE8-483A-8D99-187BD29074FB}"/>
    <cellStyle name="Millares 12 2 6 2 8 4" xfId="26389" xr:uid="{F8E42610-F071-479E-BD4D-9FF0B93603EF}"/>
    <cellStyle name="Millares 12 2 6 2 8 5" xfId="47892" xr:uid="{A79CEFE2-36B2-48D8-8B1D-D936EE081A44}"/>
    <cellStyle name="Millares 12 2 6 2 9" xfId="5528" xr:uid="{0622D574-CF1C-4F30-8A76-3E6B060587DD}"/>
    <cellStyle name="Millares 12 2 6 2 9 2" xfId="13794" xr:uid="{7F95A5B2-5AE1-4E5E-ACFF-9FC6C0BDAD14}"/>
    <cellStyle name="Millares 12 2 6 2 9 2 2" xfId="35297" xr:uid="{231E4236-CCFF-4161-818C-EAFFBD684F77}"/>
    <cellStyle name="Millares 12 2 6 2 9 3" xfId="20429" xr:uid="{A5F5B6BD-2073-42F0-867B-A7E0A4DA2A11}"/>
    <cellStyle name="Millares 12 2 6 2 9 3 2" xfId="41932" xr:uid="{9EBE74FB-602F-407C-B4CB-8CAE3EC47420}"/>
    <cellStyle name="Millares 12 2 6 2 9 4" xfId="27034" xr:uid="{AE8BFD07-5912-49B9-BB54-DD15F75036A5}"/>
    <cellStyle name="Millares 12 2 6 2 9 5" xfId="48537" xr:uid="{9340BA63-7B9D-4BFD-89F2-8F83AC6AD3E0}"/>
    <cellStyle name="Millares 12 2 6 3" xfId="429" xr:uid="{000EF0C6-7B79-42FD-A7C3-8E77A555ADF0}"/>
    <cellStyle name="Millares 12 2 6 3 10" xfId="15332" xr:uid="{D72C1C09-EDEF-454E-830E-0B0A3E8186E1}"/>
    <cellStyle name="Millares 12 2 6 3 10 2" xfId="36835" xr:uid="{836C3052-FFD2-4259-9FEB-1B90B00CD8A1}"/>
    <cellStyle name="Millares 12 2 6 3 11" xfId="21937" xr:uid="{46D1CB3B-9E4A-4215-BF26-2C1E44D4A690}"/>
    <cellStyle name="Millares 12 2 6 3 12" xfId="43440" xr:uid="{B82C6458-B65F-4EF8-9CB1-B64A4935710D}"/>
    <cellStyle name="Millares 12 2 6 3 2" xfId="1377" xr:uid="{CCB2C935-73BD-43DC-AA24-9A57810D3D8B}"/>
    <cellStyle name="Millares 12 2 6 3 2 2" xfId="4206" xr:uid="{B9A39529-7AEF-4584-B9BA-3DF455A8E57B}"/>
    <cellStyle name="Millares 12 2 6 3 2 2 2" xfId="12472" xr:uid="{36F9ACA4-361A-43EE-91D5-2C521805B96B}"/>
    <cellStyle name="Millares 12 2 6 3 2 2 2 2" xfId="33975" xr:uid="{9A73DC06-196C-4F9E-90C6-F882C679B096}"/>
    <cellStyle name="Millares 12 2 6 3 2 2 3" xfId="19107" xr:uid="{F8AB31E7-65F5-4A02-BB00-9DDBF858A52E}"/>
    <cellStyle name="Millares 12 2 6 3 2 2 3 2" xfId="40610" xr:uid="{4B28101B-352E-4761-AC47-ED204AA202C8}"/>
    <cellStyle name="Millares 12 2 6 3 2 2 4" xfId="25712" xr:uid="{B550AD44-314E-45C3-AB8C-E052BB2C7F25}"/>
    <cellStyle name="Millares 12 2 6 3 2 2 5" xfId="47215" xr:uid="{32083E41-F4F9-4353-A8C8-5722D6C55E80}"/>
    <cellStyle name="Millares 12 2 6 3 2 3" xfId="6345" xr:uid="{A78C54BD-5ABB-48AD-9F51-E8534D0A7515}"/>
    <cellStyle name="Millares 12 2 6 3 2 3 2" xfId="14611" xr:uid="{A17C39BF-5BD9-485E-B8D6-20FA9AE11BED}"/>
    <cellStyle name="Millares 12 2 6 3 2 3 2 2" xfId="36114" xr:uid="{D2BE5B37-C20A-4BA5-85E3-5C8264F0B0FD}"/>
    <cellStyle name="Millares 12 2 6 3 2 3 3" xfId="21246" xr:uid="{E00423AD-1327-4868-9877-F4329D4057AB}"/>
    <cellStyle name="Millares 12 2 6 3 2 3 3 2" xfId="42749" xr:uid="{A4AE4641-E953-4B60-B137-258011FE74D1}"/>
    <cellStyle name="Millares 12 2 6 3 2 3 4" xfId="27851" xr:uid="{6BA1F2FF-C327-408B-84EF-3D48078A00B7}"/>
    <cellStyle name="Millares 12 2 6 3 2 3 5" xfId="49354" xr:uid="{C72C312F-A995-4AA1-8F52-B6750CF7898A}"/>
    <cellStyle name="Millares 12 2 6 3 2 4" xfId="7986" xr:uid="{BF479E29-71D0-4617-8FB0-5D252A3A677A}"/>
    <cellStyle name="Millares 12 2 6 3 2 4 2" xfId="29489" xr:uid="{59C0B55E-8A72-49B8-AB78-F1B520F7FDE1}"/>
    <cellStyle name="Millares 12 2 6 3 2 5" xfId="9643" xr:uid="{B0F0885B-C259-4C5F-BEFB-AEA1C861CF4E}"/>
    <cellStyle name="Millares 12 2 6 3 2 5 2" xfId="31146" xr:uid="{8D30E951-B9A5-4E25-B44A-88C19EF7225D}"/>
    <cellStyle name="Millares 12 2 6 3 2 6" xfId="16278" xr:uid="{2DB69FD6-3BC1-495E-A2D4-73157AD62CC5}"/>
    <cellStyle name="Millares 12 2 6 3 2 6 2" xfId="37781" xr:uid="{D0F826DE-7757-4B76-BC40-95A4515B2D7B}"/>
    <cellStyle name="Millares 12 2 6 3 2 7" xfId="22883" xr:uid="{14FA9C40-2634-44A3-8683-471FA2471E88}"/>
    <cellStyle name="Millares 12 2 6 3 2 8" xfId="44386" xr:uid="{A633AA82-5AB8-4F5D-A17E-5FE493212F29}"/>
    <cellStyle name="Millares 12 2 6 3 3" xfId="2064" xr:uid="{10D0A441-4999-4E99-82E9-2A8516396F97}"/>
    <cellStyle name="Millares 12 2 6 3 3 2" xfId="10330" xr:uid="{51F2D0C6-CFB8-4CB0-A923-F860F930053E}"/>
    <cellStyle name="Millares 12 2 6 3 3 2 2" xfId="31833" xr:uid="{48BD9F07-A64D-47AD-B2CD-8E730B27CCE1}"/>
    <cellStyle name="Millares 12 2 6 3 3 3" xfId="16965" xr:uid="{7F8E4C6F-F55F-48A1-BAD1-80D4B0FEB8EE}"/>
    <cellStyle name="Millares 12 2 6 3 3 3 2" xfId="38468" xr:uid="{A8C7EF0F-876D-478E-9011-E5409DA8D82D}"/>
    <cellStyle name="Millares 12 2 6 3 3 4" xfId="23570" xr:uid="{06771D2D-EE90-4366-9528-B500D015E690}"/>
    <cellStyle name="Millares 12 2 6 3 3 5" xfId="45073" xr:uid="{852D28A0-AE00-45FC-BB5B-C45632D6D121}"/>
    <cellStyle name="Millares 12 2 6 3 4" xfId="2863" xr:uid="{26B9341A-CF46-4973-ACB1-8FF9BB751F96}"/>
    <cellStyle name="Millares 12 2 6 3 4 2" xfId="11129" xr:uid="{B9992B4E-CD0C-4448-AF06-76D6CB00E836}"/>
    <cellStyle name="Millares 12 2 6 3 4 2 2" xfId="32632" xr:uid="{C020EB90-3F87-4739-AAAB-241703ABBBD9}"/>
    <cellStyle name="Millares 12 2 6 3 4 3" xfId="17764" xr:uid="{E33ED5C9-0B9E-44A2-8EA4-A581593701B6}"/>
    <cellStyle name="Millares 12 2 6 3 4 3 2" xfId="39267" xr:uid="{034EF53B-DC59-489B-BFDC-6C0E7344FD75}"/>
    <cellStyle name="Millares 12 2 6 3 4 4" xfId="24369" xr:uid="{7405E170-1274-498E-8471-212455E78AE4}"/>
    <cellStyle name="Millares 12 2 6 3 4 5" xfId="45872" xr:uid="{414B538E-6370-4628-8EB3-916C6C1F1792}"/>
    <cellStyle name="Millares 12 2 6 3 5" xfId="3260" xr:uid="{18E3605D-EE23-4CF5-8A44-18E492B56047}"/>
    <cellStyle name="Millares 12 2 6 3 5 2" xfId="11526" xr:uid="{15313936-6251-4C08-89CC-387D06127D59}"/>
    <cellStyle name="Millares 12 2 6 3 5 2 2" xfId="33029" xr:uid="{0F739EAF-657F-465F-8A34-A6C60AD30C68}"/>
    <cellStyle name="Millares 12 2 6 3 5 3" xfId="18161" xr:uid="{BF262856-C972-4565-A836-602FE775952F}"/>
    <cellStyle name="Millares 12 2 6 3 5 3 2" xfId="39664" xr:uid="{866D98AC-8431-4051-A28B-666292BD1FFA}"/>
    <cellStyle name="Millares 12 2 6 3 5 4" xfId="24766" xr:uid="{AB497AA5-39A7-423E-9EC6-E4E74CB33BC0}"/>
    <cellStyle name="Millares 12 2 6 3 5 5" xfId="46269" xr:uid="{57E8E534-7BEB-420B-B530-4E6E50CD7E6E}"/>
    <cellStyle name="Millares 12 2 6 3 6" xfId="5007" xr:uid="{EEEC0EF3-B2CF-4036-ABCF-9C76135D813A}"/>
    <cellStyle name="Millares 12 2 6 3 6 2" xfId="13273" xr:uid="{6707D8F0-BDEE-4437-87E1-87A617F18373}"/>
    <cellStyle name="Millares 12 2 6 3 6 2 2" xfId="34776" xr:uid="{90CFE437-DF53-4E15-A67A-9AAD2A1B3BD8}"/>
    <cellStyle name="Millares 12 2 6 3 6 3" xfId="19908" xr:uid="{D54B640D-AD24-4ECB-A97F-10E30502631E}"/>
    <cellStyle name="Millares 12 2 6 3 6 3 2" xfId="41411" xr:uid="{EFCC4A22-53A5-4471-978D-6A7DCB11DD5F}"/>
    <cellStyle name="Millares 12 2 6 3 6 4" xfId="26513" xr:uid="{F17382B1-9E44-4A85-B0F4-C168205DF452}"/>
    <cellStyle name="Millares 12 2 6 3 6 5" xfId="48016" xr:uid="{0CB88283-53C0-4F5A-A317-6BA7FA210A54}"/>
    <cellStyle name="Millares 12 2 6 3 7" xfId="5399" xr:uid="{39A97AE4-BBF0-4630-BB49-30998C4FA0C3}"/>
    <cellStyle name="Millares 12 2 6 3 7 2" xfId="13665" xr:uid="{756811A1-1BCA-4411-A1EE-E22D94189045}"/>
    <cellStyle name="Millares 12 2 6 3 7 2 2" xfId="35168" xr:uid="{BA9905CE-04B7-4315-8FE5-011F549E825C}"/>
    <cellStyle name="Millares 12 2 6 3 7 3" xfId="20300" xr:uid="{A48426EE-FCC7-454B-A210-226EAF518983}"/>
    <cellStyle name="Millares 12 2 6 3 7 3 2" xfId="41803" xr:uid="{AC201C30-9579-4E57-ADFF-366D448DB47E}"/>
    <cellStyle name="Millares 12 2 6 3 7 4" xfId="26905" xr:uid="{4860BEA2-9206-4331-9AA8-F717678BCF4B}"/>
    <cellStyle name="Millares 12 2 6 3 7 5" xfId="48408" xr:uid="{51DACCE8-8232-4BB7-8AB1-C8D04E71E1B8}"/>
    <cellStyle name="Millares 12 2 6 3 8" xfId="7040" xr:uid="{62E5E797-9ED2-4D2E-ABBB-C365E808CD92}"/>
    <cellStyle name="Millares 12 2 6 3 8 2" xfId="28543" xr:uid="{DC7A0417-3374-4100-A168-0706F965AB88}"/>
    <cellStyle name="Millares 12 2 6 3 9" xfId="8696" xr:uid="{01599A4A-D252-4DA6-A464-B2116699E7E1}"/>
    <cellStyle name="Millares 12 2 6 3 9 2" xfId="30199" xr:uid="{D72937B2-265F-4C70-94E2-5D6CB0CF52EF}"/>
    <cellStyle name="Millares 12 2 6 4" xfId="713" xr:uid="{096D60DD-7961-4A1F-BF25-1DCA01D181E4}"/>
    <cellStyle name="Millares 12 2 6 4 10" xfId="43722" xr:uid="{68E40BE0-81FF-4E1F-BEBA-B14C49978320}"/>
    <cellStyle name="Millares 12 2 6 4 2" xfId="1659" xr:uid="{BDCC0A2A-9C8B-4476-9240-F3FD50E2428B}"/>
    <cellStyle name="Millares 12 2 6 4 2 2" xfId="4488" xr:uid="{75255F85-FFA6-4788-9E0C-2D8DB88ECD51}"/>
    <cellStyle name="Millares 12 2 6 4 2 2 2" xfId="12754" xr:uid="{AD0E8DEF-6BCD-47B7-9BA0-48EC925985ED}"/>
    <cellStyle name="Millares 12 2 6 4 2 2 2 2" xfId="34257" xr:uid="{3FB4BFE4-1B4F-4FD5-B780-E327410D1F6E}"/>
    <cellStyle name="Millares 12 2 6 4 2 2 3" xfId="19389" xr:uid="{7148C530-2008-41EF-8097-1E836D36717D}"/>
    <cellStyle name="Millares 12 2 6 4 2 2 3 2" xfId="40892" xr:uid="{8B21F3D7-DF4D-45ED-8358-27FEE5BB02B4}"/>
    <cellStyle name="Millares 12 2 6 4 2 2 4" xfId="25994" xr:uid="{4E8C4804-A3F2-40AE-9D51-5EB7FFE8EC69}"/>
    <cellStyle name="Millares 12 2 6 4 2 2 5" xfId="47497" xr:uid="{84C47299-D59A-46FC-91A7-4D3D98BF0877}"/>
    <cellStyle name="Millares 12 2 6 4 2 3" xfId="6627" xr:uid="{95CE09BA-580A-4336-8E27-8EF8B0750E8E}"/>
    <cellStyle name="Millares 12 2 6 4 2 3 2" xfId="14893" xr:uid="{ED3C580C-E903-49EB-B3CB-B28670EAA3AC}"/>
    <cellStyle name="Millares 12 2 6 4 2 3 2 2" xfId="36396" xr:uid="{019B656A-F67C-45BA-8912-7E6A31DA0DEA}"/>
    <cellStyle name="Millares 12 2 6 4 2 3 3" xfId="21528" xr:uid="{EA516096-A5F8-4D41-B844-E647D9DF46F0}"/>
    <cellStyle name="Millares 12 2 6 4 2 3 3 2" xfId="43031" xr:uid="{14E6FFDE-AD7D-481C-BDFE-FCA43968BAA0}"/>
    <cellStyle name="Millares 12 2 6 4 2 3 4" xfId="28133" xr:uid="{1E312827-58E2-44E0-9E12-CF2AAD184CC5}"/>
    <cellStyle name="Millares 12 2 6 4 2 3 5" xfId="49636" xr:uid="{81382ED0-5655-4407-98A9-B5C87F062527}"/>
    <cellStyle name="Millares 12 2 6 4 2 4" xfId="8268" xr:uid="{AE86F6A2-42D2-43FD-BD34-7571B6A751E6}"/>
    <cellStyle name="Millares 12 2 6 4 2 4 2" xfId="29771" xr:uid="{6A575537-A996-44BF-AACD-4A09F5626C54}"/>
    <cellStyle name="Millares 12 2 6 4 2 5" xfId="9925" xr:uid="{CCBAA2BD-12B8-42BA-B0E1-929736305E9D}"/>
    <cellStyle name="Millares 12 2 6 4 2 5 2" xfId="31428" xr:uid="{17E5E3A2-C8A6-4228-AB09-C948A4D72EFE}"/>
    <cellStyle name="Millares 12 2 6 4 2 6" xfId="16560" xr:uid="{EF8FA615-F1E0-49E8-90D9-71E57EC37C46}"/>
    <cellStyle name="Millares 12 2 6 4 2 6 2" xfId="38063" xr:uid="{6F5D2C18-1BE2-4AE9-9215-345D2DB9DA06}"/>
    <cellStyle name="Millares 12 2 6 4 2 7" xfId="23165" xr:uid="{D6C8803D-AEF9-4256-9D56-70402079479B}"/>
    <cellStyle name="Millares 12 2 6 4 2 8" xfId="44668" xr:uid="{067DB15C-8F18-4A75-838D-64DE99AB892D}"/>
    <cellStyle name="Millares 12 2 6 4 3" xfId="2346" xr:uid="{93A776FB-90E4-4CE7-8470-5199BBA32B37}"/>
    <cellStyle name="Millares 12 2 6 4 3 2" xfId="10612" xr:uid="{BBD5588F-4F54-44A6-B978-3D51BC7D00F8}"/>
    <cellStyle name="Millares 12 2 6 4 3 2 2" xfId="32115" xr:uid="{D65FC99D-C2A1-466C-BFA2-1B4902E12D2F}"/>
    <cellStyle name="Millares 12 2 6 4 3 3" xfId="17247" xr:uid="{7972ABE8-FF9F-4BCC-B7E7-3C62BAFB0E56}"/>
    <cellStyle name="Millares 12 2 6 4 3 3 2" xfId="38750" xr:uid="{F66C2774-380A-464F-8965-856E0DA1E2C8}"/>
    <cellStyle name="Millares 12 2 6 4 3 4" xfId="23852" xr:uid="{8FBD78DB-3E46-4069-8155-AF5A0AF039A0}"/>
    <cellStyle name="Millares 12 2 6 4 3 5" xfId="45355" xr:uid="{360FBCF8-C406-4798-A6D4-DEADB8039DFE}"/>
    <cellStyle name="Millares 12 2 6 4 4" xfId="3542" xr:uid="{E7F28E08-60B3-4B5B-B3D9-F519268F521F}"/>
    <cellStyle name="Millares 12 2 6 4 4 2" xfId="11808" xr:uid="{3F2E24BC-8FFD-493F-B7B9-ED9228D96BCF}"/>
    <cellStyle name="Millares 12 2 6 4 4 2 2" xfId="33311" xr:uid="{E6625416-E78B-4326-B418-BA41D063CA62}"/>
    <cellStyle name="Millares 12 2 6 4 4 3" xfId="18443" xr:uid="{1AF48058-6D41-45A8-853C-8FF31207E68B}"/>
    <cellStyle name="Millares 12 2 6 4 4 3 2" xfId="39946" xr:uid="{E2836CD2-BD11-42DC-BFDC-708012BC7E41}"/>
    <cellStyle name="Millares 12 2 6 4 4 4" xfId="25048" xr:uid="{56C6B738-C105-406C-8F65-2EA0F5CC3B0E}"/>
    <cellStyle name="Millares 12 2 6 4 4 5" xfId="46551" xr:uid="{66EB2CB3-D573-4516-84C5-2586FFA531C3}"/>
    <cellStyle name="Millares 12 2 6 4 5" xfId="5681" xr:uid="{CE69FDBA-60E4-43B7-8FC1-3C4D3A1662CA}"/>
    <cellStyle name="Millares 12 2 6 4 5 2" xfId="13947" xr:uid="{35DE61EC-828C-417B-AD92-163E5180B03F}"/>
    <cellStyle name="Millares 12 2 6 4 5 2 2" xfId="35450" xr:uid="{3FFA3EDD-037E-4F11-AB26-A352407959E9}"/>
    <cellStyle name="Millares 12 2 6 4 5 3" xfId="20582" xr:uid="{3C38A0CD-8F83-4D31-A798-650577AD7623}"/>
    <cellStyle name="Millares 12 2 6 4 5 3 2" xfId="42085" xr:uid="{065B69DA-23E0-4482-8F8C-E30E427AF304}"/>
    <cellStyle name="Millares 12 2 6 4 5 4" xfId="27187" xr:uid="{199B4DCD-38B9-4E3E-A5A2-E9980AD5DC7C}"/>
    <cellStyle name="Millares 12 2 6 4 5 5" xfId="48690" xr:uid="{599A24E9-D4C1-41DB-8F7C-FFC42D0C17D4}"/>
    <cellStyle name="Millares 12 2 6 4 6" xfId="7322" xr:uid="{040D402B-5BFD-42F4-B95B-D9D89675AD27}"/>
    <cellStyle name="Millares 12 2 6 4 6 2" xfId="28825" xr:uid="{37709560-85D9-4470-A85C-481533223A1E}"/>
    <cellStyle name="Millares 12 2 6 4 7" xfId="8979" xr:uid="{91FD419A-7AF5-4C9D-92D3-8B446356E56E}"/>
    <cellStyle name="Millares 12 2 6 4 7 2" xfId="30482" xr:uid="{2A1FDB48-FBC8-4D6D-8861-61671C7492B4}"/>
    <cellStyle name="Millares 12 2 6 4 8" xfId="15614" xr:uid="{937DC1DC-790D-4414-92E0-4236172B9E51}"/>
    <cellStyle name="Millares 12 2 6 4 8 2" xfId="37117" xr:uid="{861BB580-2DFB-4A15-A3ED-75F38F2A1B9C}"/>
    <cellStyle name="Millares 12 2 6 4 9" xfId="22219" xr:uid="{0D281A26-5B81-4C62-9E38-F9ECBB54A7A1}"/>
    <cellStyle name="Millares 12 2 6 5" xfId="982" xr:uid="{65C6067B-120F-4DD7-B84F-E46B4EE60241}"/>
    <cellStyle name="Millares 12 2 6 5 2" xfId="3811" xr:uid="{E7D6CC95-9CC0-4E45-8DC0-5FE26C6AE3D1}"/>
    <cellStyle name="Millares 12 2 6 5 2 2" xfId="12077" xr:uid="{F7E9C26A-61EC-4591-A6D1-D6FF69371B9D}"/>
    <cellStyle name="Millares 12 2 6 5 2 2 2" xfId="33580" xr:uid="{861FD3D4-8797-4164-B0E5-862C8CAEB269}"/>
    <cellStyle name="Millares 12 2 6 5 2 3" xfId="18712" xr:uid="{62733D70-E52F-4F4B-A2AB-21EB701CDA0F}"/>
    <cellStyle name="Millares 12 2 6 5 2 3 2" xfId="40215" xr:uid="{FD667CAE-D5CD-42C5-8C48-84207609E5D2}"/>
    <cellStyle name="Millares 12 2 6 5 2 4" xfId="25317" xr:uid="{B2A231ED-FB4E-45A4-9AAD-D8437A2B9DD6}"/>
    <cellStyle name="Millares 12 2 6 5 2 5" xfId="46820" xr:uid="{75528890-A1AB-47CC-8619-BF0FBC4E3B0A}"/>
    <cellStyle name="Millares 12 2 6 5 3" xfId="5950" xr:uid="{28F29131-507F-4A7D-8F7F-67C4A15CBAF5}"/>
    <cellStyle name="Millares 12 2 6 5 3 2" xfId="14216" xr:uid="{78CEE036-0727-45E6-ADF3-B8AFB7507FE8}"/>
    <cellStyle name="Millares 12 2 6 5 3 2 2" xfId="35719" xr:uid="{385FA0A7-045D-4593-A37E-697EE04958AE}"/>
    <cellStyle name="Millares 12 2 6 5 3 3" xfId="20851" xr:uid="{92B8A388-1D00-40E0-A997-29622C014749}"/>
    <cellStyle name="Millares 12 2 6 5 3 3 2" xfId="42354" xr:uid="{58B1AF02-A86B-485F-A140-590332BEB0F2}"/>
    <cellStyle name="Millares 12 2 6 5 3 4" xfId="27456" xr:uid="{6A886A3E-C73E-443A-A8AC-4507A55CA00D}"/>
    <cellStyle name="Millares 12 2 6 5 3 5" xfId="48959" xr:uid="{6E231EA1-4396-4AA4-B07B-E51C3835D6D1}"/>
    <cellStyle name="Millares 12 2 6 5 4" xfId="7591" xr:uid="{D7D66274-D99F-4F32-83CE-194BD1BF6B3F}"/>
    <cellStyle name="Millares 12 2 6 5 4 2" xfId="29094" xr:uid="{50B1BD74-D87A-4004-B840-23E11602BBE0}"/>
    <cellStyle name="Millares 12 2 6 5 5" xfId="9248" xr:uid="{5AEB7465-EEFD-496A-86C4-E8CEAF2DC0FB}"/>
    <cellStyle name="Millares 12 2 6 5 5 2" xfId="30751" xr:uid="{E74847F0-F136-4958-AEC5-63AC722DB50C}"/>
    <cellStyle name="Millares 12 2 6 5 6" xfId="15883" xr:uid="{135F7813-93D0-439D-9ADA-4E4DCEF11D88}"/>
    <cellStyle name="Millares 12 2 6 5 6 2" xfId="37386" xr:uid="{27178AD8-04DF-4BFF-B9AA-3C3A37D464A7}"/>
    <cellStyle name="Millares 12 2 6 5 7" xfId="22488" xr:uid="{A9ABC759-D234-4FD6-8AFC-BA09DC9CF0E8}"/>
    <cellStyle name="Millares 12 2 6 5 8" xfId="43991" xr:uid="{A167F57E-3ACF-4A0F-8170-99811851BC92}"/>
    <cellStyle name="Millares 12 2 6 6" xfId="1242" xr:uid="{6D550C49-14F5-44FE-B18B-43F93EED5901}"/>
    <cellStyle name="Millares 12 2 6 6 2" xfId="4071" xr:uid="{59626B3E-ADE8-460D-8360-377D16EE5592}"/>
    <cellStyle name="Millares 12 2 6 6 2 2" xfId="12337" xr:uid="{E836A2D1-BC51-45EF-A57A-41142B01081A}"/>
    <cellStyle name="Millares 12 2 6 6 2 2 2" xfId="33840" xr:uid="{BC4E3320-5B4D-4F78-9C74-533EDF9C7ECC}"/>
    <cellStyle name="Millares 12 2 6 6 2 3" xfId="18972" xr:uid="{F8655AE7-37C8-47E4-A35D-100B4DDFD02D}"/>
    <cellStyle name="Millares 12 2 6 6 2 3 2" xfId="40475" xr:uid="{0F4C001E-C6D6-45B8-9DA9-A21D55361E74}"/>
    <cellStyle name="Millares 12 2 6 6 2 4" xfId="25577" xr:uid="{1A3C547B-F844-4715-9891-058746BA1272}"/>
    <cellStyle name="Millares 12 2 6 6 2 5" xfId="47080" xr:uid="{FBB59060-BD1C-4CAB-9F27-206094033667}"/>
    <cellStyle name="Millares 12 2 6 6 3" xfId="6210" xr:uid="{BD3DA734-3AEF-4D6C-833F-504E67E24253}"/>
    <cellStyle name="Millares 12 2 6 6 3 2" xfId="14476" xr:uid="{CAFFE4B3-60B7-472D-84B0-D03C56B4270E}"/>
    <cellStyle name="Millares 12 2 6 6 3 2 2" xfId="35979" xr:uid="{4D9EA737-7CCD-42D9-8FD5-F6F0D7B570BA}"/>
    <cellStyle name="Millares 12 2 6 6 3 3" xfId="21111" xr:uid="{4EE0284C-CD5A-4C0E-AE3B-9FA356F12D72}"/>
    <cellStyle name="Millares 12 2 6 6 3 3 2" xfId="42614" xr:uid="{EB76057D-9C55-4E2F-9FCF-049A48A2D9C8}"/>
    <cellStyle name="Millares 12 2 6 6 3 4" xfId="27716" xr:uid="{A52903DE-0C95-45E6-80AA-257CFF15A42E}"/>
    <cellStyle name="Millares 12 2 6 6 3 5" xfId="49219" xr:uid="{F0E41035-EE07-4BCB-8F7B-0945EE62A32A}"/>
    <cellStyle name="Millares 12 2 6 6 4" xfId="7851" xr:uid="{6FDB4A18-8D99-486A-87B7-2C86347C7A67}"/>
    <cellStyle name="Millares 12 2 6 6 4 2" xfId="29354" xr:uid="{ABF25D9E-4902-4CA4-BF57-154F4FCFA2CF}"/>
    <cellStyle name="Millares 12 2 6 6 5" xfId="9508" xr:uid="{47297592-0A80-422B-AD5C-65FB4BC22CDB}"/>
    <cellStyle name="Millares 12 2 6 6 5 2" xfId="31011" xr:uid="{871ED77E-2176-4B9B-9D24-6FF32F893CD7}"/>
    <cellStyle name="Millares 12 2 6 6 6" xfId="16143" xr:uid="{52A22670-D4C2-437E-905E-C9D51A14716A}"/>
    <cellStyle name="Millares 12 2 6 6 6 2" xfId="37646" xr:uid="{02B4AD12-5050-4FD0-B39E-63AB5CCA5709}"/>
    <cellStyle name="Millares 12 2 6 6 7" xfId="22748" xr:uid="{502DC6E5-9632-4E72-9008-9FDCC8E448F2}"/>
    <cellStyle name="Millares 12 2 6 6 8" xfId="44251" xr:uid="{15D4E635-C9FC-48C4-BF4C-2C6DB41898EB}"/>
    <cellStyle name="Millares 12 2 6 7" xfId="1930" xr:uid="{AF47EE0A-CAF7-420B-B9DD-60AFA2604D9B}"/>
    <cellStyle name="Millares 12 2 6 7 2" xfId="10196" xr:uid="{6FB72CB9-B80D-435C-93C9-0EC7076DD036}"/>
    <cellStyle name="Millares 12 2 6 7 2 2" xfId="31699" xr:uid="{2BD51603-E598-46FF-9E2F-4A80E0CB1D45}"/>
    <cellStyle name="Millares 12 2 6 7 3" xfId="16831" xr:uid="{FEB0787F-7C82-4E2A-9CDA-4098BFF02280}"/>
    <cellStyle name="Millares 12 2 6 7 3 2" xfId="38334" xr:uid="{CF8C9634-DA61-44B0-8164-5C73CAA87292}"/>
    <cellStyle name="Millares 12 2 6 7 4" xfId="23436" xr:uid="{84EAF99A-6678-4E58-95FB-BFDCE0EE3077}"/>
    <cellStyle name="Millares 12 2 6 7 5" xfId="44939" xr:uid="{41DCC598-DD00-4BFE-9B8F-414E52A4F181}"/>
    <cellStyle name="Millares 12 2 6 8" xfId="2615" xr:uid="{49BC0A25-8F43-4DFF-8B0B-66A1E43C8F9F}"/>
    <cellStyle name="Millares 12 2 6 8 2" xfId="10881" xr:uid="{4CDE9299-2AD7-4B53-A960-C366DC65FA44}"/>
    <cellStyle name="Millares 12 2 6 8 2 2" xfId="32384" xr:uid="{9EFC1D0F-96F6-40A1-AFCE-E4046959E193}"/>
    <cellStyle name="Millares 12 2 6 8 3" xfId="17516" xr:uid="{768B079A-7468-4490-9A24-A85EC1DC34B5}"/>
    <cellStyle name="Millares 12 2 6 8 3 2" xfId="39019" xr:uid="{EBA35183-29E0-4461-87A9-CC74500947C4}"/>
    <cellStyle name="Millares 12 2 6 8 4" xfId="24121" xr:uid="{079F43DA-E121-47D4-BC3F-50B5B5A9FE30}"/>
    <cellStyle name="Millares 12 2 6 8 5" xfId="45624" xr:uid="{CE6220E2-99A6-49B6-8E67-2723F8395918}"/>
    <cellStyle name="Millares 12 2 6 9" xfId="3126" xr:uid="{8DBCB60B-48B7-4379-B103-FD825F5FDE06}"/>
    <cellStyle name="Millares 12 2 6 9 2" xfId="11392" xr:uid="{85D4A678-C962-42FA-83DF-1948CAE740A1}"/>
    <cellStyle name="Millares 12 2 6 9 2 2" xfId="32895" xr:uid="{5D84B7EE-884B-4961-A456-6CBA6E0B3A14}"/>
    <cellStyle name="Millares 12 2 6 9 3" xfId="18027" xr:uid="{106C3F9F-466B-47F6-812B-CF3375A8E6DF}"/>
    <cellStyle name="Millares 12 2 6 9 3 2" xfId="39530" xr:uid="{7BF8677B-AEB2-46A1-AF57-761935DF5047}"/>
    <cellStyle name="Millares 12 2 6 9 4" xfId="24632" xr:uid="{E9327E5A-015E-47EE-A7B6-D12509E4DE08}"/>
    <cellStyle name="Millares 12 2 6 9 5" xfId="46135" xr:uid="{C06D2F2B-7358-4398-8BD0-9D0620815658}"/>
    <cellStyle name="Millares 12 2 7" xfId="310" xr:uid="{7D0FBDC6-93C3-47BB-A082-EBB1EE37B346}"/>
    <cellStyle name="Millares 12 2 7 10" xfId="5280" xr:uid="{A7EA0BDC-8FF2-43AF-89E7-D3CCB6A221E8}"/>
    <cellStyle name="Millares 12 2 7 10 2" xfId="13546" xr:uid="{53064D43-59A4-4385-9DBB-CC1F622100AD}"/>
    <cellStyle name="Millares 12 2 7 10 2 2" xfId="35049" xr:uid="{8BE9A566-8290-4E13-AB10-992B64AD4468}"/>
    <cellStyle name="Millares 12 2 7 10 3" xfId="20181" xr:uid="{396F2E70-6067-4999-B7A1-866ABBD74D41}"/>
    <cellStyle name="Millares 12 2 7 10 3 2" xfId="41684" xr:uid="{00181C39-BDF4-465C-922E-6D1A63B1B0AE}"/>
    <cellStyle name="Millares 12 2 7 10 4" xfId="26786" xr:uid="{88DFE552-F65D-4645-B935-5F32E78E4864}"/>
    <cellStyle name="Millares 12 2 7 10 5" xfId="48289" xr:uid="{02EEA675-FE0B-4007-B4A1-C2B22D0961C2}"/>
    <cellStyle name="Millares 12 2 7 11" xfId="6921" xr:uid="{8CB53F96-3456-4540-8495-D1BF0760B406}"/>
    <cellStyle name="Millares 12 2 7 11 2" xfId="28424" xr:uid="{44247DE0-267F-4422-8C8E-47FACEE4112E}"/>
    <cellStyle name="Millares 12 2 7 12" xfId="8577" xr:uid="{6C503846-1B22-45DA-B330-1D2E6FFB1B5E}"/>
    <cellStyle name="Millares 12 2 7 12 2" xfId="30080" xr:uid="{ECC6C85A-ED37-4FB7-AEAA-BE1CE6C01A02}"/>
    <cellStyle name="Millares 12 2 7 13" xfId="15213" xr:uid="{B7DF9894-384C-4157-B479-3DAD442349F3}"/>
    <cellStyle name="Millares 12 2 7 13 2" xfId="36716" xr:uid="{58D565B6-2721-4B34-B965-8F5D796DF1C6}"/>
    <cellStyle name="Millares 12 2 7 14" xfId="21818" xr:uid="{55DE563C-D26E-445F-9629-15EBCB137D1D}"/>
    <cellStyle name="Millares 12 2 7 15" xfId="43321" xr:uid="{7480B668-4EB6-40C5-AFF7-9AD50D7D4342}"/>
    <cellStyle name="Millares 12 2 7 2" xfId="449" xr:uid="{A80984EA-FECE-4ED7-A3F4-88E19674B7DE}"/>
    <cellStyle name="Millares 12 2 7 2 10" xfId="15352" xr:uid="{15606E7B-C3B2-48FA-934D-B33F9AB6D22C}"/>
    <cellStyle name="Millares 12 2 7 2 10 2" xfId="36855" xr:uid="{187175F7-6857-42B0-9891-39D4E55C2B76}"/>
    <cellStyle name="Millares 12 2 7 2 11" xfId="21957" xr:uid="{3E2D07C2-E26A-4C93-BCC1-20F7683456D8}"/>
    <cellStyle name="Millares 12 2 7 2 12" xfId="43460" xr:uid="{D328B957-3DDA-4D90-ADAF-03684F5C3DB7}"/>
    <cellStyle name="Millares 12 2 7 2 2" xfId="1397" xr:uid="{939CA11A-C4EE-4A26-AF6A-59CF17172D22}"/>
    <cellStyle name="Millares 12 2 7 2 2 2" xfId="4226" xr:uid="{BE39B863-72E7-415F-A38F-2ABD6877A728}"/>
    <cellStyle name="Millares 12 2 7 2 2 2 2" xfId="12492" xr:uid="{1EE24475-CB88-4CDB-9C6E-C477B660B3A0}"/>
    <cellStyle name="Millares 12 2 7 2 2 2 2 2" xfId="33995" xr:uid="{D1301169-6B2C-40BE-9C52-CFFEE3A3187A}"/>
    <cellStyle name="Millares 12 2 7 2 2 2 3" xfId="19127" xr:uid="{6693C3D7-030D-491E-96BE-BB429FE3A44A}"/>
    <cellStyle name="Millares 12 2 7 2 2 2 3 2" xfId="40630" xr:uid="{C4E50C5F-F457-4958-AF3B-F61ED9658D66}"/>
    <cellStyle name="Millares 12 2 7 2 2 2 4" xfId="25732" xr:uid="{6146474A-8245-4DE7-BD18-DA48F2EAFFF6}"/>
    <cellStyle name="Millares 12 2 7 2 2 2 5" xfId="47235" xr:uid="{9B074D6D-2FA0-4F7B-B5C9-64EA0DC2C180}"/>
    <cellStyle name="Millares 12 2 7 2 2 3" xfId="6365" xr:uid="{7FF36E99-C991-4038-86AB-9CCFA5320569}"/>
    <cellStyle name="Millares 12 2 7 2 2 3 2" xfId="14631" xr:uid="{768708AE-5BEB-4595-B768-D3B52EC298F3}"/>
    <cellStyle name="Millares 12 2 7 2 2 3 2 2" xfId="36134" xr:uid="{5A068EF7-D864-48E6-A58B-314B0E600437}"/>
    <cellStyle name="Millares 12 2 7 2 2 3 3" xfId="21266" xr:uid="{2FF83D62-80AC-4AC8-9118-5F47B3E8CAC6}"/>
    <cellStyle name="Millares 12 2 7 2 2 3 3 2" xfId="42769" xr:uid="{6BC02F96-FB47-44F3-8B92-89FF9659970B}"/>
    <cellStyle name="Millares 12 2 7 2 2 3 4" xfId="27871" xr:uid="{C7D66AAC-FB3F-4531-84DA-04584E028991}"/>
    <cellStyle name="Millares 12 2 7 2 2 3 5" xfId="49374" xr:uid="{07146B84-7BE5-4825-94B8-39360C764124}"/>
    <cellStyle name="Millares 12 2 7 2 2 4" xfId="8006" xr:uid="{DFB3AD4D-7B31-4D53-A72F-AF2CE67555F9}"/>
    <cellStyle name="Millares 12 2 7 2 2 4 2" xfId="29509" xr:uid="{51A3ABC7-8742-4F9A-BEDD-2444A79C908F}"/>
    <cellStyle name="Millares 12 2 7 2 2 5" xfId="9663" xr:uid="{9431C2E3-A31D-4AA2-A8F5-FB3E57EBCB13}"/>
    <cellStyle name="Millares 12 2 7 2 2 5 2" xfId="31166" xr:uid="{CFA574FD-827D-4C26-AFAC-7200C5A7A8A0}"/>
    <cellStyle name="Millares 12 2 7 2 2 6" xfId="16298" xr:uid="{79DD847B-3011-4500-B963-FD096F3CE2F8}"/>
    <cellStyle name="Millares 12 2 7 2 2 6 2" xfId="37801" xr:uid="{F6439221-E522-458C-A51A-9A4E546A95D0}"/>
    <cellStyle name="Millares 12 2 7 2 2 7" xfId="22903" xr:uid="{32D37319-C889-42C8-BB9D-4E75968B0789}"/>
    <cellStyle name="Millares 12 2 7 2 2 8" xfId="44406" xr:uid="{21D49C55-AADF-4658-8083-2A40464EA44C}"/>
    <cellStyle name="Millares 12 2 7 2 3" xfId="2084" xr:uid="{E7B60D97-4248-4FBD-98E0-A1B8021C2010}"/>
    <cellStyle name="Millares 12 2 7 2 3 2" xfId="10350" xr:uid="{BB43E399-7197-446C-827E-D2B12C9723E8}"/>
    <cellStyle name="Millares 12 2 7 2 3 2 2" xfId="31853" xr:uid="{45A06CC0-A571-497B-AA3D-DB59CDCC86D4}"/>
    <cellStyle name="Millares 12 2 7 2 3 3" xfId="16985" xr:uid="{FAA96D26-724C-4F3A-9A91-F9D2092EC128}"/>
    <cellStyle name="Millares 12 2 7 2 3 3 2" xfId="38488" xr:uid="{93C430F9-847A-4AC4-A8C4-D7B8E8A42110}"/>
    <cellStyle name="Millares 12 2 7 2 3 4" xfId="23590" xr:uid="{3ED33E81-346A-4D70-AB5C-4F9800BA80E5}"/>
    <cellStyle name="Millares 12 2 7 2 3 5" xfId="45093" xr:uid="{46690238-F242-4F78-A91D-7C4F53E979B3}"/>
    <cellStyle name="Millares 12 2 7 2 4" xfId="2881" xr:uid="{26D92C3F-56BC-4A47-B814-33A435C6ABC8}"/>
    <cellStyle name="Millares 12 2 7 2 4 2" xfId="11147" xr:uid="{C18AB3ED-5FA3-4038-BCE1-35D40EF52EA2}"/>
    <cellStyle name="Millares 12 2 7 2 4 2 2" xfId="32650" xr:uid="{0EA98AB7-5624-4767-9237-8C162C1DCD2C}"/>
    <cellStyle name="Millares 12 2 7 2 4 3" xfId="17782" xr:uid="{0C8AB3DE-3955-440A-948D-0C5821533FBC}"/>
    <cellStyle name="Millares 12 2 7 2 4 3 2" xfId="39285" xr:uid="{CAEC5E46-A6C7-40F6-8224-378641D418EF}"/>
    <cellStyle name="Millares 12 2 7 2 4 4" xfId="24387" xr:uid="{A1E4DF49-4178-4A49-A317-BFF758413F5E}"/>
    <cellStyle name="Millares 12 2 7 2 4 5" xfId="45890" xr:uid="{CBE693F4-3559-4115-905C-BB0A0A1C5AA2}"/>
    <cellStyle name="Millares 12 2 7 2 5" xfId="3280" xr:uid="{2FABA602-44F4-4B01-B679-8993A29EE478}"/>
    <cellStyle name="Millares 12 2 7 2 5 2" xfId="11546" xr:uid="{31923FC2-FB19-4305-81A6-E8C70BD116CF}"/>
    <cellStyle name="Millares 12 2 7 2 5 2 2" xfId="33049" xr:uid="{392297E4-AE00-482F-AEC7-C72F7119ADC1}"/>
    <cellStyle name="Millares 12 2 7 2 5 3" xfId="18181" xr:uid="{8AE64766-4330-495E-9586-5140455CCB8D}"/>
    <cellStyle name="Millares 12 2 7 2 5 3 2" xfId="39684" xr:uid="{50571A63-0C75-48FB-9E2C-B55B59410AA5}"/>
    <cellStyle name="Millares 12 2 7 2 5 4" xfId="24786" xr:uid="{03951C9A-D870-41C0-9817-77509AE2422E}"/>
    <cellStyle name="Millares 12 2 7 2 5 5" xfId="46289" xr:uid="{63644663-1EB8-4480-BF77-FE19559E1F60}"/>
    <cellStyle name="Millares 12 2 7 2 6" xfId="5025" xr:uid="{FAF6078B-D0D3-4B66-ACA5-4663FE1B891E}"/>
    <cellStyle name="Millares 12 2 7 2 6 2" xfId="13291" xr:uid="{F8E1B7B8-D213-4B59-80EA-51EEBCCFE41C}"/>
    <cellStyle name="Millares 12 2 7 2 6 2 2" xfId="34794" xr:uid="{3DC830D5-CCC3-4DBA-92F3-62EB82CCCC63}"/>
    <cellStyle name="Millares 12 2 7 2 6 3" xfId="19926" xr:uid="{F90B6596-6DC2-42BC-B230-D66ACA985A92}"/>
    <cellStyle name="Millares 12 2 7 2 6 3 2" xfId="41429" xr:uid="{723A3225-24BC-4C0C-A5D0-C51B541EE1B1}"/>
    <cellStyle name="Millares 12 2 7 2 6 4" xfId="26531" xr:uid="{A9747863-8649-44A6-88BA-56913C34BC6F}"/>
    <cellStyle name="Millares 12 2 7 2 6 5" xfId="48034" xr:uid="{2CBF5CCE-DE05-4C2A-896E-2B41B0DA479C}"/>
    <cellStyle name="Millares 12 2 7 2 7" xfId="5419" xr:uid="{2D2296AC-B9F3-46A1-B8F0-37E3AB9CFECF}"/>
    <cellStyle name="Millares 12 2 7 2 7 2" xfId="13685" xr:uid="{DBE502CF-C8B3-446F-988E-C25F8BC5514C}"/>
    <cellStyle name="Millares 12 2 7 2 7 2 2" xfId="35188" xr:uid="{2C3ED003-7271-4B1E-9802-5B2AB16757F2}"/>
    <cellStyle name="Millares 12 2 7 2 7 3" xfId="20320" xr:uid="{D839EC43-35DD-4199-A6FE-021B30A38F73}"/>
    <cellStyle name="Millares 12 2 7 2 7 3 2" xfId="41823" xr:uid="{489E21B5-A5E9-48D9-AB58-3A32B6FBE8D1}"/>
    <cellStyle name="Millares 12 2 7 2 7 4" xfId="26925" xr:uid="{0FA71E28-2E7A-49DB-9802-544C1599784D}"/>
    <cellStyle name="Millares 12 2 7 2 7 5" xfId="48428" xr:uid="{04777693-AB3D-4C2A-97B6-8B14C3FCCEB8}"/>
    <cellStyle name="Millares 12 2 7 2 8" xfId="7060" xr:uid="{5498483C-743D-47CA-A439-3140F74C5353}"/>
    <cellStyle name="Millares 12 2 7 2 8 2" xfId="28563" xr:uid="{32C43367-E77D-45F6-A033-95DF514D322D}"/>
    <cellStyle name="Millares 12 2 7 2 9" xfId="8716" xr:uid="{C87A6E3E-D67C-4620-8C59-1603299CE8D3}"/>
    <cellStyle name="Millares 12 2 7 2 9 2" xfId="30219" xr:uid="{3D1F635A-7DC4-4E20-BBBD-C09A552C7CCB}"/>
    <cellStyle name="Millares 12 2 7 3" xfId="731" xr:uid="{B488CB0D-6CC0-4DE4-B266-BD936E05ED5F}"/>
    <cellStyle name="Millares 12 2 7 3 10" xfId="43740" xr:uid="{400819F0-6695-4862-87EF-436D91D265A2}"/>
    <cellStyle name="Millares 12 2 7 3 2" xfId="1677" xr:uid="{EC78737C-A8F2-4E26-8105-8B9B84ED32D1}"/>
    <cellStyle name="Millares 12 2 7 3 2 2" xfId="4506" xr:uid="{7B2F4681-3345-4F8C-9E8D-E0560EE88768}"/>
    <cellStyle name="Millares 12 2 7 3 2 2 2" xfId="12772" xr:uid="{DB7A2081-C372-4198-BBB7-AFD964445EE8}"/>
    <cellStyle name="Millares 12 2 7 3 2 2 2 2" xfId="34275" xr:uid="{9564105B-969B-4127-B0DD-440384730568}"/>
    <cellStyle name="Millares 12 2 7 3 2 2 3" xfId="19407" xr:uid="{0CF5A79C-8629-465C-A5DB-4C27B24B2C96}"/>
    <cellStyle name="Millares 12 2 7 3 2 2 3 2" xfId="40910" xr:uid="{BA82ABD9-B519-404F-97BF-3D53C94176E8}"/>
    <cellStyle name="Millares 12 2 7 3 2 2 4" xfId="26012" xr:uid="{27016FC2-0D47-4A14-8E32-76AC7C4B92E2}"/>
    <cellStyle name="Millares 12 2 7 3 2 2 5" xfId="47515" xr:uid="{58CF9288-F6F2-4585-8825-8CEAD339FBDC}"/>
    <cellStyle name="Millares 12 2 7 3 2 3" xfId="6645" xr:uid="{288077BF-ACD7-461C-A082-43B8645EC630}"/>
    <cellStyle name="Millares 12 2 7 3 2 3 2" xfId="14911" xr:uid="{6F61CC32-F981-415B-9CCA-B4600B137D3C}"/>
    <cellStyle name="Millares 12 2 7 3 2 3 2 2" xfId="36414" xr:uid="{8BE49D2E-6237-4D88-AA19-A63BAB1CBFDA}"/>
    <cellStyle name="Millares 12 2 7 3 2 3 3" xfId="21546" xr:uid="{3F326A93-370F-4BA2-B54C-71127A925CF4}"/>
    <cellStyle name="Millares 12 2 7 3 2 3 3 2" xfId="43049" xr:uid="{9F1391E8-57D5-4DCA-A426-4728B197EF6D}"/>
    <cellStyle name="Millares 12 2 7 3 2 3 4" xfId="28151" xr:uid="{1975D7CD-7D50-493C-A3E9-894500E868C0}"/>
    <cellStyle name="Millares 12 2 7 3 2 3 5" xfId="49654" xr:uid="{787A0F85-6FD2-4EE7-97BB-824BC6A353AB}"/>
    <cellStyle name="Millares 12 2 7 3 2 4" xfId="8286" xr:uid="{66D64CA4-8866-469C-A6BC-17DD4345CDFE}"/>
    <cellStyle name="Millares 12 2 7 3 2 4 2" xfId="29789" xr:uid="{37B55E72-BF46-4DCD-BBEF-9D65E0C6AC00}"/>
    <cellStyle name="Millares 12 2 7 3 2 5" xfId="9943" xr:uid="{B24F5438-908F-489F-9142-48D2B7C942C6}"/>
    <cellStyle name="Millares 12 2 7 3 2 5 2" xfId="31446" xr:uid="{00FBD5FC-91D3-4249-B285-DAAC351E48DE}"/>
    <cellStyle name="Millares 12 2 7 3 2 6" xfId="16578" xr:uid="{70A3747D-ACBE-4487-952D-80F36B0E574B}"/>
    <cellStyle name="Millares 12 2 7 3 2 6 2" xfId="38081" xr:uid="{EE689428-AF78-42E7-A0F9-0B3E65CE808D}"/>
    <cellStyle name="Millares 12 2 7 3 2 7" xfId="23183" xr:uid="{1DBC5E45-CF14-4D52-87C7-B45E37929B55}"/>
    <cellStyle name="Millares 12 2 7 3 2 8" xfId="44686" xr:uid="{B53825D1-4792-424F-A3A3-E6AA0A22DABA}"/>
    <cellStyle name="Millares 12 2 7 3 3" xfId="2364" xr:uid="{B928F4ED-311C-48BB-A61F-5D2B703BF1CD}"/>
    <cellStyle name="Millares 12 2 7 3 3 2" xfId="10630" xr:uid="{6693BDF6-AC7C-4D6E-A8B5-6A96E396A2AD}"/>
    <cellStyle name="Millares 12 2 7 3 3 2 2" xfId="32133" xr:uid="{8929BDA5-450E-4A48-BDD8-A02079EDE176}"/>
    <cellStyle name="Millares 12 2 7 3 3 3" xfId="17265" xr:uid="{DFE1B586-6428-4E87-A731-928A827E1F0B}"/>
    <cellStyle name="Millares 12 2 7 3 3 3 2" xfId="38768" xr:uid="{2115B104-25B7-4EE6-AB49-C5A731017F1A}"/>
    <cellStyle name="Millares 12 2 7 3 3 4" xfId="23870" xr:uid="{836DF99C-4E31-4EEC-8452-C489949F1C71}"/>
    <cellStyle name="Millares 12 2 7 3 3 5" xfId="45373" xr:uid="{7F7B3A97-49C5-4DE0-A3B6-EEC5DDCD4693}"/>
    <cellStyle name="Millares 12 2 7 3 4" xfId="3560" xr:uid="{84815098-6424-4011-AF7C-249D8EDE62F7}"/>
    <cellStyle name="Millares 12 2 7 3 4 2" xfId="11826" xr:uid="{406B0AF0-97D7-41AD-BC25-FA854CBBD292}"/>
    <cellStyle name="Millares 12 2 7 3 4 2 2" xfId="33329" xr:uid="{59C91BF7-6F5A-47BB-A170-B6D879197826}"/>
    <cellStyle name="Millares 12 2 7 3 4 3" xfId="18461" xr:uid="{C97C2B62-0BA2-48BD-9A2D-AD098E761978}"/>
    <cellStyle name="Millares 12 2 7 3 4 3 2" xfId="39964" xr:uid="{0E7D7D4B-31C5-481D-A129-F18172701F1B}"/>
    <cellStyle name="Millares 12 2 7 3 4 4" xfId="25066" xr:uid="{BE723005-3364-4A2C-ADA5-DB0CE7A98152}"/>
    <cellStyle name="Millares 12 2 7 3 4 5" xfId="46569" xr:uid="{6AC88265-BD25-49A2-937D-B31182B31C41}"/>
    <cellStyle name="Millares 12 2 7 3 5" xfId="5699" xr:uid="{17AAD827-3ED7-46E3-827E-9E4AF6C84048}"/>
    <cellStyle name="Millares 12 2 7 3 5 2" xfId="13965" xr:uid="{973B0CEB-06BA-4670-A9C7-CFFCBB37C644}"/>
    <cellStyle name="Millares 12 2 7 3 5 2 2" xfId="35468" xr:uid="{5E995CAC-0DCA-44CD-8298-8C3DD341602D}"/>
    <cellStyle name="Millares 12 2 7 3 5 3" xfId="20600" xr:uid="{409A1476-7387-48F9-ADDB-B179FD27CA09}"/>
    <cellStyle name="Millares 12 2 7 3 5 3 2" xfId="42103" xr:uid="{BB28B299-B268-48F9-A366-9C8EEF3DA781}"/>
    <cellStyle name="Millares 12 2 7 3 5 4" xfId="27205" xr:uid="{E0BB958B-8402-41BF-B59F-5F3AE5C62494}"/>
    <cellStyle name="Millares 12 2 7 3 5 5" xfId="48708" xr:uid="{E90B7192-BF72-47E8-AB20-D38B3075F92F}"/>
    <cellStyle name="Millares 12 2 7 3 6" xfId="7340" xr:uid="{0261B86E-3129-415A-AA8C-8E39615C6EBD}"/>
    <cellStyle name="Millares 12 2 7 3 6 2" xfId="28843" xr:uid="{91A6BC63-22F4-41D1-AFCE-EA1694F059A3}"/>
    <cellStyle name="Millares 12 2 7 3 7" xfId="8997" xr:uid="{3B4C45FD-7CCF-4DF0-B360-06053726F76B}"/>
    <cellStyle name="Millares 12 2 7 3 7 2" xfId="30500" xr:uid="{45982F34-FB39-4C80-8247-77D9A0FFC9AF}"/>
    <cellStyle name="Millares 12 2 7 3 8" xfId="15632" xr:uid="{D4237B69-BA8A-4FFC-B6DB-B2A5DC0FC7A4}"/>
    <cellStyle name="Millares 12 2 7 3 8 2" xfId="37135" xr:uid="{87B1D893-D240-4EFD-96DF-7D0564A576F4}"/>
    <cellStyle name="Millares 12 2 7 3 9" xfId="22237" xr:uid="{93A4FA1F-0F50-4B74-9C6C-DA57D82C8E45}"/>
    <cellStyle name="Millares 12 2 7 4" xfId="1001" xr:uid="{18B018FB-5505-4F5D-A14A-9013012CCD2C}"/>
    <cellStyle name="Millares 12 2 7 4 2" xfId="3830" xr:uid="{4FB1C41B-98BA-43DB-8D9D-8A5535ACB091}"/>
    <cellStyle name="Millares 12 2 7 4 2 2" xfId="12096" xr:uid="{AEE72358-3317-4D3A-9923-BBD61BE4F6D6}"/>
    <cellStyle name="Millares 12 2 7 4 2 2 2" xfId="33599" xr:uid="{E7F60D50-C642-42C3-ABBC-574F6140D1B4}"/>
    <cellStyle name="Millares 12 2 7 4 2 3" xfId="18731" xr:uid="{C0D24B1B-8133-482B-9619-7DA33F8F80AB}"/>
    <cellStyle name="Millares 12 2 7 4 2 3 2" xfId="40234" xr:uid="{D7B33C23-DE6E-46FD-8FF9-FB92BA5169A5}"/>
    <cellStyle name="Millares 12 2 7 4 2 4" xfId="25336" xr:uid="{8EFFC2FF-D596-4F0B-B7C0-F093E24089AE}"/>
    <cellStyle name="Millares 12 2 7 4 2 5" xfId="46839" xr:uid="{EFC0E447-B496-4B80-9FC5-B2BF155833C3}"/>
    <cellStyle name="Millares 12 2 7 4 3" xfId="5969" xr:uid="{8952DE5A-D411-4E39-B836-46889F354DF6}"/>
    <cellStyle name="Millares 12 2 7 4 3 2" xfId="14235" xr:uid="{F691ED70-60BA-4308-9107-BBCDC8E85E8C}"/>
    <cellStyle name="Millares 12 2 7 4 3 2 2" xfId="35738" xr:uid="{BF5C9142-A52F-4853-A3E6-953AEBEE9E5B}"/>
    <cellStyle name="Millares 12 2 7 4 3 3" xfId="20870" xr:uid="{D36210C7-B227-43CB-AB19-C1F9B16C6C0F}"/>
    <cellStyle name="Millares 12 2 7 4 3 3 2" xfId="42373" xr:uid="{2657EA27-A8DD-47B3-9EEC-53783022E96C}"/>
    <cellStyle name="Millares 12 2 7 4 3 4" xfId="27475" xr:uid="{B20DAF4B-FE10-4D10-95E3-9367F88B6F4B}"/>
    <cellStyle name="Millares 12 2 7 4 3 5" xfId="48978" xr:uid="{1E295D79-F78F-40AD-A0F3-9FC44A44EA1D}"/>
    <cellStyle name="Millares 12 2 7 4 4" xfId="7610" xr:uid="{4C0CF7AF-E5E4-4BAD-82BF-FFC64591774E}"/>
    <cellStyle name="Millares 12 2 7 4 4 2" xfId="29113" xr:uid="{4D823524-E781-4B5B-A757-D84AA4DA087E}"/>
    <cellStyle name="Millares 12 2 7 4 5" xfId="9267" xr:uid="{C49A5EF5-0ECA-4744-B391-49B4C4BFDDF4}"/>
    <cellStyle name="Millares 12 2 7 4 5 2" xfId="30770" xr:uid="{FC87A357-C9E2-4906-A833-A138E34EB577}"/>
    <cellStyle name="Millares 12 2 7 4 6" xfId="15902" xr:uid="{5EF33641-3A28-4C4E-8F5F-025FE53D9576}"/>
    <cellStyle name="Millares 12 2 7 4 6 2" xfId="37405" xr:uid="{5441E43C-0BE8-4CDA-B77D-441FC44F7A3F}"/>
    <cellStyle name="Millares 12 2 7 4 7" xfId="22507" xr:uid="{418F710B-E69B-476D-8145-CC62E4E48367}"/>
    <cellStyle name="Millares 12 2 7 4 8" xfId="44010" xr:uid="{3A6ADC0D-8BA4-496A-A716-C05057ABC9C0}"/>
    <cellStyle name="Millares 12 2 7 5" xfId="1258" xr:uid="{3B76071D-AF88-498B-AE21-693FBCAD5438}"/>
    <cellStyle name="Millares 12 2 7 5 2" xfId="4087" xr:uid="{30B0464D-6FD6-49ED-A714-506618B90B4D}"/>
    <cellStyle name="Millares 12 2 7 5 2 2" xfId="12353" xr:uid="{5367E687-3917-4248-B5F0-2FDB59C534BE}"/>
    <cellStyle name="Millares 12 2 7 5 2 2 2" xfId="33856" xr:uid="{30280980-3711-49EC-9D25-A3D455F07BC9}"/>
    <cellStyle name="Millares 12 2 7 5 2 3" xfId="18988" xr:uid="{20337B65-C17D-4AF3-AEBB-5D9927D9844A}"/>
    <cellStyle name="Millares 12 2 7 5 2 3 2" xfId="40491" xr:uid="{2B87DCDA-E4C7-44B3-9DFE-AF410DFAC3E8}"/>
    <cellStyle name="Millares 12 2 7 5 2 4" xfId="25593" xr:uid="{9A26DD0C-24D4-445B-888A-4215EDE84337}"/>
    <cellStyle name="Millares 12 2 7 5 2 5" xfId="47096" xr:uid="{F1B12011-E0F7-42FD-B8B7-6B79E9F542B1}"/>
    <cellStyle name="Millares 12 2 7 5 3" xfId="6226" xr:uid="{92DD6AFE-B6EE-4092-B3BD-927060A9E758}"/>
    <cellStyle name="Millares 12 2 7 5 3 2" xfId="14492" xr:uid="{9FD7A903-93A1-42D7-943D-41ECA899EEAE}"/>
    <cellStyle name="Millares 12 2 7 5 3 2 2" xfId="35995" xr:uid="{3B840D53-2CC9-48D6-93FE-B1742B325242}"/>
    <cellStyle name="Millares 12 2 7 5 3 3" xfId="21127" xr:uid="{11CD4C4F-9999-48AA-B712-B2E3DC7FF244}"/>
    <cellStyle name="Millares 12 2 7 5 3 3 2" xfId="42630" xr:uid="{998DF7FF-9FB8-4F6E-ABAF-C1018E41FDFF}"/>
    <cellStyle name="Millares 12 2 7 5 3 4" xfId="27732" xr:uid="{E56A4111-C38D-40BF-BA5D-CCE885F0DE29}"/>
    <cellStyle name="Millares 12 2 7 5 3 5" xfId="49235" xr:uid="{F881FF9B-3981-429D-98C3-B8F7AF75BF0B}"/>
    <cellStyle name="Millares 12 2 7 5 4" xfId="7867" xr:uid="{ECE22C96-BBD8-4DBF-AD41-53D64339D2D3}"/>
    <cellStyle name="Millares 12 2 7 5 4 2" xfId="29370" xr:uid="{72321656-3CE3-4F36-AD16-67C22506F4C4}"/>
    <cellStyle name="Millares 12 2 7 5 5" xfId="9524" xr:uid="{89BF8B4C-EF4F-4FFE-A78A-3E64545CF329}"/>
    <cellStyle name="Millares 12 2 7 5 5 2" xfId="31027" xr:uid="{C5AD792F-5C24-4522-899F-0A8EB0B21657}"/>
    <cellStyle name="Millares 12 2 7 5 6" xfId="16159" xr:uid="{D4B4DE71-61B9-49A2-AAEF-4CEABBD994B9}"/>
    <cellStyle name="Millares 12 2 7 5 6 2" xfId="37662" xr:uid="{9206CDF0-B426-4860-BF93-0E5BD55DD4CA}"/>
    <cellStyle name="Millares 12 2 7 5 7" xfId="22764" xr:uid="{EAC7754A-EA0C-4064-9445-6D554C365527}"/>
    <cellStyle name="Millares 12 2 7 5 8" xfId="44267" xr:uid="{24418077-7F30-471D-B61E-BF268D2EE3F2}"/>
    <cellStyle name="Millares 12 2 7 6" xfId="1945" xr:uid="{BD7B9713-41EA-44E2-98E7-AA6DB68D74B6}"/>
    <cellStyle name="Millares 12 2 7 6 2" xfId="10211" xr:uid="{F3174498-D360-4DE2-A459-66CEFF7F5E3A}"/>
    <cellStyle name="Millares 12 2 7 6 2 2" xfId="31714" xr:uid="{2CA9555D-C83C-41C7-AABE-A51EC38ABD42}"/>
    <cellStyle name="Millares 12 2 7 6 3" xfId="16846" xr:uid="{215BD9E6-8112-44F7-A75F-39E76920808C}"/>
    <cellStyle name="Millares 12 2 7 6 3 2" xfId="38349" xr:uid="{929203F8-609C-43A2-9940-C107B4AA6A01}"/>
    <cellStyle name="Millares 12 2 7 6 4" xfId="23451" xr:uid="{7E3D3A93-C54C-4C26-86ED-49765D4B8749}"/>
    <cellStyle name="Millares 12 2 7 6 5" xfId="44954" xr:uid="{EB111512-CBF1-4419-9A6E-11BB882940F7}"/>
    <cellStyle name="Millares 12 2 7 7" xfId="2632" xr:uid="{EA7D0AC8-431D-44FE-98AC-AA571A3ACE74}"/>
    <cellStyle name="Millares 12 2 7 7 2" xfId="10898" xr:uid="{54B82E5F-AB80-4959-B465-BF79CB5F0241}"/>
    <cellStyle name="Millares 12 2 7 7 2 2" xfId="32401" xr:uid="{A6055B00-28E6-42A9-A0A8-15A0E5306CB7}"/>
    <cellStyle name="Millares 12 2 7 7 3" xfId="17533" xr:uid="{A4D36497-4950-4DAE-819F-7F73E6148BCE}"/>
    <cellStyle name="Millares 12 2 7 7 3 2" xfId="39036" xr:uid="{96AC0288-09F4-49EE-9C95-96B7DAA01197}"/>
    <cellStyle name="Millares 12 2 7 7 4" xfId="24138" xr:uid="{BFB06B30-6BA5-4264-9D08-A71C47D1656D}"/>
    <cellStyle name="Millares 12 2 7 7 5" xfId="45641" xr:uid="{DDB7B6F6-A965-495F-9D57-E9CCFC85941C}"/>
    <cellStyle name="Millares 12 2 7 8" xfId="3141" xr:uid="{4B94BC60-3A22-4042-AA32-DE979DF1CC65}"/>
    <cellStyle name="Millares 12 2 7 8 2" xfId="11407" xr:uid="{1B80193F-37D6-4241-96E1-586A955AD22E}"/>
    <cellStyle name="Millares 12 2 7 8 2 2" xfId="32910" xr:uid="{6ACE3ABB-86E8-48B4-ABAA-6FF24B1F65D6}"/>
    <cellStyle name="Millares 12 2 7 8 3" xfId="18042" xr:uid="{425DEAAB-09E9-4286-88C6-0C6195B1CA02}"/>
    <cellStyle name="Millares 12 2 7 8 3 2" xfId="39545" xr:uid="{3C2262C1-80CA-4426-B595-26EF478F6325}"/>
    <cellStyle name="Millares 12 2 7 8 4" xfId="24647" xr:uid="{7B5BA429-5BF5-437B-9EF9-B678B5593AC1}"/>
    <cellStyle name="Millares 12 2 7 8 5" xfId="46150" xr:uid="{2D1FF478-234E-4DB1-9366-0093C02C0DC2}"/>
    <cellStyle name="Millares 12 2 7 9" xfId="4776" xr:uid="{8AACF57A-47BC-46F3-99CA-57778E3EEE74}"/>
    <cellStyle name="Millares 12 2 7 9 2" xfId="13042" xr:uid="{7DB950B1-C1F3-4930-AD56-56095D1E4E9A}"/>
    <cellStyle name="Millares 12 2 7 9 2 2" xfId="34545" xr:uid="{8C9ACED4-13A3-484C-ABB3-D2C83E9A1542}"/>
    <cellStyle name="Millares 12 2 7 9 3" xfId="19677" xr:uid="{016B1234-5690-4B51-9256-D4EF7506E847}"/>
    <cellStyle name="Millares 12 2 7 9 3 2" xfId="41180" xr:uid="{D01EB632-D15A-40D0-A2EF-7E9A6960BE7E}"/>
    <cellStyle name="Millares 12 2 7 9 4" xfId="26282" xr:uid="{6DA2F13F-DDF3-42D7-B3F7-B0D586D88A8C}"/>
    <cellStyle name="Millares 12 2 7 9 5" xfId="47785" xr:uid="{190F51F7-60A3-417B-BA6A-FA6732D2977E}"/>
    <cellStyle name="Millares 12 2 8" xfId="322" xr:uid="{FD084E40-94DD-4C48-9F18-67752AA7DD26}"/>
    <cellStyle name="Millares 12 2 8 10" xfId="15225" xr:uid="{A49EEBD0-3E1F-420D-8814-8288B39F8791}"/>
    <cellStyle name="Millares 12 2 8 10 2" xfId="36728" xr:uid="{D50F40DC-F479-49C7-B4EC-3291978CFC7C}"/>
    <cellStyle name="Millares 12 2 8 11" xfId="21830" xr:uid="{D7B4BE6A-38FF-4D73-BB9D-5C53F96FD8C7}"/>
    <cellStyle name="Millares 12 2 8 12" xfId="43333" xr:uid="{BA82B7BA-60F0-49D4-8381-611353E12E77}"/>
    <cellStyle name="Millares 12 2 8 2" xfId="1270" xr:uid="{8488FBCE-EF31-4FFF-AD82-3D9D131DCBE2}"/>
    <cellStyle name="Millares 12 2 8 2 2" xfId="4099" xr:uid="{C9BE41D2-7D57-45B0-9CFC-39571C0C140E}"/>
    <cellStyle name="Millares 12 2 8 2 2 2" xfId="12365" xr:uid="{FBF2ADD7-697A-4F68-8F1C-CBED6EF7B02F}"/>
    <cellStyle name="Millares 12 2 8 2 2 2 2" xfId="33868" xr:uid="{A2B7FE4A-6DB3-4BB6-A9C9-07D60D508D9D}"/>
    <cellStyle name="Millares 12 2 8 2 2 3" xfId="19000" xr:uid="{BCE9FAA7-ED6E-456A-84D7-0369226C52A2}"/>
    <cellStyle name="Millares 12 2 8 2 2 3 2" xfId="40503" xr:uid="{128658F3-2859-4B1D-9E02-6A673CCF33BC}"/>
    <cellStyle name="Millares 12 2 8 2 2 4" xfId="25605" xr:uid="{FDD362FB-C8F1-46F7-A9F7-EF8C4D1FC227}"/>
    <cellStyle name="Millares 12 2 8 2 2 5" xfId="47108" xr:uid="{CB586B35-3885-4F83-8D14-E53C41A1EA00}"/>
    <cellStyle name="Millares 12 2 8 2 3" xfId="6238" xr:uid="{369FED84-5786-444B-8AB0-557C2F651BC8}"/>
    <cellStyle name="Millares 12 2 8 2 3 2" xfId="14504" xr:uid="{69DC7C5A-9691-4757-8EA1-F42ED7138C30}"/>
    <cellStyle name="Millares 12 2 8 2 3 2 2" xfId="36007" xr:uid="{97CF5C75-EE2D-4F95-BA9E-592D151C0428}"/>
    <cellStyle name="Millares 12 2 8 2 3 3" xfId="21139" xr:uid="{6EA67643-7A51-4507-93AA-11D6253FEFE0}"/>
    <cellStyle name="Millares 12 2 8 2 3 3 2" xfId="42642" xr:uid="{B4462FD4-4C7D-45EA-81D6-271170CD3D09}"/>
    <cellStyle name="Millares 12 2 8 2 3 4" xfId="27744" xr:uid="{97EBFB97-312A-4800-B020-3D53B5E63B01}"/>
    <cellStyle name="Millares 12 2 8 2 3 5" xfId="49247" xr:uid="{8A0E2AD1-28D5-44BF-8F30-C0A00FE19504}"/>
    <cellStyle name="Millares 12 2 8 2 4" xfId="7879" xr:uid="{EBF1FB31-EEE1-456D-9A9A-CACD841AEFD3}"/>
    <cellStyle name="Millares 12 2 8 2 4 2" xfId="29382" xr:uid="{5A66A556-E1D9-4B6E-A2DD-453DC3DE613A}"/>
    <cellStyle name="Millares 12 2 8 2 5" xfId="9536" xr:uid="{D0A11531-DEF0-431E-AF51-1A756F5D1837}"/>
    <cellStyle name="Millares 12 2 8 2 5 2" xfId="31039" xr:uid="{BF5C8937-D841-412C-8B83-381076481E82}"/>
    <cellStyle name="Millares 12 2 8 2 6" xfId="16171" xr:uid="{6C9D5E08-2DBF-454B-89D5-2F20BE628DC7}"/>
    <cellStyle name="Millares 12 2 8 2 6 2" xfId="37674" xr:uid="{61573A38-65F2-4069-A251-18B8B8342091}"/>
    <cellStyle name="Millares 12 2 8 2 7" xfId="22776" xr:uid="{5BC5028E-F515-4CEA-9195-29A1D73EDAED}"/>
    <cellStyle name="Millares 12 2 8 2 8" xfId="44279" xr:uid="{85A72D04-A887-4E44-AE17-2F74585B7242}"/>
    <cellStyle name="Millares 12 2 8 3" xfId="1957" xr:uid="{8E4220E6-9970-449D-A5EF-EE673E633EA5}"/>
    <cellStyle name="Millares 12 2 8 3 2" xfId="10223" xr:uid="{C6B2F128-A6AF-4743-A2CE-41E58E88B730}"/>
    <cellStyle name="Millares 12 2 8 3 2 2" xfId="31726" xr:uid="{7C98D7BC-B35D-4961-BEBD-F7C5C51F7393}"/>
    <cellStyle name="Millares 12 2 8 3 3" xfId="16858" xr:uid="{7D46B995-967B-4A13-84C2-9EFBF2B646B5}"/>
    <cellStyle name="Millares 12 2 8 3 3 2" xfId="38361" xr:uid="{80216B03-78DA-4777-A378-45D956EDBC3D}"/>
    <cellStyle name="Millares 12 2 8 3 4" xfId="23463" xr:uid="{8D44C838-C974-4C0D-80CF-81048E1B2F90}"/>
    <cellStyle name="Millares 12 2 8 3 5" xfId="44966" xr:uid="{5471CB95-4C7F-47F8-8C3F-E9B475D9FA0F}"/>
    <cellStyle name="Millares 12 2 8 4" xfId="2756" xr:uid="{E6A4A821-D5F9-44F5-A408-012DE86D82CF}"/>
    <cellStyle name="Millares 12 2 8 4 2" xfId="11022" xr:uid="{0C624331-C877-4167-8FC0-C6669926DCAB}"/>
    <cellStyle name="Millares 12 2 8 4 2 2" xfId="32525" xr:uid="{3242E1CF-85C0-43DF-81DA-F6559F9F1875}"/>
    <cellStyle name="Millares 12 2 8 4 3" xfId="17657" xr:uid="{C873AAC9-BEB9-472C-81FD-6DC398DAE594}"/>
    <cellStyle name="Millares 12 2 8 4 3 2" xfId="39160" xr:uid="{E075D0EE-25F6-47DB-9A18-20B175D56AD7}"/>
    <cellStyle name="Millares 12 2 8 4 4" xfId="24262" xr:uid="{E1AFCC93-ADB6-4BCC-A8C7-4D636F1C11CB}"/>
    <cellStyle name="Millares 12 2 8 4 5" xfId="45765" xr:uid="{C0344DD4-BE12-48A4-AC4A-765760B4F47C}"/>
    <cellStyle name="Millares 12 2 8 5" xfId="3153" xr:uid="{650EBC5E-BF93-4849-8B60-20A1127FDD47}"/>
    <cellStyle name="Millares 12 2 8 5 2" xfId="11419" xr:uid="{319C92A9-2967-4A26-8AC0-1D7778D944AC}"/>
    <cellStyle name="Millares 12 2 8 5 2 2" xfId="32922" xr:uid="{B7DEFAB6-2929-4BA4-A1A3-7E45B19EB367}"/>
    <cellStyle name="Millares 12 2 8 5 3" xfId="18054" xr:uid="{560CE71E-FD9F-44E3-B095-5C6104027E92}"/>
    <cellStyle name="Millares 12 2 8 5 3 2" xfId="39557" xr:uid="{68C3C385-F7EF-4D8E-AF36-C4B3902737B0}"/>
    <cellStyle name="Millares 12 2 8 5 4" xfId="24659" xr:uid="{8A69EB3E-9AEA-42DF-9F7C-A7DCC710BDCF}"/>
    <cellStyle name="Millares 12 2 8 5 5" xfId="46162" xr:uid="{D596D771-247B-41A6-BA21-153C7424B64F}"/>
    <cellStyle name="Millares 12 2 8 6" xfId="4900" xr:uid="{CE2675D2-6C96-4FF1-9151-CFC1ED982336}"/>
    <cellStyle name="Millares 12 2 8 6 2" xfId="13166" xr:uid="{1DE23E8F-68D1-4548-8D8C-7593DAB77327}"/>
    <cellStyle name="Millares 12 2 8 6 2 2" xfId="34669" xr:uid="{ACB4E4DB-0822-4D78-A9D6-75D8FF2947E4}"/>
    <cellStyle name="Millares 12 2 8 6 3" xfId="19801" xr:uid="{387F94DF-8E2F-4C50-8037-B527FF568C4C}"/>
    <cellStyle name="Millares 12 2 8 6 3 2" xfId="41304" xr:uid="{A12C9037-0BE9-4A10-8EF8-6B63DB42DEC2}"/>
    <cellStyle name="Millares 12 2 8 6 4" xfId="26406" xr:uid="{593E91C3-B8AE-4375-B699-9289F32D0C38}"/>
    <cellStyle name="Millares 12 2 8 6 5" xfId="47909" xr:uid="{82E922E4-5A7F-4A89-8861-D7494873643C}"/>
    <cellStyle name="Millares 12 2 8 7" xfId="5292" xr:uid="{18ED063E-42F8-4DE0-9C2C-A9491E185CBF}"/>
    <cellStyle name="Millares 12 2 8 7 2" xfId="13558" xr:uid="{44DE8FA1-DD4E-4658-A669-493D12801916}"/>
    <cellStyle name="Millares 12 2 8 7 2 2" xfId="35061" xr:uid="{05395AF1-5BA7-4151-B356-7781D92B8CE8}"/>
    <cellStyle name="Millares 12 2 8 7 3" xfId="20193" xr:uid="{1568B18F-B333-40A8-B543-B0622C118CBB}"/>
    <cellStyle name="Millares 12 2 8 7 3 2" xfId="41696" xr:uid="{A619EA49-C303-44DF-B1A9-B7720942A6F9}"/>
    <cellStyle name="Millares 12 2 8 7 4" xfId="26798" xr:uid="{45B65EE4-85A6-4A4D-80E1-E33444E8B42B}"/>
    <cellStyle name="Millares 12 2 8 7 5" xfId="48301" xr:uid="{D2220126-1900-4C4C-B82C-44F1E3B15F3F}"/>
    <cellStyle name="Millares 12 2 8 8" xfId="6933" xr:uid="{92B9D9C0-47EF-4301-A8E7-FED1A5144484}"/>
    <cellStyle name="Millares 12 2 8 8 2" xfId="28436" xr:uid="{51ECC50A-3315-4896-BBAB-F9CF1719AF88}"/>
    <cellStyle name="Millares 12 2 8 9" xfId="8589" xr:uid="{A7A04C15-3081-4831-881A-D41C0EEBE484}"/>
    <cellStyle name="Millares 12 2 8 9 2" xfId="30092" xr:uid="{AE34AFC2-8AD6-4B83-B948-4D1F862BD932}"/>
    <cellStyle name="Millares 12 2 9" xfId="606" xr:uid="{6C6C67FB-28F2-406D-B8F5-D71394F22F29}"/>
    <cellStyle name="Millares 12 2 9 10" xfId="43615" xr:uid="{364C9833-2B8F-4BC1-A199-292C559083E7}"/>
    <cellStyle name="Millares 12 2 9 2" xfId="1552" xr:uid="{29CCF750-C800-4D46-840F-29959E3C0E07}"/>
    <cellStyle name="Millares 12 2 9 2 2" xfId="4381" xr:uid="{B21CF172-E2CD-44E5-AC67-6BC588472CC9}"/>
    <cellStyle name="Millares 12 2 9 2 2 2" xfId="12647" xr:uid="{9BFBC459-EA85-4543-A559-603090A50D7C}"/>
    <cellStyle name="Millares 12 2 9 2 2 2 2" xfId="34150" xr:uid="{AE4C6077-0781-447F-9324-7D58107038DB}"/>
    <cellStyle name="Millares 12 2 9 2 2 3" xfId="19282" xr:uid="{2C122A01-6204-4C63-8684-C31A59A89864}"/>
    <cellStyle name="Millares 12 2 9 2 2 3 2" xfId="40785" xr:uid="{B9DE63A3-CC75-49BD-BF83-41D48D8310E4}"/>
    <cellStyle name="Millares 12 2 9 2 2 4" xfId="25887" xr:uid="{939F8AF4-C3F9-4DD8-B8EC-354AEA0744E1}"/>
    <cellStyle name="Millares 12 2 9 2 2 5" xfId="47390" xr:uid="{8528A07F-0C58-4FB3-B66C-840555D94923}"/>
    <cellStyle name="Millares 12 2 9 2 3" xfId="6520" xr:uid="{91A2B48F-6765-4B28-A317-B65C129F0B8B}"/>
    <cellStyle name="Millares 12 2 9 2 3 2" xfId="14786" xr:uid="{40CD55CA-D563-420E-AB09-06C849B1CB49}"/>
    <cellStyle name="Millares 12 2 9 2 3 2 2" xfId="36289" xr:uid="{0E48BFAA-C4EE-4113-9EB9-5F30F5150E55}"/>
    <cellStyle name="Millares 12 2 9 2 3 3" xfId="21421" xr:uid="{2DD22CCB-4636-4CCD-B950-5F07B9A04A56}"/>
    <cellStyle name="Millares 12 2 9 2 3 3 2" xfId="42924" xr:uid="{60EF238F-8263-4C70-B598-74A2C2667F33}"/>
    <cellStyle name="Millares 12 2 9 2 3 4" xfId="28026" xr:uid="{892DBD1C-8B44-4C58-ADDF-71D92DFDBAA4}"/>
    <cellStyle name="Millares 12 2 9 2 3 5" xfId="49529" xr:uid="{0A8C8277-B65B-45B2-B761-EA77A762EED2}"/>
    <cellStyle name="Millares 12 2 9 2 4" xfId="8161" xr:uid="{AAD8ED7A-E538-4CEF-9D33-64B741DE6F06}"/>
    <cellStyle name="Millares 12 2 9 2 4 2" xfId="29664" xr:uid="{05A32ED5-3DD8-4934-985B-5CD355DA9756}"/>
    <cellStyle name="Millares 12 2 9 2 5" xfId="9818" xr:uid="{B8FD7D3D-2255-4207-8084-D2CF9491F1CF}"/>
    <cellStyle name="Millares 12 2 9 2 5 2" xfId="31321" xr:uid="{5905CD94-1611-49EB-9D54-20003CDDA4EE}"/>
    <cellStyle name="Millares 12 2 9 2 6" xfId="16453" xr:uid="{4C0A6122-675F-4963-8FB1-408141540E5B}"/>
    <cellStyle name="Millares 12 2 9 2 6 2" xfId="37956" xr:uid="{10A4E344-58C3-40F9-A6AA-2AFC11810A1B}"/>
    <cellStyle name="Millares 12 2 9 2 7" xfId="23058" xr:uid="{EE43A69D-9A4E-4933-AC54-EE9C243CA868}"/>
    <cellStyle name="Millares 12 2 9 2 8" xfId="44561" xr:uid="{1083A0BB-DD7D-4DF3-ACF4-B1F7203187F8}"/>
    <cellStyle name="Millares 12 2 9 3" xfId="2239" xr:uid="{7B47A3C9-8822-4C8F-8339-BE98F892F928}"/>
    <cellStyle name="Millares 12 2 9 3 2" xfId="10505" xr:uid="{5873476B-FAA9-4DFE-9560-CB6BE7FE39FD}"/>
    <cellStyle name="Millares 12 2 9 3 2 2" xfId="32008" xr:uid="{18AA19DC-28DF-49C5-AAA7-8DB019B4B499}"/>
    <cellStyle name="Millares 12 2 9 3 3" xfId="17140" xr:uid="{631E5734-EC88-4A8A-AC38-7A731FA03502}"/>
    <cellStyle name="Millares 12 2 9 3 3 2" xfId="38643" xr:uid="{32244508-180A-49A8-9194-99C8E1BF7B05}"/>
    <cellStyle name="Millares 12 2 9 3 4" xfId="23745" xr:uid="{E7E1B355-9D48-44EC-B1E4-8F413D0D7D6B}"/>
    <cellStyle name="Millares 12 2 9 3 5" xfId="45248" xr:uid="{36E1A0CC-28D0-403E-938C-DFF965B522D4}"/>
    <cellStyle name="Millares 12 2 9 4" xfId="3435" xr:uid="{8F0779C3-6428-470C-8AC3-32A1018A17D5}"/>
    <cellStyle name="Millares 12 2 9 4 2" xfId="11701" xr:uid="{A21B13FF-B1B4-4E76-AC53-4BBC18F940C7}"/>
    <cellStyle name="Millares 12 2 9 4 2 2" xfId="33204" xr:uid="{463E41DA-9A3C-438B-B391-7ABC75E0D552}"/>
    <cellStyle name="Millares 12 2 9 4 3" xfId="18336" xr:uid="{EE40BE6D-0DA1-4A05-BC2C-484C2A9F6F36}"/>
    <cellStyle name="Millares 12 2 9 4 3 2" xfId="39839" xr:uid="{9AF5E593-6A7D-4F88-A1E5-A99D0B9017F2}"/>
    <cellStyle name="Millares 12 2 9 4 4" xfId="24941" xr:uid="{581438EF-6F01-45BA-BC51-E2E2100C0FB7}"/>
    <cellStyle name="Millares 12 2 9 4 5" xfId="46444" xr:uid="{17508F3B-DDD1-4A5E-9B16-E720AC1CF85C}"/>
    <cellStyle name="Millares 12 2 9 5" xfId="5574" xr:uid="{6B0BECB2-F405-4D7A-8FB6-973E0C9D2251}"/>
    <cellStyle name="Millares 12 2 9 5 2" xfId="13840" xr:uid="{B2E4CBC1-D856-49D0-8F4C-12C654011FB0}"/>
    <cellStyle name="Millares 12 2 9 5 2 2" xfId="35343" xr:uid="{66705EC3-8CCF-4B3E-AA62-3A722927B17E}"/>
    <cellStyle name="Millares 12 2 9 5 3" xfId="20475" xr:uid="{91C6FA98-B47F-4437-9880-A90897011A48}"/>
    <cellStyle name="Millares 12 2 9 5 3 2" xfId="41978" xr:uid="{F41C26FF-1448-4108-8AC1-AD263A37BEF1}"/>
    <cellStyle name="Millares 12 2 9 5 4" xfId="27080" xr:uid="{A841E691-2D2D-48F6-A33F-D4087D184FFC}"/>
    <cellStyle name="Millares 12 2 9 5 5" xfId="48583" xr:uid="{49552162-F855-43E0-B051-8B1F51E7C502}"/>
    <cellStyle name="Millares 12 2 9 6" xfId="7215" xr:uid="{6F486D6E-8BBB-4357-9352-F1E7E1E66D7F}"/>
    <cellStyle name="Millares 12 2 9 6 2" xfId="28718" xr:uid="{FE796ABC-763D-417C-B678-ACEB96EF3FBD}"/>
    <cellStyle name="Millares 12 2 9 7" xfId="8872" xr:uid="{788F9ECE-92D8-4DEE-9F25-1E04980E55A1}"/>
    <cellStyle name="Millares 12 2 9 7 2" xfId="30375" xr:uid="{034E6E2C-2F8F-4BCB-B6E9-11D076C12723}"/>
    <cellStyle name="Millares 12 2 9 8" xfId="15507" xr:uid="{88D0A985-8106-4292-AEE5-E14750382AF2}"/>
    <cellStyle name="Millares 12 2 9 8 2" xfId="37010" xr:uid="{864BEB64-3382-429A-989E-8CCFB991043D}"/>
    <cellStyle name="Millares 12 2 9 9" xfId="22112" xr:uid="{8D04B3B7-DDBE-4136-8636-7F72233D9BE5}"/>
    <cellStyle name="Millares 12 3" xfId="131" xr:uid="{C3764529-4B3D-4291-9C45-5D2EDD0BCE27}"/>
    <cellStyle name="Millares 12 3 10" xfId="3034" xr:uid="{FAE7E372-4171-42F3-9418-7F42FDCC94E1}"/>
    <cellStyle name="Millares 12 3 10 2" xfId="11300" xr:uid="{37B0DA4C-DF32-4FA0-B2EC-F6C582BE9FA8}"/>
    <cellStyle name="Millares 12 3 10 2 2" xfId="32803" xr:uid="{0C6FC1BE-F204-4F29-9B66-55AF4A8A50E6}"/>
    <cellStyle name="Millares 12 3 10 3" xfId="17935" xr:uid="{B48C4A20-4ADD-444E-9832-683BF0B211A8}"/>
    <cellStyle name="Millares 12 3 10 3 2" xfId="39438" xr:uid="{8C4DFF6A-F235-486D-B134-FB09E55CAA0E}"/>
    <cellStyle name="Millares 12 3 10 4" xfId="24540" xr:uid="{296CD0FD-0A20-4213-8060-1D6483D9E387}"/>
    <cellStyle name="Millares 12 3 10 5" xfId="46043" xr:uid="{D60AA4CA-A745-4D02-BB8B-30D77F475D37}"/>
    <cellStyle name="Millares 12 3 11" xfId="4669" xr:uid="{963080F0-F6F7-4E76-BF40-AE2F1458E8BD}"/>
    <cellStyle name="Millares 12 3 11 2" xfId="12935" xr:uid="{42DAD713-AC57-4F4E-BD38-A43E35742A6C}"/>
    <cellStyle name="Millares 12 3 11 2 2" xfId="34438" xr:uid="{BB4BD3E1-14F0-44B2-BDFD-F79C4CC653ED}"/>
    <cellStyle name="Millares 12 3 11 3" xfId="19570" xr:uid="{49C5A0B8-E9D6-4079-B67E-F03447CDB6E3}"/>
    <cellStyle name="Millares 12 3 11 3 2" xfId="41073" xr:uid="{1230C2C2-BE64-4B60-A79F-9F63B292F925}"/>
    <cellStyle name="Millares 12 3 11 4" xfId="26175" xr:uid="{9A8D0106-72C9-4A1F-B57D-7429D7E2BF7E}"/>
    <cellStyle name="Millares 12 3 11 5" xfId="47678" xr:uid="{E4199F1E-EA71-4BFB-B72C-2B5841F46551}"/>
    <cellStyle name="Millares 12 3 12" xfId="5172" xr:uid="{B82A6BF5-CA08-4F38-8B07-A9D58AFB2789}"/>
    <cellStyle name="Millares 12 3 12 2" xfId="13438" xr:uid="{EA6429BF-8845-45C6-8F07-CEE1BC8CA93A}"/>
    <cellStyle name="Millares 12 3 12 2 2" xfId="34941" xr:uid="{9EA9D4A1-26D6-48F6-A984-A7972891FA75}"/>
    <cellStyle name="Millares 12 3 12 3" xfId="20073" xr:uid="{B29D6058-1FF4-4DD2-B034-2B555F6CD187}"/>
    <cellStyle name="Millares 12 3 12 3 2" xfId="41576" xr:uid="{47820E1E-F55F-4508-95B6-E7812237788B}"/>
    <cellStyle name="Millares 12 3 12 4" xfId="26678" xr:uid="{BD71392E-04A9-40DB-A1EE-0B6EF25C22E5}"/>
    <cellStyle name="Millares 12 3 12 5" xfId="48181" xr:uid="{42A9C000-AC50-4611-BD2E-861390269C0F}"/>
    <cellStyle name="Millares 12 3 13" xfId="6813" xr:uid="{A696A4FA-224D-42FE-ABFA-5364DE127EA5}"/>
    <cellStyle name="Millares 12 3 13 2" xfId="28316" xr:uid="{96E9CC34-D5D3-473C-B9CC-6B079A8B6D49}"/>
    <cellStyle name="Millares 12 3 14" xfId="8467" xr:uid="{C6D609AA-B355-4D69-B673-6989084106F7}"/>
    <cellStyle name="Millares 12 3 14 2" xfId="29970" xr:uid="{13078322-B05A-4435-BCC1-316FD8FABDF4}"/>
    <cellStyle name="Millares 12 3 15" xfId="15106" xr:uid="{9243CC55-B809-485C-90B9-B0DDFCCCDEBB}"/>
    <cellStyle name="Millares 12 3 15 2" xfId="36609" xr:uid="{6A167B54-426E-4996-B7C5-42112AC5814B}"/>
    <cellStyle name="Millares 12 3 16" xfId="21711" xr:uid="{9F377811-702D-4423-83B7-112E4497C69D}"/>
    <cellStyle name="Millares 12 3 17" xfId="43214" xr:uid="{F016F350-37CF-40A5-BF52-10E252136087}"/>
    <cellStyle name="Millares 12 3 2" xfId="169" xr:uid="{65296DBC-6805-4B47-9C78-611A9985DD0A}"/>
    <cellStyle name="Millares 12 3 2 10" xfId="4706" xr:uid="{CBD02CB7-8357-4369-BB2B-A1A9F36E77FB}"/>
    <cellStyle name="Millares 12 3 2 10 2" xfId="12972" xr:uid="{45580D6B-E82D-4758-8E68-9F26AFF67CE8}"/>
    <cellStyle name="Millares 12 3 2 10 2 2" xfId="34475" xr:uid="{446C5F86-491B-41E9-B235-EE3C33DB0C76}"/>
    <cellStyle name="Millares 12 3 2 10 3" xfId="19607" xr:uid="{A427A251-ABBE-4559-AFAA-AE787D7E377E}"/>
    <cellStyle name="Millares 12 3 2 10 3 2" xfId="41110" xr:uid="{31A865B7-1EB8-4C93-9B37-AC0E298209CE}"/>
    <cellStyle name="Millares 12 3 2 10 4" xfId="26212" xr:uid="{30BEEA0C-4948-4380-BA34-92B4B2502D25}"/>
    <cellStyle name="Millares 12 3 2 10 5" xfId="47715" xr:uid="{2CC02A8E-26AD-4636-B575-9363E221EC8E}"/>
    <cellStyle name="Millares 12 3 2 11" xfId="5209" xr:uid="{A9D4320D-7340-43F0-B4F5-3FB6D9B114EB}"/>
    <cellStyle name="Millares 12 3 2 11 2" xfId="13475" xr:uid="{EDFABFA7-B963-4A22-8455-471EC7DD91C2}"/>
    <cellStyle name="Millares 12 3 2 11 2 2" xfId="34978" xr:uid="{1B05CD44-D56C-4F79-A196-6F1D5AE773FD}"/>
    <cellStyle name="Millares 12 3 2 11 3" xfId="20110" xr:uid="{CB203C51-F54E-460C-B8A5-CE91CFF1F00E}"/>
    <cellStyle name="Millares 12 3 2 11 3 2" xfId="41613" xr:uid="{4EDB8996-06F2-45B4-AF60-84652635AD5D}"/>
    <cellStyle name="Millares 12 3 2 11 4" xfId="26715" xr:uid="{A2E1D7CC-5BF7-42CF-AC18-68E374019EBD}"/>
    <cellStyle name="Millares 12 3 2 11 5" xfId="48218" xr:uid="{CED7854C-1A84-46FE-8A48-9402784A76F1}"/>
    <cellStyle name="Millares 12 3 2 12" xfId="6850" xr:uid="{CD151378-65C9-43FE-A2A5-976D9BAC44B6}"/>
    <cellStyle name="Millares 12 3 2 12 2" xfId="28353" xr:uid="{C490F521-03FB-4262-BF6E-621CB2FD569A}"/>
    <cellStyle name="Millares 12 3 2 13" xfId="8504" xr:uid="{15A3F82A-D1B8-44EF-B5C0-43F21311DAE6}"/>
    <cellStyle name="Millares 12 3 2 13 2" xfId="30007" xr:uid="{52F7C96E-A8C7-4631-9AD4-D11DB381340E}"/>
    <cellStyle name="Millares 12 3 2 14" xfId="15143" xr:uid="{8541A3A5-19DD-443B-8F7E-6C596F3008E7}"/>
    <cellStyle name="Millares 12 3 2 14 2" xfId="36646" xr:uid="{645876AD-1561-466D-A456-8B262C2695E5}"/>
    <cellStyle name="Millares 12 3 2 15" xfId="21748" xr:uid="{62CDCDC8-AF6B-4888-AA78-DAD0B50B9559}"/>
    <cellStyle name="Millares 12 3 2 16" xfId="43251" xr:uid="{391972A8-1D81-44E6-9DE2-A0B72C2ABC7A}"/>
    <cellStyle name="Millares 12 3 2 2" xfId="501" xr:uid="{7FD5EA2A-D348-4706-B485-4DB5B376658C}"/>
    <cellStyle name="Millares 12 3 2 2 10" xfId="7112" xr:uid="{F96D6D07-8ADB-44AB-B02C-2A4E54D20EBC}"/>
    <cellStyle name="Millares 12 3 2 2 10 2" xfId="28615" xr:uid="{317DD139-672D-4920-AF77-FC90EC51C467}"/>
    <cellStyle name="Millares 12 3 2 2 11" xfId="8768" xr:uid="{D5C7F530-D4D0-48A3-B675-65636D4CAE59}"/>
    <cellStyle name="Millares 12 3 2 2 11 2" xfId="30271" xr:uid="{BC654259-160D-48AA-BE55-1792A4890D24}"/>
    <cellStyle name="Millares 12 3 2 2 12" xfId="15404" xr:uid="{FEA709AA-6C3D-4F27-826B-928F4C06A154}"/>
    <cellStyle name="Millares 12 3 2 2 12 2" xfId="36907" xr:uid="{EE7FC147-DD9B-45F9-BB5B-DDB3108B6A84}"/>
    <cellStyle name="Millares 12 3 2 2 13" xfId="22009" xr:uid="{51739622-1A8E-4B13-BB50-D07523EBB9A1}"/>
    <cellStyle name="Millares 12 3 2 2 14" xfId="43512" xr:uid="{96C54698-C9F7-45C5-91D8-87B7CB03D289}"/>
    <cellStyle name="Millares 12 3 2 2 2" xfId="783" xr:uid="{3D788778-30D7-4A8E-9F45-FE63B446A00F}"/>
    <cellStyle name="Millares 12 3 2 2 2 10" xfId="15684" xr:uid="{7C931EF5-22E8-4BF1-9082-EA87259A98E4}"/>
    <cellStyle name="Millares 12 3 2 2 2 10 2" xfId="37187" xr:uid="{CB927830-FF90-4C20-B388-6B52D959FAEA}"/>
    <cellStyle name="Millares 12 3 2 2 2 11" xfId="22289" xr:uid="{779D4F2F-293D-42D2-ACEB-E83E4EC36291}"/>
    <cellStyle name="Millares 12 3 2 2 2 12" xfId="43792" xr:uid="{C20A4D80-3BD0-4DA3-8B32-65BBB13D718C}"/>
    <cellStyle name="Millares 12 3 2 2 2 2" xfId="1729" xr:uid="{7A515F8B-3B2E-4A91-A4B8-38A45CD402E9}"/>
    <cellStyle name="Millares 12 3 2 2 2 2 2" xfId="4558" xr:uid="{783BE2D8-DA49-4784-A4CE-9CB1F5DDEBD0}"/>
    <cellStyle name="Millares 12 3 2 2 2 2 2 2" xfId="12824" xr:uid="{7567838A-166B-4579-96E9-F34DB39ADC52}"/>
    <cellStyle name="Millares 12 3 2 2 2 2 2 2 2" xfId="34327" xr:uid="{D8AE106B-3D4F-4B3C-A8EF-8460223A5E8E}"/>
    <cellStyle name="Millares 12 3 2 2 2 2 2 3" xfId="19459" xr:uid="{3340BDDF-7F6B-406C-84E9-74DEE014092A}"/>
    <cellStyle name="Millares 12 3 2 2 2 2 2 3 2" xfId="40962" xr:uid="{8EB00258-E3CA-4638-8A06-B7787721040D}"/>
    <cellStyle name="Millares 12 3 2 2 2 2 2 4" xfId="26064" xr:uid="{F8861E1B-6E1A-42C1-A592-6CACD350B33C}"/>
    <cellStyle name="Millares 12 3 2 2 2 2 2 5" xfId="47567" xr:uid="{2267916C-CAA6-4F1D-8BBB-9EB38A9639A8}"/>
    <cellStyle name="Millares 12 3 2 2 2 2 3" xfId="6697" xr:uid="{D58880AD-28F7-4806-8592-C9E767E26C64}"/>
    <cellStyle name="Millares 12 3 2 2 2 2 3 2" xfId="14963" xr:uid="{0D248487-2C72-412D-A763-5041151C82FE}"/>
    <cellStyle name="Millares 12 3 2 2 2 2 3 2 2" xfId="36466" xr:uid="{5FDB756E-3D93-46D2-BC53-08F6E19C39A0}"/>
    <cellStyle name="Millares 12 3 2 2 2 2 3 3" xfId="21598" xr:uid="{E1991902-5F06-41AD-952E-8D1CB1E8D2BF}"/>
    <cellStyle name="Millares 12 3 2 2 2 2 3 3 2" xfId="43101" xr:uid="{8C968DA3-5969-46E3-91E1-A77B4FFEFFFB}"/>
    <cellStyle name="Millares 12 3 2 2 2 2 3 4" xfId="28203" xr:uid="{3D853299-1F0C-4427-8D5F-1A23CEB4677D}"/>
    <cellStyle name="Millares 12 3 2 2 2 2 3 5" xfId="49706" xr:uid="{A8CCA303-00C4-4177-B411-1654B443F84B}"/>
    <cellStyle name="Millares 12 3 2 2 2 2 4" xfId="8338" xr:uid="{F4271FEF-02F0-4DC9-9323-F7EF2D09317F}"/>
    <cellStyle name="Millares 12 3 2 2 2 2 4 2" xfId="29841" xr:uid="{A4234C94-B53D-45E7-80C9-55FBDFFB5B27}"/>
    <cellStyle name="Millares 12 3 2 2 2 2 5" xfId="9995" xr:uid="{55296396-9BBF-4584-8975-7AF1737BA7FA}"/>
    <cellStyle name="Millares 12 3 2 2 2 2 5 2" xfId="31498" xr:uid="{F86CAD27-85AC-47BA-8768-E58307F6EF63}"/>
    <cellStyle name="Millares 12 3 2 2 2 2 6" xfId="16630" xr:uid="{95798E87-0ADE-49C5-B2B9-0A02897476D7}"/>
    <cellStyle name="Millares 12 3 2 2 2 2 6 2" xfId="38133" xr:uid="{62B1B8F4-476C-42AE-AE33-A8BF0927D499}"/>
    <cellStyle name="Millares 12 3 2 2 2 2 7" xfId="23235" xr:uid="{1AD2BF84-59A7-44C4-8169-29C2D90D3FFF}"/>
    <cellStyle name="Millares 12 3 2 2 2 2 8" xfId="44738" xr:uid="{4E7F6B82-1470-48E8-B129-19F1317FFEDF}"/>
    <cellStyle name="Millares 12 3 2 2 2 3" xfId="2416" xr:uid="{7BEEC9F1-8473-4CF9-A6DE-6C6E66ECFC49}"/>
    <cellStyle name="Millares 12 3 2 2 2 3 2" xfId="10682" xr:uid="{A2D7FD02-18F0-4542-9706-72D8642F13EF}"/>
    <cellStyle name="Millares 12 3 2 2 2 3 2 2" xfId="32185" xr:uid="{183F5C36-5A04-49D6-ABB1-626BAF9D8808}"/>
    <cellStyle name="Millares 12 3 2 2 2 3 3" xfId="17317" xr:uid="{51251C67-EB76-43A8-B688-52E2AC15F376}"/>
    <cellStyle name="Millares 12 3 2 2 2 3 3 2" xfId="38820" xr:uid="{E7FE3DC7-3EEF-4DB2-AEFC-26F51F4B6859}"/>
    <cellStyle name="Millares 12 3 2 2 2 3 4" xfId="23922" xr:uid="{53146AEE-EB02-4B33-B701-82D892BF20D2}"/>
    <cellStyle name="Millares 12 3 2 2 2 3 5" xfId="45425" xr:uid="{9E3F48C4-1083-42BA-9150-FC170F25111A}"/>
    <cellStyle name="Millares 12 3 2 2 2 4" xfId="2933" xr:uid="{211477C5-8569-4F9A-8F4E-272EC1BC5E6B}"/>
    <cellStyle name="Millares 12 3 2 2 2 4 2" xfId="11199" xr:uid="{5F0CE649-9229-4943-95AA-B9022A707E65}"/>
    <cellStyle name="Millares 12 3 2 2 2 4 2 2" xfId="32702" xr:uid="{07597B0A-4289-4F83-9905-5B1D4427B71E}"/>
    <cellStyle name="Millares 12 3 2 2 2 4 3" xfId="17834" xr:uid="{26373CE8-B068-4BB1-A547-3BE8B5886634}"/>
    <cellStyle name="Millares 12 3 2 2 2 4 3 2" xfId="39337" xr:uid="{DF287CEC-4D94-485F-AFFB-837EBE8F7B2F}"/>
    <cellStyle name="Millares 12 3 2 2 2 4 4" xfId="24439" xr:uid="{C5E07EB6-341F-4CE6-A947-D784F512C9A6}"/>
    <cellStyle name="Millares 12 3 2 2 2 4 5" xfId="45942" xr:uid="{861B3BC0-83F4-4E32-9655-84A1A0145AD6}"/>
    <cellStyle name="Millares 12 3 2 2 2 5" xfId="3612" xr:uid="{2C550449-8747-4D6C-BD61-493B95ED0E50}"/>
    <cellStyle name="Millares 12 3 2 2 2 5 2" xfId="11878" xr:uid="{19A4ED26-74B3-4791-8885-1A7647C2BEBD}"/>
    <cellStyle name="Millares 12 3 2 2 2 5 2 2" xfId="33381" xr:uid="{907BC790-31ED-4DA8-BF4B-C44854D45AA6}"/>
    <cellStyle name="Millares 12 3 2 2 2 5 3" xfId="18513" xr:uid="{A4BF321E-1620-4B82-8465-1E16C5473050}"/>
    <cellStyle name="Millares 12 3 2 2 2 5 3 2" xfId="40016" xr:uid="{0178CC83-502A-4CB7-AD47-ED545EFD89EB}"/>
    <cellStyle name="Millares 12 3 2 2 2 5 4" xfId="25118" xr:uid="{720F1CF0-C6AE-4118-87FE-020F7E16634B}"/>
    <cellStyle name="Millares 12 3 2 2 2 5 5" xfId="46621" xr:uid="{2A96A425-E1A1-4AA8-B7F2-7AA6DBDE32AC}"/>
    <cellStyle name="Millares 12 3 2 2 2 6" xfId="5077" xr:uid="{27A29AD7-0425-4F35-8D68-91B933D56E01}"/>
    <cellStyle name="Millares 12 3 2 2 2 6 2" xfId="13343" xr:uid="{C17A894A-B1B7-4481-A186-E36CBFB145CF}"/>
    <cellStyle name="Millares 12 3 2 2 2 6 2 2" xfId="34846" xr:uid="{934A706D-B465-465B-8942-9405BBC6B742}"/>
    <cellStyle name="Millares 12 3 2 2 2 6 3" xfId="19978" xr:uid="{2240C2AB-7F05-4EE3-9015-1056760C381D}"/>
    <cellStyle name="Millares 12 3 2 2 2 6 3 2" xfId="41481" xr:uid="{5ABFAFBA-5EB2-44D5-9FF7-96D706A15A06}"/>
    <cellStyle name="Millares 12 3 2 2 2 6 4" xfId="26583" xr:uid="{86A2342E-5F22-4378-91BA-07E76C9C3566}"/>
    <cellStyle name="Millares 12 3 2 2 2 6 5" xfId="48086" xr:uid="{812AA4DC-A106-4EA5-B689-8AD7E9DE0E43}"/>
    <cellStyle name="Millares 12 3 2 2 2 7" xfId="5751" xr:uid="{2989DD59-72E9-449B-ADCF-DD855F9BD348}"/>
    <cellStyle name="Millares 12 3 2 2 2 7 2" xfId="14017" xr:uid="{4EA39C16-5945-4D10-86BC-37B0AF357BBE}"/>
    <cellStyle name="Millares 12 3 2 2 2 7 2 2" xfId="35520" xr:uid="{8E99F708-987E-4FC9-991F-D0B243D40577}"/>
    <cellStyle name="Millares 12 3 2 2 2 7 3" xfId="20652" xr:uid="{AE1B84D6-5366-4571-BA68-E8C9C3C5ADF7}"/>
    <cellStyle name="Millares 12 3 2 2 2 7 3 2" xfId="42155" xr:uid="{AFAD5068-8E27-4540-8189-153CC5990FB4}"/>
    <cellStyle name="Millares 12 3 2 2 2 7 4" xfId="27257" xr:uid="{73D08304-616B-4F50-B6FB-45196CE749A9}"/>
    <cellStyle name="Millares 12 3 2 2 2 7 5" xfId="48760" xr:uid="{9FB85C83-49F3-49D2-AF43-BF6EA293A875}"/>
    <cellStyle name="Millares 12 3 2 2 2 8" xfId="7392" xr:uid="{892920C8-E022-48F6-963F-EBDCF397FE42}"/>
    <cellStyle name="Millares 12 3 2 2 2 8 2" xfId="28895" xr:uid="{67A46943-587A-4B7B-BAC4-2DAF910FEB5D}"/>
    <cellStyle name="Millares 12 3 2 2 2 9" xfId="9049" xr:uid="{69658B63-065A-45DE-A939-8EE8CC94BCDA}"/>
    <cellStyle name="Millares 12 3 2 2 2 9 2" xfId="30552" xr:uid="{CDC339EE-C242-46A4-9E1F-6C23DF582F33}"/>
    <cellStyle name="Millares 12 3 2 2 3" xfId="1053" xr:uid="{AD641C45-E3E1-403F-9F94-7C0A6B31185E}"/>
    <cellStyle name="Millares 12 3 2 2 3 2" xfId="3882" xr:uid="{A4B5935C-2A47-4BF6-BD47-04A30D760316}"/>
    <cellStyle name="Millares 12 3 2 2 3 2 2" xfId="12148" xr:uid="{C8A51DAB-F060-4B3A-8C90-73099CF7ADD7}"/>
    <cellStyle name="Millares 12 3 2 2 3 2 2 2" xfId="33651" xr:uid="{F578E2B2-5A8E-48C2-BA0D-A62FF042EC1A}"/>
    <cellStyle name="Millares 12 3 2 2 3 2 3" xfId="18783" xr:uid="{6E49C481-4D48-45B2-BFFC-D1152BCECF20}"/>
    <cellStyle name="Millares 12 3 2 2 3 2 3 2" xfId="40286" xr:uid="{78A29947-3438-40E2-9610-365FBB554B49}"/>
    <cellStyle name="Millares 12 3 2 2 3 2 4" xfId="25388" xr:uid="{FF434030-6613-4AA6-B53F-F4007309FDB5}"/>
    <cellStyle name="Millares 12 3 2 2 3 2 5" xfId="46891" xr:uid="{3019C4F0-9E32-46A2-B6E8-021E50474159}"/>
    <cellStyle name="Millares 12 3 2 2 3 3" xfId="6021" xr:uid="{03C59B9D-1102-4775-86CF-225B0FCE07FF}"/>
    <cellStyle name="Millares 12 3 2 2 3 3 2" xfId="14287" xr:uid="{29353700-0418-4377-AF14-A5CF2C2BC5E4}"/>
    <cellStyle name="Millares 12 3 2 2 3 3 2 2" xfId="35790" xr:uid="{24A5E23B-0182-4AD0-8E06-36803FE5826D}"/>
    <cellStyle name="Millares 12 3 2 2 3 3 3" xfId="20922" xr:uid="{986567E5-2B33-4862-AF09-60763662B8BA}"/>
    <cellStyle name="Millares 12 3 2 2 3 3 3 2" xfId="42425" xr:uid="{6A8044B8-12DF-4B0E-A1F0-08B03D5E38B7}"/>
    <cellStyle name="Millares 12 3 2 2 3 3 4" xfId="27527" xr:uid="{3754FB28-0FCA-4067-8F45-284794179F9D}"/>
    <cellStyle name="Millares 12 3 2 2 3 3 5" xfId="49030" xr:uid="{74753999-1AAC-478C-9BA3-C289197AADD6}"/>
    <cellStyle name="Millares 12 3 2 2 3 4" xfId="7662" xr:uid="{5F4159D7-D2FE-4752-AA22-E85378C78D8C}"/>
    <cellStyle name="Millares 12 3 2 2 3 4 2" xfId="29165" xr:uid="{DB45F244-970C-441A-A69D-9FA88F5EA1B8}"/>
    <cellStyle name="Millares 12 3 2 2 3 5" xfId="9319" xr:uid="{F47C9287-6760-4C68-BC48-F4769AC19636}"/>
    <cellStyle name="Millares 12 3 2 2 3 5 2" xfId="30822" xr:uid="{AC1B1FB4-1B54-4C4E-A4F8-69771404EE08}"/>
    <cellStyle name="Millares 12 3 2 2 3 6" xfId="15954" xr:uid="{342495D7-E298-4AEB-86F2-A52A0A1E22D4}"/>
    <cellStyle name="Millares 12 3 2 2 3 6 2" xfId="37457" xr:uid="{722B02F4-C8C6-4CBD-839A-FE017D67DAF2}"/>
    <cellStyle name="Millares 12 3 2 2 3 7" xfId="22559" xr:uid="{7944B2E4-CA14-47E0-AE5E-15FB17557CB9}"/>
    <cellStyle name="Millares 12 3 2 2 3 8" xfId="44062" xr:uid="{EB99B1AF-577A-4F86-A6F6-F74A251AAA96}"/>
    <cellStyle name="Millares 12 3 2 2 4" xfId="1449" xr:uid="{5CDAE0AE-24F6-47B2-8DBF-8C556FE3DBCA}"/>
    <cellStyle name="Millares 12 3 2 2 4 2" xfId="4278" xr:uid="{AFED9305-774B-4C26-908E-28465E1F77E4}"/>
    <cellStyle name="Millares 12 3 2 2 4 2 2" xfId="12544" xr:uid="{0110DF17-4973-40A3-B036-C381002C40D9}"/>
    <cellStyle name="Millares 12 3 2 2 4 2 2 2" xfId="34047" xr:uid="{FB587617-C356-4550-BBB0-A9A342535D78}"/>
    <cellStyle name="Millares 12 3 2 2 4 2 3" xfId="19179" xr:uid="{A75C5F73-726C-4F9D-966D-56758D2863CF}"/>
    <cellStyle name="Millares 12 3 2 2 4 2 3 2" xfId="40682" xr:uid="{CA3F233C-CB47-4B21-91D0-90763064195C}"/>
    <cellStyle name="Millares 12 3 2 2 4 2 4" xfId="25784" xr:uid="{DF950B5E-ABF9-4FD4-A491-51CA0934A9F4}"/>
    <cellStyle name="Millares 12 3 2 2 4 2 5" xfId="47287" xr:uid="{9C78E049-7257-4F0B-9923-B9D99C15F8C9}"/>
    <cellStyle name="Millares 12 3 2 2 4 3" xfId="6417" xr:uid="{0C9E1400-22BD-46A9-A7F8-FFBC8A65100C}"/>
    <cellStyle name="Millares 12 3 2 2 4 3 2" xfId="14683" xr:uid="{D7307DB1-07F0-4DD9-AFA6-06AEB257896F}"/>
    <cellStyle name="Millares 12 3 2 2 4 3 2 2" xfId="36186" xr:uid="{F8B56C52-118F-413C-BD60-3EA9A39A39F9}"/>
    <cellStyle name="Millares 12 3 2 2 4 3 3" xfId="21318" xr:uid="{5908E098-3056-44FA-87B1-6DC1C467AADE}"/>
    <cellStyle name="Millares 12 3 2 2 4 3 3 2" xfId="42821" xr:uid="{B95A4968-5EE9-4C87-91D2-81D828A3D531}"/>
    <cellStyle name="Millares 12 3 2 2 4 3 4" xfId="27923" xr:uid="{9789A578-F03A-49AB-AA78-B0014ADA09E0}"/>
    <cellStyle name="Millares 12 3 2 2 4 3 5" xfId="49426" xr:uid="{60D0CB1B-B34A-4C53-A5DC-7967BA3E2836}"/>
    <cellStyle name="Millares 12 3 2 2 4 4" xfId="8058" xr:uid="{60299DC0-9798-42A1-AF25-3B96DBDFC97E}"/>
    <cellStyle name="Millares 12 3 2 2 4 4 2" xfId="29561" xr:uid="{53DD8C3F-01B0-465F-B503-E6CA2D8925C9}"/>
    <cellStyle name="Millares 12 3 2 2 4 5" xfId="9715" xr:uid="{AA0ADF11-50D1-419A-996D-5F30BC354A1B}"/>
    <cellStyle name="Millares 12 3 2 2 4 5 2" xfId="31218" xr:uid="{42DE478A-AAB7-4AEC-9FA7-55329C61ABB1}"/>
    <cellStyle name="Millares 12 3 2 2 4 6" xfId="16350" xr:uid="{08BA85D9-6665-4E8C-AA64-FDFE00C27C12}"/>
    <cellStyle name="Millares 12 3 2 2 4 6 2" xfId="37853" xr:uid="{325D5D1D-95FA-497D-89F0-AF4E7A5FB5C6}"/>
    <cellStyle name="Millares 12 3 2 2 4 7" xfId="22955" xr:uid="{A8EE522A-5B69-46D9-A168-DF167051D0A7}"/>
    <cellStyle name="Millares 12 3 2 2 4 8" xfId="44458" xr:uid="{4FC7E4FB-FEC0-40DB-B997-E669370E891E}"/>
    <cellStyle name="Millares 12 3 2 2 5" xfId="2136" xr:uid="{D79E11B4-54A5-41F8-B99C-765413FF0F54}"/>
    <cellStyle name="Millares 12 3 2 2 5 2" xfId="10402" xr:uid="{F2F7FF8E-5110-471C-A287-B49854CC7CFB}"/>
    <cellStyle name="Millares 12 3 2 2 5 2 2" xfId="31905" xr:uid="{1995139D-0EF5-4918-AE72-EB28CF26C7AF}"/>
    <cellStyle name="Millares 12 3 2 2 5 3" xfId="17037" xr:uid="{CDD00CF6-7BC8-4DFA-A557-A503C485E47B}"/>
    <cellStyle name="Millares 12 3 2 2 5 3 2" xfId="38540" xr:uid="{A0BD0F69-DA22-4F8B-B7A8-093AD6E0C139}"/>
    <cellStyle name="Millares 12 3 2 2 5 4" xfId="23642" xr:uid="{8F33CFC9-D044-4ECA-B0D5-9EC237F7CECE}"/>
    <cellStyle name="Millares 12 3 2 2 5 5" xfId="45145" xr:uid="{AE952BBE-1DDA-46DB-8D4D-78EED87D10C9}"/>
    <cellStyle name="Millares 12 3 2 2 6" xfId="2684" xr:uid="{1B7EAAA3-43F3-4E36-99F9-3B15B04C784C}"/>
    <cellStyle name="Millares 12 3 2 2 6 2" xfId="10950" xr:uid="{BB77BCE6-C824-435C-978E-66BF74F647E0}"/>
    <cellStyle name="Millares 12 3 2 2 6 2 2" xfId="32453" xr:uid="{A2888821-BC18-41D4-BD85-4BF19A50E07F}"/>
    <cellStyle name="Millares 12 3 2 2 6 3" xfId="17585" xr:uid="{1AB18A98-FD8C-40CF-A2FC-34B2FD05D3A4}"/>
    <cellStyle name="Millares 12 3 2 2 6 3 2" xfId="39088" xr:uid="{1B187190-66F7-4BBF-87B9-C2901B2A940C}"/>
    <cellStyle name="Millares 12 3 2 2 6 4" xfId="24190" xr:uid="{913E36DA-74EB-4D65-BD79-D7FDEC2B19DF}"/>
    <cellStyle name="Millares 12 3 2 2 6 5" xfId="45693" xr:uid="{352838C8-A15E-468B-8A00-A66A914D2129}"/>
    <cellStyle name="Millares 12 3 2 2 7" xfId="3332" xr:uid="{ED7F713B-B6E5-421D-9850-0D970BC3C0C8}"/>
    <cellStyle name="Millares 12 3 2 2 7 2" xfId="11598" xr:uid="{1B942711-B06A-4E21-A75D-E2442536C1FE}"/>
    <cellStyle name="Millares 12 3 2 2 7 2 2" xfId="33101" xr:uid="{452BC616-D846-4C2C-9E52-4F48BF384E28}"/>
    <cellStyle name="Millares 12 3 2 2 7 3" xfId="18233" xr:uid="{9BD062EF-F8FF-4E2B-A265-DF7F95A378E1}"/>
    <cellStyle name="Millares 12 3 2 2 7 3 2" xfId="39736" xr:uid="{F403A126-7F75-46AC-989D-AA6911D6A6B7}"/>
    <cellStyle name="Millares 12 3 2 2 7 4" xfId="24838" xr:uid="{511E08F5-A9A9-4AD4-B108-81ADB010849E}"/>
    <cellStyle name="Millares 12 3 2 2 7 5" xfId="46341" xr:uid="{46ADBD5F-C997-4E67-8C33-CB7C999BE2E2}"/>
    <cellStyle name="Millares 12 3 2 2 8" xfId="4828" xr:uid="{988A7C19-61DA-417F-932B-0CA96DF331B6}"/>
    <cellStyle name="Millares 12 3 2 2 8 2" xfId="13094" xr:uid="{AED89FB8-45AC-464B-84EE-DF0F0F31A5B6}"/>
    <cellStyle name="Millares 12 3 2 2 8 2 2" xfId="34597" xr:uid="{9A9EC094-F130-4123-8C6F-46D70C8511D8}"/>
    <cellStyle name="Millares 12 3 2 2 8 3" xfId="19729" xr:uid="{3A14E50D-2F97-4A04-B699-A1B7080C786E}"/>
    <cellStyle name="Millares 12 3 2 2 8 3 2" xfId="41232" xr:uid="{0E07D83F-CBAD-4909-8366-53F17B387171}"/>
    <cellStyle name="Millares 12 3 2 2 8 4" xfId="26334" xr:uid="{7F19BE54-C42F-4F08-A76E-974FE30493F9}"/>
    <cellStyle name="Millares 12 3 2 2 8 5" xfId="47837" xr:uid="{D4DA8A69-4B73-48FF-9C6B-EBC9B4B0C1B2}"/>
    <cellStyle name="Millares 12 3 2 2 9" xfId="5471" xr:uid="{3D9258D3-7EF5-4664-9A2F-0EEF797F5C50}"/>
    <cellStyle name="Millares 12 3 2 2 9 2" xfId="13737" xr:uid="{3FFEC272-BED5-4932-8C9F-C49112C74980}"/>
    <cellStyle name="Millares 12 3 2 2 9 2 2" xfId="35240" xr:uid="{8224CB61-7230-4901-A360-C767519D7E53}"/>
    <cellStyle name="Millares 12 3 2 2 9 3" xfId="20372" xr:uid="{BAA34945-D42C-4F72-A539-811E2262A457}"/>
    <cellStyle name="Millares 12 3 2 2 9 3 2" xfId="41875" xr:uid="{D3947CB7-B0EC-4651-821C-44010C19E0F3}"/>
    <cellStyle name="Millares 12 3 2 2 9 4" xfId="26977" xr:uid="{99895FAC-6401-4B36-9125-7F563F62D5A4}"/>
    <cellStyle name="Millares 12 3 2 2 9 5" xfId="48480" xr:uid="{575918FA-BA96-4E77-8A3B-F4E8E1FA50D7}"/>
    <cellStyle name="Millares 12 3 2 3" xfId="374" xr:uid="{50A53126-4533-4FAA-94AF-9DD813F43585}"/>
    <cellStyle name="Millares 12 3 2 3 10" xfId="15277" xr:uid="{586DD79F-61F2-4F19-B9DC-3DE148358225}"/>
    <cellStyle name="Millares 12 3 2 3 10 2" xfId="36780" xr:uid="{5D641F3F-6CF4-4713-AFFA-F45FBE6AE5D0}"/>
    <cellStyle name="Millares 12 3 2 3 11" xfId="21882" xr:uid="{85A047F2-F306-4CAD-B009-0B22BF82EA08}"/>
    <cellStyle name="Millares 12 3 2 3 12" xfId="43385" xr:uid="{51C1D386-41A0-4062-A8CC-A8A98DB88CE4}"/>
    <cellStyle name="Millares 12 3 2 3 2" xfId="1322" xr:uid="{3C480F6D-85C5-4B62-82AB-3080CFB6C4D1}"/>
    <cellStyle name="Millares 12 3 2 3 2 2" xfId="4151" xr:uid="{58078B0B-90C9-4C8F-815C-23B08F8F21D0}"/>
    <cellStyle name="Millares 12 3 2 3 2 2 2" xfId="12417" xr:uid="{FE39C813-DA89-4CC6-A395-40177E709454}"/>
    <cellStyle name="Millares 12 3 2 3 2 2 2 2" xfId="33920" xr:uid="{06AA624A-9BCF-47CC-92C6-E512D1E6EE1B}"/>
    <cellStyle name="Millares 12 3 2 3 2 2 3" xfId="19052" xr:uid="{AE82253A-B320-4504-A6C5-7B9D95C19895}"/>
    <cellStyle name="Millares 12 3 2 3 2 2 3 2" xfId="40555" xr:uid="{BD991E8A-D03B-478F-80F3-9F4DAB6D11DC}"/>
    <cellStyle name="Millares 12 3 2 3 2 2 4" xfId="25657" xr:uid="{E875A46A-0DD8-420C-B593-B2B9A0FC2623}"/>
    <cellStyle name="Millares 12 3 2 3 2 2 5" xfId="47160" xr:uid="{9B7AC209-F410-4192-98BF-721BD32B0925}"/>
    <cellStyle name="Millares 12 3 2 3 2 3" xfId="6290" xr:uid="{B4ED1FD5-185B-4BEF-B172-7766793F3CD6}"/>
    <cellStyle name="Millares 12 3 2 3 2 3 2" xfId="14556" xr:uid="{B0B8C6CE-6B8A-4C3A-93B8-D97B4B2E2EBD}"/>
    <cellStyle name="Millares 12 3 2 3 2 3 2 2" xfId="36059" xr:uid="{0769BA63-2D20-4D46-97F6-5AC4DAE6DE9D}"/>
    <cellStyle name="Millares 12 3 2 3 2 3 3" xfId="21191" xr:uid="{15CF9A5F-7FF6-4416-8BE2-E212C5B092E9}"/>
    <cellStyle name="Millares 12 3 2 3 2 3 3 2" xfId="42694" xr:uid="{E3790B83-2190-4D05-B899-12BE45D76108}"/>
    <cellStyle name="Millares 12 3 2 3 2 3 4" xfId="27796" xr:uid="{346DB699-D461-4F60-8C91-35AE9F567764}"/>
    <cellStyle name="Millares 12 3 2 3 2 3 5" xfId="49299" xr:uid="{90F6002A-037D-4A44-87EC-74B6A1B006C9}"/>
    <cellStyle name="Millares 12 3 2 3 2 4" xfId="7931" xr:uid="{4381BAF1-6C38-4D16-9982-52B6BE88DD31}"/>
    <cellStyle name="Millares 12 3 2 3 2 4 2" xfId="29434" xr:uid="{88263302-50D8-421D-8123-683ABE271352}"/>
    <cellStyle name="Millares 12 3 2 3 2 5" xfId="9588" xr:uid="{9EB3C762-E864-4093-9BB7-D0D7444E1151}"/>
    <cellStyle name="Millares 12 3 2 3 2 5 2" xfId="31091" xr:uid="{9490A4FC-5945-4F4E-9310-958282C526DD}"/>
    <cellStyle name="Millares 12 3 2 3 2 6" xfId="16223" xr:uid="{62A9F600-2742-49EC-85A3-F04B0EF90973}"/>
    <cellStyle name="Millares 12 3 2 3 2 6 2" xfId="37726" xr:uid="{29267B68-1896-4E71-8FAD-E20E01FCFABF}"/>
    <cellStyle name="Millares 12 3 2 3 2 7" xfId="22828" xr:uid="{94DCE8CB-18AC-4075-B9CF-469D84B8F3D8}"/>
    <cellStyle name="Millares 12 3 2 3 2 8" xfId="44331" xr:uid="{C0158398-E68A-409D-8B11-781E67B4AD8A}"/>
    <cellStyle name="Millares 12 3 2 3 3" xfId="2009" xr:uid="{35968078-6FE1-4DB1-94E5-7A258C1AD2E9}"/>
    <cellStyle name="Millares 12 3 2 3 3 2" xfId="10275" xr:uid="{26103E48-F2F0-495F-BE55-33FB9A91E6C5}"/>
    <cellStyle name="Millares 12 3 2 3 3 2 2" xfId="31778" xr:uid="{CECC8A7C-7CBF-4D9B-BC7D-50B48D9F8C33}"/>
    <cellStyle name="Millares 12 3 2 3 3 3" xfId="16910" xr:uid="{67AFFAEE-AEA8-4215-A394-4C2F65E892E1}"/>
    <cellStyle name="Millares 12 3 2 3 3 3 2" xfId="38413" xr:uid="{787DC9BA-A666-42EF-BBEA-77D81A8DA9E7}"/>
    <cellStyle name="Millares 12 3 2 3 3 4" xfId="23515" xr:uid="{61807242-1E2E-4692-A39C-D9605B5275B5}"/>
    <cellStyle name="Millares 12 3 2 3 3 5" xfId="45018" xr:uid="{F21B9158-8ABA-4667-8276-28A4064AA07D}"/>
    <cellStyle name="Millares 12 3 2 3 4" xfId="2808" xr:uid="{1D52D8A0-42BA-4720-AA7B-98C6C99AB720}"/>
    <cellStyle name="Millares 12 3 2 3 4 2" xfId="11074" xr:uid="{DE85EA9C-BB9E-4C4B-969A-B3C42E3A4584}"/>
    <cellStyle name="Millares 12 3 2 3 4 2 2" xfId="32577" xr:uid="{EE2E50D6-97CB-4B23-9B21-B3B652250A20}"/>
    <cellStyle name="Millares 12 3 2 3 4 3" xfId="17709" xr:uid="{553E3EBF-EB52-4D50-8909-1626DDBC31EA}"/>
    <cellStyle name="Millares 12 3 2 3 4 3 2" xfId="39212" xr:uid="{86CDF753-39C2-48E5-AEE1-5C0871355D72}"/>
    <cellStyle name="Millares 12 3 2 3 4 4" xfId="24314" xr:uid="{A534D471-6ED4-4908-B576-644A9056E186}"/>
    <cellStyle name="Millares 12 3 2 3 4 5" xfId="45817" xr:uid="{55810051-BE5C-4CFE-98BC-B3EECF6181A7}"/>
    <cellStyle name="Millares 12 3 2 3 5" xfId="3205" xr:uid="{E10F28B9-B9F6-46A3-950C-A111CC442313}"/>
    <cellStyle name="Millares 12 3 2 3 5 2" xfId="11471" xr:uid="{D2D3D716-51C4-4752-8698-0CC6C53F16A1}"/>
    <cellStyle name="Millares 12 3 2 3 5 2 2" xfId="32974" xr:uid="{E9B38E49-46FD-42AC-AA9F-390A2EA74EA0}"/>
    <cellStyle name="Millares 12 3 2 3 5 3" xfId="18106" xr:uid="{ED8090B1-96B7-4CD2-9156-B829A5817DE8}"/>
    <cellStyle name="Millares 12 3 2 3 5 3 2" xfId="39609" xr:uid="{F3455F39-75E3-47BF-BD99-7EBDAD214DB1}"/>
    <cellStyle name="Millares 12 3 2 3 5 4" xfId="24711" xr:uid="{33933ECA-5D3C-4156-8AA0-A2290726F1A1}"/>
    <cellStyle name="Millares 12 3 2 3 5 5" xfId="46214" xr:uid="{7ECED041-94E4-43B6-8F9A-CE2D28D378FA}"/>
    <cellStyle name="Millares 12 3 2 3 6" xfId="4952" xr:uid="{AB06BC30-C681-45A5-A22B-05236CAE70D7}"/>
    <cellStyle name="Millares 12 3 2 3 6 2" xfId="13218" xr:uid="{007639DF-792C-4D6F-BADC-83F0A735B726}"/>
    <cellStyle name="Millares 12 3 2 3 6 2 2" xfId="34721" xr:uid="{4498B852-ED8F-4902-AA12-3394C4122918}"/>
    <cellStyle name="Millares 12 3 2 3 6 3" xfId="19853" xr:uid="{694D55F8-DB4E-400A-BED7-BFA6BF83BE5F}"/>
    <cellStyle name="Millares 12 3 2 3 6 3 2" xfId="41356" xr:uid="{ACB4881B-F86B-40B1-BA40-989BEB6043B7}"/>
    <cellStyle name="Millares 12 3 2 3 6 4" xfId="26458" xr:uid="{A8F606D7-D6B6-4CD8-A3FB-83FCAD0108B8}"/>
    <cellStyle name="Millares 12 3 2 3 6 5" xfId="47961" xr:uid="{87D9D220-CD90-4F3D-A84C-26E8DCF5449A}"/>
    <cellStyle name="Millares 12 3 2 3 7" xfId="5344" xr:uid="{6CBA39FC-DBDF-498E-8766-55F5F2775DC0}"/>
    <cellStyle name="Millares 12 3 2 3 7 2" xfId="13610" xr:uid="{FE763CA3-1C97-4B63-9B44-8BD17F04E43A}"/>
    <cellStyle name="Millares 12 3 2 3 7 2 2" xfId="35113" xr:uid="{1500DFF8-72EE-45D1-B843-BEFEA08E8559}"/>
    <cellStyle name="Millares 12 3 2 3 7 3" xfId="20245" xr:uid="{2B4B288C-4EA3-464E-8E50-809CAFA973E8}"/>
    <cellStyle name="Millares 12 3 2 3 7 3 2" xfId="41748" xr:uid="{B32837DE-7FA1-4DF3-A04A-5504AD863B20}"/>
    <cellStyle name="Millares 12 3 2 3 7 4" xfId="26850" xr:uid="{CA850947-6331-4A92-9BDF-D8F355D515AE}"/>
    <cellStyle name="Millares 12 3 2 3 7 5" xfId="48353" xr:uid="{2C36833F-FC63-4D26-A80E-A281C756E77A}"/>
    <cellStyle name="Millares 12 3 2 3 8" xfId="6985" xr:uid="{A0F69AE0-2D13-4861-A862-2966E80B43E8}"/>
    <cellStyle name="Millares 12 3 2 3 8 2" xfId="28488" xr:uid="{A7231CA8-287F-4AB0-A942-59D1AED70BF6}"/>
    <cellStyle name="Millares 12 3 2 3 9" xfId="8641" xr:uid="{3CCAC0A4-7929-43EC-8413-C02CA39299CF}"/>
    <cellStyle name="Millares 12 3 2 3 9 2" xfId="30144" xr:uid="{2DAA127E-C861-43E2-AEC5-B9C4E16BB206}"/>
    <cellStyle name="Millares 12 3 2 4" xfId="658" xr:uid="{967D7F27-D2DC-4D81-A7D0-D26672786027}"/>
    <cellStyle name="Millares 12 3 2 4 10" xfId="43667" xr:uid="{AE723984-73C4-4259-B7BA-38CEB2FD770C}"/>
    <cellStyle name="Millares 12 3 2 4 2" xfId="1604" xr:uid="{8AD4ADC1-BDA5-4B92-8452-E96F214627D0}"/>
    <cellStyle name="Millares 12 3 2 4 2 2" xfId="4433" xr:uid="{C34596A3-2936-4ED5-A95E-03334F25A3F1}"/>
    <cellStyle name="Millares 12 3 2 4 2 2 2" xfId="12699" xr:uid="{CEB80E27-75EF-4734-8618-E20B85A80A61}"/>
    <cellStyle name="Millares 12 3 2 4 2 2 2 2" xfId="34202" xr:uid="{2777B324-DA4A-4944-ACF6-CFC647C747F8}"/>
    <cellStyle name="Millares 12 3 2 4 2 2 3" xfId="19334" xr:uid="{961BD8EC-C5DC-4FCF-947F-72132F8CB9C0}"/>
    <cellStyle name="Millares 12 3 2 4 2 2 3 2" xfId="40837" xr:uid="{668EAA85-6CEB-420E-A3CC-9C57DA40A531}"/>
    <cellStyle name="Millares 12 3 2 4 2 2 4" xfId="25939" xr:uid="{BACBBD09-1291-4A51-A257-466A7A68E430}"/>
    <cellStyle name="Millares 12 3 2 4 2 2 5" xfId="47442" xr:uid="{A8112B3E-28CC-400C-8C44-E19412489364}"/>
    <cellStyle name="Millares 12 3 2 4 2 3" xfId="6572" xr:uid="{6A78F6ED-12DB-4426-9F59-F4640DB2CEA1}"/>
    <cellStyle name="Millares 12 3 2 4 2 3 2" xfId="14838" xr:uid="{1A819A64-02B9-4EDE-B4C0-5339E699E19F}"/>
    <cellStyle name="Millares 12 3 2 4 2 3 2 2" xfId="36341" xr:uid="{5ED87EDA-BF12-4D07-9118-03C73277381D}"/>
    <cellStyle name="Millares 12 3 2 4 2 3 3" xfId="21473" xr:uid="{0C959DDD-1DEE-424A-8FB9-BAFC76C20161}"/>
    <cellStyle name="Millares 12 3 2 4 2 3 3 2" xfId="42976" xr:uid="{7118910C-AC83-4745-BA59-1611A1589E60}"/>
    <cellStyle name="Millares 12 3 2 4 2 3 4" xfId="28078" xr:uid="{99BDAB05-613A-4D55-A93D-40004A61D61A}"/>
    <cellStyle name="Millares 12 3 2 4 2 3 5" xfId="49581" xr:uid="{EE5D8287-2952-4FE8-9FB9-4DE5F1B82FAA}"/>
    <cellStyle name="Millares 12 3 2 4 2 4" xfId="8213" xr:uid="{9D45732C-7A74-4BCB-B56A-D91DDA81B076}"/>
    <cellStyle name="Millares 12 3 2 4 2 4 2" xfId="29716" xr:uid="{284EF17C-CFA6-41F4-A524-CDAA6C8A2481}"/>
    <cellStyle name="Millares 12 3 2 4 2 5" xfId="9870" xr:uid="{9584443D-1963-40EB-AA28-DD05BBB6E6AB}"/>
    <cellStyle name="Millares 12 3 2 4 2 5 2" xfId="31373" xr:uid="{F1A29C30-88A0-49DA-B559-A08C81A03717}"/>
    <cellStyle name="Millares 12 3 2 4 2 6" xfId="16505" xr:uid="{4EA6F0B7-D7D2-4F32-B74E-F1D038A0900C}"/>
    <cellStyle name="Millares 12 3 2 4 2 6 2" xfId="38008" xr:uid="{15CAA1DD-1E4B-4912-B0AB-D24EB0EDC173}"/>
    <cellStyle name="Millares 12 3 2 4 2 7" xfId="23110" xr:uid="{5E375994-C43F-4F67-AFF1-161825EDB34D}"/>
    <cellStyle name="Millares 12 3 2 4 2 8" xfId="44613" xr:uid="{6E3DFF94-57F2-498C-A7F6-50D6A95FE9CE}"/>
    <cellStyle name="Millares 12 3 2 4 3" xfId="2291" xr:uid="{6B0BC213-58C1-4541-B324-5A4DA5D323FD}"/>
    <cellStyle name="Millares 12 3 2 4 3 2" xfId="10557" xr:uid="{6184A669-C165-4212-8815-73C83C8AA9B7}"/>
    <cellStyle name="Millares 12 3 2 4 3 2 2" xfId="32060" xr:uid="{45DE61C0-5A34-4F82-95D3-F7178D04A134}"/>
    <cellStyle name="Millares 12 3 2 4 3 3" xfId="17192" xr:uid="{336A4FF6-1F94-4E3A-B818-3D8CC488FB3B}"/>
    <cellStyle name="Millares 12 3 2 4 3 3 2" xfId="38695" xr:uid="{26FBB452-CAD4-477A-A574-10527CD814AB}"/>
    <cellStyle name="Millares 12 3 2 4 3 4" xfId="23797" xr:uid="{36CD4333-11CC-4784-9773-110E99B40DF7}"/>
    <cellStyle name="Millares 12 3 2 4 3 5" xfId="45300" xr:uid="{15AC8E10-E158-4801-89EB-29FB1D14F243}"/>
    <cellStyle name="Millares 12 3 2 4 4" xfId="3487" xr:uid="{637F7839-AE71-48D9-84F2-3001B0EB6B4C}"/>
    <cellStyle name="Millares 12 3 2 4 4 2" xfId="11753" xr:uid="{C4088362-6430-4321-A448-481022455EA5}"/>
    <cellStyle name="Millares 12 3 2 4 4 2 2" xfId="33256" xr:uid="{EFE30191-0F50-4DBB-93D1-478CFC6A286D}"/>
    <cellStyle name="Millares 12 3 2 4 4 3" xfId="18388" xr:uid="{C56D2F51-D2A3-4FEB-ACC2-4EE7F5BF9A06}"/>
    <cellStyle name="Millares 12 3 2 4 4 3 2" xfId="39891" xr:uid="{853A765F-AE95-4880-BF27-1833DA21F947}"/>
    <cellStyle name="Millares 12 3 2 4 4 4" xfId="24993" xr:uid="{531E47FD-36D4-4213-8F68-2BA5BFEE33C0}"/>
    <cellStyle name="Millares 12 3 2 4 4 5" xfId="46496" xr:uid="{E2AE778C-073E-44FB-9D39-BF428720DBAF}"/>
    <cellStyle name="Millares 12 3 2 4 5" xfId="5626" xr:uid="{96C953FE-BBAE-440A-8E68-6F2F4237899F}"/>
    <cellStyle name="Millares 12 3 2 4 5 2" xfId="13892" xr:uid="{17E1AF9C-1CF2-49D8-A897-DA4A53D9215B}"/>
    <cellStyle name="Millares 12 3 2 4 5 2 2" xfId="35395" xr:uid="{53575061-7539-4957-B820-B5BE0345D96C}"/>
    <cellStyle name="Millares 12 3 2 4 5 3" xfId="20527" xr:uid="{FD264D0F-6CE0-4457-8965-CCD6965266D3}"/>
    <cellStyle name="Millares 12 3 2 4 5 3 2" xfId="42030" xr:uid="{73E4189A-C8B7-4414-890F-17FB8AB8D583}"/>
    <cellStyle name="Millares 12 3 2 4 5 4" xfId="27132" xr:uid="{5A5B50A2-F435-4A15-BF45-F0E6DC12F912}"/>
    <cellStyle name="Millares 12 3 2 4 5 5" xfId="48635" xr:uid="{9EDE0F20-8E08-4990-A355-D3E29BCB3BD7}"/>
    <cellStyle name="Millares 12 3 2 4 6" xfId="7267" xr:uid="{30D95ACC-AF91-4246-A8DD-E98CE243988B}"/>
    <cellStyle name="Millares 12 3 2 4 6 2" xfId="28770" xr:uid="{F92991D2-9E33-4DA9-BCD4-61E29BE4E612}"/>
    <cellStyle name="Millares 12 3 2 4 7" xfId="8924" xr:uid="{824B6CA9-DAAA-4677-B7E5-7E505663CF11}"/>
    <cellStyle name="Millares 12 3 2 4 7 2" xfId="30427" xr:uid="{A9D14920-6A1E-4E47-85FA-3982DB4F4AA8}"/>
    <cellStyle name="Millares 12 3 2 4 8" xfId="15559" xr:uid="{C197B866-43B2-4116-A4BF-7D6972B2A62D}"/>
    <cellStyle name="Millares 12 3 2 4 8 2" xfId="37062" xr:uid="{0206C724-FA70-46D8-8D54-BDF1B90F404C}"/>
    <cellStyle name="Millares 12 3 2 4 9" xfId="22164" xr:uid="{24C945DC-854B-4696-8508-0C9C66344887}"/>
    <cellStyle name="Millares 12 3 2 5" xfId="926" xr:uid="{9DC64125-FA73-4DF7-B2FE-25D635810A91}"/>
    <cellStyle name="Millares 12 3 2 5 2" xfId="3755" xr:uid="{F2DD0AF4-D0F3-4855-B38D-DF5F8EC12214}"/>
    <cellStyle name="Millares 12 3 2 5 2 2" xfId="12021" xr:uid="{11A5D722-2494-4E22-B122-EC0E6D02B1D5}"/>
    <cellStyle name="Millares 12 3 2 5 2 2 2" xfId="33524" xr:uid="{C05934A6-1A7A-4C34-93DE-DECFDC4D9FCB}"/>
    <cellStyle name="Millares 12 3 2 5 2 3" xfId="18656" xr:uid="{C319930B-7D35-42A3-8B49-F078D9C7EE41}"/>
    <cellStyle name="Millares 12 3 2 5 2 3 2" xfId="40159" xr:uid="{F4DFE4E7-8870-4DFA-84DD-76A3BEFBAF11}"/>
    <cellStyle name="Millares 12 3 2 5 2 4" xfId="25261" xr:uid="{32E8EAB0-FF29-495C-A61A-5CAAF1D83C72}"/>
    <cellStyle name="Millares 12 3 2 5 2 5" xfId="46764" xr:uid="{1612D2C8-6C0A-40AD-8397-F669743A5666}"/>
    <cellStyle name="Millares 12 3 2 5 3" xfId="5894" xr:uid="{9974EEC7-6C7A-4921-9051-C9008DE03637}"/>
    <cellStyle name="Millares 12 3 2 5 3 2" xfId="14160" xr:uid="{151ABB65-BC30-4C5B-B5E1-91C9E0D294A9}"/>
    <cellStyle name="Millares 12 3 2 5 3 2 2" xfId="35663" xr:uid="{91997F1E-1015-4AAB-BD38-3086588651AE}"/>
    <cellStyle name="Millares 12 3 2 5 3 3" xfId="20795" xr:uid="{FDF4586E-574C-405F-A4CD-EEA03B884306}"/>
    <cellStyle name="Millares 12 3 2 5 3 3 2" xfId="42298" xr:uid="{0B757828-68FC-4ABF-9D5A-54FE700FF6FE}"/>
    <cellStyle name="Millares 12 3 2 5 3 4" xfId="27400" xr:uid="{25E55370-CF9F-4F7C-AD64-902AEF3231BF}"/>
    <cellStyle name="Millares 12 3 2 5 3 5" xfId="48903" xr:uid="{DBDBB2CC-B186-43DF-B9A3-2C8B15D5E438}"/>
    <cellStyle name="Millares 12 3 2 5 4" xfId="7535" xr:uid="{61815FAE-9601-45BE-89A7-4AB67B17376F}"/>
    <cellStyle name="Millares 12 3 2 5 4 2" xfId="29038" xr:uid="{33B39E14-DF58-4B73-BFC1-2FD03066D79F}"/>
    <cellStyle name="Millares 12 3 2 5 5" xfId="9192" xr:uid="{A29DC52D-AA41-4BCA-8AAA-0190CE47B5A2}"/>
    <cellStyle name="Millares 12 3 2 5 5 2" xfId="30695" xr:uid="{167BAC1C-E4C6-4580-886C-D7826AA949AE}"/>
    <cellStyle name="Millares 12 3 2 5 6" xfId="15827" xr:uid="{B669925D-88B8-4CDB-8BA3-5252BB5D922D}"/>
    <cellStyle name="Millares 12 3 2 5 6 2" xfId="37330" xr:uid="{CF565EA8-8B48-4F23-92FD-C135BBDFB634}"/>
    <cellStyle name="Millares 12 3 2 5 7" xfId="22432" xr:uid="{F8B7A5C1-64FC-417F-906A-3DCDCA65FD4C}"/>
    <cellStyle name="Millares 12 3 2 5 8" xfId="43935" xr:uid="{8C23AEAE-F964-44E5-9A81-C9E677E3416E}"/>
    <cellStyle name="Millares 12 3 2 6" xfId="1187" xr:uid="{EF6384A0-6705-47EF-9AAC-05C52530D4CA}"/>
    <cellStyle name="Millares 12 3 2 6 2" xfId="4016" xr:uid="{2EEC90CB-5E82-4367-BEC6-3A58F39DA113}"/>
    <cellStyle name="Millares 12 3 2 6 2 2" xfId="12282" xr:uid="{6CAF9CC8-F5D1-4BA2-A246-2CBD081B162E}"/>
    <cellStyle name="Millares 12 3 2 6 2 2 2" xfId="33785" xr:uid="{7AEB0511-5B4E-4883-B64C-E2BA4C46436D}"/>
    <cellStyle name="Millares 12 3 2 6 2 3" xfId="18917" xr:uid="{D92583A8-E5E3-4573-A71C-F7B7F6BF824D}"/>
    <cellStyle name="Millares 12 3 2 6 2 3 2" xfId="40420" xr:uid="{5BECEC51-E858-4722-9318-76BC25096794}"/>
    <cellStyle name="Millares 12 3 2 6 2 4" xfId="25522" xr:uid="{7C195999-27AF-4FFE-A52C-20E0769CF981}"/>
    <cellStyle name="Millares 12 3 2 6 2 5" xfId="47025" xr:uid="{381EC5BF-BC90-4077-BF15-567BB103E2D1}"/>
    <cellStyle name="Millares 12 3 2 6 3" xfId="6155" xr:uid="{20ED7D1D-2BBB-4609-84B5-260E2BBDF676}"/>
    <cellStyle name="Millares 12 3 2 6 3 2" xfId="14421" xr:uid="{68CCE680-25FC-45EA-93DB-E926D4F55CD2}"/>
    <cellStyle name="Millares 12 3 2 6 3 2 2" xfId="35924" xr:uid="{77813098-27EE-4D75-946B-828126741F7C}"/>
    <cellStyle name="Millares 12 3 2 6 3 3" xfId="21056" xr:uid="{F754A096-6AEB-48A5-BC29-D3FADF9865B3}"/>
    <cellStyle name="Millares 12 3 2 6 3 3 2" xfId="42559" xr:uid="{28E4B3E8-123E-4757-A406-50FAA7957329}"/>
    <cellStyle name="Millares 12 3 2 6 3 4" xfId="27661" xr:uid="{4059502A-A6C6-4DD2-8283-A9D51F0142AE}"/>
    <cellStyle name="Millares 12 3 2 6 3 5" xfId="49164" xr:uid="{F2C282EF-6E77-4539-91ED-1C7B7CD342C7}"/>
    <cellStyle name="Millares 12 3 2 6 4" xfId="7796" xr:uid="{34B41063-2AAD-47E5-86A9-D77033E76873}"/>
    <cellStyle name="Millares 12 3 2 6 4 2" xfId="29299" xr:uid="{6DA97788-DF4E-4168-A4B8-773EFCD3FD29}"/>
    <cellStyle name="Millares 12 3 2 6 5" xfId="9453" xr:uid="{70722ADF-91EE-46B4-9F32-3FDBB3F11BE1}"/>
    <cellStyle name="Millares 12 3 2 6 5 2" xfId="30956" xr:uid="{99B0582E-D86D-4567-BF97-AF51CCB58757}"/>
    <cellStyle name="Millares 12 3 2 6 6" xfId="16088" xr:uid="{515B0AAD-84E4-43DF-9261-0A12E7C912E8}"/>
    <cellStyle name="Millares 12 3 2 6 6 2" xfId="37591" xr:uid="{4DC54035-ECEF-411A-A447-85A9D1D1DA22}"/>
    <cellStyle name="Millares 12 3 2 6 7" xfId="22693" xr:uid="{76F17257-3740-4C39-B62B-040E16D0DF99}"/>
    <cellStyle name="Millares 12 3 2 6 8" xfId="44196" xr:uid="{51C51DE2-1FD0-490D-B780-510D0EC90C32}"/>
    <cellStyle name="Millares 12 3 2 7" xfId="1875" xr:uid="{A8741D28-6259-4D1A-BE7F-6433F5C929D1}"/>
    <cellStyle name="Millares 12 3 2 7 2" xfId="10141" xr:uid="{43CCEBF7-DCA8-482F-BF6D-E7D32752EEB4}"/>
    <cellStyle name="Millares 12 3 2 7 2 2" xfId="31644" xr:uid="{14D3D900-31F1-45BB-A872-FD05977E5742}"/>
    <cellStyle name="Millares 12 3 2 7 3" xfId="16776" xr:uid="{1BF86CED-5B77-4697-AFA0-FC2E1F6CE302}"/>
    <cellStyle name="Millares 12 3 2 7 3 2" xfId="38279" xr:uid="{E89AD510-8D00-48D6-91D2-17E138039EA4}"/>
    <cellStyle name="Millares 12 3 2 7 4" xfId="23381" xr:uid="{45D33AFB-9927-4C63-8226-33573F12C567}"/>
    <cellStyle name="Millares 12 3 2 7 5" xfId="44884" xr:uid="{19078F8E-F6DF-4035-9708-42DE24B56B03}"/>
    <cellStyle name="Millares 12 3 2 8" xfId="2560" xr:uid="{8A1E6026-2EC8-4CB2-ABB4-BAEE293EAC1D}"/>
    <cellStyle name="Millares 12 3 2 8 2" xfId="10826" xr:uid="{A0D4B0F7-25AA-4A60-A330-AB570D3E188C}"/>
    <cellStyle name="Millares 12 3 2 8 2 2" xfId="32329" xr:uid="{0059B444-F72C-4AA4-B419-A3BC7CD8EBB4}"/>
    <cellStyle name="Millares 12 3 2 8 3" xfId="17461" xr:uid="{81DB0E9B-6F4E-4B95-8AE3-8ACC745DEE6E}"/>
    <cellStyle name="Millares 12 3 2 8 3 2" xfId="38964" xr:uid="{6281937C-7842-4E07-9997-842D7C1543F5}"/>
    <cellStyle name="Millares 12 3 2 8 4" xfId="24066" xr:uid="{D39EF425-31ED-4411-ACB2-1AED7C389601}"/>
    <cellStyle name="Millares 12 3 2 8 5" xfId="45569" xr:uid="{CAC37A6B-40C1-4833-9259-BB6489FDC76A}"/>
    <cellStyle name="Millares 12 3 2 9" xfId="3071" xr:uid="{CF1D7982-3CE6-4E1B-B068-6AC1137D2521}"/>
    <cellStyle name="Millares 12 3 2 9 2" xfId="11337" xr:uid="{D90C545E-CC50-4ACC-BDA2-5E21B84FB662}"/>
    <cellStyle name="Millares 12 3 2 9 2 2" xfId="32840" xr:uid="{8F16B503-986F-4DB8-8B64-B469DD5D4B7E}"/>
    <cellStyle name="Millares 12 3 2 9 3" xfId="17972" xr:uid="{1EADDDF5-E8EB-458F-9140-E9796D3CD388}"/>
    <cellStyle name="Millares 12 3 2 9 3 2" xfId="39475" xr:uid="{9978A0AD-6AEB-49F9-AAAD-6C3928976FD5}"/>
    <cellStyle name="Millares 12 3 2 9 4" xfId="24577" xr:uid="{D0A23C61-3DAE-4D91-8E0A-7DD659E86E09}"/>
    <cellStyle name="Millares 12 3 2 9 5" xfId="46080" xr:uid="{BEC7E375-CF2C-4661-AF5C-7069A1C28518}"/>
    <cellStyle name="Millares 12 3 3" xfId="464" xr:uid="{B2431496-3046-4756-B2A8-AD5C8B7A9583}"/>
    <cellStyle name="Millares 12 3 3 10" xfId="7075" xr:uid="{60C12601-DBF9-401A-92FD-19A6378033BF}"/>
    <cellStyle name="Millares 12 3 3 10 2" xfId="28578" xr:uid="{A11AC7C2-CC96-44D1-927F-2063F64935AB}"/>
    <cellStyle name="Millares 12 3 3 11" xfId="8731" xr:uid="{0EE8935C-0AE0-4F66-A601-512AB3D713D4}"/>
    <cellStyle name="Millares 12 3 3 11 2" xfId="30234" xr:uid="{899125FD-459A-4E53-9847-EEBB7317711A}"/>
    <cellStyle name="Millares 12 3 3 12" xfId="15367" xr:uid="{4D5A6B31-3F34-4FFA-8365-31D59CDCEADB}"/>
    <cellStyle name="Millares 12 3 3 12 2" xfId="36870" xr:uid="{33DA0F00-2D6D-4310-84A4-C30F4F2E7886}"/>
    <cellStyle name="Millares 12 3 3 13" xfId="21972" xr:uid="{5C4E1654-EDCB-4641-AA81-66EEF02E97FF}"/>
    <cellStyle name="Millares 12 3 3 14" xfId="43475" xr:uid="{8FD0127F-A2F9-4841-8B8F-13C63D118BC3}"/>
    <cellStyle name="Millares 12 3 3 2" xfId="746" xr:uid="{73872D83-FC7F-4F4B-8687-7065BEB0AFBD}"/>
    <cellStyle name="Millares 12 3 3 2 10" xfId="15647" xr:uid="{C43924B9-5F8A-4289-B5AE-D3FC25C7EDCE}"/>
    <cellStyle name="Millares 12 3 3 2 10 2" xfId="37150" xr:uid="{9ACCDF9B-AE97-47D7-816E-77EF77AFC260}"/>
    <cellStyle name="Millares 12 3 3 2 11" xfId="22252" xr:uid="{2D446BE7-AA11-4162-9FD8-BE1C25D86368}"/>
    <cellStyle name="Millares 12 3 3 2 12" xfId="43755" xr:uid="{DFF4491D-E8ED-49A2-9CD9-E32CA88878AF}"/>
    <cellStyle name="Millares 12 3 3 2 2" xfId="1692" xr:uid="{2872BBB3-4CEA-48FA-9980-8292E3F4169B}"/>
    <cellStyle name="Millares 12 3 3 2 2 2" xfId="4521" xr:uid="{E7FB8D74-23C4-4D8F-83EC-C1B2FE2B751B}"/>
    <cellStyle name="Millares 12 3 3 2 2 2 2" xfId="12787" xr:uid="{EE476F43-504D-4F02-9194-473D2B35EB16}"/>
    <cellStyle name="Millares 12 3 3 2 2 2 2 2" xfId="34290" xr:uid="{9E9D5094-CEDC-41D0-A640-9246A62F7752}"/>
    <cellStyle name="Millares 12 3 3 2 2 2 3" xfId="19422" xr:uid="{270B0127-178C-4245-8CA0-719A8289C57B}"/>
    <cellStyle name="Millares 12 3 3 2 2 2 3 2" xfId="40925" xr:uid="{6B97A7C5-69FD-4EEB-969F-CE4605928311}"/>
    <cellStyle name="Millares 12 3 3 2 2 2 4" xfId="26027" xr:uid="{9B98D324-7E20-427C-96B6-E316B0CD0E78}"/>
    <cellStyle name="Millares 12 3 3 2 2 2 5" xfId="47530" xr:uid="{1861E083-72CD-49C8-ACD5-D10AE5F857E8}"/>
    <cellStyle name="Millares 12 3 3 2 2 3" xfId="6660" xr:uid="{BCB7332F-7BC1-4DEE-AE5F-EC47C2451951}"/>
    <cellStyle name="Millares 12 3 3 2 2 3 2" xfId="14926" xr:uid="{AD5D55D6-942D-46CA-81F7-675E0956CE90}"/>
    <cellStyle name="Millares 12 3 3 2 2 3 2 2" xfId="36429" xr:uid="{81D5A16C-9E96-465E-B76F-81F9C47E3293}"/>
    <cellStyle name="Millares 12 3 3 2 2 3 3" xfId="21561" xr:uid="{783FAB6C-8E04-4937-9BB3-5851FDFAF728}"/>
    <cellStyle name="Millares 12 3 3 2 2 3 3 2" xfId="43064" xr:uid="{CF3D9950-9569-4947-B8F8-277E715B0C31}"/>
    <cellStyle name="Millares 12 3 3 2 2 3 4" xfId="28166" xr:uid="{D273B6B7-5395-4D47-A652-402B95D1A95C}"/>
    <cellStyle name="Millares 12 3 3 2 2 3 5" xfId="49669" xr:uid="{83093665-45CD-48BB-8054-F0177ACB6BEF}"/>
    <cellStyle name="Millares 12 3 3 2 2 4" xfId="8301" xr:uid="{0C833C1E-F625-4CA5-94D2-58FA767FB203}"/>
    <cellStyle name="Millares 12 3 3 2 2 4 2" xfId="29804" xr:uid="{C81DEFAC-7978-4B96-92C0-995C18DE3F1E}"/>
    <cellStyle name="Millares 12 3 3 2 2 5" xfId="9958" xr:uid="{9C54FB43-EAE2-4C57-A352-57D981D35F00}"/>
    <cellStyle name="Millares 12 3 3 2 2 5 2" xfId="31461" xr:uid="{80948CC9-C941-4352-90F0-63DEDAAF8CBD}"/>
    <cellStyle name="Millares 12 3 3 2 2 6" xfId="16593" xr:uid="{781DDF06-62B2-485F-B3B0-293FC472E91F}"/>
    <cellStyle name="Millares 12 3 3 2 2 6 2" xfId="38096" xr:uid="{674D31DC-E778-4FD3-95E4-D68261AA4BBC}"/>
    <cellStyle name="Millares 12 3 3 2 2 7" xfId="23198" xr:uid="{1C1F4593-1839-4A28-934F-5FC817CAAF76}"/>
    <cellStyle name="Millares 12 3 3 2 2 8" xfId="44701" xr:uid="{5B43A52B-1966-4992-8D86-D25F6F2D3F06}"/>
    <cellStyle name="Millares 12 3 3 2 3" xfId="2379" xr:uid="{C3120782-7389-4391-A375-A7390A855504}"/>
    <cellStyle name="Millares 12 3 3 2 3 2" xfId="10645" xr:uid="{C2A30110-BD3D-4065-A99B-1830801529A4}"/>
    <cellStyle name="Millares 12 3 3 2 3 2 2" xfId="32148" xr:uid="{F9C078CE-4E7C-4B85-BB63-3F19CF78D803}"/>
    <cellStyle name="Millares 12 3 3 2 3 3" xfId="17280" xr:uid="{834F7E8F-68D3-45F0-9A7E-3A296B2177D5}"/>
    <cellStyle name="Millares 12 3 3 2 3 3 2" xfId="38783" xr:uid="{9F3D7824-D8DA-48A2-A241-310B0A8FEAD5}"/>
    <cellStyle name="Millares 12 3 3 2 3 4" xfId="23885" xr:uid="{3034FB50-BB78-40F3-BC92-897CC4CBC741}"/>
    <cellStyle name="Millares 12 3 3 2 3 5" xfId="45388" xr:uid="{B50328B5-44AD-40C5-B8A1-74455232285B}"/>
    <cellStyle name="Millares 12 3 3 2 4" xfId="2896" xr:uid="{3C44B63F-0E03-4CDB-911D-691EFB99CB2B}"/>
    <cellStyle name="Millares 12 3 3 2 4 2" xfId="11162" xr:uid="{739C3608-0316-48C4-8FDA-3893EC788585}"/>
    <cellStyle name="Millares 12 3 3 2 4 2 2" xfId="32665" xr:uid="{22F2AF89-0EFF-45D6-9E7B-70F0AB59E382}"/>
    <cellStyle name="Millares 12 3 3 2 4 3" xfId="17797" xr:uid="{23EDEDA4-558C-4771-B64F-29E822B901D0}"/>
    <cellStyle name="Millares 12 3 3 2 4 3 2" xfId="39300" xr:uid="{4569738A-AFC3-4323-AF66-3EBDAAC20498}"/>
    <cellStyle name="Millares 12 3 3 2 4 4" xfId="24402" xr:uid="{E9D8C6FA-2D65-42A7-9702-3B4660B3B261}"/>
    <cellStyle name="Millares 12 3 3 2 4 5" xfId="45905" xr:uid="{8303FD28-E830-4625-A09E-F624983DF09A}"/>
    <cellStyle name="Millares 12 3 3 2 5" xfId="3575" xr:uid="{3655C1FB-1C4B-49FC-9F7F-89553C82DD91}"/>
    <cellStyle name="Millares 12 3 3 2 5 2" xfId="11841" xr:uid="{C58F237B-0501-44AD-AEA8-8865E081507C}"/>
    <cellStyle name="Millares 12 3 3 2 5 2 2" xfId="33344" xr:uid="{292A75AB-64A6-408D-B7D9-C29BE7449033}"/>
    <cellStyle name="Millares 12 3 3 2 5 3" xfId="18476" xr:uid="{C5F63F97-AC08-4704-BD65-3008F1B28C0B}"/>
    <cellStyle name="Millares 12 3 3 2 5 3 2" xfId="39979" xr:uid="{9CC09D2D-80DE-4F40-B98E-3A9D409BC970}"/>
    <cellStyle name="Millares 12 3 3 2 5 4" xfId="25081" xr:uid="{1D6DA7C2-56EB-497F-A824-DC8E1BB71202}"/>
    <cellStyle name="Millares 12 3 3 2 5 5" xfId="46584" xr:uid="{4FCC8C81-5765-4264-A806-70AF2F373087}"/>
    <cellStyle name="Millares 12 3 3 2 6" xfId="5040" xr:uid="{B9BCE6E5-53C4-406F-BC4E-2898EA708FC4}"/>
    <cellStyle name="Millares 12 3 3 2 6 2" xfId="13306" xr:uid="{DC333A7B-CD07-408B-AF92-D8E33AB9E664}"/>
    <cellStyle name="Millares 12 3 3 2 6 2 2" xfId="34809" xr:uid="{7CFB38AE-5F98-4999-AA99-37DD07FEA47A}"/>
    <cellStyle name="Millares 12 3 3 2 6 3" xfId="19941" xr:uid="{9AC095A7-115C-4444-9105-3868C94506A2}"/>
    <cellStyle name="Millares 12 3 3 2 6 3 2" xfId="41444" xr:uid="{E3B6863D-1099-4F71-B708-65B553D21E26}"/>
    <cellStyle name="Millares 12 3 3 2 6 4" xfId="26546" xr:uid="{5E3DF425-5F22-405F-B3C9-E510B1255802}"/>
    <cellStyle name="Millares 12 3 3 2 6 5" xfId="48049" xr:uid="{A0BC54AF-805C-4E31-8DB1-9287D0D4D40A}"/>
    <cellStyle name="Millares 12 3 3 2 7" xfId="5714" xr:uid="{7E2F162E-40E9-4A35-B23F-3C6469E08E29}"/>
    <cellStyle name="Millares 12 3 3 2 7 2" xfId="13980" xr:uid="{C6FE590C-CD6E-4482-8400-0717B718340F}"/>
    <cellStyle name="Millares 12 3 3 2 7 2 2" xfId="35483" xr:uid="{0F980182-F3DE-4005-AC77-17CF6AF0F5C8}"/>
    <cellStyle name="Millares 12 3 3 2 7 3" xfId="20615" xr:uid="{CADD077B-7B9C-4915-B55E-F7AF9590B9C9}"/>
    <cellStyle name="Millares 12 3 3 2 7 3 2" xfId="42118" xr:uid="{EFB7B4E6-80A5-4C35-86C6-667478A0E090}"/>
    <cellStyle name="Millares 12 3 3 2 7 4" xfId="27220" xr:uid="{25E8D51E-77D6-4A24-99EC-8E4B1133E68D}"/>
    <cellStyle name="Millares 12 3 3 2 7 5" xfId="48723" xr:uid="{956C9399-73AF-4166-B7D3-9CB9255C4CC0}"/>
    <cellStyle name="Millares 12 3 3 2 8" xfId="7355" xr:uid="{5F70CC4A-B36C-4EE5-95AE-F6D40CAAD560}"/>
    <cellStyle name="Millares 12 3 3 2 8 2" xfId="28858" xr:uid="{CC31B00C-F6A3-4DF0-895D-AEC08C383456}"/>
    <cellStyle name="Millares 12 3 3 2 9" xfId="9012" xr:uid="{40E103DB-8EDD-4366-8174-4AE000E3F533}"/>
    <cellStyle name="Millares 12 3 3 2 9 2" xfId="30515" xr:uid="{5C24CCF4-6B1A-4BCF-ADEF-5FE73198A175}"/>
    <cellStyle name="Millares 12 3 3 3" xfId="1016" xr:uid="{C6103C81-86A2-425E-873B-602F73A99919}"/>
    <cellStyle name="Millares 12 3 3 3 2" xfId="3845" xr:uid="{2477138A-5D9F-4FE0-8388-DFC4A6DF7BBB}"/>
    <cellStyle name="Millares 12 3 3 3 2 2" xfId="12111" xr:uid="{4D6E9C37-7FB0-4CB0-BCE0-306328F3686D}"/>
    <cellStyle name="Millares 12 3 3 3 2 2 2" xfId="33614" xr:uid="{353C5754-BE7D-4390-B1BA-084C6097A05F}"/>
    <cellStyle name="Millares 12 3 3 3 2 3" xfId="18746" xr:uid="{B3E282FA-E235-4749-9747-294C25437E00}"/>
    <cellStyle name="Millares 12 3 3 3 2 3 2" xfId="40249" xr:uid="{00C87302-623C-49B0-9D8D-4B1B0C11229E}"/>
    <cellStyle name="Millares 12 3 3 3 2 4" xfId="25351" xr:uid="{E1669E39-4619-49EF-A4C1-4A81F98872AF}"/>
    <cellStyle name="Millares 12 3 3 3 2 5" xfId="46854" xr:uid="{55630663-1A43-4D75-BFD3-35AED2A06F78}"/>
    <cellStyle name="Millares 12 3 3 3 3" xfId="5984" xr:uid="{E219D4A9-9882-434C-B72A-C4EECC8BBBB9}"/>
    <cellStyle name="Millares 12 3 3 3 3 2" xfId="14250" xr:uid="{DCD1B62D-9111-4DFC-B815-296F297C3365}"/>
    <cellStyle name="Millares 12 3 3 3 3 2 2" xfId="35753" xr:uid="{0AB1BC6C-2740-4897-9171-838BF605B531}"/>
    <cellStyle name="Millares 12 3 3 3 3 3" xfId="20885" xr:uid="{D8CD8A5C-347F-4C17-931D-7C4C21EAE60A}"/>
    <cellStyle name="Millares 12 3 3 3 3 3 2" xfId="42388" xr:uid="{D7E3BF9D-3681-455F-8902-AC37C9E40A5E}"/>
    <cellStyle name="Millares 12 3 3 3 3 4" xfId="27490" xr:uid="{CF8E85D6-B30F-4DE6-BFF0-88F39090EEAC}"/>
    <cellStyle name="Millares 12 3 3 3 3 5" xfId="48993" xr:uid="{497CB4F8-FE77-4D11-AFB5-03947D8B204E}"/>
    <cellStyle name="Millares 12 3 3 3 4" xfId="7625" xr:uid="{48062E2D-258D-4139-82DB-1A676D4B4421}"/>
    <cellStyle name="Millares 12 3 3 3 4 2" xfId="29128" xr:uid="{4C12F36F-0B4B-4191-95DA-DC71C8F72607}"/>
    <cellStyle name="Millares 12 3 3 3 5" xfId="9282" xr:uid="{BB2A00C0-74D8-4191-AD46-1F21693C1C7A}"/>
    <cellStyle name="Millares 12 3 3 3 5 2" xfId="30785" xr:uid="{BD1E7F76-290B-4F4E-BC48-C108F05C3420}"/>
    <cellStyle name="Millares 12 3 3 3 6" xfId="15917" xr:uid="{B4C2FFC7-35B4-4AA9-BDCE-CEF0973EAEA3}"/>
    <cellStyle name="Millares 12 3 3 3 6 2" xfId="37420" xr:uid="{AE62B981-13DB-4069-9673-69661F78CA12}"/>
    <cellStyle name="Millares 12 3 3 3 7" xfId="22522" xr:uid="{7E88EBE2-80EB-4B48-A1D8-C0CEE42022D2}"/>
    <cellStyle name="Millares 12 3 3 3 8" xfId="44025" xr:uid="{7E1E39BA-0CD7-4E03-AD05-0B6A0057FD14}"/>
    <cellStyle name="Millares 12 3 3 4" xfId="1412" xr:uid="{4AD3BCDD-EEA7-4999-86DE-C52230073E02}"/>
    <cellStyle name="Millares 12 3 3 4 2" xfId="4241" xr:uid="{C24A2871-F241-4697-8D30-E7EA2F7912E5}"/>
    <cellStyle name="Millares 12 3 3 4 2 2" xfId="12507" xr:uid="{A039EDBE-3B17-4900-BAD3-66334964CAEA}"/>
    <cellStyle name="Millares 12 3 3 4 2 2 2" xfId="34010" xr:uid="{0C9EE83E-AD47-49E9-B70D-04B84E13B0B6}"/>
    <cellStyle name="Millares 12 3 3 4 2 3" xfId="19142" xr:uid="{70D124F4-FF70-4492-A97F-67506AB05337}"/>
    <cellStyle name="Millares 12 3 3 4 2 3 2" xfId="40645" xr:uid="{6D67AAD4-53AA-41EE-8231-7A7EEA0E74F4}"/>
    <cellStyle name="Millares 12 3 3 4 2 4" xfId="25747" xr:uid="{1F50F193-7DD9-42EB-9FA0-9237F6A9B689}"/>
    <cellStyle name="Millares 12 3 3 4 2 5" xfId="47250" xr:uid="{539F9224-E205-469C-ABEA-048985EEE4FD}"/>
    <cellStyle name="Millares 12 3 3 4 3" xfId="6380" xr:uid="{F41C3857-F24F-42DA-840A-FE726986BE82}"/>
    <cellStyle name="Millares 12 3 3 4 3 2" xfId="14646" xr:uid="{E11174B9-19EA-4131-9590-9F8DA14B60F7}"/>
    <cellStyle name="Millares 12 3 3 4 3 2 2" xfId="36149" xr:uid="{8499A52D-6466-4EB4-9344-2876176CD2B9}"/>
    <cellStyle name="Millares 12 3 3 4 3 3" xfId="21281" xr:uid="{43ED5F2E-5A73-4D00-96BB-DD11E4796777}"/>
    <cellStyle name="Millares 12 3 3 4 3 3 2" xfId="42784" xr:uid="{A66A186E-44BC-4A59-88C7-E77A89E65E36}"/>
    <cellStyle name="Millares 12 3 3 4 3 4" xfId="27886" xr:uid="{627F3852-9465-42BD-BEC9-E7AF9FA9D2D5}"/>
    <cellStyle name="Millares 12 3 3 4 3 5" xfId="49389" xr:uid="{0CE48F9C-9BB5-4881-A171-5EFCA2314972}"/>
    <cellStyle name="Millares 12 3 3 4 4" xfId="8021" xr:uid="{E33BB39A-701A-47DF-8C6F-283F92076FD6}"/>
    <cellStyle name="Millares 12 3 3 4 4 2" xfId="29524" xr:uid="{15FBEF85-C1F1-4990-8FB6-AB0ACC297701}"/>
    <cellStyle name="Millares 12 3 3 4 5" xfId="9678" xr:uid="{0E862F6E-D534-4BD8-983A-797C98AA87F2}"/>
    <cellStyle name="Millares 12 3 3 4 5 2" xfId="31181" xr:uid="{F47DC490-16A4-4D1A-B032-C952647625C7}"/>
    <cellStyle name="Millares 12 3 3 4 6" xfId="16313" xr:uid="{FB2B2D41-2848-4565-908A-B91F1FCE2144}"/>
    <cellStyle name="Millares 12 3 3 4 6 2" xfId="37816" xr:uid="{608C3397-2CA6-47D5-AD1E-EB50C16D6805}"/>
    <cellStyle name="Millares 12 3 3 4 7" xfId="22918" xr:uid="{7CA05377-9C4D-4829-8030-42A5DD419B66}"/>
    <cellStyle name="Millares 12 3 3 4 8" xfId="44421" xr:uid="{9DE18AD0-6971-4B62-8C76-5D25B9D352D1}"/>
    <cellStyle name="Millares 12 3 3 5" xfId="2099" xr:uid="{B0703DB2-CDC0-4DEE-AF82-1ADB0434305D}"/>
    <cellStyle name="Millares 12 3 3 5 2" xfId="10365" xr:uid="{FA861BEA-9714-4B8C-935D-728C42E04C86}"/>
    <cellStyle name="Millares 12 3 3 5 2 2" xfId="31868" xr:uid="{C2C77E5D-1790-4DE6-9BBD-B7D190060254}"/>
    <cellStyle name="Millares 12 3 3 5 3" xfId="17000" xr:uid="{186C4A32-317B-4FDB-A91D-9073A49DFCDC}"/>
    <cellStyle name="Millares 12 3 3 5 3 2" xfId="38503" xr:uid="{3D004F75-0D7B-4BAA-A674-C137F941332C}"/>
    <cellStyle name="Millares 12 3 3 5 4" xfId="23605" xr:uid="{3109990C-80B4-4297-A349-9B792A433E84}"/>
    <cellStyle name="Millares 12 3 3 5 5" xfId="45108" xr:uid="{01190DD8-D9EE-45C1-8871-44036E981D38}"/>
    <cellStyle name="Millares 12 3 3 6" xfId="2647" xr:uid="{611DC028-6F19-426A-A135-F186834E4365}"/>
    <cellStyle name="Millares 12 3 3 6 2" xfId="10913" xr:uid="{EC6016F9-1006-443F-AAE2-8A0096CCFBC5}"/>
    <cellStyle name="Millares 12 3 3 6 2 2" xfId="32416" xr:uid="{FF8D299C-B3EB-4430-91C3-AAB13EACE060}"/>
    <cellStyle name="Millares 12 3 3 6 3" xfId="17548" xr:uid="{6A788DBC-4CFE-4A6F-A01C-77FD23AB08E8}"/>
    <cellStyle name="Millares 12 3 3 6 3 2" xfId="39051" xr:uid="{6F2A6D7D-CAA4-4F56-B6B8-655815C73918}"/>
    <cellStyle name="Millares 12 3 3 6 4" xfId="24153" xr:uid="{E6E1CB9D-E8EE-48AC-81C6-EC5B22321C08}"/>
    <cellStyle name="Millares 12 3 3 6 5" xfId="45656" xr:uid="{7BE4E21B-4B79-479B-BBFB-2DB82CD47CDB}"/>
    <cellStyle name="Millares 12 3 3 7" xfId="3295" xr:uid="{44D14AE6-4221-4A9B-8854-4B53C86F4B8B}"/>
    <cellStyle name="Millares 12 3 3 7 2" xfId="11561" xr:uid="{06D42DC6-B097-4D4E-BFA7-8D442918E61C}"/>
    <cellStyle name="Millares 12 3 3 7 2 2" xfId="33064" xr:uid="{C6CFFA45-2A44-477F-B259-6F30ADE1CFC7}"/>
    <cellStyle name="Millares 12 3 3 7 3" xfId="18196" xr:uid="{B239D53E-13DD-4C07-98EB-2985A5604F7F}"/>
    <cellStyle name="Millares 12 3 3 7 3 2" xfId="39699" xr:uid="{14C1C790-80FB-4671-8D86-6E1CCC058BC8}"/>
    <cellStyle name="Millares 12 3 3 7 4" xfId="24801" xr:uid="{E8F2152D-CBEC-4132-9FFD-70D0A1C31C9F}"/>
    <cellStyle name="Millares 12 3 3 7 5" xfId="46304" xr:uid="{E53237BD-585E-40EA-B0E4-2E15E217C380}"/>
    <cellStyle name="Millares 12 3 3 8" xfId="4791" xr:uid="{8F76B067-4B71-4FAB-BCAC-A713A97FAFE3}"/>
    <cellStyle name="Millares 12 3 3 8 2" xfId="13057" xr:uid="{E4C3340A-372B-4A6D-BA95-A7EFBDF3B21B}"/>
    <cellStyle name="Millares 12 3 3 8 2 2" xfId="34560" xr:uid="{7C0D2B44-EA85-4482-842A-2D845170DBA5}"/>
    <cellStyle name="Millares 12 3 3 8 3" xfId="19692" xr:uid="{F85F04F9-407E-4FAD-9558-04E39A59BEBB}"/>
    <cellStyle name="Millares 12 3 3 8 3 2" xfId="41195" xr:uid="{814D6EDE-F517-45EC-8437-FCC478D3C255}"/>
    <cellStyle name="Millares 12 3 3 8 4" xfId="26297" xr:uid="{6D5A50AF-FA2B-4CFD-9F29-0A8B3E2404D8}"/>
    <cellStyle name="Millares 12 3 3 8 5" xfId="47800" xr:uid="{5BEB6CCB-8FFD-49BC-852A-7B76C2103970}"/>
    <cellStyle name="Millares 12 3 3 9" xfId="5434" xr:uid="{5541F2F4-B612-4BAB-AA02-57AA81623BE7}"/>
    <cellStyle name="Millares 12 3 3 9 2" xfId="13700" xr:uid="{DE4A351C-CA6B-46B8-98D9-035F7E60AE3C}"/>
    <cellStyle name="Millares 12 3 3 9 2 2" xfId="35203" xr:uid="{DE79BDD2-AEBB-4D56-8AD5-65242D2022B9}"/>
    <cellStyle name="Millares 12 3 3 9 3" xfId="20335" xr:uid="{089ABB0C-A9B5-446A-A50A-C16B2D6319C5}"/>
    <cellStyle name="Millares 12 3 3 9 3 2" xfId="41838" xr:uid="{F35DCFF8-58AC-45A6-B7FC-06FE7BA0B48B}"/>
    <cellStyle name="Millares 12 3 3 9 4" xfId="26940" xr:uid="{64DABA99-9F26-45FA-A47D-4CA0E62E36E2}"/>
    <cellStyle name="Millares 12 3 3 9 5" xfId="48443" xr:uid="{7A1366F9-7478-44E6-A9F7-7A6FBCA2F528}"/>
    <cellStyle name="Millares 12 3 4" xfId="337" xr:uid="{332A0422-3400-4E70-A0E6-4C441639F6A1}"/>
    <cellStyle name="Millares 12 3 4 10" xfId="15240" xr:uid="{6B2C57BE-66A3-4CDF-A3E3-3ADA530DC0F8}"/>
    <cellStyle name="Millares 12 3 4 10 2" xfId="36743" xr:uid="{6916613D-731F-42FC-B672-CE2FEC66EA37}"/>
    <cellStyle name="Millares 12 3 4 11" xfId="21845" xr:uid="{DA4814BE-5114-411F-AEAE-31B2A4AAFE3F}"/>
    <cellStyle name="Millares 12 3 4 12" xfId="43348" xr:uid="{A83EA615-0FF9-45FE-8BDD-2ADEC2F261F4}"/>
    <cellStyle name="Millares 12 3 4 2" xfId="1285" xr:uid="{5A14604F-9CCB-4A1F-89E8-E3B6905B4242}"/>
    <cellStyle name="Millares 12 3 4 2 2" xfId="4114" xr:uid="{8498DBA4-0F9F-4B95-A108-B7F4EC407E61}"/>
    <cellStyle name="Millares 12 3 4 2 2 2" xfId="12380" xr:uid="{BC27EB14-DB92-4CC1-9B60-0EAFB5BBF1DC}"/>
    <cellStyle name="Millares 12 3 4 2 2 2 2" xfId="33883" xr:uid="{489AC657-609D-4D28-9757-BEEB8D97C938}"/>
    <cellStyle name="Millares 12 3 4 2 2 3" xfId="19015" xr:uid="{72768DBA-11D8-4747-937B-C5B4BC0F204C}"/>
    <cellStyle name="Millares 12 3 4 2 2 3 2" xfId="40518" xr:uid="{42F9BC8B-C7D9-4732-BFFA-EE29DDF65D8A}"/>
    <cellStyle name="Millares 12 3 4 2 2 4" xfId="25620" xr:uid="{695D1FCB-54D7-48EB-8678-74BB364569F0}"/>
    <cellStyle name="Millares 12 3 4 2 2 5" xfId="47123" xr:uid="{0DE1DE23-E0B4-46EB-970B-95003B760F3F}"/>
    <cellStyle name="Millares 12 3 4 2 3" xfId="6253" xr:uid="{AAA9886F-F6ED-4BCE-9D0F-9903CEBD1ADB}"/>
    <cellStyle name="Millares 12 3 4 2 3 2" xfId="14519" xr:uid="{5FA81234-CBEA-49EA-88C0-163FE3A57AF3}"/>
    <cellStyle name="Millares 12 3 4 2 3 2 2" xfId="36022" xr:uid="{4C512A2C-5E2A-4376-8644-2CF07DCB2A8C}"/>
    <cellStyle name="Millares 12 3 4 2 3 3" xfId="21154" xr:uid="{60BE76EF-2052-4251-89B4-5D7835EC1D45}"/>
    <cellStyle name="Millares 12 3 4 2 3 3 2" xfId="42657" xr:uid="{DEB85694-4894-444C-94E6-A0C5CE8CD538}"/>
    <cellStyle name="Millares 12 3 4 2 3 4" xfId="27759" xr:uid="{E9E74989-4FE1-4080-B1B8-79406B29EE50}"/>
    <cellStyle name="Millares 12 3 4 2 3 5" xfId="49262" xr:uid="{947D5792-524D-44F1-B825-0F612C100A22}"/>
    <cellStyle name="Millares 12 3 4 2 4" xfId="7894" xr:uid="{C1AF65DF-0CE8-4769-9821-2D45AD4731D8}"/>
    <cellStyle name="Millares 12 3 4 2 4 2" xfId="29397" xr:uid="{DCB3EE5B-69BA-4613-AD81-94891EC80358}"/>
    <cellStyle name="Millares 12 3 4 2 5" xfId="9551" xr:uid="{6F681363-D231-42DA-96E5-DD08783238F5}"/>
    <cellStyle name="Millares 12 3 4 2 5 2" xfId="31054" xr:uid="{892A5638-30E9-4F48-AA99-39E3AB0981CE}"/>
    <cellStyle name="Millares 12 3 4 2 6" xfId="16186" xr:uid="{622A02D5-8334-4C98-AC59-677632A63DD7}"/>
    <cellStyle name="Millares 12 3 4 2 6 2" xfId="37689" xr:uid="{7E070C12-6DDC-4C8A-8848-B83E553511AE}"/>
    <cellStyle name="Millares 12 3 4 2 7" xfId="22791" xr:uid="{9894D848-211E-4468-8EF0-B7DEE693ADA1}"/>
    <cellStyle name="Millares 12 3 4 2 8" xfId="44294" xr:uid="{9CB77D04-7C39-4563-A4F6-EB9F91836109}"/>
    <cellStyle name="Millares 12 3 4 3" xfId="1972" xr:uid="{ED19E28F-7E0A-49D6-A038-A3FA8D0468A2}"/>
    <cellStyle name="Millares 12 3 4 3 2" xfId="10238" xr:uid="{949C5D73-8F7A-4660-982F-2B92BC11DC3B}"/>
    <cellStyle name="Millares 12 3 4 3 2 2" xfId="31741" xr:uid="{B88C71E9-E551-4892-B00E-E3889103B565}"/>
    <cellStyle name="Millares 12 3 4 3 3" xfId="16873" xr:uid="{AD155664-C938-4602-A94E-D5E4BE22D46D}"/>
    <cellStyle name="Millares 12 3 4 3 3 2" xfId="38376" xr:uid="{E4324C43-0D80-4CE9-969A-DA10A15C7472}"/>
    <cellStyle name="Millares 12 3 4 3 4" xfId="23478" xr:uid="{C2DDF227-E4C3-4B0A-9F83-97357CF2E67C}"/>
    <cellStyle name="Millares 12 3 4 3 5" xfId="44981" xr:uid="{50C3A73F-CBE5-48C7-8CC1-BB702AD7EFCF}"/>
    <cellStyle name="Millares 12 3 4 4" xfId="2771" xr:uid="{14B393CD-18D8-4E37-A546-95CEFF2F7187}"/>
    <cellStyle name="Millares 12 3 4 4 2" xfId="11037" xr:uid="{C9A4F489-E75A-426D-B0AD-5FB5B718ABE0}"/>
    <cellStyle name="Millares 12 3 4 4 2 2" xfId="32540" xr:uid="{87F92B60-935B-40CA-B333-34B9DE6E8E05}"/>
    <cellStyle name="Millares 12 3 4 4 3" xfId="17672" xr:uid="{D38F55BF-4EB2-45DD-9A34-5B7A178EF19E}"/>
    <cellStyle name="Millares 12 3 4 4 3 2" xfId="39175" xr:uid="{6F2E0622-C726-47AA-8729-19765A559C21}"/>
    <cellStyle name="Millares 12 3 4 4 4" xfId="24277" xr:uid="{653DC0BD-3BEE-4016-86F5-C67088748799}"/>
    <cellStyle name="Millares 12 3 4 4 5" xfId="45780" xr:uid="{D84400F8-72E7-431D-A5AC-04353A591801}"/>
    <cellStyle name="Millares 12 3 4 5" xfId="3168" xr:uid="{C30B10D1-93D8-4B0D-B97F-12CA5252BF84}"/>
    <cellStyle name="Millares 12 3 4 5 2" xfId="11434" xr:uid="{7DD38C5A-C5AF-422C-89BB-2CA043C524F6}"/>
    <cellStyle name="Millares 12 3 4 5 2 2" xfId="32937" xr:uid="{5A79C9AF-815F-42EF-96AD-D1E40BE322CF}"/>
    <cellStyle name="Millares 12 3 4 5 3" xfId="18069" xr:uid="{4E7F41C1-55EF-4145-A1EA-E9DB9A17BA73}"/>
    <cellStyle name="Millares 12 3 4 5 3 2" xfId="39572" xr:uid="{E5666ABA-4A29-4DC5-A7AE-860023701BB9}"/>
    <cellStyle name="Millares 12 3 4 5 4" xfId="24674" xr:uid="{CA2DFB7D-7FC9-4646-9A05-90ED2188AA42}"/>
    <cellStyle name="Millares 12 3 4 5 5" xfId="46177" xr:uid="{6B6BA002-A0F2-4E92-991D-4D52327C6CDE}"/>
    <cellStyle name="Millares 12 3 4 6" xfId="4915" xr:uid="{3350B850-2D0E-456A-90CA-65F3DAE6861B}"/>
    <cellStyle name="Millares 12 3 4 6 2" xfId="13181" xr:uid="{8CAC1F51-9652-4648-8DD5-8EBFC8126EBA}"/>
    <cellStyle name="Millares 12 3 4 6 2 2" xfId="34684" xr:uid="{58286F8C-FF7E-4580-AAC5-3A0F9AF81B59}"/>
    <cellStyle name="Millares 12 3 4 6 3" xfId="19816" xr:uid="{8F718926-8BAE-4F63-82EC-5CA629875320}"/>
    <cellStyle name="Millares 12 3 4 6 3 2" xfId="41319" xr:uid="{5E1FC487-ACC3-4600-9C2E-B2554D772CB0}"/>
    <cellStyle name="Millares 12 3 4 6 4" xfId="26421" xr:uid="{B4BA5B60-03E0-445C-B72A-033AFC986C4A}"/>
    <cellStyle name="Millares 12 3 4 6 5" xfId="47924" xr:uid="{EC86EAB7-708C-4032-9216-934A5CD913A8}"/>
    <cellStyle name="Millares 12 3 4 7" xfId="5307" xr:uid="{12CC7243-11E8-4473-BA53-A68ADCC04840}"/>
    <cellStyle name="Millares 12 3 4 7 2" xfId="13573" xr:uid="{5834A736-76F8-4756-BAB2-606FD7FD5140}"/>
    <cellStyle name="Millares 12 3 4 7 2 2" xfId="35076" xr:uid="{E4D964DD-E68B-4DB9-BA25-F040D833DBE1}"/>
    <cellStyle name="Millares 12 3 4 7 3" xfId="20208" xr:uid="{737BA1C0-DB99-49BB-9628-20B94EA18B9C}"/>
    <cellStyle name="Millares 12 3 4 7 3 2" xfId="41711" xr:uid="{7AAEC460-24FE-4734-A3E1-D9473CBFB2FF}"/>
    <cellStyle name="Millares 12 3 4 7 4" xfId="26813" xr:uid="{ACA07705-2EE7-4ABB-A31D-9F7D4FD97A93}"/>
    <cellStyle name="Millares 12 3 4 7 5" xfId="48316" xr:uid="{510777BA-AE2E-4799-A8C7-7577F0019338}"/>
    <cellStyle name="Millares 12 3 4 8" xfId="6948" xr:uid="{742C111E-948C-461F-ABD0-070D06E90C00}"/>
    <cellStyle name="Millares 12 3 4 8 2" xfId="28451" xr:uid="{84197BB6-E4D9-4708-8445-DD7F19933F4E}"/>
    <cellStyle name="Millares 12 3 4 9" xfId="8604" xr:uid="{2DE1CDB4-5AE7-4827-B4C5-3FBD8B735A44}"/>
    <cellStyle name="Millares 12 3 4 9 2" xfId="30107" xr:uid="{A1104959-D305-4383-A4D4-83739E4B8F5C}"/>
    <cellStyle name="Millares 12 3 5" xfId="621" xr:uid="{C7BB9692-160C-4FFB-B92E-251DCBE1F917}"/>
    <cellStyle name="Millares 12 3 5 10" xfId="43630" xr:uid="{548876D2-37EF-4006-BCDD-A61B47632364}"/>
    <cellStyle name="Millares 12 3 5 2" xfId="1567" xr:uid="{96CDA0CE-E821-48BF-AD37-A4BC84EFD212}"/>
    <cellStyle name="Millares 12 3 5 2 2" xfId="4396" xr:uid="{275D47F8-7654-43D9-A619-69CA8A8001EE}"/>
    <cellStyle name="Millares 12 3 5 2 2 2" xfId="12662" xr:uid="{97983EC8-D251-41B0-9D87-2B56F476A4B9}"/>
    <cellStyle name="Millares 12 3 5 2 2 2 2" xfId="34165" xr:uid="{AA32B52A-0C2F-476E-BFFC-D74455F279EB}"/>
    <cellStyle name="Millares 12 3 5 2 2 3" xfId="19297" xr:uid="{12039C1C-DEC4-4755-8E08-4C009D0FCF0E}"/>
    <cellStyle name="Millares 12 3 5 2 2 3 2" xfId="40800" xr:uid="{C30D5BD6-D480-487D-B286-5F999FB78EF3}"/>
    <cellStyle name="Millares 12 3 5 2 2 4" xfId="25902" xr:uid="{AA8CD16C-6956-420B-B241-FE3F249BC822}"/>
    <cellStyle name="Millares 12 3 5 2 2 5" xfId="47405" xr:uid="{F6FDB5CD-3134-4EBE-9863-4BF5483476A9}"/>
    <cellStyle name="Millares 12 3 5 2 3" xfId="6535" xr:uid="{7367623E-9F9E-4C3C-A56A-980BB44B4EAD}"/>
    <cellStyle name="Millares 12 3 5 2 3 2" xfId="14801" xr:uid="{295E4F3F-BD91-4767-B1C1-AF85312F9D39}"/>
    <cellStyle name="Millares 12 3 5 2 3 2 2" xfId="36304" xr:uid="{7E919FBB-2057-4B0F-A955-7ED3F3F272E6}"/>
    <cellStyle name="Millares 12 3 5 2 3 3" xfId="21436" xr:uid="{15484A46-A8EC-4817-B4ED-65D79EAEF0F5}"/>
    <cellStyle name="Millares 12 3 5 2 3 3 2" xfId="42939" xr:uid="{39C5B657-21B1-4E55-BBF0-ADBA03A614BE}"/>
    <cellStyle name="Millares 12 3 5 2 3 4" xfId="28041" xr:uid="{A4A5BCC8-7972-450F-8063-E2F7202D4B60}"/>
    <cellStyle name="Millares 12 3 5 2 3 5" xfId="49544" xr:uid="{ABE3007A-7DC4-4147-A7ED-3F9617BF42D2}"/>
    <cellStyle name="Millares 12 3 5 2 4" xfId="8176" xr:uid="{2C6D137D-0845-42B6-813D-3F1421297BF0}"/>
    <cellStyle name="Millares 12 3 5 2 4 2" xfId="29679" xr:uid="{0CEA0650-2117-4061-A4A1-165A6D72712B}"/>
    <cellStyle name="Millares 12 3 5 2 5" xfId="9833" xr:uid="{577F9569-78A5-4F06-ADF2-2956A5FEBA90}"/>
    <cellStyle name="Millares 12 3 5 2 5 2" xfId="31336" xr:uid="{C090934A-BA35-4D90-8E0C-8DED2E1757A8}"/>
    <cellStyle name="Millares 12 3 5 2 6" xfId="16468" xr:uid="{533243B9-A50E-4AF1-AFAB-9D041012D627}"/>
    <cellStyle name="Millares 12 3 5 2 6 2" xfId="37971" xr:uid="{FFE55BAB-995A-4687-80DC-42C2661BA21F}"/>
    <cellStyle name="Millares 12 3 5 2 7" xfId="23073" xr:uid="{54C814CD-2FD4-49B2-8B62-B81482C2F6A8}"/>
    <cellStyle name="Millares 12 3 5 2 8" xfId="44576" xr:uid="{10EBB7DE-77B0-4B44-A2A7-DE6A7F04FBE9}"/>
    <cellStyle name="Millares 12 3 5 3" xfId="2254" xr:uid="{C2FA0785-49AC-4295-9925-D4CD19066F5F}"/>
    <cellStyle name="Millares 12 3 5 3 2" xfId="10520" xr:uid="{F2827E6C-8BD1-418D-9B19-B5452ED550E1}"/>
    <cellStyle name="Millares 12 3 5 3 2 2" xfId="32023" xr:uid="{7AC27E3A-4077-4BD1-8BE9-C14B3612D319}"/>
    <cellStyle name="Millares 12 3 5 3 3" xfId="17155" xr:uid="{B1FBDF97-EB86-43EA-AD09-44DA46C99094}"/>
    <cellStyle name="Millares 12 3 5 3 3 2" xfId="38658" xr:uid="{5B285454-54D3-45DE-82E0-3274B382BAA3}"/>
    <cellStyle name="Millares 12 3 5 3 4" xfId="23760" xr:uid="{7AC33A87-91C8-4F57-A638-F67415B2B790}"/>
    <cellStyle name="Millares 12 3 5 3 5" xfId="45263" xr:uid="{22AAFDB8-F7CB-4B22-AB5C-5520E610BF85}"/>
    <cellStyle name="Millares 12 3 5 4" xfId="3450" xr:uid="{B8939102-E92E-4DD6-B47E-6F8C620E0CCA}"/>
    <cellStyle name="Millares 12 3 5 4 2" xfId="11716" xr:uid="{436F0359-9762-4B80-9728-12BD06511185}"/>
    <cellStyle name="Millares 12 3 5 4 2 2" xfId="33219" xr:uid="{89188CA9-2D8F-4DBF-860D-6C2C48FA33D0}"/>
    <cellStyle name="Millares 12 3 5 4 3" xfId="18351" xr:uid="{FDAA9921-87AA-4B46-A0BC-732E613FB999}"/>
    <cellStyle name="Millares 12 3 5 4 3 2" xfId="39854" xr:uid="{CBD64B9F-47E0-4941-A58A-4EAF91ECA51A}"/>
    <cellStyle name="Millares 12 3 5 4 4" xfId="24956" xr:uid="{0776D520-4E18-4B6D-9A30-240423C9691F}"/>
    <cellStyle name="Millares 12 3 5 4 5" xfId="46459" xr:uid="{697FA886-AD67-4D28-8A45-D19F9DA27B7D}"/>
    <cellStyle name="Millares 12 3 5 5" xfId="5589" xr:uid="{85A4E5AC-71BE-4C4E-BE16-7D51E2AE2BB1}"/>
    <cellStyle name="Millares 12 3 5 5 2" xfId="13855" xr:uid="{30B752B4-8EBC-4E63-9ABD-F0451C5144FA}"/>
    <cellStyle name="Millares 12 3 5 5 2 2" xfId="35358" xr:uid="{6EDFB7CA-BAD4-487C-9B97-BA2270844E3A}"/>
    <cellStyle name="Millares 12 3 5 5 3" xfId="20490" xr:uid="{78472B94-2BD6-45E0-AB81-524BD5603644}"/>
    <cellStyle name="Millares 12 3 5 5 3 2" xfId="41993" xr:uid="{90FCE725-BD65-4F9C-BCDA-18D47168FB17}"/>
    <cellStyle name="Millares 12 3 5 5 4" xfId="27095" xr:uid="{93B49615-7BB9-4B25-B9A6-9CA183193D90}"/>
    <cellStyle name="Millares 12 3 5 5 5" xfId="48598" xr:uid="{5F83769E-AFE4-4BDD-B6A5-F66529270493}"/>
    <cellStyle name="Millares 12 3 5 6" xfId="7230" xr:uid="{759FD37D-3C59-476C-A8DD-17C51CF64DC8}"/>
    <cellStyle name="Millares 12 3 5 6 2" xfId="28733" xr:uid="{F1A9B36C-B9EF-4D07-BFAB-1CE974517E7C}"/>
    <cellStyle name="Millares 12 3 5 7" xfId="8887" xr:uid="{2647C066-6EE4-4B05-9988-75E6125AFC8D}"/>
    <cellStyle name="Millares 12 3 5 7 2" xfId="30390" xr:uid="{C9857021-BDC6-46E7-B54A-977E8DCCD2CF}"/>
    <cellStyle name="Millares 12 3 5 8" xfId="15522" xr:uid="{D1A59E36-37AE-4437-A274-5CB3F7CEDD2E}"/>
    <cellStyle name="Millares 12 3 5 8 2" xfId="37025" xr:uid="{5ADCA4A7-972E-49B2-AD7E-96A63C1164A3}"/>
    <cellStyle name="Millares 12 3 5 9" xfId="22127" xr:uid="{370B9A6C-9051-45B1-AE76-270473FD06C9}"/>
    <cellStyle name="Millares 12 3 6" xfId="889" xr:uid="{E6E82575-6BF5-4ACB-8117-324E1FF9F10F}"/>
    <cellStyle name="Millares 12 3 6 2" xfId="3718" xr:uid="{8DCE137D-F8E6-409C-9651-697D393F7B4C}"/>
    <cellStyle name="Millares 12 3 6 2 2" xfId="11984" xr:uid="{B99AED03-EAF4-4DB3-9EC5-777F073A5BAE}"/>
    <cellStyle name="Millares 12 3 6 2 2 2" xfId="33487" xr:uid="{3A2CEB90-BB36-411E-96A4-253763BF6190}"/>
    <cellStyle name="Millares 12 3 6 2 3" xfId="18619" xr:uid="{936B85ED-7520-419D-8AB5-A83DA8ED3C60}"/>
    <cellStyle name="Millares 12 3 6 2 3 2" xfId="40122" xr:uid="{93CDE01B-95D0-4CB5-8C3B-FA3F45441CA4}"/>
    <cellStyle name="Millares 12 3 6 2 4" xfId="25224" xr:uid="{7A10F533-E9F2-4FE5-B920-C56D70A130DB}"/>
    <cellStyle name="Millares 12 3 6 2 5" xfId="46727" xr:uid="{0AFA380A-D7BB-4F0A-9133-2E18E8F34FEC}"/>
    <cellStyle name="Millares 12 3 6 3" xfId="5857" xr:uid="{0839FDAB-DBC6-4E41-B9FA-DA6EF634761E}"/>
    <cellStyle name="Millares 12 3 6 3 2" xfId="14123" xr:uid="{2B0B54AC-3F54-444B-B3E4-6B40857165CC}"/>
    <cellStyle name="Millares 12 3 6 3 2 2" xfId="35626" xr:uid="{44A08605-61C8-4665-BE3C-6194D615ED06}"/>
    <cellStyle name="Millares 12 3 6 3 3" xfId="20758" xr:uid="{012A9A88-E523-4660-A86F-C5E4E58BFD7B}"/>
    <cellStyle name="Millares 12 3 6 3 3 2" xfId="42261" xr:uid="{ABF6647C-0D7A-4029-BD9B-F48B3BDA88E8}"/>
    <cellStyle name="Millares 12 3 6 3 4" xfId="27363" xr:uid="{0E7C8CB5-41EC-49C0-8C13-D8542C0BB869}"/>
    <cellStyle name="Millares 12 3 6 3 5" xfId="48866" xr:uid="{F3378887-23AC-4117-9160-6DAEB21BF89E}"/>
    <cellStyle name="Millares 12 3 6 4" xfId="7498" xr:uid="{D4F0C53A-2C84-4BE3-9E56-64111E389275}"/>
    <cellStyle name="Millares 12 3 6 4 2" xfId="29001" xr:uid="{E5EBDCE3-B93C-4032-80AF-BA46A9B2964F}"/>
    <cellStyle name="Millares 12 3 6 5" xfId="9155" xr:uid="{EDB2BF9C-354A-412C-AA6A-1160C5356E1E}"/>
    <cellStyle name="Millares 12 3 6 5 2" xfId="30658" xr:uid="{E4225255-599D-4604-A122-BAC23CDF33EB}"/>
    <cellStyle name="Millares 12 3 6 6" xfId="15790" xr:uid="{612F1D4B-F8BC-4E9C-BF1B-13FEF03AAC6E}"/>
    <cellStyle name="Millares 12 3 6 6 2" xfId="37293" xr:uid="{A328AE8D-1325-4878-AE62-6DE16DA2A136}"/>
    <cellStyle name="Millares 12 3 6 7" xfId="22395" xr:uid="{31D6FD41-D142-4956-8269-002CDACE63C7}"/>
    <cellStyle name="Millares 12 3 6 8" xfId="43898" xr:uid="{969EC82C-8FB0-453A-86C6-DE6A3DA83EC9}"/>
    <cellStyle name="Millares 12 3 7" xfId="1150" xr:uid="{2666B008-9492-4756-BA6C-607977BB5930}"/>
    <cellStyle name="Millares 12 3 7 2" xfId="3979" xr:uid="{28B67FE3-57F7-424D-A27C-0E5458E9013D}"/>
    <cellStyle name="Millares 12 3 7 2 2" xfId="12245" xr:uid="{CB3D580D-861E-4A6A-B2B4-6D7BC24ED734}"/>
    <cellStyle name="Millares 12 3 7 2 2 2" xfId="33748" xr:uid="{CBC09DDB-46D3-45B2-9020-0460B93384D3}"/>
    <cellStyle name="Millares 12 3 7 2 3" xfId="18880" xr:uid="{AA9274F3-7C04-4BE3-81CB-C1365EB599F7}"/>
    <cellStyle name="Millares 12 3 7 2 3 2" xfId="40383" xr:uid="{FF1642E0-3903-4425-ACB3-5D696FF46235}"/>
    <cellStyle name="Millares 12 3 7 2 4" xfId="25485" xr:uid="{1C73D050-E977-40BE-9D94-65AA5BD59625}"/>
    <cellStyle name="Millares 12 3 7 2 5" xfId="46988" xr:uid="{BC3B478D-809C-4887-BADB-0349326D48F8}"/>
    <cellStyle name="Millares 12 3 7 3" xfId="6118" xr:uid="{6B675125-3811-477B-82C2-0D2829300529}"/>
    <cellStyle name="Millares 12 3 7 3 2" xfId="14384" xr:uid="{13221F1B-FC2C-4730-A8E5-E1EF5369E45F}"/>
    <cellStyle name="Millares 12 3 7 3 2 2" xfId="35887" xr:uid="{FB5476CF-E0FE-4B21-9791-265EDA7B82A3}"/>
    <cellStyle name="Millares 12 3 7 3 3" xfId="21019" xr:uid="{3C28DF90-4CC8-4317-AB7E-F0B33D80D45F}"/>
    <cellStyle name="Millares 12 3 7 3 3 2" xfId="42522" xr:uid="{C0347600-6A54-4F56-8445-AEE4F897EB64}"/>
    <cellStyle name="Millares 12 3 7 3 4" xfId="27624" xr:uid="{EE92F7C8-AF9D-4658-B325-EE5517AD232C}"/>
    <cellStyle name="Millares 12 3 7 3 5" xfId="49127" xr:uid="{43CB5309-760B-4B22-BF77-F8DF5CC7448C}"/>
    <cellStyle name="Millares 12 3 7 4" xfId="7759" xr:uid="{38C7DF83-6682-481E-A022-969DF6131779}"/>
    <cellStyle name="Millares 12 3 7 4 2" xfId="29262" xr:uid="{4CD5214F-1F71-4129-9F3B-9DEFF29B651F}"/>
    <cellStyle name="Millares 12 3 7 5" xfId="9416" xr:uid="{7F359115-5F11-40CC-B84B-2B4346224000}"/>
    <cellStyle name="Millares 12 3 7 5 2" xfId="30919" xr:uid="{D9FA6A9B-85D8-4549-9339-B6ACD2047795}"/>
    <cellStyle name="Millares 12 3 7 6" xfId="16051" xr:uid="{11614E7F-57C5-4BC8-BAF4-BDC57503F79F}"/>
    <cellStyle name="Millares 12 3 7 6 2" xfId="37554" xr:uid="{9D527DC5-83D7-4142-B451-49D86CBD1131}"/>
    <cellStyle name="Millares 12 3 7 7" xfId="22656" xr:uid="{0CC66357-0AC3-4F07-8D5A-EAD786D96CB3}"/>
    <cellStyle name="Millares 12 3 7 8" xfId="44159" xr:uid="{C463A49F-7CC2-482D-B1F8-05F0772C835A}"/>
    <cellStyle name="Millares 12 3 8" xfId="1838" xr:uid="{1113DBBD-8BE7-4FC8-8F0F-78B8915201BE}"/>
    <cellStyle name="Millares 12 3 8 2" xfId="10104" xr:uid="{ADE2C627-EE56-49C7-A047-F613135E890F}"/>
    <cellStyle name="Millares 12 3 8 2 2" xfId="31607" xr:uid="{C2CBE940-0BAA-4A93-8DDB-9260E61DD3F9}"/>
    <cellStyle name="Millares 12 3 8 3" xfId="16739" xr:uid="{F7EE12CC-8323-4785-825E-9B3CA3A0AB29}"/>
    <cellStyle name="Millares 12 3 8 3 2" xfId="38242" xr:uid="{922C4DDC-1C52-4621-A529-BC7156E20775}"/>
    <cellStyle name="Millares 12 3 8 4" xfId="23344" xr:uid="{E222B888-60A7-4DC0-A349-6B7B55707ED8}"/>
    <cellStyle name="Millares 12 3 8 5" xfId="44847" xr:uid="{A5025C06-1005-4233-951B-139BF415124F}"/>
    <cellStyle name="Millares 12 3 9" xfId="2523" xr:uid="{78F55703-0974-4396-818C-2F78D7D0A31F}"/>
    <cellStyle name="Millares 12 3 9 2" xfId="10789" xr:uid="{7666319E-A5A2-47E8-95E4-41C34AC02028}"/>
    <cellStyle name="Millares 12 3 9 2 2" xfId="32292" xr:uid="{EE3C3282-6CAE-475F-AEF2-0567890897A4}"/>
    <cellStyle name="Millares 12 3 9 3" xfId="17424" xr:uid="{A2E077A2-4837-4B51-B4E8-50A1427E95E5}"/>
    <cellStyle name="Millares 12 3 9 3 2" xfId="38927" xr:uid="{C6092945-C15B-470F-B50E-16840DE174D9}"/>
    <cellStyle name="Millares 12 3 9 4" xfId="24029" xr:uid="{DC9C7474-9607-4533-8282-7A51ACDC519A}"/>
    <cellStyle name="Millares 12 3 9 5" xfId="45532" xr:uid="{7BF4CC85-EB22-4ADB-B430-0ACCC0789025}"/>
    <cellStyle name="Millares 12 4" xfId="183" xr:uid="{879D33C6-FCFC-47E0-9D35-77F6775B5EF2}"/>
    <cellStyle name="Millares 12 5" xfId="151" xr:uid="{520564AC-A47C-4B1A-A6C3-58B77C0C6089}"/>
    <cellStyle name="Millares 12 5 10" xfId="4688" xr:uid="{67AFE5AF-616D-41E2-8E79-428454FC6235}"/>
    <cellStyle name="Millares 12 5 10 2" xfId="12954" xr:uid="{7A9B4854-3E05-4D76-ADCE-71A5620664AE}"/>
    <cellStyle name="Millares 12 5 10 2 2" xfId="34457" xr:uid="{0DD425C2-ED72-4E62-A28D-61BAFAA5CBB2}"/>
    <cellStyle name="Millares 12 5 10 3" xfId="19589" xr:uid="{CD3E8AD1-FE96-4315-A372-90FFDFA35D6C}"/>
    <cellStyle name="Millares 12 5 10 3 2" xfId="41092" xr:uid="{66150FAD-DF5D-4116-B4ED-E94F78C1AEF3}"/>
    <cellStyle name="Millares 12 5 10 4" xfId="26194" xr:uid="{AE1BAC25-BCC7-4F2D-BBC3-F2396BF726A6}"/>
    <cellStyle name="Millares 12 5 10 5" xfId="47697" xr:uid="{0DA0FBC1-738E-4E40-AC56-C5924A61E10C}"/>
    <cellStyle name="Millares 12 5 11" xfId="5191" xr:uid="{1799D676-5E68-4211-BF8E-002145BF66E6}"/>
    <cellStyle name="Millares 12 5 11 2" xfId="13457" xr:uid="{F528EFD5-AEC2-4588-93F2-BD56C9347AA2}"/>
    <cellStyle name="Millares 12 5 11 2 2" xfId="34960" xr:uid="{0D8CCB1D-0745-420C-AF33-8EA94F0B4B9D}"/>
    <cellStyle name="Millares 12 5 11 3" xfId="20092" xr:uid="{00E270BA-7723-44D0-AA4B-DB0DE005C722}"/>
    <cellStyle name="Millares 12 5 11 3 2" xfId="41595" xr:uid="{63C76CE2-13FB-47FA-BF55-EE94E559DBEC}"/>
    <cellStyle name="Millares 12 5 11 4" xfId="26697" xr:uid="{B385E0D0-7E15-4C4C-82BC-0FD80DFA0864}"/>
    <cellStyle name="Millares 12 5 11 5" xfId="48200" xr:uid="{8BE49640-7533-4D6B-84C3-06224C4BD3C2}"/>
    <cellStyle name="Millares 12 5 12" xfId="6832" xr:uid="{D0B41E13-EAF6-44FE-95AF-7972F41F9E84}"/>
    <cellStyle name="Millares 12 5 12 2" xfId="28335" xr:uid="{B3DF701C-2747-468E-97BD-456579BD7A63}"/>
    <cellStyle name="Millares 12 5 13" xfId="8486" xr:uid="{A780C4B1-4018-4DC5-8527-B10EC169AA81}"/>
    <cellStyle name="Millares 12 5 13 2" xfId="29989" xr:uid="{48C00B2F-C829-444B-8074-1BD26BDBDD7B}"/>
    <cellStyle name="Millares 12 5 14" xfId="15125" xr:uid="{575A1AA4-6274-4544-AF91-F8942DADA56C}"/>
    <cellStyle name="Millares 12 5 14 2" xfId="36628" xr:uid="{8EEE7C41-D955-4A5C-BBCE-20E170DB3683}"/>
    <cellStyle name="Millares 12 5 15" xfId="21730" xr:uid="{9FD71E14-5EE7-4F89-B89A-53980F3CA316}"/>
    <cellStyle name="Millares 12 5 16" xfId="43233" xr:uid="{4A43E2AF-8F68-406D-9688-B670C13B2716}"/>
    <cellStyle name="Millares 12 5 2" xfId="483" xr:uid="{1DC8C950-F935-4352-B083-1FFDCB31E802}"/>
    <cellStyle name="Millares 12 5 2 10" xfId="7094" xr:uid="{B0C4ABEA-45D8-4598-8351-1AF2B1B03BB2}"/>
    <cellStyle name="Millares 12 5 2 10 2" xfId="28597" xr:uid="{5961E9D8-C97E-41AE-A5F7-AAC52871ACF4}"/>
    <cellStyle name="Millares 12 5 2 11" xfId="8750" xr:uid="{3B2EEA4B-C51A-45F6-891E-11FFF043A22F}"/>
    <cellStyle name="Millares 12 5 2 11 2" xfId="30253" xr:uid="{88A0968A-E06E-4672-B583-9462ACEF9C53}"/>
    <cellStyle name="Millares 12 5 2 12" xfId="15386" xr:uid="{76FB330C-5E92-449D-90F6-65556E8D7F6E}"/>
    <cellStyle name="Millares 12 5 2 12 2" xfId="36889" xr:uid="{9712091B-3A52-4203-8808-F815F508BD9C}"/>
    <cellStyle name="Millares 12 5 2 13" xfId="21991" xr:uid="{D11AA931-E002-49BA-B864-CCE0F29D9246}"/>
    <cellStyle name="Millares 12 5 2 14" xfId="43494" xr:uid="{0E5570B6-CFD6-424C-B605-0998E1628619}"/>
    <cellStyle name="Millares 12 5 2 2" xfId="765" xr:uid="{BD8C74DE-A587-4D4A-BB78-119019FC40E1}"/>
    <cellStyle name="Millares 12 5 2 2 10" xfId="15666" xr:uid="{7E9C3203-4C66-4D14-81DC-4A6A36BAD8DC}"/>
    <cellStyle name="Millares 12 5 2 2 10 2" xfId="37169" xr:uid="{A6C3D9B8-ABF1-4E22-A4DE-65F92B11E75A}"/>
    <cellStyle name="Millares 12 5 2 2 11" xfId="22271" xr:uid="{A1D7668A-603D-43D1-AA6C-B76F9A2715D4}"/>
    <cellStyle name="Millares 12 5 2 2 12" xfId="43774" xr:uid="{21AA8D39-50AB-4411-A663-0418C0F96D65}"/>
    <cellStyle name="Millares 12 5 2 2 2" xfId="1711" xr:uid="{6EE8FBA6-299F-4E20-9A32-40D1001A37DC}"/>
    <cellStyle name="Millares 12 5 2 2 2 2" xfId="4540" xr:uid="{22A7B535-2092-47EF-A459-974182F4E008}"/>
    <cellStyle name="Millares 12 5 2 2 2 2 2" xfId="12806" xr:uid="{EC2C0A4D-7518-493A-B258-A69711A033C2}"/>
    <cellStyle name="Millares 12 5 2 2 2 2 2 2" xfId="34309" xr:uid="{C11D2444-1F8D-442B-A0B8-2942002ECCC5}"/>
    <cellStyle name="Millares 12 5 2 2 2 2 3" xfId="19441" xr:uid="{DE3A94A1-3471-4954-8BA3-735CC5840CE1}"/>
    <cellStyle name="Millares 12 5 2 2 2 2 3 2" xfId="40944" xr:uid="{7C883927-7A2C-4AC9-8C9B-AA8450474344}"/>
    <cellStyle name="Millares 12 5 2 2 2 2 4" xfId="26046" xr:uid="{ED2798EE-4A47-4A3F-8458-621F09826E38}"/>
    <cellStyle name="Millares 12 5 2 2 2 2 5" xfId="47549" xr:uid="{C84E3640-08A7-4265-AE80-9A6374095FA7}"/>
    <cellStyle name="Millares 12 5 2 2 2 3" xfId="6679" xr:uid="{0B5F940A-05B1-476B-9A12-6039655A78AD}"/>
    <cellStyle name="Millares 12 5 2 2 2 3 2" xfId="14945" xr:uid="{C105588C-D70F-4DC1-B449-B8D2D1782DE3}"/>
    <cellStyle name="Millares 12 5 2 2 2 3 2 2" xfId="36448" xr:uid="{BD674681-F3C9-4795-9CF3-C3CC9CAF2BFE}"/>
    <cellStyle name="Millares 12 5 2 2 2 3 3" xfId="21580" xr:uid="{C2EBC157-3F83-415E-9E6A-F484571FECB6}"/>
    <cellStyle name="Millares 12 5 2 2 2 3 3 2" xfId="43083" xr:uid="{6F3B8D0F-D222-42DD-9B6A-6E03A41E6C11}"/>
    <cellStyle name="Millares 12 5 2 2 2 3 4" xfId="28185" xr:uid="{B643A21E-90E5-419F-B695-68413BC62CF6}"/>
    <cellStyle name="Millares 12 5 2 2 2 3 5" xfId="49688" xr:uid="{D4BBA6E1-4B91-4504-8AC6-3A0D6585EC21}"/>
    <cellStyle name="Millares 12 5 2 2 2 4" xfId="8320" xr:uid="{F43B58D2-CDEE-4E00-A263-EC3EE4C05DCF}"/>
    <cellStyle name="Millares 12 5 2 2 2 4 2" xfId="29823" xr:uid="{C43DAD7E-6A21-4F67-BC8A-894F42922EBE}"/>
    <cellStyle name="Millares 12 5 2 2 2 5" xfId="9977" xr:uid="{64ACD7FA-A747-4697-8D04-AC9C44604EF9}"/>
    <cellStyle name="Millares 12 5 2 2 2 5 2" xfId="31480" xr:uid="{7CFB7B15-54D3-4FD0-96E6-576FD4B09301}"/>
    <cellStyle name="Millares 12 5 2 2 2 6" xfId="16612" xr:uid="{99D941BD-928D-456B-ADA3-677F605D7960}"/>
    <cellStyle name="Millares 12 5 2 2 2 6 2" xfId="38115" xr:uid="{AC8BAF87-C011-434D-89EF-41126131D589}"/>
    <cellStyle name="Millares 12 5 2 2 2 7" xfId="23217" xr:uid="{AB934DB6-A834-4829-9876-F2D6A599F17D}"/>
    <cellStyle name="Millares 12 5 2 2 2 8" xfId="44720" xr:uid="{73C16141-89C1-42C1-8731-8D00F6D19D75}"/>
    <cellStyle name="Millares 12 5 2 2 3" xfId="2398" xr:uid="{77BC16DB-B8A6-43BD-A984-32E82F9E4003}"/>
    <cellStyle name="Millares 12 5 2 2 3 2" xfId="10664" xr:uid="{286CB894-5F80-4DDA-B5AD-5B40F0D928C7}"/>
    <cellStyle name="Millares 12 5 2 2 3 2 2" xfId="32167" xr:uid="{753A7F92-ABD4-4978-80F0-648A92D7EBEA}"/>
    <cellStyle name="Millares 12 5 2 2 3 3" xfId="17299" xr:uid="{4198C40D-0CAF-46E0-B037-DF425A857A53}"/>
    <cellStyle name="Millares 12 5 2 2 3 3 2" xfId="38802" xr:uid="{C53D6156-B89F-484A-8374-6AEE5B70A8E3}"/>
    <cellStyle name="Millares 12 5 2 2 3 4" xfId="23904" xr:uid="{06DB9164-5F06-4881-A6C8-C62637327D58}"/>
    <cellStyle name="Millares 12 5 2 2 3 5" xfId="45407" xr:uid="{63EC8C63-2238-4A2A-A1FD-5790A6C2A27A}"/>
    <cellStyle name="Millares 12 5 2 2 4" xfId="2915" xr:uid="{3A1EEF16-C5C3-49D3-ACFD-039EE29DE41D}"/>
    <cellStyle name="Millares 12 5 2 2 4 2" xfId="11181" xr:uid="{ED8A0093-E69D-4ADC-9FEC-C41DA661917F}"/>
    <cellStyle name="Millares 12 5 2 2 4 2 2" xfId="32684" xr:uid="{7858940D-3C81-4951-852C-F3DAD285CC2D}"/>
    <cellStyle name="Millares 12 5 2 2 4 3" xfId="17816" xr:uid="{B78935ED-4217-4CB8-AF85-38EC8BB0CA7F}"/>
    <cellStyle name="Millares 12 5 2 2 4 3 2" xfId="39319" xr:uid="{74A01848-ABA6-49C6-BF9E-DB34E7C8E81D}"/>
    <cellStyle name="Millares 12 5 2 2 4 4" xfId="24421" xr:uid="{FB724653-5F94-408A-8ECB-6E9C47EA4340}"/>
    <cellStyle name="Millares 12 5 2 2 4 5" xfId="45924" xr:uid="{F3E6B357-7413-4C49-AFA2-6A05A35AC6FA}"/>
    <cellStyle name="Millares 12 5 2 2 5" xfId="3594" xr:uid="{5A3F4C5B-95B6-460A-8ACC-744909E0449B}"/>
    <cellStyle name="Millares 12 5 2 2 5 2" xfId="11860" xr:uid="{C3FADCEF-D863-4110-93E9-F759AE1A8DB4}"/>
    <cellStyle name="Millares 12 5 2 2 5 2 2" xfId="33363" xr:uid="{B9B1701E-12AC-4A1B-ADA5-CBB16BF445F4}"/>
    <cellStyle name="Millares 12 5 2 2 5 3" xfId="18495" xr:uid="{9FFBAD52-8708-4ECC-9AF9-8A86A96AD6BF}"/>
    <cellStyle name="Millares 12 5 2 2 5 3 2" xfId="39998" xr:uid="{06BF8944-E1E0-4A1C-BF1F-563BBF201C92}"/>
    <cellStyle name="Millares 12 5 2 2 5 4" xfId="25100" xr:uid="{7B12BC32-D9BD-42B7-B18C-C9A1D78313BB}"/>
    <cellStyle name="Millares 12 5 2 2 5 5" xfId="46603" xr:uid="{42FF469D-DE10-4494-8F55-8CE02D42B46B}"/>
    <cellStyle name="Millares 12 5 2 2 6" xfId="5059" xr:uid="{31DF6941-905A-4A64-B135-796EB3F82747}"/>
    <cellStyle name="Millares 12 5 2 2 6 2" xfId="13325" xr:uid="{321426A9-1B70-42B3-AE3C-3FD462CED206}"/>
    <cellStyle name="Millares 12 5 2 2 6 2 2" xfId="34828" xr:uid="{135EAA21-597F-4EB6-9255-27AB1725A614}"/>
    <cellStyle name="Millares 12 5 2 2 6 3" xfId="19960" xr:uid="{DE1910D8-C2D6-4995-840E-4B2E49F40DA4}"/>
    <cellStyle name="Millares 12 5 2 2 6 3 2" xfId="41463" xr:uid="{06786A5B-133D-4C8F-AA63-3CD4878455A6}"/>
    <cellStyle name="Millares 12 5 2 2 6 4" xfId="26565" xr:uid="{DE32F8AC-FD87-43BB-B5CF-AE63B753D0C4}"/>
    <cellStyle name="Millares 12 5 2 2 6 5" xfId="48068" xr:uid="{0C7982C4-F0E6-452F-8795-AAC9ABEAA0D4}"/>
    <cellStyle name="Millares 12 5 2 2 7" xfId="5733" xr:uid="{1F053DAB-B842-4736-A2BD-7E3F5F8BB886}"/>
    <cellStyle name="Millares 12 5 2 2 7 2" xfId="13999" xr:uid="{CAA787B3-86C4-44E8-9AE7-EB8C767663E9}"/>
    <cellStyle name="Millares 12 5 2 2 7 2 2" xfId="35502" xr:uid="{4AE45854-17B9-40BE-8C0D-E66DC4CC8257}"/>
    <cellStyle name="Millares 12 5 2 2 7 3" xfId="20634" xr:uid="{59D972F2-E4B0-4BBC-AA84-47118BD62798}"/>
    <cellStyle name="Millares 12 5 2 2 7 3 2" xfId="42137" xr:uid="{5AA1E32B-2741-49E7-AE92-F404894915B0}"/>
    <cellStyle name="Millares 12 5 2 2 7 4" xfId="27239" xr:uid="{14DDB3EA-5D11-4F45-BF6C-015BBAAEE115}"/>
    <cellStyle name="Millares 12 5 2 2 7 5" xfId="48742" xr:uid="{D2FCECD0-91BB-45D8-AADE-3EAA58348801}"/>
    <cellStyle name="Millares 12 5 2 2 8" xfId="7374" xr:uid="{E1D22317-00D2-4BF8-BCD7-E3A1296B8C7D}"/>
    <cellStyle name="Millares 12 5 2 2 8 2" xfId="28877" xr:uid="{5AFC93AA-4FE8-4BBB-9F51-DF23F4B16485}"/>
    <cellStyle name="Millares 12 5 2 2 9" xfId="9031" xr:uid="{896850A4-D0D1-43DA-B303-609D1316CD49}"/>
    <cellStyle name="Millares 12 5 2 2 9 2" xfId="30534" xr:uid="{7D1600AF-FE09-478E-8DDB-5A8D3BA1508C}"/>
    <cellStyle name="Millares 12 5 2 3" xfId="1035" xr:uid="{93402478-B680-4FFA-ACCB-54A2E7C62EDA}"/>
    <cellStyle name="Millares 12 5 2 3 2" xfId="3864" xr:uid="{0A529B3D-AC81-4651-BF81-77BBEC44BC28}"/>
    <cellStyle name="Millares 12 5 2 3 2 2" xfId="12130" xr:uid="{FD91AE1E-0ACB-4073-952D-7DFF685B2379}"/>
    <cellStyle name="Millares 12 5 2 3 2 2 2" xfId="33633" xr:uid="{D2156BFD-6EA7-4DCF-AC9B-90CC99CE8326}"/>
    <cellStyle name="Millares 12 5 2 3 2 3" xfId="18765" xr:uid="{2BADB5FA-7154-4755-B0FF-7880BEE30DA9}"/>
    <cellStyle name="Millares 12 5 2 3 2 3 2" xfId="40268" xr:uid="{365EEB7E-E3C5-4FD7-BA86-91F84FDF5A84}"/>
    <cellStyle name="Millares 12 5 2 3 2 4" xfId="25370" xr:uid="{7FA12CEE-4092-4E87-9040-4D6D2D0FE1D6}"/>
    <cellStyle name="Millares 12 5 2 3 2 5" xfId="46873" xr:uid="{BB6D2894-348F-407F-8416-3C93C04B174F}"/>
    <cellStyle name="Millares 12 5 2 3 3" xfId="6003" xr:uid="{E0A95A23-A09C-4DB3-B1F0-F0363A64FB29}"/>
    <cellStyle name="Millares 12 5 2 3 3 2" xfId="14269" xr:uid="{009A01A6-6108-45FC-90BF-A623EDBF31D2}"/>
    <cellStyle name="Millares 12 5 2 3 3 2 2" xfId="35772" xr:uid="{B84D41F7-E3D6-433E-9DF6-A6C61CE1EA5E}"/>
    <cellStyle name="Millares 12 5 2 3 3 3" xfId="20904" xr:uid="{A7BCE082-2745-44BD-9CA0-331FE942CBB4}"/>
    <cellStyle name="Millares 12 5 2 3 3 3 2" xfId="42407" xr:uid="{F4F55354-3A34-4FE5-8F20-89FD991BF0A6}"/>
    <cellStyle name="Millares 12 5 2 3 3 4" xfId="27509" xr:uid="{C448B53D-9DDA-4620-80FB-BEFB8417E28D}"/>
    <cellStyle name="Millares 12 5 2 3 3 5" xfId="49012" xr:uid="{8D2B461E-679A-48A4-8DD5-FE2C77BB7410}"/>
    <cellStyle name="Millares 12 5 2 3 4" xfId="7644" xr:uid="{946A8ABA-52F3-4971-B79B-FF402DEF31C4}"/>
    <cellStyle name="Millares 12 5 2 3 4 2" xfId="29147" xr:uid="{7B05BBDE-A054-4B7F-8360-FDF38E1AED58}"/>
    <cellStyle name="Millares 12 5 2 3 5" xfId="9301" xr:uid="{86BBA36C-099E-4D9A-AE5E-AAFA9AB7FDB1}"/>
    <cellStyle name="Millares 12 5 2 3 5 2" xfId="30804" xr:uid="{27D62528-ACB9-406B-B830-DE86DC279097}"/>
    <cellStyle name="Millares 12 5 2 3 6" xfId="15936" xr:uid="{A6CC31E6-02B9-44B6-A716-C54A61ECAF73}"/>
    <cellStyle name="Millares 12 5 2 3 6 2" xfId="37439" xr:uid="{AD4E45DC-5056-48F6-9C09-3CF9F8070B46}"/>
    <cellStyle name="Millares 12 5 2 3 7" xfId="22541" xr:uid="{5561D819-DE7B-46F5-A6C6-AAD30B4302E6}"/>
    <cellStyle name="Millares 12 5 2 3 8" xfId="44044" xr:uid="{EEEC4CD4-AE50-4827-A6A7-1489F310A313}"/>
    <cellStyle name="Millares 12 5 2 4" xfId="1431" xr:uid="{BA0B17A9-43F5-4752-A243-E3D5BF1921A8}"/>
    <cellStyle name="Millares 12 5 2 4 2" xfId="4260" xr:uid="{D3A3CCA8-E772-431E-9EBD-9E254C919F8B}"/>
    <cellStyle name="Millares 12 5 2 4 2 2" xfId="12526" xr:uid="{F4689D97-1365-4611-9458-9DE2B2819EF7}"/>
    <cellStyle name="Millares 12 5 2 4 2 2 2" xfId="34029" xr:uid="{A0B73FC3-BC83-4A0F-AFB4-C1AF37FF56F3}"/>
    <cellStyle name="Millares 12 5 2 4 2 3" xfId="19161" xr:uid="{51A7053C-AE60-4C0C-8B5D-2EE24531385D}"/>
    <cellStyle name="Millares 12 5 2 4 2 3 2" xfId="40664" xr:uid="{7C443DCF-BE6D-43E8-BB06-46B8BF6DBC31}"/>
    <cellStyle name="Millares 12 5 2 4 2 4" xfId="25766" xr:uid="{5A8FE2F2-A8E1-490B-8CF6-79663032B17D}"/>
    <cellStyle name="Millares 12 5 2 4 2 5" xfId="47269" xr:uid="{BF460A0C-D00F-45FC-B98D-6C08C2E73194}"/>
    <cellStyle name="Millares 12 5 2 4 3" xfId="6399" xr:uid="{027FEFD5-BACF-4F75-9F02-64A6736FBF64}"/>
    <cellStyle name="Millares 12 5 2 4 3 2" xfId="14665" xr:uid="{B59D640D-89F5-463F-8808-5C14C9B78C06}"/>
    <cellStyle name="Millares 12 5 2 4 3 2 2" xfId="36168" xr:uid="{DE909593-943B-41D3-B9F4-C76389C97DEE}"/>
    <cellStyle name="Millares 12 5 2 4 3 3" xfId="21300" xr:uid="{738294DD-1A19-47FF-9F00-FE429AF8B74A}"/>
    <cellStyle name="Millares 12 5 2 4 3 3 2" xfId="42803" xr:uid="{4A8E022A-234C-4F45-9C06-3439F0E45575}"/>
    <cellStyle name="Millares 12 5 2 4 3 4" xfId="27905" xr:uid="{61B93CB0-46F5-4ED8-BB9F-8AC84371A720}"/>
    <cellStyle name="Millares 12 5 2 4 3 5" xfId="49408" xr:uid="{744827D1-DE49-4BAC-83C1-195664EB0D9C}"/>
    <cellStyle name="Millares 12 5 2 4 4" xfId="8040" xr:uid="{8AA80B50-4995-43C2-B8FF-7EC305E4EA69}"/>
    <cellStyle name="Millares 12 5 2 4 4 2" xfId="29543" xr:uid="{8A48B87B-85CD-4732-991E-5FC86ECE754D}"/>
    <cellStyle name="Millares 12 5 2 4 5" xfId="9697" xr:uid="{47E2F8B6-C934-4DED-919D-5674BB4EED3B}"/>
    <cellStyle name="Millares 12 5 2 4 5 2" xfId="31200" xr:uid="{0CE4220B-F583-4309-9797-1F6EAD825788}"/>
    <cellStyle name="Millares 12 5 2 4 6" xfId="16332" xr:uid="{2E891321-DF15-40A2-9CDD-E0ED8BF983CA}"/>
    <cellStyle name="Millares 12 5 2 4 6 2" xfId="37835" xr:uid="{4BEFA1ED-B04F-4443-8894-D6D2CBCA7096}"/>
    <cellStyle name="Millares 12 5 2 4 7" xfId="22937" xr:uid="{D06772B8-2880-4899-97C9-2435940F9D49}"/>
    <cellStyle name="Millares 12 5 2 4 8" xfId="44440" xr:uid="{901B9E6D-5F48-414E-B871-E6EDD74334AF}"/>
    <cellStyle name="Millares 12 5 2 5" xfId="2118" xr:uid="{515A2C43-8C3B-431E-B4E3-8E28C5562B84}"/>
    <cellStyle name="Millares 12 5 2 5 2" xfId="10384" xr:uid="{62A9D666-1E09-4EA8-B1EC-D88EDAFD20DD}"/>
    <cellStyle name="Millares 12 5 2 5 2 2" xfId="31887" xr:uid="{4EEC2F60-F1DB-4260-B8CE-158E8CC5A8A4}"/>
    <cellStyle name="Millares 12 5 2 5 3" xfId="17019" xr:uid="{86755AA0-0D28-4F9F-9A1B-2A695EBDCEBB}"/>
    <cellStyle name="Millares 12 5 2 5 3 2" xfId="38522" xr:uid="{23B99063-0AB4-4260-ADDC-F95D3C17F718}"/>
    <cellStyle name="Millares 12 5 2 5 4" xfId="23624" xr:uid="{545E1E53-E3FE-4CDD-81F2-AC988F512D00}"/>
    <cellStyle name="Millares 12 5 2 5 5" xfId="45127" xr:uid="{846F1577-EB5D-4522-98A2-31B9ACECB413}"/>
    <cellStyle name="Millares 12 5 2 6" xfId="2666" xr:uid="{85860690-AB91-45C8-9546-5A617C810D59}"/>
    <cellStyle name="Millares 12 5 2 6 2" xfId="10932" xr:uid="{B9DFF61E-9A33-4BFA-9972-881917E6D342}"/>
    <cellStyle name="Millares 12 5 2 6 2 2" xfId="32435" xr:uid="{E9202F5B-07B6-42DF-8005-B211D212150E}"/>
    <cellStyle name="Millares 12 5 2 6 3" xfId="17567" xr:uid="{91CECE55-4E7A-4856-8F65-7E600B2DCE4B}"/>
    <cellStyle name="Millares 12 5 2 6 3 2" xfId="39070" xr:uid="{8DDBB9C9-0872-44FA-964C-19FBEB63E998}"/>
    <cellStyle name="Millares 12 5 2 6 4" xfId="24172" xr:uid="{4274F74A-77D8-4866-B5F7-B132A02435A7}"/>
    <cellStyle name="Millares 12 5 2 6 5" xfId="45675" xr:uid="{7CA98101-079E-453C-B90C-4D2DBE052FC6}"/>
    <cellStyle name="Millares 12 5 2 7" xfId="3314" xr:uid="{E6560BC8-6648-4059-9075-3D7C65FEFAAB}"/>
    <cellStyle name="Millares 12 5 2 7 2" xfId="11580" xr:uid="{ED980F01-AE47-4DE5-B2C7-176695DA1E20}"/>
    <cellStyle name="Millares 12 5 2 7 2 2" xfId="33083" xr:uid="{18D6C1B8-AF29-45BF-B8D3-8D2B1101F1B1}"/>
    <cellStyle name="Millares 12 5 2 7 3" xfId="18215" xr:uid="{62E6D042-1382-4C02-A178-1CEE39DD89C3}"/>
    <cellStyle name="Millares 12 5 2 7 3 2" xfId="39718" xr:uid="{D871287D-D455-4A2B-A081-E1423B2FA006}"/>
    <cellStyle name="Millares 12 5 2 7 4" xfId="24820" xr:uid="{4385CBC0-951C-412A-90CF-BE4294C7AD26}"/>
    <cellStyle name="Millares 12 5 2 7 5" xfId="46323" xr:uid="{2831D130-B508-482F-93F0-6A5F41388809}"/>
    <cellStyle name="Millares 12 5 2 8" xfId="4810" xr:uid="{C643C6B8-8794-4D22-8C05-F15FB81E5D85}"/>
    <cellStyle name="Millares 12 5 2 8 2" xfId="13076" xr:uid="{6B3B8544-C4B2-4ABD-A469-312513D952EB}"/>
    <cellStyle name="Millares 12 5 2 8 2 2" xfId="34579" xr:uid="{1B1B1434-1704-4C2C-AD93-8F6050CCAB07}"/>
    <cellStyle name="Millares 12 5 2 8 3" xfId="19711" xr:uid="{07F17C54-1FCA-4DBD-AF34-42457F6936BE}"/>
    <cellStyle name="Millares 12 5 2 8 3 2" xfId="41214" xr:uid="{218FAD92-3CC4-4A9C-8EB3-904EDCE36BDA}"/>
    <cellStyle name="Millares 12 5 2 8 4" xfId="26316" xr:uid="{81B9AA89-C420-4F47-A24A-D3814715124D}"/>
    <cellStyle name="Millares 12 5 2 8 5" xfId="47819" xr:uid="{F843C18F-891D-4C30-B55E-C7AA90E944A3}"/>
    <cellStyle name="Millares 12 5 2 9" xfId="5453" xr:uid="{C973251E-04F7-4C1B-8B64-C245215C1CF8}"/>
    <cellStyle name="Millares 12 5 2 9 2" xfId="13719" xr:uid="{7117CC61-5492-417B-9A79-6C7B0966C2EE}"/>
    <cellStyle name="Millares 12 5 2 9 2 2" xfId="35222" xr:uid="{F272F617-F6A1-4722-9A2C-5968603CC75D}"/>
    <cellStyle name="Millares 12 5 2 9 3" xfId="20354" xr:uid="{423366EF-B120-4CC9-A10F-CE243508BD0F}"/>
    <cellStyle name="Millares 12 5 2 9 3 2" xfId="41857" xr:uid="{72A6B97D-F726-4360-B2F0-1A1BF4D66F24}"/>
    <cellStyle name="Millares 12 5 2 9 4" xfId="26959" xr:uid="{5CDB09C7-F2D8-4747-BBAA-3F33990C121E}"/>
    <cellStyle name="Millares 12 5 2 9 5" xfId="48462" xr:uid="{42FCABC5-549F-455A-AB45-A0A02A989572}"/>
    <cellStyle name="Millares 12 5 3" xfId="356" xr:uid="{99EB86F3-FC90-43C8-9C6D-943C82C8F786}"/>
    <cellStyle name="Millares 12 5 3 10" xfId="15259" xr:uid="{D6462261-855F-43A9-A977-E0BCB4A2CD89}"/>
    <cellStyle name="Millares 12 5 3 10 2" xfId="36762" xr:uid="{3F78386F-67FC-43E4-A56A-87296CF8CDBA}"/>
    <cellStyle name="Millares 12 5 3 11" xfId="21864" xr:uid="{D13D8A5D-58CC-44F6-962B-9847560617FF}"/>
    <cellStyle name="Millares 12 5 3 12" xfId="43367" xr:uid="{6D6A866B-7629-403B-B342-A5C2C235A2F2}"/>
    <cellStyle name="Millares 12 5 3 2" xfId="1304" xr:uid="{D205A3C4-56C2-42E9-A4E7-8484D7715A67}"/>
    <cellStyle name="Millares 12 5 3 2 2" xfId="4133" xr:uid="{1D46AF94-7A67-4D5A-9042-6A870B2BF2B1}"/>
    <cellStyle name="Millares 12 5 3 2 2 2" xfId="12399" xr:uid="{41ECC8F8-BFF9-4448-AA9F-C6A0330C8DB9}"/>
    <cellStyle name="Millares 12 5 3 2 2 2 2" xfId="33902" xr:uid="{2A0B66A6-9E5D-4F79-A5EC-B010B2F7AF0E}"/>
    <cellStyle name="Millares 12 5 3 2 2 3" xfId="19034" xr:uid="{1865C41C-200E-4934-BCE2-DBD39921AD9F}"/>
    <cellStyle name="Millares 12 5 3 2 2 3 2" xfId="40537" xr:uid="{EA281AA8-9D5A-4E58-9A92-7423A2D5E88D}"/>
    <cellStyle name="Millares 12 5 3 2 2 4" xfId="25639" xr:uid="{4AB8C84E-5913-43F5-98FF-6E0A8E5965C4}"/>
    <cellStyle name="Millares 12 5 3 2 2 5" xfId="47142" xr:uid="{48D3ADE8-34A3-4057-A8A0-EA4639F8B685}"/>
    <cellStyle name="Millares 12 5 3 2 3" xfId="6272" xr:uid="{4D349BE3-53EF-4FA7-9A19-C4EE5A223AEE}"/>
    <cellStyle name="Millares 12 5 3 2 3 2" xfId="14538" xr:uid="{A7C74914-7A06-4C8A-A4A8-F130FDD5671D}"/>
    <cellStyle name="Millares 12 5 3 2 3 2 2" xfId="36041" xr:uid="{14235D8F-5B96-4B67-ABB0-13D29D88B9E8}"/>
    <cellStyle name="Millares 12 5 3 2 3 3" xfId="21173" xr:uid="{A5D388FB-F91F-4230-8543-72A6D81119EA}"/>
    <cellStyle name="Millares 12 5 3 2 3 3 2" xfId="42676" xr:uid="{A6C0D6FA-CFA9-47DB-B1F1-139C300362F0}"/>
    <cellStyle name="Millares 12 5 3 2 3 4" xfId="27778" xr:uid="{0035D653-B9B1-47AB-885C-0E6AFF21BD01}"/>
    <cellStyle name="Millares 12 5 3 2 3 5" xfId="49281" xr:uid="{DC20F0F9-A146-4833-8F27-BBD7842385DC}"/>
    <cellStyle name="Millares 12 5 3 2 4" xfId="7913" xr:uid="{E178EF28-D914-4DDA-A04D-A95B46B08ED3}"/>
    <cellStyle name="Millares 12 5 3 2 4 2" xfId="29416" xr:uid="{BA709214-AEA1-4307-81DB-118087F27D3D}"/>
    <cellStyle name="Millares 12 5 3 2 5" xfId="9570" xr:uid="{6734520E-79A8-4E50-AAD1-5337D5272082}"/>
    <cellStyle name="Millares 12 5 3 2 5 2" xfId="31073" xr:uid="{8807E9C6-C1A2-4F03-A841-5BB4704919B2}"/>
    <cellStyle name="Millares 12 5 3 2 6" xfId="16205" xr:uid="{65384A6D-2F1D-4080-A35E-9F9F0D6FF08A}"/>
    <cellStyle name="Millares 12 5 3 2 6 2" xfId="37708" xr:uid="{B36C1B6B-BE4B-43A5-9A5D-75BD3B170B64}"/>
    <cellStyle name="Millares 12 5 3 2 7" xfId="22810" xr:uid="{6A010206-8768-4C8C-AC7B-4179F28E273D}"/>
    <cellStyle name="Millares 12 5 3 2 8" xfId="44313" xr:uid="{9E3E89E0-B549-4E3B-9FE1-B2227969A338}"/>
    <cellStyle name="Millares 12 5 3 3" xfId="1991" xr:uid="{7114FE4C-55BD-4F9F-B7ED-BBD466AFCC04}"/>
    <cellStyle name="Millares 12 5 3 3 2" xfId="10257" xr:uid="{5266B41E-7AB5-4583-BF1A-9CA696AF585D}"/>
    <cellStyle name="Millares 12 5 3 3 2 2" xfId="31760" xr:uid="{BD22DFC4-29F6-451E-9815-67266BC3491A}"/>
    <cellStyle name="Millares 12 5 3 3 3" xfId="16892" xr:uid="{0A4F59BE-19E7-430F-BBDE-3BB34748C3FB}"/>
    <cellStyle name="Millares 12 5 3 3 3 2" xfId="38395" xr:uid="{8D9F9D55-9708-4158-A838-CFDE20E10B26}"/>
    <cellStyle name="Millares 12 5 3 3 4" xfId="23497" xr:uid="{7F07F450-D5D2-429D-A3F0-C388582E45FC}"/>
    <cellStyle name="Millares 12 5 3 3 5" xfId="45000" xr:uid="{DA4D468D-E560-43DA-88C2-926E75DB5045}"/>
    <cellStyle name="Millares 12 5 3 4" xfId="2790" xr:uid="{07000DDD-FA91-4AF1-8627-E0E42E498B5E}"/>
    <cellStyle name="Millares 12 5 3 4 2" xfId="11056" xr:uid="{4B9D5D50-3AF2-4FC0-812D-88DF11BA7B52}"/>
    <cellStyle name="Millares 12 5 3 4 2 2" xfId="32559" xr:uid="{E8D89D35-B4F5-4201-94A0-8667D2A43C21}"/>
    <cellStyle name="Millares 12 5 3 4 3" xfId="17691" xr:uid="{440EABD2-21BA-4431-947F-2115A07EE8F5}"/>
    <cellStyle name="Millares 12 5 3 4 3 2" xfId="39194" xr:uid="{BD3279A2-0E61-4210-801E-2F5A0ECF89D8}"/>
    <cellStyle name="Millares 12 5 3 4 4" xfId="24296" xr:uid="{A4DF17C6-C583-40B0-8B38-21E8BBD9BBE3}"/>
    <cellStyle name="Millares 12 5 3 4 5" xfId="45799" xr:uid="{0B44E563-AE59-43E2-B8D9-62144AC40A17}"/>
    <cellStyle name="Millares 12 5 3 5" xfId="3187" xr:uid="{26A03A2E-ED90-47BE-8352-BBCAC13D0331}"/>
    <cellStyle name="Millares 12 5 3 5 2" xfId="11453" xr:uid="{4C7BA0CD-CFBF-470A-86F2-DA3FBB6E8906}"/>
    <cellStyle name="Millares 12 5 3 5 2 2" xfId="32956" xr:uid="{84D4A80B-C9D9-41E8-B6BA-D6F7E0468877}"/>
    <cellStyle name="Millares 12 5 3 5 3" xfId="18088" xr:uid="{DA8713AA-EFEB-4EDE-A297-16508CC2BEE6}"/>
    <cellStyle name="Millares 12 5 3 5 3 2" xfId="39591" xr:uid="{59CB498C-1F3E-4033-A406-C79D2B5340E1}"/>
    <cellStyle name="Millares 12 5 3 5 4" xfId="24693" xr:uid="{29125D2B-EEE2-4A24-89E1-6516E91CB2A6}"/>
    <cellStyle name="Millares 12 5 3 5 5" xfId="46196" xr:uid="{7FC70070-4CB8-4518-B197-62E5692602DB}"/>
    <cellStyle name="Millares 12 5 3 6" xfId="4934" xr:uid="{12EDAB07-912A-4F29-B120-2DF1A043AD29}"/>
    <cellStyle name="Millares 12 5 3 6 2" xfId="13200" xr:uid="{2871C454-3C99-43BE-8839-CA10798140A7}"/>
    <cellStyle name="Millares 12 5 3 6 2 2" xfId="34703" xr:uid="{116A34DA-5133-470E-BEB5-8EAD20770A73}"/>
    <cellStyle name="Millares 12 5 3 6 3" xfId="19835" xr:uid="{D141F77F-AC09-4DB0-BDE3-761DCAC37F3E}"/>
    <cellStyle name="Millares 12 5 3 6 3 2" xfId="41338" xr:uid="{15B5C129-D97A-4A23-BE95-7634FB879257}"/>
    <cellStyle name="Millares 12 5 3 6 4" xfId="26440" xr:uid="{A5B6A135-7D62-4BA1-8402-AF035E241626}"/>
    <cellStyle name="Millares 12 5 3 6 5" xfId="47943" xr:uid="{FFD033E9-429A-456E-9139-4F889CFEDB17}"/>
    <cellStyle name="Millares 12 5 3 7" xfId="5326" xr:uid="{06F1A8D3-2D60-48FC-98F5-45B99B322FE3}"/>
    <cellStyle name="Millares 12 5 3 7 2" xfId="13592" xr:uid="{0F8DE9A3-B24B-4B76-B0E8-5D3EADD15866}"/>
    <cellStyle name="Millares 12 5 3 7 2 2" xfId="35095" xr:uid="{0360AE67-6CDE-4BC7-9DC7-791F628FC55A}"/>
    <cellStyle name="Millares 12 5 3 7 3" xfId="20227" xr:uid="{8E33EE02-9FEA-4B4B-A9C8-DE2188A5C129}"/>
    <cellStyle name="Millares 12 5 3 7 3 2" xfId="41730" xr:uid="{47DA879C-A632-4401-9DAD-9E5FF696507C}"/>
    <cellStyle name="Millares 12 5 3 7 4" xfId="26832" xr:uid="{84DEC517-402B-4F6B-886C-30B1528AC33B}"/>
    <cellStyle name="Millares 12 5 3 7 5" xfId="48335" xr:uid="{D41D8F2C-7A5D-4DEE-9D47-622168743A9D}"/>
    <cellStyle name="Millares 12 5 3 8" xfId="6967" xr:uid="{1DB81099-8BCC-45A2-ABB7-8934F40B830E}"/>
    <cellStyle name="Millares 12 5 3 8 2" xfId="28470" xr:uid="{CB223E3B-0CA6-4C4C-B4E3-662E28B5F945}"/>
    <cellStyle name="Millares 12 5 3 9" xfId="8623" xr:uid="{7692B015-6A4F-4BC5-A17A-FF84B44F96FB}"/>
    <cellStyle name="Millares 12 5 3 9 2" xfId="30126" xr:uid="{2FEBFC62-807C-4909-A9F4-5A06FF609DB5}"/>
    <cellStyle name="Millares 12 5 4" xfId="640" xr:uid="{C91716EA-B02F-45B3-8C3A-0A0E18AD0C47}"/>
    <cellStyle name="Millares 12 5 4 10" xfId="43649" xr:uid="{AB593EF6-2910-4E7D-A4B9-B0FF395E061C}"/>
    <cellStyle name="Millares 12 5 4 2" xfId="1586" xr:uid="{2AD1C834-B942-4D3D-82B8-64C8C40FA5F3}"/>
    <cellStyle name="Millares 12 5 4 2 2" xfId="4415" xr:uid="{D1C07AB8-B4A7-4546-B0F5-6241C0F87650}"/>
    <cellStyle name="Millares 12 5 4 2 2 2" xfId="12681" xr:uid="{71D3A4BE-03D5-4C43-A567-03766095B181}"/>
    <cellStyle name="Millares 12 5 4 2 2 2 2" xfId="34184" xr:uid="{3425C757-632B-48A8-A206-B9AF8744EDCF}"/>
    <cellStyle name="Millares 12 5 4 2 2 3" xfId="19316" xr:uid="{2A9A7D2C-DD4E-4E0F-9E84-C0EE9B13C9C9}"/>
    <cellStyle name="Millares 12 5 4 2 2 3 2" xfId="40819" xr:uid="{B7658E3A-015C-4171-AF9E-AA89A96598AC}"/>
    <cellStyle name="Millares 12 5 4 2 2 4" xfId="25921" xr:uid="{C876AB87-E70D-43F6-BA82-3C341D5A5F7F}"/>
    <cellStyle name="Millares 12 5 4 2 2 5" xfId="47424" xr:uid="{F43AFD4E-2612-4432-B706-EEE9F1887DAA}"/>
    <cellStyle name="Millares 12 5 4 2 3" xfId="6554" xr:uid="{2DA8166D-FCC1-4752-A7C5-CB73EFB8EE02}"/>
    <cellStyle name="Millares 12 5 4 2 3 2" xfId="14820" xr:uid="{DCB97EF1-E7F3-4644-B74E-73C9E695F07E}"/>
    <cellStyle name="Millares 12 5 4 2 3 2 2" xfId="36323" xr:uid="{0CF9910B-A299-4B4B-A876-96CEF5515032}"/>
    <cellStyle name="Millares 12 5 4 2 3 3" xfId="21455" xr:uid="{384CA21E-F8AD-496B-B810-5290AE38AB5F}"/>
    <cellStyle name="Millares 12 5 4 2 3 3 2" xfId="42958" xr:uid="{5DFC86D6-2745-4770-ABD8-7794FE55A533}"/>
    <cellStyle name="Millares 12 5 4 2 3 4" xfId="28060" xr:uid="{83C385C5-BDB8-4DCD-86B2-D5BE15F3F708}"/>
    <cellStyle name="Millares 12 5 4 2 3 5" xfId="49563" xr:uid="{8972E23B-2E05-47C2-83FD-428AF5B01B98}"/>
    <cellStyle name="Millares 12 5 4 2 4" xfId="8195" xr:uid="{7EE06F24-3CC5-4011-B9A4-96E30310EC7D}"/>
    <cellStyle name="Millares 12 5 4 2 4 2" xfId="29698" xr:uid="{E3387859-89C6-4B51-90B2-BBF273C72D21}"/>
    <cellStyle name="Millares 12 5 4 2 5" xfId="9852" xr:uid="{266A687A-F0B6-42C1-B6F8-B5234E4A94A3}"/>
    <cellStyle name="Millares 12 5 4 2 5 2" xfId="31355" xr:uid="{99E1137E-14F9-4DC9-B5C0-E55EDE57322A}"/>
    <cellStyle name="Millares 12 5 4 2 6" xfId="16487" xr:uid="{72C0B74D-410E-4D4B-B948-955F929957AC}"/>
    <cellStyle name="Millares 12 5 4 2 6 2" xfId="37990" xr:uid="{342C1A8E-1AB2-43BD-A2EB-EB161041BA58}"/>
    <cellStyle name="Millares 12 5 4 2 7" xfId="23092" xr:uid="{ED0CB167-4778-4A8F-A114-6625D4D5DF47}"/>
    <cellStyle name="Millares 12 5 4 2 8" xfId="44595" xr:uid="{0A600CBF-13B4-4070-A155-B8C42C6EE0B8}"/>
    <cellStyle name="Millares 12 5 4 3" xfId="2273" xr:uid="{E1331A82-6A81-4B64-BD1C-D188C3666CB6}"/>
    <cellStyle name="Millares 12 5 4 3 2" xfId="10539" xr:uid="{F8A7FC39-1AA7-429F-9AE6-312F5C21DED2}"/>
    <cellStyle name="Millares 12 5 4 3 2 2" xfId="32042" xr:uid="{E4A40FA1-8470-497D-8D58-921B9F406B83}"/>
    <cellStyle name="Millares 12 5 4 3 3" xfId="17174" xr:uid="{59157A9D-EA4E-453C-8597-B6ED1978BC84}"/>
    <cellStyle name="Millares 12 5 4 3 3 2" xfId="38677" xr:uid="{8234F331-D90E-4538-90F2-9EE6930944E2}"/>
    <cellStyle name="Millares 12 5 4 3 4" xfId="23779" xr:uid="{D42AC878-A219-4462-B824-CE9915DCD0AC}"/>
    <cellStyle name="Millares 12 5 4 3 5" xfId="45282" xr:uid="{C010B20A-2FFC-48A1-8DCA-89E3093091CB}"/>
    <cellStyle name="Millares 12 5 4 4" xfId="3469" xr:uid="{66BB2CD9-7E0A-477E-A7B9-07496D8B0E27}"/>
    <cellStyle name="Millares 12 5 4 4 2" xfId="11735" xr:uid="{D80E380B-A576-4BEE-BE76-D3CD4229FE9E}"/>
    <cellStyle name="Millares 12 5 4 4 2 2" xfId="33238" xr:uid="{B1DCFB47-7869-4F87-9DC0-D2E26079EA91}"/>
    <cellStyle name="Millares 12 5 4 4 3" xfId="18370" xr:uid="{0932B805-FE35-4316-B573-90282C6B5168}"/>
    <cellStyle name="Millares 12 5 4 4 3 2" xfId="39873" xr:uid="{997D9F63-63C1-4ECB-9821-86DB23A8AB84}"/>
    <cellStyle name="Millares 12 5 4 4 4" xfId="24975" xr:uid="{FF7751D0-3015-4E21-8BA8-34083764009B}"/>
    <cellStyle name="Millares 12 5 4 4 5" xfId="46478" xr:uid="{CBBAC297-E7DD-4CC3-B70B-0644A5ECC77B}"/>
    <cellStyle name="Millares 12 5 4 5" xfId="5608" xr:uid="{4E2580B0-9188-465A-82E5-85763B352873}"/>
    <cellStyle name="Millares 12 5 4 5 2" xfId="13874" xr:uid="{7A7D1D63-56BC-40B9-B6D8-36C6B77C082D}"/>
    <cellStyle name="Millares 12 5 4 5 2 2" xfId="35377" xr:uid="{8F6A49CD-66FE-4DD5-95C0-4748FF0FE72F}"/>
    <cellStyle name="Millares 12 5 4 5 3" xfId="20509" xr:uid="{83EC314E-CBE2-4356-8FBD-6C68AFB180CE}"/>
    <cellStyle name="Millares 12 5 4 5 3 2" xfId="42012" xr:uid="{E6A2BE5F-BBED-46B8-9A0D-5F8C72A00A24}"/>
    <cellStyle name="Millares 12 5 4 5 4" xfId="27114" xr:uid="{F8091322-3319-4FD9-B685-87962EA7467B}"/>
    <cellStyle name="Millares 12 5 4 5 5" xfId="48617" xr:uid="{3AD38001-89DA-4FC6-863E-DB2A30646FFE}"/>
    <cellStyle name="Millares 12 5 4 6" xfId="7249" xr:uid="{DADF1CF3-1603-463E-9C58-E7FC533C843A}"/>
    <cellStyle name="Millares 12 5 4 6 2" xfId="28752" xr:uid="{AA24C4C7-D284-4B54-886F-B53F93432909}"/>
    <cellStyle name="Millares 12 5 4 7" xfId="8906" xr:uid="{12059C71-5078-48BE-8893-4E688BA22ACB}"/>
    <cellStyle name="Millares 12 5 4 7 2" xfId="30409" xr:uid="{C0B3FBA3-2F80-4268-BB4A-057DC269BD0A}"/>
    <cellStyle name="Millares 12 5 4 8" xfId="15541" xr:uid="{FBA8293A-058F-4067-B02F-F18B677EE80D}"/>
    <cellStyle name="Millares 12 5 4 8 2" xfId="37044" xr:uid="{699BC3FD-B66E-4EFA-921E-769A4233BB1E}"/>
    <cellStyle name="Millares 12 5 4 9" xfId="22146" xr:uid="{ACAE5DE2-570F-47DB-9B48-6B243C9B5BE2}"/>
    <cellStyle name="Millares 12 5 5" xfId="908" xr:uid="{3A6A25DC-1033-46FD-815D-3AD0749D31D2}"/>
    <cellStyle name="Millares 12 5 5 2" xfId="3737" xr:uid="{C9A0C026-8930-4C7E-B52F-E41DCF113365}"/>
    <cellStyle name="Millares 12 5 5 2 2" xfId="12003" xr:uid="{E6623510-FBD0-45F9-8AF2-90F08B3DD91F}"/>
    <cellStyle name="Millares 12 5 5 2 2 2" xfId="33506" xr:uid="{77D0BC31-C7E6-4CC8-947E-C9B23D7DC5CF}"/>
    <cellStyle name="Millares 12 5 5 2 3" xfId="18638" xr:uid="{FF7AB8A0-A13E-4B9A-9006-40FF4D4F63DD}"/>
    <cellStyle name="Millares 12 5 5 2 3 2" xfId="40141" xr:uid="{53F49AC9-40D1-490C-93D9-3E56519780CB}"/>
    <cellStyle name="Millares 12 5 5 2 4" xfId="25243" xr:uid="{15CF7EAD-5257-48BD-A692-8358BFB9EC14}"/>
    <cellStyle name="Millares 12 5 5 2 5" xfId="46746" xr:uid="{D1DF869C-A522-4885-98C1-270575377E0C}"/>
    <cellStyle name="Millares 12 5 5 3" xfId="5876" xr:uid="{7B15B41D-CD08-4FF5-95C0-54B183C19850}"/>
    <cellStyle name="Millares 12 5 5 3 2" xfId="14142" xr:uid="{A031C659-4CB1-44A6-B9BF-7F07B54EE5DD}"/>
    <cellStyle name="Millares 12 5 5 3 2 2" xfId="35645" xr:uid="{65A80172-A2FA-4342-A48C-7CAC72625DE9}"/>
    <cellStyle name="Millares 12 5 5 3 3" xfId="20777" xr:uid="{F7CBCFD5-9D61-478B-A450-C95E77092E8B}"/>
    <cellStyle name="Millares 12 5 5 3 3 2" xfId="42280" xr:uid="{B0CA7B16-AD55-40AA-9547-A0DE3EBA6C4E}"/>
    <cellStyle name="Millares 12 5 5 3 4" xfId="27382" xr:uid="{F314D05D-19CE-4A06-B34A-B938B7347905}"/>
    <cellStyle name="Millares 12 5 5 3 5" xfId="48885" xr:uid="{6B2D6FC9-68A4-4A87-8A27-CD33B9E0EC75}"/>
    <cellStyle name="Millares 12 5 5 4" xfId="7517" xr:uid="{B6FD556A-6D59-461C-88FC-4A80BAEF6078}"/>
    <cellStyle name="Millares 12 5 5 4 2" xfId="29020" xr:uid="{0BDB09C8-1652-4388-B4AD-245252851288}"/>
    <cellStyle name="Millares 12 5 5 5" xfId="9174" xr:uid="{2DA0A23B-D1A1-46A8-B9BB-50BFB39FBB04}"/>
    <cellStyle name="Millares 12 5 5 5 2" xfId="30677" xr:uid="{68FD15EC-4E7E-4F3F-B1A9-0B580F190DF7}"/>
    <cellStyle name="Millares 12 5 5 6" xfId="15809" xr:uid="{833A5F84-1C0C-44F6-873D-0CA638647C27}"/>
    <cellStyle name="Millares 12 5 5 6 2" xfId="37312" xr:uid="{277CBBE8-F006-4EEE-8876-3036376B75D7}"/>
    <cellStyle name="Millares 12 5 5 7" xfId="22414" xr:uid="{FFC3C2DB-83A0-4D08-94D1-58C131043284}"/>
    <cellStyle name="Millares 12 5 5 8" xfId="43917" xr:uid="{397F8982-79CE-4C22-A1E6-531490B3B30A}"/>
    <cellStyle name="Millares 12 5 6" xfId="1169" xr:uid="{699E612A-28C0-4D40-AA3A-BBD6A10E9441}"/>
    <cellStyle name="Millares 12 5 6 2" xfId="3998" xr:uid="{47DCA455-C8DC-4CD3-BBBB-7C7FE0471EA4}"/>
    <cellStyle name="Millares 12 5 6 2 2" xfId="12264" xr:uid="{7A1F3E5B-DA7C-4DC8-9DD4-435013A6ACD8}"/>
    <cellStyle name="Millares 12 5 6 2 2 2" xfId="33767" xr:uid="{2DB62BE5-47D4-4627-8C77-573DA911098F}"/>
    <cellStyle name="Millares 12 5 6 2 3" xfId="18899" xr:uid="{4FA1418D-B3E6-4395-8DEA-6D36406A6C87}"/>
    <cellStyle name="Millares 12 5 6 2 3 2" xfId="40402" xr:uid="{F37C10B1-C7FD-4953-AC89-194ACAF088A4}"/>
    <cellStyle name="Millares 12 5 6 2 4" xfId="25504" xr:uid="{CB28C2ED-96BE-4D8D-B3FF-5A922F05B69A}"/>
    <cellStyle name="Millares 12 5 6 2 5" xfId="47007" xr:uid="{B7A94CE7-95D4-4F1D-9376-AFC9170F41F8}"/>
    <cellStyle name="Millares 12 5 6 3" xfId="6137" xr:uid="{66DE7C71-7265-4C66-A253-094B42C3586B}"/>
    <cellStyle name="Millares 12 5 6 3 2" xfId="14403" xr:uid="{42172D96-530D-4B32-91E3-7A4FBAD880FD}"/>
    <cellStyle name="Millares 12 5 6 3 2 2" xfId="35906" xr:uid="{8A1E603F-B35E-48C4-B9CA-712BFAF2F6E6}"/>
    <cellStyle name="Millares 12 5 6 3 3" xfId="21038" xr:uid="{FC2099CE-FDE6-4A4C-A122-5AA1AF90CABF}"/>
    <cellStyle name="Millares 12 5 6 3 3 2" xfId="42541" xr:uid="{2BC3DE35-AF57-4CC4-8917-67D7EE56AA35}"/>
    <cellStyle name="Millares 12 5 6 3 4" xfId="27643" xr:uid="{43E2F8C9-6A83-4B93-9300-5C622711AFDA}"/>
    <cellStyle name="Millares 12 5 6 3 5" xfId="49146" xr:uid="{02A457FB-68E5-4B00-A378-6D3B0EBAC727}"/>
    <cellStyle name="Millares 12 5 6 4" xfId="7778" xr:uid="{C6674016-58C4-48E2-92B4-0F5C63F11B51}"/>
    <cellStyle name="Millares 12 5 6 4 2" xfId="29281" xr:uid="{1616CFA6-782D-460A-A468-0A143165C3B9}"/>
    <cellStyle name="Millares 12 5 6 5" xfId="9435" xr:uid="{9DC6916C-AC9F-48A8-9CB8-B85FCC596A9E}"/>
    <cellStyle name="Millares 12 5 6 5 2" xfId="30938" xr:uid="{D0C311F5-C1C7-4D2E-988B-35711396916B}"/>
    <cellStyle name="Millares 12 5 6 6" xfId="16070" xr:uid="{AD395A2D-E4FC-4454-B150-BCF608B8C9F5}"/>
    <cellStyle name="Millares 12 5 6 6 2" xfId="37573" xr:uid="{BAD2295F-10F5-4C0C-896F-56AEA471FEBA}"/>
    <cellStyle name="Millares 12 5 6 7" xfId="22675" xr:uid="{D5F05E60-0934-4FFC-BB68-DC2182CB5115}"/>
    <cellStyle name="Millares 12 5 6 8" xfId="44178" xr:uid="{5E39C5A0-6451-484D-905A-BBB238639FE6}"/>
    <cellStyle name="Millares 12 5 7" xfId="1857" xr:uid="{440666C8-E658-47C6-8AC1-E409C5D0E884}"/>
    <cellStyle name="Millares 12 5 7 2" xfId="10123" xr:uid="{3AFF721A-47E1-44DE-A71D-99707C3681BE}"/>
    <cellStyle name="Millares 12 5 7 2 2" xfId="31626" xr:uid="{F8C937FE-40D1-41C1-A578-7820683690DB}"/>
    <cellStyle name="Millares 12 5 7 3" xfId="16758" xr:uid="{ED16ED33-4D8F-4DF4-B9BE-C19035615320}"/>
    <cellStyle name="Millares 12 5 7 3 2" xfId="38261" xr:uid="{D2B32788-14B1-4745-A6D9-24B141A40FC9}"/>
    <cellStyle name="Millares 12 5 7 4" xfId="23363" xr:uid="{D5BBAB81-F56E-42A5-9F70-D51337616437}"/>
    <cellStyle name="Millares 12 5 7 5" xfId="44866" xr:uid="{D6FB0144-9C29-4ABD-911E-9E5A24EEFFAA}"/>
    <cellStyle name="Millares 12 5 8" xfId="2542" xr:uid="{EC8028DC-4D2B-4514-A658-A782CF401FB5}"/>
    <cellStyle name="Millares 12 5 8 2" xfId="10808" xr:uid="{8D2F6250-4111-4F9F-8864-26874C7F3968}"/>
    <cellStyle name="Millares 12 5 8 2 2" xfId="32311" xr:uid="{F5E71D2B-56CD-43DA-ACDB-1CA937D0EA7D}"/>
    <cellStyle name="Millares 12 5 8 3" xfId="17443" xr:uid="{B03B00B2-4606-4E3D-B387-0538BD866A5E}"/>
    <cellStyle name="Millares 12 5 8 3 2" xfId="38946" xr:uid="{AA0A003F-87C9-408D-8106-DF4D7411FC02}"/>
    <cellStyle name="Millares 12 5 8 4" xfId="24048" xr:uid="{25C60CC9-84FA-4B53-9264-DBE4A09358C5}"/>
    <cellStyle name="Millares 12 5 8 5" xfId="45551" xr:uid="{6A55796D-B734-419E-91E1-C1946543478D}"/>
    <cellStyle name="Millares 12 5 9" xfId="3053" xr:uid="{25B4CD74-4324-4902-BA4F-677E375D681E}"/>
    <cellStyle name="Millares 12 5 9 2" xfId="11319" xr:uid="{6CC27589-931E-4A04-A455-463324ABA03D}"/>
    <cellStyle name="Millares 12 5 9 2 2" xfId="32822" xr:uid="{BD6BE536-D2F5-486F-A33A-3AD9E793CCC5}"/>
    <cellStyle name="Millares 12 5 9 3" xfId="17954" xr:uid="{18088DF1-BA28-4FD1-9FCF-124AD26738C5}"/>
    <cellStyle name="Millares 12 5 9 3 2" xfId="39457" xr:uid="{2649827F-9A66-40B2-8911-8A7DEBEA1B8A}"/>
    <cellStyle name="Millares 12 5 9 4" xfId="24559" xr:uid="{D28B212D-982C-414C-8ECC-488B5B287BE8}"/>
    <cellStyle name="Millares 12 5 9 5" xfId="46062" xr:uid="{6C0C29B6-72F7-426C-8FF1-3B040E72BD29}"/>
    <cellStyle name="Millares 12 6" xfId="210" xr:uid="{9F52203F-6001-4B55-8E12-C5BE7F0F2008}"/>
    <cellStyle name="Millares 12 6 10" xfId="4729" xr:uid="{53E7EE41-B9AD-4245-83F0-151BA93CC90A}"/>
    <cellStyle name="Millares 12 6 10 2" xfId="12995" xr:uid="{7EBD134D-C8F9-4298-BC52-72F508CCC871}"/>
    <cellStyle name="Millares 12 6 10 2 2" xfId="34498" xr:uid="{00C65830-C598-4C4B-A619-F35A42AABE35}"/>
    <cellStyle name="Millares 12 6 10 3" xfId="19630" xr:uid="{29903BCA-AA38-4980-B94A-03E541FBDE69}"/>
    <cellStyle name="Millares 12 6 10 3 2" xfId="41133" xr:uid="{C6485D01-FB29-428B-9D60-7DBC7248AC58}"/>
    <cellStyle name="Millares 12 6 10 4" xfId="26235" xr:uid="{C54D14FA-7C79-4151-8D41-493AD5794C2B}"/>
    <cellStyle name="Millares 12 6 10 5" xfId="47738" xr:uid="{63C77B1B-FC9C-461D-B7AC-83F7F780789E}"/>
    <cellStyle name="Millares 12 6 11" xfId="5232" xr:uid="{BCDA2AF3-D6CB-4E8C-8BEE-ADE30857505F}"/>
    <cellStyle name="Millares 12 6 11 2" xfId="13498" xr:uid="{789E2BCC-3166-4E91-8028-798C42BA7840}"/>
    <cellStyle name="Millares 12 6 11 2 2" xfId="35001" xr:uid="{583D67C6-8E30-4F0C-B376-962853A55FC9}"/>
    <cellStyle name="Millares 12 6 11 3" xfId="20133" xr:uid="{C3EA8BAD-01E0-4BE2-8024-C34B9C5DE376}"/>
    <cellStyle name="Millares 12 6 11 3 2" xfId="41636" xr:uid="{D851D190-1003-49FD-AC41-8570D4C616DE}"/>
    <cellStyle name="Millares 12 6 11 4" xfId="26738" xr:uid="{31B4EBBF-7877-4DCE-B719-7E6EBE651C76}"/>
    <cellStyle name="Millares 12 6 11 5" xfId="48241" xr:uid="{AE63F0C5-B3F6-44B6-A2F6-4FC566039246}"/>
    <cellStyle name="Millares 12 6 12" xfId="6873" xr:uid="{132FF63B-74E7-4A41-8985-DD070C0C9272}"/>
    <cellStyle name="Millares 12 6 12 2" xfId="28376" xr:uid="{9644BE9A-85D0-4E56-B0CF-78C1FF88F49E}"/>
    <cellStyle name="Millares 12 6 13" xfId="8527" xr:uid="{E18C3CD9-837C-4657-9504-3D3BADD13F37}"/>
    <cellStyle name="Millares 12 6 13 2" xfId="30030" xr:uid="{2432F4B5-9AA8-4D40-AAAE-6F2A168A191E}"/>
    <cellStyle name="Millares 12 6 14" xfId="15166" xr:uid="{034CD540-0475-45EE-A6CD-FEACD8B4119E}"/>
    <cellStyle name="Millares 12 6 14 2" xfId="36669" xr:uid="{1CBC783F-E541-497A-A997-4AA0A4D02C65}"/>
    <cellStyle name="Millares 12 6 15" xfId="21771" xr:uid="{E8A438F6-E818-43B6-915A-29FB7F3E4F74}"/>
    <cellStyle name="Millares 12 6 16" xfId="43274" xr:uid="{9C151AE0-8C28-4C6B-86F0-84422228AC20}"/>
    <cellStyle name="Millares 12 6 2" xfId="525" xr:uid="{4724170B-3F3F-4E23-988A-44F2F337E20E}"/>
    <cellStyle name="Millares 12 6 2 10" xfId="7136" xr:uid="{9F104548-65C0-4866-BA46-C95B8A2A77ED}"/>
    <cellStyle name="Millares 12 6 2 10 2" xfId="28639" xr:uid="{4E9364BB-2150-469C-A13A-69E127FED821}"/>
    <cellStyle name="Millares 12 6 2 11" xfId="8792" xr:uid="{93A41410-E50E-4BC9-BE87-B93B3F3D5046}"/>
    <cellStyle name="Millares 12 6 2 11 2" xfId="30295" xr:uid="{27289204-5942-4CA6-A822-01306380FE34}"/>
    <cellStyle name="Millares 12 6 2 12" xfId="15428" xr:uid="{692B5BBF-7CC5-41F3-9E98-EC557303FE4B}"/>
    <cellStyle name="Millares 12 6 2 12 2" xfId="36931" xr:uid="{3D27904B-160A-44DC-B875-17140FC40B58}"/>
    <cellStyle name="Millares 12 6 2 13" xfId="22033" xr:uid="{BE1E4DAE-7055-4A68-B980-E982B2857034}"/>
    <cellStyle name="Millares 12 6 2 14" xfId="43536" xr:uid="{2A9C3B47-7325-44DC-9FB3-635EABC7E6C1}"/>
    <cellStyle name="Millares 12 6 2 2" xfId="807" xr:uid="{347C55DC-C027-4309-9C8E-D12A349F3591}"/>
    <cellStyle name="Millares 12 6 2 2 10" xfId="15708" xr:uid="{EDBCE20B-BD31-44DE-97A3-FAEF34E11E66}"/>
    <cellStyle name="Millares 12 6 2 2 10 2" xfId="37211" xr:uid="{F67CA8A8-795D-49CF-8A12-A40D5ACDAE99}"/>
    <cellStyle name="Millares 12 6 2 2 11" xfId="22313" xr:uid="{160CD75C-2F40-4A73-9367-4CD1BE847BBC}"/>
    <cellStyle name="Millares 12 6 2 2 12" xfId="43816" xr:uid="{78648F18-419C-41BF-8EDF-73EDEB5411B2}"/>
    <cellStyle name="Millares 12 6 2 2 2" xfId="1753" xr:uid="{416A8D4E-FDE0-43A4-A29C-20C111777FA6}"/>
    <cellStyle name="Millares 12 6 2 2 2 2" xfId="4582" xr:uid="{1C57DBF0-45DF-4CC1-A2E7-D6A727630197}"/>
    <cellStyle name="Millares 12 6 2 2 2 2 2" xfId="12848" xr:uid="{837AA8CE-2553-4E8B-82A7-9365E9994E2A}"/>
    <cellStyle name="Millares 12 6 2 2 2 2 2 2" xfId="34351" xr:uid="{17A98957-D50C-483B-B413-056DC5C2F10D}"/>
    <cellStyle name="Millares 12 6 2 2 2 2 3" xfId="19483" xr:uid="{59691377-993E-4679-9656-04AC4DC2C13F}"/>
    <cellStyle name="Millares 12 6 2 2 2 2 3 2" xfId="40986" xr:uid="{ED13D890-B30F-45CB-A7C3-1597775BD731}"/>
    <cellStyle name="Millares 12 6 2 2 2 2 4" xfId="26088" xr:uid="{E57BE2D7-BFE7-40DA-8A63-0ACE0F012778}"/>
    <cellStyle name="Millares 12 6 2 2 2 2 5" xfId="47591" xr:uid="{D72B0CB3-716F-43E1-9532-82C75C4178B1}"/>
    <cellStyle name="Millares 12 6 2 2 2 3" xfId="6721" xr:uid="{37F264C2-5D7E-43B0-B77A-4D47936E8729}"/>
    <cellStyle name="Millares 12 6 2 2 2 3 2" xfId="14987" xr:uid="{0392130D-2296-466A-9FD2-C7E15AC3F2B8}"/>
    <cellStyle name="Millares 12 6 2 2 2 3 2 2" xfId="36490" xr:uid="{C7CDAE58-03FC-4AFE-A396-5179C4C026DC}"/>
    <cellStyle name="Millares 12 6 2 2 2 3 3" xfId="21622" xr:uid="{BCD4D5F2-925F-4E84-9681-213627A1E057}"/>
    <cellStyle name="Millares 12 6 2 2 2 3 3 2" xfId="43125" xr:uid="{EC9157E5-5501-4EC9-A593-4A60C1D4B362}"/>
    <cellStyle name="Millares 12 6 2 2 2 3 4" xfId="28227" xr:uid="{46532C4D-5E91-4B5D-A794-A98A9B40CEEA}"/>
    <cellStyle name="Millares 12 6 2 2 2 3 5" xfId="49730" xr:uid="{02B371D9-B74E-4DB4-8FB8-59A56AB14B17}"/>
    <cellStyle name="Millares 12 6 2 2 2 4" xfId="8362" xr:uid="{988492A8-EBB6-439F-BAF5-1B1431CAA018}"/>
    <cellStyle name="Millares 12 6 2 2 2 4 2" xfId="29865" xr:uid="{358E6EDE-E427-47CD-8CC0-C73C1477D7F4}"/>
    <cellStyle name="Millares 12 6 2 2 2 5" xfId="10019" xr:uid="{81A5382E-CB86-47AC-A919-6F022E6DBB5F}"/>
    <cellStyle name="Millares 12 6 2 2 2 5 2" xfId="31522" xr:uid="{79BF7580-F7C1-46A3-892A-241D03B522E3}"/>
    <cellStyle name="Millares 12 6 2 2 2 6" xfId="16654" xr:uid="{3BB67A67-05A1-4404-BB57-E406C56A0326}"/>
    <cellStyle name="Millares 12 6 2 2 2 6 2" xfId="38157" xr:uid="{7FBE9CCD-6ED3-4E59-9E64-A4CC684110BB}"/>
    <cellStyle name="Millares 12 6 2 2 2 7" xfId="23259" xr:uid="{D2EB3788-8648-4AFC-AE3C-7F347E1AC2AA}"/>
    <cellStyle name="Millares 12 6 2 2 2 8" xfId="44762" xr:uid="{55271C74-FE28-4F84-98AD-500627B11028}"/>
    <cellStyle name="Millares 12 6 2 2 3" xfId="2440" xr:uid="{FBDE890A-55A7-40C4-99E1-56BDB09D2EF2}"/>
    <cellStyle name="Millares 12 6 2 2 3 2" xfId="10706" xr:uid="{0A776F00-BB54-47EF-9FF8-0B4DF60F94BF}"/>
    <cellStyle name="Millares 12 6 2 2 3 2 2" xfId="32209" xr:uid="{F1BF490B-924A-437A-B745-0D5764421068}"/>
    <cellStyle name="Millares 12 6 2 2 3 3" xfId="17341" xr:uid="{EDA02CFC-6708-420E-828D-33B7A8004197}"/>
    <cellStyle name="Millares 12 6 2 2 3 3 2" xfId="38844" xr:uid="{B516BFFE-FF28-4A80-9A28-E8DD77EC7A44}"/>
    <cellStyle name="Millares 12 6 2 2 3 4" xfId="23946" xr:uid="{81D605BE-0EA6-429E-AE2B-CFEB2283DD5A}"/>
    <cellStyle name="Millares 12 6 2 2 3 5" xfId="45449" xr:uid="{26FB99AD-06DF-4741-8E7A-74637B6409A4}"/>
    <cellStyle name="Millares 12 6 2 2 4" xfId="2957" xr:uid="{8AB2A3BA-A4D2-4049-AC12-5E9D3C662C81}"/>
    <cellStyle name="Millares 12 6 2 2 4 2" xfId="11223" xr:uid="{3306F83F-FE18-435F-BD1B-0A060617FE97}"/>
    <cellStyle name="Millares 12 6 2 2 4 2 2" xfId="32726" xr:uid="{BC7A66B8-85C0-48BA-B038-2541128B5531}"/>
    <cellStyle name="Millares 12 6 2 2 4 3" xfId="17858" xr:uid="{10FFE604-6802-4FC0-A1E5-1C70AADC8FA0}"/>
    <cellStyle name="Millares 12 6 2 2 4 3 2" xfId="39361" xr:uid="{A85534E2-AEBD-4419-833B-9AED94E031AA}"/>
    <cellStyle name="Millares 12 6 2 2 4 4" xfId="24463" xr:uid="{441D34A6-2082-4A42-A1EB-5A1488A4B5EE}"/>
    <cellStyle name="Millares 12 6 2 2 4 5" xfId="45966" xr:uid="{6E772346-9C45-457C-A049-ACAD65D10EE9}"/>
    <cellStyle name="Millares 12 6 2 2 5" xfId="3636" xr:uid="{B25FF25E-0930-49A9-B856-22F7D843CA59}"/>
    <cellStyle name="Millares 12 6 2 2 5 2" xfId="11902" xr:uid="{9259A47A-74A7-42A9-A0E6-DE5E89AD354F}"/>
    <cellStyle name="Millares 12 6 2 2 5 2 2" xfId="33405" xr:uid="{1A9F08C5-2D80-4BA4-B9C8-37D7646EC3CF}"/>
    <cellStyle name="Millares 12 6 2 2 5 3" xfId="18537" xr:uid="{EEE1A127-131E-4760-B54E-91EC9CD73242}"/>
    <cellStyle name="Millares 12 6 2 2 5 3 2" xfId="40040" xr:uid="{BDBDC7D1-7B6C-4B3B-9B14-80A3D54EC93E}"/>
    <cellStyle name="Millares 12 6 2 2 5 4" xfId="25142" xr:uid="{E6745F52-2D25-471C-853C-0626193111A7}"/>
    <cellStyle name="Millares 12 6 2 2 5 5" xfId="46645" xr:uid="{11A0BB9B-3B01-41BB-81EA-47E475EE4667}"/>
    <cellStyle name="Millares 12 6 2 2 6" xfId="5101" xr:uid="{C810DFB3-51B7-403D-91B3-D4058F36A6E2}"/>
    <cellStyle name="Millares 12 6 2 2 6 2" xfId="13367" xr:uid="{351D97A7-6185-4D8C-963F-F1A88AD646C7}"/>
    <cellStyle name="Millares 12 6 2 2 6 2 2" xfId="34870" xr:uid="{721C0ABC-8630-43A1-9A79-FF3E95D8208D}"/>
    <cellStyle name="Millares 12 6 2 2 6 3" xfId="20002" xr:uid="{477D6696-D6F6-4CE8-8EC4-2F467323A03F}"/>
    <cellStyle name="Millares 12 6 2 2 6 3 2" xfId="41505" xr:uid="{5A47A605-EDF4-4931-9862-26DB3058EE13}"/>
    <cellStyle name="Millares 12 6 2 2 6 4" xfId="26607" xr:uid="{D597793C-FC81-4422-A930-F6AF66F88723}"/>
    <cellStyle name="Millares 12 6 2 2 6 5" xfId="48110" xr:uid="{4CDF36DA-6220-432D-98D3-42B42EF024D4}"/>
    <cellStyle name="Millares 12 6 2 2 7" xfId="5775" xr:uid="{282ED15E-B262-48E0-8FCA-6A437BF4CE9F}"/>
    <cellStyle name="Millares 12 6 2 2 7 2" xfId="14041" xr:uid="{0A95A171-C906-43C7-A2A2-6823BD2EFD97}"/>
    <cellStyle name="Millares 12 6 2 2 7 2 2" xfId="35544" xr:uid="{DC84946A-2C6D-43C0-B598-5401394B0138}"/>
    <cellStyle name="Millares 12 6 2 2 7 3" xfId="20676" xr:uid="{DBC1723B-0980-4FCD-BF3F-F73AFB44F9DB}"/>
    <cellStyle name="Millares 12 6 2 2 7 3 2" xfId="42179" xr:uid="{9DB249BB-F345-45BF-852F-FAC874606B2A}"/>
    <cellStyle name="Millares 12 6 2 2 7 4" xfId="27281" xr:uid="{9A29A652-2C67-43EF-9AF2-9080C36E8291}"/>
    <cellStyle name="Millares 12 6 2 2 7 5" xfId="48784" xr:uid="{D9917450-752F-4F40-A002-54D0C2633E0E}"/>
    <cellStyle name="Millares 12 6 2 2 8" xfId="7416" xr:uid="{7E172005-3DBC-4CB5-B55B-4F124384F623}"/>
    <cellStyle name="Millares 12 6 2 2 8 2" xfId="28919" xr:uid="{3B6D530F-96FC-4EDC-B445-C633C2F9ACCB}"/>
    <cellStyle name="Millares 12 6 2 2 9" xfId="9073" xr:uid="{DEEE00BC-82CD-4561-B392-2CA7F425EDD8}"/>
    <cellStyle name="Millares 12 6 2 2 9 2" xfId="30576" xr:uid="{92C37CC4-AA3E-49BD-B365-5D0F224B244F}"/>
    <cellStyle name="Millares 12 6 2 3" xfId="1077" xr:uid="{03174955-B1A5-456C-B450-D2FC52DF3AE1}"/>
    <cellStyle name="Millares 12 6 2 3 2" xfId="3906" xr:uid="{4E39BE55-B7C3-4C01-AFCE-3D0AF94BC0E9}"/>
    <cellStyle name="Millares 12 6 2 3 2 2" xfId="12172" xr:uid="{0BB7ECFF-7C04-40C1-B123-FFAF4CAA2D6F}"/>
    <cellStyle name="Millares 12 6 2 3 2 2 2" xfId="33675" xr:uid="{50D9F095-5A27-4913-BEDC-7E2052ABB81B}"/>
    <cellStyle name="Millares 12 6 2 3 2 3" xfId="18807" xr:uid="{84E5D057-9978-4D99-BA34-452036CBF5E8}"/>
    <cellStyle name="Millares 12 6 2 3 2 3 2" xfId="40310" xr:uid="{24B64EA4-0D65-4884-BF50-02D577760BF5}"/>
    <cellStyle name="Millares 12 6 2 3 2 4" xfId="25412" xr:uid="{C79BFC82-C05E-4610-9A1F-13CE06728B6D}"/>
    <cellStyle name="Millares 12 6 2 3 2 5" xfId="46915" xr:uid="{0600B248-DCAD-4D1F-9779-19A762BE8C3B}"/>
    <cellStyle name="Millares 12 6 2 3 3" xfId="6045" xr:uid="{A1AFB694-8D1E-4424-A15B-0EB81FFE2C43}"/>
    <cellStyle name="Millares 12 6 2 3 3 2" xfId="14311" xr:uid="{B6EFB53D-E639-4004-8881-E1FDE648CF35}"/>
    <cellStyle name="Millares 12 6 2 3 3 2 2" xfId="35814" xr:uid="{160D5D92-03AF-42A4-AA0C-BD0CB82C0972}"/>
    <cellStyle name="Millares 12 6 2 3 3 3" xfId="20946" xr:uid="{F4FD268D-08DA-43B2-A824-302D87AE7B98}"/>
    <cellStyle name="Millares 12 6 2 3 3 3 2" xfId="42449" xr:uid="{378D6009-0B97-489B-9CC8-6142ACE0343A}"/>
    <cellStyle name="Millares 12 6 2 3 3 4" xfId="27551" xr:uid="{9B2F924E-0DA3-4472-B7A7-72F0D19775C9}"/>
    <cellStyle name="Millares 12 6 2 3 3 5" xfId="49054" xr:uid="{0CC315AB-A1A8-4D8E-86B8-4C4F5E36AD3E}"/>
    <cellStyle name="Millares 12 6 2 3 4" xfId="7686" xr:uid="{3417EC91-8772-420D-B8AD-1F9983AECF5C}"/>
    <cellStyle name="Millares 12 6 2 3 4 2" xfId="29189" xr:uid="{5B0D3ABF-FF74-47E7-8FC5-751CBB342B7B}"/>
    <cellStyle name="Millares 12 6 2 3 5" xfId="9343" xr:uid="{E3FAECA0-A1E6-4415-B5A2-85590F33D6BA}"/>
    <cellStyle name="Millares 12 6 2 3 5 2" xfId="30846" xr:uid="{4C382C73-B318-47CD-8143-F452427C34E0}"/>
    <cellStyle name="Millares 12 6 2 3 6" xfId="15978" xr:uid="{C0B5DB74-AA9A-4D56-BC63-EA35C2307DBE}"/>
    <cellStyle name="Millares 12 6 2 3 6 2" xfId="37481" xr:uid="{27CE5903-04BA-4EE7-88C6-089D7AD1BC37}"/>
    <cellStyle name="Millares 12 6 2 3 7" xfId="22583" xr:uid="{7E01868E-B645-40BB-9D46-3116746A1803}"/>
    <cellStyle name="Millares 12 6 2 3 8" xfId="44086" xr:uid="{F3A12E7C-7812-4431-8882-E9BD83E2B16A}"/>
    <cellStyle name="Millares 12 6 2 4" xfId="1473" xr:uid="{0CC1D0B7-ADE5-4DAE-999D-5354DCA22BBB}"/>
    <cellStyle name="Millares 12 6 2 4 2" xfId="4302" xr:uid="{35B50BF6-5122-417F-8444-D0AAD7EF6FBE}"/>
    <cellStyle name="Millares 12 6 2 4 2 2" xfId="12568" xr:uid="{9B84E93B-2EBA-4B8E-B955-CBD069078AD6}"/>
    <cellStyle name="Millares 12 6 2 4 2 2 2" xfId="34071" xr:uid="{0B353D2C-5386-43F6-87A3-4AE7E2C35CFA}"/>
    <cellStyle name="Millares 12 6 2 4 2 3" xfId="19203" xr:uid="{BB14C813-0E2E-4DB7-8203-0BDCF1D8879B}"/>
    <cellStyle name="Millares 12 6 2 4 2 3 2" xfId="40706" xr:uid="{B299BFB0-9682-4058-83CC-31E0A396A5D1}"/>
    <cellStyle name="Millares 12 6 2 4 2 4" xfId="25808" xr:uid="{D779CE3B-9FA6-4277-B41A-5432E82D159E}"/>
    <cellStyle name="Millares 12 6 2 4 2 5" xfId="47311" xr:uid="{18096342-D048-4FBB-945D-7A83F75811DB}"/>
    <cellStyle name="Millares 12 6 2 4 3" xfId="6441" xr:uid="{B297441D-A54A-4101-902D-4920AFD85FBD}"/>
    <cellStyle name="Millares 12 6 2 4 3 2" xfId="14707" xr:uid="{62373A14-E9EC-4341-BF4F-472BE425EDAF}"/>
    <cellStyle name="Millares 12 6 2 4 3 2 2" xfId="36210" xr:uid="{00CB60B7-EB38-4173-805C-FA9C7DFAA084}"/>
    <cellStyle name="Millares 12 6 2 4 3 3" xfId="21342" xr:uid="{E937C55A-B72D-45A2-BFBC-8306FDFF371F}"/>
    <cellStyle name="Millares 12 6 2 4 3 3 2" xfId="42845" xr:uid="{B34AD1EF-8F1F-415D-8421-51FD89A659C3}"/>
    <cellStyle name="Millares 12 6 2 4 3 4" xfId="27947" xr:uid="{D580BB7E-6CF4-4613-B5FD-2FF11AF46AAF}"/>
    <cellStyle name="Millares 12 6 2 4 3 5" xfId="49450" xr:uid="{49E83CDC-89F6-43C7-8C5E-B85FE15D2413}"/>
    <cellStyle name="Millares 12 6 2 4 4" xfId="8082" xr:uid="{F8ECA8C1-AEF2-448C-AB63-FD5BDA53AB97}"/>
    <cellStyle name="Millares 12 6 2 4 4 2" xfId="29585" xr:uid="{A50F2CAD-4B0B-48A7-859D-8BD95A9412EE}"/>
    <cellStyle name="Millares 12 6 2 4 5" xfId="9739" xr:uid="{0EC9E468-BE09-48DD-8AF3-C5270AC0D11D}"/>
    <cellStyle name="Millares 12 6 2 4 5 2" xfId="31242" xr:uid="{807EB6C8-C533-4F54-9878-EACAE72EC244}"/>
    <cellStyle name="Millares 12 6 2 4 6" xfId="16374" xr:uid="{221A0FA9-48FF-486F-98A6-7272C866EFDE}"/>
    <cellStyle name="Millares 12 6 2 4 6 2" xfId="37877" xr:uid="{E8B9076F-4C4D-4ABF-8554-94B256D8EBDA}"/>
    <cellStyle name="Millares 12 6 2 4 7" xfId="22979" xr:uid="{8B8E40AA-C913-4255-8AC8-8F569F247792}"/>
    <cellStyle name="Millares 12 6 2 4 8" xfId="44482" xr:uid="{B4C2A735-FCB1-434E-B6CD-CFFC775B5D32}"/>
    <cellStyle name="Millares 12 6 2 5" xfId="2160" xr:uid="{DBD40FFE-64B0-4F88-A796-2F9F195F4B0E}"/>
    <cellStyle name="Millares 12 6 2 5 2" xfId="10426" xr:uid="{BBEC9214-249C-4070-AC22-63647B1BEE0D}"/>
    <cellStyle name="Millares 12 6 2 5 2 2" xfId="31929" xr:uid="{1127D671-CB2F-46E1-A195-789451FA6AD2}"/>
    <cellStyle name="Millares 12 6 2 5 3" xfId="17061" xr:uid="{23E02E98-2B2E-467C-B68D-12AD7956F0C5}"/>
    <cellStyle name="Millares 12 6 2 5 3 2" xfId="38564" xr:uid="{9458CEAD-B61E-4107-94BC-19301EE6795C}"/>
    <cellStyle name="Millares 12 6 2 5 4" xfId="23666" xr:uid="{5A0D92D2-6F8E-4B64-8BE7-B1D82704C9E9}"/>
    <cellStyle name="Millares 12 6 2 5 5" xfId="45169" xr:uid="{32EBB4DB-5CB8-4294-AFB3-054E329CAE5F}"/>
    <cellStyle name="Millares 12 6 2 6" xfId="2707" xr:uid="{2A68D20C-2A97-4973-8707-D9140D811F05}"/>
    <cellStyle name="Millares 12 6 2 6 2" xfId="10973" xr:uid="{7317A795-9258-4345-835B-F7DC71C3F6B8}"/>
    <cellStyle name="Millares 12 6 2 6 2 2" xfId="32476" xr:uid="{41FA2253-1004-4079-9FCC-1C6241856881}"/>
    <cellStyle name="Millares 12 6 2 6 3" xfId="17608" xr:uid="{27F0B71D-DCEA-47B3-ADBB-329B4628FE9F}"/>
    <cellStyle name="Millares 12 6 2 6 3 2" xfId="39111" xr:uid="{0FE7E444-5603-4E09-AEDD-4091ED76EA7D}"/>
    <cellStyle name="Millares 12 6 2 6 4" xfId="24213" xr:uid="{0FF0FAA3-6B3B-4D36-86E4-26F118C7AF0E}"/>
    <cellStyle name="Millares 12 6 2 6 5" xfId="45716" xr:uid="{FA8DA51D-274B-43C8-A3B6-3EA56B587D9C}"/>
    <cellStyle name="Millares 12 6 2 7" xfId="3356" xr:uid="{D2863347-5071-496B-A692-985E41CCA6BA}"/>
    <cellStyle name="Millares 12 6 2 7 2" xfId="11622" xr:uid="{CD9FB5F9-2830-40A8-8C54-A78E18E554DA}"/>
    <cellStyle name="Millares 12 6 2 7 2 2" xfId="33125" xr:uid="{80371AD0-2C8C-4FE6-A8B6-970A4BF84802}"/>
    <cellStyle name="Millares 12 6 2 7 3" xfId="18257" xr:uid="{6BD03C46-5C2E-40A8-A3A8-BE7FAEC6A1A2}"/>
    <cellStyle name="Millares 12 6 2 7 3 2" xfId="39760" xr:uid="{D2E61001-0A26-493E-BBEB-27BB91D6FA01}"/>
    <cellStyle name="Millares 12 6 2 7 4" xfId="24862" xr:uid="{A0A17DA1-C149-4E36-AC77-87710B09639B}"/>
    <cellStyle name="Millares 12 6 2 7 5" xfId="46365" xr:uid="{29242AAF-7F9C-44BC-828C-5215089DB10A}"/>
    <cellStyle name="Millares 12 6 2 8" xfId="4851" xr:uid="{31DBE9BC-2E47-4713-BB65-2103BB500B48}"/>
    <cellStyle name="Millares 12 6 2 8 2" xfId="13117" xr:uid="{95D739D3-23E4-4230-95F8-0E208F8EA9F5}"/>
    <cellStyle name="Millares 12 6 2 8 2 2" xfId="34620" xr:uid="{5B1A2843-B6CD-4A11-BB79-69808BCFDC80}"/>
    <cellStyle name="Millares 12 6 2 8 3" xfId="19752" xr:uid="{0B6AC5A1-9575-4B15-9E38-809F70C41E5E}"/>
    <cellStyle name="Millares 12 6 2 8 3 2" xfId="41255" xr:uid="{2A2B664D-C01F-4B9D-8AEB-FA3918F3B98E}"/>
    <cellStyle name="Millares 12 6 2 8 4" xfId="26357" xr:uid="{9EE7AD54-3F06-44D4-A1AC-44561DBF0837}"/>
    <cellStyle name="Millares 12 6 2 8 5" xfId="47860" xr:uid="{51E2FE4A-CFED-4691-968A-878817770601}"/>
    <cellStyle name="Millares 12 6 2 9" xfId="5495" xr:uid="{7263B3C7-FFE4-41C7-9CBB-465D8C5F44CE}"/>
    <cellStyle name="Millares 12 6 2 9 2" xfId="13761" xr:uid="{695D161F-762A-4D4C-9719-08DEFD0208D0}"/>
    <cellStyle name="Millares 12 6 2 9 2 2" xfId="35264" xr:uid="{327F56EE-E5E0-4EC0-AF0B-B4C8E254E928}"/>
    <cellStyle name="Millares 12 6 2 9 3" xfId="20396" xr:uid="{AAA8A4AB-0730-453C-99E7-42417DEA86AE}"/>
    <cellStyle name="Millares 12 6 2 9 3 2" xfId="41899" xr:uid="{693D2A16-30BF-42A4-B40B-2BC850498FA6}"/>
    <cellStyle name="Millares 12 6 2 9 4" xfId="27001" xr:uid="{1662C5C1-15A7-4E56-BF2A-D5BAAACBDC04}"/>
    <cellStyle name="Millares 12 6 2 9 5" xfId="48504" xr:uid="{59C0123A-22BF-49CC-8658-7FFC84D1E8E6}"/>
    <cellStyle name="Millares 12 6 3" xfId="397" xr:uid="{7F3CA314-8944-4090-9456-323FF29E4A27}"/>
    <cellStyle name="Millares 12 6 3 10" xfId="15300" xr:uid="{52FC7AF7-FE0C-4DBE-8E97-5C89A7856FF0}"/>
    <cellStyle name="Millares 12 6 3 10 2" xfId="36803" xr:uid="{4E362EAB-4AE7-4920-98C4-625C23D1E748}"/>
    <cellStyle name="Millares 12 6 3 11" xfId="21905" xr:uid="{2EB25B31-0CF0-44F4-969E-088D9810AA24}"/>
    <cellStyle name="Millares 12 6 3 12" xfId="43408" xr:uid="{8DE89555-FD99-48FC-A6E0-01237DA0A92A}"/>
    <cellStyle name="Millares 12 6 3 2" xfId="1345" xr:uid="{1F603EE9-031F-45EB-A43B-A2CDD3AAC7C9}"/>
    <cellStyle name="Millares 12 6 3 2 2" xfId="4174" xr:uid="{09207ED6-4040-490B-8E55-65E2B3EEF84F}"/>
    <cellStyle name="Millares 12 6 3 2 2 2" xfId="12440" xr:uid="{7C58BE66-AA11-4DC7-9444-C7EE2B2BB1A9}"/>
    <cellStyle name="Millares 12 6 3 2 2 2 2" xfId="33943" xr:uid="{CD80B78C-F019-4E7F-B89B-06714B230D9A}"/>
    <cellStyle name="Millares 12 6 3 2 2 3" xfId="19075" xr:uid="{95B40483-C3EA-4E62-AD5D-1E4B4E510873}"/>
    <cellStyle name="Millares 12 6 3 2 2 3 2" xfId="40578" xr:uid="{55D27D69-3B2F-40BD-8CE0-6269B06829CC}"/>
    <cellStyle name="Millares 12 6 3 2 2 4" xfId="25680" xr:uid="{362E5BA8-D4C2-4CA4-921A-5E82ADAFE778}"/>
    <cellStyle name="Millares 12 6 3 2 2 5" xfId="47183" xr:uid="{6EDC130C-3E3C-4045-907A-5528051D97E6}"/>
    <cellStyle name="Millares 12 6 3 2 3" xfId="6313" xr:uid="{04F02B0C-1C4C-4F66-B22B-75B6880F2279}"/>
    <cellStyle name="Millares 12 6 3 2 3 2" xfId="14579" xr:uid="{B697F443-B0BA-4091-89BC-65993862D4E2}"/>
    <cellStyle name="Millares 12 6 3 2 3 2 2" xfId="36082" xr:uid="{CF54003B-BE40-4BD3-9289-AB3D40033339}"/>
    <cellStyle name="Millares 12 6 3 2 3 3" xfId="21214" xr:uid="{B13D2F65-8FE6-4A0F-B73E-D435C635D38A}"/>
    <cellStyle name="Millares 12 6 3 2 3 3 2" xfId="42717" xr:uid="{E02691BC-EFF5-4BD7-A1C3-4897CE96AE4A}"/>
    <cellStyle name="Millares 12 6 3 2 3 4" xfId="27819" xr:uid="{EA5DD3A1-DBF7-4E1A-A94D-5C660B3B33C1}"/>
    <cellStyle name="Millares 12 6 3 2 3 5" xfId="49322" xr:uid="{51D8ED88-303C-41DB-AC74-4B1741B8FDDA}"/>
    <cellStyle name="Millares 12 6 3 2 4" xfId="7954" xr:uid="{4C1A147C-F1E7-407A-B9F8-25607A531010}"/>
    <cellStyle name="Millares 12 6 3 2 4 2" xfId="29457" xr:uid="{9B830C47-98AC-4A08-B7A2-15C553B446DF}"/>
    <cellStyle name="Millares 12 6 3 2 5" xfId="9611" xr:uid="{7ACE4D58-FED9-428F-ABF2-954B99A01B56}"/>
    <cellStyle name="Millares 12 6 3 2 5 2" xfId="31114" xr:uid="{87733F33-A64A-4DD2-B6A4-A227E6892687}"/>
    <cellStyle name="Millares 12 6 3 2 6" xfId="16246" xr:uid="{B29334AF-5759-412B-BD63-6CE1B6F657EF}"/>
    <cellStyle name="Millares 12 6 3 2 6 2" xfId="37749" xr:uid="{475EA740-21D8-416C-8F7C-B9F7AEB9BFF8}"/>
    <cellStyle name="Millares 12 6 3 2 7" xfId="22851" xr:uid="{9E630378-BC73-4DF4-B13A-8C33B4FA6E37}"/>
    <cellStyle name="Millares 12 6 3 2 8" xfId="44354" xr:uid="{70D53925-E949-457A-AEDB-242347C2D682}"/>
    <cellStyle name="Millares 12 6 3 3" xfId="2032" xr:uid="{1CA7D0DB-367F-4EBF-99EF-6C22164D0E6F}"/>
    <cellStyle name="Millares 12 6 3 3 2" xfId="10298" xr:uid="{0339A1B3-83BA-4125-B545-C0A6D38CD834}"/>
    <cellStyle name="Millares 12 6 3 3 2 2" xfId="31801" xr:uid="{45BB57F6-53D9-456D-8BDE-5E9DB10A4532}"/>
    <cellStyle name="Millares 12 6 3 3 3" xfId="16933" xr:uid="{DB12F3DC-E048-42D1-AB28-1BA59B6640AB}"/>
    <cellStyle name="Millares 12 6 3 3 3 2" xfId="38436" xr:uid="{7D9C5535-E465-4380-A7EA-503805510E70}"/>
    <cellStyle name="Millares 12 6 3 3 4" xfId="23538" xr:uid="{7BD34F36-F446-4719-B79D-0B5C761A18F4}"/>
    <cellStyle name="Millares 12 6 3 3 5" xfId="45041" xr:uid="{5486747A-5EF0-4034-94DA-816355451EA0}"/>
    <cellStyle name="Millares 12 6 3 4" xfId="2831" xr:uid="{D873CABA-CEFE-448A-B739-945103B1EB20}"/>
    <cellStyle name="Millares 12 6 3 4 2" xfId="11097" xr:uid="{67668E14-C226-4760-BF6F-88AFE4A5C314}"/>
    <cellStyle name="Millares 12 6 3 4 2 2" xfId="32600" xr:uid="{BFC91DAE-47D1-44A3-9D5E-F1616B704486}"/>
    <cellStyle name="Millares 12 6 3 4 3" xfId="17732" xr:uid="{925657DB-3742-4AA7-8EF9-4B4E65A446AE}"/>
    <cellStyle name="Millares 12 6 3 4 3 2" xfId="39235" xr:uid="{B1112B0E-FFF0-4BAE-99F5-F4F06BF00B6E}"/>
    <cellStyle name="Millares 12 6 3 4 4" xfId="24337" xr:uid="{F6EF2D35-BF61-4E8C-A57C-A3D56AE517E1}"/>
    <cellStyle name="Millares 12 6 3 4 5" xfId="45840" xr:uid="{4852006E-4AF7-4313-A431-65A6D166E831}"/>
    <cellStyle name="Millares 12 6 3 5" xfId="3228" xr:uid="{B25A1103-8A6B-4A67-B10E-F336C3972C21}"/>
    <cellStyle name="Millares 12 6 3 5 2" xfId="11494" xr:uid="{168A3E31-DB21-4A63-A8AA-E80B7388EFB5}"/>
    <cellStyle name="Millares 12 6 3 5 2 2" xfId="32997" xr:uid="{67510AFE-1466-4C20-AA7F-54F3082014D0}"/>
    <cellStyle name="Millares 12 6 3 5 3" xfId="18129" xr:uid="{186C305B-3F31-4610-B3E2-65F0050B9B7F}"/>
    <cellStyle name="Millares 12 6 3 5 3 2" xfId="39632" xr:uid="{2B9A4E06-78A5-4724-AC8D-03B89F81AA84}"/>
    <cellStyle name="Millares 12 6 3 5 4" xfId="24734" xr:uid="{A9E75F7E-73A8-43F3-A88E-E0F872E6D106}"/>
    <cellStyle name="Millares 12 6 3 5 5" xfId="46237" xr:uid="{0C0D50B0-81D7-4DA3-AAD2-9265C56FEB9D}"/>
    <cellStyle name="Millares 12 6 3 6" xfId="4975" xr:uid="{20A3A338-D7D7-4560-924E-28A6887562DA}"/>
    <cellStyle name="Millares 12 6 3 6 2" xfId="13241" xr:uid="{58B86F3C-D228-48C8-AC67-B7F32E392D1E}"/>
    <cellStyle name="Millares 12 6 3 6 2 2" xfId="34744" xr:uid="{DAE1D9CE-AE0A-47BD-B412-4416AEA5435D}"/>
    <cellStyle name="Millares 12 6 3 6 3" xfId="19876" xr:uid="{282C43B5-B3D5-427E-937B-16E5A04B582A}"/>
    <cellStyle name="Millares 12 6 3 6 3 2" xfId="41379" xr:uid="{BE858B53-A13F-4AC8-B1B1-1CD2A36DE05F}"/>
    <cellStyle name="Millares 12 6 3 6 4" xfId="26481" xr:uid="{C8AC0CE6-BD38-41DF-8687-48497949CA6A}"/>
    <cellStyle name="Millares 12 6 3 6 5" xfId="47984" xr:uid="{3BA81B18-19BF-43ED-A223-8942DC0D96A5}"/>
    <cellStyle name="Millares 12 6 3 7" xfId="5367" xr:uid="{C66D8066-91DB-4E16-9716-148F94528EB9}"/>
    <cellStyle name="Millares 12 6 3 7 2" xfId="13633" xr:uid="{2A0A6FBC-A2C2-495B-9EC3-A2942681846C}"/>
    <cellStyle name="Millares 12 6 3 7 2 2" xfId="35136" xr:uid="{C7E5F089-E320-461D-889B-15ED62B0FF26}"/>
    <cellStyle name="Millares 12 6 3 7 3" xfId="20268" xr:uid="{301CFDCC-6161-41F6-AC40-62AAC6483141}"/>
    <cellStyle name="Millares 12 6 3 7 3 2" xfId="41771" xr:uid="{6C8E9C45-8AE6-446A-BB7E-512CC8872B32}"/>
    <cellStyle name="Millares 12 6 3 7 4" xfId="26873" xr:uid="{000B1B99-D532-45BE-A7D9-AC647CD5CDEE}"/>
    <cellStyle name="Millares 12 6 3 7 5" xfId="48376" xr:uid="{8AF9349D-5B84-424D-9829-830E7E8E5188}"/>
    <cellStyle name="Millares 12 6 3 8" xfId="7008" xr:uid="{742F3B95-6378-457C-9840-CE15E54F770A}"/>
    <cellStyle name="Millares 12 6 3 8 2" xfId="28511" xr:uid="{02DE4D76-85B3-4FE0-971D-71F4D904026D}"/>
    <cellStyle name="Millares 12 6 3 9" xfId="8664" xr:uid="{F1394689-80D4-4DFD-8301-FC395FF57AAB}"/>
    <cellStyle name="Millares 12 6 3 9 2" xfId="30167" xr:uid="{F199730B-8B2C-46A8-9B76-14900C0E634E}"/>
    <cellStyle name="Millares 12 6 4" xfId="681" xr:uid="{704A5477-9BE8-4A61-BA4F-5419577631D6}"/>
    <cellStyle name="Millares 12 6 4 10" xfId="43690" xr:uid="{75351813-639C-44CB-BBB3-DDAF60F07CDF}"/>
    <cellStyle name="Millares 12 6 4 2" xfId="1627" xr:uid="{423A03D9-D9F8-493C-8F00-052BE9EFCD3D}"/>
    <cellStyle name="Millares 12 6 4 2 2" xfId="4456" xr:uid="{ECECEB07-F4E9-4222-B116-A1F6CD087656}"/>
    <cellStyle name="Millares 12 6 4 2 2 2" xfId="12722" xr:uid="{8CEA8318-FA26-4722-9295-05DB6372247E}"/>
    <cellStyle name="Millares 12 6 4 2 2 2 2" xfId="34225" xr:uid="{116D90B6-A29D-4265-AE23-A412BF8809D8}"/>
    <cellStyle name="Millares 12 6 4 2 2 3" xfId="19357" xr:uid="{AAD9DFFB-23E3-4512-9EE2-2BB7EEC9C877}"/>
    <cellStyle name="Millares 12 6 4 2 2 3 2" xfId="40860" xr:uid="{B5EA48D1-C679-432A-B404-67A0FEACA006}"/>
    <cellStyle name="Millares 12 6 4 2 2 4" xfId="25962" xr:uid="{A011EF2E-B8B6-4BA9-BC70-1E6B8E9D6379}"/>
    <cellStyle name="Millares 12 6 4 2 2 5" xfId="47465" xr:uid="{44BBA736-3B05-4254-94B7-933B0005A0A5}"/>
    <cellStyle name="Millares 12 6 4 2 3" xfId="6595" xr:uid="{CDFBAAE3-2669-43F7-AFB6-000537382F4E}"/>
    <cellStyle name="Millares 12 6 4 2 3 2" xfId="14861" xr:uid="{939831FC-56E6-449C-8EF0-DB264443BA93}"/>
    <cellStyle name="Millares 12 6 4 2 3 2 2" xfId="36364" xr:uid="{92448D8D-9E02-47F4-B8AB-F16B019F549A}"/>
    <cellStyle name="Millares 12 6 4 2 3 3" xfId="21496" xr:uid="{36812EBB-77E9-4F09-9922-09A72DE8F0B6}"/>
    <cellStyle name="Millares 12 6 4 2 3 3 2" xfId="42999" xr:uid="{17E21E68-B689-48AA-B64D-DB147282BE8E}"/>
    <cellStyle name="Millares 12 6 4 2 3 4" xfId="28101" xr:uid="{32EECEAD-A400-4CE9-8364-A2FC4C991A65}"/>
    <cellStyle name="Millares 12 6 4 2 3 5" xfId="49604" xr:uid="{A3F0B8C4-52B6-4E5D-8793-7657B55B2AA8}"/>
    <cellStyle name="Millares 12 6 4 2 4" xfId="8236" xr:uid="{FA1393FA-A83C-4FED-B902-F7DD03AEA4CA}"/>
    <cellStyle name="Millares 12 6 4 2 4 2" xfId="29739" xr:uid="{FB059F27-746B-417F-AE19-9CDF341830BF}"/>
    <cellStyle name="Millares 12 6 4 2 5" xfId="9893" xr:uid="{06510B39-F96F-46AF-8E0C-0D5118276203}"/>
    <cellStyle name="Millares 12 6 4 2 5 2" xfId="31396" xr:uid="{B2C6CD76-AC10-45D8-9ADC-8D04A7296ED4}"/>
    <cellStyle name="Millares 12 6 4 2 6" xfId="16528" xr:uid="{A2AAE8F9-01AD-4476-A377-36C2621ED2A3}"/>
    <cellStyle name="Millares 12 6 4 2 6 2" xfId="38031" xr:uid="{C75E7DAB-8F78-480E-853A-7A5B037FD0B2}"/>
    <cellStyle name="Millares 12 6 4 2 7" xfId="23133" xr:uid="{86DEA174-2AC5-4C0A-BC29-2150A76DBED3}"/>
    <cellStyle name="Millares 12 6 4 2 8" xfId="44636" xr:uid="{77ECC29B-54AC-408C-BADF-92D8783F764D}"/>
    <cellStyle name="Millares 12 6 4 3" xfId="2314" xr:uid="{7D660709-809E-47BD-B657-A5777D8D17F6}"/>
    <cellStyle name="Millares 12 6 4 3 2" xfId="10580" xr:uid="{B8B745AC-0CD4-4356-95FA-DFD71AE40872}"/>
    <cellStyle name="Millares 12 6 4 3 2 2" xfId="32083" xr:uid="{4D79EB31-2645-4444-B7ED-4D39773F3151}"/>
    <cellStyle name="Millares 12 6 4 3 3" xfId="17215" xr:uid="{9C3D0D82-3520-4136-916E-23D92661736E}"/>
    <cellStyle name="Millares 12 6 4 3 3 2" xfId="38718" xr:uid="{F2675709-2461-4012-9776-3C550945C90C}"/>
    <cellStyle name="Millares 12 6 4 3 4" xfId="23820" xr:uid="{232FC792-5F02-4DF7-91FC-93B8AB87225C}"/>
    <cellStyle name="Millares 12 6 4 3 5" xfId="45323" xr:uid="{77B63746-50C9-4AC8-ABBC-C10F9AA98EF7}"/>
    <cellStyle name="Millares 12 6 4 4" xfId="3510" xr:uid="{265D8024-EA55-42F5-A92A-503C6788194C}"/>
    <cellStyle name="Millares 12 6 4 4 2" xfId="11776" xr:uid="{B08ED59F-0D1C-40E9-B1B7-678AF46003D9}"/>
    <cellStyle name="Millares 12 6 4 4 2 2" xfId="33279" xr:uid="{4A5F5E3A-D059-4B16-B68A-9482F9F2D275}"/>
    <cellStyle name="Millares 12 6 4 4 3" xfId="18411" xr:uid="{96CAE3BA-4F8B-4651-AB22-D0E56412C6E2}"/>
    <cellStyle name="Millares 12 6 4 4 3 2" xfId="39914" xr:uid="{6771B551-0F1F-4E5E-948F-9BD15823BBD2}"/>
    <cellStyle name="Millares 12 6 4 4 4" xfId="25016" xr:uid="{9690253E-8A3C-4CB1-9DB3-9A84ECAC0290}"/>
    <cellStyle name="Millares 12 6 4 4 5" xfId="46519" xr:uid="{70A7F7EA-CA09-406F-8AD1-19EA7D46B18D}"/>
    <cellStyle name="Millares 12 6 4 5" xfId="5649" xr:uid="{27FC04A0-26DC-4220-8AFE-EA2CBFFD9EFB}"/>
    <cellStyle name="Millares 12 6 4 5 2" xfId="13915" xr:uid="{6122D567-BF3D-40BF-B8AE-A186D5B027EA}"/>
    <cellStyle name="Millares 12 6 4 5 2 2" xfId="35418" xr:uid="{4C5FE0F4-2595-49C9-A609-E4C942E37F72}"/>
    <cellStyle name="Millares 12 6 4 5 3" xfId="20550" xr:uid="{615444FF-7845-48A5-8AEC-D2CBFCC1D5A8}"/>
    <cellStyle name="Millares 12 6 4 5 3 2" xfId="42053" xr:uid="{87A9B49B-8282-44BB-A253-975FD6D74AD7}"/>
    <cellStyle name="Millares 12 6 4 5 4" xfId="27155" xr:uid="{2B5F18B4-60A2-409C-860B-54C069064454}"/>
    <cellStyle name="Millares 12 6 4 5 5" xfId="48658" xr:uid="{D9B82B0A-4A1E-4311-A958-38585967CCCA}"/>
    <cellStyle name="Millares 12 6 4 6" xfId="7290" xr:uid="{B519456F-4307-4C8C-9335-EC056733CEA6}"/>
    <cellStyle name="Millares 12 6 4 6 2" xfId="28793" xr:uid="{64B5A9C0-35EE-4819-9F6F-89ABAFCB31C7}"/>
    <cellStyle name="Millares 12 6 4 7" xfId="8947" xr:uid="{A096764A-B003-46AA-94E8-75DDBE29F77D}"/>
    <cellStyle name="Millares 12 6 4 7 2" xfId="30450" xr:uid="{1446D0DB-C321-4BDF-8892-FB93712D3B86}"/>
    <cellStyle name="Millares 12 6 4 8" xfId="15582" xr:uid="{24593533-20F9-4033-BE2A-D4B19ACB4FC9}"/>
    <cellStyle name="Millares 12 6 4 8 2" xfId="37085" xr:uid="{F4346402-07C9-45EE-B528-250463E06DF1}"/>
    <cellStyle name="Millares 12 6 4 9" xfId="22187" xr:uid="{DC4CB60F-BCAE-4DDF-A43F-559C1A49DE92}"/>
    <cellStyle name="Millares 12 6 5" xfId="949" xr:uid="{95D3C982-C6EC-4B39-93D4-D4EBB67C2C8D}"/>
    <cellStyle name="Millares 12 6 5 2" xfId="3778" xr:uid="{63A8B9B9-A34A-4794-8306-87AEB6FE6262}"/>
    <cellStyle name="Millares 12 6 5 2 2" xfId="12044" xr:uid="{9B2D96C9-F0DF-4730-9922-9E70E8DFB375}"/>
    <cellStyle name="Millares 12 6 5 2 2 2" xfId="33547" xr:uid="{F8D77841-4457-453B-A870-6029C52E226A}"/>
    <cellStyle name="Millares 12 6 5 2 3" xfId="18679" xr:uid="{AD495D29-BC27-4599-8918-5C31A26EB21E}"/>
    <cellStyle name="Millares 12 6 5 2 3 2" xfId="40182" xr:uid="{BE289252-4F40-48B8-90B5-E584F8C5C257}"/>
    <cellStyle name="Millares 12 6 5 2 4" xfId="25284" xr:uid="{EED9A29C-D2C9-4E75-9AA9-A242DAE8AD44}"/>
    <cellStyle name="Millares 12 6 5 2 5" xfId="46787" xr:uid="{2D3AA4C5-7EC4-4FD6-9087-15DA3CECD260}"/>
    <cellStyle name="Millares 12 6 5 3" xfId="5917" xr:uid="{0E260D90-285D-4B17-9F50-BCF354FC550C}"/>
    <cellStyle name="Millares 12 6 5 3 2" xfId="14183" xr:uid="{9C230B9E-18A9-4037-BC6F-6EE4C2609280}"/>
    <cellStyle name="Millares 12 6 5 3 2 2" xfId="35686" xr:uid="{413A179E-DF19-4108-BA97-89AC10151C97}"/>
    <cellStyle name="Millares 12 6 5 3 3" xfId="20818" xr:uid="{CE1791C5-AD71-4A6B-A8DE-E9CBC0C69A62}"/>
    <cellStyle name="Millares 12 6 5 3 3 2" xfId="42321" xr:uid="{5A81E2AA-8DA0-49CD-B451-A436916D46B2}"/>
    <cellStyle name="Millares 12 6 5 3 4" xfId="27423" xr:uid="{AF5D6150-68A6-47C6-B0C0-AE890C7C8FD4}"/>
    <cellStyle name="Millares 12 6 5 3 5" xfId="48926" xr:uid="{9C669C48-BC82-439E-972B-84B417E39179}"/>
    <cellStyle name="Millares 12 6 5 4" xfId="7558" xr:uid="{BE2902AC-F346-47AB-933A-EB5B966D4E61}"/>
    <cellStyle name="Millares 12 6 5 4 2" xfId="29061" xr:uid="{1C77E7F1-BEE7-4204-BA15-0F3B5EA62CAD}"/>
    <cellStyle name="Millares 12 6 5 5" xfId="9215" xr:uid="{F06FD2DE-0701-4C95-830C-036AA3DAAAEB}"/>
    <cellStyle name="Millares 12 6 5 5 2" xfId="30718" xr:uid="{F97453DC-F626-451F-A20C-A7C82DFF0A80}"/>
    <cellStyle name="Millares 12 6 5 6" xfId="15850" xr:uid="{5596480C-7497-440F-A4CA-500E63FD6D45}"/>
    <cellStyle name="Millares 12 6 5 6 2" xfId="37353" xr:uid="{91FE9A6E-121A-4CFD-9E5B-036EDAE03D41}"/>
    <cellStyle name="Millares 12 6 5 7" xfId="22455" xr:uid="{B3E2EC3C-5CEB-4D92-B0E2-C8033B4E1C1F}"/>
    <cellStyle name="Millares 12 6 5 8" xfId="43958" xr:uid="{E94D7C3B-2701-401A-85DF-03F14840AEC6}"/>
    <cellStyle name="Millares 12 6 6" xfId="1210" xr:uid="{2D507270-279A-44E6-9371-B9E3E1C4FF25}"/>
    <cellStyle name="Millares 12 6 6 2" xfId="4039" xr:uid="{812ED4D1-3E79-4694-A95E-6E2667A81759}"/>
    <cellStyle name="Millares 12 6 6 2 2" xfId="12305" xr:uid="{3ADF634C-557F-45A7-95C5-7B7659B36575}"/>
    <cellStyle name="Millares 12 6 6 2 2 2" xfId="33808" xr:uid="{B5EEF4A7-C937-4EBD-B705-91E80E24D0B5}"/>
    <cellStyle name="Millares 12 6 6 2 3" xfId="18940" xr:uid="{C5BB5CCC-3C28-4165-8BB9-9CEC625A452F}"/>
    <cellStyle name="Millares 12 6 6 2 3 2" xfId="40443" xr:uid="{2DC496DA-5FBC-4DF1-A9A1-A9EA443AB1CE}"/>
    <cellStyle name="Millares 12 6 6 2 4" xfId="25545" xr:uid="{D8F47FC9-E3A8-40CD-9FB1-36A4B2FD0F73}"/>
    <cellStyle name="Millares 12 6 6 2 5" xfId="47048" xr:uid="{73B979B5-57BB-449C-A6D0-A9EEAE5F8DE6}"/>
    <cellStyle name="Millares 12 6 6 3" xfId="6178" xr:uid="{02892BBE-3D29-44C8-915F-4392C3EFC756}"/>
    <cellStyle name="Millares 12 6 6 3 2" xfId="14444" xr:uid="{5B6A1AC6-5A80-4231-BF3A-E41DE76138E0}"/>
    <cellStyle name="Millares 12 6 6 3 2 2" xfId="35947" xr:uid="{95B11B4E-6D20-4CF9-BA2C-E1CE7CD7469A}"/>
    <cellStyle name="Millares 12 6 6 3 3" xfId="21079" xr:uid="{6AC096E3-E97F-408C-8847-CEEF1C2AB360}"/>
    <cellStyle name="Millares 12 6 6 3 3 2" xfId="42582" xr:uid="{D8ADAA98-E497-473C-AAC7-986DFD705400}"/>
    <cellStyle name="Millares 12 6 6 3 4" xfId="27684" xr:uid="{9BF59A6D-D138-41C3-B20B-B767CE802804}"/>
    <cellStyle name="Millares 12 6 6 3 5" xfId="49187" xr:uid="{B3B8F5D6-A14C-40C1-AB69-909BEC008067}"/>
    <cellStyle name="Millares 12 6 6 4" xfId="7819" xr:uid="{002F081D-4CE7-479E-8D24-CA8F78C5CC3B}"/>
    <cellStyle name="Millares 12 6 6 4 2" xfId="29322" xr:uid="{4C224B19-068B-4CE5-9055-2C95BCEAFD73}"/>
    <cellStyle name="Millares 12 6 6 5" xfId="9476" xr:uid="{F5275AFA-4587-4C13-9824-EE7100A20869}"/>
    <cellStyle name="Millares 12 6 6 5 2" xfId="30979" xr:uid="{6B730F9A-E654-4F6A-A6B8-FBEC8D102175}"/>
    <cellStyle name="Millares 12 6 6 6" xfId="16111" xr:uid="{38542F18-FF09-43CC-9328-E3926B82AAF3}"/>
    <cellStyle name="Millares 12 6 6 6 2" xfId="37614" xr:uid="{D945D10C-C425-485E-A0DB-E931C0536C51}"/>
    <cellStyle name="Millares 12 6 6 7" xfId="22716" xr:uid="{7A61C76D-10AC-41B3-BAE9-29F779E28427}"/>
    <cellStyle name="Millares 12 6 6 8" xfId="44219" xr:uid="{6498081B-4926-4C80-B80F-BE0416A12B08}"/>
    <cellStyle name="Millares 12 6 7" xfId="1898" xr:uid="{E5BB5805-BCC2-4FE9-B20D-DA31D4A56425}"/>
    <cellStyle name="Millares 12 6 7 2" xfId="10164" xr:uid="{9823F24D-DE2B-4DEF-AD33-355649447001}"/>
    <cellStyle name="Millares 12 6 7 2 2" xfId="31667" xr:uid="{8D927A62-9FC4-45E5-BD28-411EF7E68A8A}"/>
    <cellStyle name="Millares 12 6 7 3" xfId="16799" xr:uid="{AAE8F425-9BC9-4488-A411-217F2815D0E8}"/>
    <cellStyle name="Millares 12 6 7 3 2" xfId="38302" xr:uid="{CFC8C7A5-6354-41EB-AFB3-A7AAF062F004}"/>
    <cellStyle name="Millares 12 6 7 4" xfId="23404" xr:uid="{C7721240-D1D8-4190-93F3-AE7B90186F77}"/>
    <cellStyle name="Millares 12 6 7 5" xfId="44907" xr:uid="{ED2A6982-5FAD-49D6-9299-3DF0A55118C0}"/>
    <cellStyle name="Millares 12 6 8" xfId="2583" xr:uid="{CB02BE3C-4DEA-4753-8A9A-82108296071F}"/>
    <cellStyle name="Millares 12 6 8 2" xfId="10849" xr:uid="{F69DB8E7-95FB-4128-8C33-25159D4FFDE1}"/>
    <cellStyle name="Millares 12 6 8 2 2" xfId="32352" xr:uid="{B146574C-C41D-454E-A36E-EDFFC97E8617}"/>
    <cellStyle name="Millares 12 6 8 3" xfId="17484" xr:uid="{6381FDFE-F613-462C-98E3-193576E54F90}"/>
    <cellStyle name="Millares 12 6 8 3 2" xfId="38987" xr:uid="{96DC14DB-3A6F-49E3-964D-021EF09C0F60}"/>
    <cellStyle name="Millares 12 6 8 4" xfId="24089" xr:uid="{0B85CC9A-74DB-4145-9865-65D6A9455DDA}"/>
    <cellStyle name="Millares 12 6 8 5" xfId="45592" xr:uid="{DC76F376-AAA8-431A-BD88-F39035D4438F}"/>
    <cellStyle name="Millares 12 6 9" xfId="3094" xr:uid="{E8073E43-73EB-4D4E-84A9-D012F7E4BE04}"/>
    <cellStyle name="Millares 12 6 9 2" xfId="11360" xr:uid="{3E760738-F50C-41FE-AB71-A68300FADCF0}"/>
    <cellStyle name="Millares 12 6 9 2 2" xfId="32863" xr:uid="{1ED7E9D2-ECF1-4801-9595-BA1262ED075C}"/>
    <cellStyle name="Millares 12 6 9 3" xfId="17995" xr:uid="{B55A5FD3-FF90-4170-8D48-40FD05102577}"/>
    <cellStyle name="Millares 12 6 9 3 2" xfId="39498" xr:uid="{2737CB0D-CEED-46AC-B005-7B87B0FC7CA5}"/>
    <cellStyle name="Millares 12 6 9 4" xfId="24600" xr:uid="{07171D5A-EA0B-4275-9F92-00F099572DF0}"/>
    <cellStyle name="Millares 12 6 9 5" xfId="46103" xr:uid="{D46B9761-D073-4BF5-A5C3-85EC5DE3F8B7}"/>
    <cellStyle name="Millares 12 7" xfId="245" xr:uid="{0B222CB5-64A9-4AF3-B23B-B940F97ECD8B}"/>
    <cellStyle name="Millares 12 7 10" xfId="4759" xr:uid="{0BF5DAB7-7A44-45E3-BA8A-A073A30AD289}"/>
    <cellStyle name="Millares 12 7 10 2" xfId="13025" xr:uid="{66DCB8F2-83B3-4561-A5FE-27A1DB5D17A5}"/>
    <cellStyle name="Millares 12 7 10 2 2" xfId="34528" xr:uid="{C9015E31-288D-47EB-AD22-8FB55DF5B325}"/>
    <cellStyle name="Millares 12 7 10 3" xfId="19660" xr:uid="{A2645529-A998-46AA-83D9-6A6B7352F9B1}"/>
    <cellStyle name="Millares 12 7 10 3 2" xfId="41163" xr:uid="{CF9EA97C-0B52-448B-B6A1-CBA45614C2B7}"/>
    <cellStyle name="Millares 12 7 10 4" xfId="26265" xr:uid="{900C275D-2E35-4674-B2C0-BC93E9006646}"/>
    <cellStyle name="Millares 12 7 10 5" xfId="47768" xr:uid="{6C8AC190-863A-49C8-90C6-81A5451B40C0}"/>
    <cellStyle name="Millares 12 7 11" xfId="5262" xr:uid="{761B057E-35B4-4702-830E-DD04EBBEDA47}"/>
    <cellStyle name="Millares 12 7 11 2" xfId="13528" xr:uid="{33B6CEC0-A2C9-4047-80BC-B9331365B241}"/>
    <cellStyle name="Millares 12 7 11 2 2" xfId="35031" xr:uid="{15376DA4-40A8-495E-B924-87260FEACFD5}"/>
    <cellStyle name="Millares 12 7 11 3" xfId="20163" xr:uid="{1AB33216-37B2-4021-BC9C-2676C85770F4}"/>
    <cellStyle name="Millares 12 7 11 3 2" xfId="41666" xr:uid="{B1413464-D8FA-4F60-B77F-E2AA24BB845A}"/>
    <cellStyle name="Millares 12 7 11 4" xfId="26768" xr:uid="{4E4588F7-77B6-441D-93B7-40DDE3D6C0D7}"/>
    <cellStyle name="Millares 12 7 11 5" xfId="48271" xr:uid="{A11657B1-33E1-4DEC-83AD-C40AA223212C}"/>
    <cellStyle name="Millares 12 7 12" xfId="6903" xr:uid="{51C0B737-D194-414F-890C-61CD170D840D}"/>
    <cellStyle name="Millares 12 7 12 2" xfId="28406" xr:uid="{66C4F70E-26FA-4C86-9E60-50D26CF8B15C}"/>
    <cellStyle name="Millares 12 7 13" xfId="8558" xr:uid="{5564ABF3-AD3F-4006-920B-191CF5F8D533}"/>
    <cellStyle name="Millares 12 7 13 2" xfId="30061" xr:uid="{7C3FBC91-2F05-4A22-B8CC-AA7B37E3CC71}"/>
    <cellStyle name="Millares 12 7 14" xfId="15196" xr:uid="{D4A669A2-ADA9-4AA3-A9BB-8B7DD66C63B7}"/>
    <cellStyle name="Millares 12 7 14 2" xfId="36699" xr:uid="{41400B33-4A17-4A10-BD27-DCE0274EB71D}"/>
    <cellStyle name="Millares 12 7 15" xfId="21801" xr:uid="{0BBC78B9-8CB6-43BC-AE28-64D773E6D62C}"/>
    <cellStyle name="Millares 12 7 16" xfId="43304" xr:uid="{C2C674F6-0B96-4A4A-A287-34629326012E}"/>
    <cellStyle name="Millares 12 7 2" xfId="556" xr:uid="{E7ECA43B-87EC-4524-B2AE-AB0A1C56D45E}"/>
    <cellStyle name="Millares 12 7 2 10" xfId="7167" xr:uid="{978E9A44-2B99-4873-A083-DE556AB9876F}"/>
    <cellStyle name="Millares 12 7 2 10 2" xfId="28670" xr:uid="{E842511E-8389-4D3D-A173-8AC4E788F560}"/>
    <cellStyle name="Millares 12 7 2 11" xfId="8823" xr:uid="{A30ECCE1-EA5F-4D66-8452-92647858AA3A}"/>
    <cellStyle name="Millares 12 7 2 11 2" xfId="30326" xr:uid="{0ADC4758-AA35-4025-93E4-43CDB9246BE9}"/>
    <cellStyle name="Millares 12 7 2 12" xfId="15459" xr:uid="{CBA302B4-2520-41CC-ABED-FEC2031E47BC}"/>
    <cellStyle name="Millares 12 7 2 12 2" xfId="36962" xr:uid="{CA0D486E-0706-4A2D-BC9F-373A7E59FF1A}"/>
    <cellStyle name="Millares 12 7 2 13" xfId="22064" xr:uid="{0CC1121B-1BBB-4113-B8B5-01A48E2571B5}"/>
    <cellStyle name="Millares 12 7 2 14" xfId="43567" xr:uid="{55A062DD-6B0A-4F1B-B00A-DADC69A86272}"/>
    <cellStyle name="Millares 12 7 2 2" xfId="838" xr:uid="{7D016F82-1B77-4C37-AC7D-E4439BA68682}"/>
    <cellStyle name="Millares 12 7 2 2 10" xfId="15739" xr:uid="{4F7A4BE3-20C3-4FE4-B5BF-AB751D6D3A8B}"/>
    <cellStyle name="Millares 12 7 2 2 10 2" xfId="37242" xr:uid="{0780EFBE-DCFE-47FE-8EFD-8A475BE26E21}"/>
    <cellStyle name="Millares 12 7 2 2 11" xfId="22344" xr:uid="{B924C30A-A720-4399-958B-8E6EF09FD439}"/>
    <cellStyle name="Millares 12 7 2 2 12" xfId="43847" xr:uid="{F4E781FC-AB7E-44B1-BD19-A21814C76470}"/>
    <cellStyle name="Millares 12 7 2 2 2" xfId="1784" xr:uid="{818725E7-6687-4D5A-ADA8-22651004035F}"/>
    <cellStyle name="Millares 12 7 2 2 2 2" xfId="4613" xr:uid="{DDD2BD3A-5D3D-4FC8-A177-6915BF396F63}"/>
    <cellStyle name="Millares 12 7 2 2 2 2 2" xfId="12879" xr:uid="{9B96FBBB-7012-4E68-A5C4-03EEE073F21D}"/>
    <cellStyle name="Millares 12 7 2 2 2 2 2 2" xfId="34382" xr:uid="{95704020-BD37-426D-8FA6-AAC734551F6A}"/>
    <cellStyle name="Millares 12 7 2 2 2 2 3" xfId="19514" xr:uid="{43F44A5A-B31B-4A91-8B7C-8908B808DBF9}"/>
    <cellStyle name="Millares 12 7 2 2 2 2 3 2" xfId="41017" xr:uid="{A8DF9E5F-AC38-43BC-BB70-1A9AC0311B41}"/>
    <cellStyle name="Millares 12 7 2 2 2 2 4" xfId="26119" xr:uid="{490B9A47-B47D-44B0-B044-B3FA3A15195C}"/>
    <cellStyle name="Millares 12 7 2 2 2 2 5" xfId="47622" xr:uid="{AF8886A5-1731-460A-ADC2-8DB92122FDFB}"/>
    <cellStyle name="Millares 12 7 2 2 2 3" xfId="6752" xr:uid="{C6FCBD71-3BD9-4736-88F2-0375D2BCD2E7}"/>
    <cellStyle name="Millares 12 7 2 2 2 3 2" xfId="15018" xr:uid="{B83D6D30-C20C-4CF3-9C74-ED22D0C715A9}"/>
    <cellStyle name="Millares 12 7 2 2 2 3 2 2" xfId="36521" xr:uid="{2B9B4D8C-EF6C-4F25-995B-0615AA920ADC}"/>
    <cellStyle name="Millares 12 7 2 2 2 3 3" xfId="21653" xr:uid="{886A895C-F6FA-4190-8FDF-129009EC5CDC}"/>
    <cellStyle name="Millares 12 7 2 2 2 3 3 2" xfId="43156" xr:uid="{DF5D1DF3-B96B-4732-A92E-9E7DF4D10DB0}"/>
    <cellStyle name="Millares 12 7 2 2 2 3 4" xfId="28258" xr:uid="{C639E35D-721E-4318-A3E4-3786C0B81F86}"/>
    <cellStyle name="Millares 12 7 2 2 2 3 5" xfId="49761" xr:uid="{9AE6EEC4-4F2C-4814-865D-55E044FBCA08}"/>
    <cellStyle name="Millares 12 7 2 2 2 4" xfId="8393" xr:uid="{57715D1B-0323-4EDF-900D-57CF45FCB69F}"/>
    <cellStyle name="Millares 12 7 2 2 2 4 2" xfId="29896" xr:uid="{1F636399-BBF3-4C94-8DCF-D04C4982E123}"/>
    <cellStyle name="Millares 12 7 2 2 2 5" xfId="10050" xr:uid="{9FABF5CD-74FB-4E9C-81DC-A08CF55234AC}"/>
    <cellStyle name="Millares 12 7 2 2 2 5 2" xfId="31553" xr:uid="{B7F6198A-AF80-4E30-96A5-483F8F122739}"/>
    <cellStyle name="Millares 12 7 2 2 2 6" xfId="16685" xr:uid="{7ADD92E9-CCA3-4196-A7D3-254F92C9BCE7}"/>
    <cellStyle name="Millares 12 7 2 2 2 6 2" xfId="38188" xr:uid="{D69F2A81-F77C-4D10-AC55-E6201BC7A0F7}"/>
    <cellStyle name="Millares 12 7 2 2 2 7" xfId="23290" xr:uid="{11FEBB34-11DD-430B-BECD-D8DD7BE71BB0}"/>
    <cellStyle name="Millares 12 7 2 2 2 8" xfId="44793" xr:uid="{F9B18551-41B4-4E19-BA57-5E96E25A0753}"/>
    <cellStyle name="Millares 12 7 2 2 3" xfId="2471" xr:uid="{15F65ABE-55AC-41BC-AA8A-8A2A7D29D30B}"/>
    <cellStyle name="Millares 12 7 2 2 3 2" xfId="10737" xr:uid="{20EE733B-FF3C-4A37-ABA1-C4237EAE45FF}"/>
    <cellStyle name="Millares 12 7 2 2 3 2 2" xfId="32240" xr:uid="{CC8E7836-783A-4391-A252-5EF0C4EB6250}"/>
    <cellStyle name="Millares 12 7 2 2 3 3" xfId="17372" xr:uid="{DCC692DA-724E-4021-9726-0B3C56669BE4}"/>
    <cellStyle name="Millares 12 7 2 2 3 3 2" xfId="38875" xr:uid="{347EB5A1-3187-482B-A2E7-A8A8C4B8B2EC}"/>
    <cellStyle name="Millares 12 7 2 2 3 4" xfId="23977" xr:uid="{027B09D2-BFF0-4106-B9EA-CFA99EDE4874}"/>
    <cellStyle name="Millares 12 7 2 2 3 5" xfId="45480" xr:uid="{E3157BFB-8B47-40B6-8A10-489D39A6D763}"/>
    <cellStyle name="Millares 12 7 2 2 4" xfId="2988" xr:uid="{E76F3121-F683-40D0-A592-AA2DC41FA45A}"/>
    <cellStyle name="Millares 12 7 2 2 4 2" xfId="11254" xr:uid="{E78BC604-2BA4-435D-BD3D-9CE246285F5C}"/>
    <cellStyle name="Millares 12 7 2 2 4 2 2" xfId="32757" xr:uid="{947F1932-6487-4113-B734-0D96456F053F}"/>
    <cellStyle name="Millares 12 7 2 2 4 3" xfId="17889" xr:uid="{E5D7C04D-EE1F-4EF8-A990-7104BF74714D}"/>
    <cellStyle name="Millares 12 7 2 2 4 3 2" xfId="39392" xr:uid="{F35AB241-D03A-4754-BA86-D8C7AE7B3CA2}"/>
    <cellStyle name="Millares 12 7 2 2 4 4" xfId="24494" xr:uid="{50CB3073-F98F-4C26-B71E-4F734F07213D}"/>
    <cellStyle name="Millares 12 7 2 2 4 5" xfId="45997" xr:uid="{7F7A79F9-1E61-4E8D-8590-4A444D49DF97}"/>
    <cellStyle name="Millares 12 7 2 2 5" xfId="3667" xr:uid="{A4F230CC-8A38-4BB7-B64F-F11433DB62CC}"/>
    <cellStyle name="Millares 12 7 2 2 5 2" xfId="11933" xr:uid="{26E0E340-83A3-4659-8089-C36835068AC4}"/>
    <cellStyle name="Millares 12 7 2 2 5 2 2" xfId="33436" xr:uid="{9AB36E7E-88D0-4D20-9A72-3C3A1930484C}"/>
    <cellStyle name="Millares 12 7 2 2 5 3" xfId="18568" xr:uid="{3A41CDB8-F816-492D-A5F1-4031D132853B}"/>
    <cellStyle name="Millares 12 7 2 2 5 3 2" xfId="40071" xr:uid="{CF6A99EB-0099-4763-B209-4BCF30F602CD}"/>
    <cellStyle name="Millares 12 7 2 2 5 4" xfId="25173" xr:uid="{67F7B6AE-E7B8-4B1C-B45B-D7E88AE0BDF2}"/>
    <cellStyle name="Millares 12 7 2 2 5 5" xfId="46676" xr:uid="{A4DF095B-7813-439A-A210-17FD09D64706}"/>
    <cellStyle name="Millares 12 7 2 2 6" xfId="5132" xr:uid="{907FE32B-5363-49D1-B518-A87B3F86FCC7}"/>
    <cellStyle name="Millares 12 7 2 2 6 2" xfId="13398" xr:uid="{114F9D14-B3C7-4A1F-A112-80C4AA05F641}"/>
    <cellStyle name="Millares 12 7 2 2 6 2 2" xfId="34901" xr:uid="{55566134-EE2D-480B-A6C2-92369278ABD3}"/>
    <cellStyle name="Millares 12 7 2 2 6 3" xfId="20033" xr:uid="{41F9AD9B-6485-4E04-9669-0A98A101FA03}"/>
    <cellStyle name="Millares 12 7 2 2 6 3 2" xfId="41536" xr:uid="{1235B9C9-EABF-4429-80BD-87E9ADB5BD76}"/>
    <cellStyle name="Millares 12 7 2 2 6 4" xfId="26638" xr:uid="{9B66EDDA-0128-4EF8-B1AA-517CA5815447}"/>
    <cellStyle name="Millares 12 7 2 2 6 5" xfId="48141" xr:uid="{01F67690-B2DD-4F11-B97C-7562F569DE42}"/>
    <cellStyle name="Millares 12 7 2 2 7" xfId="5806" xr:uid="{83128A57-9390-4329-80DD-3A14D3B32AE6}"/>
    <cellStyle name="Millares 12 7 2 2 7 2" xfId="14072" xr:uid="{34B1451D-3613-4BAD-9331-FDD43983D92B}"/>
    <cellStyle name="Millares 12 7 2 2 7 2 2" xfId="35575" xr:uid="{12E46F75-6719-4414-8D8C-4EB56FBCAA67}"/>
    <cellStyle name="Millares 12 7 2 2 7 3" xfId="20707" xr:uid="{7A5936D7-DB02-4D59-8301-DF0107A214F7}"/>
    <cellStyle name="Millares 12 7 2 2 7 3 2" xfId="42210" xr:uid="{075CE14C-2293-40A2-B739-9233A33E9126}"/>
    <cellStyle name="Millares 12 7 2 2 7 4" xfId="27312" xr:uid="{553EB619-6F88-49C5-B87B-CCBB24F8417E}"/>
    <cellStyle name="Millares 12 7 2 2 7 5" xfId="48815" xr:uid="{C88DAE2D-865D-4772-9835-F3289811BAE7}"/>
    <cellStyle name="Millares 12 7 2 2 8" xfId="7447" xr:uid="{7A09BECE-7A20-4B21-BA28-E15816CFFBAA}"/>
    <cellStyle name="Millares 12 7 2 2 8 2" xfId="28950" xr:uid="{183C956C-2E63-4079-8172-42AFB48694FA}"/>
    <cellStyle name="Millares 12 7 2 2 9" xfId="9104" xr:uid="{6493BC87-C6F4-4CEC-8FDF-052695A5B3AE}"/>
    <cellStyle name="Millares 12 7 2 2 9 2" xfId="30607" xr:uid="{03E1E44B-0109-4333-BC9B-D5D9435C260C}"/>
    <cellStyle name="Millares 12 7 2 3" xfId="1108" xr:uid="{77C0616D-D7BD-4A58-BB12-3D7214956BB6}"/>
    <cellStyle name="Millares 12 7 2 3 2" xfId="3937" xr:uid="{05FECF27-A8DA-4B4F-98C9-FCB7A472BB43}"/>
    <cellStyle name="Millares 12 7 2 3 2 2" xfId="12203" xr:uid="{7E9185A7-F7F3-41B8-85FA-B073CD02614F}"/>
    <cellStyle name="Millares 12 7 2 3 2 2 2" xfId="33706" xr:uid="{08055DD6-960D-44AC-946F-878C29353CB8}"/>
    <cellStyle name="Millares 12 7 2 3 2 3" xfId="18838" xr:uid="{4F114410-7848-408A-B800-C7F3D77FA32F}"/>
    <cellStyle name="Millares 12 7 2 3 2 3 2" xfId="40341" xr:uid="{2D2B950E-F796-43D7-9911-3E168DCB8A2D}"/>
    <cellStyle name="Millares 12 7 2 3 2 4" xfId="25443" xr:uid="{7663BA16-1F45-4D55-9BE6-7EB819152B96}"/>
    <cellStyle name="Millares 12 7 2 3 2 5" xfId="46946" xr:uid="{78F1E697-C18B-4325-BA0C-7A4388E8438D}"/>
    <cellStyle name="Millares 12 7 2 3 3" xfId="6076" xr:uid="{6DD2918A-16EE-4AF4-B5CA-680C11C4F469}"/>
    <cellStyle name="Millares 12 7 2 3 3 2" xfId="14342" xr:uid="{D385D4AB-243A-460A-84C5-0707815E0185}"/>
    <cellStyle name="Millares 12 7 2 3 3 2 2" xfId="35845" xr:uid="{0C382C8A-CB78-4840-8761-48A08BE32871}"/>
    <cellStyle name="Millares 12 7 2 3 3 3" xfId="20977" xr:uid="{FC1CCA32-2E5B-4233-BA5F-BBFFCFCDA1C8}"/>
    <cellStyle name="Millares 12 7 2 3 3 3 2" xfId="42480" xr:uid="{032C6D25-4D81-4E73-AA48-7EE44825F25F}"/>
    <cellStyle name="Millares 12 7 2 3 3 4" xfId="27582" xr:uid="{76442E22-0822-4CBE-B0E8-641D57B8CDE8}"/>
    <cellStyle name="Millares 12 7 2 3 3 5" xfId="49085" xr:uid="{D699012D-58F5-421A-A846-7F3DBEE919E6}"/>
    <cellStyle name="Millares 12 7 2 3 4" xfId="7717" xr:uid="{AAC539E2-70E3-48B6-923B-D1F8698728C6}"/>
    <cellStyle name="Millares 12 7 2 3 4 2" xfId="29220" xr:uid="{A8AC2359-CC66-4152-809A-617EA38ECA1E}"/>
    <cellStyle name="Millares 12 7 2 3 5" xfId="9374" xr:uid="{6D5D5C11-5FA3-483A-82C6-0FF2EBB357F7}"/>
    <cellStyle name="Millares 12 7 2 3 5 2" xfId="30877" xr:uid="{C0A719F9-E6B5-478D-B33A-DC753323AB21}"/>
    <cellStyle name="Millares 12 7 2 3 6" xfId="16009" xr:uid="{16764689-B378-488C-AA47-F05D68545752}"/>
    <cellStyle name="Millares 12 7 2 3 6 2" xfId="37512" xr:uid="{EBBD57E3-2CA2-46BB-B92E-2CA95C6F5C94}"/>
    <cellStyle name="Millares 12 7 2 3 7" xfId="22614" xr:uid="{5397431E-A1C6-485E-8605-0C33410B2742}"/>
    <cellStyle name="Millares 12 7 2 3 8" xfId="44117" xr:uid="{8108ABD9-18E0-4AAE-9150-BB2EB640E74F}"/>
    <cellStyle name="Millares 12 7 2 4" xfId="1504" xr:uid="{866D8DC3-D902-4C16-B29D-740255EB90F4}"/>
    <cellStyle name="Millares 12 7 2 4 2" xfId="4333" xr:uid="{3E9C60F6-D8C6-46B5-8C72-38218CD07741}"/>
    <cellStyle name="Millares 12 7 2 4 2 2" xfId="12599" xr:uid="{13B36597-91A1-47AD-9079-1D111BECC2C4}"/>
    <cellStyle name="Millares 12 7 2 4 2 2 2" xfId="34102" xr:uid="{FA2D54D1-D812-439A-9B9B-0F14F3460399}"/>
    <cellStyle name="Millares 12 7 2 4 2 3" xfId="19234" xr:uid="{7C211F25-F0DB-49E8-AD11-34BA2F946779}"/>
    <cellStyle name="Millares 12 7 2 4 2 3 2" xfId="40737" xr:uid="{7BE24B82-CD1F-4BA7-8CFC-CAC2EF1E203B}"/>
    <cellStyle name="Millares 12 7 2 4 2 4" xfId="25839" xr:uid="{AC969CBB-43D3-46CB-9EF3-3C0662BE48A6}"/>
    <cellStyle name="Millares 12 7 2 4 2 5" xfId="47342" xr:uid="{41904F79-AE63-4547-8F10-878262AFAA13}"/>
    <cellStyle name="Millares 12 7 2 4 3" xfId="6472" xr:uid="{56C6E8FC-39AB-4E26-915C-F30DE333F704}"/>
    <cellStyle name="Millares 12 7 2 4 3 2" xfId="14738" xr:uid="{7F5B9C0E-D63F-403E-B47C-7644CBBD0E1A}"/>
    <cellStyle name="Millares 12 7 2 4 3 2 2" xfId="36241" xr:uid="{78542591-D03E-4E9A-AAC2-A9CFB2602D83}"/>
    <cellStyle name="Millares 12 7 2 4 3 3" xfId="21373" xr:uid="{FA41950A-E1A4-49E6-B699-88CBFF8F4692}"/>
    <cellStyle name="Millares 12 7 2 4 3 3 2" xfId="42876" xr:uid="{519BC8B9-6456-4091-8BA8-8A11EA8A4C8B}"/>
    <cellStyle name="Millares 12 7 2 4 3 4" xfId="27978" xr:uid="{D593F771-A664-45A0-8672-F4F901308195}"/>
    <cellStyle name="Millares 12 7 2 4 3 5" xfId="49481" xr:uid="{814CE710-09E0-4868-860C-4C4DD19527A7}"/>
    <cellStyle name="Millares 12 7 2 4 4" xfId="8113" xr:uid="{DDF26E9D-9D45-4BF2-B85F-8A31F208B413}"/>
    <cellStyle name="Millares 12 7 2 4 4 2" xfId="29616" xr:uid="{B1167CC4-D03F-49DA-A0E7-A33C69748692}"/>
    <cellStyle name="Millares 12 7 2 4 5" xfId="9770" xr:uid="{88B2A5FA-D821-4338-B277-CCFE7F7CD1F2}"/>
    <cellStyle name="Millares 12 7 2 4 5 2" xfId="31273" xr:uid="{9996D337-0561-45CF-905E-1BF3F92410D9}"/>
    <cellStyle name="Millares 12 7 2 4 6" xfId="16405" xr:uid="{DB3F020E-94DA-4C5B-8696-49D37BB762ED}"/>
    <cellStyle name="Millares 12 7 2 4 6 2" xfId="37908" xr:uid="{1CA03C6A-B93B-489E-AD5A-0BF4DC76584C}"/>
    <cellStyle name="Millares 12 7 2 4 7" xfId="23010" xr:uid="{4B92C7CB-10B2-4E70-9B99-C6555F2F60AC}"/>
    <cellStyle name="Millares 12 7 2 4 8" xfId="44513" xr:uid="{67F4DC8E-6A27-4013-898C-B5D9091DF524}"/>
    <cellStyle name="Millares 12 7 2 5" xfId="2191" xr:uid="{ADE7290D-89BC-4ABB-BDC7-194B9FB2E665}"/>
    <cellStyle name="Millares 12 7 2 5 2" xfId="10457" xr:uid="{94B6164F-7FE5-4AB9-A758-923D970D7DBC}"/>
    <cellStyle name="Millares 12 7 2 5 2 2" xfId="31960" xr:uid="{08BF45C7-D6FD-473F-A2AD-237BB41693A3}"/>
    <cellStyle name="Millares 12 7 2 5 3" xfId="17092" xr:uid="{51028F31-5238-4880-8013-29E6AA611C4F}"/>
    <cellStyle name="Millares 12 7 2 5 3 2" xfId="38595" xr:uid="{436C23A0-8104-4376-89E1-916CA2F97B36}"/>
    <cellStyle name="Millares 12 7 2 5 4" xfId="23697" xr:uid="{7F331BBC-4C80-4155-9760-DDA1A7B5B4D7}"/>
    <cellStyle name="Millares 12 7 2 5 5" xfId="45200" xr:uid="{A32E7036-83AE-428A-A45D-DAAE26B618D3}"/>
    <cellStyle name="Millares 12 7 2 6" xfId="2737" xr:uid="{2B2194FE-E558-4D3B-A55F-353EC146907E}"/>
    <cellStyle name="Millares 12 7 2 6 2" xfId="11003" xr:uid="{7C935333-AA45-4D16-AA46-14B376D74F0D}"/>
    <cellStyle name="Millares 12 7 2 6 2 2" xfId="32506" xr:uid="{9678D07C-6B7C-447E-8DEF-6831252BFD93}"/>
    <cellStyle name="Millares 12 7 2 6 3" xfId="17638" xr:uid="{41B0DF51-40F0-40DA-9DB1-D9D43780DAD9}"/>
    <cellStyle name="Millares 12 7 2 6 3 2" xfId="39141" xr:uid="{19AE2DC2-151F-40E1-A579-2857EFF480E4}"/>
    <cellStyle name="Millares 12 7 2 6 4" xfId="24243" xr:uid="{F81B9F0A-1652-4D9A-94FC-BEF9AC8975E4}"/>
    <cellStyle name="Millares 12 7 2 6 5" xfId="45746" xr:uid="{F5AEE1E2-1BE5-4233-80B1-CBAEE19231C9}"/>
    <cellStyle name="Millares 12 7 2 7" xfId="3387" xr:uid="{7F9CF585-D442-475A-88DC-DC286729C682}"/>
    <cellStyle name="Millares 12 7 2 7 2" xfId="11653" xr:uid="{707F02DC-F7A5-4900-B5B1-8F59736D6B54}"/>
    <cellStyle name="Millares 12 7 2 7 2 2" xfId="33156" xr:uid="{0F2B91A3-27E5-4FEB-8CA8-ED5638080653}"/>
    <cellStyle name="Millares 12 7 2 7 3" xfId="18288" xr:uid="{FBC2043D-318E-4D67-A210-E7928EE478F3}"/>
    <cellStyle name="Millares 12 7 2 7 3 2" xfId="39791" xr:uid="{91F3E288-1C65-4E81-8370-AE9E7694C28B}"/>
    <cellStyle name="Millares 12 7 2 7 4" xfId="24893" xr:uid="{5A876A69-3124-48F8-A874-455573FE2A75}"/>
    <cellStyle name="Millares 12 7 2 7 5" xfId="46396" xr:uid="{7C5C3BFD-B0F3-4555-BFDC-782BBDB984D8}"/>
    <cellStyle name="Millares 12 7 2 8" xfId="4881" xr:uid="{4F2F8152-2F2C-44A1-BF52-36FD7E0F34FD}"/>
    <cellStyle name="Millares 12 7 2 8 2" xfId="13147" xr:uid="{D61ED53C-1CA1-406B-BFE8-543FBE74F42A}"/>
    <cellStyle name="Millares 12 7 2 8 2 2" xfId="34650" xr:uid="{89992AAE-E7F0-41C8-B572-EB9A9CE0EA43}"/>
    <cellStyle name="Millares 12 7 2 8 3" xfId="19782" xr:uid="{5C4498AB-6179-4916-9319-B1B2B6131E32}"/>
    <cellStyle name="Millares 12 7 2 8 3 2" xfId="41285" xr:uid="{1DD22955-D469-4947-A7F2-426BA03E04E5}"/>
    <cellStyle name="Millares 12 7 2 8 4" xfId="26387" xr:uid="{0751AB8E-E61A-47C1-986B-18BB6FD7C9E2}"/>
    <cellStyle name="Millares 12 7 2 8 5" xfId="47890" xr:uid="{3DC55841-C3F5-472A-A12D-4899C95EAE43}"/>
    <cellStyle name="Millares 12 7 2 9" xfId="5526" xr:uid="{0EFDE201-C94E-4F76-8CBC-E58B5B7F5BE9}"/>
    <cellStyle name="Millares 12 7 2 9 2" xfId="13792" xr:uid="{D2C471F8-52D6-4CDE-A45B-058A11ED1864}"/>
    <cellStyle name="Millares 12 7 2 9 2 2" xfId="35295" xr:uid="{654AEA00-9CB4-41B4-B8F1-48D76CBDD9D0}"/>
    <cellStyle name="Millares 12 7 2 9 3" xfId="20427" xr:uid="{4F3E4E7B-C118-4612-96FC-D067CE8DA83A}"/>
    <cellStyle name="Millares 12 7 2 9 3 2" xfId="41930" xr:uid="{B6A6317C-BAD4-41C6-B790-A6208C1EAC85}"/>
    <cellStyle name="Millares 12 7 2 9 4" xfId="27032" xr:uid="{0BA9CC01-3D74-4EAD-AE72-768F9D1EA420}"/>
    <cellStyle name="Millares 12 7 2 9 5" xfId="48535" xr:uid="{E552B047-E9DD-45F5-AB5B-9127D826980F}"/>
    <cellStyle name="Millares 12 7 3" xfId="427" xr:uid="{24F50523-9813-4475-B50A-11CDDBCCC209}"/>
    <cellStyle name="Millares 12 7 3 10" xfId="15330" xr:uid="{BFF0915C-31CB-47CA-B72A-0FE10291E7CC}"/>
    <cellStyle name="Millares 12 7 3 10 2" xfId="36833" xr:uid="{EDBA971E-FC3C-47BD-8B9E-FBB6BB9DBE62}"/>
    <cellStyle name="Millares 12 7 3 11" xfId="21935" xr:uid="{29D29F21-59A4-4D05-AB4E-43C04FB7366F}"/>
    <cellStyle name="Millares 12 7 3 12" xfId="43438" xr:uid="{741FB0EB-075E-42A1-824E-8A4BDCB67683}"/>
    <cellStyle name="Millares 12 7 3 2" xfId="1375" xr:uid="{23C971FC-D124-4A70-9C5E-0B7724069084}"/>
    <cellStyle name="Millares 12 7 3 2 2" xfId="4204" xr:uid="{244B0FAB-4D0B-4398-8CE7-9D7B06FE4B12}"/>
    <cellStyle name="Millares 12 7 3 2 2 2" xfId="12470" xr:uid="{DDB5E709-BF82-401A-952A-84019AB40B66}"/>
    <cellStyle name="Millares 12 7 3 2 2 2 2" xfId="33973" xr:uid="{975C461E-4465-456A-8D51-94F9D819B413}"/>
    <cellStyle name="Millares 12 7 3 2 2 3" xfId="19105" xr:uid="{0A960B3B-DFEA-4E10-9630-F35961B41B3D}"/>
    <cellStyle name="Millares 12 7 3 2 2 3 2" xfId="40608" xr:uid="{CA8DEEB1-75B5-400D-AE2E-F9FC54C7781E}"/>
    <cellStyle name="Millares 12 7 3 2 2 4" xfId="25710" xr:uid="{720425DE-D9BC-40BF-8397-8F66DFD71936}"/>
    <cellStyle name="Millares 12 7 3 2 2 5" xfId="47213" xr:uid="{4BE0F4DA-7489-4E60-B22D-82086C2D4A8A}"/>
    <cellStyle name="Millares 12 7 3 2 3" xfId="6343" xr:uid="{7CBFF4A7-2B8F-4E65-A166-7CE8523ECBBC}"/>
    <cellStyle name="Millares 12 7 3 2 3 2" xfId="14609" xr:uid="{B5703F62-F4BB-41ED-909F-8C1E00826383}"/>
    <cellStyle name="Millares 12 7 3 2 3 2 2" xfId="36112" xr:uid="{4995DAEA-5407-4FE4-9EC9-E001629F0E8D}"/>
    <cellStyle name="Millares 12 7 3 2 3 3" xfId="21244" xr:uid="{BCCB3BC2-561F-439D-BAD3-DF87401A9D0E}"/>
    <cellStyle name="Millares 12 7 3 2 3 3 2" xfId="42747" xr:uid="{F654B5A7-071A-45E3-83B7-005593A8E2D2}"/>
    <cellStyle name="Millares 12 7 3 2 3 4" xfId="27849" xr:uid="{63A2883D-FE41-444C-9D76-86A11CFA1BF2}"/>
    <cellStyle name="Millares 12 7 3 2 3 5" xfId="49352" xr:uid="{4941A5F5-282D-4345-BF6B-03C33E049131}"/>
    <cellStyle name="Millares 12 7 3 2 4" xfId="7984" xr:uid="{8D2B8CF0-B1C9-4833-9122-4132A1504010}"/>
    <cellStyle name="Millares 12 7 3 2 4 2" xfId="29487" xr:uid="{F560E6A9-D811-43EC-BE54-9C8245C86873}"/>
    <cellStyle name="Millares 12 7 3 2 5" xfId="9641" xr:uid="{9DE2EB23-B998-4B36-983F-B20E15C8036E}"/>
    <cellStyle name="Millares 12 7 3 2 5 2" xfId="31144" xr:uid="{4D21640B-4422-4FC6-88FC-9522BC2E965F}"/>
    <cellStyle name="Millares 12 7 3 2 6" xfId="16276" xr:uid="{831450A7-2BB5-44EC-A6F4-BBF164A62E19}"/>
    <cellStyle name="Millares 12 7 3 2 6 2" xfId="37779" xr:uid="{B0B623CA-0B1C-461E-9F57-AB89F325A438}"/>
    <cellStyle name="Millares 12 7 3 2 7" xfId="22881" xr:uid="{3F00FB71-E7A9-4322-8AE9-6CFB8F3B9D9D}"/>
    <cellStyle name="Millares 12 7 3 2 8" xfId="44384" xr:uid="{248CE79B-77EC-4591-842D-B938D6D8C7E7}"/>
    <cellStyle name="Millares 12 7 3 3" xfId="2062" xr:uid="{CDF47529-6E7D-41AD-9BB0-89DECB5D40E3}"/>
    <cellStyle name="Millares 12 7 3 3 2" xfId="10328" xr:uid="{30A9A44E-378E-4998-8F80-EF045EC9D05B}"/>
    <cellStyle name="Millares 12 7 3 3 2 2" xfId="31831" xr:uid="{A20F6E40-F7D7-4EEC-8E1B-94100B7B1E18}"/>
    <cellStyle name="Millares 12 7 3 3 3" xfId="16963" xr:uid="{8615BB03-1EC5-49A0-9B22-52AC3BF6CE36}"/>
    <cellStyle name="Millares 12 7 3 3 3 2" xfId="38466" xr:uid="{AFFA884B-8803-4BD6-86E9-F525622963F8}"/>
    <cellStyle name="Millares 12 7 3 3 4" xfId="23568" xr:uid="{4DAB6CCD-D175-4C5B-A53E-84461F39758F}"/>
    <cellStyle name="Millares 12 7 3 3 5" xfId="45071" xr:uid="{8133C9FB-CE67-40B4-BFD7-91BFE85E3031}"/>
    <cellStyle name="Millares 12 7 3 4" xfId="2861" xr:uid="{613F366B-7073-4506-A8AF-2649EEA36FE8}"/>
    <cellStyle name="Millares 12 7 3 4 2" xfId="11127" xr:uid="{6715B21D-BF38-40DB-BE8A-8C64E82EE689}"/>
    <cellStyle name="Millares 12 7 3 4 2 2" xfId="32630" xr:uid="{B083E63E-D5B2-4BDC-84B4-B85EF2032DB9}"/>
    <cellStyle name="Millares 12 7 3 4 3" xfId="17762" xr:uid="{A3304835-A3DE-469F-A327-0EF438164503}"/>
    <cellStyle name="Millares 12 7 3 4 3 2" xfId="39265" xr:uid="{5131809A-75A8-4FA4-88BF-CAFF9B3A6721}"/>
    <cellStyle name="Millares 12 7 3 4 4" xfId="24367" xr:uid="{FE6E7ECD-E69F-4A95-888D-21631778B825}"/>
    <cellStyle name="Millares 12 7 3 4 5" xfId="45870" xr:uid="{91DF46BF-D3CB-4461-8C77-A9F0A351BC07}"/>
    <cellStyle name="Millares 12 7 3 5" xfId="3258" xr:uid="{A032C8BB-CEF1-4843-BD25-DA03E3766756}"/>
    <cellStyle name="Millares 12 7 3 5 2" xfId="11524" xr:uid="{E8BA136C-D9A9-45CE-A6F3-6133B02E41BE}"/>
    <cellStyle name="Millares 12 7 3 5 2 2" xfId="33027" xr:uid="{C7D64725-F913-4D80-A4FB-B456EEE279E6}"/>
    <cellStyle name="Millares 12 7 3 5 3" xfId="18159" xr:uid="{189CDE85-1DFF-4A58-B8A3-1707FFB1EB0C}"/>
    <cellStyle name="Millares 12 7 3 5 3 2" xfId="39662" xr:uid="{927CA0E8-3B3C-42C4-B3C8-BAA2292C6279}"/>
    <cellStyle name="Millares 12 7 3 5 4" xfId="24764" xr:uid="{FCE46E75-EA0E-4569-9CC3-6F305426B2B8}"/>
    <cellStyle name="Millares 12 7 3 5 5" xfId="46267" xr:uid="{3C5C31F9-A581-434E-B641-C9CBC6AF675D}"/>
    <cellStyle name="Millares 12 7 3 6" xfId="5005" xr:uid="{24E77112-8306-4216-8F4A-F60C32D70C8E}"/>
    <cellStyle name="Millares 12 7 3 6 2" xfId="13271" xr:uid="{8E47BC3E-5D17-400F-AC40-5900BB56D815}"/>
    <cellStyle name="Millares 12 7 3 6 2 2" xfId="34774" xr:uid="{F1C1C2AD-2834-4839-88C7-D747975F8198}"/>
    <cellStyle name="Millares 12 7 3 6 3" xfId="19906" xr:uid="{716587F2-9FB3-4880-B5A9-15221C18D602}"/>
    <cellStyle name="Millares 12 7 3 6 3 2" xfId="41409" xr:uid="{03BE68BA-A126-494F-8EDB-C0EC49DA0658}"/>
    <cellStyle name="Millares 12 7 3 6 4" xfId="26511" xr:uid="{01127824-74AE-4E22-842A-9BB0CA487DA6}"/>
    <cellStyle name="Millares 12 7 3 6 5" xfId="48014" xr:uid="{84C0362E-4938-44B8-8778-3ECDE9F2FD46}"/>
    <cellStyle name="Millares 12 7 3 7" xfId="5397" xr:uid="{263CFD8F-0F16-49A4-8A4E-054635AF9498}"/>
    <cellStyle name="Millares 12 7 3 7 2" xfId="13663" xr:uid="{CA7E11FA-8601-493D-B531-6500A6484717}"/>
    <cellStyle name="Millares 12 7 3 7 2 2" xfId="35166" xr:uid="{83EDED50-F168-4A40-878C-7656A2144953}"/>
    <cellStyle name="Millares 12 7 3 7 3" xfId="20298" xr:uid="{1BDE58CE-C07D-4382-B022-4CAD3D3B2311}"/>
    <cellStyle name="Millares 12 7 3 7 3 2" xfId="41801" xr:uid="{5C30E755-9A35-4F8A-9AEA-A86C18B98515}"/>
    <cellStyle name="Millares 12 7 3 7 4" xfId="26903" xr:uid="{E66930CA-A0B2-4CD9-936D-364BDC741FB8}"/>
    <cellStyle name="Millares 12 7 3 7 5" xfId="48406" xr:uid="{FED0567F-1045-4477-BFB0-E38FCACB75DF}"/>
    <cellStyle name="Millares 12 7 3 8" xfId="7038" xr:uid="{BFF59AFF-776D-4AAD-9B0B-1954C077760C}"/>
    <cellStyle name="Millares 12 7 3 8 2" xfId="28541" xr:uid="{F984B489-680F-43A2-9EDD-A60B9933BC63}"/>
    <cellStyle name="Millares 12 7 3 9" xfId="8694" xr:uid="{78C842A7-9274-4A3C-B3AF-24F68090B0E6}"/>
    <cellStyle name="Millares 12 7 3 9 2" xfId="30197" xr:uid="{66BEF14A-B1B3-4599-8CD1-D357DEF33140}"/>
    <cellStyle name="Millares 12 7 4" xfId="711" xr:uid="{D973E748-4AC8-47D8-8049-B6AFB3C4BD4A}"/>
    <cellStyle name="Millares 12 7 4 10" xfId="43720" xr:uid="{F58AC37F-CF9B-4C3A-991D-C074530BD9AD}"/>
    <cellStyle name="Millares 12 7 4 2" xfId="1657" xr:uid="{F3EB7856-DF28-4115-B456-666E6BADDF7E}"/>
    <cellStyle name="Millares 12 7 4 2 2" xfId="4486" xr:uid="{86E943EB-4C18-4207-AB3C-5BF4FD78D94F}"/>
    <cellStyle name="Millares 12 7 4 2 2 2" xfId="12752" xr:uid="{D94AD996-621E-4E1E-8CBB-66A300DD901D}"/>
    <cellStyle name="Millares 12 7 4 2 2 2 2" xfId="34255" xr:uid="{BA6DAF77-512D-4391-AABF-FE3C2AB8A432}"/>
    <cellStyle name="Millares 12 7 4 2 2 3" xfId="19387" xr:uid="{CF44D6E9-DB41-4B37-A55F-DA11F03071CA}"/>
    <cellStyle name="Millares 12 7 4 2 2 3 2" xfId="40890" xr:uid="{041C33B6-F301-4C35-B5E1-1C4B24D4CDCC}"/>
    <cellStyle name="Millares 12 7 4 2 2 4" xfId="25992" xr:uid="{F44443F4-06F7-47C0-ADAB-51B40689D891}"/>
    <cellStyle name="Millares 12 7 4 2 2 5" xfId="47495" xr:uid="{58217F9C-437D-4A16-9419-DB266F3BC89C}"/>
    <cellStyle name="Millares 12 7 4 2 3" xfId="6625" xr:uid="{F1C58B01-53CA-474A-B35E-D9AE43DD1FD1}"/>
    <cellStyle name="Millares 12 7 4 2 3 2" xfId="14891" xr:uid="{F31A0CC5-47A0-4613-92EA-9D32509F6263}"/>
    <cellStyle name="Millares 12 7 4 2 3 2 2" xfId="36394" xr:uid="{26825469-1031-4204-852B-8E01EBEC43ED}"/>
    <cellStyle name="Millares 12 7 4 2 3 3" xfId="21526" xr:uid="{C8FAE8AB-6AB8-4B2B-8607-B5080D2782CF}"/>
    <cellStyle name="Millares 12 7 4 2 3 3 2" xfId="43029" xr:uid="{BC36BF00-3A93-4982-948C-14B500D2EAEE}"/>
    <cellStyle name="Millares 12 7 4 2 3 4" xfId="28131" xr:uid="{7B681BCE-103E-4A01-BE15-BACF0503FB91}"/>
    <cellStyle name="Millares 12 7 4 2 3 5" xfId="49634" xr:uid="{0CE085CD-6926-4AC6-898B-B87709E79357}"/>
    <cellStyle name="Millares 12 7 4 2 4" xfId="8266" xr:uid="{8F81270C-4931-4ABB-B75D-E094F783DFCD}"/>
    <cellStyle name="Millares 12 7 4 2 4 2" xfId="29769" xr:uid="{A954B9AA-0FD4-4899-B21A-49090B874FD1}"/>
    <cellStyle name="Millares 12 7 4 2 5" xfId="9923" xr:uid="{41BB7CC1-4FF4-45A7-9C55-4406557E604A}"/>
    <cellStyle name="Millares 12 7 4 2 5 2" xfId="31426" xr:uid="{35B27C38-DE91-43BC-815D-214F426369CD}"/>
    <cellStyle name="Millares 12 7 4 2 6" xfId="16558" xr:uid="{F28385B4-6BE3-40FD-A999-8D4B13CE4870}"/>
    <cellStyle name="Millares 12 7 4 2 6 2" xfId="38061" xr:uid="{00CD2782-EB72-47D9-8222-DD816C5CB109}"/>
    <cellStyle name="Millares 12 7 4 2 7" xfId="23163" xr:uid="{DA3298D8-5417-4B51-85EA-D8D5FD906274}"/>
    <cellStyle name="Millares 12 7 4 2 8" xfId="44666" xr:uid="{C8258976-E5BB-4AE5-8A40-22ABA07E58A6}"/>
    <cellStyle name="Millares 12 7 4 3" xfId="2344" xr:uid="{51B86DF7-40F7-4A44-88B2-76A6440D2830}"/>
    <cellStyle name="Millares 12 7 4 3 2" xfId="10610" xr:uid="{7A9433D1-C363-4C1A-8C9A-C2A052BF5C76}"/>
    <cellStyle name="Millares 12 7 4 3 2 2" xfId="32113" xr:uid="{CF69F717-0C14-4DCA-BD20-DF621E2AE59B}"/>
    <cellStyle name="Millares 12 7 4 3 3" xfId="17245" xr:uid="{8D7CE47E-1C8A-4D14-9BDD-361106CE1663}"/>
    <cellStyle name="Millares 12 7 4 3 3 2" xfId="38748" xr:uid="{DC9E2800-DB38-4383-A371-CF36FB595488}"/>
    <cellStyle name="Millares 12 7 4 3 4" xfId="23850" xr:uid="{4B91A15C-E422-4EBB-B31E-046B2729EFFF}"/>
    <cellStyle name="Millares 12 7 4 3 5" xfId="45353" xr:uid="{FAE03DE1-414C-48A0-BFDA-50CCB605D4EE}"/>
    <cellStyle name="Millares 12 7 4 4" xfId="3540" xr:uid="{5A74F25E-4C67-4731-9CD7-B2F165C529D3}"/>
    <cellStyle name="Millares 12 7 4 4 2" xfId="11806" xr:uid="{741CDD4A-393F-4CEE-B07A-E58D073F70E3}"/>
    <cellStyle name="Millares 12 7 4 4 2 2" xfId="33309" xr:uid="{02C7A6E8-B2D9-4D7C-8D18-70584EA9B8EC}"/>
    <cellStyle name="Millares 12 7 4 4 3" xfId="18441" xr:uid="{20799E39-FCF8-4AD2-914D-40FB49D78709}"/>
    <cellStyle name="Millares 12 7 4 4 3 2" xfId="39944" xr:uid="{B1AAA0C4-9C23-4E34-AF3B-AED7BDE5E1CD}"/>
    <cellStyle name="Millares 12 7 4 4 4" xfId="25046" xr:uid="{BF2C386C-0C02-4C54-86BE-F0B53BE020BA}"/>
    <cellStyle name="Millares 12 7 4 4 5" xfId="46549" xr:uid="{019E9287-FC03-4D96-AD08-F2AD411F2F23}"/>
    <cellStyle name="Millares 12 7 4 5" xfId="5679" xr:uid="{917588C4-2B8E-4438-8FBD-E35D6574C154}"/>
    <cellStyle name="Millares 12 7 4 5 2" xfId="13945" xr:uid="{57CE5063-99B1-4032-A8D0-5D51A8A063B9}"/>
    <cellStyle name="Millares 12 7 4 5 2 2" xfId="35448" xr:uid="{9794AE7A-ECA6-45D0-9121-847386EF20C0}"/>
    <cellStyle name="Millares 12 7 4 5 3" xfId="20580" xr:uid="{8E2D5E3F-F609-4B13-BAC0-AD940BB66537}"/>
    <cellStyle name="Millares 12 7 4 5 3 2" xfId="42083" xr:uid="{CFD61F6C-6E37-41D4-81FE-D1289529D586}"/>
    <cellStyle name="Millares 12 7 4 5 4" xfId="27185" xr:uid="{1EF97B31-E052-4C75-BCAA-77AEA0531BD9}"/>
    <cellStyle name="Millares 12 7 4 5 5" xfId="48688" xr:uid="{318F6455-0AA4-4A18-8D9D-CB4579EF8262}"/>
    <cellStyle name="Millares 12 7 4 6" xfId="7320" xr:uid="{6326CA9E-5171-44C5-8551-E65A213AC7AE}"/>
    <cellStyle name="Millares 12 7 4 6 2" xfId="28823" xr:uid="{208B20BB-0C57-4EBC-9845-434E31E21C0E}"/>
    <cellStyle name="Millares 12 7 4 7" xfId="8977" xr:uid="{03F61065-14F0-4FAF-9665-03447198BB49}"/>
    <cellStyle name="Millares 12 7 4 7 2" xfId="30480" xr:uid="{879DE17A-E36D-47D4-9E82-C535DCDC29EC}"/>
    <cellStyle name="Millares 12 7 4 8" xfId="15612" xr:uid="{6EB04900-DC97-4AAC-B0E2-A095FDD96629}"/>
    <cellStyle name="Millares 12 7 4 8 2" xfId="37115" xr:uid="{1796C977-7993-402C-9E3A-C163166F0F18}"/>
    <cellStyle name="Millares 12 7 4 9" xfId="22217" xr:uid="{648C750D-378D-412B-84B5-18F5FD5BFB79}"/>
    <cellStyle name="Millares 12 7 5" xfId="980" xr:uid="{AF5B403D-53B6-4606-BCF8-1FA03D43F721}"/>
    <cellStyle name="Millares 12 7 5 2" xfId="3809" xr:uid="{6313E89B-5EA6-43AC-BD48-53F85A8B0BE6}"/>
    <cellStyle name="Millares 12 7 5 2 2" xfId="12075" xr:uid="{735602BE-18F7-4B80-B180-60F429D5D789}"/>
    <cellStyle name="Millares 12 7 5 2 2 2" xfId="33578" xr:uid="{5B2275C9-A671-4FE4-9DA8-F198B37F0285}"/>
    <cellStyle name="Millares 12 7 5 2 3" xfId="18710" xr:uid="{3B78830F-157A-4AC0-80E5-DEE19622214A}"/>
    <cellStyle name="Millares 12 7 5 2 3 2" xfId="40213" xr:uid="{FAC6FCEF-D2CB-438D-B2A6-307DE3A72179}"/>
    <cellStyle name="Millares 12 7 5 2 4" xfId="25315" xr:uid="{5A70FD44-F862-488D-AD1F-F38F22246DC5}"/>
    <cellStyle name="Millares 12 7 5 2 5" xfId="46818" xr:uid="{23DF6657-D496-43DE-81F7-D304D294CC75}"/>
    <cellStyle name="Millares 12 7 5 3" xfId="5948" xr:uid="{32D207BA-5B10-4771-8D6B-F082D6EC46FA}"/>
    <cellStyle name="Millares 12 7 5 3 2" xfId="14214" xr:uid="{C5E791D9-BE4D-45FA-896E-65634B3A2FC8}"/>
    <cellStyle name="Millares 12 7 5 3 2 2" xfId="35717" xr:uid="{449A63D5-47A7-4B75-9A73-3539F31A2B2C}"/>
    <cellStyle name="Millares 12 7 5 3 3" xfId="20849" xr:uid="{C0564AB7-2BFD-40BE-ABEB-80AFF1FA4CB8}"/>
    <cellStyle name="Millares 12 7 5 3 3 2" xfId="42352" xr:uid="{294551F6-762F-42D2-A522-56A1742B1F5B}"/>
    <cellStyle name="Millares 12 7 5 3 4" xfId="27454" xr:uid="{44DC85B3-DD21-4B96-BF8C-0FE08E6FB6B6}"/>
    <cellStyle name="Millares 12 7 5 3 5" xfId="48957" xr:uid="{AE2CFEBB-E601-409B-8566-032FB5D6D234}"/>
    <cellStyle name="Millares 12 7 5 4" xfId="7589" xr:uid="{D35230C6-6594-47F6-8898-2CCF454CE201}"/>
    <cellStyle name="Millares 12 7 5 4 2" xfId="29092" xr:uid="{E9E8A4E3-677B-4570-AFFB-CE80ADC5E27C}"/>
    <cellStyle name="Millares 12 7 5 5" xfId="9246" xr:uid="{5CD4DFE6-B50E-4B43-98B6-D05615B03DA2}"/>
    <cellStyle name="Millares 12 7 5 5 2" xfId="30749" xr:uid="{8A2AB4C3-B721-4CAD-B18C-F8830D624019}"/>
    <cellStyle name="Millares 12 7 5 6" xfId="15881" xr:uid="{C8409984-AED5-4AF2-9EEE-C6406F82C4F6}"/>
    <cellStyle name="Millares 12 7 5 6 2" xfId="37384" xr:uid="{6A166BBF-31B2-4821-AA14-E3BEC4AA3929}"/>
    <cellStyle name="Millares 12 7 5 7" xfId="22486" xr:uid="{B8360C2C-AEC7-4200-8877-D791FCEEAD62}"/>
    <cellStyle name="Millares 12 7 5 8" xfId="43989" xr:uid="{1D13F4BB-718E-4C57-8C66-3C47838E0492}"/>
    <cellStyle name="Millares 12 7 6" xfId="1240" xr:uid="{0A6F5E73-1A49-4D3A-A96B-24A0D988D0A2}"/>
    <cellStyle name="Millares 12 7 6 2" xfId="4069" xr:uid="{EEB869E8-BBAC-446C-9290-78B8021A781E}"/>
    <cellStyle name="Millares 12 7 6 2 2" xfId="12335" xr:uid="{A8A6150D-33C1-49D1-BD6E-6EBB0753B9FA}"/>
    <cellStyle name="Millares 12 7 6 2 2 2" xfId="33838" xr:uid="{AB19ABEC-1FF4-4F10-AEA9-98705CE8F171}"/>
    <cellStyle name="Millares 12 7 6 2 3" xfId="18970" xr:uid="{22BF36CB-0171-4994-8CCF-A866A4E5A143}"/>
    <cellStyle name="Millares 12 7 6 2 3 2" xfId="40473" xr:uid="{2AF33EB0-0141-48BA-BB97-B7F9B5743159}"/>
    <cellStyle name="Millares 12 7 6 2 4" xfId="25575" xr:uid="{F03C584A-D154-4AB9-B525-5C332D4D738D}"/>
    <cellStyle name="Millares 12 7 6 2 5" xfId="47078" xr:uid="{EE071BD8-2080-4401-880F-D6E8C97A252A}"/>
    <cellStyle name="Millares 12 7 6 3" xfId="6208" xr:uid="{EF893C03-23DF-4B0C-AA00-07C3323CC92F}"/>
    <cellStyle name="Millares 12 7 6 3 2" xfId="14474" xr:uid="{29D54E48-D993-487D-AE43-50901226361D}"/>
    <cellStyle name="Millares 12 7 6 3 2 2" xfId="35977" xr:uid="{99538085-AF1B-4E34-AD07-1BB035A95FDD}"/>
    <cellStyle name="Millares 12 7 6 3 3" xfId="21109" xr:uid="{056B3713-0BE3-47D9-BF36-F7BF4D47EF0C}"/>
    <cellStyle name="Millares 12 7 6 3 3 2" xfId="42612" xr:uid="{2BA2BD9F-2C99-463F-819B-DC79EB541AD3}"/>
    <cellStyle name="Millares 12 7 6 3 4" xfId="27714" xr:uid="{0710CF4F-7340-4F09-A9CD-C42FF5B810F7}"/>
    <cellStyle name="Millares 12 7 6 3 5" xfId="49217" xr:uid="{2A6B125F-F5D1-4043-A432-D038022F16A3}"/>
    <cellStyle name="Millares 12 7 6 4" xfId="7849" xr:uid="{F40163EE-FB0B-44C1-9110-58F18E231926}"/>
    <cellStyle name="Millares 12 7 6 4 2" xfId="29352" xr:uid="{28AB4840-4AFA-406D-9E46-B0B876AA27DF}"/>
    <cellStyle name="Millares 12 7 6 5" xfId="9506" xr:uid="{F1C1C1C5-6038-46C2-B1DC-72F9EFA2DBA0}"/>
    <cellStyle name="Millares 12 7 6 5 2" xfId="31009" xr:uid="{600573D1-38FE-41A9-A866-FE6128F9DE8F}"/>
    <cellStyle name="Millares 12 7 6 6" xfId="16141" xr:uid="{DE82E9B9-6FC6-4E1F-ABB5-E0968995196E}"/>
    <cellStyle name="Millares 12 7 6 6 2" xfId="37644" xr:uid="{A26137EB-ECAA-4527-831B-7677B5FFE747}"/>
    <cellStyle name="Millares 12 7 6 7" xfId="22746" xr:uid="{5C94F5EE-90E8-4544-8FC3-E0A68FC683D7}"/>
    <cellStyle name="Millares 12 7 6 8" xfId="44249" xr:uid="{6B22FAF8-5221-45CB-B956-3BEF3E22F429}"/>
    <cellStyle name="Millares 12 7 7" xfId="1928" xr:uid="{EA0A1695-CE82-4665-BC12-55F92AD21AD5}"/>
    <cellStyle name="Millares 12 7 7 2" xfId="10194" xr:uid="{BD92D2E8-0CF3-4B3A-8DCE-1625B6541E29}"/>
    <cellStyle name="Millares 12 7 7 2 2" xfId="31697" xr:uid="{47A382E3-8937-44BA-9F46-F39528BFEB37}"/>
    <cellStyle name="Millares 12 7 7 3" xfId="16829" xr:uid="{8C9C6A18-48E4-4B4D-AFEA-7C7F3594E14F}"/>
    <cellStyle name="Millares 12 7 7 3 2" xfId="38332" xr:uid="{CCB5141F-92ED-45C5-8A2B-9C3057B6E18B}"/>
    <cellStyle name="Millares 12 7 7 4" xfId="23434" xr:uid="{01615EA1-F51B-4101-B9EA-12D4ACC2E25F}"/>
    <cellStyle name="Millares 12 7 7 5" xfId="44937" xr:uid="{A07A3096-081C-452B-B4C1-C5CDE8C144E4}"/>
    <cellStyle name="Millares 12 7 8" xfId="2613" xr:uid="{32B5E88C-3F7E-49EA-A990-44921EADF3C7}"/>
    <cellStyle name="Millares 12 7 8 2" xfId="10879" xr:uid="{EC72E417-73F0-4629-9C32-A1099AD5520F}"/>
    <cellStyle name="Millares 12 7 8 2 2" xfId="32382" xr:uid="{52CB04EB-A7E9-4A4F-9E9E-7D2CFD426CB7}"/>
    <cellStyle name="Millares 12 7 8 3" xfId="17514" xr:uid="{7CE0C26E-F18B-4E39-9B64-EF32641F8727}"/>
    <cellStyle name="Millares 12 7 8 3 2" xfId="39017" xr:uid="{AB3ECDB2-81EC-49A2-8B46-BAA9EAE636B6}"/>
    <cellStyle name="Millares 12 7 8 4" xfId="24119" xr:uid="{FFCEA4FA-B2DE-4D0E-9B66-092B49B76167}"/>
    <cellStyle name="Millares 12 7 8 5" xfId="45622" xr:uid="{0B56E079-3D9A-403A-8495-105ACF651DF8}"/>
    <cellStyle name="Millares 12 7 9" xfId="3124" xr:uid="{D1E294B2-B1E9-4C74-914E-7FFACD09733D}"/>
    <cellStyle name="Millares 12 7 9 2" xfId="11390" xr:uid="{7551BDE8-0FEF-4167-9692-38C90C6184D9}"/>
    <cellStyle name="Millares 12 7 9 2 2" xfId="32893" xr:uid="{0AE40631-FC04-4D3F-AD88-56D27632B196}"/>
    <cellStyle name="Millares 12 7 9 3" xfId="18025" xr:uid="{0247AAF7-BB21-4A66-A0C1-686111BBFA85}"/>
    <cellStyle name="Millares 12 7 9 3 2" xfId="39528" xr:uid="{3D17F917-4E7D-4D2B-B9C4-3082F7318FAA}"/>
    <cellStyle name="Millares 12 7 9 4" xfId="24630" xr:uid="{4BC44FEA-2146-4D34-8093-2A2013FECC24}"/>
    <cellStyle name="Millares 12 7 9 5" xfId="46133" xr:uid="{EA3252E6-AF63-48AD-96CC-5580546206E9}"/>
    <cellStyle name="Millares 12 8" xfId="8449" xr:uid="{510E9F3C-3956-4353-A87C-15A928CA89F0}"/>
    <cellStyle name="Millares 12 8 2" xfId="29952" xr:uid="{41ED1F2B-0959-4352-A6F0-9CC7E52CDDB8}"/>
    <cellStyle name="Millares 120" xfId="15063" xr:uid="{877E925B-A485-464C-98AF-7306BF9DC4F4}"/>
    <cellStyle name="Millares 120 2" xfId="36566" xr:uid="{06C790B7-058F-4B21-A466-AB0328AA9580}"/>
    <cellStyle name="Millares 121" xfId="15065" xr:uid="{E2774864-2D57-4496-950A-9E05BF9BAF17}"/>
    <cellStyle name="Millares 121 2" xfId="36568" xr:uid="{C6B15579-22B2-40A4-9F84-CF5FECC10AA6}"/>
    <cellStyle name="Millares 122" xfId="15062" xr:uid="{415E8B10-CE63-48CC-B907-B0AF4712ED98}"/>
    <cellStyle name="Millares 122 2" xfId="36565" xr:uid="{B5F99AE5-97E5-4144-8DB7-ADC53F5B2D5A}"/>
    <cellStyle name="Millares 123" xfId="15071" xr:uid="{743BD059-00D7-4723-B102-B1DD8C8DEC3D}"/>
    <cellStyle name="Millares 123 2" xfId="36574" xr:uid="{74EB71D5-D5E0-4EBF-AF08-470614E8530B}"/>
    <cellStyle name="Millares 124" xfId="15061" xr:uid="{29EF33F2-8755-4C6C-962D-52F8A42B23D6}"/>
    <cellStyle name="Millares 124 2" xfId="36564" xr:uid="{F62FEBF5-BB6E-46B7-A90E-A0E4F6733420}"/>
    <cellStyle name="Millares 125" xfId="15058" xr:uid="{FDBD5271-70FB-4F69-89C5-BFC4D5F6A08F}"/>
    <cellStyle name="Millares 125 2" xfId="36561" xr:uid="{6AAFEFE4-711C-4709-888C-D483080BAAEA}"/>
    <cellStyle name="Millares 126" xfId="15075" xr:uid="{396F7945-91A5-46F4-B982-CB7430AB8C62}"/>
    <cellStyle name="Millares 126 2" xfId="36578" xr:uid="{8FAF78C4-6749-4A14-8412-B7B29702E6AB}"/>
    <cellStyle name="Millares 127" xfId="15082" xr:uid="{186B089B-6D1F-4A7C-9A2C-4F4D4D53204C}"/>
    <cellStyle name="Millares 127 2" xfId="36585" xr:uid="{CE67DD09-A435-4F50-8630-91FBEEB1AFA9}"/>
    <cellStyle name="Millares 128" xfId="15079" xr:uid="{067DFD12-4B85-46A2-A48D-EC850134020E}"/>
    <cellStyle name="Millares 128 2" xfId="36582" xr:uid="{0A3B7707-02F2-41C4-9116-8E25E755CEED}"/>
    <cellStyle name="Millares 129" xfId="15076" xr:uid="{687EADEF-4220-410A-9DEF-50C74A93F099}"/>
    <cellStyle name="Millares 129 2" xfId="36579" xr:uid="{540A5C98-DF2B-4F18-86E2-BED39D3C9B5C}"/>
    <cellStyle name="Millares 13" xfId="116" xr:uid="{2A105AD1-6AB3-4E5C-B2D7-9540FFA85AC6}"/>
    <cellStyle name="Millares 130" xfId="15073" xr:uid="{AF101BF1-8A61-4518-880C-E3B776A5344A}"/>
    <cellStyle name="Millares 130 2" xfId="36576" xr:uid="{1BFD0BED-5424-4358-A026-AFDCA80F5E62}"/>
    <cellStyle name="Millares 131" xfId="15068" xr:uid="{79B6FF58-2A1B-464A-B4C0-84750DC50258}"/>
    <cellStyle name="Millares 131 2" xfId="36571" xr:uid="{42757580-F82C-4E14-A77B-153C93A7DCB7}"/>
    <cellStyle name="Millares 132" xfId="8544" xr:uid="{970B3B81-FC02-4DA7-AE0B-43409943522D}"/>
    <cellStyle name="Millares 132 2" xfId="30047" xr:uid="{1B9776BC-F9D8-4F95-8DE2-AC08B0A6B268}"/>
    <cellStyle name="Millares 133" xfId="15074" xr:uid="{C4FBD343-4C17-48BF-AABB-4BF210B364C5}"/>
    <cellStyle name="Millares 133 2" xfId="36577" xr:uid="{B6DDBEC2-A42E-4615-A8CC-74C328134BED}"/>
    <cellStyle name="Millares 134" xfId="15059" xr:uid="{21B8E1AE-88CB-402A-98C4-FCB3E595B5B1}"/>
    <cellStyle name="Millares 134 2" xfId="36562" xr:uid="{3170445A-57EB-4A92-98C2-E809E12B5B73}"/>
    <cellStyle name="Millares 135" xfId="15086" xr:uid="{7F29EA7D-2A19-4C0B-AB66-EBDE8232E5DE}"/>
    <cellStyle name="Millares 135 2" xfId="36589" xr:uid="{43ABB90C-D879-4FE9-8557-0750097C1FB4}"/>
    <cellStyle name="Millares 136" xfId="15083" xr:uid="{63EA3B0E-19AB-4783-A35C-B07F27A46374}"/>
    <cellStyle name="Millares 136 2" xfId="36586" xr:uid="{E42E2517-F3F6-41D4-9199-3198823C687B}"/>
    <cellStyle name="Millares 137" xfId="15057" xr:uid="{D9072705-4BCA-4B3B-801C-3162DB6BA307}"/>
    <cellStyle name="Millares 137 2" xfId="36560" xr:uid="{2DA77622-446F-4679-8636-C282740B8B8C}"/>
    <cellStyle name="Millares 138" xfId="15066" xr:uid="{1DBD5A98-97F7-4EFB-BAE8-03C3DC46BA13}"/>
    <cellStyle name="Millares 138 2" xfId="36569" xr:uid="{E173FFFE-3AE1-458B-AAA6-AD97081E40DA}"/>
    <cellStyle name="Millares 139" xfId="15067" xr:uid="{96B5C60D-B40A-4CB0-B712-79ED8DCB82FC}"/>
    <cellStyle name="Millares 139 2" xfId="36570" xr:uid="{1B697531-7487-4F40-BD27-E77759DF0DF9}"/>
    <cellStyle name="Millares 14" xfId="120" xr:uid="{5C3293D8-5376-4BA3-86AA-9D5336E289BE}"/>
    <cellStyle name="Millares 14 10" xfId="1827" xr:uid="{B2B7DB44-71FD-46D7-84AA-0359D311525D}"/>
    <cellStyle name="Millares 14 10 2" xfId="10093" xr:uid="{2832A9C8-FFBC-4968-A5C6-542277D46CF0}"/>
    <cellStyle name="Millares 14 10 2 2" xfId="31596" xr:uid="{87EF2962-8019-4F50-8C74-2BC1CB485B61}"/>
    <cellStyle name="Millares 14 10 3" xfId="16728" xr:uid="{1D148B9D-1B58-44E3-91D6-6967696CCD6A}"/>
    <cellStyle name="Millares 14 10 3 2" xfId="38231" xr:uid="{9625A7BE-F75B-4162-8067-2A0B4B0830AC}"/>
    <cellStyle name="Millares 14 10 4" xfId="23333" xr:uid="{1C4EFAB3-52C3-4611-B8C5-61A27C51A019}"/>
    <cellStyle name="Millares 14 10 5" xfId="44836" xr:uid="{2EC7DDEF-A758-4C24-9A4D-EB3E34ADB018}"/>
    <cellStyle name="Millares 14 11" xfId="2512" xr:uid="{6F972A9D-3A24-4F99-90A0-34D8FD8E220F}"/>
    <cellStyle name="Millares 14 11 2" xfId="10778" xr:uid="{64E77B00-3EE9-40DE-AB5F-961B9D47CC38}"/>
    <cellStyle name="Millares 14 11 2 2" xfId="32281" xr:uid="{548E238A-1804-49F9-ADA8-8B3F8AC648C5}"/>
    <cellStyle name="Millares 14 11 3" xfId="17413" xr:uid="{8C9FD8EA-A288-4445-BEA8-8F52892CE207}"/>
    <cellStyle name="Millares 14 11 3 2" xfId="38916" xr:uid="{BAE623F4-F142-4C58-AD17-FF4FF0348D26}"/>
    <cellStyle name="Millares 14 11 4" xfId="24018" xr:uid="{E04C2AE4-25A1-4CAF-B26B-56E0746F9338}"/>
    <cellStyle name="Millares 14 11 5" xfId="45521" xr:uid="{4778117A-0CF8-4B2A-8670-DE0E0AE7CD47}"/>
    <cellStyle name="Millares 14 12" xfId="3023" xr:uid="{7DA57394-1AD5-4E0D-8784-C5DFA031A097}"/>
    <cellStyle name="Millares 14 12 2" xfId="11289" xr:uid="{A99C50BA-1D4C-47B9-8E06-96780B19397B}"/>
    <cellStyle name="Millares 14 12 2 2" xfId="32792" xr:uid="{1BBCFF70-9CE1-4D89-9417-4F68BD4070A7}"/>
    <cellStyle name="Millares 14 12 3" xfId="17924" xr:uid="{666DE689-F829-48C0-94F2-912416BE2AF2}"/>
    <cellStyle name="Millares 14 12 3 2" xfId="39427" xr:uid="{0CBBEA0C-FEE6-4193-8D44-FA2D3B3772AB}"/>
    <cellStyle name="Millares 14 12 4" xfId="24529" xr:uid="{9E4BF908-0170-4F0C-891D-61C715568FE8}"/>
    <cellStyle name="Millares 14 12 5" xfId="46032" xr:uid="{8C6F9D21-C776-4F41-8F71-DEA894A717C4}"/>
    <cellStyle name="Millares 14 13" xfId="4658" xr:uid="{7A4BAD4D-F62B-4B74-9045-6F69E8AFFC96}"/>
    <cellStyle name="Millares 14 13 2" xfId="12924" xr:uid="{C317CFEA-B40D-456C-B4CA-81133B4245FC}"/>
    <cellStyle name="Millares 14 13 2 2" xfId="34427" xr:uid="{9899FAC2-6628-411E-9606-2DB135AAA459}"/>
    <cellStyle name="Millares 14 13 3" xfId="19559" xr:uid="{82EAE6F0-9DD0-4B0E-A7AD-562233CDC906}"/>
    <cellStyle name="Millares 14 13 3 2" xfId="41062" xr:uid="{825708B2-8F7D-4BFD-B98A-1150D7B2A77E}"/>
    <cellStyle name="Millares 14 13 4" xfId="26164" xr:uid="{9B75DC64-FCDE-4DC9-B5B5-170B0AABF1D8}"/>
    <cellStyle name="Millares 14 13 5" xfId="47667" xr:uid="{256CB792-D489-46E4-8230-3F649372CF4A}"/>
    <cellStyle name="Millares 14 14" xfId="5161" xr:uid="{55EBF1F9-1542-4485-B2E2-57A58B184C31}"/>
    <cellStyle name="Millares 14 14 2" xfId="13427" xr:uid="{FDA1ACB4-D5DF-4F6E-8116-BA313EF86A96}"/>
    <cellStyle name="Millares 14 14 2 2" xfId="34930" xr:uid="{0098873B-F980-4823-B5D2-8AB07CD6D887}"/>
    <cellStyle name="Millares 14 14 3" xfId="20062" xr:uid="{245A677E-1A99-40D9-BE8C-4F074F7BCB3D}"/>
    <cellStyle name="Millares 14 14 3 2" xfId="41565" xr:uid="{04ED74F2-18C5-4AB2-8A74-DDB285D9A21A}"/>
    <cellStyle name="Millares 14 14 4" xfId="26667" xr:uid="{A11E6E7C-3E66-4744-9BE9-30EDBB106B35}"/>
    <cellStyle name="Millares 14 14 5" xfId="48170" xr:uid="{55A3AFE8-5DE2-465D-9331-201813FC340D}"/>
    <cellStyle name="Millares 14 15" xfId="6802" xr:uid="{3CBA2761-7A18-4DDB-A8C3-5F2AF33E21AD}"/>
    <cellStyle name="Millares 14 15 2" xfId="28305" xr:uid="{6264EC57-7993-41F1-8EFA-12E5A4798578}"/>
    <cellStyle name="Millares 14 16" xfId="8456" xr:uid="{9058E533-DD18-4C81-918C-A1764F5263AA}"/>
    <cellStyle name="Millares 14 16 2" xfId="29959" xr:uid="{57CF3E25-FC64-4F3D-9C91-89D19D22AE30}"/>
    <cellStyle name="Millares 14 17" xfId="15095" xr:uid="{5FC8C2B1-4666-4325-AA5B-C80E22D65405}"/>
    <cellStyle name="Millares 14 17 2" xfId="36598" xr:uid="{CCDACC5F-F43E-44AF-A6C9-BB198D39FFAE}"/>
    <cellStyle name="Millares 14 18" xfId="21700" xr:uid="{45075251-3B92-44BF-82F1-DBD4AB122AED}"/>
    <cellStyle name="Millares 14 19" xfId="43203" xr:uid="{AC8DCEF0-C16E-4613-9B70-1034313DD1F8}"/>
    <cellStyle name="Millares 14 2" xfId="158" xr:uid="{42C6E83A-8455-48D6-889A-98FEE0469C98}"/>
    <cellStyle name="Millares 14 2 10" xfId="4695" xr:uid="{2031AE8E-AC70-45EA-AB79-CA68356E467E}"/>
    <cellStyle name="Millares 14 2 10 2" xfId="12961" xr:uid="{BC99E626-3E2F-4F42-AC41-D4A3525DF5F3}"/>
    <cellStyle name="Millares 14 2 10 2 2" xfId="34464" xr:uid="{DBA45F6F-171F-4755-977E-12C2AD055A9C}"/>
    <cellStyle name="Millares 14 2 10 3" xfId="19596" xr:uid="{64CF211D-2B96-48CE-B524-17391FDAD04A}"/>
    <cellStyle name="Millares 14 2 10 3 2" xfId="41099" xr:uid="{10E4D2CB-B7C2-48E1-952C-4AC699F415A9}"/>
    <cellStyle name="Millares 14 2 10 4" xfId="26201" xr:uid="{5E5E70F2-1624-4FE5-B738-A042F1DC70D7}"/>
    <cellStyle name="Millares 14 2 10 5" xfId="47704" xr:uid="{C6E68610-ADA0-4946-8AAB-75ADA1BB4D60}"/>
    <cellStyle name="Millares 14 2 11" xfId="5198" xr:uid="{EC45D89C-2ADD-4FAA-AB16-F60B91FED4C9}"/>
    <cellStyle name="Millares 14 2 11 2" xfId="13464" xr:uid="{99C57155-AEF7-44B5-99FB-2F7639B75FAB}"/>
    <cellStyle name="Millares 14 2 11 2 2" xfId="34967" xr:uid="{59F2E2A6-C439-4A6B-A820-44C78BF851B1}"/>
    <cellStyle name="Millares 14 2 11 3" xfId="20099" xr:uid="{E68BB5BC-F998-4C31-A13D-EF825D39E13F}"/>
    <cellStyle name="Millares 14 2 11 3 2" xfId="41602" xr:uid="{A8791137-579F-48E0-984D-223417968815}"/>
    <cellStyle name="Millares 14 2 11 4" xfId="26704" xr:uid="{0A9E7E1B-9FEA-4BBA-BF89-3D26F5C472AB}"/>
    <cellStyle name="Millares 14 2 11 5" xfId="48207" xr:uid="{55C36EF5-17C5-4EAE-A4E3-AC24F8E0852F}"/>
    <cellStyle name="Millares 14 2 12" xfId="6839" xr:uid="{930DA164-8FDF-4529-A49E-D1B7DB6407D6}"/>
    <cellStyle name="Millares 14 2 12 2" xfId="28342" xr:uid="{517779AF-FD7A-48FF-A6D8-436E7B127C49}"/>
    <cellStyle name="Millares 14 2 13" xfId="8493" xr:uid="{1CF86158-CB4B-4AAD-BD2B-9557DA8799B5}"/>
    <cellStyle name="Millares 14 2 13 2" xfId="29996" xr:uid="{408950B5-4259-4170-96D8-2DA7427D7601}"/>
    <cellStyle name="Millares 14 2 14" xfId="15132" xr:uid="{A381B028-FD17-4AB7-8183-6F7D3C8B1960}"/>
    <cellStyle name="Millares 14 2 14 2" xfId="36635" xr:uid="{EFE7E888-D8B2-444D-BE93-10C88618FFE6}"/>
    <cellStyle name="Millares 14 2 15" xfId="21737" xr:uid="{C95A1667-B8E9-4357-840D-4426B78FE2A6}"/>
    <cellStyle name="Millares 14 2 16" xfId="43240" xr:uid="{FBA18800-CDFB-4E1F-B92E-D698A04718DE}"/>
    <cellStyle name="Millares 14 2 2" xfId="490" xr:uid="{62313036-5448-46F0-88DC-9A5350DD6806}"/>
    <cellStyle name="Millares 14 2 2 10" xfId="7101" xr:uid="{BB062375-5D03-4301-B04A-7F42C5F0DF4B}"/>
    <cellStyle name="Millares 14 2 2 10 2" xfId="28604" xr:uid="{1EF3D4C6-8B2C-4874-BB37-A0BA39A2B514}"/>
    <cellStyle name="Millares 14 2 2 11" xfId="8757" xr:uid="{D1482596-720E-4971-9D72-C30A7ED57359}"/>
    <cellStyle name="Millares 14 2 2 11 2" xfId="30260" xr:uid="{20504D05-F652-4F17-A088-F3528A7F6F18}"/>
    <cellStyle name="Millares 14 2 2 12" xfId="15393" xr:uid="{995339B0-40CA-42E8-B924-DEE8366C02E8}"/>
    <cellStyle name="Millares 14 2 2 12 2" xfId="36896" xr:uid="{68A859C6-6DC7-417C-861A-FF1287A41F4F}"/>
    <cellStyle name="Millares 14 2 2 13" xfId="21998" xr:uid="{F5360FB2-DF3A-47FD-9B5B-E067D38BE9EA}"/>
    <cellStyle name="Millares 14 2 2 14" xfId="43501" xr:uid="{1AC566DC-8E03-4988-BE0F-F8B3D91E7BC0}"/>
    <cellStyle name="Millares 14 2 2 2" xfId="772" xr:uid="{DB5DC2BF-1943-4264-8389-79305F686729}"/>
    <cellStyle name="Millares 14 2 2 2 10" xfId="15673" xr:uid="{EF65DF0A-FD93-4C27-90E7-A11BDF9B77DC}"/>
    <cellStyle name="Millares 14 2 2 2 10 2" xfId="37176" xr:uid="{7D319ABC-9821-424C-B18B-20DC3E498170}"/>
    <cellStyle name="Millares 14 2 2 2 11" xfId="22278" xr:uid="{3ADF41A7-A2D0-43BD-9C90-3A29D21A27BD}"/>
    <cellStyle name="Millares 14 2 2 2 12" xfId="43781" xr:uid="{71BCE388-2225-4975-B367-6CB1F35309C1}"/>
    <cellStyle name="Millares 14 2 2 2 2" xfId="1718" xr:uid="{96EDFFF1-00F3-4CAF-BF53-385572E5F853}"/>
    <cellStyle name="Millares 14 2 2 2 2 2" xfId="4547" xr:uid="{BBF17A60-CF7F-41E5-899B-D9A8213CD6CF}"/>
    <cellStyle name="Millares 14 2 2 2 2 2 2" xfId="12813" xr:uid="{11CD518D-9E7D-4C9C-820B-1671AD40C746}"/>
    <cellStyle name="Millares 14 2 2 2 2 2 2 2" xfId="34316" xr:uid="{919429FC-617F-436A-9F8A-A55D136307AA}"/>
    <cellStyle name="Millares 14 2 2 2 2 2 3" xfId="19448" xr:uid="{043BE305-F830-4CFB-9C9D-D79924B0E05E}"/>
    <cellStyle name="Millares 14 2 2 2 2 2 3 2" xfId="40951" xr:uid="{2E28F455-917A-4B27-BCD2-57436621B105}"/>
    <cellStyle name="Millares 14 2 2 2 2 2 4" xfId="26053" xr:uid="{E6A2AF3C-AA49-4F37-BFE2-265854F1D718}"/>
    <cellStyle name="Millares 14 2 2 2 2 2 5" xfId="47556" xr:uid="{346F7962-903B-467B-BF34-B00898FBC4A0}"/>
    <cellStyle name="Millares 14 2 2 2 2 3" xfId="6686" xr:uid="{D484E1D4-3EF7-4213-B3BD-921272329256}"/>
    <cellStyle name="Millares 14 2 2 2 2 3 2" xfId="14952" xr:uid="{82BEE12E-13E5-41A7-85A2-68E96E6CF71D}"/>
    <cellStyle name="Millares 14 2 2 2 2 3 2 2" xfId="36455" xr:uid="{6F79D268-8EC1-4D99-9EC1-64A543A65E04}"/>
    <cellStyle name="Millares 14 2 2 2 2 3 3" xfId="21587" xr:uid="{F93E6D71-76E4-4067-B8E1-C73D0CBFECA1}"/>
    <cellStyle name="Millares 14 2 2 2 2 3 3 2" xfId="43090" xr:uid="{7C33F519-1A9F-4152-A93C-1773ACFCAF15}"/>
    <cellStyle name="Millares 14 2 2 2 2 3 4" xfId="28192" xr:uid="{F27F52C9-D1E2-4299-A66F-000D2389C1A1}"/>
    <cellStyle name="Millares 14 2 2 2 2 3 5" xfId="49695" xr:uid="{E9E36D83-3BEC-471D-892F-593AA2D331B2}"/>
    <cellStyle name="Millares 14 2 2 2 2 4" xfId="8327" xr:uid="{73CC7068-0944-4E24-9BA7-1C2C56107994}"/>
    <cellStyle name="Millares 14 2 2 2 2 4 2" xfId="29830" xr:uid="{13D7D969-7D4B-435A-8E71-C045ACE0DAE2}"/>
    <cellStyle name="Millares 14 2 2 2 2 5" xfId="9984" xr:uid="{B16FC6E5-01E9-475D-97CA-606C84748EEC}"/>
    <cellStyle name="Millares 14 2 2 2 2 5 2" xfId="31487" xr:uid="{BE68D9BD-11CB-4D34-948C-B0E75F1469C1}"/>
    <cellStyle name="Millares 14 2 2 2 2 6" xfId="16619" xr:uid="{C6011B4B-492F-4B2F-8482-42F9BE3C8C5A}"/>
    <cellStyle name="Millares 14 2 2 2 2 6 2" xfId="38122" xr:uid="{508211DB-BD76-4DB5-999C-12F1B6D981C9}"/>
    <cellStyle name="Millares 14 2 2 2 2 7" xfId="23224" xr:uid="{277F0486-F666-4907-A3D0-DFEE114A72C0}"/>
    <cellStyle name="Millares 14 2 2 2 2 8" xfId="44727" xr:uid="{BC4603CD-C4B7-4160-94C6-44E03E1C86A1}"/>
    <cellStyle name="Millares 14 2 2 2 3" xfId="2405" xr:uid="{C867829A-2920-4745-9D68-BCB8CFBC8361}"/>
    <cellStyle name="Millares 14 2 2 2 3 2" xfId="10671" xr:uid="{DE0E27EB-0E31-4891-9FEB-D73280F6D8BA}"/>
    <cellStyle name="Millares 14 2 2 2 3 2 2" xfId="32174" xr:uid="{2E5414AC-D1E8-4120-A8D7-881310D04E97}"/>
    <cellStyle name="Millares 14 2 2 2 3 3" xfId="17306" xr:uid="{E3BA6460-C1C5-4DD8-9821-E96938CAE0CD}"/>
    <cellStyle name="Millares 14 2 2 2 3 3 2" xfId="38809" xr:uid="{F3F809D6-88F9-48A4-A45B-41283879B586}"/>
    <cellStyle name="Millares 14 2 2 2 3 4" xfId="23911" xr:uid="{4156FDC9-1E5F-429F-BF56-AE30B99F5EA0}"/>
    <cellStyle name="Millares 14 2 2 2 3 5" xfId="45414" xr:uid="{DC6736FF-9D05-4D73-B6FB-F0AABEFEFB0E}"/>
    <cellStyle name="Millares 14 2 2 2 4" xfId="2922" xr:uid="{282CF951-5ED7-4B4B-85B8-D5AB03497C52}"/>
    <cellStyle name="Millares 14 2 2 2 4 2" xfId="11188" xr:uid="{B59274DB-77A8-412D-A587-9988340AA15C}"/>
    <cellStyle name="Millares 14 2 2 2 4 2 2" xfId="32691" xr:uid="{9ADF98F4-686F-49FA-9B72-698D93B28989}"/>
    <cellStyle name="Millares 14 2 2 2 4 3" xfId="17823" xr:uid="{170892E5-A9CF-42DD-B673-7822B7ECA9DE}"/>
    <cellStyle name="Millares 14 2 2 2 4 3 2" xfId="39326" xr:uid="{EC8EDC11-987B-4AA9-BC4E-37AB2E1928BE}"/>
    <cellStyle name="Millares 14 2 2 2 4 4" xfId="24428" xr:uid="{84F9C6AE-45AC-46FA-8599-61EE643E6C23}"/>
    <cellStyle name="Millares 14 2 2 2 4 5" xfId="45931" xr:uid="{D3729783-CCEF-4724-BD53-CDFA4FDAC00A}"/>
    <cellStyle name="Millares 14 2 2 2 5" xfId="3601" xr:uid="{6B83A8D7-C452-49FF-9E54-453D1F0732E0}"/>
    <cellStyle name="Millares 14 2 2 2 5 2" xfId="11867" xr:uid="{06020FBC-13E9-4237-91B1-3023C6143062}"/>
    <cellStyle name="Millares 14 2 2 2 5 2 2" xfId="33370" xr:uid="{6DF0834E-0E94-4752-979B-DB91167F559D}"/>
    <cellStyle name="Millares 14 2 2 2 5 3" xfId="18502" xr:uid="{21AF5A42-FFF4-4656-BB9F-EABAC8E7B4DF}"/>
    <cellStyle name="Millares 14 2 2 2 5 3 2" xfId="40005" xr:uid="{0F640F58-1EA2-457B-A9DF-CDD930B69912}"/>
    <cellStyle name="Millares 14 2 2 2 5 4" xfId="25107" xr:uid="{21CADC4E-188D-44EC-B5CD-83A92D5D958C}"/>
    <cellStyle name="Millares 14 2 2 2 5 5" xfId="46610" xr:uid="{15A6BDF2-5F2C-4465-A2FF-B6D3E52410C1}"/>
    <cellStyle name="Millares 14 2 2 2 6" xfId="5066" xr:uid="{CC157E65-0D4C-4638-8752-731C57CE0DE2}"/>
    <cellStyle name="Millares 14 2 2 2 6 2" xfId="13332" xr:uid="{1011BCCC-16E3-4D08-B12E-A3856DDF03F0}"/>
    <cellStyle name="Millares 14 2 2 2 6 2 2" xfId="34835" xr:uid="{A9281DAB-4400-4D45-8CE0-A4897FE4C3FC}"/>
    <cellStyle name="Millares 14 2 2 2 6 3" xfId="19967" xr:uid="{A5106789-12E5-4E80-B337-A1D61AC37F6A}"/>
    <cellStyle name="Millares 14 2 2 2 6 3 2" xfId="41470" xr:uid="{8F38C75F-E6F4-44DD-A910-84221CA8629B}"/>
    <cellStyle name="Millares 14 2 2 2 6 4" xfId="26572" xr:uid="{71751EC7-4AC1-4BD0-B527-659F5566F8FD}"/>
    <cellStyle name="Millares 14 2 2 2 6 5" xfId="48075" xr:uid="{25E7EB54-22DD-4826-A7FE-8D3E97EC67F7}"/>
    <cellStyle name="Millares 14 2 2 2 7" xfId="5740" xr:uid="{71BB0A60-A371-4FB5-B5A8-8566467CA3E5}"/>
    <cellStyle name="Millares 14 2 2 2 7 2" xfId="14006" xr:uid="{D98BC42D-3E85-48F2-AA76-8250025BE8E9}"/>
    <cellStyle name="Millares 14 2 2 2 7 2 2" xfId="35509" xr:uid="{C03CC776-0681-4103-8024-3A4283BE9FE3}"/>
    <cellStyle name="Millares 14 2 2 2 7 3" xfId="20641" xr:uid="{CE68941B-81E8-49BF-B1A7-47D6A83F6450}"/>
    <cellStyle name="Millares 14 2 2 2 7 3 2" xfId="42144" xr:uid="{0ED19F09-7D9A-4271-B2C6-A087C51C4DF2}"/>
    <cellStyle name="Millares 14 2 2 2 7 4" xfId="27246" xr:uid="{249B5086-82EF-43A3-B46D-C9DF6E5B1E6C}"/>
    <cellStyle name="Millares 14 2 2 2 7 5" xfId="48749" xr:uid="{3E4B17E1-6383-4F54-822A-619F73B8B0BB}"/>
    <cellStyle name="Millares 14 2 2 2 8" xfId="7381" xr:uid="{7ADC51DE-E158-4E2D-8FA9-64CBD981B9EA}"/>
    <cellStyle name="Millares 14 2 2 2 8 2" xfId="28884" xr:uid="{DE2B577D-FEA6-4A48-83D1-EB7F45FFB7D6}"/>
    <cellStyle name="Millares 14 2 2 2 9" xfId="9038" xr:uid="{42E05552-E3A4-4848-8431-0975AF33AB5F}"/>
    <cellStyle name="Millares 14 2 2 2 9 2" xfId="30541" xr:uid="{71E0502C-B683-4D8B-96C2-26904D4D02AF}"/>
    <cellStyle name="Millares 14 2 2 3" xfId="1042" xr:uid="{0DFC1E41-F736-4B6E-B794-B5229F6E7913}"/>
    <cellStyle name="Millares 14 2 2 3 2" xfId="3871" xr:uid="{AF994BB8-CBA4-4B55-AD61-ED196E3A121A}"/>
    <cellStyle name="Millares 14 2 2 3 2 2" xfId="12137" xr:uid="{FA7DCED5-2399-41C2-9AFE-90BF3437E73E}"/>
    <cellStyle name="Millares 14 2 2 3 2 2 2" xfId="33640" xr:uid="{A89EF36A-4B14-4AED-9D82-164DC136192D}"/>
    <cellStyle name="Millares 14 2 2 3 2 3" xfId="18772" xr:uid="{5415800B-FEC9-4F6B-B6DF-861BC5D74B56}"/>
    <cellStyle name="Millares 14 2 2 3 2 3 2" xfId="40275" xr:uid="{C1BEA7E2-C94C-4A39-8A37-8AF57EC91342}"/>
    <cellStyle name="Millares 14 2 2 3 2 4" xfId="25377" xr:uid="{11A37C1B-006B-47FC-BF6B-4D4DE3DC3D7B}"/>
    <cellStyle name="Millares 14 2 2 3 2 5" xfId="46880" xr:uid="{FA7234BB-214A-46A5-8E45-4725E842FC58}"/>
    <cellStyle name="Millares 14 2 2 3 3" xfId="6010" xr:uid="{1391858D-20CB-4A5E-A676-D62DFBA9EB32}"/>
    <cellStyle name="Millares 14 2 2 3 3 2" xfId="14276" xr:uid="{C470B5E1-DB52-4B7F-8939-6F914885E18C}"/>
    <cellStyle name="Millares 14 2 2 3 3 2 2" xfId="35779" xr:uid="{A87064F8-B1F6-482B-BAA9-C0AED16B4CF5}"/>
    <cellStyle name="Millares 14 2 2 3 3 3" xfId="20911" xr:uid="{FE7D44BA-FBD5-4DE9-8E38-844237A8B2D0}"/>
    <cellStyle name="Millares 14 2 2 3 3 3 2" xfId="42414" xr:uid="{8AF0861C-2EA3-41CA-A462-B9196E27EA09}"/>
    <cellStyle name="Millares 14 2 2 3 3 4" xfId="27516" xr:uid="{4978BF99-E494-4E4C-99E5-797DA6344EA7}"/>
    <cellStyle name="Millares 14 2 2 3 3 5" xfId="49019" xr:uid="{ABF5AB57-AF1E-402B-B994-CCE18005B145}"/>
    <cellStyle name="Millares 14 2 2 3 4" xfId="7651" xr:uid="{29052D18-7A18-47A1-8167-FB0B976B3179}"/>
    <cellStyle name="Millares 14 2 2 3 4 2" xfId="29154" xr:uid="{EF3D1487-0917-4FF7-8848-EFD28CD6837D}"/>
    <cellStyle name="Millares 14 2 2 3 5" xfId="9308" xr:uid="{51005F5B-D82F-4C39-A68A-C1B55BE3DD57}"/>
    <cellStyle name="Millares 14 2 2 3 5 2" xfId="30811" xr:uid="{95B1672F-13BF-41A5-B4DA-978807CCD62C}"/>
    <cellStyle name="Millares 14 2 2 3 6" xfId="15943" xr:uid="{4870597C-9380-4196-8C0D-5486F2AEDDE1}"/>
    <cellStyle name="Millares 14 2 2 3 6 2" xfId="37446" xr:uid="{40C89320-639D-477A-96FD-6DA4AEC32785}"/>
    <cellStyle name="Millares 14 2 2 3 7" xfId="22548" xr:uid="{D76D846D-FAF3-4BC7-B1B8-48BCB14F5209}"/>
    <cellStyle name="Millares 14 2 2 3 8" xfId="44051" xr:uid="{62FC81FE-ED13-4C93-A88A-893A0FAA6A0B}"/>
    <cellStyle name="Millares 14 2 2 4" xfId="1438" xr:uid="{E73D47C2-535A-481E-98DC-5E38013E667A}"/>
    <cellStyle name="Millares 14 2 2 4 2" xfId="4267" xr:uid="{59FC4EB6-DED9-4C30-9A04-2792D22A54AE}"/>
    <cellStyle name="Millares 14 2 2 4 2 2" xfId="12533" xr:uid="{DD896D30-FD81-473A-B04C-F3BC444CCE0A}"/>
    <cellStyle name="Millares 14 2 2 4 2 2 2" xfId="34036" xr:uid="{A8582464-1ED9-43EF-9DCB-48D57221A982}"/>
    <cellStyle name="Millares 14 2 2 4 2 3" xfId="19168" xr:uid="{EDDE181B-F626-4082-9B30-4198B441CD94}"/>
    <cellStyle name="Millares 14 2 2 4 2 3 2" xfId="40671" xr:uid="{A04846E8-4E48-4065-9237-C6AAC1492E79}"/>
    <cellStyle name="Millares 14 2 2 4 2 4" xfId="25773" xr:uid="{0586E514-83AD-4352-A300-FA5FDACB826A}"/>
    <cellStyle name="Millares 14 2 2 4 2 5" xfId="47276" xr:uid="{88BB1A6D-082C-48AD-9FEF-5957C3BA8E55}"/>
    <cellStyle name="Millares 14 2 2 4 3" xfId="6406" xr:uid="{87440BB4-294C-48D3-BF57-672A5C6DF06A}"/>
    <cellStyle name="Millares 14 2 2 4 3 2" xfId="14672" xr:uid="{2E8013E1-DBDE-4DAD-A22D-1726196BC400}"/>
    <cellStyle name="Millares 14 2 2 4 3 2 2" xfId="36175" xr:uid="{C85C9DA7-93E3-4452-9F5D-EE08F1F57E5F}"/>
    <cellStyle name="Millares 14 2 2 4 3 3" xfId="21307" xr:uid="{83B2623E-A841-468C-AD81-ECA63AE50B9D}"/>
    <cellStyle name="Millares 14 2 2 4 3 3 2" xfId="42810" xr:uid="{1927AFAB-90A2-4B9A-8AC3-917C83E50411}"/>
    <cellStyle name="Millares 14 2 2 4 3 4" xfId="27912" xr:uid="{9E9CE92A-262D-4664-B8EF-AC6D42B7D215}"/>
    <cellStyle name="Millares 14 2 2 4 3 5" xfId="49415" xr:uid="{C79ABFA6-9A81-46CE-BCE9-1E7A70A53B8E}"/>
    <cellStyle name="Millares 14 2 2 4 4" xfId="8047" xr:uid="{5666A5E5-FC0D-4108-B24D-AB34D1954DD5}"/>
    <cellStyle name="Millares 14 2 2 4 4 2" xfId="29550" xr:uid="{BE2CBCA8-0D80-4302-89EB-AAFCE357D343}"/>
    <cellStyle name="Millares 14 2 2 4 5" xfId="9704" xr:uid="{764932E8-0CF8-4895-9D56-8EB28D8E1A98}"/>
    <cellStyle name="Millares 14 2 2 4 5 2" xfId="31207" xr:uid="{EE1E48DD-2398-432C-99D9-7C6070E46734}"/>
    <cellStyle name="Millares 14 2 2 4 6" xfId="16339" xr:uid="{1758F93A-FE3C-44A3-A947-26A968CDB877}"/>
    <cellStyle name="Millares 14 2 2 4 6 2" xfId="37842" xr:uid="{6D57FE46-AA5C-42A8-981B-BDA8E945E4D5}"/>
    <cellStyle name="Millares 14 2 2 4 7" xfId="22944" xr:uid="{06749DCD-EB7A-411D-8DA4-239FEF7CB3C0}"/>
    <cellStyle name="Millares 14 2 2 4 8" xfId="44447" xr:uid="{2F22DCFC-58C1-4065-83C8-CC3AD5D9A93D}"/>
    <cellStyle name="Millares 14 2 2 5" xfId="2125" xr:uid="{3886B0DD-C815-49AE-B088-96DE8BE2FE6F}"/>
    <cellStyle name="Millares 14 2 2 5 2" xfId="10391" xr:uid="{3A352E0F-4992-4B2A-9C86-499486D0DA3A}"/>
    <cellStyle name="Millares 14 2 2 5 2 2" xfId="31894" xr:uid="{537E1123-2C52-4FE4-BC78-649C7E32530A}"/>
    <cellStyle name="Millares 14 2 2 5 3" xfId="17026" xr:uid="{8955212B-6ABD-42BA-9FA5-5894E9D8943C}"/>
    <cellStyle name="Millares 14 2 2 5 3 2" xfId="38529" xr:uid="{C91A22A5-4498-47DA-BD9F-CE912541E0B2}"/>
    <cellStyle name="Millares 14 2 2 5 4" xfId="23631" xr:uid="{3B4484F6-D783-4AF7-9127-3E2A35070D91}"/>
    <cellStyle name="Millares 14 2 2 5 5" xfId="45134" xr:uid="{B99201A8-947C-4D81-AD01-73E9204592A6}"/>
    <cellStyle name="Millares 14 2 2 6" xfId="2673" xr:uid="{3C2B7169-201E-40DF-98B8-DCC6EEC15FC5}"/>
    <cellStyle name="Millares 14 2 2 6 2" xfId="10939" xr:uid="{87114D69-A478-4A36-8668-D9003220A5D7}"/>
    <cellStyle name="Millares 14 2 2 6 2 2" xfId="32442" xr:uid="{784261FF-3501-4C3B-848A-CBA5AD3C89EE}"/>
    <cellStyle name="Millares 14 2 2 6 3" xfId="17574" xr:uid="{E4FBB46B-6B4F-415E-BEAC-2E0051BCB5ED}"/>
    <cellStyle name="Millares 14 2 2 6 3 2" xfId="39077" xr:uid="{CC8A59AC-C5E2-45FC-BD94-69585C1E8EA2}"/>
    <cellStyle name="Millares 14 2 2 6 4" xfId="24179" xr:uid="{C16BFE6F-0483-4FC4-8215-E141FBE671EC}"/>
    <cellStyle name="Millares 14 2 2 6 5" xfId="45682" xr:uid="{0891946A-B49D-42D6-B9E0-4A1D6BFAA1A1}"/>
    <cellStyle name="Millares 14 2 2 7" xfId="3321" xr:uid="{E06F023C-0540-4010-87FC-93000ECF33C1}"/>
    <cellStyle name="Millares 14 2 2 7 2" xfId="11587" xr:uid="{0A8F246F-8596-4AB0-B854-453517632DC8}"/>
    <cellStyle name="Millares 14 2 2 7 2 2" xfId="33090" xr:uid="{17E2CF25-18C6-46A4-8253-DBC0727994B5}"/>
    <cellStyle name="Millares 14 2 2 7 3" xfId="18222" xr:uid="{030F8188-7470-405D-883D-012CE7795A55}"/>
    <cellStyle name="Millares 14 2 2 7 3 2" xfId="39725" xr:uid="{89763E73-E4FF-46AD-A0BC-146325E7BDF2}"/>
    <cellStyle name="Millares 14 2 2 7 4" xfId="24827" xr:uid="{346C278E-26B4-408A-B6A9-09DE904DBF06}"/>
    <cellStyle name="Millares 14 2 2 7 5" xfId="46330" xr:uid="{9F8E30DA-C4DF-4665-8BB3-FF16C1FDB981}"/>
    <cellStyle name="Millares 14 2 2 8" xfId="4817" xr:uid="{4C4EC962-17A2-44A6-9E8D-01EDE90EBE0A}"/>
    <cellStyle name="Millares 14 2 2 8 2" xfId="13083" xr:uid="{B84BA109-A0C8-47B0-89B4-926DAAAA0C99}"/>
    <cellStyle name="Millares 14 2 2 8 2 2" xfId="34586" xr:uid="{172C99E2-4E32-45C2-B08C-248D15AA4E56}"/>
    <cellStyle name="Millares 14 2 2 8 3" xfId="19718" xr:uid="{8CACBDFF-66D0-4A81-92F5-3AEA3B14914F}"/>
    <cellStyle name="Millares 14 2 2 8 3 2" xfId="41221" xr:uid="{91C96C3D-9D26-4449-8BF8-A7A217278A7B}"/>
    <cellStyle name="Millares 14 2 2 8 4" xfId="26323" xr:uid="{74EA4F44-51B2-41F0-983B-AB98680F934A}"/>
    <cellStyle name="Millares 14 2 2 8 5" xfId="47826" xr:uid="{A4CCAB22-DF1A-4E76-90CC-8E08350F2F0F}"/>
    <cellStyle name="Millares 14 2 2 9" xfId="5460" xr:uid="{B028363B-584D-4A3A-BCD5-47E349651472}"/>
    <cellStyle name="Millares 14 2 2 9 2" xfId="13726" xr:uid="{17226D39-9957-4227-81EC-25DA82D23B91}"/>
    <cellStyle name="Millares 14 2 2 9 2 2" xfId="35229" xr:uid="{95D2141E-9C5B-4076-BB3A-E662A097DB88}"/>
    <cellStyle name="Millares 14 2 2 9 3" xfId="20361" xr:uid="{17E82C87-A6FA-446B-BD08-81B9556647CF}"/>
    <cellStyle name="Millares 14 2 2 9 3 2" xfId="41864" xr:uid="{50DA3C1C-6F60-4CBA-9963-3552738384E9}"/>
    <cellStyle name="Millares 14 2 2 9 4" xfId="26966" xr:uid="{A090446E-F193-4A27-A69D-F18A452CA17C}"/>
    <cellStyle name="Millares 14 2 2 9 5" xfId="48469" xr:uid="{FFA6AA6B-F49B-4FC8-924B-2BECE4C46297}"/>
    <cellStyle name="Millares 14 2 3" xfId="363" xr:uid="{A905D630-DAF7-4B27-B5D5-ECC7CFF13E1D}"/>
    <cellStyle name="Millares 14 2 3 10" xfId="15266" xr:uid="{0F01EF6A-EAB6-45FD-B61E-3340884718AF}"/>
    <cellStyle name="Millares 14 2 3 10 2" xfId="36769" xr:uid="{DAB6BBCA-2942-4FC4-9373-01B6C242FC14}"/>
    <cellStyle name="Millares 14 2 3 11" xfId="21871" xr:uid="{7642A4B0-17E4-4EA1-B457-ED4C20B10EBF}"/>
    <cellStyle name="Millares 14 2 3 12" xfId="43374" xr:uid="{6FDF8AB3-3000-4300-9BA1-9749E4CB9ADC}"/>
    <cellStyle name="Millares 14 2 3 2" xfId="1311" xr:uid="{851A0D1E-066B-47C2-9590-84E0B86FA78A}"/>
    <cellStyle name="Millares 14 2 3 2 2" xfId="4140" xr:uid="{5F69D9C5-59AE-4A64-976E-E77BD0912299}"/>
    <cellStyle name="Millares 14 2 3 2 2 2" xfId="12406" xr:uid="{82464F7D-5EAB-45C9-8B15-92C4B4078DD2}"/>
    <cellStyle name="Millares 14 2 3 2 2 2 2" xfId="33909" xr:uid="{FEC8D807-4F08-465B-8D31-8CF8670498B8}"/>
    <cellStyle name="Millares 14 2 3 2 2 3" xfId="19041" xr:uid="{2077A06E-D502-4D8D-B038-D252B45C42CC}"/>
    <cellStyle name="Millares 14 2 3 2 2 3 2" xfId="40544" xr:uid="{B1D311C0-C14A-4EE4-BF95-340FAA4DE3DE}"/>
    <cellStyle name="Millares 14 2 3 2 2 4" xfId="25646" xr:uid="{4753A085-1DD0-4FAC-B5D0-1F79B74962C6}"/>
    <cellStyle name="Millares 14 2 3 2 2 5" xfId="47149" xr:uid="{7A024FEF-2BAD-42C2-A48C-18C482BC512F}"/>
    <cellStyle name="Millares 14 2 3 2 3" xfId="6279" xr:uid="{B84B6AB3-B1E8-40D8-8A20-825E6A004A49}"/>
    <cellStyle name="Millares 14 2 3 2 3 2" xfId="14545" xr:uid="{002EF344-2308-4850-8E08-A7284AE6A43D}"/>
    <cellStyle name="Millares 14 2 3 2 3 2 2" xfId="36048" xr:uid="{7CB17689-DF84-44D2-B0FE-C4CACFBF668C}"/>
    <cellStyle name="Millares 14 2 3 2 3 3" xfId="21180" xr:uid="{BBA20068-7897-4DC9-93C5-002CCEAA28E7}"/>
    <cellStyle name="Millares 14 2 3 2 3 3 2" xfId="42683" xr:uid="{52D31DF6-45E4-49D5-A9DF-4C8DF976A596}"/>
    <cellStyle name="Millares 14 2 3 2 3 4" xfId="27785" xr:uid="{3AE0E565-958B-4CEB-B616-1C2811428F89}"/>
    <cellStyle name="Millares 14 2 3 2 3 5" xfId="49288" xr:uid="{E321F501-A048-4ABA-BD03-4FCE8DB2B444}"/>
    <cellStyle name="Millares 14 2 3 2 4" xfId="7920" xr:uid="{7136416A-C71A-4BDB-A750-5567B2BEEA7E}"/>
    <cellStyle name="Millares 14 2 3 2 4 2" xfId="29423" xr:uid="{254F727B-9976-4DF6-8DC1-E3F71201005E}"/>
    <cellStyle name="Millares 14 2 3 2 5" xfId="9577" xr:uid="{FACEFCC5-F6B8-4199-990B-87E2C11CF161}"/>
    <cellStyle name="Millares 14 2 3 2 5 2" xfId="31080" xr:uid="{EB86B0AD-0E0E-4ACE-9C5B-825A3CFBF8A2}"/>
    <cellStyle name="Millares 14 2 3 2 6" xfId="16212" xr:uid="{BE6149C6-4C5B-47EF-9F29-794B8232116F}"/>
    <cellStyle name="Millares 14 2 3 2 6 2" xfId="37715" xr:uid="{80F6B521-4C82-492F-81ED-83B39A3ADD5A}"/>
    <cellStyle name="Millares 14 2 3 2 7" xfId="22817" xr:uid="{CAE9593B-FD29-4556-938E-09359D77369A}"/>
    <cellStyle name="Millares 14 2 3 2 8" xfId="44320" xr:uid="{57FCA004-40BA-4490-9B27-FE0C58BEB2A3}"/>
    <cellStyle name="Millares 14 2 3 3" xfId="1998" xr:uid="{F0F05D57-574A-4193-B489-BD5229424D71}"/>
    <cellStyle name="Millares 14 2 3 3 2" xfId="10264" xr:uid="{F47DABE7-C475-4A68-A8FB-313C4B618A97}"/>
    <cellStyle name="Millares 14 2 3 3 2 2" xfId="31767" xr:uid="{D1624B67-3D87-455F-995A-261F66090F05}"/>
    <cellStyle name="Millares 14 2 3 3 3" xfId="16899" xr:uid="{9B12C1F1-AC99-4E5B-B8F9-D62A0A6D6A52}"/>
    <cellStyle name="Millares 14 2 3 3 3 2" xfId="38402" xr:uid="{603996E8-93F7-467D-9059-AB9B6EF4799E}"/>
    <cellStyle name="Millares 14 2 3 3 4" xfId="23504" xr:uid="{7C970B62-2A68-4F1D-A54C-0EA2E138886A}"/>
    <cellStyle name="Millares 14 2 3 3 5" xfId="45007" xr:uid="{7466107D-1DF5-4033-B941-DAFE8216093C}"/>
    <cellStyle name="Millares 14 2 3 4" xfId="2797" xr:uid="{BF77288A-CCA3-4FB1-86D7-B8F439620856}"/>
    <cellStyle name="Millares 14 2 3 4 2" xfId="11063" xr:uid="{A9119480-EA7B-40C8-97E5-CFFB2B83B1CD}"/>
    <cellStyle name="Millares 14 2 3 4 2 2" xfId="32566" xr:uid="{2617FD94-B644-4D7D-81D0-00C5D62DB139}"/>
    <cellStyle name="Millares 14 2 3 4 3" xfId="17698" xr:uid="{DC7C2CA3-2000-4840-9C19-021ACE694ABC}"/>
    <cellStyle name="Millares 14 2 3 4 3 2" xfId="39201" xr:uid="{659E3AD7-3E56-42DF-A4A6-ACF81A662CCA}"/>
    <cellStyle name="Millares 14 2 3 4 4" xfId="24303" xr:uid="{037FF4EC-0FDB-4627-8B54-B445079D6F63}"/>
    <cellStyle name="Millares 14 2 3 4 5" xfId="45806" xr:uid="{75EBF01C-AD4D-442B-9DE4-05EAB8AE57C2}"/>
    <cellStyle name="Millares 14 2 3 5" xfId="3194" xr:uid="{C53676C2-F0AF-49F1-BD59-700875953D9E}"/>
    <cellStyle name="Millares 14 2 3 5 2" xfId="11460" xr:uid="{99B96E67-768E-460D-9269-285124F45660}"/>
    <cellStyle name="Millares 14 2 3 5 2 2" xfId="32963" xr:uid="{A98F5226-1DE1-4F7E-B3CB-8A6E49D4A150}"/>
    <cellStyle name="Millares 14 2 3 5 3" xfId="18095" xr:uid="{FAC34D8E-A9D0-4CCA-99C1-AB6EAF884086}"/>
    <cellStyle name="Millares 14 2 3 5 3 2" xfId="39598" xr:uid="{AB4BB03A-1194-40D5-A258-91AC22009630}"/>
    <cellStyle name="Millares 14 2 3 5 4" xfId="24700" xr:uid="{910AEBC0-1370-41C9-A53D-F506A7ACA448}"/>
    <cellStyle name="Millares 14 2 3 5 5" xfId="46203" xr:uid="{9FD0BD4E-1C52-41F1-BA87-D3A128CA4876}"/>
    <cellStyle name="Millares 14 2 3 6" xfId="4941" xr:uid="{CB1F7C10-77A6-4645-8BC8-3E42ACF4C845}"/>
    <cellStyle name="Millares 14 2 3 6 2" xfId="13207" xr:uid="{2DA7841A-D3F9-42FD-A676-DAFDC9C9C1AC}"/>
    <cellStyle name="Millares 14 2 3 6 2 2" xfId="34710" xr:uid="{AE0909EA-5C44-4EBA-AFE6-7979669C95E6}"/>
    <cellStyle name="Millares 14 2 3 6 3" xfId="19842" xr:uid="{A1807394-DEC4-45A4-BDF4-C795655CBEB9}"/>
    <cellStyle name="Millares 14 2 3 6 3 2" xfId="41345" xr:uid="{D619683C-EE11-47BB-B71A-E3D9FB2A8E92}"/>
    <cellStyle name="Millares 14 2 3 6 4" xfId="26447" xr:uid="{6FCA5D9D-18A4-48EA-905F-D778EC53379C}"/>
    <cellStyle name="Millares 14 2 3 6 5" xfId="47950" xr:uid="{F9F475DA-1638-4BE0-A4CD-30805604B1D4}"/>
    <cellStyle name="Millares 14 2 3 7" xfId="5333" xr:uid="{8290A45A-2D34-4650-A71C-806DE659AC55}"/>
    <cellStyle name="Millares 14 2 3 7 2" xfId="13599" xr:uid="{B0573509-591F-411B-9240-B872B7FACE72}"/>
    <cellStyle name="Millares 14 2 3 7 2 2" xfId="35102" xr:uid="{DFF3D582-8038-4F3C-A114-95954621A692}"/>
    <cellStyle name="Millares 14 2 3 7 3" xfId="20234" xr:uid="{5FB877F5-3368-496D-98B4-DF1EA0E3A6CD}"/>
    <cellStyle name="Millares 14 2 3 7 3 2" xfId="41737" xr:uid="{9865A685-AF81-4BA9-A6AC-A50F1F53FBCC}"/>
    <cellStyle name="Millares 14 2 3 7 4" xfId="26839" xr:uid="{945A1B78-8F24-4F95-8114-D75EAEB9FF54}"/>
    <cellStyle name="Millares 14 2 3 7 5" xfId="48342" xr:uid="{E9EECF52-CDB0-4D3D-9212-069961E152EA}"/>
    <cellStyle name="Millares 14 2 3 8" xfId="6974" xr:uid="{5932BA56-1F7E-456B-BD06-F1BA3684F2BA}"/>
    <cellStyle name="Millares 14 2 3 8 2" xfId="28477" xr:uid="{769AF975-0879-492C-B25A-9FD452547E1B}"/>
    <cellStyle name="Millares 14 2 3 9" xfId="8630" xr:uid="{3DDF665D-42EB-4041-AB0C-AA4D0D40ECEC}"/>
    <cellStyle name="Millares 14 2 3 9 2" xfId="30133" xr:uid="{8C6099A9-4327-4E71-90DE-41237A32CF9D}"/>
    <cellStyle name="Millares 14 2 4" xfId="647" xr:uid="{8E389855-653C-4B3D-9AED-F03B5C7D6A29}"/>
    <cellStyle name="Millares 14 2 4 10" xfId="43656" xr:uid="{2DAC8C42-1587-423C-9DB3-7D0EDC902407}"/>
    <cellStyle name="Millares 14 2 4 2" xfId="1593" xr:uid="{8E120C53-C49C-4047-A3DD-42075232A769}"/>
    <cellStyle name="Millares 14 2 4 2 2" xfId="4422" xr:uid="{620957B4-D432-4E3E-929E-148569F6790D}"/>
    <cellStyle name="Millares 14 2 4 2 2 2" xfId="12688" xr:uid="{57ADF1D3-02CE-4977-B6E7-F240224833E4}"/>
    <cellStyle name="Millares 14 2 4 2 2 2 2" xfId="34191" xr:uid="{3283F396-D8CA-429F-99DA-72ED851348F6}"/>
    <cellStyle name="Millares 14 2 4 2 2 3" xfId="19323" xr:uid="{E06753CF-3293-48A6-A26B-E5D34E8C4F8E}"/>
    <cellStyle name="Millares 14 2 4 2 2 3 2" xfId="40826" xr:uid="{F2ADC24A-BB06-42F8-8346-9EB741468389}"/>
    <cellStyle name="Millares 14 2 4 2 2 4" xfId="25928" xr:uid="{3785FA88-1F70-4956-8D4A-4B2E65BFC95C}"/>
    <cellStyle name="Millares 14 2 4 2 2 5" xfId="47431" xr:uid="{6D1F1F8E-69B8-45EE-A282-0DD5662E96C6}"/>
    <cellStyle name="Millares 14 2 4 2 3" xfId="6561" xr:uid="{75F2A9A6-1693-4BA5-B1A3-EF47FB36882E}"/>
    <cellStyle name="Millares 14 2 4 2 3 2" xfId="14827" xr:uid="{BC8A5AA0-35D9-4E1D-BF27-3F4DD921E9BD}"/>
    <cellStyle name="Millares 14 2 4 2 3 2 2" xfId="36330" xr:uid="{08F5DE52-4842-4280-8819-6D37D5E7F9B4}"/>
    <cellStyle name="Millares 14 2 4 2 3 3" xfId="21462" xr:uid="{41F205B3-6005-4F3B-903C-11B64F183DF1}"/>
    <cellStyle name="Millares 14 2 4 2 3 3 2" xfId="42965" xr:uid="{3A6BC48C-9DEC-4F9C-95E7-118EB38CA719}"/>
    <cellStyle name="Millares 14 2 4 2 3 4" xfId="28067" xr:uid="{D86E1AEF-15FF-4A60-AB65-C040D91BFD81}"/>
    <cellStyle name="Millares 14 2 4 2 3 5" xfId="49570" xr:uid="{0CCF4782-F479-44A6-BEAC-CCF48524E02C}"/>
    <cellStyle name="Millares 14 2 4 2 4" xfId="8202" xr:uid="{22B1B87C-B3F3-4546-AF20-758A025E1E23}"/>
    <cellStyle name="Millares 14 2 4 2 4 2" xfId="29705" xr:uid="{24D85C26-0793-4E1C-8610-3A1CF8392978}"/>
    <cellStyle name="Millares 14 2 4 2 5" xfId="9859" xr:uid="{FCFC548E-E809-4C1F-B1D3-38D4F4988058}"/>
    <cellStyle name="Millares 14 2 4 2 5 2" xfId="31362" xr:uid="{1B00E961-165B-40B7-8BBC-970B90F1177A}"/>
    <cellStyle name="Millares 14 2 4 2 6" xfId="16494" xr:uid="{4FD3FA84-3659-47A2-ABB5-64E0A4D20BCF}"/>
    <cellStyle name="Millares 14 2 4 2 6 2" xfId="37997" xr:uid="{9E6041D4-2424-4C26-BF23-40D758F83420}"/>
    <cellStyle name="Millares 14 2 4 2 7" xfId="23099" xr:uid="{7E99E5CB-55F4-41EE-BC43-77047ACC9ADD}"/>
    <cellStyle name="Millares 14 2 4 2 8" xfId="44602" xr:uid="{BBF38AEF-F645-4333-B255-655178E872AC}"/>
    <cellStyle name="Millares 14 2 4 3" xfId="2280" xr:uid="{20FC6B2F-6633-46AE-8A10-86E9E11644CE}"/>
    <cellStyle name="Millares 14 2 4 3 2" xfId="10546" xr:uid="{54695172-A2CF-4D94-91BC-6D83A6EAD060}"/>
    <cellStyle name="Millares 14 2 4 3 2 2" xfId="32049" xr:uid="{EE3CBE98-3802-4002-9A12-3E7BFA4EC5C4}"/>
    <cellStyle name="Millares 14 2 4 3 3" xfId="17181" xr:uid="{7F7DFC47-2A28-464F-B84F-FD177EDD6298}"/>
    <cellStyle name="Millares 14 2 4 3 3 2" xfId="38684" xr:uid="{902D29E2-3AE4-4FA1-9005-51C45B0535EA}"/>
    <cellStyle name="Millares 14 2 4 3 4" xfId="23786" xr:uid="{4FADD65A-6505-4D6A-BF0E-B16F0E2FC5D2}"/>
    <cellStyle name="Millares 14 2 4 3 5" xfId="45289" xr:uid="{42C20E0E-DB58-43C7-A6D9-708DE3B01515}"/>
    <cellStyle name="Millares 14 2 4 4" xfId="3476" xr:uid="{C27625EC-7B34-44AA-ADCD-32D612F80E44}"/>
    <cellStyle name="Millares 14 2 4 4 2" xfId="11742" xr:uid="{6BB98ECD-9B44-4A20-965C-3552E70B2E88}"/>
    <cellStyle name="Millares 14 2 4 4 2 2" xfId="33245" xr:uid="{A1F2B044-D58F-4DC1-9A49-293C901F9E04}"/>
    <cellStyle name="Millares 14 2 4 4 3" xfId="18377" xr:uid="{D6FE09D8-11F0-4B33-A9C4-A5AE1E006CA0}"/>
    <cellStyle name="Millares 14 2 4 4 3 2" xfId="39880" xr:uid="{8A861423-5AB1-4762-BC41-24E8DE19FE00}"/>
    <cellStyle name="Millares 14 2 4 4 4" xfId="24982" xr:uid="{18A8DA14-798D-4F63-8DA9-EFBDE5B387AD}"/>
    <cellStyle name="Millares 14 2 4 4 5" xfId="46485" xr:uid="{2814E16A-7059-493C-94A9-A2F42E05C384}"/>
    <cellStyle name="Millares 14 2 4 5" xfId="5615" xr:uid="{76DA3848-43A9-4C5E-B00B-696DC8CED326}"/>
    <cellStyle name="Millares 14 2 4 5 2" xfId="13881" xr:uid="{828792CA-04DB-4FED-9490-E74669AEF289}"/>
    <cellStyle name="Millares 14 2 4 5 2 2" xfId="35384" xr:uid="{DFA2BA23-DD04-443F-9745-E0AE580F050C}"/>
    <cellStyle name="Millares 14 2 4 5 3" xfId="20516" xr:uid="{4F6B0815-48B6-450C-9396-B713733389B7}"/>
    <cellStyle name="Millares 14 2 4 5 3 2" xfId="42019" xr:uid="{06B6D912-28FA-4597-9DFB-BDA150DF3BE5}"/>
    <cellStyle name="Millares 14 2 4 5 4" xfId="27121" xr:uid="{CBDBA917-0778-4791-B68D-1B5B050CFCC1}"/>
    <cellStyle name="Millares 14 2 4 5 5" xfId="48624" xr:uid="{6172F809-EFC2-42BC-97F0-EFF7D6138C77}"/>
    <cellStyle name="Millares 14 2 4 6" xfId="7256" xr:uid="{75EA0623-F8E6-42D9-8244-C7FE6B9B24F2}"/>
    <cellStyle name="Millares 14 2 4 6 2" xfId="28759" xr:uid="{8DA9233B-95A1-4C72-A77B-C304A7342C6F}"/>
    <cellStyle name="Millares 14 2 4 7" xfId="8913" xr:uid="{5EE004F6-CF0C-4C56-9444-C9BC6F204B5A}"/>
    <cellStyle name="Millares 14 2 4 7 2" xfId="30416" xr:uid="{9F0FAEE6-36D8-472C-9FA5-31B4BAEACE51}"/>
    <cellStyle name="Millares 14 2 4 8" xfId="15548" xr:uid="{D81BF347-837B-43BC-BBAB-90FCAFF5EC0B}"/>
    <cellStyle name="Millares 14 2 4 8 2" xfId="37051" xr:uid="{F5FC2AE0-A6B3-4335-A9D5-00C94D17CE3F}"/>
    <cellStyle name="Millares 14 2 4 9" xfId="22153" xr:uid="{9813171A-1FA7-40C2-98D7-72607F4F06ED}"/>
    <cellStyle name="Millares 14 2 5" xfId="915" xr:uid="{B453B8C5-C30C-490E-BCD6-2A0A1DEE1615}"/>
    <cellStyle name="Millares 14 2 5 2" xfId="3744" xr:uid="{0BF26247-5C31-4204-8DD8-ACAD0065D972}"/>
    <cellStyle name="Millares 14 2 5 2 2" xfId="12010" xr:uid="{D44B186A-F9E2-425E-923B-93A70FF020E3}"/>
    <cellStyle name="Millares 14 2 5 2 2 2" xfId="33513" xr:uid="{FA2B3B25-7C4A-41BB-B391-172DCA16AF35}"/>
    <cellStyle name="Millares 14 2 5 2 3" xfId="18645" xr:uid="{478DCCE2-023A-4940-B078-8FCA1EA2200E}"/>
    <cellStyle name="Millares 14 2 5 2 3 2" xfId="40148" xr:uid="{6351453F-F6FB-4979-A30B-9364A11A843B}"/>
    <cellStyle name="Millares 14 2 5 2 4" xfId="25250" xr:uid="{756D24FB-414D-40DB-9D45-E246C818E2E9}"/>
    <cellStyle name="Millares 14 2 5 2 5" xfId="46753" xr:uid="{0F97C75E-72C6-44C9-8B88-1AB0309CEADE}"/>
    <cellStyle name="Millares 14 2 5 3" xfId="5883" xr:uid="{D9CB542D-F9B4-4443-A73C-3D3EBEBA51DA}"/>
    <cellStyle name="Millares 14 2 5 3 2" xfId="14149" xr:uid="{1B4E66E5-4F55-4963-BE32-77DDF0034AC9}"/>
    <cellStyle name="Millares 14 2 5 3 2 2" xfId="35652" xr:uid="{B1CA86AB-6DC8-4C8D-AAE2-4B7BFB052CF3}"/>
    <cellStyle name="Millares 14 2 5 3 3" xfId="20784" xr:uid="{94BBC027-6988-4CBF-B51D-DD539499B044}"/>
    <cellStyle name="Millares 14 2 5 3 3 2" xfId="42287" xr:uid="{628C1E9F-2836-4CBE-ADBA-13C2275DDFD4}"/>
    <cellStyle name="Millares 14 2 5 3 4" xfId="27389" xr:uid="{341D534D-D4FF-4AEC-9C2B-63531D7C92A3}"/>
    <cellStyle name="Millares 14 2 5 3 5" xfId="48892" xr:uid="{7661F2BF-18D1-4136-A217-54007831B000}"/>
    <cellStyle name="Millares 14 2 5 4" xfId="7524" xr:uid="{66808590-3C37-4597-8446-C551B2CEA6A9}"/>
    <cellStyle name="Millares 14 2 5 4 2" xfId="29027" xr:uid="{723BA77D-0A9D-4C53-8CBA-59B4CC7C6B7F}"/>
    <cellStyle name="Millares 14 2 5 5" xfId="9181" xr:uid="{D69D0C47-7BF5-4C14-900C-26DD7377EC30}"/>
    <cellStyle name="Millares 14 2 5 5 2" xfId="30684" xr:uid="{D2972303-79D9-4B9E-9132-306C67FD43A7}"/>
    <cellStyle name="Millares 14 2 5 6" xfId="15816" xr:uid="{9991D645-43F5-4E7A-B935-6775980FDD6A}"/>
    <cellStyle name="Millares 14 2 5 6 2" xfId="37319" xr:uid="{F61CC047-ADE7-4E25-AF26-DA4C4CE63004}"/>
    <cellStyle name="Millares 14 2 5 7" xfId="22421" xr:uid="{F908375E-6F91-4AF4-8569-2ED1E80D3A61}"/>
    <cellStyle name="Millares 14 2 5 8" xfId="43924" xr:uid="{CA06E025-0E32-480B-A0F9-233F625D0B2D}"/>
    <cellStyle name="Millares 14 2 6" xfId="1176" xr:uid="{1327C42B-3CAC-4FE9-8A8F-479112B70D9A}"/>
    <cellStyle name="Millares 14 2 6 2" xfId="4005" xr:uid="{6960E8E5-F63D-436C-A973-01236CEAFE4D}"/>
    <cellStyle name="Millares 14 2 6 2 2" xfId="12271" xr:uid="{13417C7A-D4E5-4236-B2B8-5482CB4005AD}"/>
    <cellStyle name="Millares 14 2 6 2 2 2" xfId="33774" xr:uid="{FA0F09A9-E825-46CA-9687-747EDEDA2DCF}"/>
    <cellStyle name="Millares 14 2 6 2 3" xfId="18906" xr:uid="{A187E420-AA6F-44B2-8893-792FE95B5445}"/>
    <cellStyle name="Millares 14 2 6 2 3 2" xfId="40409" xr:uid="{5479346A-26BA-44ED-B060-99206CAADF70}"/>
    <cellStyle name="Millares 14 2 6 2 4" xfId="25511" xr:uid="{2C59591D-A3AF-4CA6-AB6A-AC716D7C1B4A}"/>
    <cellStyle name="Millares 14 2 6 2 5" xfId="47014" xr:uid="{FA676830-5524-4CAB-A811-9CAA09A9D3D1}"/>
    <cellStyle name="Millares 14 2 6 3" xfId="6144" xr:uid="{0D932C24-8576-4DE9-A641-AE3FAF43DA3B}"/>
    <cellStyle name="Millares 14 2 6 3 2" xfId="14410" xr:uid="{73AE3D02-6713-43A5-A656-30B4F4E92716}"/>
    <cellStyle name="Millares 14 2 6 3 2 2" xfId="35913" xr:uid="{B565CCBF-9712-4DAD-94F7-E5F01914DD7F}"/>
    <cellStyle name="Millares 14 2 6 3 3" xfId="21045" xr:uid="{9A548F0B-2F1C-4CF6-8D9D-20F846E0933D}"/>
    <cellStyle name="Millares 14 2 6 3 3 2" xfId="42548" xr:uid="{DA2D7152-F1B9-4244-800E-E7E8C8DEEA12}"/>
    <cellStyle name="Millares 14 2 6 3 4" xfId="27650" xr:uid="{9535B35F-590F-4CB5-89E1-433D101C9EF3}"/>
    <cellStyle name="Millares 14 2 6 3 5" xfId="49153" xr:uid="{37FF468F-F11F-4621-BA76-5E193EC44F07}"/>
    <cellStyle name="Millares 14 2 6 4" xfId="7785" xr:uid="{2EEEC83F-D45A-4E3D-B2E9-1D9C10AEAE1F}"/>
    <cellStyle name="Millares 14 2 6 4 2" xfId="29288" xr:uid="{10843F38-DA8F-4170-813A-B0BDEB153D85}"/>
    <cellStyle name="Millares 14 2 6 5" xfId="9442" xr:uid="{532C8055-8126-48F8-B661-70B2441C960F}"/>
    <cellStyle name="Millares 14 2 6 5 2" xfId="30945" xr:uid="{7D02705E-8ACA-4690-B8C5-BE4266A4D97A}"/>
    <cellStyle name="Millares 14 2 6 6" xfId="16077" xr:uid="{0BEA806E-7578-48D1-9872-9ADA1D783060}"/>
    <cellStyle name="Millares 14 2 6 6 2" xfId="37580" xr:uid="{CB5D4E75-8772-422C-A214-6153F77B7DF6}"/>
    <cellStyle name="Millares 14 2 6 7" xfId="22682" xr:uid="{B4E76E60-B6AB-4A26-BE75-94C1585660B4}"/>
    <cellStyle name="Millares 14 2 6 8" xfId="44185" xr:uid="{381A1138-92F8-4A5A-84A8-15A51F4FDC48}"/>
    <cellStyle name="Millares 14 2 7" xfId="1864" xr:uid="{B7D2E175-F3B6-443B-B049-F49C218C6864}"/>
    <cellStyle name="Millares 14 2 7 2" xfId="10130" xr:uid="{DB2C6F60-C1D5-4ABF-A8CD-5FD40987B669}"/>
    <cellStyle name="Millares 14 2 7 2 2" xfId="31633" xr:uid="{8202ED05-6630-4A24-A961-B0B5ABD09BA7}"/>
    <cellStyle name="Millares 14 2 7 3" xfId="16765" xr:uid="{D5C01A9E-E5DA-449F-B026-D9322D54868B}"/>
    <cellStyle name="Millares 14 2 7 3 2" xfId="38268" xr:uid="{1A1E96B0-61C9-4308-9C8C-424FDF515AC2}"/>
    <cellStyle name="Millares 14 2 7 4" xfId="23370" xr:uid="{F91305C0-383E-4551-9E95-182528C3BBC2}"/>
    <cellStyle name="Millares 14 2 7 5" xfId="44873" xr:uid="{66A83178-8E20-4658-94E3-E01F9081B121}"/>
    <cellStyle name="Millares 14 2 8" xfId="2549" xr:uid="{A16A9D3A-8155-4982-811D-F391808DF7EE}"/>
    <cellStyle name="Millares 14 2 8 2" xfId="10815" xr:uid="{DBC7BC72-7264-489B-BC9D-D5CDCBE7966A}"/>
    <cellStyle name="Millares 14 2 8 2 2" xfId="32318" xr:uid="{44801A66-672A-43DC-9524-C4E8DB86EEE2}"/>
    <cellStyle name="Millares 14 2 8 3" xfId="17450" xr:uid="{F005DC72-FE18-4DA9-A94F-B0F185BA3E18}"/>
    <cellStyle name="Millares 14 2 8 3 2" xfId="38953" xr:uid="{47D84625-9503-4375-B843-CD6A5FCDD760}"/>
    <cellStyle name="Millares 14 2 8 4" xfId="24055" xr:uid="{6D7EF051-9661-471B-A553-58B091FA7833}"/>
    <cellStyle name="Millares 14 2 8 5" xfId="45558" xr:uid="{8C138570-2F2C-47AF-8D79-105A9D028022}"/>
    <cellStyle name="Millares 14 2 9" xfId="3060" xr:uid="{33EE37E3-4071-4DC4-B14A-A9DD22A7189E}"/>
    <cellStyle name="Millares 14 2 9 2" xfId="11326" xr:uid="{7EC3780F-3CAF-4802-88C6-389097EA8BF5}"/>
    <cellStyle name="Millares 14 2 9 2 2" xfId="32829" xr:uid="{EBE227B4-3BC4-4251-8ACB-7AF8CEF04B9E}"/>
    <cellStyle name="Millares 14 2 9 3" xfId="17961" xr:uid="{231DB81E-A4AA-465E-8ADF-C4322FC28330}"/>
    <cellStyle name="Millares 14 2 9 3 2" xfId="39464" xr:uid="{886EFC38-AA92-4376-A22E-970D5274B681}"/>
    <cellStyle name="Millares 14 2 9 4" xfId="24566" xr:uid="{30F86294-A8BC-45C4-95BE-87E784F3FE9A}"/>
    <cellStyle name="Millares 14 2 9 5" xfId="46069" xr:uid="{CF0DF355-6DDA-432D-B5FC-51C171BEB709}"/>
    <cellStyle name="Millares 14 3" xfId="199" xr:uid="{76C655E4-F8C6-4ED2-AFBC-DC50D7EE7067}"/>
    <cellStyle name="Millares 14 3 10" xfId="4718" xr:uid="{17FC58EB-51FE-43D7-811D-1256C074D2AA}"/>
    <cellStyle name="Millares 14 3 10 2" xfId="12984" xr:uid="{F57D395E-F335-4DEB-8FFB-B06A01A3832B}"/>
    <cellStyle name="Millares 14 3 10 2 2" xfId="34487" xr:uid="{817EA055-9021-49A6-9120-8D0E8EA52872}"/>
    <cellStyle name="Millares 14 3 10 3" xfId="19619" xr:uid="{A49E62F9-7D7B-4D2E-80AD-9B0B1E587FCE}"/>
    <cellStyle name="Millares 14 3 10 3 2" xfId="41122" xr:uid="{DBF7CE77-0637-4D06-AD6D-18649031F6CD}"/>
    <cellStyle name="Millares 14 3 10 4" xfId="26224" xr:uid="{2ECD219B-A0A7-41B7-9351-488D948E453C}"/>
    <cellStyle name="Millares 14 3 10 5" xfId="47727" xr:uid="{DC4178A4-A957-4127-81AE-CBED1631A326}"/>
    <cellStyle name="Millares 14 3 11" xfId="5221" xr:uid="{7B20F378-7A10-4256-BE3B-A19D1C2A99A9}"/>
    <cellStyle name="Millares 14 3 11 2" xfId="13487" xr:uid="{1B0FA45B-BCF7-42ED-9B23-AE3D27032516}"/>
    <cellStyle name="Millares 14 3 11 2 2" xfId="34990" xr:uid="{83AF4BBA-2846-4FF5-9C56-79075BEC66AA}"/>
    <cellStyle name="Millares 14 3 11 3" xfId="20122" xr:uid="{4B1784C6-C670-48B6-A705-CB3ABCF3CE1D}"/>
    <cellStyle name="Millares 14 3 11 3 2" xfId="41625" xr:uid="{6AF2100F-058D-4DD0-B75B-93B0C7BE4D1F}"/>
    <cellStyle name="Millares 14 3 11 4" xfId="26727" xr:uid="{8ACC0F1E-CE02-48BD-9A0A-BD1C0700CD42}"/>
    <cellStyle name="Millares 14 3 11 5" xfId="48230" xr:uid="{CF37894A-7E3C-4089-8AB0-5A59F3B3EC6E}"/>
    <cellStyle name="Millares 14 3 12" xfId="6862" xr:uid="{F6F5124F-4C6D-4DAC-9348-5E22EE6BE5B8}"/>
    <cellStyle name="Millares 14 3 12 2" xfId="28365" xr:uid="{ECE38255-6572-47DD-BE25-B51DA068B561}"/>
    <cellStyle name="Millares 14 3 13" xfId="8516" xr:uid="{8D7F161C-8720-4FBB-806C-43C6C2645040}"/>
    <cellStyle name="Millares 14 3 13 2" xfId="30019" xr:uid="{F95DC7A4-A5FD-4076-80BB-91E3BC52BF80}"/>
    <cellStyle name="Millares 14 3 14" xfId="15155" xr:uid="{009DEF24-9678-4B07-B8DA-827E9D1B770E}"/>
    <cellStyle name="Millares 14 3 14 2" xfId="36658" xr:uid="{A445C174-0065-4549-B3E7-70E864115CEB}"/>
    <cellStyle name="Millares 14 3 15" xfId="21760" xr:uid="{AC89CD4F-A972-4840-82E1-B488D36F97E9}"/>
    <cellStyle name="Millares 14 3 16" xfId="43263" xr:uid="{1CC1C0E1-E0B6-4687-8F9B-ADE3C5048A9C}"/>
    <cellStyle name="Millares 14 3 2" xfId="514" xr:uid="{3A4A855D-33CA-458C-ABCE-3A554E25742C}"/>
    <cellStyle name="Millares 14 3 2 10" xfId="7125" xr:uid="{7DBE486E-1C28-4B2F-81A3-3FD7CC7356F1}"/>
    <cellStyle name="Millares 14 3 2 10 2" xfId="28628" xr:uid="{0EC92884-1F38-4C0A-A9C4-17CC02B56CC9}"/>
    <cellStyle name="Millares 14 3 2 11" xfId="8781" xr:uid="{7DB797A2-F8EA-4AB7-B42F-6387F304D32D}"/>
    <cellStyle name="Millares 14 3 2 11 2" xfId="30284" xr:uid="{F7B6B5E1-8B49-4EF2-BD01-EC32BAB6D30C}"/>
    <cellStyle name="Millares 14 3 2 12" xfId="15417" xr:uid="{E5534EBC-FF43-4AEC-86B6-AEBBC3831F7E}"/>
    <cellStyle name="Millares 14 3 2 12 2" xfId="36920" xr:uid="{FC42CC29-95B1-45E0-8B35-019A6566DC43}"/>
    <cellStyle name="Millares 14 3 2 13" xfId="22022" xr:uid="{D7C4D899-8896-49D9-B8B6-ADB04A4D1D1A}"/>
    <cellStyle name="Millares 14 3 2 14" xfId="43525" xr:uid="{0FA12729-F058-4370-BCC8-6ED93C3E730B}"/>
    <cellStyle name="Millares 14 3 2 2" xfId="796" xr:uid="{57FD2D64-F906-404A-8594-D48B28003AF6}"/>
    <cellStyle name="Millares 14 3 2 2 10" xfId="15697" xr:uid="{DAEDEC80-69D9-4BBE-87A0-FE7F0C24F533}"/>
    <cellStyle name="Millares 14 3 2 2 10 2" xfId="37200" xr:uid="{7D91B05B-EA52-4D9E-8A4F-9A111605F0BE}"/>
    <cellStyle name="Millares 14 3 2 2 11" xfId="22302" xr:uid="{5AD2F350-F448-46A1-9638-63CE49756BAF}"/>
    <cellStyle name="Millares 14 3 2 2 12" xfId="43805" xr:uid="{50C6C1E5-7DE8-49AE-8CDD-C5B967A14D4E}"/>
    <cellStyle name="Millares 14 3 2 2 2" xfId="1742" xr:uid="{A619C334-C0A8-4D54-B718-B9CC4B7AECCA}"/>
    <cellStyle name="Millares 14 3 2 2 2 2" xfId="4571" xr:uid="{9F044038-D44F-408D-B407-FE463ADDDB93}"/>
    <cellStyle name="Millares 14 3 2 2 2 2 2" xfId="12837" xr:uid="{5BE95C4C-A1CB-4AF5-B5AC-610ED11FAFCD}"/>
    <cellStyle name="Millares 14 3 2 2 2 2 2 2" xfId="34340" xr:uid="{0E3E9BDC-88DE-47ED-8FA8-121FA4554717}"/>
    <cellStyle name="Millares 14 3 2 2 2 2 3" xfId="19472" xr:uid="{DB8448BF-FFBF-4733-8DEA-980D82616F2A}"/>
    <cellStyle name="Millares 14 3 2 2 2 2 3 2" xfId="40975" xr:uid="{FF877750-5E2A-4F3B-A17D-E97FBE1C8E0D}"/>
    <cellStyle name="Millares 14 3 2 2 2 2 4" xfId="26077" xr:uid="{0168773D-A766-45F9-9F93-A5ADB3561870}"/>
    <cellStyle name="Millares 14 3 2 2 2 2 5" xfId="47580" xr:uid="{53091FE7-E737-4080-ABC4-8270BD3960FB}"/>
    <cellStyle name="Millares 14 3 2 2 2 3" xfId="6710" xr:uid="{D52847B6-712F-4D8F-92A4-0653CBB9E85B}"/>
    <cellStyle name="Millares 14 3 2 2 2 3 2" xfId="14976" xr:uid="{58DB6C97-1BFA-4DD3-A509-9AEB16ACB366}"/>
    <cellStyle name="Millares 14 3 2 2 2 3 2 2" xfId="36479" xr:uid="{0289F0F6-52C8-492D-8696-35D3BEE2A90C}"/>
    <cellStyle name="Millares 14 3 2 2 2 3 3" xfId="21611" xr:uid="{C2F18C83-3BF2-47CA-9575-1BAF214B0A34}"/>
    <cellStyle name="Millares 14 3 2 2 2 3 3 2" xfId="43114" xr:uid="{D1A980C3-A98B-4701-BDBA-CEEB809ECEC9}"/>
    <cellStyle name="Millares 14 3 2 2 2 3 4" xfId="28216" xr:uid="{86E34776-2F39-43E3-B396-839B3DCB2A0E}"/>
    <cellStyle name="Millares 14 3 2 2 2 3 5" xfId="49719" xr:uid="{FF593379-88DF-4182-8F88-963A7177EB9C}"/>
    <cellStyle name="Millares 14 3 2 2 2 4" xfId="8351" xr:uid="{5A778F29-79DD-45FB-AE6F-C58EF244E7E6}"/>
    <cellStyle name="Millares 14 3 2 2 2 4 2" xfId="29854" xr:uid="{2CF59B17-2544-43C2-92A3-9489BE8C1D88}"/>
    <cellStyle name="Millares 14 3 2 2 2 5" xfId="10008" xr:uid="{DF63C372-B9E2-4CB1-9F96-6ED9C887C6F6}"/>
    <cellStyle name="Millares 14 3 2 2 2 5 2" xfId="31511" xr:uid="{49E787D1-902D-4CB5-9C63-70A40A3D87E7}"/>
    <cellStyle name="Millares 14 3 2 2 2 6" xfId="16643" xr:uid="{9D0F3DA6-49A1-4ACC-B4CC-D07A0D86143B}"/>
    <cellStyle name="Millares 14 3 2 2 2 6 2" xfId="38146" xr:uid="{620B7F57-9D69-4AED-82A5-7777B3078720}"/>
    <cellStyle name="Millares 14 3 2 2 2 7" xfId="23248" xr:uid="{E9D7188C-B028-4629-AD53-B2F5034B437D}"/>
    <cellStyle name="Millares 14 3 2 2 2 8" xfId="44751" xr:uid="{C7DCB21B-3775-45C3-B2C9-D7117DAE5B73}"/>
    <cellStyle name="Millares 14 3 2 2 3" xfId="2429" xr:uid="{AB076E1B-8E70-4A50-83F5-D7F133CAD5C1}"/>
    <cellStyle name="Millares 14 3 2 2 3 2" xfId="10695" xr:uid="{8337894A-DFA3-4DDC-A6D5-3ADA31EB2284}"/>
    <cellStyle name="Millares 14 3 2 2 3 2 2" xfId="32198" xr:uid="{72F84AB1-0898-4132-A9D6-46BF6E8BD60E}"/>
    <cellStyle name="Millares 14 3 2 2 3 3" xfId="17330" xr:uid="{6DA9468B-ACCB-42B1-A27D-AD2AB336B749}"/>
    <cellStyle name="Millares 14 3 2 2 3 3 2" xfId="38833" xr:uid="{B2779EA4-01EE-4A42-989F-6B211EC8533C}"/>
    <cellStyle name="Millares 14 3 2 2 3 4" xfId="23935" xr:uid="{DEF794A9-6F57-44AA-A80F-323D1EEE5217}"/>
    <cellStyle name="Millares 14 3 2 2 3 5" xfId="45438" xr:uid="{47C78077-EDEA-4C49-BB3E-FE93A4C1139E}"/>
    <cellStyle name="Millares 14 3 2 2 4" xfId="2946" xr:uid="{3A89735E-6CF4-40D0-8337-267D9522B029}"/>
    <cellStyle name="Millares 14 3 2 2 4 2" xfId="11212" xr:uid="{6C294A95-3B26-4E47-AB8B-0C79F7977BBA}"/>
    <cellStyle name="Millares 14 3 2 2 4 2 2" xfId="32715" xr:uid="{6377381E-92FE-4EBB-B520-5597EC1F3CF7}"/>
    <cellStyle name="Millares 14 3 2 2 4 3" xfId="17847" xr:uid="{B639538E-5365-47AA-98FA-FA5F047601D6}"/>
    <cellStyle name="Millares 14 3 2 2 4 3 2" xfId="39350" xr:uid="{4C0713C9-6AA7-46B8-A8AA-33F964E36F5D}"/>
    <cellStyle name="Millares 14 3 2 2 4 4" xfId="24452" xr:uid="{7FE5E76B-1A26-4361-BCBF-BBCA6ACBF30D}"/>
    <cellStyle name="Millares 14 3 2 2 4 5" xfId="45955" xr:uid="{B785DFA7-DFB2-4572-8BA7-690EDDE6A369}"/>
    <cellStyle name="Millares 14 3 2 2 5" xfId="3625" xr:uid="{7F668168-2AB0-4B24-959D-2E7AF88037B0}"/>
    <cellStyle name="Millares 14 3 2 2 5 2" xfId="11891" xr:uid="{3CD290F9-D78B-4937-A509-4A9FB86AF3E3}"/>
    <cellStyle name="Millares 14 3 2 2 5 2 2" xfId="33394" xr:uid="{C0AD8D25-CBB0-42DF-8B80-296E13A9E094}"/>
    <cellStyle name="Millares 14 3 2 2 5 3" xfId="18526" xr:uid="{428E33C1-D61A-45C5-9AD6-EF54F36737D8}"/>
    <cellStyle name="Millares 14 3 2 2 5 3 2" xfId="40029" xr:uid="{C63A046B-4345-4663-86C0-3BE551FD364D}"/>
    <cellStyle name="Millares 14 3 2 2 5 4" xfId="25131" xr:uid="{570917B7-9B2A-4AAB-B880-0BC660E5A4F8}"/>
    <cellStyle name="Millares 14 3 2 2 5 5" xfId="46634" xr:uid="{7C9B8F13-640A-4B67-A788-C4E3A2DAE0AA}"/>
    <cellStyle name="Millares 14 3 2 2 6" xfId="5090" xr:uid="{836EF434-9130-4E91-A7CE-8C1C6292FD7A}"/>
    <cellStyle name="Millares 14 3 2 2 6 2" xfId="13356" xr:uid="{5356ACA7-CC2A-4C34-9498-CEC0CB2C12EB}"/>
    <cellStyle name="Millares 14 3 2 2 6 2 2" xfId="34859" xr:uid="{A2AA4BF7-D877-4C5D-B07E-B4BE995DEDFB}"/>
    <cellStyle name="Millares 14 3 2 2 6 3" xfId="19991" xr:uid="{13A450BB-76C6-4BAF-B19A-FE19C3C715BF}"/>
    <cellStyle name="Millares 14 3 2 2 6 3 2" xfId="41494" xr:uid="{21B4C6CC-86AD-42AB-92D7-2644AF9F169F}"/>
    <cellStyle name="Millares 14 3 2 2 6 4" xfId="26596" xr:uid="{713B086E-91BB-4AE5-AC7D-CD990EC090B0}"/>
    <cellStyle name="Millares 14 3 2 2 6 5" xfId="48099" xr:uid="{61D84092-9F11-4EA3-80A9-76CCF0CC9F28}"/>
    <cellStyle name="Millares 14 3 2 2 7" xfId="5764" xr:uid="{1748ADB5-96BD-4028-9299-581475E4EDE2}"/>
    <cellStyle name="Millares 14 3 2 2 7 2" xfId="14030" xr:uid="{FC46A9BC-4795-402E-AF66-8D149FEEFAC0}"/>
    <cellStyle name="Millares 14 3 2 2 7 2 2" xfId="35533" xr:uid="{5A463F83-45C6-4FDF-9DFF-3B290D01D0DA}"/>
    <cellStyle name="Millares 14 3 2 2 7 3" xfId="20665" xr:uid="{F87F4D7B-9B35-4DF5-AC6B-E4068BE1F928}"/>
    <cellStyle name="Millares 14 3 2 2 7 3 2" xfId="42168" xr:uid="{3F881FE7-69A5-4608-AB2E-08E8A2E5DCF2}"/>
    <cellStyle name="Millares 14 3 2 2 7 4" xfId="27270" xr:uid="{C3C21E63-7824-4D4F-BD50-8934FE396C61}"/>
    <cellStyle name="Millares 14 3 2 2 7 5" xfId="48773" xr:uid="{099313FE-7375-42CE-A3AB-D1968E5A7815}"/>
    <cellStyle name="Millares 14 3 2 2 8" xfId="7405" xr:uid="{9B73204F-CE90-47C4-A261-EF70B9AFDDD6}"/>
    <cellStyle name="Millares 14 3 2 2 8 2" xfId="28908" xr:uid="{99A2C3C5-54D2-4C7D-B283-FDEF38966D22}"/>
    <cellStyle name="Millares 14 3 2 2 9" xfId="9062" xr:uid="{DED76FE2-2644-4591-AEA4-002E11729EB0}"/>
    <cellStyle name="Millares 14 3 2 2 9 2" xfId="30565" xr:uid="{736D0981-C83D-4EBC-A221-EBE9AB4693DC}"/>
    <cellStyle name="Millares 14 3 2 3" xfId="1066" xr:uid="{112D51ED-54C1-4826-8BFC-588BD48D8ACB}"/>
    <cellStyle name="Millares 14 3 2 3 2" xfId="3895" xr:uid="{B283BE78-3767-4400-BD5E-261604D587DE}"/>
    <cellStyle name="Millares 14 3 2 3 2 2" xfId="12161" xr:uid="{9472EA54-A8D5-4E96-A62E-0E62AFD61C55}"/>
    <cellStyle name="Millares 14 3 2 3 2 2 2" xfId="33664" xr:uid="{09248F26-B327-4095-84C2-3BCF69A277E9}"/>
    <cellStyle name="Millares 14 3 2 3 2 3" xfId="18796" xr:uid="{7D3F8344-739B-400F-B452-2558F07414BF}"/>
    <cellStyle name="Millares 14 3 2 3 2 3 2" xfId="40299" xr:uid="{8A68FA3C-6FF4-49ED-AB51-C1FC6BA9FE89}"/>
    <cellStyle name="Millares 14 3 2 3 2 4" xfId="25401" xr:uid="{05CF882C-6E91-49A7-A45A-080CF4C2C008}"/>
    <cellStyle name="Millares 14 3 2 3 2 5" xfId="46904" xr:uid="{26570250-B2E9-4332-BB34-25787C75BA13}"/>
    <cellStyle name="Millares 14 3 2 3 3" xfId="6034" xr:uid="{117464EE-1C52-44FA-A78C-DB748FC5DF60}"/>
    <cellStyle name="Millares 14 3 2 3 3 2" xfId="14300" xr:uid="{EA4CB572-7048-4388-8DDB-863C8815C33C}"/>
    <cellStyle name="Millares 14 3 2 3 3 2 2" xfId="35803" xr:uid="{1138B11B-4476-4B2B-82AE-108B94005066}"/>
    <cellStyle name="Millares 14 3 2 3 3 3" xfId="20935" xr:uid="{DEF905E1-6536-48AC-9ECC-4FE0F5FAE5AE}"/>
    <cellStyle name="Millares 14 3 2 3 3 3 2" xfId="42438" xr:uid="{2395904F-0FE7-44C4-B009-1F91FE871162}"/>
    <cellStyle name="Millares 14 3 2 3 3 4" xfId="27540" xr:uid="{062F2886-8469-4738-8D12-96091339AB0C}"/>
    <cellStyle name="Millares 14 3 2 3 3 5" xfId="49043" xr:uid="{01C82FEB-FB09-47C9-A798-9F8D264FD22F}"/>
    <cellStyle name="Millares 14 3 2 3 4" xfId="7675" xr:uid="{E9D8E16D-65A4-4C6F-83FA-548D0981624F}"/>
    <cellStyle name="Millares 14 3 2 3 4 2" xfId="29178" xr:uid="{1A6C0C55-F848-49E7-88D6-36B6762BEDBC}"/>
    <cellStyle name="Millares 14 3 2 3 5" xfId="9332" xr:uid="{179E470E-C8D7-4C4C-9223-5E0B236285C7}"/>
    <cellStyle name="Millares 14 3 2 3 5 2" xfId="30835" xr:uid="{73484A26-1285-4D71-B544-44502028ED9B}"/>
    <cellStyle name="Millares 14 3 2 3 6" xfId="15967" xr:uid="{ED82F077-3FDF-4EB6-B674-BF76D35030C6}"/>
    <cellStyle name="Millares 14 3 2 3 6 2" xfId="37470" xr:uid="{D182F43F-EFFA-4965-B5AF-100F00ECA728}"/>
    <cellStyle name="Millares 14 3 2 3 7" xfId="22572" xr:uid="{7731CCC5-FDBC-4603-BB5D-5F7A2123ADE9}"/>
    <cellStyle name="Millares 14 3 2 3 8" xfId="44075" xr:uid="{27C0AF4B-55F7-4349-8FE4-8AC78C93AB86}"/>
    <cellStyle name="Millares 14 3 2 4" xfId="1462" xr:uid="{3CFEBD89-1FA0-4F1C-8ED3-1D21F6AEAA1B}"/>
    <cellStyle name="Millares 14 3 2 4 2" xfId="4291" xr:uid="{F72806E8-1E0F-4EF5-9A70-B3526BEAD8DA}"/>
    <cellStyle name="Millares 14 3 2 4 2 2" xfId="12557" xr:uid="{1769D82C-A770-4475-969D-AFCD1465DC2B}"/>
    <cellStyle name="Millares 14 3 2 4 2 2 2" xfId="34060" xr:uid="{D68AFB1B-1C0C-4351-BB58-4FF7891FDD7C}"/>
    <cellStyle name="Millares 14 3 2 4 2 3" xfId="19192" xr:uid="{286577D6-6E35-4C94-AD3F-B354C568A471}"/>
    <cellStyle name="Millares 14 3 2 4 2 3 2" xfId="40695" xr:uid="{81030EFB-32B8-423C-9C3C-1C2AB4C4A40B}"/>
    <cellStyle name="Millares 14 3 2 4 2 4" xfId="25797" xr:uid="{082DAC96-8311-42B3-AF2D-3C0F63319FD1}"/>
    <cellStyle name="Millares 14 3 2 4 2 5" xfId="47300" xr:uid="{53262CA4-0C86-4676-806F-78A4EB93E4D2}"/>
    <cellStyle name="Millares 14 3 2 4 3" xfId="6430" xr:uid="{D3420CA3-2365-4233-BE26-5C63DD188F34}"/>
    <cellStyle name="Millares 14 3 2 4 3 2" xfId="14696" xr:uid="{0BB55732-87DA-4F3F-B457-5144DFF9CCCC}"/>
    <cellStyle name="Millares 14 3 2 4 3 2 2" xfId="36199" xr:uid="{2E3E0B2B-8967-4290-8187-DC33550733CE}"/>
    <cellStyle name="Millares 14 3 2 4 3 3" xfId="21331" xr:uid="{362574B1-E56E-49A5-8102-7C87B7750477}"/>
    <cellStyle name="Millares 14 3 2 4 3 3 2" xfId="42834" xr:uid="{2CBF5DF1-AA69-4649-BE7E-6F2D646A4518}"/>
    <cellStyle name="Millares 14 3 2 4 3 4" xfId="27936" xr:uid="{D9496341-EEB1-4F4F-B2E7-C60F86548630}"/>
    <cellStyle name="Millares 14 3 2 4 3 5" xfId="49439" xr:uid="{E03F79DB-4249-48F9-AFB1-DE4BB0541A57}"/>
    <cellStyle name="Millares 14 3 2 4 4" xfId="8071" xr:uid="{CA6ED551-DF90-45D6-AAC2-6337598DD509}"/>
    <cellStyle name="Millares 14 3 2 4 4 2" xfId="29574" xr:uid="{C811E4D3-9C05-4264-8259-FD1B05C141C7}"/>
    <cellStyle name="Millares 14 3 2 4 5" xfId="9728" xr:uid="{2758CFF8-4E9F-4549-8E56-40258D9066DD}"/>
    <cellStyle name="Millares 14 3 2 4 5 2" xfId="31231" xr:uid="{1BB7B1BA-F39A-4887-A78C-17DFC1E34F4A}"/>
    <cellStyle name="Millares 14 3 2 4 6" xfId="16363" xr:uid="{B1B63B42-8201-4316-B416-260C07555757}"/>
    <cellStyle name="Millares 14 3 2 4 6 2" xfId="37866" xr:uid="{23E0FE84-C666-4BF7-A325-40D7D8D290DE}"/>
    <cellStyle name="Millares 14 3 2 4 7" xfId="22968" xr:uid="{9B969B97-9E6E-46C3-8BFA-0B8FF0649561}"/>
    <cellStyle name="Millares 14 3 2 4 8" xfId="44471" xr:uid="{446E45C9-3063-4CE0-B7D4-456F123AB8CC}"/>
    <cellStyle name="Millares 14 3 2 5" xfId="2149" xr:uid="{3AA9B32D-2664-45F6-862E-691BD8A6D847}"/>
    <cellStyle name="Millares 14 3 2 5 2" xfId="10415" xr:uid="{11DBDF7F-74E9-4500-9101-E062FAE89945}"/>
    <cellStyle name="Millares 14 3 2 5 2 2" xfId="31918" xr:uid="{4321AB58-7926-4F5A-8E6B-6F82A25FBE3F}"/>
    <cellStyle name="Millares 14 3 2 5 3" xfId="17050" xr:uid="{34DCEE62-065A-4075-A540-D01E98C3CDE8}"/>
    <cellStyle name="Millares 14 3 2 5 3 2" xfId="38553" xr:uid="{1AABF07C-AA18-4118-BB48-2120D7B15897}"/>
    <cellStyle name="Millares 14 3 2 5 4" xfId="23655" xr:uid="{4F07F83E-9E94-4698-9625-AE32FF00AB26}"/>
    <cellStyle name="Millares 14 3 2 5 5" xfId="45158" xr:uid="{C57BA886-1C74-47AF-AC70-2F36365F25D6}"/>
    <cellStyle name="Millares 14 3 2 6" xfId="2696" xr:uid="{AFD9AD37-4D6F-41D3-826C-13D04D01F932}"/>
    <cellStyle name="Millares 14 3 2 6 2" xfId="10962" xr:uid="{D65478C0-D25D-4718-854D-0758854E9A23}"/>
    <cellStyle name="Millares 14 3 2 6 2 2" xfId="32465" xr:uid="{92CFEB3B-D3E9-40B2-882B-A9453F16364C}"/>
    <cellStyle name="Millares 14 3 2 6 3" xfId="17597" xr:uid="{C09E2BB0-9190-4BAF-958E-18022526890F}"/>
    <cellStyle name="Millares 14 3 2 6 3 2" xfId="39100" xr:uid="{FF175F09-A157-427E-B3E6-8BB0B17896CD}"/>
    <cellStyle name="Millares 14 3 2 6 4" xfId="24202" xr:uid="{11C649BE-555A-421C-802B-1B41A77DB94E}"/>
    <cellStyle name="Millares 14 3 2 6 5" xfId="45705" xr:uid="{1144E3B2-BE8E-4CE2-BD32-1347B89CCDCF}"/>
    <cellStyle name="Millares 14 3 2 7" xfId="3345" xr:uid="{35F4ED05-24AF-4EB9-93A6-37B211F467FD}"/>
    <cellStyle name="Millares 14 3 2 7 2" xfId="11611" xr:uid="{FC5DE6E2-5E79-45D8-8082-124429E780AE}"/>
    <cellStyle name="Millares 14 3 2 7 2 2" xfId="33114" xr:uid="{43B7153C-A20E-4C29-A937-5AB57870EEB8}"/>
    <cellStyle name="Millares 14 3 2 7 3" xfId="18246" xr:uid="{B10842B7-5381-430B-84E8-B41458A914A5}"/>
    <cellStyle name="Millares 14 3 2 7 3 2" xfId="39749" xr:uid="{3CED1767-4DA7-4DBE-AD71-6B323F827592}"/>
    <cellStyle name="Millares 14 3 2 7 4" xfId="24851" xr:uid="{D51C7DCA-0091-44D4-9D63-3AFF293EBCC8}"/>
    <cellStyle name="Millares 14 3 2 7 5" xfId="46354" xr:uid="{F7D0DFBC-20BE-4449-B591-50622D250A55}"/>
    <cellStyle name="Millares 14 3 2 8" xfId="4840" xr:uid="{A7FD3BD8-E482-41F4-ACA3-307BCF2DD337}"/>
    <cellStyle name="Millares 14 3 2 8 2" xfId="13106" xr:uid="{99E8904F-5187-4F54-9ACC-05F3696AEB57}"/>
    <cellStyle name="Millares 14 3 2 8 2 2" xfId="34609" xr:uid="{655B9198-8298-452B-85D0-F2D38C138CF6}"/>
    <cellStyle name="Millares 14 3 2 8 3" xfId="19741" xr:uid="{920127B5-86D6-4053-8D64-6517A719D792}"/>
    <cellStyle name="Millares 14 3 2 8 3 2" xfId="41244" xr:uid="{E688957C-2410-482F-AB35-FFCF217394BA}"/>
    <cellStyle name="Millares 14 3 2 8 4" xfId="26346" xr:uid="{AE334F22-C6DC-481D-822B-F7DED31EE0EF}"/>
    <cellStyle name="Millares 14 3 2 8 5" xfId="47849" xr:uid="{ECAD8786-E54B-4A94-8859-08F50CFAE3A1}"/>
    <cellStyle name="Millares 14 3 2 9" xfId="5484" xr:uid="{5F9DE631-95BA-4703-972B-E6B1EEC9956B}"/>
    <cellStyle name="Millares 14 3 2 9 2" xfId="13750" xr:uid="{E09A5750-28AB-4BEA-9776-B59B09716732}"/>
    <cellStyle name="Millares 14 3 2 9 2 2" xfId="35253" xr:uid="{9C91A39C-270B-4013-B730-2F653FCCC4F0}"/>
    <cellStyle name="Millares 14 3 2 9 3" xfId="20385" xr:uid="{BAADE173-AF77-43EC-A5C5-813617043645}"/>
    <cellStyle name="Millares 14 3 2 9 3 2" xfId="41888" xr:uid="{79ECD501-2BDE-4B3B-9211-8CECD39738C2}"/>
    <cellStyle name="Millares 14 3 2 9 4" xfId="26990" xr:uid="{CDD4C1C9-CFD2-4758-A10F-06B88347F903}"/>
    <cellStyle name="Millares 14 3 2 9 5" xfId="48493" xr:uid="{5D29A43B-4DA3-4A69-8338-F7A85DC65904}"/>
    <cellStyle name="Millares 14 3 3" xfId="386" xr:uid="{B010A3B3-6135-4DDC-BAFC-30830F004630}"/>
    <cellStyle name="Millares 14 3 3 10" xfId="15289" xr:uid="{0A3A0F8B-7196-45A7-ADDB-F02D126B4251}"/>
    <cellStyle name="Millares 14 3 3 10 2" xfId="36792" xr:uid="{169CDF06-2405-47E3-B9CB-8B27DE919EAA}"/>
    <cellStyle name="Millares 14 3 3 11" xfId="21894" xr:uid="{0280BA0D-5766-4A6A-92DC-6E3824F4C4B6}"/>
    <cellStyle name="Millares 14 3 3 12" xfId="43397" xr:uid="{5AEB57F4-4A4C-4F4B-8B88-556038B8DF48}"/>
    <cellStyle name="Millares 14 3 3 2" xfId="1334" xr:uid="{3B6566E1-7438-4C7F-B68D-4B51E47889ED}"/>
    <cellStyle name="Millares 14 3 3 2 2" xfId="4163" xr:uid="{1472AFC9-4C8D-4F49-BDC8-9A6662119C88}"/>
    <cellStyle name="Millares 14 3 3 2 2 2" xfId="12429" xr:uid="{F2281CC4-DD38-4C05-AA05-F709122EBAF2}"/>
    <cellStyle name="Millares 14 3 3 2 2 2 2" xfId="33932" xr:uid="{C5B25FFA-0D56-4611-975C-536640628333}"/>
    <cellStyle name="Millares 14 3 3 2 2 3" xfId="19064" xr:uid="{FA26D296-8264-4B04-A217-48276F110608}"/>
    <cellStyle name="Millares 14 3 3 2 2 3 2" xfId="40567" xr:uid="{1E9A998E-8A10-45B7-BD34-6A954409F269}"/>
    <cellStyle name="Millares 14 3 3 2 2 4" xfId="25669" xr:uid="{CB9EC179-9D48-4366-B211-3F79823F19F9}"/>
    <cellStyle name="Millares 14 3 3 2 2 5" xfId="47172" xr:uid="{DCB17928-2D8F-4E73-8FFA-C320E371AE55}"/>
    <cellStyle name="Millares 14 3 3 2 3" xfId="6302" xr:uid="{721927FB-4B9A-4CFB-A63B-34755F0A6883}"/>
    <cellStyle name="Millares 14 3 3 2 3 2" xfId="14568" xr:uid="{85CE6076-99FA-44E2-8725-E73E29BCA58D}"/>
    <cellStyle name="Millares 14 3 3 2 3 2 2" xfId="36071" xr:uid="{B5EC5876-7B20-49BA-A87A-F07ABF997137}"/>
    <cellStyle name="Millares 14 3 3 2 3 3" xfId="21203" xr:uid="{538E6D89-2865-4742-AD50-207AC066B7DB}"/>
    <cellStyle name="Millares 14 3 3 2 3 3 2" xfId="42706" xr:uid="{0CF63BA4-4347-4F60-9FC7-DD957BF97DA6}"/>
    <cellStyle name="Millares 14 3 3 2 3 4" xfId="27808" xr:uid="{C10D918A-BFEF-4D48-9B65-2FDA284B9E26}"/>
    <cellStyle name="Millares 14 3 3 2 3 5" xfId="49311" xr:uid="{ACDDB614-BB46-4CB7-8843-D824CD35B800}"/>
    <cellStyle name="Millares 14 3 3 2 4" xfId="7943" xr:uid="{183A1A5C-5807-48FA-A8D7-123E85AE1A5F}"/>
    <cellStyle name="Millares 14 3 3 2 4 2" xfId="29446" xr:uid="{BCB744F0-D978-4224-BBE7-7AA64C3E5210}"/>
    <cellStyle name="Millares 14 3 3 2 5" xfId="9600" xr:uid="{8ABC1511-1D06-478D-95F0-808D15CAC9AD}"/>
    <cellStyle name="Millares 14 3 3 2 5 2" xfId="31103" xr:uid="{9ED3DC37-BC9A-44C7-BB0D-5B6D127C0285}"/>
    <cellStyle name="Millares 14 3 3 2 6" xfId="16235" xr:uid="{0E83482D-9840-4D44-A66A-563E7F4DA12E}"/>
    <cellStyle name="Millares 14 3 3 2 6 2" xfId="37738" xr:uid="{AE31D773-E0D5-48B2-AA60-FE9214BF1F7C}"/>
    <cellStyle name="Millares 14 3 3 2 7" xfId="22840" xr:uid="{DCA9E54C-AF42-4039-9D29-8C21516F3D82}"/>
    <cellStyle name="Millares 14 3 3 2 8" xfId="44343" xr:uid="{F136FEA6-80A4-4F6F-9D63-4644862DDFD0}"/>
    <cellStyle name="Millares 14 3 3 3" xfId="2021" xr:uid="{25F05326-DAA1-4B74-8CA8-1549FF141B18}"/>
    <cellStyle name="Millares 14 3 3 3 2" xfId="10287" xr:uid="{41579FBF-D023-48B0-82A6-B99F8DCC7982}"/>
    <cellStyle name="Millares 14 3 3 3 2 2" xfId="31790" xr:uid="{A6BD8FCA-CED6-474F-A9E9-D84CEACF996A}"/>
    <cellStyle name="Millares 14 3 3 3 3" xfId="16922" xr:uid="{82AA9439-8FC8-4942-80C1-5EECB2219BFB}"/>
    <cellStyle name="Millares 14 3 3 3 3 2" xfId="38425" xr:uid="{9C336052-0F41-4AE7-BED6-CA1312E46F0D}"/>
    <cellStyle name="Millares 14 3 3 3 4" xfId="23527" xr:uid="{BB90FF42-1579-48CB-BCA3-0327B329FF67}"/>
    <cellStyle name="Millares 14 3 3 3 5" xfId="45030" xr:uid="{4F58887B-B878-4B05-8076-F75AF7E076C6}"/>
    <cellStyle name="Millares 14 3 3 4" xfId="2820" xr:uid="{D1AF73CC-2460-469A-84A5-DACC9A1B4E44}"/>
    <cellStyle name="Millares 14 3 3 4 2" xfId="11086" xr:uid="{F9BC7158-E6C5-431E-AFD3-4454531EC91F}"/>
    <cellStyle name="Millares 14 3 3 4 2 2" xfId="32589" xr:uid="{CF2F52CA-C33A-48B6-8E53-7EF0A803467D}"/>
    <cellStyle name="Millares 14 3 3 4 3" xfId="17721" xr:uid="{28C5104D-799F-44A9-9D0E-E0E5E8E39DC1}"/>
    <cellStyle name="Millares 14 3 3 4 3 2" xfId="39224" xr:uid="{0000C6D6-3AE9-4476-BC28-BE87E2AD097A}"/>
    <cellStyle name="Millares 14 3 3 4 4" xfId="24326" xr:uid="{8FD9A150-8343-4C90-8309-FB34EDCCEB4E}"/>
    <cellStyle name="Millares 14 3 3 4 5" xfId="45829" xr:uid="{A0F56335-83F4-4351-A601-CA9D98D54DED}"/>
    <cellStyle name="Millares 14 3 3 5" xfId="3217" xr:uid="{667E660D-4587-40BB-869E-AA7AD8FE292E}"/>
    <cellStyle name="Millares 14 3 3 5 2" xfId="11483" xr:uid="{6D40DEF6-9FDC-4166-805A-BB616AB0F085}"/>
    <cellStyle name="Millares 14 3 3 5 2 2" xfId="32986" xr:uid="{1E0A3460-7921-4CC9-9AA9-D95619EE4700}"/>
    <cellStyle name="Millares 14 3 3 5 3" xfId="18118" xr:uid="{226606AC-097E-42D3-8E2F-76081FE2697B}"/>
    <cellStyle name="Millares 14 3 3 5 3 2" xfId="39621" xr:uid="{EE2F6DC2-6C33-4655-ACED-E6B136CF8BB0}"/>
    <cellStyle name="Millares 14 3 3 5 4" xfId="24723" xr:uid="{E2E003CB-BFA2-4846-8942-6A5A45A70E74}"/>
    <cellStyle name="Millares 14 3 3 5 5" xfId="46226" xr:uid="{EE83B24E-E7AE-45CE-A6BD-56CBBC19D61E}"/>
    <cellStyle name="Millares 14 3 3 6" xfId="4964" xr:uid="{258EE49D-F907-4BA7-B6A8-8CF5155186B9}"/>
    <cellStyle name="Millares 14 3 3 6 2" xfId="13230" xr:uid="{2919C884-4E4A-4B6F-991D-9E439CA7CBDC}"/>
    <cellStyle name="Millares 14 3 3 6 2 2" xfId="34733" xr:uid="{CEA80136-2323-4BFE-A1B7-3FBF9735041A}"/>
    <cellStyle name="Millares 14 3 3 6 3" xfId="19865" xr:uid="{2B99261B-96A7-4395-B96D-EC08EF9A1E72}"/>
    <cellStyle name="Millares 14 3 3 6 3 2" xfId="41368" xr:uid="{A219CC8D-A53F-436E-A5B8-27E6F3FFB3C3}"/>
    <cellStyle name="Millares 14 3 3 6 4" xfId="26470" xr:uid="{1DE7B96E-0016-4F5E-92AC-5D283DEEF310}"/>
    <cellStyle name="Millares 14 3 3 6 5" xfId="47973" xr:uid="{4AF05C76-F99A-4555-AD18-9D012F1E20A0}"/>
    <cellStyle name="Millares 14 3 3 7" xfId="5356" xr:uid="{8B30D5AB-5557-4448-9947-78872C6311E4}"/>
    <cellStyle name="Millares 14 3 3 7 2" xfId="13622" xr:uid="{C5A29AA3-552F-4809-B648-7F4C91D4C154}"/>
    <cellStyle name="Millares 14 3 3 7 2 2" xfId="35125" xr:uid="{1AD7593A-DEE5-4E55-AAD4-A866D788F576}"/>
    <cellStyle name="Millares 14 3 3 7 3" xfId="20257" xr:uid="{C285590A-94E6-4895-A5E3-1B454066AC69}"/>
    <cellStyle name="Millares 14 3 3 7 3 2" xfId="41760" xr:uid="{E84D6276-B7BC-4A7B-BD4A-09067B893CD0}"/>
    <cellStyle name="Millares 14 3 3 7 4" xfId="26862" xr:uid="{55C4E2F6-75D3-4F6B-B514-599E2F8BE402}"/>
    <cellStyle name="Millares 14 3 3 7 5" xfId="48365" xr:uid="{765A4B45-59BD-415A-9963-4FBED910B3AE}"/>
    <cellStyle name="Millares 14 3 3 8" xfId="6997" xr:uid="{E59BEC7B-772E-445A-97C7-D356E0FDFF00}"/>
    <cellStyle name="Millares 14 3 3 8 2" xfId="28500" xr:uid="{BCBE5E75-F72E-42B8-8D5B-4057E707E6BC}"/>
    <cellStyle name="Millares 14 3 3 9" xfId="8653" xr:uid="{430AB6DD-4FD6-4383-8CA7-4EF8343AB991}"/>
    <cellStyle name="Millares 14 3 3 9 2" xfId="30156" xr:uid="{156B0F6D-832A-4F32-B286-F7D6AE8B654F}"/>
    <cellStyle name="Millares 14 3 4" xfId="670" xr:uid="{C9CC69E7-3DD3-4F76-B579-AACB62C7CA52}"/>
    <cellStyle name="Millares 14 3 4 10" xfId="43679" xr:uid="{7F46DD24-AE1C-427F-BEE3-7CBEBCC4A6DC}"/>
    <cellStyle name="Millares 14 3 4 2" xfId="1616" xr:uid="{7D82EEE9-4AD2-4BF7-9E2E-4A5C9C3CC51B}"/>
    <cellStyle name="Millares 14 3 4 2 2" xfId="4445" xr:uid="{C5DD1222-1EF6-49F1-B980-DDAF1C2BA066}"/>
    <cellStyle name="Millares 14 3 4 2 2 2" xfId="12711" xr:uid="{EEE04B2D-6AD3-482A-BF46-BD6C81FE78D5}"/>
    <cellStyle name="Millares 14 3 4 2 2 2 2" xfId="34214" xr:uid="{A749DE86-9ECF-414F-8B23-3464EE1DFD32}"/>
    <cellStyle name="Millares 14 3 4 2 2 3" xfId="19346" xr:uid="{7DCF8F30-5EDF-4459-BB95-742390E66619}"/>
    <cellStyle name="Millares 14 3 4 2 2 3 2" xfId="40849" xr:uid="{C6A8D233-B587-4B2A-9E01-30BB911C7512}"/>
    <cellStyle name="Millares 14 3 4 2 2 4" xfId="25951" xr:uid="{B6FE28BA-7C3A-4B6B-AB5D-6195A6F63576}"/>
    <cellStyle name="Millares 14 3 4 2 2 5" xfId="47454" xr:uid="{B4514AA6-575E-4A0F-89FE-45C3033C7D70}"/>
    <cellStyle name="Millares 14 3 4 2 3" xfId="6584" xr:uid="{C3D4DADF-628A-43AA-81D1-DB4101850138}"/>
    <cellStyle name="Millares 14 3 4 2 3 2" xfId="14850" xr:uid="{B3970D2F-97F5-4024-B245-C22F1891F419}"/>
    <cellStyle name="Millares 14 3 4 2 3 2 2" xfId="36353" xr:uid="{2A56E941-995E-4A90-9305-474185DC91C6}"/>
    <cellStyle name="Millares 14 3 4 2 3 3" xfId="21485" xr:uid="{06D54EA0-E04A-4C33-B7A6-174593CF3624}"/>
    <cellStyle name="Millares 14 3 4 2 3 3 2" xfId="42988" xr:uid="{960477A8-D868-4A32-8001-D88597671FED}"/>
    <cellStyle name="Millares 14 3 4 2 3 4" xfId="28090" xr:uid="{4AE73A8D-0394-4787-AE36-30172E251A72}"/>
    <cellStyle name="Millares 14 3 4 2 3 5" xfId="49593" xr:uid="{6469C852-D48B-4F9E-B449-1443F386633F}"/>
    <cellStyle name="Millares 14 3 4 2 4" xfId="8225" xr:uid="{C1F45F8C-FDD9-44EE-A1AC-45EDA7D6124E}"/>
    <cellStyle name="Millares 14 3 4 2 4 2" xfId="29728" xr:uid="{6FE6BE7B-BE8B-4CB4-93F3-2BF83074EEBB}"/>
    <cellStyle name="Millares 14 3 4 2 5" xfId="9882" xr:uid="{18EDB854-32F3-427B-AA90-CAFAA004D0D3}"/>
    <cellStyle name="Millares 14 3 4 2 5 2" xfId="31385" xr:uid="{1CFD5671-8646-4699-8EA5-272CC1906BC7}"/>
    <cellStyle name="Millares 14 3 4 2 6" xfId="16517" xr:uid="{51ED33B6-3F8E-4ED1-9829-D74FDE7A1B39}"/>
    <cellStyle name="Millares 14 3 4 2 6 2" xfId="38020" xr:uid="{DDA62125-9597-4FC4-90DC-6B596E46AB66}"/>
    <cellStyle name="Millares 14 3 4 2 7" xfId="23122" xr:uid="{4AE19521-2394-4DF4-9020-8220E6A6446F}"/>
    <cellStyle name="Millares 14 3 4 2 8" xfId="44625" xr:uid="{2FF764B7-6071-4053-9CC7-76E7FEC89BD8}"/>
    <cellStyle name="Millares 14 3 4 3" xfId="2303" xr:uid="{D1C60EAB-027D-47DE-8802-A7102F97E596}"/>
    <cellStyle name="Millares 14 3 4 3 2" xfId="10569" xr:uid="{B3BD7A85-2B8D-43AB-971F-854D0E93DAE9}"/>
    <cellStyle name="Millares 14 3 4 3 2 2" xfId="32072" xr:uid="{3F50EAEE-07A6-4818-AE74-0D6E050D58A9}"/>
    <cellStyle name="Millares 14 3 4 3 3" xfId="17204" xr:uid="{9B24B81F-7CBD-4A68-9BFB-2E688725E259}"/>
    <cellStyle name="Millares 14 3 4 3 3 2" xfId="38707" xr:uid="{EF2906B3-40A7-4572-B506-DA1A6C07DF7E}"/>
    <cellStyle name="Millares 14 3 4 3 4" xfId="23809" xr:uid="{F174888A-2967-4B4D-8D20-801061ECEA71}"/>
    <cellStyle name="Millares 14 3 4 3 5" xfId="45312" xr:uid="{7031C220-FE65-47A2-B09E-A520815967F9}"/>
    <cellStyle name="Millares 14 3 4 4" xfId="3499" xr:uid="{9F6EA0AD-1786-44B8-98D4-9E033D985E57}"/>
    <cellStyle name="Millares 14 3 4 4 2" xfId="11765" xr:uid="{F3687726-6057-42EC-B4F5-DDCA947417FF}"/>
    <cellStyle name="Millares 14 3 4 4 2 2" xfId="33268" xr:uid="{8701C791-8B0A-4140-9E83-6870AF481580}"/>
    <cellStyle name="Millares 14 3 4 4 3" xfId="18400" xr:uid="{F15C3FE5-1565-479D-B21C-943743CAA12C}"/>
    <cellStyle name="Millares 14 3 4 4 3 2" xfId="39903" xr:uid="{82FDEEB9-462F-4E7C-83F4-30CAB1BCBBA6}"/>
    <cellStyle name="Millares 14 3 4 4 4" xfId="25005" xr:uid="{EEE2CDFA-4880-4118-BF19-99E6A22B87E4}"/>
    <cellStyle name="Millares 14 3 4 4 5" xfId="46508" xr:uid="{560338D0-E05A-4574-966E-E9C7D3E21BA3}"/>
    <cellStyle name="Millares 14 3 4 5" xfId="5638" xr:uid="{EB48D0E2-91B1-48FF-99EF-ECD2AA91D2ED}"/>
    <cellStyle name="Millares 14 3 4 5 2" xfId="13904" xr:uid="{142702A6-6D60-4BC3-8BF1-C1A7D9B70296}"/>
    <cellStyle name="Millares 14 3 4 5 2 2" xfId="35407" xr:uid="{F6699057-ED1D-4D50-AA55-3817FC606D1A}"/>
    <cellStyle name="Millares 14 3 4 5 3" xfId="20539" xr:uid="{BEC1EB13-07B7-4E7C-A90D-8B49E012B4C3}"/>
    <cellStyle name="Millares 14 3 4 5 3 2" xfId="42042" xr:uid="{BC347E47-FE58-4E01-B522-4169EC6BBC90}"/>
    <cellStyle name="Millares 14 3 4 5 4" xfId="27144" xr:uid="{7F0F0628-B3C2-4311-9156-363CC137E7A6}"/>
    <cellStyle name="Millares 14 3 4 5 5" xfId="48647" xr:uid="{32D7DB75-8141-460D-9417-7B780E83076D}"/>
    <cellStyle name="Millares 14 3 4 6" xfId="7279" xr:uid="{02ECAF47-AF2E-4A55-8BBE-DF0C0B7102FF}"/>
    <cellStyle name="Millares 14 3 4 6 2" xfId="28782" xr:uid="{46730075-8D5F-493B-9290-FC44D1BD4C1B}"/>
    <cellStyle name="Millares 14 3 4 7" xfId="8936" xr:uid="{D91A4DEE-4E61-4B66-80C2-526692258696}"/>
    <cellStyle name="Millares 14 3 4 7 2" xfId="30439" xr:uid="{D0452C52-13CC-4A53-BE0E-1C19A490775B}"/>
    <cellStyle name="Millares 14 3 4 8" xfId="15571" xr:uid="{B5462228-C7CF-46B0-9E04-C7EE400210E8}"/>
    <cellStyle name="Millares 14 3 4 8 2" xfId="37074" xr:uid="{511CDBBF-0F5B-4118-99AB-7D41D34AA184}"/>
    <cellStyle name="Millares 14 3 4 9" xfId="22176" xr:uid="{3368E871-D92A-469B-8F51-47CB9B5F8780}"/>
    <cellStyle name="Millares 14 3 5" xfId="938" xr:uid="{C079989E-B81A-4963-AEF6-FAFBFF167A79}"/>
    <cellStyle name="Millares 14 3 5 2" xfId="3767" xr:uid="{1E3AFF8D-B5B4-486A-8715-A4234B2297BE}"/>
    <cellStyle name="Millares 14 3 5 2 2" xfId="12033" xr:uid="{22EF5ABC-B210-4053-8B50-8589DC1EAE31}"/>
    <cellStyle name="Millares 14 3 5 2 2 2" xfId="33536" xr:uid="{0032BA14-A7E8-46D0-981B-1D40E1A7B5B8}"/>
    <cellStyle name="Millares 14 3 5 2 3" xfId="18668" xr:uid="{EDC3C9C4-2054-401B-9C62-A0F5A4FFCEB9}"/>
    <cellStyle name="Millares 14 3 5 2 3 2" xfId="40171" xr:uid="{E571316F-D623-41BE-8E66-8729E2775FD1}"/>
    <cellStyle name="Millares 14 3 5 2 4" xfId="25273" xr:uid="{E17080FB-D868-4DB7-A28C-8146E0191E0E}"/>
    <cellStyle name="Millares 14 3 5 2 5" xfId="46776" xr:uid="{7E8B93A1-5DC8-4798-8A1C-C1D2D89CB5AC}"/>
    <cellStyle name="Millares 14 3 5 3" xfId="5906" xr:uid="{9FE9887C-EAD5-42FA-AD1E-888A985BC697}"/>
    <cellStyle name="Millares 14 3 5 3 2" xfId="14172" xr:uid="{072D5CBE-6450-43F7-B91D-16E601CD03B6}"/>
    <cellStyle name="Millares 14 3 5 3 2 2" xfId="35675" xr:uid="{F82705CE-20FB-416F-B45C-18419DB1CBEE}"/>
    <cellStyle name="Millares 14 3 5 3 3" xfId="20807" xr:uid="{D49447B7-9462-4917-89D0-5B2994D73649}"/>
    <cellStyle name="Millares 14 3 5 3 3 2" xfId="42310" xr:uid="{BC2F95B9-5EE6-4A36-99AB-82D0CFAD2772}"/>
    <cellStyle name="Millares 14 3 5 3 4" xfId="27412" xr:uid="{C157EB26-69D8-4F03-B810-9496B54F1779}"/>
    <cellStyle name="Millares 14 3 5 3 5" xfId="48915" xr:uid="{E950DFF3-7972-45FA-898A-8BD4E295140A}"/>
    <cellStyle name="Millares 14 3 5 4" xfId="7547" xr:uid="{F415BDD9-BB3F-4C07-A560-24346368979B}"/>
    <cellStyle name="Millares 14 3 5 4 2" xfId="29050" xr:uid="{43AFDD17-678D-4DEB-AFC3-3D542FB60D5D}"/>
    <cellStyle name="Millares 14 3 5 5" xfId="9204" xr:uid="{7DA3F46D-59B6-4A4D-91B7-109E7EBEDB80}"/>
    <cellStyle name="Millares 14 3 5 5 2" xfId="30707" xr:uid="{77AA99C4-4B56-4D14-B716-56ECB2C7233B}"/>
    <cellStyle name="Millares 14 3 5 6" xfId="15839" xr:uid="{66C66DAA-F87A-4FC2-9FBB-66A83B602F5D}"/>
    <cellStyle name="Millares 14 3 5 6 2" xfId="37342" xr:uid="{FCAC5CA7-251D-471F-A5D7-A33F14ECF0B0}"/>
    <cellStyle name="Millares 14 3 5 7" xfId="22444" xr:uid="{B57C7C8B-D227-49C4-AB20-CA61D47DFA98}"/>
    <cellStyle name="Millares 14 3 5 8" xfId="43947" xr:uid="{7DCDEF44-DEC9-441E-A623-52C61F1BB6B4}"/>
    <cellStyle name="Millares 14 3 6" xfId="1199" xr:uid="{3E6157CD-B269-43D4-AED3-EC77E3EF9017}"/>
    <cellStyle name="Millares 14 3 6 2" xfId="4028" xr:uid="{5D2E2D28-E45E-4918-B1F0-C816DD6FAE5F}"/>
    <cellStyle name="Millares 14 3 6 2 2" xfId="12294" xr:uid="{8E781D21-01C4-45D8-9D68-DE54037B82A9}"/>
    <cellStyle name="Millares 14 3 6 2 2 2" xfId="33797" xr:uid="{01A0D008-03C4-452A-A2E1-508BF5C82979}"/>
    <cellStyle name="Millares 14 3 6 2 3" xfId="18929" xr:uid="{4DF0ED3F-14B5-4312-8B5A-75877F5DD28A}"/>
    <cellStyle name="Millares 14 3 6 2 3 2" xfId="40432" xr:uid="{A1C753C1-86AC-4AE4-A3B7-E49C12B2911D}"/>
    <cellStyle name="Millares 14 3 6 2 4" xfId="25534" xr:uid="{9BBAA932-F64B-4193-9616-511045CA07CB}"/>
    <cellStyle name="Millares 14 3 6 2 5" xfId="47037" xr:uid="{60868F30-D580-4B21-8498-A33835C395FC}"/>
    <cellStyle name="Millares 14 3 6 3" xfId="6167" xr:uid="{8BAEE51D-4914-4F75-8DA1-A626B572CEDC}"/>
    <cellStyle name="Millares 14 3 6 3 2" xfId="14433" xr:uid="{2F6FB4D0-CE66-458A-972A-128E679DB78A}"/>
    <cellStyle name="Millares 14 3 6 3 2 2" xfId="35936" xr:uid="{B7716902-731C-4041-B9AB-A9781CCA2698}"/>
    <cellStyle name="Millares 14 3 6 3 3" xfId="21068" xr:uid="{A3F6ADA0-13D8-469D-8E24-661B8EBCE12E}"/>
    <cellStyle name="Millares 14 3 6 3 3 2" xfId="42571" xr:uid="{0F532C51-5D82-4AA2-B927-DD2592AABEDB}"/>
    <cellStyle name="Millares 14 3 6 3 4" xfId="27673" xr:uid="{83B1DCD5-DDE1-4DFA-BEE3-1A9BA3A95240}"/>
    <cellStyle name="Millares 14 3 6 3 5" xfId="49176" xr:uid="{6C083E04-D267-4D0A-8F13-7ECE4CB5D5F8}"/>
    <cellStyle name="Millares 14 3 6 4" xfId="7808" xr:uid="{AA0929C8-394B-4943-8DAB-D635ED35F528}"/>
    <cellStyle name="Millares 14 3 6 4 2" xfId="29311" xr:uid="{ED586831-0320-423B-8285-A28516CE4928}"/>
    <cellStyle name="Millares 14 3 6 5" xfId="9465" xr:uid="{7EE9E7DA-AA82-4DF7-9AB2-EEB16F32E294}"/>
    <cellStyle name="Millares 14 3 6 5 2" xfId="30968" xr:uid="{0A15CEDE-B498-4FD6-9512-0995D3AE473F}"/>
    <cellStyle name="Millares 14 3 6 6" xfId="16100" xr:uid="{B2654AE3-65EE-41B4-A28C-D14CA92B5B83}"/>
    <cellStyle name="Millares 14 3 6 6 2" xfId="37603" xr:uid="{7CBEE6D6-15F4-43D8-94A5-263884279F2F}"/>
    <cellStyle name="Millares 14 3 6 7" xfId="22705" xr:uid="{E30115BC-1D26-4AB9-83DE-BD46620DC451}"/>
    <cellStyle name="Millares 14 3 6 8" xfId="44208" xr:uid="{E8BED0A3-236A-4BDC-A61A-8C6F6284634E}"/>
    <cellStyle name="Millares 14 3 7" xfId="1887" xr:uid="{319DC02B-AA68-40CE-81E1-95AD97A8C346}"/>
    <cellStyle name="Millares 14 3 7 2" xfId="10153" xr:uid="{2337A1D8-37DC-4D2A-9BD1-C8927C15FB1E}"/>
    <cellStyle name="Millares 14 3 7 2 2" xfId="31656" xr:uid="{2A316D9E-7C2C-4AE3-8C57-C9C5CA86EB38}"/>
    <cellStyle name="Millares 14 3 7 3" xfId="16788" xr:uid="{7A55C0D3-E9C7-4C07-9F74-218BE1E5F4B9}"/>
    <cellStyle name="Millares 14 3 7 3 2" xfId="38291" xr:uid="{51137836-7947-46AB-B0A8-422FB63206AC}"/>
    <cellStyle name="Millares 14 3 7 4" xfId="23393" xr:uid="{8671BCFD-78BD-44D0-B5A2-4EAAA24B96EE}"/>
    <cellStyle name="Millares 14 3 7 5" xfId="44896" xr:uid="{1AF2AE1A-6EC0-4903-AF7D-302A9F2406AD}"/>
    <cellStyle name="Millares 14 3 8" xfId="2572" xr:uid="{3F8F5A8B-F0BD-40A8-9F4B-FB433405D09A}"/>
    <cellStyle name="Millares 14 3 8 2" xfId="10838" xr:uid="{E4B80233-782B-4098-A742-353B697F1735}"/>
    <cellStyle name="Millares 14 3 8 2 2" xfId="32341" xr:uid="{BC0A7FAB-C134-419C-95CD-8FB56886A9F2}"/>
    <cellStyle name="Millares 14 3 8 3" xfId="17473" xr:uid="{E6CE3B8A-90E7-43C1-8187-5ABE1E7F1CFC}"/>
    <cellStyle name="Millares 14 3 8 3 2" xfId="38976" xr:uid="{06D22F8B-C614-4DAD-9683-6D41F7D1B955}"/>
    <cellStyle name="Millares 14 3 8 4" xfId="24078" xr:uid="{79E5EE18-F1A7-478D-96D4-E2A15F7E57B4}"/>
    <cellStyle name="Millares 14 3 8 5" xfId="45581" xr:uid="{2C376633-8C2F-48F0-B37E-BBD37D4C8548}"/>
    <cellStyle name="Millares 14 3 9" xfId="3083" xr:uid="{9780953C-3230-431B-AFA9-E5823AAC8862}"/>
    <cellStyle name="Millares 14 3 9 2" xfId="11349" xr:uid="{F9832B4F-BCC9-4DF5-A8D6-706A9D344780}"/>
    <cellStyle name="Millares 14 3 9 2 2" xfId="32852" xr:uid="{23CCB7CC-326C-40E7-A1AD-0A0647773BCD}"/>
    <cellStyle name="Millares 14 3 9 3" xfId="17984" xr:uid="{F552124F-C2E1-44F3-B87A-5B3F4DAB576D}"/>
    <cellStyle name="Millares 14 3 9 3 2" xfId="39487" xr:uid="{7C7F971C-0771-4485-86CE-8E31403271EA}"/>
    <cellStyle name="Millares 14 3 9 4" xfId="24589" xr:uid="{01FDEEB4-DD9D-4123-9392-758EFCB5DD79}"/>
    <cellStyle name="Millares 14 3 9 5" xfId="46092" xr:uid="{BED29161-C26C-458B-9C86-5D43DD2A235F}"/>
    <cellStyle name="Millares 14 4" xfId="234" xr:uid="{771F6D89-2592-498F-8EA9-4A260BF12E1E}"/>
    <cellStyle name="Millares 14 4 10" xfId="4748" xr:uid="{6D0C6A74-E28F-411E-9310-17461158B6DF}"/>
    <cellStyle name="Millares 14 4 10 2" xfId="13014" xr:uid="{B0E1F2E4-4EF2-4858-95C9-EB52528C489C}"/>
    <cellStyle name="Millares 14 4 10 2 2" xfId="34517" xr:uid="{FDF3A13D-B5AF-4421-B215-E2F46C02A56A}"/>
    <cellStyle name="Millares 14 4 10 3" xfId="19649" xr:uid="{AE49F090-7891-4826-BA80-3787B54FA2FE}"/>
    <cellStyle name="Millares 14 4 10 3 2" xfId="41152" xr:uid="{C584CE21-9414-4FC8-B21D-79929ECB530B}"/>
    <cellStyle name="Millares 14 4 10 4" xfId="26254" xr:uid="{0EE32DF8-DA3D-4BA9-9593-3668BB414F24}"/>
    <cellStyle name="Millares 14 4 10 5" xfId="47757" xr:uid="{B4E63ADD-D3E8-4AB4-9835-2A500A8A5C26}"/>
    <cellStyle name="Millares 14 4 11" xfId="5251" xr:uid="{17C89474-D85F-4C8E-9135-F18288F94425}"/>
    <cellStyle name="Millares 14 4 11 2" xfId="13517" xr:uid="{DE759262-965B-416E-8986-71232C64C01E}"/>
    <cellStyle name="Millares 14 4 11 2 2" xfId="35020" xr:uid="{357F1ED3-48D6-470A-991E-66A161ED54B4}"/>
    <cellStyle name="Millares 14 4 11 3" xfId="20152" xr:uid="{50F9C68C-57E0-423D-8AC7-64746D5242DC}"/>
    <cellStyle name="Millares 14 4 11 3 2" xfId="41655" xr:uid="{5F21F024-E168-455D-9172-9EABAB0E5C11}"/>
    <cellStyle name="Millares 14 4 11 4" xfId="26757" xr:uid="{2674CA2B-A793-4D36-8528-250FEE6D7F09}"/>
    <cellStyle name="Millares 14 4 11 5" xfId="48260" xr:uid="{9DD00B2F-17B7-4C93-AC5F-72846BDAEE5C}"/>
    <cellStyle name="Millares 14 4 12" xfId="6892" xr:uid="{B749AF1D-C2BA-493D-8BB6-5A99C9394894}"/>
    <cellStyle name="Millares 14 4 12 2" xfId="28395" xr:uid="{19E46D3A-962E-4920-98EE-88540EB6C360}"/>
    <cellStyle name="Millares 14 4 13" xfId="8547" xr:uid="{DECB3537-2D5A-4E84-8F45-77D657DD65FB}"/>
    <cellStyle name="Millares 14 4 13 2" xfId="30050" xr:uid="{F4F39395-032D-4129-BAFF-A9B99DE2F39E}"/>
    <cellStyle name="Millares 14 4 14" xfId="15185" xr:uid="{A9ECBB1A-C0F3-4088-8A1A-631D0F19E2D3}"/>
    <cellStyle name="Millares 14 4 14 2" xfId="36688" xr:uid="{B0CDD716-C3CC-4DF9-BB2C-AC1EEF4AD75B}"/>
    <cellStyle name="Millares 14 4 15" xfId="21790" xr:uid="{86CC6145-AD8C-4D13-998D-5C33D5D67FC0}"/>
    <cellStyle name="Millares 14 4 16" xfId="43293" xr:uid="{29D04945-225C-4DC5-A6ED-64CFD1BBB54B}"/>
    <cellStyle name="Millares 14 4 2" xfId="545" xr:uid="{0D555B83-A574-4636-8E30-40A1BF180EB8}"/>
    <cellStyle name="Millares 14 4 2 10" xfId="7156" xr:uid="{8E40CB35-EE72-4F73-AFEA-2CD0D64DDFBF}"/>
    <cellStyle name="Millares 14 4 2 10 2" xfId="28659" xr:uid="{214FDB68-2E77-43B2-BAEA-7F7CB116CDE5}"/>
    <cellStyle name="Millares 14 4 2 11" xfId="8812" xr:uid="{306746D8-5208-471F-8D7B-6D1686F3C7EA}"/>
    <cellStyle name="Millares 14 4 2 11 2" xfId="30315" xr:uid="{A71266C0-E47D-4C28-A0F4-2CA25870E347}"/>
    <cellStyle name="Millares 14 4 2 12" xfId="15448" xr:uid="{BAA80DEF-1F52-4E9A-A627-B1AF53FFC2C1}"/>
    <cellStyle name="Millares 14 4 2 12 2" xfId="36951" xr:uid="{F82214FE-B3F5-40D8-8B68-D43B2C0BEE26}"/>
    <cellStyle name="Millares 14 4 2 13" xfId="22053" xr:uid="{CBBBB055-AE85-4D22-B5E0-0720025B2BBF}"/>
    <cellStyle name="Millares 14 4 2 14" xfId="43556" xr:uid="{7C9A4AA8-C7B0-4CF9-8C03-38A790F64941}"/>
    <cellStyle name="Millares 14 4 2 2" xfId="827" xr:uid="{D5DDB008-7353-4E16-AEAF-9CD0F15EAE17}"/>
    <cellStyle name="Millares 14 4 2 2 10" xfId="15728" xr:uid="{F758904F-3A0F-40CD-A37B-6BB39228E999}"/>
    <cellStyle name="Millares 14 4 2 2 10 2" xfId="37231" xr:uid="{FDA4DAC8-480F-49B4-AFB6-3165EE0C7EED}"/>
    <cellStyle name="Millares 14 4 2 2 11" xfId="22333" xr:uid="{B820E77F-C834-41BD-9FD9-B82430939E06}"/>
    <cellStyle name="Millares 14 4 2 2 12" xfId="43836" xr:uid="{1ED38B5B-3894-4F43-81AB-34526EF58C72}"/>
    <cellStyle name="Millares 14 4 2 2 2" xfId="1773" xr:uid="{7E08AD02-2977-4146-A125-9ED2BE054B4A}"/>
    <cellStyle name="Millares 14 4 2 2 2 2" xfId="4602" xr:uid="{DA4ECE12-61EF-4177-B39D-ED20AF41B28B}"/>
    <cellStyle name="Millares 14 4 2 2 2 2 2" xfId="12868" xr:uid="{AC3EE628-3AA0-4228-BBA9-0872D41226E3}"/>
    <cellStyle name="Millares 14 4 2 2 2 2 2 2" xfId="34371" xr:uid="{8062C222-EF79-4384-8F95-E8BA3D44B300}"/>
    <cellStyle name="Millares 14 4 2 2 2 2 3" xfId="19503" xr:uid="{A168A823-71EE-4E77-AE58-E3731FF383C9}"/>
    <cellStyle name="Millares 14 4 2 2 2 2 3 2" xfId="41006" xr:uid="{12BB9DDD-E2C2-4EC7-8370-C9894C253AD8}"/>
    <cellStyle name="Millares 14 4 2 2 2 2 4" xfId="26108" xr:uid="{80E94B35-C8CD-4BD5-93AA-39DD44791B28}"/>
    <cellStyle name="Millares 14 4 2 2 2 2 5" xfId="47611" xr:uid="{6F7D6E0A-5B9D-4925-93C0-384156EEECF2}"/>
    <cellStyle name="Millares 14 4 2 2 2 3" xfId="6741" xr:uid="{9469C4C7-27C9-47F6-9DB4-E7CD62D7E6C6}"/>
    <cellStyle name="Millares 14 4 2 2 2 3 2" xfId="15007" xr:uid="{5BD79DBC-4BCA-42E3-A5C2-088AFEB256BB}"/>
    <cellStyle name="Millares 14 4 2 2 2 3 2 2" xfId="36510" xr:uid="{10244F20-D079-4C92-A6BA-FBC038D6D8C6}"/>
    <cellStyle name="Millares 14 4 2 2 2 3 3" xfId="21642" xr:uid="{8DFC7DD6-26C3-41A1-9787-1F7B71B7A023}"/>
    <cellStyle name="Millares 14 4 2 2 2 3 3 2" xfId="43145" xr:uid="{1622007D-CB81-4A35-96AF-9B1885404C41}"/>
    <cellStyle name="Millares 14 4 2 2 2 3 4" xfId="28247" xr:uid="{96C353F7-F3B1-4AEE-B665-030D57BC19EE}"/>
    <cellStyle name="Millares 14 4 2 2 2 3 5" xfId="49750" xr:uid="{5F3882AF-4113-45FE-BF51-B84E67998D9B}"/>
    <cellStyle name="Millares 14 4 2 2 2 4" xfId="8382" xr:uid="{E797E70B-929D-42EF-A7DF-6392B6E82ACA}"/>
    <cellStyle name="Millares 14 4 2 2 2 4 2" xfId="29885" xr:uid="{777F3474-6079-43D0-B20C-E8BFF2688218}"/>
    <cellStyle name="Millares 14 4 2 2 2 5" xfId="10039" xr:uid="{D3023F9D-0698-4C3B-B08E-EEF1FCAF3BCC}"/>
    <cellStyle name="Millares 14 4 2 2 2 5 2" xfId="31542" xr:uid="{47286B10-5049-4CCC-837F-708028265108}"/>
    <cellStyle name="Millares 14 4 2 2 2 6" xfId="16674" xr:uid="{46055422-3A78-494D-B27A-2CEF75AAA901}"/>
    <cellStyle name="Millares 14 4 2 2 2 6 2" xfId="38177" xr:uid="{A3EA81DB-0A54-4E76-BA08-0B1B2B635507}"/>
    <cellStyle name="Millares 14 4 2 2 2 7" xfId="23279" xr:uid="{59C98F7C-7449-443C-B65C-7455AC48D50A}"/>
    <cellStyle name="Millares 14 4 2 2 2 8" xfId="44782" xr:uid="{C0666E5B-AD51-4A0D-BD04-6A39A0962CEA}"/>
    <cellStyle name="Millares 14 4 2 2 3" xfId="2460" xr:uid="{CE740153-8922-4395-AE5C-ED4A200F75BF}"/>
    <cellStyle name="Millares 14 4 2 2 3 2" xfId="10726" xr:uid="{10F9931E-129B-44A2-AE00-9F70B72E851B}"/>
    <cellStyle name="Millares 14 4 2 2 3 2 2" xfId="32229" xr:uid="{165203F2-7D4C-4D41-89C9-B0733DEDB9F2}"/>
    <cellStyle name="Millares 14 4 2 2 3 3" xfId="17361" xr:uid="{09E90831-B8A4-439F-9D35-C60AE30C70C8}"/>
    <cellStyle name="Millares 14 4 2 2 3 3 2" xfId="38864" xr:uid="{34E84103-9564-461B-8BAA-563983338A77}"/>
    <cellStyle name="Millares 14 4 2 2 3 4" xfId="23966" xr:uid="{09D73694-7769-4A38-8332-21E188C710B1}"/>
    <cellStyle name="Millares 14 4 2 2 3 5" xfId="45469" xr:uid="{09412F4C-1425-4F54-8793-E2E33E8095E7}"/>
    <cellStyle name="Millares 14 4 2 2 4" xfId="2977" xr:uid="{D39ED364-89B2-49E3-BFCF-D73B74DD963C}"/>
    <cellStyle name="Millares 14 4 2 2 4 2" xfId="11243" xr:uid="{5468344E-ABB2-44D6-94E7-EDF7871BAF62}"/>
    <cellStyle name="Millares 14 4 2 2 4 2 2" xfId="32746" xr:uid="{52B1AC3B-9A88-45EF-8D54-C8B4358679E5}"/>
    <cellStyle name="Millares 14 4 2 2 4 3" xfId="17878" xr:uid="{B620A5C0-90FC-456A-AC4E-8D26BD5AE502}"/>
    <cellStyle name="Millares 14 4 2 2 4 3 2" xfId="39381" xr:uid="{D63A183F-7E67-43E2-86DD-EFB01DAF9216}"/>
    <cellStyle name="Millares 14 4 2 2 4 4" xfId="24483" xr:uid="{D53AF36B-80A5-4C2E-BC9D-5A374C573AAA}"/>
    <cellStyle name="Millares 14 4 2 2 4 5" xfId="45986" xr:uid="{0951D6CB-AD41-48D7-B131-618FA8FBA0E6}"/>
    <cellStyle name="Millares 14 4 2 2 5" xfId="3656" xr:uid="{5161CDF5-D24D-4CAD-BEF2-473E7C5882DA}"/>
    <cellStyle name="Millares 14 4 2 2 5 2" xfId="11922" xr:uid="{A0FA7A78-B48A-4B3C-A39C-D4DA435851B2}"/>
    <cellStyle name="Millares 14 4 2 2 5 2 2" xfId="33425" xr:uid="{E00BB7C2-EEC9-4ED4-8A64-BF37EE1516A3}"/>
    <cellStyle name="Millares 14 4 2 2 5 3" xfId="18557" xr:uid="{FB4414C7-7D39-42DA-9BD8-C89FE3091563}"/>
    <cellStyle name="Millares 14 4 2 2 5 3 2" xfId="40060" xr:uid="{5B24A387-4C4E-43E6-B6D6-2F30679AE8F4}"/>
    <cellStyle name="Millares 14 4 2 2 5 4" xfId="25162" xr:uid="{693CF5CE-2340-491F-B73F-94220F5757D0}"/>
    <cellStyle name="Millares 14 4 2 2 5 5" xfId="46665" xr:uid="{67CD91B3-9B37-4C9E-83F2-6AA10131D059}"/>
    <cellStyle name="Millares 14 4 2 2 6" xfId="5121" xr:uid="{EE53E245-99CC-4C78-82D2-BAAAFC036228}"/>
    <cellStyle name="Millares 14 4 2 2 6 2" xfId="13387" xr:uid="{318EE081-9981-457F-94AB-DADD0A95B1E8}"/>
    <cellStyle name="Millares 14 4 2 2 6 2 2" xfId="34890" xr:uid="{31BDEDD7-72BA-4D54-AA9C-84ACBEE7F0CB}"/>
    <cellStyle name="Millares 14 4 2 2 6 3" xfId="20022" xr:uid="{7B0BE488-AFF4-44AD-9B88-870094F23812}"/>
    <cellStyle name="Millares 14 4 2 2 6 3 2" xfId="41525" xr:uid="{B49E6F5E-74CF-4DCA-B6F6-5D256E931BEB}"/>
    <cellStyle name="Millares 14 4 2 2 6 4" xfId="26627" xr:uid="{649B1BBB-0332-47D6-BD9E-86FAE871C2F1}"/>
    <cellStyle name="Millares 14 4 2 2 6 5" xfId="48130" xr:uid="{E94439EF-170A-4F6B-BB0E-5A46A6BC8EDF}"/>
    <cellStyle name="Millares 14 4 2 2 7" xfId="5795" xr:uid="{8FC58FC8-0D7F-4C2B-9A02-15E1FB0CED20}"/>
    <cellStyle name="Millares 14 4 2 2 7 2" xfId="14061" xr:uid="{35EB5ED1-B090-473A-B7EE-36FE221E0CE6}"/>
    <cellStyle name="Millares 14 4 2 2 7 2 2" xfId="35564" xr:uid="{E44B4F10-6D8E-4CBE-B072-8D401687959A}"/>
    <cellStyle name="Millares 14 4 2 2 7 3" xfId="20696" xr:uid="{8152AFFE-3118-4CD6-976B-1D221D1C63E0}"/>
    <cellStyle name="Millares 14 4 2 2 7 3 2" xfId="42199" xr:uid="{67BEACCD-CBC1-4E83-B211-0CD0EB986A2E}"/>
    <cellStyle name="Millares 14 4 2 2 7 4" xfId="27301" xr:uid="{AF7F6D35-B9D2-493D-AE2F-F96D2176BB63}"/>
    <cellStyle name="Millares 14 4 2 2 7 5" xfId="48804" xr:uid="{EA35FEB5-1EF3-4323-86CE-0E44EBCBAEC8}"/>
    <cellStyle name="Millares 14 4 2 2 8" xfId="7436" xr:uid="{8CBD8BC3-DF44-495D-939A-C4A69C89B9D6}"/>
    <cellStyle name="Millares 14 4 2 2 8 2" xfId="28939" xr:uid="{73221696-500D-4695-A567-459DB9B49FD5}"/>
    <cellStyle name="Millares 14 4 2 2 9" xfId="9093" xr:uid="{8957AB40-3025-4DD0-A867-B281F91E795F}"/>
    <cellStyle name="Millares 14 4 2 2 9 2" xfId="30596" xr:uid="{C984CBEE-DBB4-4DE3-B93C-BCC6B8F55476}"/>
    <cellStyle name="Millares 14 4 2 3" xfId="1097" xr:uid="{4624D7B6-56ED-4706-81BF-E4247C225531}"/>
    <cellStyle name="Millares 14 4 2 3 2" xfId="3926" xr:uid="{7FD2E6F7-D475-46CA-A655-32AF46C0BEC6}"/>
    <cellStyle name="Millares 14 4 2 3 2 2" xfId="12192" xr:uid="{6F480611-CA7F-429F-8A03-FB4ED0AEA9F3}"/>
    <cellStyle name="Millares 14 4 2 3 2 2 2" xfId="33695" xr:uid="{AE38EBD1-2B52-4727-80D5-AF1223FB189E}"/>
    <cellStyle name="Millares 14 4 2 3 2 3" xfId="18827" xr:uid="{5CA45C69-A697-4951-8949-1FEBED12FB13}"/>
    <cellStyle name="Millares 14 4 2 3 2 3 2" xfId="40330" xr:uid="{373CB10F-3055-46F9-A430-04E42257A282}"/>
    <cellStyle name="Millares 14 4 2 3 2 4" xfId="25432" xr:uid="{1E8F45AB-B943-4D6D-BF0F-A0C1462AF10B}"/>
    <cellStyle name="Millares 14 4 2 3 2 5" xfId="46935" xr:uid="{82CD922E-6F8F-41D9-BBFE-BBEB98F17792}"/>
    <cellStyle name="Millares 14 4 2 3 3" xfId="6065" xr:uid="{398C3E43-9EEE-4F13-8AEB-77C8CBC9278C}"/>
    <cellStyle name="Millares 14 4 2 3 3 2" xfId="14331" xr:uid="{0143213B-450F-44D0-A989-E21D222FF8BA}"/>
    <cellStyle name="Millares 14 4 2 3 3 2 2" xfId="35834" xr:uid="{D075A0B4-3473-4734-AFE3-4FCA3EFD7CBA}"/>
    <cellStyle name="Millares 14 4 2 3 3 3" xfId="20966" xr:uid="{416C03A6-DA3F-4B35-A0F8-882AB2508D5F}"/>
    <cellStyle name="Millares 14 4 2 3 3 3 2" xfId="42469" xr:uid="{35AB9FB1-8427-460E-A03A-C06FBD55E8E7}"/>
    <cellStyle name="Millares 14 4 2 3 3 4" xfId="27571" xr:uid="{AD733C3F-A505-42D6-90AD-36CBA396C1AC}"/>
    <cellStyle name="Millares 14 4 2 3 3 5" xfId="49074" xr:uid="{EBD326CC-B2B5-45D6-9901-2466366D840F}"/>
    <cellStyle name="Millares 14 4 2 3 4" xfId="7706" xr:uid="{EFFEAFB9-923B-4F60-B407-B9763E02D6AC}"/>
    <cellStyle name="Millares 14 4 2 3 4 2" xfId="29209" xr:uid="{9596DE4D-1F0F-4B61-AA09-B909F2937009}"/>
    <cellStyle name="Millares 14 4 2 3 5" xfId="9363" xr:uid="{8FD288AF-26F0-4487-B0CA-D75707ED46D1}"/>
    <cellStyle name="Millares 14 4 2 3 5 2" xfId="30866" xr:uid="{E696C178-53E7-4CD3-9933-229FCC2D27D2}"/>
    <cellStyle name="Millares 14 4 2 3 6" xfId="15998" xr:uid="{2D889CAA-DA16-4AFE-8A5B-4BBE49BCCFB7}"/>
    <cellStyle name="Millares 14 4 2 3 6 2" xfId="37501" xr:uid="{D25463BD-C632-43A4-9E80-106A0D94E764}"/>
    <cellStyle name="Millares 14 4 2 3 7" xfId="22603" xr:uid="{DCEE401E-F96A-44F8-81F0-533B6721521A}"/>
    <cellStyle name="Millares 14 4 2 3 8" xfId="44106" xr:uid="{9AD83577-280E-4A95-9F69-500EF847BAD7}"/>
    <cellStyle name="Millares 14 4 2 4" xfId="1493" xr:uid="{9AB3124B-0D87-4C97-8817-83FB582CB51C}"/>
    <cellStyle name="Millares 14 4 2 4 2" xfId="4322" xr:uid="{F436C1B7-E001-4F28-BF8F-41FF37D47D61}"/>
    <cellStyle name="Millares 14 4 2 4 2 2" xfId="12588" xr:uid="{D9B086C6-6D79-4542-A063-27A0C4B24F8E}"/>
    <cellStyle name="Millares 14 4 2 4 2 2 2" xfId="34091" xr:uid="{19040220-0C71-4FE7-8216-4AEEE5E8B378}"/>
    <cellStyle name="Millares 14 4 2 4 2 3" xfId="19223" xr:uid="{9D3FB69D-2EB0-461B-90AF-CA7E02B137B7}"/>
    <cellStyle name="Millares 14 4 2 4 2 3 2" xfId="40726" xr:uid="{47E46DEC-0944-46B2-839C-7C84089E70C7}"/>
    <cellStyle name="Millares 14 4 2 4 2 4" xfId="25828" xr:uid="{026F4654-AE6E-49C7-9701-88B6054084ED}"/>
    <cellStyle name="Millares 14 4 2 4 2 5" xfId="47331" xr:uid="{E39B99FA-732F-4445-8339-10A59F78BA5D}"/>
    <cellStyle name="Millares 14 4 2 4 3" xfId="6461" xr:uid="{BFA70E3D-B7BA-49D2-A1A7-4C21236E4F0F}"/>
    <cellStyle name="Millares 14 4 2 4 3 2" xfId="14727" xr:uid="{B57B7F17-B55C-4B41-A594-D1CDE8B060F7}"/>
    <cellStyle name="Millares 14 4 2 4 3 2 2" xfId="36230" xr:uid="{68455493-7B36-40B4-B496-360635545667}"/>
    <cellStyle name="Millares 14 4 2 4 3 3" xfId="21362" xr:uid="{91066367-7276-4FD1-85FB-A75773E3AC8B}"/>
    <cellStyle name="Millares 14 4 2 4 3 3 2" xfId="42865" xr:uid="{707F2896-8BE6-4CC5-83E8-64B86286AA9C}"/>
    <cellStyle name="Millares 14 4 2 4 3 4" xfId="27967" xr:uid="{8906EA35-7C3A-487D-9DEF-7D5913E5873E}"/>
    <cellStyle name="Millares 14 4 2 4 3 5" xfId="49470" xr:uid="{480B35DF-5F59-424E-850C-2AD247A33547}"/>
    <cellStyle name="Millares 14 4 2 4 4" xfId="8102" xr:uid="{4D77ADA8-1DEA-440F-A0EE-7FA0F10B0B0A}"/>
    <cellStyle name="Millares 14 4 2 4 4 2" xfId="29605" xr:uid="{18B48AD4-5A0D-4AEE-A26C-1FA35F20F08D}"/>
    <cellStyle name="Millares 14 4 2 4 5" xfId="9759" xr:uid="{3C445EF5-4C81-4756-97B3-69E9CE00CE7E}"/>
    <cellStyle name="Millares 14 4 2 4 5 2" xfId="31262" xr:uid="{3022F3DB-2BD0-4F62-BF52-F2D532954406}"/>
    <cellStyle name="Millares 14 4 2 4 6" xfId="16394" xr:uid="{B2D6F64A-DE23-4D93-B15B-D09AFAA8F3B6}"/>
    <cellStyle name="Millares 14 4 2 4 6 2" xfId="37897" xr:uid="{7A506303-DDA0-4622-8307-D31B33F0ED9F}"/>
    <cellStyle name="Millares 14 4 2 4 7" xfId="22999" xr:uid="{82DFD741-8731-4830-99EA-8110B22DFB6D}"/>
    <cellStyle name="Millares 14 4 2 4 8" xfId="44502" xr:uid="{F1D9C560-BC9A-4DE8-BCF8-B981FD1F6DE9}"/>
    <cellStyle name="Millares 14 4 2 5" xfId="2180" xr:uid="{26F6A748-E824-4338-A5DB-6D09A148AB8E}"/>
    <cellStyle name="Millares 14 4 2 5 2" xfId="10446" xr:uid="{8D498440-8F43-43E0-BF84-D5B1D7B7BE56}"/>
    <cellStyle name="Millares 14 4 2 5 2 2" xfId="31949" xr:uid="{EAC941C9-B074-48E1-8F72-5D688164E398}"/>
    <cellStyle name="Millares 14 4 2 5 3" xfId="17081" xr:uid="{6D0D46B8-A270-4682-8770-7D891F4D0E81}"/>
    <cellStyle name="Millares 14 4 2 5 3 2" xfId="38584" xr:uid="{DCC9A795-34B9-470D-9884-CF8577757CCE}"/>
    <cellStyle name="Millares 14 4 2 5 4" xfId="23686" xr:uid="{5BD2EE48-172B-4820-8E15-E83A3990F57F}"/>
    <cellStyle name="Millares 14 4 2 5 5" xfId="45189" xr:uid="{88226904-1CEB-4D92-A2B1-AF417647D31E}"/>
    <cellStyle name="Millares 14 4 2 6" xfId="2726" xr:uid="{FBD089CF-132E-44EC-9669-5195E6271ABD}"/>
    <cellStyle name="Millares 14 4 2 6 2" xfId="10992" xr:uid="{5C4D3F93-AD68-40EF-B11A-C57C61C592B3}"/>
    <cellStyle name="Millares 14 4 2 6 2 2" xfId="32495" xr:uid="{5AA16EF5-52F3-4782-80A4-9E395D285F45}"/>
    <cellStyle name="Millares 14 4 2 6 3" xfId="17627" xr:uid="{F2E05846-7E8E-41F0-9230-B52AB492A27F}"/>
    <cellStyle name="Millares 14 4 2 6 3 2" xfId="39130" xr:uid="{E0803F79-8B6D-414D-A999-31733C66E077}"/>
    <cellStyle name="Millares 14 4 2 6 4" xfId="24232" xr:uid="{EB416B5B-5E30-4C8E-84ED-C0B96746BC34}"/>
    <cellStyle name="Millares 14 4 2 6 5" xfId="45735" xr:uid="{C62A56CD-11A6-42F0-9E01-B979C072A65B}"/>
    <cellStyle name="Millares 14 4 2 7" xfId="3376" xr:uid="{AD7F60EF-E436-4F47-B168-FB57C0A2CB44}"/>
    <cellStyle name="Millares 14 4 2 7 2" xfId="11642" xr:uid="{A947CD01-7CA7-429E-83DB-86B6DB793FF9}"/>
    <cellStyle name="Millares 14 4 2 7 2 2" xfId="33145" xr:uid="{BC84FBB6-E295-4104-BB8E-BF323DE677F4}"/>
    <cellStyle name="Millares 14 4 2 7 3" xfId="18277" xr:uid="{1C468E4F-AFB8-4062-829E-BD04FF9BB02B}"/>
    <cellStyle name="Millares 14 4 2 7 3 2" xfId="39780" xr:uid="{8D8ADEF6-1D45-4592-BFF5-C484A114AE2F}"/>
    <cellStyle name="Millares 14 4 2 7 4" xfId="24882" xr:uid="{7FFE4E9E-08E2-4AD5-A57E-2315B5506E72}"/>
    <cellStyle name="Millares 14 4 2 7 5" xfId="46385" xr:uid="{0A4ABB59-5986-4435-8618-5C0E8E8F1AA0}"/>
    <cellStyle name="Millares 14 4 2 8" xfId="4870" xr:uid="{8135BFDA-2148-4BC1-BBF2-AD0F6B36A2FB}"/>
    <cellStyle name="Millares 14 4 2 8 2" xfId="13136" xr:uid="{46AD73AE-04B8-4FC3-9A9E-2409151C002F}"/>
    <cellStyle name="Millares 14 4 2 8 2 2" xfId="34639" xr:uid="{96C6A4C5-2ABC-4621-85F5-C2D8D2E2F37D}"/>
    <cellStyle name="Millares 14 4 2 8 3" xfId="19771" xr:uid="{DABE19ED-AF55-40C8-8C6D-8A0BE23159F1}"/>
    <cellStyle name="Millares 14 4 2 8 3 2" xfId="41274" xr:uid="{DC74F367-AE21-4EE3-A7C4-A90C81410F5D}"/>
    <cellStyle name="Millares 14 4 2 8 4" xfId="26376" xr:uid="{A269C964-5E0B-4ED3-9A94-51B866AD16E7}"/>
    <cellStyle name="Millares 14 4 2 8 5" xfId="47879" xr:uid="{8C955DDF-9E25-40A2-9A9A-9519EBD9C0DE}"/>
    <cellStyle name="Millares 14 4 2 9" xfId="5515" xr:uid="{6271DFAF-43DB-49A8-9851-E0748B4DA9A1}"/>
    <cellStyle name="Millares 14 4 2 9 2" xfId="13781" xr:uid="{F1355001-B879-4F3A-A105-8FDB0C6CCA21}"/>
    <cellStyle name="Millares 14 4 2 9 2 2" xfId="35284" xr:uid="{BC4ECA64-2FAB-43E6-A31D-9CBA305BB32A}"/>
    <cellStyle name="Millares 14 4 2 9 3" xfId="20416" xr:uid="{4906CF74-0D38-434B-BD37-8AA244D22240}"/>
    <cellStyle name="Millares 14 4 2 9 3 2" xfId="41919" xr:uid="{FC68F407-09B7-4584-AA2E-6638997B955D}"/>
    <cellStyle name="Millares 14 4 2 9 4" xfId="27021" xr:uid="{EC2F3E3F-C887-4FB3-ABBE-10328018E68C}"/>
    <cellStyle name="Millares 14 4 2 9 5" xfId="48524" xr:uid="{5F0E89F6-1FCF-45E1-99B6-C82324CAF992}"/>
    <cellStyle name="Millares 14 4 3" xfId="416" xr:uid="{0CF0E063-49F8-4C8B-B1BA-22BF07D417EC}"/>
    <cellStyle name="Millares 14 4 3 10" xfId="15319" xr:uid="{37156445-46B2-4C23-AA70-F313B26F369E}"/>
    <cellStyle name="Millares 14 4 3 10 2" xfId="36822" xr:uid="{C515812B-5CF3-47DA-BEBF-49808A6660AC}"/>
    <cellStyle name="Millares 14 4 3 11" xfId="21924" xr:uid="{48C91F6C-0DC8-4073-9E2F-992618509013}"/>
    <cellStyle name="Millares 14 4 3 12" xfId="43427" xr:uid="{8C76B193-5449-49D5-B2A2-2A79F232CF4D}"/>
    <cellStyle name="Millares 14 4 3 2" xfId="1364" xr:uid="{486196EC-AEBA-4C0E-A9C8-036664E3610A}"/>
    <cellStyle name="Millares 14 4 3 2 2" xfId="4193" xr:uid="{6D1D6705-95C7-4A86-8FF2-A0A4997FF495}"/>
    <cellStyle name="Millares 14 4 3 2 2 2" xfId="12459" xr:uid="{DEEDE746-7E2B-4B26-A7D7-29F999CEB3C9}"/>
    <cellStyle name="Millares 14 4 3 2 2 2 2" xfId="33962" xr:uid="{7F818C7A-0857-4148-8AE7-A5CC438EEC5E}"/>
    <cellStyle name="Millares 14 4 3 2 2 3" xfId="19094" xr:uid="{3FF1A82C-4817-4FB2-B910-46B75C55608A}"/>
    <cellStyle name="Millares 14 4 3 2 2 3 2" xfId="40597" xr:uid="{F0B4CC11-53F5-4F1B-930B-3E8F8F7DE9D9}"/>
    <cellStyle name="Millares 14 4 3 2 2 4" xfId="25699" xr:uid="{25E25E60-B366-4F74-A584-8EF2C6002F7D}"/>
    <cellStyle name="Millares 14 4 3 2 2 5" xfId="47202" xr:uid="{F09FA64D-15FF-4567-9F5C-3F8AD7ED2F67}"/>
    <cellStyle name="Millares 14 4 3 2 3" xfId="6332" xr:uid="{644474AD-6A74-46FD-BEDB-E7123095065B}"/>
    <cellStyle name="Millares 14 4 3 2 3 2" xfId="14598" xr:uid="{BC73065C-9526-4428-A80D-C40514B05537}"/>
    <cellStyle name="Millares 14 4 3 2 3 2 2" xfId="36101" xr:uid="{414A77E8-BBC1-4002-BFB0-F9259FD5C0E2}"/>
    <cellStyle name="Millares 14 4 3 2 3 3" xfId="21233" xr:uid="{ABAACF75-AF63-4D5A-8C2B-780664A1CED1}"/>
    <cellStyle name="Millares 14 4 3 2 3 3 2" xfId="42736" xr:uid="{F44B99A8-79DC-47E5-B779-A67E091CC401}"/>
    <cellStyle name="Millares 14 4 3 2 3 4" xfId="27838" xr:uid="{746C9CC6-E31C-442A-A7C9-157B4EA5F009}"/>
    <cellStyle name="Millares 14 4 3 2 3 5" xfId="49341" xr:uid="{1E7C4F9F-4B42-4054-A73A-28161F595864}"/>
    <cellStyle name="Millares 14 4 3 2 4" xfId="7973" xr:uid="{EFAF45F8-F9D9-46D2-BB07-26A5349EA911}"/>
    <cellStyle name="Millares 14 4 3 2 4 2" xfId="29476" xr:uid="{649FD870-61C0-43A8-9397-FFF22A4F2EFE}"/>
    <cellStyle name="Millares 14 4 3 2 5" xfId="9630" xr:uid="{8BD894F6-7E08-4282-B2A6-3EA4B2E44E93}"/>
    <cellStyle name="Millares 14 4 3 2 5 2" xfId="31133" xr:uid="{38D9D2E1-EAEC-4A66-BA6D-A62ABCED7860}"/>
    <cellStyle name="Millares 14 4 3 2 6" xfId="16265" xr:uid="{5603B989-F374-4052-944A-E1D0A1B45CF9}"/>
    <cellStyle name="Millares 14 4 3 2 6 2" xfId="37768" xr:uid="{26C79FD3-8353-4D34-AC5C-A12291405D72}"/>
    <cellStyle name="Millares 14 4 3 2 7" xfId="22870" xr:uid="{2A18EFAA-2F19-418A-9328-5902EA190664}"/>
    <cellStyle name="Millares 14 4 3 2 8" xfId="44373" xr:uid="{1CD757AF-F025-4486-BBB2-C6D76FE76957}"/>
    <cellStyle name="Millares 14 4 3 3" xfId="2051" xr:uid="{BEE60E3A-2A2A-4D35-AA2A-B3B9ACDD8F77}"/>
    <cellStyle name="Millares 14 4 3 3 2" xfId="10317" xr:uid="{0FA3B421-62D5-47F3-822C-20C3404AE308}"/>
    <cellStyle name="Millares 14 4 3 3 2 2" xfId="31820" xr:uid="{F16963EF-6F91-4E9E-8C1C-DD0616039C09}"/>
    <cellStyle name="Millares 14 4 3 3 3" xfId="16952" xr:uid="{41BEF9AF-6098-4A55-A0E9-F7139D342DE8}"/>
    <cellStyle name="Millares 14 4 3 3 3 2" xfId="38455" xr:uid="{1F8328DC-2437-47A0-BA92-37A709D0B8E7}"/>
    <cellStyle name="Millares 14 4 3 3 4" xfId="23557" xr:uid="{154F504C-1A1E-4A1E-B5E3-10A926E87C9D}"/>
    <cellStyle name="Millares 14 4 3 3 5" xfId="45060" xr:uid="{48709E26-4D4D-4C8D-8FE0-CF5D1EFDA09B}"/>
    <cellStyle name="Millares 14 4 3 4" xfId="2850" xr:uid="{A2C22103-E5EE-46AA-BDFF-18394AE533AD}"/>
    <cellStyle name="Millares 14 4 3 4 2" xfId="11116" xr:uid="{8CFE023A-0E3A-48DD-B283-624E8CD2457A}"/>
    <cellStyle name="Millares 14 4 3 4 2 2" xfId="32619" xr:uid="{F10D19D4-DE03-485A-B25C-6F3FDAEC7F64}"/>
    <cellStyle name="Millares 14 4 3 4 3" xfId="17751" xr:uid="{B03F928B-84AC-49A7-B50B-9A61A0C90B1E}"/>
    <cellStyle name="Millares 14 4 3 4 3 2" xfId="39254" xr:uid="{C38A5CBC-C6A5-4DEE-BD0A-222EC73455DB}"/>
    <cellStyle name="Millares 14 4 3 4 4" xfId="24356" xr:uid="{B6A08B20-81CF-4ED7-ABC8-41C0A9001727}"/>
    <cellStyle name="Millares 14 4 3 4 5" xfId="45859" xr:uid="{44924A40-B911-4560-8D33-395D1F58010F}"/>
    <cellStyle name="Millares 14 4 3 5" xfId="3247" xr:uid="{C9A8EE13-7614-4DA2-B462-A4C2C8DB9A20}"/>
    <cellStyle name="Millares 14 4 3 5 2" xfId="11513" xr:uid="{CD072A89-2AFC-42F7-932F-2D450CA38498}"/>
    <cellStyle name="Millares 14 4 3 5 2 2" xfId="33016" xr:uid="{D1F25258-830C-4045-8126-8F1C1FC721DF}"/>
    <cellStyle name="Millares 14 4 3 5 3" xfId="18148" xr:uid="{B07F66DA-0A4C-4554-BA2D-44D438DA2CAE}"/>
    <cellStyle name="Millares 14 4 3 5 3 2" xfId="39651" xr:uid="{E533B29A-3E68-4105-B8A6-43A4129BA129}"/>
    <cellStyle name="Millares 14 4 3 5 4" xfId="24753" xr:uid="{3354A977-8C10-4D5C-B866-937511E50706}"/>
    <cellStyle name="Millares 14 4 3 5 5" xfId="46256" xr:uid="{4C2AEBAD-1991-4C2E-BC87-ACDE2005A486}"/>
    <cellStyle name="Millares 14 4 3 6" xfId="4994" xr:uid="{9BDAAEC8-34A1-404A-A093-5B9EA931FFA0}"/>
    <cellStyle name="Millares 14 4 3 6 2" xfId="13260" xr:uid="{0BF04300-32BF-41D6-BA2E-C6698F187F70}"/>
    <cellStyle name="Millares 14 4 3 6 2 2" xfId="34763" xr:uid="{B6349DA5-811F-4BC6-9BD5-CD6DD5383B1D}"/>
    <cellStyle name="Millares 14 4 3 6 3" xfId="19895" xr:uid="{6747305A-F183-43B5-ABC9-E0FA0087DDC7}"/>
    <cellStyle name="Millares 14 4 3 6 3 2" xfId="41398" xr:uid="{E0B937EA-B868-4C71-8D18-A203030197DD}"/>
    <cellStyle name="Millares 14 4 3 6 4" xfId="26500" xr:uid="{A951DE52-25F1-4AFB-A212-C03CE9E9B680}"/>
    <cellStyle name="Millares 14 4 3 6 5" xfId="48003" xr:uid="{4B973400-B659-4C2B-B1A8-80DEE5F4E972}"/>
    <cellStyle name="Millares 14 4 3 7" xfId="5386" xr:uid="{F2E27490-433A-48AC-9D73-9D70692121B9}"/>
    <cellStyle name="Millares 14 4 3 7 2" xfId="13652" xr:uid="{C435EB32-4988-4E5A-BE76-0B7A52CA6727}"/>
    <cellStyle name="Millares 14 4 3 7 2 2" xfId="35155" xr:uid="{8C3F994E-A74D-41C1-9682-C9A3ACBC5D67}"/>
    <cellStyle name="Millares 14 4 3 7 3" xfId="20287" xr:uid="{324F4961-19AA-4386-BA7D-0FCD00F272C2}"/>
    <cellStyle name="Millares 14 4 3 7 3 2" xfId="41790" xr:uid="{9651A0AD-BFA7-4EC4-B7F4-14C620DB9824}"/>
    <cellStyle name="Millares 14 4 3 7 4" xfId="26892" xr:uid="{01FFD062-BF0B-415A-9030-30B8BA029C2A}"/>
    <cellStyle name="Millares 14 4 3 7 5" xfId="48395" xr:uid="{B6A7F226-F8DF-4BDC-9F36-AFF796014B82}"/>
    <cellStyle name="Millares 14 4 3 8" xfId="7027" xr:uid="{8DBEF3F0-A211-4681-BECD-37D137813D22}"/>
    <cellStyle name="Millares 14 4 3 8 2" xfId="28530" xr:uid="{7FD80F62-08C6-4ACA-8457-75236F6C4B19}"/>
    <cellStyle name="Millares 14 4 3 9" xfId="8683" xr:uid="{21235611-6A4D-4800-A5BD-02A1FCBF4AB6}"/>
    <cellStyle name="Millares 14 4 3 9 2" xfId="30186" xr:uid="{E41C2ECB-7CBE-4C1C-9D72-6C84A0F96D22}"/>
    <cellStyle name="Millares 14 4 4" xfId="700" xr:uid="{25B6BEC1-DC7F-471F-B594-8E91B0B11E99}"/>
    <cellStyle name="Millares 14 4 4 10" xfId="43709" xr:uid="{507989DF-DA6D-46DF-B26C-B30DFCDA5AED}"/>
    <cellStyle name="Millares 14 4 4 2" xfId="1646" xr:uid="{25773231-E41C-4046-B0BC-7B293B81A14E}"/>
    <cellStyle name="Millares 14 4 4 2 2" xfId="4475" xr:uid="{0326A97D-D0BB-4BB7-BB26-8713F559428E}"/>
    <cellStyle name="Millares 14 4 4 2 2 2" xfId="12741" xr:uid="{78D89BC2-BBED-4764-8FBB-4B66B842895C}"/>
    <cellStyle name="Millares 14 4 4 2 2 2 2" xfId="34244" xr:uid="{908498F8-5404-4CC1-A065-F2179DCA5CFC}"/>
    <cellStyle name="Millares 14 4 4 2 2 3" xfId="19376" xr:uid="{754B1059-F0A0-4D82-8EF6-6251385232C4}"/>
    <cellStyle name="Millares 14 4 4 2 2 3 2" xfId="40879" xr:uid="{2E1E1291-F0A7-41EB-AC24-5EC33AA18DFA}"/>
    <cellStyle name="Millares 14 4 4 2 2 4" xfId="25981" xr:uid="{E5C4C8F3-F0E5-43E8-A511-DF61781FD5AD}"/>
    <cellStyle name="Millares 14 4 4 2 2 5" xfId="47484" xr:uid="{FF5476BC-D9BF-4A52-BDC1-C9821F65DEE7}"/>
    <cellStyle name="Millares 14 4 4 2 3" xfId="6614" xr:uid="{3D2A9574-1EBB-42F1-AA6F-BD0C51469DEA}"/>
    <cellStyle name="Millares 14 4 4 2 3 2" xfId="14880" xr:uid="{253EC52E-09FD-495A-8EDA-81CDBEB288B6}"/>
    <cellStyle name="Millares 14 4 4 2 3 2 2" xfId="36383" xr:uid="{0DDD7A52-DAE9-47E6-BC7B-0E36E6F6DACC}"/>
    <cellStyle name="Millares 14 4 4 2 3 3" xfId="21515" xr:uid="{4E96C5BE-32E9-4724-A916-7B903DCADDA7}"/>
    <cellStyle name="Millares 14 4 4 2 3 3 2" xfId="43018" xr:uid="{227B08C3-B675-4C76-A598-9CE802278F6D}"/>
    <cellStyle name="Millares 14 4 4 2 3 4" xfId="28120" xr:uid="{8E17429B-BF6B-4B6B-9D34-644A152E24C1}"/>
    <cellStyle name="Millares 14 4 4 2 3 5" xfId="49623" xr:uid="{91EFA816-6083-4987-93E9-33C5027E29B5}"/>
    <cellStyle name="Millares 14 4 4 2 4" xfId="8255" xr:uid="{1DD16E4C-80CF-4595-B0C2-5C73B0AED83A}"/>
    <cellStyle name="Millares 14 4 4 2 4 2" xfId="29758" xr:uid="{3C376025-8F44-4815-A9D8-985F87DB6FB4}"/>
    <cellStyle name="Millares 14 4 4 2 5" xfId="9912" xr:uid="{6CE7A95B-4C09-4043-BCCA-A267C3FACBC4}"/>
    <cellStyle name="Millares 14 4 4 2 5 2" xfId="31415" xr:uid="{B6ADE4BA-7D3E-4B80-AA05-CFE4D4C41B8C}"/>
    <cellStyle name="Millares 14 4 4 2 6" xfId="16547" xr:uid="{27F1C4BC-E2CD-4B67-A9CF-0D59852FFDAD}"/>
    <cellStyle name="Millares 14 4 4 2 6 2" xfId="38050" xr:uid="{64AB4B21-124A-4E86-AB68-82C8B34D985E}"/>
    <cellStyle name="Millares 14 4 4 2 7" xfId="23152" xr:uid="{67AAC1FD-F592-4F43-A622-1C35DAAB0929}"/>
    <cellStyle name="Millares 14 4 4 2 8" xfId="44655" xr:uid="{E0D4500C-3C3F-44E8-9A30-136A308F2284}"/>
    <cellStyle name="Millares 14 4 4 3" xfId="2333" xr:uid="{AB321199-98D1-416C-B6C4-CFDC7DC237AB}"/>
    <cellStyle name="Millares 14 4 4 3 2" xfId="10599" xr:uid="{AA01B417-FFB6-4160-806F-90179FDDD860}"/>
    <cellStyle name="Millares 14 4 4 3 2 2" xfId="32102" xr:uid="{2C8340EB-8A68-44CB-80F7-45C3D1070E59}"/>
    <cellStyle name="Millares 14 4 4 3 3" xfId="17234" xr:uid="{5C874CA4-0456-477F-87E8-21FDADC0861B}"/>
    <cellStyle name="Millares 14 4 4 3 3 2" xfId="38737" xr:uid="{7929F3A0-598D-45FE-960F-3AAA0CE683CD}"/>
    <cellStyle name="Millares 14 4 4 3 4" xfId="23839" xr:uid="{BE0D5621-A55F-4C6A-8DF4-3371602D76D1}"/>
    <cellStyle name="Millares 14 4 4 3 5" xfId="45342" xr:uid="{42371D93-3E09-4706-BAD6-496FCC06A5C6}"/>
    <cellStyle name="Millares 14 4 4 4" xfId="3529" xr:uid="{95E91101-97C9-4DFF-887B-891A332C1149}"/>
    <cellStyle name="Millares 14 4 4 4 2" xfId="11795" xr:uid="{3E9355A7-FF94-4351-8A67-BE921467A6BD}"/>
    <cellStyle name="Millares 14 4 4 4 2 2" xfId="33298" xr:uid="{495146BC-6837-44F0-8C5F-9FEE15DFDF29}"/>
    <cellStyle name="Millares 14 4 4 4 3" xfId="18430" xr:uid="{84B5839B-713E-4112-8FBB-2810A1AFF6BD}"/>
    <cellStyle name="Millares 14 4 4 4 3 2" xfId="39933" xr:uid="{6CC8C8C8-45D7-425C-AFF6-E6078B53D2C6}"/>
    <cellStyle name="Millares 14 4 4 4 4" xfId="25035" xr:uid="{F64EE55D-B4E8-411D-B8DA-A01654FD94EB}"/>
    <cellStyle name="Millares 14 4 4 4 5" xfId="46538" xr:uid="{8572AE5F-8C2D-4ECA-81A4-89CA48ADF34A}"/>
    <cellStyle name="Millares 14 4 4 5" xfId="5668" xr:uid="{B1D68A16-FB7D-4C74-BCF6-07DB12146893}"/>
    <cellStyle name="Millares 14 4 4 5 2" xfId="13934" xr:uid="{41179091-00E2-4C90-9342-6998A2A7A10A}"/>
    <cellStyle name="Millares 14 4 4 5 2 2" xfId="35437" xr:uid="{E2AB6539-F4D9-4F7D-BE4C-CBBF2007987E}"/>
    <cellStyle name="Millares 14 4 4 5 3" xfId="20569" xr:uid="{B6849540-3448-468B-865A-BFD029BABCC4}"/>
    <cellStyle name="Millares 14 4 4 5 3 2" xfId="42072" xr:uid="{3DA578BD-F210-4F14-B90D-3CBE14A6E11B}"/>
    <cellStyle name="Millares 14 4 4 5 4" xfId="27174" xr:uid="{65D5ED05-C1F6-4E9A-8261-D20FC2000252}"/>
    <cellStyle name="Millares 14 4 4 5 5" xfId="48677" xr:uid="{9FC31922-2552-4B7E-86FB-6EA837D272AD}"/>
    <cellStyle name="Millares 14 4 4 6" xfId="7309" xr:uid="{8DC8F71D-3181-452E-BAE1-5C432BFD491E}"/>
    <cellStyle name="Millares 14 4 4 6 2" xfId="28812" xr:uid="{02F83B94-EBE9-4E41-804E-BB234F79ACCF}"/>
    <cellStyle name="Millares 14 4 4 7" xfId="8966" xr:uid="{46D1EB1F-2B71-4591-8F74-717D05A86103}"/>
    <cellStyle name="Millares 14 4 4 7 2" xfId="30469" xr:uid="{8CD3FDB5-CB30-4F1D-A469-65A6731084C2}"/>
    <cellStyle name="Millares 14 4 4 8" xfId="15601" xr:uid="{0AAC5B80-66D5-4B37-92DF-8CE0161C81B4}"/>
    <cellStyle name="Millares 14 4 4 8 2" xfId="37104" xr:uid="{090CED20-8830-4030-A5B1-698F1C415148}"/>
    <cellStyle name="Millares 14 4 4 9" xfId="22206" xr:uid="{35B7E12E-87D6-4F42-B91F-A2993DA5E49A}"/>
    <cellStyle name="Millares 14 4 5" xfId="969" xr:uid="{8A619B22-EA85-4036-B06E-EB9C7F5F204C}"/>
    <cellStyle name="Millares 14 4 5 2" xfId="3798" xr:uid="{B1379A7C-0E0C-4BD9-9941-B5ACF57C99F5}"/>
    <cellStyle name="Millares 14 4 5 2 2" xfId="12064" xr:uid="{815C058C-B121-459A-8017-DCDEF1F4768A}"/>
    <cellStyle name="Millares 14 4 5 2 2 2" xfId="33567" xr:uid="{2ADFC20F-BC02-424C-851C-5BF22B5CA192}"/>
    <cellStyle name="Millares 14 4 5 2 3" xfId="18699" xr:uid="{811D07A4-FCEE-4EE1-8658-A157FFDCA2AB}"/>
    <cellStyle name="Millares 14 4 5 2 3 2" xfId="40202" xr:uid="{6D80FC8B-E31F-49FB-BE7A-10BC1C3D2577}"/>
    <cellStyle name="Millares 14 4 5 2 4" xfId="25304" xr:uid="{8CAA8424-A657-4101-A495-86A5CBB9FE73}"/>
    <cellStyle name="Millares 14 4 5 2 5" xfId="46807" xr:uid="{DD70B9EF-C4E3-49D5-A3ED-8BCAFAAB622D}"/>
    <cellStyle name="Millares 14 4 5 3" xfId="5937" xr:uid="{4ED3EB30-91DC-40B8-92F2-DBEB14FC5984}"/>
    <cellStyle name="Millares 14 4 5 3 2" xfId="14203" xr:uid="{5F921E19-106A-471A-A627-C9A3D84046D4}"/>
    <cellStyle name="Millares 14 4 5 3 2 2" xfId="35706" xr:uid="{A4DD1FA4-E12F-4C87-BF38-CB3F8541F0F7}"/>
    <cellStyle name="Millares 14 4 5 3 3" xfId="20838" xr:uid="{E0ADA31C-0E94-40F1-99CA-BB51DFE06CB5}"/>
    <cellStyle name="Millares 14 4 5 3 3 2" xfId="42341" xr:uid="{CB2831B5-637C-4B1A-8B05-6A195F3F1CFF}"/>
    <cellStyle name="Millares 14 4 5 3 4" xfId="27443" xr:uid="{3423AB60-92C4-4EFA-802E-5879DC4BD851}"/>
    <cellStyle name="Millares 14 4 5 3 5" xfId="48946" xr:uid="{97650D98-8B8C-4388-9CA7-EDAD30E267D9}"/>
    <cellStyle name="Millares 14 4 5 4" xfId="7578" xr:uid="{AAD48BBC-9799-4A5B-B360-EAFD4731FDE6}"/>
    <cellStyle name="Millares 14 4 5 4 2" xfId="29081" xr:uid="{14FFDF45-5D24-44FF-8475-165F62002FA2}"/>
    <cellStyle name="Millares 14 4 5 5" xfId="9235" xr:uid="{CF4EEA6B-D374-4BC7-A70A-F499F71A5EE0}"/>
    <cellStyle name="Millares 14 4 5 5 2" xfId="30738" xr:uid="{5AD1D8EA-81C0-4184-A640-17CBBDC8ACFA}"/>
    <cellStyle name="Millares 14 4 5 6" xfId="15870" xr:uid="{A2DB1DA1-0233-4C2E-AA6B-C61B278E879E}"/>
    <cellStyle name="Millares 14 4 5 6 2" xfId="37373" xr:uid="{975AA6E6-771D-4D0C-9291-F1ADEAE6E21E}"/>
    <cellStyle name="Millares 14 4 5 7" xfId="22475" xr:uid="{6DD2FFF0-39C6-4D4B-AD93-5A34047872BA}"/>
    <cellStyle name="Millares 14 4 5 8" xfId="43978" xr:uid="{DEF90057-1190-473C-8CEB-8EEC84595751}"/>
    <cellStyle name="Millares 14 4 6" xfId="1229" xr:uid="{DBD51D24-E3F0-4383-9E41-5043F86497CE}"/>
    <cellStyle name="Millares 14 4 6 2" xfId="4058" xr:uid="{5EAD4686-E8DF-44A9-B499-BAC5FF02D512}"/>
    <cellStyle name="Millares 14 4 6 2 2" xfId="12324" xr:uid="{A79FD7B8-4C09-4492-9F00-B793532DBB8F}"/>
    <cellStyle name="Millares 14 4 6 2 2 2" xfId="33827" xr:uid="{24AE746E-E76F-480F-95CC-747750EA0A98}"/>
    <cellStyle name="Millares 14 4 6 2 3" xfId="18959" xr:uid="{33B3EC56-7FB7-49FA-8963-32CA0AE6ED1F}"/>
    <cellStyle name="Millares 14 4 6 2 3 2" xfId="40462" xr:uid="{EFE67F39-C748-4508-A30A-BD01CE8150CD}"/>
    <cellStyle name="Millares 14 4 6 2 4" xfId="25564" xr:uid="{F68DD7EE-C732-47C7-A16E-00D3A43AC312}"/>
    <cellStyle name="Millares 14 4 6 2 5" xfId="47067" xr:uid="{A3AA9AEF-71E0-4C81-8F03-EA5DD2855FEB}"/>
    <cellStyle name="Millares 14 4 6 3" xfId="6197" xr:uid="{1561B4A8-2860-436A-8E5E-0D1359CC8464}"/>
    <cellStyle name="Millares 14 4 6 3 2" xfId="14463" xr:uid="{2C365D20-F422-4041-A63A-AB94B71907F6}"/>
    <cellStyle name="Millares 14 4 6 3 2 2" xfId="35966" xr:uid="{6FFC426C-1AF7-4C1B-AB46-12BB4B4D4D6C}"/>
    <cellStyle name="Millares 14 4 6 3 3" xfId="21098" xr:uid="{DC31FFD1-5EE8-44DB-ACDE-9BDCD2A14FA9}"/>
    <cellStyle name="Millares 14 4 6 3 3 2" xfId="42601" xr:uid="{F7D8A1DB-7F78-4EC2-AB2B-C143558C1CB0}"/>
    <cellStyle name="Millares 14 4 6 3 4" xfId="27703" xr:uid="{B09C95CE-C211-476C-BD5A-6FEE7A786E26}"/>
    <cellStyle name="Millares 14 4 6 3 5" xfId="49206" xr:uid="{BAEC9FBE-7856-472F-B136-84E69D786C95}"/>
    <cellStyle name="Millares 14 4 6 4" xfId="7838" xr:uid="{03E20AB9-E89B-4C85-9346-D60AA4E8207B}"/>
    <cellStyle name="Millares 14 4 6 4 2" xfId="29341" xr:uid="{4A49EA32-930B-4765-B3EC-9C0E3530AED3}"/>
    <cellStyle name="Millares 14 4 6 5" xfId="9495" xr:uid="{8EB4F52B-007E-41EA-AC79-554E49D63133}"/>
    <cellStyle name="Millares 14 4 6 5 2" xfId="30998" xr:uid="{4DF8FC44-8DFF-4EA1-AC46-C84F5172E29A}"/>
    <cellStyle name="Millares 14 4 6 6" xfId="16130" xr:uid="{17BE6FAE-5B1A-4BDC-A783-37238BE8CACB}"/>
    <cellStyle name="Millares 14 4 6 6 2" xfId="37633" xr:uid="{87CA2A55-171A-4B76-BEBE-C65C55D13F20}"/>
    <cellStyle name="Millares 14 4 6 7" xfId="22735" xr:uid="{C9A90A56-A759-40A4-B3D9-215475515EB8}"/>
    <cellStyle name="Millares 14 4 6 8" xfId="44238" xr:uid="{30357826-DD5C-4168-BED5-3DE236F9DC98}"/>
    <cellStyle name="Millares 14 4 7" xfId="1917" xr:uid="{39EAF94D-58D9-4152-AA19-52A6BCB2E90B}"/>
    <cellStyle name="Millares 14 4 7 2" xfId="10183" xr:uid="{FA892170-0F9C-43A4-ACCE-BCE8D55E3178}"/>
    <cellStyle name="Millares 14 4 7 2 2" xfId="31686" xr:uid="{048DC87E-33E6-4DDD-A2DC-815BA1D3669F}"/>
    <cellStyle name="Millares 14 4 7 3" xfId="16818" xr:uid="{BF912CD6-D30D-46B4-AC66-2169A638897F}"/>
    <cellStyle name="Millares 14 4 7 3 2" xfId="38321" xr:uid="{30B652D2-C7C6-40EF-B6F0-5F8A224C242C}"/>
    <cellStyle name="Millares 14 4 7 4" xfId="23423" xr:uid="{21257DA8-8458-4D66-A8D6-EF8F83B5947D}"/>
    <cellStyle name="Millares 14 4 7 5" xfId="44926" xr:uid="{28498222-6FA2-44D5-9FB7-98FC51ADBA92}"/>
    <cellStyle name="Millares 14 4 8" xfId="2602" xr:uid="{3ECFAFE2-0A7B-4EF3-8B7D-EC7A9D877F54}"/>
    <cellStyle name="Millares 14 4 8 2" xfId="10868" xr:uid="{C6647099-CA69-4479-B432-4277EA4368B8}"/>
    <cellStyle name="Millares 14 4 8 2 2" xfId="32371" xr:uid="{ACFB73D2-826B-4DA8-852E-B3AA4FB01AA6}"/>
    <cellStyle name="Millares 14 4 8 3" xfId="17503" xr:uid="{F9E45B71-D398-4479-9084-D3F0141EFB14}"/>
    <cellStyle name="Millares 14 4 8 3 2" xfId="39006" xr:uid="{3BC11979-E6BD-4464-8EA5-F557C1249890}"/>
    <cellStyle name="Millares 14 4 8 4" xfId="24108" xr:uid="{2E785CB7-836D-4C53-BC15-2C6F179F63C7}"/>
    <cellStyle name="Millares 14 4 8 5" xfId="45611" xr:uid="{4F33A60A-6611-4001-87D1-A3608A782F97}"/>
    <cellStyle name="Millares 14 4 9" xfId="3113" xr:uid="{C5B8EABC-1D0C-4F3F-BB46-61E947A809E8}"/>
    <cellStyle name="Millares 14 4 9 2" xfId="11379" xr:uid="{950FF69C-F435-447C-ABF0-0F06E726F2E3}"/>
    <cellStyle name="Millares 14 4 9 2 2" xfId="32882" xr:uid="{F4EA0222-C6A1-4F46-B3F1-E2F981130501}"/>
    <cellStyle name="Millares 14 4 9 3" xfId="18014" xr:uid="{12237D13-F099-476E-AABA-DC2F0D47ACA0}"/>
    <cellStyle name="Millares 14 4 9 3 2" xfId="39517" xr:uid="{BBF01F72-DAD2-4BD4-8BB7-2DB5281EB635}"/>
    <cellStyle name="Millares 14 4 9 4" xfId="24619" xr:uid="{ED602402-781E-404B-BDF1-D8A6BDA5CE00}"/>
    <cellStyle name="Millares 14 4 9 5" xfId="46122" xr:uid="{07038B73-0804-41D6-88A0-C5FFD3A82D5D}"/>
    <cellStyle name="Millares 14 5" xfId="453" xr:uid="{1D17B000-E5E3-468A-9A6D-3E17CD750DFA}"/>
    <cellStyle name="Millares 14 5 10" xfId="7064" xr:uid="{C056AAD7-C003-4AAD-9E82-5A563D4CB79B}"/>
    <cellStyle name="Millares 14 5 10 2" xfId="28567" xr:uid="{CCDF1025-0B81-4F50-B336-B3AEB8EA3B25}"/>
    <cellStyle name="Millares 14 5 11" xfId="8720" xr:uid="{6D4D35CF-4269-4DEA-AC76-CED98F62BF39}"/>
    <cellStyle name="Millares 14 5 11 2" xfId="30223" xr:uid="{9D6E291A-DFC9-4C8F-86AF-43A1C993D6D9}"/>
    <cellStyle name="Millares 14 5 12" xfId="15356" xr:uid="{ED497B0C-A397-4D11-893F-41F9979CF627}"/>
    <cellStyle name="Millares 14 5 12 2" xfId="36859" xr:uid="{559B668A-497B-4296-A0E6-46FB6D78BADD}"/>
    <cellStyle name="Millares 14 5 13" xfId="21961" xr:uid="{B686F1EB-9800-4C60-8099-24518053DDE5}"/>
    <cellStyle name="Millares 14 5 14" xfId="43464" xr:uid="{A4C55610-5D3D-4354-9FBE-E22B0F09E20D}"/>
    <cellStyle name="Millares 14 5 2" xfId="735" xr:uid="{697D46F9-F0FD-4DBC-8976-0CEC4033EDB6}"/>
    <cellStyle name="Millares 14 5 2 10" xfId="15636" xr:uid="{B2205799-92FA-4203-BBB0-544FB1C403BD}"/>
    <cellStyle name="Millares 14 5 2 10 2" xfId="37139" xr:uid="{A6C398DF-8601-48B2-AC2D-C2629ED1681D}"/>
    <cellStyle name="Millares 14 5 2 11" xfId="22241" xr:uid="{F7551E41-DC72-44F6-9665-19E14C3D3E07}"/>
    <cellStyle name="Millares 14 5 2 12" xfId="43744" xr:uid="{1425D688-3CE4-4650-A96F-1ACC24736C06}"/>
    <cellStyle name="Millares 14 5 2 2" xfId="1681" xr:uid="{91A274A1-770F-48C1-849C-4EF43CB883B1}"/>
    <cellStyle name="Millares 14 5 2 2 2" xfId="4510" xr:uid="{C2612121-316B-4088-B7CE-7F07A99CDD01}"/>
    <cellStyle name="Millares 14 5 2 2 2 2" xfId="12776" xr:uid="{A2A8229E-06FD-4940-A4F6-247EB89022EB}"/>
    <cellStyle name="Millares 14 5 2 2 2 2 2" xfId="34279" xr:uid="{5FB58788-D965-4975-B84E-2B95FBE6C599}"/>
    <cellStyle name="Millares 14 5 2 2 2 3" xfId="19411" xr:uid="{49A1C546-65C9-4912-9AB2-39A867914FEC}"/>
    <cellStyle name="Millares 14 5 2 2 2 3 2" xfId="40914" xr:uid="{05723649-9FC8-4350-9C9C-D9B613EAE477}"/>
    <cellStyle name="Millares 14 5 2 2 2 4" xfId="26016" xr:uid="{D95AE00E-D92F-448E-A6AE-664717EAC5CE}"/>
    <cellStyle name="Millares 14 5 2 2 2 5" xfId="47519" xr:uid="{4B3CFDCF-5C83-4772-9246-6367243ED600}"/>
    <cellStyle name="Millares 14 5 2 2 3" xfId="6649" xr:uid="{207D889D-1910-40B0-9E95-542B8E31888F}"/>
    <cellStyle name="Millares 14 5 2 2 3 2" xfId="14915" xr:uid="{CBE2EC6F-7652-4CD1-B004-530B2EDC78C0}"/>
    <cellStyle name="Millares 14 5 2 2 3 2 2" xfId="36418" xr:uid="{E8E783F1-FBE0-42E0-A7FC-C3F8FE632C42}"/>
    <cellStyle name="Millares 14 5 2 2 3 3" xfId="21550" xr:uid="{5964C0DD-C7B5-4398-AFE4-351CABA17984}"/>
    <cellStyle name="Millares 14 5 2 2 3 3 2" xfId="43053" xr:uid="{454730CF-0F1A-411E-946F-64A3C84B76F7}"/>
    <cellStyle name="Millares 14 5 2 2 3 4" xfId="28155" xr:uid="{D41B806F-AC77-4B69-9BB6-3CDFBF3F26AC}"/>
    <cellStyle name="Millares 14 5 2 2 3 5" xfId="49658" xr:uid="{7CE3E174-ABFE-4878-B46A-E6C8B04866AF}"/>
    <cellStyle name="Millares 14 5 2 2 4" xfId="8290" xr:uid="{649C9A6B-4ACE-4D23-87B7-8BBE8CBEE3FB}"/>
    <cellStyle name="Millares 14 5 2 2 4 2" xfId="29793" xr:uid="{0974D594-DF9C-4226-86C4-F1D6A9FB5150}"/>
    <cellStyle name="Millares 14 5 2 2 5" xfId="9947" xr:uid="{DA2C8235-2453-4A6D-A232-2AB86C9B78CC}"/>
    <cellStyle name="Millares 14 5 2 2 5 2" xfId="31450" xr:uid="{159101D0-BE57-457E-9BDD-1A0270FF3FF1}"/>
    <cellStyle name="Millares 14 5 2 2 6" xfId="16582" xr:uid="{E20A1503-CC98-47E5-BCCB-82075F4D1BDA}"/>
    <cellStyle name="Millares 14 5 2 2 6 2" xfId="38085" xr:uid="{77909163-49F6-4DF2-80B5-D1E480C2CDCE}"/>
    <cellStyle name="Millares 14 5 2 2 7" xfId="23187" xr:uid="{B222C208-983F-4F6A-AE12-62A2BB1123B1}"/>
    <cellStyle name="Millares 14 5 2 2 8" xfId="44690" xr:uid="{06A83EFD-9046-45FC-8D59-E31C9CE0B274}"/>
    <cellStyle name="Millares 14 5 2 3" xfId="2368" xr:uid="{F73D9EA3-8BEB-4B24-B5E2-2EDCC6E6D238}"/>
    <cellStyle name="Millares 14 5 2 3 2" xfId="10634" xr:uid="{FFF5BD7F-A8ED-409D-8DD2-2694D4A058F1}"/>
    <cellStyle name="Millares 14 5 2 3 2 2" xfId="32137" xr:uid="{3F079D2A-02D3-4636-AE2E-C51B5745141B}"/>
    <cellStyle name="Millares 14 5 2 3 3" xfId="17269" xr:uid="{7F1D752F-4B32-44F3-99FA-2AC260484B4D}"/>
    <cellStyle name="Millares 14 5 2 3 3 2" xfId="38772" xr:uid="{EA68DA3A-41FF-4F48-918B-FBB86B304DF0}"/>
    <cellStyle name="Millares 14 5 2 3 4" xfId="23874" xr:uid="{39891096-7D60-4C22-B3F5-FBB206DA9DB9}"/>
    <cellStyle name="Millares 14 5 2 3 5" xfId="45377" xr:uid="{64780F18-211E-4CFD-9C3B-2139CF19C14A}"/>
    <cellStyle name="Millares 14 5 2 4" xfId="2885" xr:uid="{309BE6C1-16A8-4FC4-B20C-F5733FB962C5}"/>
    <cellStyle name="Millares 14 5 2 4 2" xfId="11151" xr:uid="{85E1E973-BE2B-4D15-B7BF-6FE777B135BE}"/>
    <cellStyle name="Millares 14 5 2 4 2 2" xfId="32654" xr:uid="{40F9D344-5350-4353-AD4E-01A6CE49CD91}"/>
    <cellStyle name="Millares 14 5 2 4 3" xfId="17786" xr:uid="{D6090131-C6A0-4B2D-80DC-21617445C625}"/>
    <cellStyle name="Millares 14 5 2 4 3 2" xfId="39289" xr:uid="{6CC8E49F-9D76-414E-8CFA-D4173254A65F}"/>
    <cellStyle name="Millares 14 5 2 4 4" xfId="24391" xr:uid="{51EF2575-3D69-4FF0-826F-EB596B84721C}"/>
    <cellStyle name="Millares 14 5 2 4 5" xfId="45894" xr:uid="{78FAA943-E0D6-433C-BE92-3EBBFCF6419A}"/>
    <cellStyle name="Millares 14 5 2 5" xfId="3564" xr:uid="{9E7FCEE3-2B81-46FC-B989-1647651A86B8}"/>
    <cellStyle name="Millares 14 5 2 5 2" xfId="11830" xr:uid="{EB9F9CFA-1159-4518-BC80-D4D2997284A3}"/>
    <cellStyle name="Millares 14 5 2 5 2 2" xfId="33333" xr:uid="{3CC71CED-19A0-4073-BDCC-5C9173E7EF6F}"/>
    <cellStyle name="Millares 14 5 2 5 3" xfId="18465" xr:uid="{B9ACDF9B-0C2C-4743-AA32-0F7CF406B046}"/>
    <cellStyle name="Millares 14 5 2 5 3 2" xfId="39968" xr:uid="{80C996A7-C0B0-4682-8BA1-3101DBA88F10}"/>
    <cellStyle name="Millares 14 5 2 5 4" xfId="25070" xr:uid="{E54AC854-9325-4455-B63E-8687A24A326C}"/>
    <cellStyle name="Millares 14 5 2 5 5" xfId="46573" xr:uid="{76291262-BD58-414F-A3E6-469144F9943C}"/>
    <cellStyle name="Millares 14 5 2 6" xfId="5029" xr:uid="{D705D243-69CB-443E-A3BC-34F037CD0BE9}"/>
    <cellStyle name="Millares 14 5 2 6 2" xfId="13295" xr:uid="{75939CB7-1A5C-45AC-A5D1-8D677669D7E0}"/>
    <cellStyle name="Millares 14 5 2 6 2 2" xfId="34798" xr:uid="{549209B1-0D04-46BB-BED8-21B05C37D07A}"/>
    <cellStyle name="Millares 14 5 2 6 3" xfId="19930" xr:uid="{175C21ED-D78F-4329-A55A-773DEFF8FA08}"/>
    <cellStyle name="Millares 14 5 2 6 3 2" xfId="41433" xr:uid="{258CF4F0-77AF-4BA1-B934-8396FC0C9FCB}"/>
    <cellStyle name="Millares 14 5 2 6 4" xfId="26535" xr:uid="{185DFE9A-6BE6-49F2-A301-E8D800B4CDDF}"/>
    <cellStyle name="Millares 14 5 2 6 5" xfId="48038" xr:uid="{11D2E5E0-A4D4-4BE5-8669-EEC46020FDE9}"/>
    <cellStyle name="Millares 14 5 2 7" xfId="5703" xr:uid="{9A165DBF-E57B-4895-AD01-203AE97F5439}"/>
    <cellStyle name="Millares 14 5 2 7 2" xfId="13969" xr:uid="{10F9DA0F-EF80-4E08-B259-2B9E6B8139C1}"/>
    <cellStyle name="Millares 14 5 2 7 2 2" xfId="35472" xr:uid="{C38E1B94-0E30-4DCE-B276-86FC3E23EB08}"/>
    <cellStyle name="Millares 14 5 2 7 3" xfId="20604" xr:uid="{C3FDCB83-E923-4929-925F-F1BC7E12A74A}"/>
    <cellStyle name="Millares 14 5 2 7 3 2" xfId="42107" xr:uid="{05EE01F5-087F-49D5-8512-8208A2F84763}"/>
    <cellStyle name="Millares 14 5 2 7 4" xfId="27209" xr:uid="{6F2EEAAC-AB9B-4FED-AAD1-E176180E9771}"/>
    <cellStyle name="Millares 14 5 2 7 5" xfId="48712" xr:uid="{4E65DD4F-0A6F-45D0-9489-D52967834B0E}"/>
    <cellStyle name="Millares 14 5 2 8" xfId="7344" xr:uid="{0761FECA-728A-44FE-92F1-68D1A178833A}"/>
    <cellStyle name="Millares 14 5 2 8 2" xfId="28847" xr:uid="{49F004E9-5B96-4F0C-B111-0068744BC015}"/>
    <cellStyle name="Millares 14 5 2 9" xfId="9001" xr:uid="{17F2F7CE-1127-4E46-AC89-C9A0CFE47845}"/>
    <cellStyle name="Millares 14 5 2 9 2" xfId="30504" xr:uid="{53916010-8468-4445-A30D-B434C5EF32CC}"/>
    <cellStyle name="Millares 14 5 3" xfId="1005" xr:uid="{969DC0F0-09E4-4061-B0E9-F3AEE2AEA6C7}"/>
    <cellStyle name="Millares 14 5 3 2" xfId="3834" xr:uid="{CA3E115A-D4EB-436B-BEE6-E849B1469E00}"/>
    <cellStyle name="Millares 14 5 3 2 2" xfId="12100" xr:uid="{1965F8F9-2C45-4EF7-9896-FB092E21329E}"/>
    <cellStyle name="Millares 14 5 3 2 2 2" xfId="33603" xr:uid="{FFBC14E5-5EC7-405D-847A-B7C7CF69E1E3}"/>
    <cellStyle name="Millares 14 5 3 2 3" xfId="18735" xr:uid="{D614F596-EBCA-4FEB-8DF1-3573D01AF04B}"/>
    <cellStyle name="Millares 14 5 3 2 3 2" xfId="40238" xr:uid="{66898106-71EB-4B61-912E-CDCD2CDA848D}"/>
    <cellStyle name="Millares 14 5 3 2 4" xfId="25340" xr:uid="{51224B91-8DB0-4206-B0AE-8D1818028E11}"/>
    <cellStyle name="Millares 14 5 3 2 5" xfId="46843" xr:uid="{A7A29F36-59A5-4E50-B9E6-5A35EDE43818}"/>
    <cellStyle name="Millares 14 5 3 3" xfId="5973" xr:uid="{75FBB8E2-6908-4557-A401-AF1B53938756}"/>
    <cellStyle name="Millares 14 5 3 3 2" xfId="14239" xr:uid="{2F8473DB-3C51-47C8-9E40-36524D9C7DC7}"/>
    <cellStyle name="Millares 14 5 3 3 2 2" xfId="35742" xr:uid="{7AC9521E-8040-4D4C-AEE4-135C225E0BAA}"/>
    <cellStyle name="Millares 14 5 3 3 3" xfId="20874" xr:uid="{66786F96-0B4D-4A1A-B52A-84FCFDC1A7EC}"/>
    <cellStyle name="Millares 14 5 3 3 3 2" xfId="42377" xr:uid="{99122EE9-9E63-4DB1-A3DA-17095B373A0A}"/>
    <cellStyle name="Millares 14 5 3 3 4" xfId="27479" xr:uid="{5A3BE3F7-8971-4480-A790-CEE1B9963F83}"/>
    <cellStyle name="Millares 14 5 3 3 5" xfId="48982" xr:uid="{E719E978-1823-4986-BC1C-241946E6B5DF}"/>
    <cellStyle name="Millares 14 5 3 4" xfId="7614" xr:uid="{DC042DE7-A1FC-4BDE-AF39-B1287279AD00}"/>
    <cellStyle name="Millares 14 5 3 4 2" xfId="29117" xr:uid="{5234E623-B88D-47B6-9CC8-6D99CDE057B5}"/>
    <cellStyle name="Millares 14 5 3 5" xfId="9271" xr:uid="{C28108C0-9041-4AB4-BFF5-B422ACD96B49}"/>
    <cellStyle name="Millares 14 5 3 5 2" xfId="30774" xr:uid="{7556D756-73E7-4A33-B792-6C9680EC8D73}"/>
    <cellStyle name="Millares 14 5 3 6" xfId="15906" xr:uid="{781A7FA8-2F9C-4DC6-B91A-A7B2F775F7E3}"/>
    <cellStyle name="Millares 14 5 3 6 2" xfId="37409" xr:uid="{41EA66FE-68F3-4ED0-A8FD-22910EC6385B}"/>
    <cellStyle name="Millares 14 5 3 7" xfId="22511" xr:uid="{D18EA03A-8460-428D-9F87-4C525A434BD3}"/>
    <cellStyle name="Millares 14 5 3 8" xfId="44014" xr:uid="{F429BCDF-C583-4234-AA6F-E5DA80945F76}"/>
    <cellStyle name="Millares 14 5 4" xfId="1401" xr:uid="{5503E79F-212C-4CC5-9B5E-9AC29698DD8D}"/>
    <cellStyle name="Millares 14 5 4 2" xfId="4230" xr:uid="{46C8673B-2C13-4568-B014-E4CDC94E130E}"/>
    <cellStyle name="Millares 14 5 4 2 2" xfId="12496" xr:uid="{8973CEF1-FA3B-45E9-9D9C-B7A07506F642}"/>
    <cellStyle name="Millares 14 5 4 2 2 2" xfId="33999" xr:uid="{3407DF89-1A8A-4893-83BC-59E3881F53F1}"/>
    <cellStyle name="Millares 14 5 4 2 3" xfId="19131" xr:uid="{78F7260C-A796-4D6D-A1EE-8C72CD9E719C}"/>
    <cellStyle name="Millares 14 5 4 2 3 2" xfId="40634" xr:uid="{8C7851C8-AA63-4C20-949B-48071933933F}"/>
    <cellStyle name="Millares 14 5 4 2 4" xfId="25736" xr:uid="{14F5EB2A-289D-4CD5-AB67-6D86B024F44B}"/>
    <cellStyle name="Millares 14 5 4 2 5" xfId="47239" xr:uid="{C008842D-BA12-49DE-8480-AD43FD25E9FE}"/>
    <cellStyle name="Millares 14 5 4 3" xfId="6369" xr:uid="{3D0D7A4F-965E-4ABC-9BB8-5E6A51DB7BA9}"/>
    <cellStyle name="Millares 14 5 4 3 2" xfId="14635" xr:uid="{1CD1A249-880E-41DB-8F88-5F5AD32C9165}"/>
    <cellStyle name="Millares 14 5 4 3 2 2" xfId="36138" xr:uid="{C9DB3D91-DFA3-404A-8C03-0978D832AAB6}"/>
    <cellStyle name="Millares 14 5 4 3 3" xfId="21270" xr:uid="{27E58007-5832-443D-8B25-348FFF08E84A}"/>
    <cellStyle name="Millares 14 5 4 3 3 2" xfId="42773" xr:uid="{567B7DE5-CD9C-43EE-BA86-DCB343968F66}"/>
    <cellStyle name="Millares 14 5 4 3 4" xfId="27875" xr:uid="{2F34DEF6-1264-46DC-9A7D-4A058F14B979}"/>
    <cellStyle name="Millares 14 5 4 3 5" xfId="49378" xr:uid="{778E9E19-AD39-4482-905E-222EBD21DE87}"/>
    <cellStyle name="Millares 14 5 4 4" xfId="8010" xr:uid="{0EBD401F-8C92-470D-A847-7BAC247CE6E9}"/>
    <cellStyle name="Millares 14 5 4 4 2" xfId="29513" xr:uid="{49878229-0EE9-40CE-9982-16AA324B760A}"/>
    <cellStyle name="Millares 14 5 4 5" xfId="9667" xr:uid="{54D6AD3D-0047-4BA3-90C6-B2CEFFB997D9}"/>
    <cellStyle name="Millares 14 5 4 5 2" xfId="31170" xr:uid="{792E1283-A013-4EB8-A56D-E1EDCBCE99CF}"/>
    <cellStyle name="Millares 14 5 4 6" xfId="16302" xr:uid="{81233E24-0E69-44D8-8D6F-23F77F38235E}"/>
    <cellStyle name="Millares 14 5 4 6 2" xfId="37805" xr:uid="{AD5F327D-583D-4FE4-847A-025A751449D8}"/>
    <cellStyle name="Millares 14 5 4 7" xfId="22907" xr:uid="{7B2268A9-1B71-458B-8F21-065874AFA1FA}"/>
    <cellStyle name="Millares 14 5 4 8" xfId="44410" xr:uid="{FC1D15B5-3F57-476E-8162-2922F4C6665A}"/>
    <cellStyle name="Millares 14 5 5" xfId="2088" xr:uid="{962A0C5E-F5FE-4770-9D6C-E6B81ED046AA}"/>
    <cellStyle name="Millares 14 5 5 2" xfId="10354" xr:uid="{46EA1306-6132-4134-90D0-93B6A2E6EB01}"/>
    <cellStyle name="Millares 14 5 5 2 2" xfId="31857" xr:uid="{10B5E7E4-06F5-4109-8FB2-98E9C401A3ED}"/>
    <cellStyle name="Millares 14 5 5 3" xfId="16989" xr:uid="{FBD36127-027B-4814-B336-D707784B0F1C}"/>
    <cellStyle name="Millares 14 5 5 3 2" xfId="38492" xr:uid="{D417DB0E-14E2-4FE2-BFA0-D5849D0BB628}"/>
    <cellStyle name="Millares 14 5 5 4" xfId="23594" xr:uid="{53DF6BBB-76BE-44B5-A593-46E2A948C1B8}"/>
    <cellStyle name="Millares 14 5 5 5" xfId="45097" xr:uid="{B47D4FF0-2ECB-44CC-B08D-23DB8E3773B1}"/>
    <cellStyle name="Millares 14 5 6" xfId="2636" xr:uid="{F51587B3-F4C0-46F1-9B1D-06F48986A294}"/>
    <cellStyle name="Millares 14 5 6 2" xfId="10902" xr:uid="{4EA8F5E9-E7E5-4192-9132-05ED78255F7E}"/>
    <cellStyle name="Millares 14 5 6 2 2" xfId="32405" xr:uid="{10EB0AA5-493C-4686-8D72-724D716F1740}"/>
    <cellStyle name="Millares 14 5 6 3" xfId="17537" xr:uid="{54A9BC57-C902-41A0-85CD-F0D986A4C452}"/>
    <cellStyle name="Millares 14 5 6 3 2" xfId="39040" xr:uid="{C8127215-E1F2-47AE-870D-921151330BF2}"/>
    <cellStyle name="Millares 14 5 6 4" xfId="24142" xr:uid="{44A0BEFF-56F1-4526-A3B6-50C53A43036D}"/>
    <cellStyle name="Millares 14 5 6 5" xfId="45645" xr:uid="{FF7CF04F-40C1-44D6-BBF3-AE31F8C54460}"/>
    <cellStyle name="Millares 14 5 7" xfId="3284" xr:uid="{CFE0D742-D8D8-4F1F-A782-76F1E1274FC5}"/>
    <cellStyle name="Millares 14 5 7 2" xfId="11550" xr:uid="{1998952C-A129-4D4D-8328-8711A09DC5E5}"/>
    <cellStyle name="Millares 14 5 7 2 2" xfId="33053" xr:uid="{1EC91EFD-C5A4-481B-9D46-4ED1CDAC6F7C}"/>
    <cellStyle name="Millares 14 5 7 3" xfId="18185" xr:uid="{2A880AB3-274C-4E2E-A055-E6A385E2E087}"/>
    <cellStyle name="Millares 14 5 7 3 2" xfId="39688" xr:uid="{68A46D42-78BB-4374-900B-9151F6C0A460}"/>
    <cellStyle name="Millares 14 5 7 4" xfId="24790" xr:uid="{12B2806F-F50D-422B-BCAF-338B3374E3DA}"/>
    <cellStyle name="Millares 14 5 7 5" xfId="46293" xr:uid="{E688787C-9F87-4BFC-9B21-5832A2FA2C6F}"/>
    <cellStyle name="Millares 14 5 8" xfId="4780" xr:uid="{B8F90945-41D9-4679-9B85-9592DBBAED08}"/>
    <cellStyle name="Millares 14 5 8 2" xfId="13046" xr:uid="{28DECA77-0237-4CD2-8A87-508BC50E2D65}"/>
    <cellStyle name="Millares 14 5 8 2 2" xfId="34549" xr:uid="{A88627EF-7E8D-4624-A16D-DAB425B87D61}"/>
    <cellStyle name="Millares 14 5 8 3" xfId="19681" xr:uid="{D21C07FA-B979-446F-952B-59936C2C8961}"/>
    <cellStyle name="Millares 14 5 8 3 2" xfId="41184" xr:uid="{344250ED-2ECD-4F56-A409-FFBB3919B1EA}"/>
    <cellStyle name="Millares 14 5 8 4" xfId="26286" xr:uid="{DA184228-C5CA-44BE-83B8-9740B419287D}"/>
    <cellStyle name="Millares 14 5 8 5" xfId="47789" xr:uid="{CB0457DD-E103-4C94-8241-0DAB78D1176C}"/>
    <cellStyle name="Millares 14 5 9" xfId="5423" xr:uid="{7104323C-7C63-4DB9-BE51-739A2F39454A}"/>
    <cellStyle name="Millares 14 5 9 2" xfId="13689" xr:uid="{860BB4C2-13E2-4471-B47C-5BCA830BBF1D}"/>
    <cellStyle name="Millares 14 5 9 2 2" xfId="35192" xr:uid="{59D00C95-E42D-4A02-83D5-5EF03E2F747F}"/>
    <cellStyle name="Millares 14 5 9 3" xfId="20324" xr:uid="{BA5838B5-D94D-41A0-9B2A-1899734D885E}"/>
    <cellStyle name="Millares 14 5 9 3 2" xfId="41827" xr:uid="{51555605-7F40-4E7D-8CFE-5A8A7B0549FC}"/>
    <cellStyle name="Millares 14 5 9 4" xfId="26929" xr:uid="{4CC5AB4B-F5D2-4F0F-9F4A-D79D4FC131F0}"/>
    <cellStyle name="Millares 14 5 9 5" xfId="48432" xr:uid="{4FDE6ED1-6C2D-43AF-AD21-8BA1EDE255C7}"/>
    <cellStyle name="Millares 14 6" xfId="326" xr:uid="{F11FA432-A2C5-46C5-AE0C-723EF9A49556}"/>
    <cellStyle name="Millares 14 6 10" xfId="15229" xr:uid="{C067CB61-6C56-4AF7-B659-0C961C337851}"/>
    <cellStyle name="Millares 14 6 10 2" xfId="36732" xr:uid="{A8053D90-6083-4865-B3EC-5D17A816DF66}"/>
    <cellStyle name="Millares 14 6 11" xfId="21834" xr:uid="{472692C2-6BA2-49C0-903F-CD6A9F234A05}"/>
    <cellStyle name="Millares 14 6 12" xfId="43337" xr:uid="{E1D6EB4B-4385-42FA-824B-8776F1110EE3}"/>
    <cellStyle name="Millares 14 6 2" xfId="1274" xr:uid="{35F733E1-8E1F-434F-9067-38C9AA8BC503}"/>
    <cellStyle name="Millares 14 6 2 2" xfId="4103" xr:uid="{95DF6A74-166F-4F39-9A5F-0DCD2841F68C}"/>
    <cellStyle name="Millares 14 6 2 2 2" xfId="12369" xr:uid="{2D720C32-BD79-449D-B04D-A1B482622161}"/>
    <cellStyle name="Millares 14 6 2 2 2 2" xfId="33872" xr:uid="{B8FAEC2D-9E03-4E7C-8854-3C31DF71C7A4}"/>
    <cellStyle name="Millares 14 6 2 2 3" xfId="19004" xr:uid="{75DEA904-2501-45FC-A52C-D85633A613FB}"/>
    <cellStyle name="Millares 14 6 2 2 3 2" xfId="40507" xr:uid="{D0FD6349-46F5-43D8-8940-C3CA202B8C39}"/>
    <cellStyle name="Millares 14 6 2 2 4" xfId="25609" xr:uid="{BA0C449E-B1B0-472C-9B8A-D42402E6356A}"/>
    <cellStyle name="Millares 14 6 2 2 5" xfId="47112" xr:uid="{B7A109E0-8F26-4C88-95C8-798E24EEA287}"/>
    <cellStyle name="Millares 14 6 2 3" xfId="6242" xr:uid="{C450F9FB-A9A0-4E77-9C89-DED67B1F89DE}"/>
    <cellStyle name="Millares 14 6 2 3 2" xfId="14508" xr:uid="{DDA1647E-CBA7-49C6-AD49-E5D944BC65EF}"/>
    <cellStyle name="Millares 14 6 2 3 2 2" xfId="36011" xr:uid="{2D00E61A-48E3-4995-A65B-39BFE4616F25}"/>
    <cellStyle name="Millares 14 6 2 3 3" xfId="21143" xr:uid="{C9CDDD9A-4CA5-4104-B2C7-641AEF969AA2}"/>
    <cellStyle name="Millares 14 6 2 3 3 2" xfId="42646" xr:uid="{1B1A3379-2F11-4F92-906B-1ABB5B81B43E}"/>
    <cellStyle name="Millares 14 6 2 3 4" xfId="27748" xr:uid="{4269F777-3B50-4756-A9C9-94790D83CF4C}"/>
    <cellStyle name="Millares 14 6 2 3 5" xfId="49251" xr:uid="{9658579C-C547-4BB0-A44C-F8BF4BB4302C}"/>
    <cellStyle name="Millares 14 6 2 4" xfId="7883" xr:uid="{7D1C7B0C-F364-4FF9-8610-9E15047B2C99}"/>
    <cellStyle name="Millares 14 6 2 4 2" xfId="29386" xr:uid="{6AA8B38E-0D7B-40AE-9B33-EDC33A590726}"/>
    <cellStyle name="Millares 14 6 2 5" xfId="9540" xr:uid="{A87C74AA-D9EC-46BB-9B1C-C365724AE008}"/>
    <cellStyle name="Millares 14 6 2 5 2" xfId="31043" xr:uid="{1456DAF8-C7E0-4119-A6E5-4D8088FF1353}"/>
    <cellStyle name="Millares 14 6 2 6" xfId="16175" xr:uid="{A67A75F3-ED83-4CF5-9F90-A0D2DFBDF64F}"/>
    <cellStyle name="Millares 14 6 2 6 2" xfId="37678" xr:uid="{706671BB-4767-4846-BCBD-FE9D2B0E1703}"/>
    <cellStyle name="Millares 14 6 2 7" xfId="22780" xr:uid="{780F965C-C129-4422-AFFC-963AB15E72E5}"/>
    <cellStyle name="Millares 14 6 2 8" xfId="44283" xr:uid="{81578A5E-B365-46E4-A673-3EE424CD14F3}"/>
    <cellStyle name="Millares 14 6 3" xfId="1961" xr:uid="{FAC99A68-0029-4DA8-8EEC-AB18CB32819D}"/>
    <cellStyle name="Millares 14 6 3 2" xfId="10227" xr:uid="{0AA895E8-8904-4F82-9BEC-690C599357B3}"/>
    <cellStyle name="Millares 14 6 3 2 2" xfId="31730" xr:uid="{4A3FD089-02D9-4DCC-BD9B-B247D8858296}"/>
    <cellStyle name="Millares 14 6 3 3" xfId="16862" xr:uid="{C2DA1C97-837A-4DA6-A31B-F9EA32CB7106}"/>
    <cellStyle name="Millares 14 6 3 3 2" xfId="38365" xr:uid="{39967384-E7AE-4659-BF49-8DD5336D1D1A}"/>
    <cellStyle name="Millares 14 6 3 4" xfId="23467" xr:uid="{C795DE27-B512-490B-ACF7-5482EC713359}"/>
    <cellStyle name="Millares 14 6 3 5" xfId="44970" xr:uid="{9A2DE3C3-2406-414F-A355-15CB1703A0DF}"/>
    <cellStyle name="Millares 14 6 4" xfId="2760" xr:uid="{CC901683-5AE3-4E53-8EE6-383B2C33F2E0}"/>
    <cellStyle name="Millares 14 6 4 2" xfId="11026" xr:uid="{0A8EA729-EA99-404D-B5F1-B6D4DCED4D0B}"/>
    <cellStyle name="Millares 14 6 4 2 2" xfId="32529" xr:uid="{247C1B0E-3A83-40FA-ABC7-F476ABF48A80}"/>
    <cellStyle name="Millares 14 6 4 3" xfId="17661" xr:uid="{CF8678DD-A34A-412A-845E-EA62B5F6F6E2}"/>
    <cellStyle name="Millares 14 6 4 3 2" xfId="39164" xr:uid="{84455492-66A2-4621-8FB3-1B0555D710C4}"/>
    <cellStyle name="Millares 14 6 4 4" xfId="24266" xr:uid="{BF4C54BB-2600-4F95-857D-85E36020729B}"/>
    <cellStyle name="Millares 14 6 4 5" xfId="45769" xr:uid="{5E339A64-5CE4-49D1-93ED-A977D4984950}"/>
    <cellStyle name="Millares 14 6 5" xfId="3157" xr:uid="{3DF56132-9B0C-4D60-90B9-8D70FC44CE1B}"/>
    <cellStyle name="Millares 14 6 5 2" xfId="11423" xr:uid="{C791EF39-C361-45EF-8D69-95C7485884C6}"/>
    <cellStyle name="Millares 14 6 5 2 2" xfId="32926" xr:uid="{428D9133-6F7E-4819-9DA0-D2F220078890}"/>
    <cellStyle name="Millares 14 6 5 3" xfId="18058" xr:uid="{11AC4250-193C-4DCE-B48D-4330B360D765}"/>
    <cellStyle name="Millares 14 6 5 3 2" xfId="39561" xr:uid="{7EE8DFBA-B923-408D-ABB4-FEA5FE73FAB8}"/>
    <cellStyle name="Millares 14 6 5 4" xfId="24663" xr:uid="{2A095916-4E3C-41B4-9FEA-ABD5262C2300}"/>
    <cellStyle name="Millares 14 6 5 5" xfId="46166" xr:uid="{1BD9A124-3943-4874-AFFC-65AF6DED3831}"/>
    <cellStyle name="Millares 14 6 6" xfId="4904" xr:uid="{08779910-AAD2-4343-9BA5-C764626DB582}"/>
    <cellStyle name="Millares 14 6 6 2" xfId="13170" xr:uid="{C53845D6-1599-4A2E-8729-76865EB31CBD}"/>
    <cellStyle name="Millares 14 6 6 2 2" xfId="34673" xr:uid="{7736149E-F18E-4A6D-8E23-AE4CBB244507}"/>
    <cellStyle name="Millares 14 6 6 3" xfId="19805" xr:uid="{7C72F0FC-C05A-49D1-AAF2-201E1E80F7E6}"/>
    <cellStyle name="Millares 14 6 6 3 2" xfId="41308" xr:uid="{B52E0F7D-ADBC-4660-AD45-8040EA12055A}"/>
    <cellStyle name="Millares 14 6 6 4" xfId="26410" xr:uid="{E6DEABE7-BDE2-4DA8-B071-F8E821403575}"/>
    <cellStyle name="Millares 14 6 6 5" xfId="47913" xr:uid="{8055A4B6-81F9-4AEE-9CA4-2B5C59ADC350}"/>
    <cellStyle name="Millares 14 6 7" xfId="5296" xr:uid="{A4E5367F-7C9F-4137-AE49-51D125454FA9}"/>
    <cellStyle name="Millares 14 6 7 2" xfId="13562" xr:uid="{A0CA0BE9-D30E-4BC1-A48A-10E0E71C45CB}"/>
    <cellStyle name="Millares 14 6 7 2 2" xfId="35065" xr:uid="{7FE01277-EDC0-41CF-8397-A09009A51DD8}"/>
    <cellStyle name="Millares 14 6 7 3" xfId="20197" xr:uid="{0DB65599-4FA4-487C-9A39-3EDA5E81A957}"/>
    <cellStyle name="Millares 14 6 7 3 2" xfId="41700" xr:uid="{2235B96B-2CAD-4529-B206-90AD4B55828B}"/>
    <cellStyle name="Millares 14 6 7 4" xfId="26802" xr:uid="{9E133DA8-ED54-4F43-99C5-20F512C6E596}"/>
    <cellStyle name="Millares 14 6 7 5" xfId="48305" xr:uid="{962DB20E-537C-4AEE-A0C5-6073AFAC2E6E}"/>
    <cellStyle name="Millares 14 6 8" xfId="6937" xr:uid="{B0D5AD82-E6FF-4C43-B695-15FE4FF914B3}"/>
    <cellStyle name="Millares 14 6 8 2" xfId="28440" xr:uid="{ACC414AA-AA1E-41BE-9315-8BD07E19ABAB}"/>
    <cellStyle name="Millares 14 6 9" xfId="8593" xr:uid="{06D20EEC-FBC1-4A83-87CE-44975ABC5A0D}"/>
    <cellStyle name="Millares 14 6 9 2" xfId="30096" xr:uid="{585890A4-C92D-4B5B-BCDC-20A751669FD2}"/>
    <cellStyle name="Millares 14 7" xfId="610" xr:uid="{0795952F-F63D-4E9C-B8A5-F4AC7850EC7C}"/>
    <cellStyle name="Millares 14 7 10" xfId="43619" xr:uid="{9071DC3F-1180-4CF9-915D-CF3E6A855277}"/>
    <cellStyle name="Millares 14 7 2" xfId="1556" xr:uid="{6C8C5C9D-0B67-4965-872F-88E501180B52}"/>
    <cellStyle name="Millares 14 7 2 2" xfId="4385" xr:uid="{13C3E35D-680B-45ED-B7C2-7027FED6C927}"/>
    <cellStyle name="Millares 14 7 2 2 2" xfId="12651" xr:uid="{342C237C-5C81-41FA-A1CF-02FCDA22B3AA}"/>
    <cellStyle name="Millares 14 7 2 2 2 2" xfId="34154" xr:uid="{F04870B9-C47D-4EE2-943D-66E6CE650288}"/>
    <cellStyle name="Millares 14 7 2 2 3" xfId="19286" xr:uid="{EEA93428-A40F-4221-8A1C-44B94D6828A5}"/>
    <cellStyle name="Millares 14 7 2 2 3 2" xfId="40789" xr:uid="{4A474503-86EC-416D-A57A-C4AF60146B62}"/>
    <cellStyle name="Millares 14 7 2 2 4" xfId="25891" xr:uid="{18481B9D-3292-4762-9768-B8C70E366F2A}"/>
    <cellStyle name="Millares 14 7 2 2 5" xfId="47394" xr:uid="{6B7B6FD2-8255-4796-8589-FEB29E1F8A7F}"/>
    <cellStyle name="Millares 14 7 2 3" xfId="6524" xr:uid="{5428E228-2116-404C-BB16-D0B043DAEB78}"/>
    <cellStyle name="Millares 14 7 2 3 2" xfId="14790" xr:uid="{8AEFAEE3-30FA-47CF-9B97-D3B7343DDA80}"/>
    <cellStyle name="Millares 14 7 2 3 2 2" xfId="36293" xr:uid="{146C0A3A-98EC-419C-9E58-B726CF33DE3E}"/>
    <cellStyle name="Millares 14 7 2 3 3" xfId="21425" xr:uid="{51F69CC1-7FEF-482E-AD5A-B7DF5C01D302}"/>
    <cellStyle name="Millares 14 7 2 3 3 2" xfId="42928" xr:uid="{370C29D2-9C62-40BB-88EB-62E4AD1DFB83}"/>
    <cellStyle name="Millares 14 7 2 3 4" xfId="28030" xr:uid="{FE70978A-D70A-4D95-9CBE-B399F3146C6D}"/>
    <cellStyle name="Millares 14 7 2 3 5" xfId="49533" xr:uid="{D4FDD130-5DBC-4F68-9271-B2F911BA0792}"/>
    <cellStyle name="Millares 14 7 2 4" xfId="8165" xr:uid="{6B515DE5-A5CD-4083-81D4-EC35E832E60C}"/>
    <cellStyle name="Millares 14 7 2 4 2" xfId="29668" xr:uid="{6F65CD52-2E1C-47AD-A6C6-F07286375E4B}"/>
    <cellStyle name="Millares 14 7 2 5" xfId="9822" xr:uid="{51CD49C4-088E-4204-99D8-CA719672335E}"/>
    <cellStyle name="Millares 14 7 2 5 2" xfId="31325" xr:uid="{898A2DE4-C9DE-4B22-8F9F-5BAD82997F18}"/>
    <cellStyle name="Millares 14 7 2 6" xfId="16457" xr:uid="{6E977505-99A1-40BE-816F-578D7F46063C}"/>
    <cellStyle name="Millares 14 7 2 6 2" xfId="37960" xr:uid="{250ABF95-5682-4C59-8E17-04E49498894F}"/>
    <cellStyle name="Millares 14 7 2 7" xfId="23062" xr:uid="{76B4D224-CACD-4003-B02F-C7DBF2F22CFB}"/>
    <cellStyle name="Millares 14 7 2 8" xfId="44565" xr:uid="{1AE468E3-1614-4C45-A9AA-9B4FA5F2EB40}"/>
    <cellStyle name="Millares 14 7 3" xfId="2243" xr:uid="{B3113071-17BA-47F4-9590-4599B713EE85}"/>
    <cellStyle name="Millares 14 7 3 2" xfId="10509" xr:uid="{C543D721-45EE-4C3E-A7BA-DD25292BB399}"/>
    <cellStyle name="Millares 14 7 3 2 2" xfId="32012" xr:uid="{E777557E-F984-4B8E-A893-341E2C159EEF}"/>
    <cellStyle name="Millares 14 7 3 3" xfId="17144" xr:uid="{809CC45E-099F-48CE-84A2-1DB17F24E3D4}"/>
    <cellStyle name="Millares 14 7 3 3 2" xfId="38647" xr:uid="{327CB243-4A1C-4E15-9ED9-CD0D70DE74BC}"/>
    <cellStyle name="Millares 14 7 3 4" xfId="23749" xr:uid="{49331ACF-242A-4E48-9228-F2E063089F05}"/>
    <cellStyle name="Millares 14 7 3 5" xfId="45252" xr:uid="{75E241DD-A3C4-413C-8B99-A78CF8CC026F}"/>
    <cellStyle name="Millares 14 7 4" xfId="3439" xr:uid="{F6D50ED9-59B7-4ED5-B8AB-BAD0E9C821C0}"/>
    <cellStyle name="Millares 14 7 4 2" xfId="11705" xr:uid="{77443D81-0FCB-485A-92E6-A61640397464}"/>
    <cellStyle name="Millares 14 7 4 2 2" xfId="33208" xr:uid="{BA0F5363-2F39-471D-BAE2-E42916D2AB49}"/>
    <cellStyle name="Millares 14 7 4 3" xfId="18340" xr:uid="{5976AC3D-351D-40A8-981F-BE4FCDCBED3F}"/>
    <cellStyle name="Millares 14 7 4 3 2" xfId="39843" xr:uid="{4CE7FDCF-5FBF-4C44-BAF8-A9DBD6B0ADB3}"/>
    <cellStyle name="Millares 14 7 4 4" xfId="24945" xr:uid="{355A8E3D-6E79-49DA-99E6-ED535941D10A}"/>
    <cellStyle name="Millares 14 7 4 5" xfId="46448" xr:uid="{FC539405-43D4-4691-9624-0BB3EC526C0F}"/>
    <cellStyle name="Millares 14 7 5" xfId="5578" xr:uid="{E3FE3962-B1BE-4B93-B58E-3CA51C6C0CC5}"/>
    <cellStyle name="Millares 14 7 5 2" xfId="13844" xr:uid="{223BC391-2291-4DC1-94B2-416B221C10F5}"/>
    <cellStyle name="Millares 14 7 5 2 2" xfId="35347" xr:uid="{AA586F0E-465B-4279-B9F3-0E49D0944651}"/>
    <cellStyle name="Millares 14 7 5 3" xfId="20479" xr:uid="{AD22E71F-BF56-42E2-A0C6-2FC9F0327E49}"/>
    <cellStyle name="Millares 14 7 5 3 2" xfId="41982" xr:uid="{0A4B5E46-AA2E-4246-8018-6AF1FDA12118}"/>
    <cellStyle name="Millares 14 7 5 4" xfId="27084" xr:uid="{3FB036CB-68FB-4A4A-80D1-7B2E7337D455}"/>
    <cellStyle name="Millares 14 7 5 5" xfId="48587" xr:uid="{836DAB93-D355-4FAA-9051-821F6D81F8F8}"/>
    <cellStyle name="Millares 14 7 6" xfId="7219" xr:uid="{9FC7C6C7-3C9E-47F0-BD4F-EADAA90E27BE}"/>
    <cellStyle name="Millares 14 7 6 2" xfId="28722" xr:uid="{6BB2BC64-4E30-41B3-B81F-9FB1B08D5C7D}"/>
    <cellStyle name="Millares 14 7 7" xfId="8876" xr:uid="{C997E95B-82BA-4FB6-9E60-81D96ACFA209}"/>
    <cellStyle name="Millares 14 7 7 2" xfId="30379" xr:uid="{53FD1DEB-75D4-4988-B86E-64C426E15728}"/>
    <cellStyle name="Millares 14 7 8" xfId="15511" xr:uid="{563ED96C-725C-4D7B-AF46-1FFE263B1756}"/>
    <cellStyle name="Millares 14 7 8 2" xfId="37014" xr:uid="{F0EBEF54-12EB-4479-B2AA-536BFACC8A30}"/>
    <cellStyle name="Millares 14 7 9" xfId="22116" xr:uid="{F46DA4B0-82D5-4554-975A-B54936478F58}"/>
    <cellStyle name="Millares 14 8" xfId="878" xr:uid="{F66C090A-9D03-4D5A-8035-5CDF39C56E6A}"/>
    <cellStyle name="Millares 14 8 2" xfId="3707" xr:uid="{D45059F5-D3D5-4918-98C4-AA26DEFE901E}"/>
    <cellStyle name="Millares 14 8 2 2" xfId="11973" xr:uid="{C95F8C27-8032-4116-BFE1-3A0FC1FB0137}"/>
    <cellStyle name="Millares 14 8 2 2 2" xfId="33476" xr:uid="{B3772EEB-A832-43F8-BE08-7B9E3E3F1B7D}"/>
    <cellStyle name="Millares 14 8 2 3" xfId="18608" xr:uid="{E9E1B164-940D-459F-97FB-C0541795FAB7}"/>
    <cellStyle name="Millares 14 8 2 3 2" xfId="40111" xr:uid="{5FED99FA-5058-4E8B-B288-8CC8F5D5D848}"/>
    <cellStyle name="Millares 14 8 2 4" xfId="25213" xr:uid="{DD51C1AB-4547-4D7F-8AC3-7D7E49A8B006}"/>
    <cellStyle name="Millares 14 8 2 5" xfId="46716" xr:uid="{2924FC7F-3454-4DA5-B505-1EDF8BC07C36}"/>
    <cellStyle name="Millares 14 8 3" xfId="5846" xr:uid="{BBF668F7-7692-4913-BE7D-4FB72ABB6DA6}"/>
    <cellStyle name="Millares 14 8 3 2" xfId="14112" xr:uid="{87A408B1-ABC3-4792-AB66-A45EB2C39D06}"/>
    <cellStyle name="Millares 14 8 3 2 2" xfId="35615" xr:uid="{DA42D52E-1DEE-4AE7-96C8-F3F45D754D06}"/>
    <cellStyle name="Millares 14 8 3 3" xfId="20747" xr:uid="{9E9D2C0B-F221-44B6-9B4C-4219B82EA2F4}"/>
    <cellStyle name="Millares 14 8 3 3 2" xfId="42250" xr:uid="{AC88A538-2EB7-4C36-AC2A-D4B059D35D59}"/>
    <cellStyle name="Millares 14 8 3 4" xfId="27352" xr:uid="{4F142C73-546C-4E5D-B610-B713BE57F22F}"/>
    <cellStyle name="Millares 14 8 3 5" xfId="48855" xr:uid="{896F834C-F8D8-4D8B-A825-641067B3BD0F}"/>
    <cellStyle name="Millares 14 8 4" xfId="7487" xr:uid="{ACCD338C-70D7-4819-9392-C8F3DCC394A4}"/>
    <cellStyle name="Millares 14 8 4 2" xfId="28990" xr:uid="{252E3F8E-C019-47C3-84E7-CB06CA46B45B}"/>
    <cellStyle name="Millares 14 8 5" xfId="9144" xr:uid="{25967AE0-8C41-4C20-8B00-4C5BD5360F6C}"/>
    <cellStyle name="Millares 14 8 5 2" xfId="30647" xr:uid="{9AF47287-16BA-4DD1-8919-85A56CA41F49}"/>
    <cellStyle name="Millares 14 8 6" xfId="15779" xr:uid="{FEB3B9B9-CF68-44CE-A75D-4A8C4D1547B1}"/>
    <cellStyle name="Millares 14 8 6 2" xfId="37282" xr:uid="{68ACDE81-87BF-4F6C-A489-E2D42D95F7E1}"/>
    <cellStyle name="Millares 14 8 7" xfId="22384" xr:uid="{344A0072-D23E-4919-A3A4-1D4B02F739B6}"/>
    <cellStyle name="Millares 14 8 8" xfId="43887" xr:uid="{D6D17E64-3EC4-4DEC-BA15-96385E11B9A3}"/>
    <cellStyle name="Millares 14 9" xfId="1139" xr:uid="{E18909CE-06FB-42A8-881F-44BBFAE0758B}"/>
    <cellStyle name="Millares 14 9 2" xfId="3968" xr:uid="{7E5DA91F-5EB4-4F5E-8C3E-FFDCC3812B8A}"/>
    <cellStyle name="Millares 14 9 2 2" xfId="12234" xr:uid="{7822DBCD-73D5-466E-8854-9F6DA172DDB1}"/>
    <cellStyle name="Millares 14 9 2 2 2" xfId="33737" xr:uid="{F0A258BD-2335-477A-9AB1-1A1AF586BBF7}"/>
    <cellStyle name="Millares 14 9 2 3" xfId="18869" xr:uid="{09B52718-0CFA-4104-80DC-D85A38A83D2D}"/>
    <cellStyle name="Millares 14 9 2 3 2" xfId="40372" xr:uid="{55DBA04C-F1A6-4446-87E2-A64422C205B8}"/>
    <cellStyle name="Millares 14 9 2 4" xfId="25474" xr:uid="{47E296C0-0CF9-4B5B-A874-F28C3E89656A}"/>
    <cellStyle name="Millares 14 9 2 5" xfId="46977" xr:uid="{46C3B032-5C99-4A00-A91D-E04E49D7F1A0}"/>
    <cellStyle name="Millares 14 9 3" xfId="6107" xr:uid="{F52982DF-B4B7-4BD6-970B-E7CD2416B153}"/>
    <cellStyle name="Millares 14 9 3 2" xfId="14373" xr:uid="{151181D9-1A7F-49BF-9985-0985DBFB9C35}"/>
    <cellStyle name="Millares 14 9 3 2 2" xfId="35876" xr:uid="{4726EF31-AF73-4F02-9BCD-3191E299A1DA}"/>
    <cellStyle name="Millares 14 9 3 3" xfId="21008" xr:uid="{D0F54190-48A4-428B-8F47-271E3A64AB4E}"/>
    <cellStyle name="Millares 14 9 3 3 2" xfId="42511" xr:uid="{3913D010-007A-40DE-A668-14F2127CBE62}"/>
    <cellStyle name="Millares 14 9 3 4" xfId="27613" xr:uid="{4B12AC36-32F7-457E-BB09-4873E940CCF0}"/>
    <cellStyle name="Millares 14 9 3 5" xfId="49116" xr:uid="{6F14D4B0-F3D8-4C6E-91EC-7E95F5FAEBBB}"/>
    <cellStyle name="Millares 14 9 4" xfId="7748" xr:uid="{1659220D-B9EE-4C7D-9970-E78381960A25}"/>
    <cellStyle name="Millares 14 9 4 2" xfId="29251" xr:uid="{4893209A-58F7-47DA-B6C6-5428DE7F43FD}"/>
    <cellStyle name="Millares 14 9 5" xfId="9405" xr:uid="{CE5D5921-E76F-4EB0-AC3C-C96821CACA60}"/>
    <cellStyle name="Millares 14 9 5 2" xfId="30908" xr:uid="{C1E5C701-0732-429A-8562-D2D048D821FA}"/>
    <cellStyle name="Millares 14 9 6" xfId="16040" xr:uid="{2D203788-FC7A-42AE-BABB-02B1AEE8565A}"/>
    <cellStyle name="Millares 14 9 6 2" xfId="37543" xr:uid="{AA844995-AAAC-497F-97BF-330524759D6A}"/>
    <cellStyle name="Millares 14 9 7" xfId="22645" xr:uid="{54D84C8F-9E96-43FE-95DB-4923E8C72AD0}"/>
    <cellStyle name="Millares 14 9 8" xfId="44148" xr:uid="{494C55ED-74DF-48A2-ABC1-737562789E5B}"/>
    <cellStyle name="Millares 140" xfId="15084" xr:uid="{8638470E-2496-418F-AC7E-B9D6DCF04FE2}"/>
    <cellStyle name="Millares 140 2" xfId="36587" xr:uid="{F3694307-EBD4-470E-8D7B-149A19475D32}"/>
    <cellStyle name="Millares 141" xfId="15070" xr:uid="{568AF58C-2F37-4B39-8290-D4FD1A5DF346}"/>
    <cellStyle name="Millares 141 2" xfId="36573" xr:uid="{5073676D-7D98-4761-A8FD-6C9B94C54987}"/>
    <cellStyle name="Millares 142" xfId="15087" xr:uid="{CADAC7AF-3A80-40CF-9CC1-CED758882E7E}"/>
    <cellStyle name="Millares 142 2" xfId="36590" xr:uid="{802F5983-E829-4545-B145-5D9FAD1131A6}"/>
    <cellStyle name="Millares 143" xfId="21692" xr:uid="{E03DB207-460E-4848-94D4-FF8319B56392}"/>
    <cellStyle name="Millares 144" xfId="43195" xr:uid="{27F6BADB-88F0-4FE7-87C1-C52AD3C34406}"/>
    <cellStyle name="Millares 15" xfId="119" xr:uid="{7C560D48-9F8A-4B9F-B04B-02EA9ECD9D79}"/>
    <cellStyle name="Millares 15 10" xfId="1826" xr:uid="{4FA239F4-4E59-4FC5-823F-3A9639631326}"/>
    <cellStyle name="Millares 15 10 2" xfId="10092" xr:uid="{1F4B6256-AAE5-4B21-929A-3C84A6AABF58}"/>
    <cellStyle name="Millares 15 10 2 2" xfId="31595" xr:uid="{8830ECF8-F9D7-4E41-ADE9-6DEB1B3F9BCD}"/>
    <cellStyle name="Millares 15 10 3" xfId="16727" xr:uid="{A16D0EAF-09A2-4AA5-86CC-F94FE8761538}"/>
    <cellStyle name="Millares 15 10 3 2" xfId="38230" xr:uid="{8FC4FA28-1D73-4976-8873-FD03D5A3FE25}"/>
    <cellStyle name="Millares 15 10 4" xfId="23332" xr:uid="{30028DA6-DE08-4B1D-9EF3-594826124C7B}"/>
    <cellStyle name="Millares 15 10 5" xfId="44835" xr:uid="{E5CD2387-3B14-4963-8D0D-FD08A0DAD8B4}"/>
    <cellStyle name="Millares 15 11" xfId="2511" xr:uid="{56FAEE52-60D9-4816-9F65-8A81A53B7BD2}"/>
    <cellStyle name="Millares 15 11 2" xfId="10777" xr:uid="{D678C708-DFF3-4DCF-825C-8971CF99563C}"/>
    <cellStyle name="Millares 15 11 2 2" xfId="32280" xr:uid="{632BFCCC-A097-48D4-87D6-EB2C49F8F4D2}"/>
    <cellStyle name="Millares 15 11 3" xfId="17412" xr:uid="{3F788BF6-1FC8-44B1-8B2F-89C85A3C2CD1}"/>
    <cellStyle name="Millares 15 11 3 2" xfId="38915" xr:uid="{9E0AB46C-8C74-4C1C-A80F-8EC0FC5D8763}"/>
    <cellStyle name="Millares 15 11 4" xfId="24017" xr:uid="{AABE4583-2455-42BB-B861-CE81EBA6E773}"/>
    <cellStyle name="Millares 15 11 5" xfId="45520" xr:uid="{6B688383-832D-44E4-AD6B-72360659EFC3}"/>
    <cellStyle name="Millares 15 12" xfId="3022" xr:uid="{1E50E8BB-959D-4875-8F17-7030E9DC0DA4}"/>
    <cellStyle name="Millares 15 12 2" xfId="11288" xr:uid="{873219F7-0330-4849-A711-816B0F081AF7}"/>
    <cellStyle name="Millares 15 12 2 2" xfId="32791" xr:uid="{D51DF6C8-3315-490A-9D48-052E8FA893A9}"/>
    <cellStyle name="Millares 15 12 3" xfId="17923" xr:uid="{789A04FC-EE18-484F-9FD1-55F23FB666FE}"/>
    <cellStyle name="Millares 15 12 3 2" xfId="39426" xr:uid="{EF0E08BE-E1EE-4F67-8407-311DA244A11B}"/>
    <cellStyle name="Millares 15 12 4" xfId="24528" xr:uid="{7D054703-C06D-4A42-AC01-58BCB6C4B6E6}"/>
    <cellStyle name="Millares 15 12 5" xfId="46031" xr:uid="{29D6036E-D9F0-4F17-AD3E-8769A525383D}"/>
    <cellStyle name="Millares 15 13" xfId="4657" xr:uid="{40EAF3D3-207A-4781-AA45-B693D0440228}"/>
    <cellStyle name="Millares 15 13 2" xfId="12923" xr:uid="{AB64179C-A6A5-4131-A9C1-6F8AD341CB1B}"/>
    <cellStyle name="Millares 15 13 2 2" xfId="34426" xr:uid="{BE132CE4-791A-4495-91E2-895F5DEB158E}"/>
    <cellStyle name="Millares 15 13 3" xfId="19558" xr:uid="{81100433-648C-48DE-9FB9-8E1DB01948BB}"/>
    <cellStyle name="Millares 15 13 3 2" xfId="41061" xr:uid="{C1EC3E4C-563D-4773-8746-91AC48DC6DC9}"/>
    <cellStyle name="Millares 15 13 4" xfId="26163" xr:uid="{4E5F8639-5964-423F-8A2F-049747E14EBC}"/>
    <cellStyle name="Millares 15 13 5" xfId="47666" xr:uid="{4D3909EC-3F12-4236-8C35-7CB267450DF4}"/>
    <cellStyle name="Millares 15 14" xfId="5160" xr:uid="{387B487C-2A07-44D1-B166-887030EC6F36}"/>
    <cellStyle name="Millares 15 14 2" xfId="13426" xr:uid="{C24660FA-CC84-4A07-BE06-868231BF5257}"/>
    <cellStyle name="Millares 15 14 2 2" xfId="34929" xr:uid="{87543D15-09BE-4CB0-A0AC-4E3D00D41DDE}"/>
    <cellStyle name="Millares 15 14 3" xfId="20061" xr:uid="{519B991E-3916-4E6F-95A1-AC0CAF114152}"/>
    <cellStyle name="Millares 15 14 3 2" xfId="41564" xr:uid="{E95DFB1B-FCFB-4E88-ACBA-51BA814B1DAC}"/>
    <cellStyle name="Millares 15 14 4" xfId="26666" xr:uid="{F8DDF310-7831-4C1F-A5AC-EE1F23642F20}"/>
    <cellStyle name="Millares 15 14 5" xfId="48169" xr:uid="{74489D94-37D6-425C-8CF7-BE25DDC08D7A}"/>
    <cellStyle name="Millares 15 15" xfId="6801" xr:uid="{B138EBBE-E2E4-4E81-B896-9A9B451A3FEF}"/>
    <cellStyle name="Millares 15 15 2" xfId="28304" xr:uid="{E311296B-676B-4035-A974-C9A721BEF1FC}"/>
    <cellStyle name="Millares 15 16" xfId="8455" xr:uid="{3265395C-66A5-46B6-9585-AA9A0339E7BD}"/>
    <cellStyle name="Millares 15 16 2" xfId="29958" xr:uid="{5571A50A-6822-448D-BF98-0AD50CF01683}"/>
    <cellStyle name="Millares 15 17" xfId="15094" xr:uid="{619A46AB-908C-4922-B88E-AFC6DC4221B5}"/>
    <cellStyle name="Millares 15 17 2" xfId="36597" xr:uid="{7161590F-3E47-42C5-9F0F-A8E9ADCCA900}"/>
    <cellStyle name="Millares 15 18" xfId="21699" xr:uid="{05BA3FB9-4680-433D-A54F-A10A2E57BE8E}"/>
    <cellStyle name="Millares 15 19" xfId="43202" xr:uid="{8558844E-4238-4EB1-AEA4-0DA9D4E7A167}"/>
    <cellStyle name="Millares 15 2" xfId="157" xr:uid="{61B681FE-B2D9-445B-86A5-986BB3B6F8FD}"/>
    <cellStyle name="Millares 15 2 10" xfId="4694" xr:uid="{F3384FD3-0D8E-4E6E-AB2F-2A515F465937}"/>
    <cellStyle name="Millares 15 2 10 2" xfId="12960" xr:uid="{12C277B4-A585-4827-9FC5-C607126EA333}"/>
    <cellStyle name="Millares 15 2 10 2 2" xfId="34463" xr:uid="{4FA56C9C-CF3C-4E2D-9C2B-8431A210F860}"/>
    <cellStyle name="Millares 15 2 10 3" xfId="19595" xr:uid="{8DB2FEE4-ECA5-4DE8-8F69-A514CCCA4861}"/>
    <cellStyle name="Millares 15 2 10 3 2" xfId="41098" xr:uid="{AC87698E-0BE1-4564-B06A-738DD95BCAEB}"/>
    <cellStyle name="Millares 15 2 10 4" xfId="26200" xr:uid="{E15EC888-A3B5-49FF-A35A-FEAB74CFB453}"/>
    <cellStyle name="Millares 15 2 10 5" xfId="47703" xr:uid="{89B156F1-876B-42A5-BE5D-D37302BF1CEF}"/>
    <cellStyle name="Millares 15 2 11" xfId="5197" xr:uid="{E2087FA6-8978-4299-BC70-8AA74F7D74B7}"/>
    <cellStyle name="Millares 15 2 11 2" xfId="13463" xr:uid="{A69F19A4-18B1-4537-83B0-941DC91D3097}"/>
    <cellStyle name="Millares 15 2 11 2 2" xfId="34966" xr:uid="{B3495D20-0030-4D1E-B378-6550399263E9}"/>
    <cellStyle name="Millares 15 2 11 3" xfId="20098" xr:uid="{8D80609F-E9C8-4D35-BEA2-5BBA18C24B57}"/>
    <cellStyle name="Millares 15 2 11 3 2" xfId="41601" xr:uid="{1CF218B6-3D8F-4D6C-86DB-F7AD772F5E2C}"/>
    <cellStyle name="Millares 15 2 11 4" xfId="26703" xr:uid="{A7187E9F-BC5B-4006-9FC9-C92C5F22C4EB}"/>
    <cellStyle name="Millares 15 2 11 5" xfId="48206" xr:uid="{18DB6D4E-F0F4-4646-A417-5ACC383C32E4}"/>
    <cellStyle name="Millares 15 2 12" xfId="6838" xr:uid="{A9BB9DA7-BC6E-49EE-B069-0EE3EF45389F}"/>
    <cellStyle name="Millares 15 2 12 2" xfId="28341" xr:uid="{289839D7-F623-41AD-98C4-D0D10C7F399F}"/>
    <cellStyle name="Millares 15 2 13" xfId="8492" xr:uid="{034A6E67-9A69-4DEA-8A68-93A886EAE63E}"/>
    <cellStyle name="Millares 15 2 13 2" xfId="29995" xr:uid="{297E5579-CBB2-4BEA-89C8-13BBFE129601}"/>
    <cellStyle name="Millares 15 2 14" xfId="15131" xr:uid="{63745BD2-31D3-45F6-BDDB-D8282FDED67D}"/>
    <cellStyle name="Millares 15 2 14 2" xfId="36634" xr:uid="{C0B5CA9B-CEF9-4F5D-89A3-351246C25CFD}"/>
    <cellStyle name="Millares 15 2 15" xfId="21736" xr:uid="{6985A8C2-847A-41EA-B5C0-9EA0C008D3EB}"/>
    <cellStyle name="Millares 15 2 16" xfId="43239" xr:uid="{64F6DDC4-849B-4FEC-ACE2-E72B7BD9CE7F}"/>
    <cellStyle name="Millares 15 2 2" xfId="489" xr:uid="{2706469B-5D95-4254-A58B-248768BE5323}"/>
    <cellStyle name="Millares 15 2 2 10" xfId="7100" xr:uid="{13652143-EDE9-46D2-9B3C-D67E27EE8A20}"/>
    <cellStyle name="Millares 15 2 2 10 2" xfId="28603" xr:uid="{FB40842F-CC61-40C6-BCBB-C69C4693255A}"/>
    <cellStyle name="Millares 15 2 2 11" xfId="8756" xr:uid="{2C6266C1-1E20-4454-820D-2A8F0515D41B}"/>
    <cellStyle name="Millares 15 2 2 11 2" xfId="30259" xr:uid="{F91C156C-541C-4EF9-AA88-D71A689C848A}"/>
    <cellStyle name="Millares 15 2 2 12" xfId="15392" xr:uid="{AD955442-D351-4137-A3BB-45C5ABC26814}"/>
    <cellStyle name="Millares 15 2 2 12 2" xfId="36895" xr:uid="{72C5DA98-EB0D-4561-BC63-A45FC310FAB4}"/>
    <cellStyle name="Millares 15 2 2 13" xfId="21997" xr:uid="{94C33532-2057-48A0-BCFA-A2336E978F2B}"/>
    <cellStyle name="Millares 15 2 2 14" xfId="43500" xr:uid="{2DDBC470-3183-42C6-8F5F-F6C0709E5CE4}"/>
    <cellStyle name="Millares 15 2 2 2" xfId="771" xr:uid="{021BE65E-B91C-4EDF-8341-83E47632146D}"/>
    <cellStyle name="Millares 15 2 2 2 10" xfId="15672" xr:uid="{0F01FC32-A901-427A-93FA-2E7D78EAFDE7}"/>
    <cellStyle name="Millares 15 2 2 2 10 2" xfId="37175" xr:uid="{AC0AA21A-F11E-4956-B07F-75B1C7698CBD}"/>
    <cellStyle name="Millares 15 2 2 2 11" xfId="22277" xr:uid="{881D1D6A-8F12-4CA9-B4CB-F100B812FE16}"/>
    <cellStyle name="Millares 15 2 2 2 12" xfId="43780" xr:uid="{C167E7AD-3F88-4256-B9F5-B86842643928}"/>
    <cellStyle name="Millares 15 2 2 2 2" xfId="1717" xr:uid="{8EEC0523-B7FB-40D2-967A-838A50EA7E1B}"/>
    <cellStyle name="Millares 15 2 2 2 2 2" xfId="4546" xr:uid="{D4A82BF6-22DC-4998-B3BF-10A6F57AC3F7}"/>
    <cellStyle name="Millares 15 2 2 2 2 2 2" xfId="12812" xr:uid="{F8147800-F81D-4BFF-AE29-EF19633A6E70}"/>
    <cellStyle name="Millares 15 2 2 2 2 2 2 2" xfId="34315" xr:uid="{B101ACF1-3B1F-43F1-8448-CF537562CA5B}"/>
    <cellStyle name="Millares 15 2 2 2 2 2 3" xfId="19447" xr:uid="{1AA038AD-3F1B-4086-899A-D6FC6E3718B7}"/>
    <cellStyle name="Millares 15 2 2 2 2 2 3 2" xfId="40950" xr:uid="{A7153E97-CDF7-42BB-A776-4C2AD5358500}"/>
    <cellStyle name="Millares 15 2 2 2 2 2 4" xfId="26052" xr:uid="{126FA59C-FB84-40AB-A8F7-876B047EE2F6}"/>
    <cellStyle name="Millares 15 2 2 2 2 2 5" xfId="47555" xr:uid="{3454A98C-50E9-483D-A513-FFD0AA1E8049}"/>
    <cellStyle name="Millares 15 2 2 2 2 3" xfId="6685" xr:uid="{F3C30185-0187-4E33-B264-0B34313A1737}"/>
    <cellStyle name="Millares 15 2 2 2 2 3 2" xfId="14951" xr:uid="{2057B31C-D4F8-43C6-9CA9-49ABFF2BE0FF}"/>
    <cellStyle name="Millares 15 2 2 2 2 3 2 2" xfId="36454" xr:uid="{A058420B-BCF2-4AF0-9F79-2F61CA02C9D0}"/>
    <cellStyle name="Millares 15 2 2 2 2 3 3" xfId="21586" xr:uid="{0BA61232-D3A3-4801-88D8-EE33B401761C}"/>
    <cellStyle name="Millares 15 2 2 2 2 3 3 2" xfId="43089" xr:uid="{0EE1E5D3-5508-41A3-B81E-9EC6F55F9B5F}"/>
    <cellStyle name="Millares 15 2 2 2 2 3 4" xfId="28191" xr:uid="{3DD80245-FC3A-4994-93FE-92E076A4100F}"/>
    <cellStyle name="Millares 15 2 2 2 2 3 5" xfId="49694" xr:uid="{43CBF272-7DD5-4A03-8654-44236AF7DF06}"/>
    <cellStyle name="Millares 15 2 2 2 2 4" xfId="8326" xr:uid="{703EE5CA-5211-404C-B5C6-45435BA0F9F9}"/>
    <cellStyle name="Millares 15 2 2 2 2 4 2" xfId="29829" xr:uid="{8F9534CC-D3CC-4828-BBE5-5D851A77D1A2}"/>
    <cellStyle name="Millares 15 2 2 2 2 5" xfId="9983" xr:uid="{867150E1-2F9E-4EFC-BC31-19745290B213}"/>
    <cellStyle name="Millares 15 2 2 2 2 5 2" xfId="31486" xr:uid="{03CBE7DE-5B8C-47BD-B357-516A173E0F90}"/>
    <cellStyle name="Millares 15 2 2 2 2 6" xfId="16618" xr:uid="{88A55A9D-9685-4174-9B72-B65EB17D1450}"/>
    <cellStyle name="Millares 15 2 2 2 2 6 2" xfId="38121" xr:uid="{E60E4DDF-0B9B-45A5-A8E0-C7A205A90121}"/>
    <cellStyle name="Millares 15 2 2 2 2 7" xfId="23223" xr:uid="{9202C012-4185-43ED-9615-F6B6D4327E67}"/>
    <cellStyle name="Millares 15 2 2 2 2 8" xfId="44726" xr:uid="{6A088306-E035-42E5-83FB-935E1A4D71BE}"/>
    <cellStyle name="Millares 15 2 2 2 3" xfId="2404" xr:uid="{77A5312E-7F5E-4CDC-BFDB-937024759162}"/>
    <cellStyle name="Millares 15 2 2 2 3 2" xfId="10670" xr:uid="{E21F8464-88CE-447F-8A79-60DEBB4B5CF8}"/>
    <cellStyle name="Millares 15 2 2 2 3 2 2" xfId="32173" xr:uid="{497FD7BC-A198-4AF3-93E9-0D88311B748B}"/>
    <cellStyle name="Millares 15 2 2 2 3 3" xfId="17305" xr:uid="{EAEEB29C-98D2-49F3-8295-1CDED4D643AE}"/>
    <cellStyle name="Millares 15 2 2 2 3 3 2" xfId="38808" xr:uid="{999ED55B-366F-4E47-8E79-1F61515278EA}"/>
    <cellStyle name="Millares 15 2 2 2 3 4" xfId="23910" xr:uid="{6D43C1C8-836E-41DB-9014-E27EF0DAB0C7}"/>
    <cellStyle name="Millares 15 2 2 2 3 5" xfId="45413" xr:uid="{B9DD6DE5-7F34-499D-A5CD-3ADF3D689975}"/>
    <cellStyle name="Millares 15 2 2 2 4" xfId="2921" xr:uid="{BDAAA3E1-5B16-463D-8C4E-488FF6D62086}"/>
    <cellStyle name="Millares 15 2 2 2 4 2" xfId="11187" xr:uid="{6DBDA547-38A1-4D03-995E-034B35DA573E}"/>
    <cellStyle name="Millares 15 2 2 2 4 2 2" xfId="32690" xr:uid="{0A1F1F3D-370E-4A61-BDA9-6CC7D04CAC45}"/>
    <cellStyle name="Millares 15 2 2 2 4 3" xfId="17822" xr:uid="{27C9D8BD-8770-4EFB-BC67-DDF4B9CCA6CD}"/>
    <cellStyle name="Millares 15 2 2 2 4 3 2" xfId="39325" xr:uid="{C5CB7BED-D09D-462A-A011-5C7852E99BAF}"/>
    <cellStyle name="Millares 15 2 2 2 4 4" xfId="24427" xr:uid="{DACD5AA7-557E-4A09-B5E6-1466F49C9BFF}"/>
    <cellStyle name="Millares 15 2 2 2 4 5" xfId="45930" xr:uid="{D40ED425-EF3D-4207-83E7-BF4243CF2B9D}"/>
    <cellStyle name="Millares 15 2 2 2 5" xfId="3600" xr:uid="{9FD362BB-F220-45EF-8A98-B46068D1CB44}"/>
    <cellStyle name="Millares 15 2 2 2 5 2" xfId="11866" xr:uid="{AF0AC845-99AF-40AF-B514-080CFC93F4B6}"/>
    <cellStyle name="Millares 15 2 2 2 5 2 2" xfId="33369" xr:uid="{7B61D877-A276-45D9-B8F1-49DF6C2A7CC7}"/>
    <cellStyle name="Millares 15 2 2 2 5 3" xfId="18501" xr:uid="{121E2965-BCB7-4003-A90D-D3B9C5E59285}"/>
    <cellStyle name="Millares 15 2 2 2 5 3 2" xfId="40004" xr:uid="{3D405C5B-5F9A-4DDD-865D-95A7B9292EF0}"/>
    <cellStyle name="Millares 15 2 2 2 5 4" xfId="25106" xr:uid="{DC85961D-427F-479D-99A7-FFBA1CF34BEC}"/>
    <cellStyle name="Millares 15 2 2 2 5 5" xfId="46609" xr:uid="{101705DE-92A4-43A8-8D80-A24FD0FB94E4}"/>
    <cellStyle name="Millares 15 2 2 2 6" xfId="5065" xr:uid="{C7A35F9E-96A0-4418-9E9F-2692F04955A9}"/>
    <cellStyle name="Millares 15 2 2 2 6 2" xfId="13331" xr:uid="{52D7DC4D-C41E-4C5E-A61B-063090F3F941}"/>
    <cellStyle name="Millares 15 2 2 2 6 2 2" xfId="34834" xr:uid="{DB1EE07A-4102-4CF0-81B2-735E775725B1}"/>
    <cellStyle name="Millares 15 2 2 2 6 3" xfId="19966" xr:uid="{94F7902B-1305-474E-B1F6-C5DA180C5D82}"/>
    <cellStyle name="Millares 15 2 2 2 6 3 2" xfId="41469" xr:uid="{78768092-646E-4D36-8399-188683885E97}"/>
    <cellStyle name="Millares 15 2 2 2 6 4" xfId="26571" xr:uid="{17FFC82C-0A25-401E-8500-1E61B1F67672}"/>
    <cellStyle name="Millares 15 2 2 2 6 5" xfId="48074" xr:uid="{FD8EBBED-4C62-44CD-8271-4F3F4B644938}"/>
    <cellStyle name="Millares 15 2 2 2 7" xfId="5739" xr:uid="{CE22B4C1-924E-49F0-8BA5-053F8E9682D5}"/>
    <cellStyle name="Millares 15 2 2 2 7 2" xfId="14005" xr:uid="{1645E49C-1B5F-4C1E-AB07-48D5DBE4AC00}"/>
    <cellStyle name="Millares 15 2 2 2 7 2 2" xfId="35508" xr:uid="{F72F09CE-6E9D-489A-A62A-43A7D3BEB39C}"/>
    <cellStyle name="Millares 15 2 2 2 7 3" xfId="20640" xr:uid="{72C35521-DBE4-47B3-ADB9-CBCCC4EA321B}"/>
    <cellStyle name="Millares 15 2 2 2 7 3 2" xfId="42143" xr:uid="{0B6F5B1F-BFEE-4965-B480-E00FFE0096C0}"/>
    <cellStyle name="Millares 15 2 2 2 7 4" xfId="27245" xr:uid="{104CFF9D-89D7-4470-BBB4-A406ECD98CB4}"/>
    <cellStyle name="Millares 15 2 2 2 7 5" xfId="48748" xr:uid="{6A8AE319-72DB-4047-8C87-AFBE21FB2D1A}"/>
    <cellStyle name="Millares 15 2 2 2 8" xfId="7380" xr:uid="{FD92F950-2FCE-4021-B4B3-55AF4A7E2DAE}"/>
    <cellStyle name="Millares 15 2 2 2 8 2" xfId="28883" xr:uid="{0A8A53DA-4AF8-49E1-8028-D74E35FB4C9C}"/>
    <cellStyle name="Millares 15 2 2 2 9" xfId="9037" xr:uid="{BBF4342A-0A1D-484B-BFBD-EC424AC97DF2}"/>
    <cellStyle name="Millares 15 2 2 2 9 2" xfId="30540" xr:uid="{3690EC77-ECD8-46EA-9832-501D19EF0E6D}"/>
    <cellStyle name="Millares 15 2 2 3" xfId="1041" xr:uid="{44C34A13-55DA-492E-B1FB-7053B42FC5FA}"/>
    <cellStyle name="Millares 15 2 2 3 2" xfId="3870" xr:uid="{E3BAADCF-0966-464E-9313-9668D288137A}"/>
    <cellStyle name="Millares 15 2 2 3 2 2" xfId="12136" xr:uid="{573B9F6F-9916-462C-8DFD-4D784372129B}"/>
    <cellStyle name="Millares 15 2 2 3 2 2 2" xfId="33639" xr:uid="{A828FEB6-8130-4EAF-A9D2-B38AA9EBEC64}"/>
    <cellStyle name="Millares 15 2 2 3 2 3" xfId="18771" xr:uid="{0F1F6085-09B8-4B21-94AF-5D44DD6F364F}"/>
    <cellStyle name="Millares 15 2 2 3 2 3 2" xfId="40274" xr:uid="{66B346DF-5645-4FFA-A505-7E12756C0FBF}"/>
    <cellStyle name="Millares 15 2 2 3 2 4" xfId="25376" xr:uid="{CC937E5E-88BA-4042-A954-9B5892DF4EE5}"/>
    <cellStyle name="Millares 15 2 2 3 2 5" xfId="46879" xr:uid="{772FD35C-FE87-4AA8-9FB3-32D2C790B12D}"/>
    <cellStyle name="Millares 15 2 2 3 3" xfId="6009" xr:uid="{33A7A652-AE15-4A71-9D61-22D6442869DD}"/>
    <cellStyle name="Millares 15 2 2 3 3 2" xfId="14275" xr:uid="{16E726C2-9842-4079-807A-13FD6233EBF5}"/>
    <cellStyle name="Millares 15 2 2 3 3 2 2" xfId="35778" xr:uid="{1F0C774D-9CC5-4B9F-BA63-6CF178450FA9}"/>
    <cellStyle name="Millares 15 2 2 3 3 3" xfId="20910" xr:uid="{F6C5D7A9-6FB8-425B-B0DC-ECBBBDE2766A}"/>
    <cellStyle name="Millares 15 2 2 3 3 3 2" xfId="42413" xr:uid="{B60C11F5-86DF-4B76-925C-AD1603C7DDE8}"/>
    <cellStyle name="Millares 15 2 2 3 3 4" xfId="27515" xr:uid="{C108CCE5-DC4B-4632-9189-030FA73A0387}"/>
    <cellStyle name="Millares 15 2 2 3 3 5" xfId="49018" xr:uid="{2665A1E9-B9A5-4045-8F7D-D663343A8F1E}"/>
    <cellStyle name="Millares 15 2 2 3 4" xfId="7650" xr:uid="{10556D09-30FE-4F10-AA23-0A4A2F3D7328}"/>
    <cellStyle name="Millares 15 2 2 3 4 2" xfId="29153" xr:uid="{2B2B7A92-FEA4-4283-BE15-0C6931351B2B}"/>
    <cellStyle name="Millares 15 2 2 3 5" xfId="9307" xr:uid="{12E6217C-A476-4B33-86DB-9CA66485E583}"/>
    <cellStyle name="Millares 15 2 2 3 5 2" xfId="30810" xr:uid="{0A5531FF-03F8-4ADA-B9E4-5866ED7F328A}"/>
    <cellStyle name="Millares 15 2 2 3 6" xfId="15942" xr:uid="{9A840388-F61C-42DB-9403-470479E6A7E2}"/>
    <cellStyle name="Millares 15 2 2 3 6 2" xfId="37445" xr:uid="{4A1CD637-248F-4441-B72E-42681A76F95A}"/>
    <cellStyle name="Millares 15 2 2 3 7" xfId="22547" xr:uid="{BC559662-3023-4DC3-B108-4630E25ED3A1}"/>
    <cellStyle name="Millares 15 2 2 3 8" xfId="44050" xr:uid="{B60F7FF2-DE36-462B-A13F-AE4DDE144210}"/>
    <cellStyle name="Millares 15 2 2 4" xfId="1437" xr:uid="{80220736-5C07-4339-88D9-C95B7615A99F}"/>
    <cellStyle name="Millares 15 2 2 4 2" xfId="4266" xr:uid="{523A105F-7EB4-42E9-B96C-FEB80B89FD3D}"/>
    <cellStyle name="Millares 15 2 2 4 2 2" xfId="12532" xr:uid="{C18FCE73-AAE6-4A5F-8E9C-A6A177EB640B}"/>
    <cellStyle name="Millares 15 2 2 4 2 2 2" xfId="34035" xr:uid="{A62F01A0-B54B-4FE6-9897-7469B7B756DE}"/>
    <cellStyle name="Millares 15 2 2 4 2 3" xfId="19167" xr:uid="{3593AE19-A5F9-4ABF-9BA0-F612CEA26BC2}"/>
    <cellStyle name="Millares 15 2 2 4 2 3 2" xfId="40670" xr:uid="{B0ED5925-8ED1-4C4E-A2C1-ACBAB86DFEBE}"/>
    <cellStyle name="Millares 15 2 2 4 2 4" xfId="25772" xr:uid="{9ECAC5E8-B8B9-4708-BEA6-03935C34FA3A}"/>
    <cellStyle name="Millares 15 2 2 4 2 5" xfId="47275" xr:uid="{B5E12BFE-0640-42A7-872E-47FCD30F4DB6}"/>
    <cellStyle name="Millares 15 2 2 4 3" xfId="6405" xr:uid="{4CD8D882-B0D0-4B87-9D1C-47C3155C03AF}"/>
    <cellStyle name="Millares 15 2 2 4 3 2" xfId="14671" xr:uid="{B680CFE5-6320-4FEB-8804-B615B4675444}"/>
    <cellStyle name="Millares 15 2 2 4 3 2 2" xfId="36174" xr:uid="{5D0C79E6-B240-43F0-8F2F-4A74357F0F09}"/>
    <cellStyle name="Millares 15 2 2 4 3 3" xfId="21306" xr:uid="{42942A7A-04DF-41D2-BE92-3F2E57B37CFB}"/>
    <cellStyle name="Millares 15 2 2 4 3 3 2" xfId="42809" xr:uid="{B7C89E70-B0BB-4E96-AAC2-F37E49D24252}"/>
    <cellStyle name="Millares 15 2 2 4 3 4" xfId="27911" xr:uid="{4C57B994-74E0-4F2C-9CB3-89086995FBBF}"/>
    <cellStyle name="Millares 15 2 2 4 3 5" xfId="49414" xr:uid="{2CE2E311-DDF0-47E2-97DA-95925027121B}"/>
    <cellStyle name="Millares 15 2 2 4 4" xfId="8046" xr:uid="{C9706B94-6DCC-46D9-A32E-0E671196BEE7}"/>
    <cellStyle name="Millares 15 2 2 4 4 2" xfId="29549" xr:uid="{837950E6-D6BB-4EF8-B725-367FDCDBC154}"/>
    <cellStyle name="Millares 15 2 2 4 5" xfId="9703" xr:uid="{7388AEE6-C76F-4810-9AF4-AE282F7BC122}"/>
    <cellStyle name="Millares 15 2 2 4 5 2" xfId="31206" xr:uid="{414796FC-8EB0-46E5-9213-5B0F33713824}"/>
    <cellStyle name="Millares 15 2 2 4 6" xfId="16338" xr:uid="{228C50E9-2EA5-4EC5-A6F9-34002988DF6B}"/>
    <cellStyle name="Millares 15 2 2 4 6 2" xfId="37841" xr:uid="{4D90F7DA-3FFB-4ADC-B978-AB681CE5957A}"/>
    <cellStyle name="Millares 15 2 2 4 7" xfId="22943" xr:uid="{340AA70E-854E-4085-91E7-55B3D58C14EE}"/>
    <cellStyle name="Millares 15 2 2 4 8" xfId="44446" xr:uid="{D05B09E6-C7B2-461C-9354-D68C91DFCDB2}"/>
    <cellStyle name="Millares 15 2 2 5" xfId="2124" xr:uid="{200D13CA-26A2-412C-94C4-CA71C6C00753}"/>
    <cellStyle name="Millares 15 2 2 5 2" xfId="10390" xr:uid="{1D3B8574-F6E5-476D-A1D1-3578E4F867AE}"/>
    <cellStyle name="Millares 15 2 2 5 2 2" xfId="31893" xr:uid="{A7AED712-2E96-45DA-83A2-A3F216FEB758}"/>
    <cellStyle name="Millares 15 2 2 5 3" xfId="17025" xr:uid="{AF0D10E2-C9A1-4DE9-BDDE-66E14774E9CC}"/>
    <cellStyle name="Millares 15 2 2 5 3 2" xfId="38528" xr:uid="{E3E9EA63-5F41-4486-984A-0CE8986FD95D}"/>
    <cellStyle name="Millares 15 2 2 5 4" xfId="23630" xr:uid="{6F1D62B5-2009-4E73-B8C7-EF8ADCAD9270}"/>
    <cellStyle name="Millares 15 2 2 5 5" xfId="45133" xr:uid="{716D4AF7-BA11-4B33-BAC9-4D1039C05801}"/>
    <cellStyle name="Millares 15 2 2 6" xfId="2672" xr:uid="{5E2F0FF9-D40B-4AB5-BDF9-C5B19942DA76}"/>
    <cellStyle name="Millares 15 2 2 6 2" xfId="10938" xr:uid="{3615CF29-F807-47D0-8439-0721296E658A}"/>
    <cellStyle name="Millares 15 2 2 6 2 2" xfId="32441" xr:uid="{4492BD1E-6FCA-41B0-AEC1-15ED4F06548C}"/>
    <cellStyle name="Millares 15 2 2 6 3" xfId="17573" xr:uid="{31E250F0-7078-4310-A6D8-E4DC3C44B601}"/>
    <cellStyle name="Millares 15 2 2 6 3 2" xfId="39076" xr:uid="{4D1F94FC-5284-428F-B411-02159517187C}"/>
    <cellStyle name="Millares 15 2 2 6 4" xfId="24178" xr:uid="{9DF0CE0E-D0A4-4728-AC37-6E505DA56EF1}"/>
    <cellStyle name="Millares 15 2 2 6 5" xfId="45681" xr:uid="{7C4FA6FA-E39D-499F-9DFD-DEB265C9015A}"/>
    <cellStyle name="Millares 15 2 2 7" xfId="3320" xr:uid="{89433468-4078-48F9-836E-E7AD9E8C6CF1}"/>
    <cellStyle name="Millares 15 2 2 7 2" xfId="11586" xr:uid="{316BEB9E-66D7-4AE7-ABA8-1293B422579A}"/>
    <cellStyle name="Millares 15 2 2 7 2 2" xfId="33089" xr:uid="{4ED82A2D-BC0C-41B0-A80C-35E3639717B3}"/>
    <cellStyle name="Millares 15 2 2 7 3" xfId="18221" xr:uid="{90EB6BA5-7450-4723-B407-1EB112AEFF71}"/>
    <cellStyle name="Millares 15 2 2 7 3 2" xfId="39724" xr:uid="{60963123-C08B-4FDC-A63F-28EFCCEB08A6}"/>
    <cellStyle name="Millares 15 2 2 7 4" xfId="24826" xr:uid="{55D90500-7031-427D-B251-F341286F8550}"/>
    <cellStyle name="Millares 15 2 2 7 5" xfId="46329" xr:uid="{0C45B4CB-94C4-4557-ADFE-510D8AF6D004}"/>
    <cellStyle name="Millares 15 2 2 8" xfId="4816" xr:uid="{38152B3C-CDB2-4391-A01B-94C593B676CC}"/>
    <cellStyle name="Millares 15 2 2 8 2" xfId="13082" xr:uid="{5132D578-197D-45B8-8E16-0578EF1D6A06}"/>
    <cellStyle name="Millares 15 2 2 8 2 2" xfId="34585" xr:uid="{B7CE59C5-C971-4178-8200-890B80FF9E6C}"/>
    <cellStyle name="Millares 15 2 2 8 3" xfId="19717" xr:uid="{245DE8B6-AFD6-4166-88C9-878B4E4CD0E8}"/>
    <cellStyle name="Millares 15 2 2 8 3 2" xfId="41220" xr:uid="{267AE4BB-A735-4AFC-8593-EBE0C107A806}"/>
    <cellStyle name="Millares 15 2 2 8 4" xfId="26322" xr:uid="{C8EFF17C-3F9B-4D46-9995-15E32A503207}"/>
    <cellStyle name="Millares 15 2 2 8 5" xfId="47825" xr:uid="{F72E37B7-61B5-4313-A369-313481EE35F4}"/>
    <cellStyle name="Millares 15 2 2 9" xfId="5459" xr:uid="{C108D059-B641-430E-BCD7-253C93916332}"/>
    <cellStyle name="Millares 15 2 2 9 2" xfId="13725" xr:uid="{B4B1CFB8-32B2-4E78-BC1C-C7C6397FC980}"/>
    <cellStyle name="Millares 15 2 2 9 2 2" xfId="35228" xr:uid="{485AD75D-EF45-49A8-8E00-6168FDF173FE}"/>
    <cellStyle name="Millares 15 2 2 9 3" xfId="20360" xr:uid="{CE9DE00B-A732-41A9-B408-455A9961B6C3}"/>
    <cellStyle name="Millares 15 2 2 9 3 2" xfId="41863" xr:uid="{12603103-AE48-4A16-805B-9DC08AF8BADD}"/>
    <cellStyle name="Millares 15 2 2 9 4" xfId="26965" xr:uid="{538424AA-1E6D-498B-86F1-15BF25238231}"/>
    <cellStyle name="Millares 15 2 2 9 5" xfId="48468" xr:uid="{8E51B5C2-CA44-493A-96C8-922F3434CD8F}"/>
    <cellStyle name="Millares 15 2 3" xfId="362" xr:uid="{D84EF6EE-5590-410F-A52F-DDA17D9BCE58}"/>
    <cellStyle name="Millares 15 2 3 10" xfId="15265" xr:uid="{BFFF0968-8911-40AD-8BB8-7712C4F7BF7D}"/>
    <cellStyle name="Millares 15 2 3 10 2" xfId="36768" xr:uid="{E9D09593-3FC8-4CCA-ABAD-978EF70177BF}"/>
    <cellStyle name="Millares 15 2 3 11" xfId="21870" xr:uid="{05CBFDE3-34C2-408F-B9A7-B2816CB092A5}"/>
    <cellStyle name="Millares 15 2 3 12" xfId="43373" xr:uid="{AE21EDF1-CC27-41D5-8D84-4097FC370AC9}"/>
    <cellStyle name="Millares 15 2 3 2" xfId="1310" xr:uid="{4FE1472B-7A99-4B45-A1B7-23E5805E5439}"/>
    <cellStyle name="Millares 15 2 3 2 2" xfId="4139" xr:uid="{02A6E503-A77B-4663-955C-98EB873639B9}"/>
    <cellStyle name="Millares 15 2 3 2 2 2" xfId="12405" xr:uid="{CA674F21-48C6-4FE1-8546-E5EBC5344224}"/>
    <cellStyle name="Millares 15 2 3 2 2 2 2" xfId="33908" xr:uid="{D20F55A5-50B8-42EE-B0AF-79BE65DC28DC}"/>
    <cellStyle name="Millares 15 2 3 2 2 3" xfId="19040" xr:uid="{B1062FB5-1445-4244-929E-9A63ED4B8913}"/>
    <cellStyle name="Millares 15 2 3 2 2 3 2" xfId="40543" xr:uid="{6647CFDD-45BA-4390-BE02-94F9AEDE9369}"/>
    <cellStyle name="Millares 15 2 3 2 2 4" xfId="25645" xr:uid="{771EC25F-AD67-464D-AF6F-0620617B8312}"/>
    <cellStyle name="Millares 15 2 3 2 2 5" xfId="47148" xr:uid="{A320718A-4799-429A-B446-C3739959E193}"/>
    <cellStyle name="Millares 15 2 3 2 3" xfId="6278" xr:uid="{E60AC5FC-5EC6-47C8-A0B9-1A112757D130}"/>
    <cellStyle name="Millares 15 2 3 2 3 2" xfId="14544" xr:uid="{EC249988-BB0F-4522-A9AD-500492D25B26}"/>
    <cellStyle name="Millares 15 2 3 2 3 2 2" xfId="36047" xr:uid="{13FBAAA2-14A9-4A65-A527-5AE59666EB71}"/>
    <cellStyle name="Millares 15 2 3 2 3 3" xfId="21179" xr:uid="{C695EAD0-C81D-47D0-BA65-927465B7D15B}"/>
    <cellStyle name="Millares 15 2 3 2 3 3 2" xfId="42682" xr:uid="{9CF7B3EB-863C-4C19-A262-966DEDE508BD}"/>
    <cellStyle name="Millares 15 2 3 2 3 4" xfId="27784" xr:uid="{D3E1D17F-31F7-4214-8FDE-FAE24A9A768F}"/>
    <cellStyle name="Millares 15 2 3 2 3 5" xfId="49287" xr:uid="{0CB4990C-3D3D-4EF7-AE0B-FE84E48706D5}"/>
    <cellStyle name="Millares 15 2 3 2 4" xfId="7919" xr:uid="{04D24D2F-94F9-4A86-A764-42CEC44ECA36}"/>
    <cellStyle name="Millares 15 2 3 2 4 2" xfId="29422" xr:uid="{B7243383-1B0E-4FEE-AA8D-63727878D2E5}"/>
    <cellStyle name="Millares 15 2 3 2 5" xfId="9576" xr:uid="{A1376BA5-BEAE-4269-89C3-7CC7EBE8A434}"/>
    <cellStyle name="Millares 15 2 3 2 5 2" xfId="31079" xr:uid="{9214DF90-7F17-49EB-9DB0-6DEF9B4F7559}"/>
    <cellStyle name="Millares 15 2 3 2 6" xfId="16211" xr:uid="{E5D598A1-9B2E-4234-B6B9-EAD7DE19A1E7}"/>
    <cellStyle name="Millares 15 2 3 2 6 2" xfId="37714" xr:uid="{DFE61399-FB78-4C45-BAEB-9709D6757A84}"/>
    <cellStyle name="Millares 15 2 3 2 7" xfId="22816" xr:uid="{1F955DA0-5AFC-48E2-B013-330568CDF208}"/>
    <cellStyle name="Millares 15 2 3 2 8" xfId="44319" xr:uid="{28B14A2F-430F-4C98-A817-17098FF3F905}"/>
    <cellStyle name="Millares 15 2 3 3" xfId="1997" xr:uid="{96936977-5057-42F9-94AE-CF3E584019A2}"/>
    <cellStyle name="Millares 15 2 3 3 2" xfId="10263" xr:uid="{C9392797-1FD9-47BA-9203-ECDACD7CB7C3}"/>
    <cellStyle name="Millares 15 2 3 3 2 2" xfId="31766" xr:uid="{348ACE33-1F7D-4DDA-9BE6-2D933CB9BEA2}"/>
    <cellStyle name="Millares 15 2 3 3 3" xfId="16898" xr:uid="{E994A2DE-E19F-4C14-9A3F-34254F27A07A}"/>
    <cellStyle name="Millares 15 2 3 3 3 2" xfId="38401" xr:uid="{25399B84-6078-40FD-B03D-D89C4333F68C}"/>
    <cellStyle name="Millares 15 2 3 3 4" xfId="23503" xr:uid="{DAFB14A1-4FE6-40E3-9961-BE1854548F93}"/>
    <cellStyle name="Millares 15 2 3 3 5" xfId="45006" xr:uid="{D209198D-7D02-4251-BAF1-0FAAD8B3B33F}"/>
    <cellStyle name="Millares 15 2 3 4" xfId="2796" xr:uid="{D28A874C-C9E3-47E8-AE0E-93072A19CFCE}"/>
    <cellStyle name="Millares 15 2 3 4 2" xfId="11062" xr:uid="{E62D8468-15B1-40C5-AB50-9F3522516252}"/>
    <cellStyle name="Millares 15 2 3 4 2 2" xfId="32565" xr:uid="{F8C40C85-A2E3-44C8-80A9-9651FB554BB7}"/>
    <cellStyle name="Millares 15 2 3 4 3" xfId="17697" xr:uid="{5A2C3BDC-0222-49EF-A548-B67A701DF3EA}"/>
    <cellStyle name="Millares 15 2 3 4 3 2" xfId="39200" xr:uid="{15E630E4-3E07-428C-A294-3B221AF67E1C}"/>
    <cellStyle name="Millares 15 2 3 4 4" xfId="24302" xr:uid="{63D7DE4C-FEB5-4AE2-BA11-306313996114}"/>
    <cellStyle name="Millares 15 2 3 4 5" xfId="45805" xr:uid="{B2E12CC3-A9AD-47B7-8D26-70C725681F39}"/>
    <cellStyle name="Millares 15 2 3 5" xfId="3193" xr:uid="{3262DE4A-6A4F-4F0A-8E2A-A3A7CA952CE7}"/>
    <cellStyle name="Millares 15 2 3 5 2" xfId="11459" xr:uid="{266B6DC1-247B-4003-AA81-B43CC34E423B}"/>
    <cellStyle name="Millares 15 2 3 5 2 2" xfId="32962" xr:uid="{3C7B9EBA-5EE4-4FD2-8D68-099CEA9D21B1}"/>
    <cellStyle name="Millares 15 2 3 5 3" xfId="18094" xr:uid="{54EE352B-4B29-4998-990A-195BFAFE3833}"/>
    <cellStyle name="Millares 15 2 3 5 3 2" xfId="39597" xr:uid="{189DF026-7F51-4C1E-B03C-2A689A21B600}"/>
    <cellStyle name="Millares 15 2 3 5 4" xfId="24699" xr:uid="{CC359366-8C7D-49A1-9D00-C3BA547EFDA8}"/>
    <cellStyle name="Millares 15 2 3 5 5" xfId="46202" xr:uid="{D70AD31C-F4C1-43F6-8046-05AA9F74B170}"/>
    <cellStyle name="Millares 15 2 3 6" xfId="4940" xr:uid="{7B4E7E05-5318-497A-AB6D-E5B58D7CD523}"/>
    <cellStyle name="Millares 15 2 3 6 2" xfId="13206" xr:uid="{AD177620-08DA-4917-A616-4DF5C0701367}"/>
    <cellStyle name="Millares 15 2 3 6 2 2" xfId="34709" xr:uid="{75B94B3F-B786-4B6D-A954-5C241E2504DE}"/>
    <cellStyle name="Millares 15 2 3 6 3" xfId="19841" xr:uid="{8FDED079-5085-474A-8917-827EC2D6C6FD}"/>
    <cellStyle name="Millares 15 2 3 6 3 2" xfId="41344" xr:uid="{DACE6E75-042D-477A-AB6A-A08C362BC26D}"/>
    <cellStyle name="Millares 15 2 3 6 4" xfId="26446" xr:uid="{C4344F91-3BD0-4E6C-AD16-F5231E5B7C44}"/>
    <cellStyle name="Millares 15 2 3 6 5" xfId="47949" xr:uid="{1C86C233-2131-4A3B-9F06-9765AAA38481}"/>
    <cellStyle name="Millares 15 2 3 7" xfId="5332" xr:uid="{3A03CF82-9C31-4189-BF8A-469D14A16F15}"/>
    <cellStyle name="Millares 15 2 3 7 2" xfId="13598" xr:uid="{F3A34120-BB2D-44A6-9D42-86E0B6354DB9}"/>
    <cellStyle name="Millares 15 2 3 7 2 2" xfId="35101" xr:uid="{35770A97-B20B-4CAA-9CBA-2A75263ABCBC}"/>
    <cellStyle name="Millares 15 2 3 7 3" xfId="20233" xr:uid="{023606B2-10CE-44A7-B62F-897A6F396816}"/>
    <cellStyle name="Millares 15 2 3 7 3 2" xfId="41736" xr:uid="{6CC0A22F-3C95-4E3C-B209-9F4F8606B11D}"/>
    <cellStyle name="Millares 15 2 3 7 4" xfId="26838" xr:uid="{287EA331-E9C3-4357-A9BA-3D692C5E3E17}"/>
    <cellStyle name="Millares 15 2 3 7 5" xfId="48341" xr:uid="{4A0455FA-ED16-4683-AD4F-8353DCCBCEFF}"/>
    <cellStyle name="Millares 15 2 3 8" xfId="6973" xr:uid="{C2235A4C-ADD9-455F-9844-E6EF9B8580B9}"/>
    <cellStyle name="Millares 15 2 3 8 2" xfId="28476" xr:uid="{7EEFCEBD-B660-48A0-9480-CFBC0842456A}"/>
    <cellStyle name="Millares 15 2 3 9" xfId="8629" xr:uid="{B4EA0DB9-B399-4493-809F-4DA30D84321B}"/>
    <cellStyle name="Millares 15 2 3 9 2" xfId="30132" xr:uid="{4CEC1510-3F4B-426B-9B1C-26473B21D534}"/>
    <cellStyle name="Millares 15 2 4" xfId="646" xr:uid="{7D6D7233-8EDA-48E6-B56D-0F00139AD944}"/>
    <cellStyle name="Millares 15 2 4 10" xfId="43655" xr:uid="{3BF21088-D19C-40C2-B0AF-CBDFBCD67639}"/>
    <cellStyle name="Millares 15 2 4 2" xfId="1592" xr:uid="{823BD82E-A3D8-4BCB-8E11-F93920695B23}"/>
    <cellStyle name="Millares 15 2 4 2 2" xfId="4421" xr:uid="{B2E025D8-8CC8-43E9-896E-5B44A547C660}"/>
    <cellStyle name="Millares 15 2 4 2 2 2" xfId="12687" xr:uid="{7F1CAB67-41BE-4620-BA67-B57608E2B20A}"/>
    <cellStyle name="Millares 15 2 4 2 2 2 2" xfId="34190" xr:uid="{C4D61D3C-FB55-491A-8822-FDBEA6E093FC}"/>
    <cellStyle name="Millares 15 2 4 2 2 3" xfId="19322" xr:uid="{6F92F9F3-AFEF-477D-A09A-6F927F18AFA6}"/>
    <cellStyle name="Millares 15 2 4 2 2 3 2" xfId="40825" xr:uid="{7F342C46-F2E3-4EDD-AB0B-97AA02DFB925}"/>
    <cellStyle name="Millares 15 2 4 2 2 4" xfId="25927" xr:uid="{4C4768D7-510E-4EA5-AA5C-C9D03C94F614}"/>
    <cellStyle name="Millares 15 2 4 2 2 5" xfId="47430" xr:uid="{304F7086-88F5-4107-9271-BC99EC0FE61C}"/>
    <cellStyle name="Millares 15 2 4 2 3" xfId="6560" xr:uid="{12932638-CE24-4E40-A59D-7F9410C49CBF}"/>
    <cellStyle name="Millares 15 2 4 2 3 2" xfId="14826" xr:uid="{834E4C16-E2F5-4F9B-83B4-4D605C2E5A64}"/>
    <cellStyle name="Millares 15 2 4 2 3 2 2" xfId="36329" xr:uid="{B36F1ED5-D112-4AAD-A34D-325DAF5EBF14}"/>
    <cellStyle name="Millares 15 2 4 2 3 3" xfId="21461" xr:uid="{AABBFFE7-CF71-44A1-8248-610A1252377C}"/>
    <cellStyle name="Millares 15 2 4 2 3 3 2" xfId="42964" xr:uid="{DFEF7AB8-9840-4FD1-B886-FF8983E064BF}"/>
    <cellStyle name="Millares 15 2 4 2 3 4" xfId="28066" xr:uid="{C180B49E-3B9F-4086-80DF-08ACD5955DAB}"/>
    <cellStyle name="Millares 15 2 4 2 3 5" xfId="49569" xr:uid="{9596C107-51DE-4103-B218-F46F81FBF838}"/>
    <cellStyle name="Millares 15 2 4 2 4" xfId="8201" xr:uid="{2850A7BD-71D7-47C0-93EC-E5A19C5B800C}"/>
    <cellStyle name="Millares 15 2 4 2 4 2" xfId="29704" xr:uid="{EDE38069-B820-47C0-A62B-BBF4E4926D15}"/>
    <cellStyle name="Millares 15 2 4 2 5" xfId="9858" xr:uid="{450E7A1C-9278-4EE0-B344-DE0828856910}"/>
    <cellStyle name="Millares 15 2 4 2 5 2" xfId="31361" xr:uid="{A061724C-39F2-4393-A5AA-078513D0F27E}"/>
    <cellStyle name="Millares 15 2 4 2 6" xfId="16493" xr:uid="{A8148A4E-0D92-4CD0-8C4F-FA43297D0FA2}"/>
    <cellStyle name="Millares 15 2 4 2 6 2" xfId="37996" xr:uid="{7EC35862-01B3-4160-919D-E654470E0213}"/>
    <cellStyle name="Millares 15 2 4 2 7" xfId="23098" xr:uid="{EF35F641-6621-454F-A1C4-2567683BB7F7}"/>
    <cellStyle name="Millares 15 2 4 2 8" xfId="44601" xr:uid="{82DE258A-F792-4CF9-A46A-993F6288966B}"/>
    <cellStyle name="Millares 15 2 4 3" xfId="2279" xr:uid="{B47097BA-D97E-4B57-AC74-3E98F5ADC531}"/>
    <cellStyle name="Millares 15 2 4 3 2" xfId="10545" xr:uid="{2D537233-F4BA-4C4B-8055-9E58AA467F91}"/>
    <cellStyle name="Millares 15 2 4 3 2 2" xfId="32048" xr:uid="{8EDCCCFE-9184-4575-A01F-29F9C5EF5AC3}"/>
    <cellStyle name="Millares 15 2 4 3 3" xfId="17180" xr:uid="{20B906DC-F9A8-4D5A-9B78-41CC96E4B743}"/>
    <cellStyle name="Millares 15 2 4 3 3 2" xfId="38683" xr:uid="{E0948BA3-C932-46B4-BD77-E7CA7557D70F}"/>
    <cellStyle name="Millares 15 2 4 3 4" xfId="23785" xr:uid="{085BAED0-03AD-48AD-9837-F721BDDA5A88}"/>
    <cellStyle name="Millares 15 2 4 3 5" xfId="45288" xr:uid="{CC06A595-3012-4560-9EC1-53EAC034F287}"/>
    <cellStyle name="Millares 15 2 4 4" xfId="3475" xr:uid="{C4A781B9-35DF-4161-B152-69D593D653C2}"/>
    <cellStyle name="Millares 15 2 4 4 2" xfId="11741" xr:uid="{55128069-1532-4987-9D18-5470FD2F9D85}"/>
    <cellStyle name="Millares 15 2 4 4 2 2" xfId="33244" xr:uid="{2251F8C1-C967-4A7B-BB2A-9AB3255B1978}"/>
    <cellStyle name="Millares 15 2 4 4 3" xfId="18376" xr:uid="{682C2F45-6E7B-4FE7-AE1C-E695A7272C9C}"/>
    <cellStyle name="Millares 15 2 4 4 3 2" xfId="39879" xr:uid="{9D6E85A3-B712-47D1-A13C-176AFB211A89}"/>
    <cellStyle name="Millares 15 2 4 4 4" xfId="24981" xr:uid="{25585EDC-601A-439B-AAC7-F90AF9CD494D}"/>
    <cellStyle name="Millares 15 2 4 4 5" xfId="46484" xr:uid="{B6068E41-E575-4576-A700-BBF4CD57D012}"/>
    <cellStyle name="Millares 15 2 4 5" xfId="5614" xr:uid="{236E0A91-487D-49C9-8E69-10124D7FABE2}"/>
    <cellStyle name="Millares 15 2 4 5 2" xfId="13880" xr:uid="{F6BD36EC-04ED-404E-997D-2739CCFB063F}"/>
    <cellStyle name="Millares 15 2 4 5 2 2" xfId="35383" xr:uid="{BE7313FA-D1AC-455B-AC1F-195792465BE5}"/>
    <cellStyle name="Millares 15 2 4 5 3" xfId="20515" xr:uid="{1BD9D348-09E7-47FB-A25C-91B12099C881}"/>
    <cellStyle name="Millares 15 2 4 5 3 2" xfId="42018" xr:uid="{9654E4BB-036E-40C7-A89E-8E8FCE474BA2}"/>
    <cellStyle name="Millares 15 2 4 5 4" xfId="27120" xr:uid="{8E21C1B1-8A86-4427-B0A7-76F9E1CFAAB4}"/>
    <cellStyle name="Millares 15 2 4 5 5" xfId="48623" xr:uid="{BD06358D-DCB8-4F89-8C43-5E34A3D37FBA}"/>
    <cellStyle name="Millares 15 2 4 6" xfId="7255" xr:uid="{6C25ABBB-EB0C-4837-AC7C-5B5E3BD8ADD6}"/>
    <cellStyle name="Millares 15 2 4 6 2" xfId="28758" xr:uid="{5351456D-EE60-4877-BA58-81EE3C817DE1}"/>
    <cellStyle name="Millares 15 2 4 7" xfId="8912" xr:uid="{92FBE617-75A1-4B84-AFA9-4FEFE2AD1C2C}"/>
    <cellStyle name="Millares 15 2 4 7 2" xfId="30415" xr:uid="{B956C72B-CCF0-4243-9130-4D71348B9C07}"/>
    <cellStyle name="Millares 15 2 4 8" xfId="15547" xr:uid="{0D7BA762-998C-417B-93E0-92F1898ED80A}"/>
    <cellStyle name="Millares 15 2 4 8 2" xfId="37050" xr:uid="{636F2D6E-97F7-417E-97D6-6BC7BC9C8615}"/>
    <cellStyle name="Millares 15 2 4 9" xfId="22152" xr:uid="{272EE6E1-2AD4-472F-BF02-5BA9C91F5C15}"/>
    <cellStyle name="Millares 15 2 5" xfId="914" xr:uid="{7F3B1AC2-C0EE-450F-876A-EA48A2E70517}"/>
    <cellStyle name="Millares 15 2 5 2" xfId="3743" xr:uid="{20DDF8C9-2317-4024-BA23-E5DDA74F2F62}"/>
    <cellStyle name="Millares 15 2 5 2 2" xfId="12009" xr:uid="{9DD6ADF5-5806-450E-A2DA-078A6E27BB56}"/>
    <cellStyle name="Millares 15 2 5 2 2 2" xfId="33512" xr:uid="{F34BA9A2-2F9F-4069-99D1-DE56C0678D7E}"/>
    <cellStyle name="Millares 15 2 5 2 3" xfId="18644" xr:uid="{6ADAB746-223F-49BA-9032-AE0591E1A749}"/>
    <cellStyle name="Millares 15 2 5 2 3 2" xfId="40147" xr:uid="{3AE6D882-EBE9-45A4-A823-1DCE9F8E8598}"/>
    <cellStyle name="Millares 15 2 5 2 4" xfId="25249" xr:uid="{5D95E7FB-F74C-4B78-8E33-C5D022B66434}"/>
    <cellStyle name="Millares 15 2 5 2 5" xfId="46752" xr:uid="{13E5B333-E048-4A98-B6B9-E99932546539}"/>
    <cellStyle name="Millares 15 2 5 3" xfId="5882" xr:uid="{064823E7-B847-4C5D-ADEC-93156F786539}"/>
    <cellStyle name="Millares 15 2 5 3 2" xfId="14148" xr:uid="{9DE55A1E-4494-4E9A-98F5-28E811027D81}"/>
    <cellStyle name="Millares 15 2 5 3 2 2" xfId="35651" xr:uid="{8494C0E5-B6C0-4D97-AD3D-9DA1929A8D6D}"/>
    <cellStyle name="Millares 15 2 5 3 3" xfId="20783" xr:uid="{ABB648FC-A5C9-451B-9D80-B8C8FAA7934A}"/>
    <cellStyle name="Millares 15 2 5 3 3 2" xfId="42286" xr:uid="{00478EC6-393A-4B25-855C-0CA1E0D36818}"/>
    <cellStyle name="Millares 15 2 5 3 4" xfId="27388" xr:uid="{67604803-3406-432E-B4AF-DD69CA92013C}"/>
    <cellStyle name="Millares 15 2 5 3 5" xfId="48891" xr:uid="{BB757558-2EF8-47AA-B13F-30BE56E5B248}"/>
    <cellStyle name="Millares 15 2 5 4" xfId="7523" xr:uid="{03512CA8-C909-40CD-AC16-941A4BD09432}"/>
    <cellStyle name="Millares 15 2 5 4 2" xfId="29026" xr:uid="{564ED6B1-B50F-47DF-B205-0B92E77E614B}"/>
    <cellStyle name="Millares 15 2 5 5" xfId="9180" xr:uid="{6C9CC386-4770-48CE-9702-C4935EDBD434}"/>
    <cellStyle name="Millares 15 2 5 5 2" xfId="30683" xr:uid="{E736EAC8-032F-44CE-B7F6-73B7F8D5F289}"/>
    <cellStyle name="Millares 15 2 5 6" xfId="15815" xr:uid="{8F847F16-EDB0-43D5-8DE7-29920F92A63D}"/>
    <cellStyle name="Millares 15 2 5 6 2" xfId="37318" xr:uid="{9E8B41E6-21D1-41A1-891F-0C8545A287C0}"/>
    <cellStyle name="Millares 15 2 5 7" xfId="22420" xr:uid="{319A8D8A-074B-4111-9A4B-86FD25283627}"/>
    <cellStyle name="Millares 15 2 5 8" xfId="43923" xr:uid="{4938C030-5A19-4820-ADB6-E56836EB1C02}"/>
    <cellStyle name="Millares 15 2 6" xfId="1175" xr:uid="{15C42215-CBB7-497F-8283-90ED277F5E79}"/>
    <cellStyle name="Millares 15 2 6 2" xfId="4004" xr:uid="{9B96143A-FA09-4C8F-A7EE-D369A002F597}"/>
    <cellStyle name="Millares 15 2 6 2 2" xfId="12270" xr:uid="{2834B34E-5531-4B6A-81C4-99647CE69482}"/>
    <cellStyle name="Millares 15 2 6 2 2 2" xfId="33773" xr:uid="{D20701F1-F5C9-446D-863F-2ABB5F4374EB}"/>
    <cellStyle name="Millares 15 2 6 2 3" xfId="18905" xr:uid="{B7892060-0CD7-494D-B0C1-C9A9ED7E9C19}"/>
    <cellStyle name="Millares 15 2 6 2 3 2" xfId="40408" xr:uid="{25F77A69-EB48-4F14-81F0-688AF7996ED4}"/>
    <cellStyle name="Millares 15 2 6 2 4" xfId="25510" xr:uid="{D9D9DDCA-0E64-4470-ADA3-AF5627F3C361}"/>
    <cellStyle name="Millares 15 2 6 2 5" xfId="47013" xr:uid="{0DB07356-780A-4054-AB0C-617382D2BE91}"/>
    <cellStyle name="Millares 15 2 6 3" xfId="6143" xr:uid="{EC7996F0-58E9-4716-BC8E-050E635EF45F}"/>
    <cellStyle name="Millares 15 2 6 3 2" xfId="14409" xr:uid="{C1819BE5-6F9D-4725-AFEF-845E12ADE7D2}"/>
    <cellStyle name="Millares 15 2 6 3 2 2" xfId="35912" xr:uid="{F074F288-E7C6-4B64-BA20-157E150934AD}"/>
    <cellStyle name="Millares 15 2 6 3 3" xfId="21044" xr:uid="{5C30DCAA-040E-434C-9C98-FC8D330549E2}"/>
    <cellStyle name="Millares 15 2 6 3 3 2" xfId="42547" xr:uid="{2CCA7D26-DDF9-49D3-87FC-20637ACC6E6F}"/>
    <cellStyle name="Millares 15 2 6 3 4" xfId="27649" xr:uid="{241E4B43-F35F-4898-B971-9F152D2B6318}"/>
    <cellStyle name="Millares 15 2 6 3 5" xfId="49152" xr:uid="{06B52EC2-160D-4386-B622-6B94F318922C}"/>
    <cellStyle name="Millares 15 2 6 4" xfId="7784" xr:uid="{9F11C500-63E3-426D-BEE9-6B4830047665}"/>
    <cellStyle name="Millares 15 2 6 4 2" xfId="29287" xr:uid="{887F32DA-3F3B-41B8-BED0-E8EAF0D5CEA8}"/>
    <cellStyle name="Millares 15 2 6 5" xfId="9441" xr:uid="{3178BD61-2AA5-4DF2-B94F-CF9F6C99890C}"/>
    <cellStyle name="Millares 15 2 6 5 2" xfId="30944" xr:uid="{97435D1C-4640-4A51-88C1-B891C296C1D3}"/>
    <cellStyle name="Millares 15 2 6 6" xfId="16076" xr:uid="{D312EE7E-BD15-44B0-A8EE-AF1F427200D5}"/>
    <cellStyle name="Millares 15 2 6 6 2" xfId="37579" xr:uid="{3DD33512-2DC0-4C53-939A-7B491713986C}"/>
    <cellStyle name="Millares 15 2 6 7" xfId="22681" xr:uid="{9FE967E3-5645-4873-A32D-747BD5FE5386}"/>
    <cellStyle name="Millares 15 2 6 8" xfId="44184" xr:uid="{44835AB2-C4D0-482A-A699-B0F462A9213A}"/>
    <cellStyle name="Millares 15 2 7" xfId="1863" xr:uid="{08841FCB-26F2-47EC-9924-9B65FA1A14B5}"/>
    <cellStyle name="Millares 15 2 7 2" xfId="10129" xr:uid="{08D9CA93-95C2-466C-925E-16B6723257E9}"/>
    <cellStyle name="Millares 15 2 7 2 2" xfId="31632" xr:uid="{D2AEF07C-B3C4-42EE-BA0F-29B0E5E3C144}"/>
    <cellStyle name="Millares 15 2 7 3" xfId="16764" xr:uid="{7C2B2BA9-8293-4036-A019-1716A9ABEF18}"/>
    <cellStyle name="Millares 15 2 7 3 2" xfId="38267" xr:uid="{D17D5867-C85C-4032-9C1B-40E9CB78850B}"/>
    <cellStyle name="Millares 15 2 7 4" xfId="23369" xr:uid="{6B976C2D-D46A-4BB0-BDAF-100F9D496241}"/>
    <cellStyle name="Millares 15 2 7 5" xfId="44872" xr:uid="{A689C457-7CF6-4CD5-BB29-EEF83CC8D14F}"/>
    <cellStyle name="Millares 15 2 8" xfId="2548" xr:uid="{AAD1C001-F4FA-41D5-9F8D-8E09BC3852C3}"/>
    <cellStyle name="Millares 15 2 8 2" xfId="10814" xr:uid="{D0B10091-1304-4E10-85F0-6218ECB5D1C8}"/>
    <cellStyle name="Millares 15 2 8 2 2" xfId="32317" xr:uid="{97D35EB1-DB81-480C-AC61-447C8E751D2F}"/>
    <cellStyle name="Millares 15 2 8 3" xfId="17449" xr:uid="{A072C6A9-9F35-46B1-8DC4-0EA35030162C}"/>
    <cellStyle name="Millares 15 2 8 3 2" xfId="38952" xr:uid="{1FB3CB1E-4278-44E3-BC70-F9C1D9C0693B}"/>
    <cellStyle name="Millares 15 2 8 4" xfId="24054" xr:uid="{4F3FD5C2-B4DB-4D12-AADD-D8474CF7C316}"/>
    <cellStyle name="Millares 15 2 8 5" xfId="45557" xr:uid="{0C1A6708-36E5-4D96-AA2B-E32B65F7E33E}"/>
    <cellStyle name="Millares 15 2 9" xfId="3059" xr:uid="{8D48726E-5674-45F0-ABE2-E39A093F47A2}"/>
    <cellStyle name="Millares 15 2 9 2" xfId="11325" xr:uid="{FA826F47-D5E9-4665-9397-BC5BD4B0ADB2}"/>
    <cellStyle name="Millares 15 2 9 2 2" xfId="32828" xr:uid="{FA14BE46-1F0C-4EEE-952E-E9EAABFC08E9}"/>
    <cellStyle name="Millares 15 2 9 3" xfId="17960" xr:uid="{EBB0076C-4498-4D06-926F-924EABF572E8}"/>
    <cellStyle name="Millares 15 2 9 3 2" xfId="39463" xr:uid="{B7B684EC-3344-4F3D-904C-4FB76BBA0F37}"/>
    <cellStyle name="Millares 15 2 9 4" xfId="24565" xr:uid="{A74A3A2C-4C1B-4E89-9CAB-D3B1E41B2B57}"/>
    <cellStyle name="Millares 15 2 9 5" xfId="46068" xr:uid="{B8787D76-7DEF-4330-8AFB-DAB6AE694288}"/>
    <cellStyle name="Millares 15 3" xfId="198" xr:uid="{E172A663-F449-4A0F-B8BD-1B2C2FF392E5}"/>
    <cellStyle name="Millares 15 3 10" xfId="4717" xr:uid="{719363B0-EAB9-4E06-B93E-F70171E2302E}"/>
    <cellStyle name="Millares 15 3 10 2" xfId="12983" xr:uid="{07C5209D-D6A3-4D8F-91B6-FAF5626CBFF8}"/>
    <cellStyle name="Millares 15 3 10 2 2" xfId="34486" xr:uid="{58AEEDDF-4976-447F-AB11-F0C97A546592}"/>
    <cellStyle name="Millares 15 3 10 3" xfId="19618" xr:uid="{FB9EF761-41DF-42EA-8CA1-5CBD530D791F}"/>
    <cellStyle name="Millares 15 3 10 3 2" xfId="41121" xr:uid="{DC397D9B-C522-417E-9E06-712677CB0B87}"/>
    <cellStyle name="Millares 15 3 10 4" xfId="26223" xr:uid="{CE565B5C-5A25-4859-B482-4BC3A994687E}"/>
    <cellStyle name="Millares 15 3 10 5" xfId="47726" xr:uid="{EAF8D20E-1BB6-4B36-AB0A-57004A3C9788}"/>
    <cellStyle name="Millares 15 3 11" xfId="5220" xr:uid="{64B58B90-C31C-41B2-97C0-BE46B01E9CC7}"/>
    <cellStyle name="Millares 15 3 11 2" xfId="13486" xr:uid="{4083ABF0-34A9-452E-A589-4A7BC68B2873}"/>
    <cellStyle name="Millares 15 3 11 2 2" xfId="34989" xr:uid="{DEBA45CC-A8FF-4823-9BA4-BCCE3A7A361B}"/>
    <cellStyle name="Millares 15 3 11 3" xfId="20121" xr:uid="{CD5BBF8F-507D-4B6F-AF47-80061A97F2DA}"/>
    <cellStyle name="Millares 15 3 11 3 2" xfId="41624" xr:uid="{DACAA98D-0CE8-4133-8E80-B42BA3F84391}"/>
    <cellStyle name="Millares 15 3 11 4" xfId="26726" xr:uid="{BFCA2B01-58D6-47EE-BFA3-70A5E4FB51C9}"/>
    <cellStyle name="Millares 15 3 11 5" xfId="48229" xr:uid="{0F0F2456-59A0-4D6A-AA12-BCDEF674CA58}"/>
    <cellStyle name="Millares 15 3 12" xfId="6861" xr:uid="{5BB028FC-04C3-4B6E-B22C-D4E1C2EE9AC4}"/>
    <cellStyle name="Millares 15 3 12 2" xfId="28364" xr:uid="{C7C28D51-5201-4747-8553-D1C8472D0B53}"/>
    <cellStyle name="Millares 15 3 13" xfId="8515" xr:uid="{92CA1D94-029D-43EC-84F7-2824480527AF}"/>
    <cellStyle name="Millares 15 3 13 2" xfId="30018" xr:uid="{335E19CA-BB68-476F-A5FA-C7E3290351C8}"/>
    <cellStyle name="Millares 15 3 14" xfId="15154" xr:uid="{8249DB74-0A2D-487A-9B49-C713AA17B7FF}"/>
    <cellStyle name="Millares 15 3 14 2" xfId="36657" xr:uid="{8EFB966B-1466-481B-A0EB-74D663505E3C}"/>
    <cellStyle name="Millares 15 3 15" xfId="21759" xr:uid="{E7F4A200-1548-41B9-88A8-189C165EF050}"/>
    <cellStyle name="Millares 15 3 16" xfId="43262" xr:uid="{93481739-B685-4E03-8A8D-1919269BB3BB}"/>
    <cellStyle name="Millares 15 3 2" xfId="513" xr:uid="{5D07EDF4-9FB6-4677-AE56-37CBB7D38304}"/>
    <cellStyle name="Millares 15 3 2 10" xfId="7124" xr:uid="{AA5654FE-0007-463D-A1F7-355DAD7B16B7}"/>
    <cellStyle name="Millares 15 3 2 10 2" xfId="28627" xr:uid="{7C231411-A1BA-41DB-9D7E-B44F6148910D}"/>
    <cellStyle name="Millares 15 3 2 11" xfId="8780" xr:uid="{96084386-A895-43B9-BE32-1A8B81563E4C}"/>
    <cellStyle name="Millares 15 3 2 11 2" xfId="30283" xr:uid="{FF0DEB9B-6695-444F-970C-D509E77EA7EB}"/>
    <cellStyle name="Millares 15 3 2 12" xfId="15416" xr:uid="{FE4C65EC-EBC4-4CBF-8DC7-2CD8A09FB560}"/>
    <cellStyle name="Millares 15 3 2 12 2" xfId="36919" xr:uid="{544B8BDE-7F09-457C-A816-AE0974660EA7}"/>
    <cellStyle name="Millares 15 3 2 13" xfId="22021" xr:uid="{6F0250A2-D6E1-4ED6-AD75-C1DDEA30B44A}"/>
    <cellStyle name="Millares 15 3 2 14" xfId="43524" xr:uid="{9639A040-A013-46E9-A05D-607217FB6DF0}"/>
    <cellStyle name="Millares 15 3 2 2" xfId="795" xr:uid="{FFFBF781-1CB0-4EFA-8CA7-18B2B908752D}"/>
    <cellStyle name="Millares 15 3 2 2 10" xfId="15696" xr:uid="{6D577A84-FE32-404D-9C1B-623968E83BF1}"/>
    <cellStyle name="Millares 15 3 2 2 10 2" xfId="37199" xr:uid="{841A6658-A8DC-47F3-BA03-EE6E6C6894EE}"/>
    <cellStyle name="Millares 15 3 2 2 11" xfId="22301" xr:uid="{77060EC4-B6F6-4152-859B-8FC42726BDE8}"/>
    <cellStyle name="Millares 15 3 2 2 12" xfId="43804" xr:uid="{FC2AEFD1-642A-4A7D-953F-429431565674}"/>
    <cellStyle name="Millares 15 3 2 2 2" xfId="1741" xr:uid="{3F8550CD-29AF-4487-B629-28D42870530B}"/>
    <cellStyle name="Millares 15 3 2 2 2 2" xfId="4570" xr:uid="{703674B0-3FD1-401F-BE2E-C6BE76F1D928}"/>
    <cellStyle name="Millares 15 3 2 2 2 2 2" xfId="12836" xr:uid="{A109D80E-C0B2-438F-BC99-541BF126D4A9}"/>
    <cellStyle name="Millares 15 3 2 2 2 2 2 2" xfId="34339" xr:uid="{17EDD0BF-A883-4CAD-8E37-D7CF5D8DE3E3}"/>
    <cellStyle name="Millares 15 3 2 2 2 2 3" xfId="19471" xr:uid="{9707C4D3-B6D6-463D-B15B-7DB4F0E724AC}"/>
    <cellStyle name="Millares 15 3 2 2 2 2 3 2" xfId="40974" xr:uid="{451A9BB0-BE5B-4336-8B65-6A52E7F623A9}"/>
    <cellStyle name="Millares 15 3 2 2 2 2 4" xfId="26076" xr:uid="{F50C06AF-FE62-4305-899F-CB122ECF6B33}"/>
    <cellStyle name="Millares 15 3 2 2 2 2 5" xfId="47579" xr:uid="{700E3D46-E800-4F27-B9B2-0778348D6BBD}"/>
    <cellStyle name="Millares 15 3 2 2 2 3" xfId="6709" xr:uid="{4C464219-D609-4FF6-983F-C9F5D255672C}"/>
    <cellStyle name="Millares 15 3 2 2 2 3 2" xfId="14975" xr:uid="{B1B6242B-E2B9-4C1E-84E8-C2A4012498D3}"/>
    <cellStyle name="Millares 15 3 2 2 2 3 2 2" xfId="36478" xr:uid="{19957BBF-59F4-4B47-B106-2307C8DB0D6C}"/>
    <cellStyle name="Millares 15 3 2 2 2 3 3" xfId="21610" xr:uid="{647B6EFB-C749-40D1-B7EA-DADBF6371AA9}"/>
    <cellStyle name="Millares 15 3 2 2 2 3 3 2" xfId="43113" xr:uid="{B83D77D7-03BE-4B12-A8C4-7A89651CD7A8}"/>
    <cellStyle name="Millares 15 3 2 2 2 3 4" xfId="28215" xr:uid="{AD8E6D2C-546E-46A7-BBA1-8CC70FA7D466}"/>
    <cellStyle name="Millares 15 3 2 2 2 3 5" xfId="49718" xr:uid="{1C3230AD-B4C8-476E-BD9A-C33C54869BB3}"/>
    <cellStyle name="Millares 15 3 2 2 2 4" xfId="8350" xr:uid="{1EFA4A4F-4F8E-4FC0-8F62-0CDE5B265C1F}"/>
    <cellStyle name="Millares 15 3 2 2 2 4 2" xfId="29853" xr:uid="{5578F2EA-4B61-4A58-84E1-95748AA13684}"/>
    <cellStyle name="Millares 15 3 2 2 2 5" xfId="10007" xr:uid="{E5E69051-C464-4C22-BCD5-BAF8D75A43C0}"/>
    <cellStyle name="Millares 15 3 2 2 2 5 2" xfId="31510" xr:uid="{B3067848-333C-43AE-A250-4EA0D1917E55}"/>
    <cellStyle name="Millares 15 3 2 2 2 6" xfId="16642" xr:uid="{96DCECBE-C64D-4929-896B-534A5C527A25}"/>
    <cellStyle name="Millares 15 3 2 2 2 6 2" xfId="38145" xr:uid="{C0502F65-E8A5-4C22-B981-C95257A87F0A}"/>
    <cellStyle name="Millares 15 3 2 2 2 7" xfId="23247" xr:uid="{876B0BB1-1955-4A1C-AC65-E9132D6EBD1A}"/>
    <cellStyle name="Millares 15 3 2 2 2 8" xfId="44750" xr:uid="{6DB66CAA-1D3A-49B3-B91D-3548DD92507E}"/>
    <cellStyle name="Millares 15 3 2 2 3" xfId="2428" xr:uid="{A22AEF75-12BA-410B-8EE8-74D8010B14E6}"/>
    <cellStyle name="Millares 15 3 2 2 3 2" xfId="10694" xr:uid="{4972FE81-627A-4FE5-82C8-57F677EEBD49}"/>
    <cellStyle name="Millares 15 3 2 2 3 2 2" xfId="32197" xr:uid="{415241BC-02E7-4616-97D2-8112C39B11A6}"/>
    <cellStyle name="Millares 15 3 2 2 3 3" xfId="17329" xr:uid="{1F2A4162-EF51-4193-8D0A-ADCB90D471FE}"/>
    <cellStyle name="Millares 15 3 2 2 3 3 2" xfId="38832" xr:uid="{D6851283-02B9-494A-A269-6134B3605FBD}"/>
    <cellStyle name="Millares 15 3 2 2 3 4" xfId="23934" xr:uid="{C63BFBDD-64FE-4E73-B490-56936118DBFA}"/>
    <cellStyle name="Millares 15 3 2 2 3 5" xfId="45437" xr:uid="{A2B3842A-E79E-4FF8-A801-72F0C2C987CA}"/>
    <cellStyle name="Millares 15 3 2 2 4" xfId="2945" xr:uid="{DADDACCB-E72F-4A34-9B67-6DC2F8689C52}"/>
    <cellStyle name="Millares 15 3 2 2 4 2" xfId="11211" xr:uid="{68E40332-595E-4357-AA0C-22C370489B6C}"/>
    <cellStyle name="Millares 15 3 2 2 4 2 2" xfId="32714" xr:uid="{482045D1-1AAA-40AC-B848-F7756089AEB5}"/>
    <cellStyle name="Millares 15 3 2 2 4 3" xfId="17846" xr:uid="{656435FA-87C4-4546-AEE7-96BCA7C6DD5F}"/>
    <cellStyle name="Millares 15 3 2 2 4 3 2" xfId="39349" xr:uid="{B214CC02-9CEB-4164-B70A-935953F7AE15}"/>
    <cellStyle name="Millares 15 3 2 2 4 4" xfId="24451" xr:uid="{8A1F5D16-A754-465B-8A49-9E4EC3C04CC3}"/>
    <cellStyle name="Millares 15 3 2 2 4 5" xfId="45954" xr:uid="{FC130BD6-D9EA-48E2-818A-2229313041BC}"/>
    <cellStyle name="Millares 15 3 2 2 5" xfId="3624" xr:uid="{C3C7FB40-7832-4974-8FAC-06FFA229FC51}"/>
    <cellStyle name="Millares 15 3 2 2 5 2" xfId="11890" xr:uid="{5BD6AC82-19FC-4C22-9FDD-55043C6D1438}"/>
    <cellStyle name="Millares 15 3 2 2 5 2 2" xfId="33393" xr:uid="{5C041A67-6B25-4D60-A46E-533B9526BF62}"/>
    <cellStyle name="Millares 15 3 2 2 5 3" xfId="18525" xr:uid="{61E41F2E-69E8-4F9D-A792-947577843746}"/>
    <cellStyle name="Millares 15 3 2 2 5 3 2" xfId="40028" xr:uid="{C42603F3-CB27-48DE-A95B-A5AEFF7C0D68}"/>
    <cellStyle name="Millares 15 3 2 2 5 4" xfId="25130" xr:uid="{1F31A582-C540-4E2E-A96D-1843FDCFA4A0}"/>
    <cellStyle name="Millares 15 3 2 2 5 5" xfId="46633" xr:uid="{A5D59754-F455-42C7-8259-046AD2E04025}"/>
    <cellStyle name="Millares 15 3 2 2 6" xfId="5089" xr:uid="{4CF4832D-523A-4E0D-B51E-A86F3E3F148F}"/>
    <cellStyle name="Millares 15 3 2 2 6 2" xfId="13355" xr:uid="{83C9651E-CED5-41FB-9B74-D53D800E4111}"/>
    <cellStyle name="Millares 15 3 2 2 6 2 2" xfId="34858" xr:uid="{5CD69A72-A0E6-4AB3-9482-E607BA152EB5}"/>
    <cellStyle name="Millares 15 3 2 2 6 3" xfId="19990" xr:uid="{3AF24BE5-0D85-47BB-8455-2D24123F3EB4}"/>
    <cellStyle name="Millares 15 3 2 2 6 3 2" xfId="41493" xr:uid="{11760BFC-43FA-4841-BD5A-0036DD1C1B61}"/>
    <cellStyle name="Millares 15 3 2 2 6 4" xfId="26595" xr:uid="{34A6A4F2-3B68-4E00-88E9-B1D34663B4A7}"/>
    <cellStyle name="Millares 15 3 2 2 6 5" xfId="48098" xr:uid="{446DFEFB-801F-49F7-B15D-E3F6DC956FEC}"/>
    <cellStyle name="Millares 15 3 2 2 7" xfId="5763" xr:uid="{E029322C-D1C0-42A7-AA31-E39EB3295725}"/>
    <cellStyle name="Millares 15 3 2 2 7 2" xfId="14029" xr:uid="{E730FA85-4E8F-45F0-928D-34236E04DE53}"/>
    <cellStyle name="Millares 15 3 2 2 7 2 2" xfId="35532" xr:uid="{A439A0DA-D56B-4088-A28C-D94E5DB3F8AB}"/>
    <cellStyle name="Millares 15 3 2 2 7 3" xfId="20664" xr:uid="{BA323C91-8BD5-4CD2-841E-09965D7816A8}"/>
    <cellStyle name="Millares 15 3 2 2 7 3 2" xfId="42167" xr:uid="{33F8E314-9F81-4735-8F8F-7614E2C08F8E}"/>
    <cellStyle name="Millares 15 3 2 2 7 4" xfId="27269" xr:uid="{FD22C224-37FE-4320-BA80-C82FEB130C64}"/>
    <cellStyle name="Millares 15 3 2 2 7 5" xfId="48772" xr:uid="{FFF8A4EC-C3B6-484A-931C-B2B599F115CD}"/>
    <cellStyle name="Millares 15 3 2 2 8" xfId="7404" xr:uid="{F4CA95F5-48CA-4999-B6BA-DA3276032573}"/>
    <cellStyle name="Millares 15 3 2 2 8 2" xfId="28907" xr:uid="{50BB7374-CFEE-444A-ABD1-75A97A655129}"/>
    <cellStyle name="Millares 15 3 2 2 9" xfId="9061" xr:uid="{1BE41E76-9972-47F0-92AC-79EDDD338141}"/>
    <cellStyle name="Millares 15 3 2 2 9 2" xfId="30564" xr:uid="{D9C011EE-3BA7-41B6-8F1B-A61A3253247E}"/>
    <cellStyle name="Millares 15 3 2 3" xfId="1065" xr:uid="{EF2E37BD-FABF-4FEB-9107-59BE0180E4EF}"/>
    <cellStyle name="Millares 15 3 2 3 2" xfId="3894" xr:uid="{06545195-B51D-425C-8A53-A5E9A391289E}"/>
    <cellStyle name="Millares 15 3 2 3 2 2" xfId="12160" xr:uid="{CFE4DDB2-E748-4B73-8410-2F44E0506064}"/>
    <cellStyle name="Millares 15 3 2 3 2 2 2" xfId="33663" xr:uid="{D8ADDDE6-B5A4-469F-8AF1-D4AC866CF5FE}"/>
    <cellStyle name="Millares 15 3 2 3 2 3" xfId="18795" xr:uid="{C93DADF1-27CF-4EE0-81A8-92B4A3745DD9}"/>
    <cellStyle name="Millares 15 3 2 3 2 3 2" xfId="40298" xr:uid="{8083DFEE-62D9-4E91-BFF3-1A49CDB00581}"/>
    <cellStyle name="Millares 15 3 2 3 2 4" xfId="25400" xr:uid="{0314875F-E578-4A37-8748-16BB18599C40}"/>
    <cellStyle name="Millares 15 3 2 3 2 5" xfId="46903" xr:uid="{94FF32F2-6925-4240-A3D9-6D15D7C4E945}"/>
    <cellStyle name="Millares 15 3 2 3 3" xfId="6033" xr:uid="{0AD6C4A1-2878-40CA-849A-60B9BCDB2A73}"/>
    <cellStyle name="Millares 15 3 2 3 3 2" xfId="14299" xr:uid="{7B03D511-1452-40BB-BB7C-8CFA137CC8BE}"/>
    <cellStyle name="Millares 15 3 2 3 3 2 2" xfId="35802" xr:uid="{61878150-59EF-457B-9DE4-367D70A0E91D}"/>
    <cellStyle name="Millares 15 3 2 3 3 3" xfId="20934" xr:uid="{D802C944-6D3D-46EE-B053-60D3AA6D7C63}"/>
    <cellStyle name="Millares 15 3 2 3 3 3 2" xfId="42437" xr:uid="{664E52E1-D1E9-4D4A-95C4-92FB30F4F900}"/>
    <cellStyle name="Millares 15 3 2 3 3 4" xfId="27539" xr:uid="{89D606C3-018D-48AF-AF64-CF2C75FF2909}"/>
    <cellStyle name="Millares 15 3 2 3 3 5" xfId="49042" xr:uid="{743D85EB-ECAB-4066-BFBC-8A4F535C954A}"/>
    <cellStyle name="Millares 15 3 2 3 4" xfId="7674" xr:uid="{910A8B45-A17A-4D7C-8F01-9F1B7194122B}"/>
    <cellStyle name="Millares 15 3 2 3 4 2" xfId="29177" xr:uid="{6A659B0F-3DFF-4036-971B-B5F46AC9AA1F}"/>
    <cellStyle name="Millares 15 3 2 3 5" xfId="9331" xr:uid="{0E29F523-4ADE-49F5-84BB-848C946DAA80}"/>
    <cellStyle name="Millares 15 3 2 3 5 2" xfId="30834" xr:uid="{E696E463-C285-4CCE-BDB3-F12A40B74BD2}"/>
    <cellStyle name="Millares 15 3 2 3 6" xfId="15966" xr:uid="{454C3A2B-4BB8-4A2C-B853-2724C73CCB94}"/>
    <cellStyle name="Millares 15 3 2 3 6 2" xfId="37469" xr:uid="{C54C6434-E647-4708-8177-DAFF029C2482}"/>
    <cellStyle name="Millares 15 3 2 3 7" xfId="22571" xr:uid="{0B0973F8-46C4-4CE5-B2E4-B12A525C9FAA}"/>
    <cellStyle name="Millares 15 3 2 3 8" xfId="44074" xr:uid="{FEF477CC-72B6-48C8-8D59-8358340F00FE}"/>
    <cellStyle name="Millares 15 3 2 4" xfId="1461" xr:uid="{CE2258A3-F843-4680-9471-B7E22578EE37}"/>
    <cellStyle name="Millares 15 3 2 4 2" xfId="4290" xr:uid="{EDFCCCC6-CF6C-4C15-8B5A-A6D72AEAC7A3}"/>
    <cellStyle name="Millares 15 3 2 4 2 2" xfId="12556" xr:uid="{7017C061-9A15-4E31-BB64-8F9533417AB6}"/>
    <cellStyle name="Millares 15 3 2 4 2 2 2" xfId="34059" xr:uid="{AF0B77D5-0223-4396-AC1A-A88C39576C4C}"/>
    <cellStyle name="Millares 15 3 2 4 2 3" xfId="19191" xr:uid="{1EA17F57-90C4-4957-8328-09C81B3419F0}"/>
    <cellStyle name="Millares 15 3 2 4 2 3 2" xfId="40694" xr:uid="{006CF431-239B-4AAC-8E50-62202BC36EE4}"/>
    <cellStyle name="Millares 15 3 2 4 2 4" xfId="25796" xr:uid="{B4E7B44F-BC4D-4623-B08B-22453F89F0F9}"/>
    <cellStyle name="Millares 15 3 2 4 2 5" xfId="47299" xr:uid="{8587A293-6187-45C5-9CD1-3EA3EF93BF11}"/>
    <cellStyle name="Millares 15 3 2 4 3" xfId="6429" xr:uid="{F07B2586-CBD9-41AC-BE88-3E1FB07214FE}"/>
    <cellStyle name="Millares 15 3 2 4 3 2" xfId="14695" xr:uid="{D660CAAF-9BA0-47AF-8EBE-B802C7ADCBF2}"/>
    <cellStyle name="Millares 15 3 2 4 3 2 2" xfId="36198" xr:uid="{9B0ECE9D-E149-4BB0-8E57-F78BE6963644}"/>
    <cellStyle name="Millares 15 3 2 4 3 3" xfId="21330" xr:uid="{D3FC64EC-F8FF-4471-84AE-2CE0B8A1E1E2}"/>
    <cellStyle name="Millares 15 3 2 4 3 3 2" xfId="42833" xr:uid="{5A94917C-6070-4BC7-9B96-7D280C05E082}"/>
    <cellStyle name="Millares 15 3 2 4 3 4" xfId="27935" xr:uid="{15E90400-185F-4F7F-9920-885551AEF37E}"/>
    <cellStyle name="Millares 15 3 2 4 3 5" xfId="49438" xr:uid="{2A3D1F81-0DAB-4112-883D-2D8D976CF8AA}"/>
    <cellStyle name="Millares 15 3 2 4 4" xfId="8070" xr:uid="{743C2A25-97A1-4482-BA6C-1175DABF17B4}"/>
    <cellStyle name="Millares 15 3 2 4 4 2" xfId="29573" xr:uid="{3A71081F-1E3F-4B2D-BC96-FBCA537B4EFF}"/>
    <cellStyle name="Millares 15 3 2 4 5" xfId="9727" xr:uid="{925A1363-1B14-4FDC-8E9F-25C9AE9C9DDF}"/>
    <cellStyle name="Millares 15 3 2 4 5 2" xfId="31230" xr:uid="{0B98C548-1B7D-4861-8B01-B75471F86A5B}"/>
    <cellStyle name="Millares 15 3 2 4 6" xfId="16362" xr:uid="{22C0F4CF-76DB-4B1D-852E-C61F80715EB7}"/>
    <cellStyle name="Millares 15 3 2 4 6 2" xfId="37865" xr:uid="{BF443B46-5A29-4E5E-9EEE-9B9C2CE2A390}"/>
    <cellStyle name="Millares 15 3 2 4 7" xfId="22967" xr:uid="{69303916-3679-4905-B843-204742EC06E7}"/>
    <cellStyle name="Millares 15 3 2 4 8" xfId="44470" xr:uid="{DCBF3353-F671-4001-99F4-8493D27D6032}"/>
    <cellStyle name="Millares 15 3 2 5" xfId="2148" xr:uid="{E1E3C470-161B-496F-BCC6-82F33C4183E2}"/>
    <cellStyle name="Millares 15 3 2 5 2" xfId="10414" xr:uid="{FB6F798C-0327-4FCC-8A42-119F5CE03121}"/>
    <cellStyle name="Millares 15 3 2 5 2 2" xfId="31917" xr:uid="{F2FE23CA-E902-43DB-84CF-FF887415AB64}"/>
    <cellStyle name="Millares 15 3 2 5 3" xfId="17049" xr:uid="{C3A31DF5-50A5-4641-A3EF-3292903B9B6B}"/>
    <cellStyle name="Millares 15 3 2 5 3 2" xfId="38552" xr:uid="{464E59C9-0BAA-466E-B102-BAD4F8C2F2F7}"/>
    <cellStyle name="Millares 15 3 2 5 4" xfId="23654" xr:uid="{AE67DA5B-1BB0-4975-A271-D6D8A2ABF054}"/>
    <cellStyle name="Millares 15 3 2 5 5" xfId="45157" xr:uid="{ECA9DB30-6E19-4938-A302-B55E759DC892}"/>
    <cellStyle name="Millares 15 3 2 6" xfId="2695" xr:uid="{76112734-2F8E-40A1-BF59-FB627624E89E}"/>
    <cellStyle name="Millares 15 3 2 6 2" xfId="10961" xr:uid="{4C7A63F2-2829-4E25-9D86-558D0AB08AD6}"/>
    <cellStyle name="Millares 15 3 2 6 2 2" xfId="32464" xr:uid="{B9F4501F-9021-41CE-BC0B-6AAC282F7785}"/>
    <cellStyle name="Millares 15 3 2 6 3" xfId="17596" xr:uid="{DB920389-7325-4C4A-A0F0-AFCFBE2E3465}"/>
    <cellStyle name="Millares 15 3 2 6 3 2" xfId="39099" xr:uid="{18546AC5-76D1-4A73-AE28-056F2C849D0D}"/>
    <cellStyle name="Millares 15 3 2 6 4" xfId="24201" xr:uid="{FA295ED8-EDA0-4BF8-88FC-F10C67E14CA5}"/>
    <cellStyle name="Millares 15 3 2 6 5" xfId="45704" xr:uid="{47BF6102-B3D2-4C3E-A55F-5968A72FBA67}"/>
    <cellStyle name="Millares 15 3 2 7" xfId="3344" xr:uid="{41CEAB5C-AAAC-4C96-BC52-7094AE004EEA}"/>
    <cellStyle name="Millares 15 3 2 7 2" xfId="11610" xr:uid="{4E4C5A80-F9EF-4952-827E-543D63A4A679}"/>
    <cellStyle name="Millares 15 3 2 7 2 2" xfId="33113" xr:uid="{3E3BCDFF-9E0C-40C1-8362-02B329E7FA74}"/>
    <cellStyle name="Millares 15 3 2 7 3" xfId="18245" xr:uid="{8D844A1A-935B-497D-A105-DDFE9723FD8A}"/>
    <cellStyle name="Millares 15 3 2 7 3 2" xfId="39748" xr:uid="{86188869-6F8A-491A-A52A-34DFDBC06141}"/>
    <cellStyle name="Millares 15 3 2 7 4" xfId="24850" xr:uid="{A6483E9D-3550-45B5-B9A0-39534E1BFD11}"/>
    <cellStyle name="Millares 15 3 2 7 5" xfId="46353" xr:uid="{0138E56C-7280-4A12-8EE5-E30C7D4A34ED}"/>
    <cellStyle name="Millares 15 3 2 8" xfId="4839" xr:uid="{C8158C85-92DA-47AB-BD67-BB4139ADD9C5}"/>
    <cellStyle name="Millares 15 3 2 8 2" xfId="13105" xr:uid="{D024D405-433A-4EA6-9386-A5BEA4E55AD7}"/>
    <cellStyle name="Millares 15 3 2 8 2 2" xfId="34608" xr:uid="{1833A918-3633-4A33-9590-179157597426}"/>
    <cellStyle name="Millares 15 3 2 8 3" xfId="19740" xr:uid="{35956372-A898-465B-A9CC-93BE3DB62D4C}"/>
    <cellStyle name="Millares 15 3 2 8 3 2" xfId="41243" xr:uid="{7BB599B9-A106-4B40-BCC3-CD02150D17A2}"/>
    <cellStyle name="Millares 15 3 2 8 4" xfId="26345" xr:uid="{9E1BFB5B-CB73-4829-ABF2-C9891F90C7EC}"/>
    <cellStyle name="Millares 15 3 2 8 5" xfId="47848" xr:uid="{6F211E97-4A62-40BD-857E-19CAD66EB926}"/>
    <cellStyle name="Millares 15 3 2 9" xfId="5483" xr:uid="{00CE1881-97C6-4AD8-BE13-A6905D4B42F7}"/>
    <cellStyle name="Millares 15 3 2 9 2" xfId="13749" xr:uid="{8369F0F1-F61F-418A-A2FE-5F5A65F40D02}"/>
    <cellStyle name="Millares 15 3 2 9 2 2" xfId="35252" xr:uid="{1342F2F2-1226-40FD-A9EA-4A5452649842}"/>
    <cellStyle name="Millares 15 3 2 9 3" xfId="20384" xr:uid="{CC1FDB83-60C5-43CA-AE8A-1BE2A915AB81}"/>
    <cellStyle name="Millares 15 3 2 9 3 2" xfId="41887" xr:uid="{8999AC80-5130-417E-905A-FD31455C846F}"/>
    <cellStyle name="Millares 15 3 2 9 4" xfId="26989" xr:uid="{0324799A-E708-4FA6-B17D-AC1AE8FC8636}"/>
    <cellStyle name="Millares 15 3 2 9 5" xfId="48492" xr:uid="{E6B2242B-F668-4553-9304-C2B1C2302F03}"/>
    <cellStyle name="Millares 15 3 3" xfId="385" xr:uid="{BA84C241-2539-4776-B677-6B836C2C6E4D}"/>
    <cellStyle name="Millares 15 3 3 10" xfId="15288" xr:uid="{FEF56003-B647-4AB5-A2CF-A69E935E7E70}"/>
    <cellStyle name="Millares 15 3 3 10 2" xfId="36791" xr:uid="{A227D33D-B7EF-430D-88BC-0272F0DF44F0}"/>
    <cellStyle name="Millares 15 3 3 11" xfId="21893" xr:uid="{B107107A-DCD3-4132-B920-966840BD7FF9}"/>
    <cellStyle name="Millares 15 3 3 12" xfId="43396" xr:uid="{39D95ECC-5768-4306-940F-C87FB8604095}"/>
    <cellStyle name="Millares 15 3 3 2" xfId="1333" xr:uid="{F3A5C7AF-C894-47D7-BC19-B69D33D9D85F}"/>
    <cellStyle name="Millares 15 3 3 2 2" xfId="4162" xr:uid="{F9BCC79E-000E-49D4-83C3-A49F039DB7EE}"/>
    <cellStyle name="Millares 15 3 3 2 2 2" xfId="12428" xr:uid="{4E6EA68F-CF3A-49A4-A188-D24C007D4841}"/>
    <cellStyle name="Millares 15 3 3 2 2 2 2" xfId="33931" xr:uid="{FCB7B94B-A038-49BF-98BB-A7533A1A5C0F}"/>
    <cellStyle name="Millares 15 3 3 2 2 3" xfId="19063" xr:uid="{3AD1CC96-7CAF-4AD6-BA76-75733ACE2FC7}"/>
    <cellStyle name="Millares 15 3 3 2 2 3 2" xfId="40566" xr:uid="{9DC94EE1-4A49-4784-91D0-7C5A42640C81}"/>
    <cellStyle name="Millares 15 3 3 2 2 4" xfId="25668" xr:uid="{1B2D85E1-08E1-4C42-A541-2A050DFA7AC3}"/>
    <cellStyle name="Millares 15 3 3 2 2 5" xfId="47171" xr:uid="{40E9A3CD-AA02-4A9D-8656-4AC602398931}"/>
    <cellStyle name="Millares 15 3 3 2 3" xfId="6301" xr:uid="{9D07C827-2621-4240-96C3-38B294207C41}"/>
    <cellStyle name="Millares 15 3 3 2 3 2" xfId="14567" xr:uid="{98BD77DC-3050-4E21-B457-CD56EDB85779}"/>
    <cellStyle name="Millares 15 3 3 2 3 2 2" xfId="36070" xr:uid="{008B84B0-1DE3-4A32-963A-7AAB537C33C4}"/>
    <cellStyle name="Millares 15 3 3 2 3 3" xfId="21202" xr:uid="{A9B9FFC2-7E20-4CCE-927E-6181FE95B41C}"/>
    <cellStyle name="Millares 15 3 3 2 3 3 2" xfId="42705" xr:uid="{F222EBE4-7AB4-4553-9DA8-A2F401062296}"/>
    <cellStyle name="Millares 15 3 3 2 3 4" xfId="27807" xr:uid="{4CDE7A4D-02D9-46A4-98F9-D110AA369CCD}"/>
    <cellStyle name="Millares 15 3 3 2 3 5" xfId="49310" xr:uid="{E491ADA7-483C-4F4F-B629-3C9DB694FF11}"/>
    <cellStyle name="Millares 15 3 3 2 4" xfId="7942" xr:uid="{A77573F2-9AA0-418E-85F4-8AEB86F457F5}"/>
    <cellStyle name="Millares 15 3 3 2 4 2" xfId="29445" xr:uid="{65EF4A42-C7FA-49B4-AD96-88A0F4E341CE}"/>
    <cellStyle name="Millares 15 3 3 2 5" xfId="9599" xr:uid="{CEED64E9-6078-4008-B74B-D5385E9ECB86}"/>
    <cellStyle name="Millares 15 3 3 2 5 2" xfId="31102" xr:uid="{B6C2C6AC-D21D-433B-AC60-55ED173B1043}"/>
    <cellStyle name="Millares 15 3 3 2 6" xfId="16234" xr:uid="{FAF3894C-0C88-4835-806B-8AE1F3085202}"/>
    <cellStyle name="Millares 15 3 3 2 6 2" xfId="37737" xr:uid="{A7954703-E731-410D-989B-F918CA5A8C81}"/>
    <cellStyle name="Millares 15 3 3 2 7" xfId="22839" xr:uid="{24ACE547-56D0-472E-B647-93164CF39992}"/>
    <cellStyle name="Millares 15 3 3 2 8" xfId="44342" xr:uid="{27931220-70B7-4543-86F4-BBC096BA076A}"/>
    <cellStyle name="Millares 15 3 3 3" xfId="2020" xr:uid="{C59BD565-8DA8-4F13-B20F-AAD53C08DDAA}"/>
    <cellStyle name="Millares 15 3 3 3 2" xfId="10286" xr:uid="{D56D52A3-F945-4028-A1D8-84D30E9C0EC3}"/>
    <cellStyle name="Millares 15 3 3 3 2 2" xfId="31789" xr:uid="{8753B28E-FC80-4831-BCCD-C4E6827FC720}"/>
    <cellStyle name="Millares 15 3 3 3 3" xfId="16921" xr:uid="{B14515BB-AC3C-424A-BDA4-4CE38BC65B44}"/>
    <cellStyle name="Millares 15 3 3 3 3 2" xfId="38424" xr:uid="{1F94D113-92EC-4E45-A6CA-18DF347A5F65}"/>
    <cellStyle name="Millares 15 3 3 3 4" xfId="23526" xr:uid="{623341E4-3BE9-4D6F-8214-9B154565CDCF}"/>
    <cellStyle name="Millares 15 3 3 3 5" xfId="45029" xr:uid="{093051C7-D5E1-4C74-A37A-FDEA96F88393}"/>
    <cellStyle name="Millares 15 3 3 4" xfId="2819" xr:uid="{B37E7CB7-2156-409E-9CB0-1C5D06AC6157}"/>
    <cellStyle name="Millares 15 3 3 4 2" xfId="11085" xr:uid="{E6A98E50-D619-4A7B-A489-2DFB604EC5D4}"/>
    <cellStyle name="Millares 15 3 3 4 2 2" xfId="32588" xr:uid="{C10793CD-5364-403F-813C-085578C7467C}"/>
    <cellStyle name="Millares 15 3 3 4 3" xfId="17720" xr:uid="{0A8CA6D0-60E7-43A1-8B78-EBE7722AEF0F}"/>
    <cellStyle name="Millares 15 3 3 4 3 2" xfId="39223" xr:uid="{81B5E55D-3818-4349-AB69-81B4D94511CE}"/>
    <cellStyle name="Millares 15 3 3 4 4" xfId="24325" xr:uid="{567EDFD8-4276-4D0F-9CAB-678553D18EF7}"/>
    <cellStyle name="Millares 15 3 3 4 5" xfId="45828" xr:uid="{2981FD86-5350-48D0-AA15-1AC5BEC1E318}"/>
    <cellStyle name="Millares 15 3 3 5" xfId="3216" xr:uid="{68D7B6EB-6621-4A56-94EF-B1B4C269EDEB}"/>
    <cellStyle name="Millares 15 3 3 5 2" xfId="11482" xr:uid="{BFC31C35-C412-4A25-B130-566F5B842737}"/>
    <cellStyle name="Millares 15 3 3 5 2 2" xfId="32985" xr:uid="{42365E5A-C123-4D32-A786-793F3DCE1DE6}"/>
    <cellStyle name="Millares 15 3 3 5 3" xfId="18117" xr:uid="{C7DC3327-165A-46B9-963F-0DB4D562408A}"/>
    <cellStyle name="Millares 15 3 3 5 3 2" xfId="39620" xr:uid="{1D6526CE-1986-4337-8837-B1883878BFB7}"/>
    <cellStyle name="Millares 15 3 3 5 4" xfId="24722" xr:uid="{C8EC60AD-2A6E-4A70-BA65-DEAC7EF561F4}"/>
    <cellStyle name="Millares 15 3 3 5 5" xfId="46225" xr:uid="{8038E705-551E-4D60-94C0-FF4B650A4A2A}"/>
    <cellStyle name="Millares 15 3 3 6" xfId="4963" xr:uid="{1F0E7386-04A0-41F7-839C-832C51365E0D}"/>
    <cellStyle name="Millares 15 3 3 6 2" xfId="13229" xr:uid="{982AF28A-E3F2-46BB-8ED6-73E37D1EE7BA}"/>
    <cellStyle name="Millares 15 3 3 6 2 2" xfId="34732" xr:uid="{16E6B129-E4E9-4706-BF39-B308C8E2576D}"/>
    <cellStyle name="Millares 15 3 3 6 3" xfId="19864" xr:uid="{7FBD245A-2CC2-46D3-BA6A-F2C488F4CCEF}"/>
    <cellStyle name="Millares 15 3 3 6 3 2" xfId="41367" xr:uid="{4854A77A-5D89-4E44-99A0-4B0F95F1CE9D}"/>
    <cellStyle name="Millares 15 3 3 6 4" xfId="26469" xr:uid="{E59C4573-EC46-474F-85CE-9F6A1CA40F28}"/>
    <cellStyle name="Millares 15 3 3 6 5" xfId="47972" xr:uid="{97C53F04-FA2F-4014-8C04-0951BB21DE3B}"/>
    <cellStyle name="Millares 15 3 3 7" xfId="5355" xr:uid="{D32B9EBC-47D3-45D3-8E7E-E9A3D0CB5CB5}"/>
    <cellStyle name="Millares 15 3 3 7 2" xfId="13621" xr:uid="{4E496B0A-7E84-4B1F-AE6D-9CA7620CC015}"/>
    <cellStyle name="Millares 15 3 3 7 2 2" xfId="35124" xr:uid="{DEFB610B-297E-4190-84BD-1F23A9EFAA5D}"/>
    <cellStyle name="Millares 15 3 3 7 3" xfId="20256" xr:uid="{064F4A4A-803B-4190-882D-28AD506165CA}"/>
    <cellStyle name="Millares 15 3 3 7 3 2" xfId="41759" xr:uid="{A1D49137-4F1F-4B08-85D2-8BDE244B33F1}"/>
    <cellStyle name="Millares 15 3 3 7 4" xfId="26861" xr:uid="{2A0797AD-2733-42B8-9B4A-D833305E26CF}"/>
    <cellStyle name="Millares 15 3 3 7 5" xfId="48364" xr:uid="{B06ABB4B-750E-48C2-847C-12EBD7087BED}"/>
    <cellStyle name="Millares 15 3 3 8" xfId="6996" xr:uid="{A9B9D555-1673-48D9-A045-2280516AD6AA}"/>
    <cellStyle name="Millares 15 3 3 8 2" xfId="28499" xr:uid="{1AE948A2-03BF-414D-B7B3-1BEBECC17CF0}"/>
    <cellStyle name="Millares 15 3 3 9" xfId="8652" xr:uid="{AAEB03C7-42B5-461A-BEF2-2D176C9BB9A6}"/>
    <cellStyle name="Millares 15 3 3 9 2" xfId="30155" xr:uid="{CFA790CC-8771-43A3-9BEB-DAF19B69E0D0}"/>
    <cellStyle name="Millares 15 3 4" xfId="669" xr:uid="{CAF72ADE-6F4C-44A5-920A-C759E96FA43F}"/>
    <cellStyle name="Millares 15 3 4 10" xfId="43678" xr:uid="{D32EF837-462A-40D2-A379-AE08E80764A4}"/>
    <cellStyle name="Millares 15 3 4 2" xfId="1615" xr:uid="{082C37B3-05A5-474E-AD2C-48C839760516}"/>
    <cellStyle name="Millares 15 3 4 2 2" xfId="4444" xr:uid="{8681A1F6-8CCB-4002-98F3-687668BFB0AC}"/>
    <cellStyle name="Millares 15 3 4 2 2 2" xfId="12710" xr:uid="{E90D1206-D7AA-43AE-AD29-35645BA013AF}"/>
    <cellStyle name="Millares 15 3 4 2 2 2 2" xfId="34213" xr:uid="{7D1B7F92-D425-41FE-9FDC-8951252FCA41}"/>
    <cellStyle name="Millares 15 3 4 2 2 3" xfId="19345" xr:uid="{6C8829A1-9E46-4108-A52D-633319153CAA}"/>
    <cellStyle name="Millares 15 3 4 2 2 3 2" xfId="40848" xr:uid="{A6727591-4180-40A5-A025-6AB03B5F3EE2}"/>
    <cellStyle name="Millares 15 3 4 2 2 4" xfId="25950" xr:uid="{1FAD02B0-31DD-4A5A-8DAE-54B1FE206012}"/>
    <cellStyle name="Millares 15 3 4 2 2 5" xfId="47453" xr:uid="{FE2FBBCA-9475-49D6-9AB1-0C5CFB080295}"/>
    <cellStyle name="Millares 15 3 4 2 3" xfId="6583" xr:uid="{BFA0971F-1770-4F19-A40F-576931A3CCA7}"/>
    <cellStyle name="Millares 15 3 4 2 3 2" xfId="14849" xr:uid="{4F73627D-901E-4274-B801-1917FBEC23BA}"/>
    <cellStyle name="Millares 15 3 4 2 3 2 2" xfId="36352" xr:uid="{B2AE268F-8AA3-4F01-8D94-F112CDED714E}"/>
    <cellStyle name="Millares 15 3 4 2 3 3" xfId="21484" xr:uid="{AE99685D-9175-4F1A-BE9F-6AF2D6D41915}"/>
    <cellStyle name="Millares 15 3 4 2 3 3 2" xfId="42987" xr:uid="{F38E6622-0F9D-4C86-8641-D24484F77561}"/>
    <cellStyle name="Millares 15 3 4 2 3 4" xfId="28089" xr:uid="{A83EAA1A-947A-47A5-B320-FC59FC66CAD0}"/>
    <cellStyle name="Millares 15 3 4 2 3 5" xfId="49592" xr:uid="{1A23FFF0-697C-4D6A-9A78-76204E78B498}"/>
    <cellStyle name="Millares 15 3 4 2 4" xfId="8224" xr:uid="{7F381041-FBB2-48AA-B060-B1B564168B26}"/>
    <cellStyle name="Millares 15 3 4 2 4 2" xfId="29727" xr:uid="{640395A1-7C4A-43BD-94E0-DD564597FC22}"/>
    <cellStyle name="Millares 15 3 4 2 5" xfId="9881" xr:uid="{EDA62874-6A21-4239-B941-2FA2E42B925F}"/>
    <cellStyle name="Millares 15 3 4 2 5 2" xfId="31384" xr:uid="{E4D65948-9DFA-49B4-B98E-75D9E6264DA6}"/>
    <cellStyle name="Millares 15 3 4 2 6" xfId="16516" xr:uid="{02ED2D4F-72C2-47F1-B632-C72145E62FC2}"/>
    <cellStyle name="Millares 15 3 4 2 6 2" xfId="38019" xr:uid="{2B24DAC3-D2C8-4CC8-A3FA-D4FBB5D29B36}"/>
    <cellStyle name="Millares 15 3 4 2 7" xfId="23121" xr:uid="{F1F57713-E3A1-41DA-A249-F16F290B498D}"/>
    <cellStyle name="Millares 15 3 4 2 8" xfId="44624" xr:uid="{A34E1C9A-6291-4975-84DC-9370736D5925}"/>
    <cellStyle name="Millares 15 3 4 3" xfId="2302" xr:uid="{9D67E0EC-0366-481C-8D76-AFAB26D8C25F}"/>
    <cellStyle name="Millares 15 3 4 3 2" xfId="10568" xr:uid="{4B4FD6B1-18FF-4478-8936-256EE63F8B32}"/>
    <cellStyle name="Millares 15 3 4 3 2 2" xfId="32071" xr:uid="{08707FBA-5B1B-4991-B8E0-67651BBD502B}"/>
    <cellStyle name="Millares 15 3 4 3 3" xfId="17203" xr:uid="{0A067518-7081-40FD-BD02-C59314AE3FF8}"/>
    <cellStyle name="Millares 15 3 4 3 3 2" xfId="38706" xr:uid="{54D2BF12-0D34-47D9-B8A9-DA52F989DE59}"/>
    <cellStyle name="Millares 15 3 4 3 4" xfId="23808" xr:uid="{54983E3E-43FF-4E3B-ABBE-9F5FDDF8B43E}"/>
    <cellStyle name="Millares 15 3 4 3 5" xfId="45311" xr:uid="{00191C1F-F548-4DF0-85D8-E4DEEB7C53F2}"/>
    <cellStyle name="Millares 15 3 4 4" xfId="3498" xr:uid="{2C7594AF-62BC-48F2-9CA4-4A8C9ADA7378}"/>
    <cellStyle name="Millares 15 3 4 4 2" xfId="11764" xr:uid="{8D8897B2-548C-445C-A1F9-A851741AEC3F}"/>
    <cellStyle name="Millares 15 3 4 4 2 2" xfId="33267" xr:uid="{74E187B6-8A5C-4B2B-8D96-9802D53994F3}"/>
    <cellStyle name="Millares 15 3 4 4 3" xfId="18399" xr:uid="{9499FBBB-6800-41F5-9DBD-B18FF3D56A89}"/>
    <cellStyle name="Millares 15 3 4 4 3 2" xfId="39902" xr:uid="{C0581926-9EF8-47EB-B07F-103DC3130B4A}"/>
    <cellStyle name="Millares 15 3 4 4 4" xfId="25004" xr:uid="{41A69037-8815-42FC-A3A5-AA2982174386}"/>
    <cellStyle name="Millares 15 3 4 4 5" xfId="46507" xr:uid="{C28A3B35-13A3-4C7D-A29C-0E9E7471CF91}"/>
    <cellStyle name="Millares 15 3 4 5" xfId="5637" xr:uid="{FF476C3E-2F26-4391-8E0F-1B4B77A7725A}"/>
    <cellStyle name="Millares 15 3 4 5 2" xfId="13903" xr:uid="{392D4F4E-7E11-4A1B-AD24-52F0E1EF95A0}"/>
    <cellStyle name="Millares 15 3 4 5 2 2" xfId="35406" xr:uid="{7EA87F0A-7516-45D8-90CB-5F1F46F3ED10}"/>
    <cellStyle name="Millares 15 3 4 5 3" xfId="20538" xr:uid="{B69306C3-F6FA-4774-AE55-CA37F337589B}"/>
    <cellStyle name="Millares 15 3 4 5 3 2" xfId="42041" xr:uid="{C4CE76FC-9C98-48E6-9A2A-478C2572D753}"/>
    <cellStyle name="Millares 15 3 4 5 4" xfId="27143" xr:uid="{E0A5B5EE-C0A4-4C41-B8ED-CF3C512D6838}"/>
    <cellStyle name="Millares 15 3 4 5 5" xfId="48646" xr:uid="{4DEF5DF6-9995-4CB7-AC90-905D788EB70F}"/>
    <cellStyle name="Millares 15 3 4 6" xfId="7278" xr:uid="{74F7C834-AE92-425B-BDBF-44675A1C7517}"/>
    <cellStyle name="Millares 15 3 4 6 2" xfId="28781" xr:uid="{406F10C8-1A4B-4055-A3BA-5B4E6D1AF49D}"/>
    <cellStyle name="Millares 15 3 4 7" xfId="8935" xr:uid="{82FF087E-9CE5-478B-A4DD-F072B982C317}"/>
    <cellStyle name="Millares 15 3 4 7 2" xfId="30438" xr:uid="{193DB9EC-87D6-4F2D-9598-6240CD8B0633}"/>
    <cellStyle name="Millares 15 3 4 8" xfId="15570" xr:uid="{4BE1ABD4-9183-4067-810E-2633FE070088}"/>
    <cellStyle name="Millares 15 3 4 8 2" xfId="37073" xr:uid="{97370644-5F07-4E95-A1BF-032550A1AA86}"/>
    <cellStyle name="Millares 15 3 4 9" xfId="22175" xr:uid="{FC89CBFD-67EB-48B8-9D12-C1CA0864AF73}"/>
    <cellStyle name="Millares 15 3 5" xfId="937" xr:uid="{30C1196B-01EF-4B21-A274-3811CB27DA09}"/>
    <cellStyle name="Millares 15 3 5 2" xfId="3766" xr:uid="{B05F2418-8021-49AD-A2EC-766D9E07440F}"/>
    <cellStyle name="Millares 15 3 5 2 2" xfId="12032" xr:uid="{58894F93-FBB4-4DAF-BFAC-E8CA0F79349A}"/>
    <cellStyle name="Millares 15 3 5 2 2 2" xfId="33535" xr:uid="{2B977172-2FC4-416F-813E-69BFE062FE2E}"/>
    <cellStyle name="Millares 15 3 5 2 3" xfId="18667" xr:uid="{5E230A5B-CFF0-41D7-B02D-7C184A662990}"/>
    <cellStyle name="Millares 15 3 5 2 3 2" xfId="40170" xr:uid="{AC02A223-0641-478F-8898-B5F89A5395AC}"/>
    <cellStyle name="Millares 15 3 5 2 4" xfId="25272" xr:uid="{D9758A82-E9E9-456C-BD20-F5CEC06C99B6}"/>
    <cellStyle name="Millares 15 3 5 2 5" xfId="46775" xr:uid="{8FBC22BE-816D-47A9-A305-E48BFCFA6E9A}"/>
    <cellStyle name="Millares 15 3 5 3" xfId="5905" xr:uid="{99A48FB2-4EE9-42EB-B570-1BFA1C8A0352}"/>
    <cellStyle name="Millares 15 3 5 3 2" xfId="14171" xr:uid="{7C0CCF71-5538-4F90-9D90-832AAC23DB2C}"/>
    <cellStyle name="Millares 15 3 5 3 2 2" xfId="35674" xr:uid="{8AFB374F-43A0-4DB2-9BD6-586AB1FE63EC}"/>
    <cellStyle name="Millares 15 3 5 3 3" xfId="20806" xr:uid="{989BFB80-4589-4C69-87A2-9816CA537A86}"/>
    <cellStyle name="Millares 15 3 5 3 3 2" xfId="42309" xr:uid="{0AAD117E-DA03-4AA9-8FA5-EAC00901293C}"/>
    <cellStyle name="Millares 15 3 5 3 4" xfId="27411" xr:uid="{E91C09E6-E9A4-423D-BAD8-7C19373EF192}"/>
    <cellStyle name="Millares 15 3 5 3 5" xfId="48914" xr:uid="{F6C75E81-5596-4E8A-8237-16D3753F070B}"/>
    <cellStyle name="Millares 15 3 5 4" xfId="7546" xr:uid="{30FFF9CC-2971-4CC0-A80A-33906579CB8A}"/>
    <cellStyle name="Millares 15 3 5 4 2" xfId="29049" xr:uid="{BA892D3E-82FD-4FC7-921A-859689577809}"/>
    <cellStyle name="Millares 15 3 5 5" xfId="9203" xr:uid="{1B9587D6-AFB0-451C-BCDF-3FA50C68866C}"/>
    <cellStyle name="Millares 15 3 5 5 2" xfId="30706" xr:uid="{811BF01B-367C-4931-A3C8-F495672FBE17}"/>
    <cellStyle name="Millares 15 3 5 6" xfId="15838" xr:uid="{469791B4-6926-4FB6-8BC4-98542D66C3CA}"/>
    <cellStyle name="Millares 15 3 5 6 2" xfId="37341" xr:uid="{CCF0DB3C-052B-4180-8162-6429B3A5FBC2}"/>
    <cellStyle name="Millares 15 3 5 7" xfId="22443" xr:uid="{3CEDC934-DC99-40A0-9469-F293EB1731B1}"/>
    <cellStyle name="Millares 15 3 5 8" xfId="43946" xr:uid="{390BF378-0C75-4301-AEBA-2E4C888D0D83}"/>
    <cellStyle name="Millares 15 3 6" xfId="1198" xr:uid="{B7923C30-ED43-4BD2-8365-58527B87B2EE}"/>
    <cellStyle name="Millares 15 3 6 2" xfId="4027" xr:uid="{4DAF4531-284E-4FC5-A46F-7514E9790F43}"/>
    <cellStyle name="Millares 15 3 6 2 2" xfId="12293" xr:uid="{599DF099-CAC0-4AEA-B418-1A6E520D7E7C}"/>
    <cellStyle name="Millares 15 3 6 2 2 2" xfId="33796" xr:uid="{2F33528F-496C-4171-9C9A-BC6D6B95B9B6}"/>
    <cellStyle name="Millares 15 3 6 2 3" xfId="18928" xr:uid="{8A555B72-8CCE-4DCE-B597-F86869F1B6DD}"/>
    <cellStyle name="Millares 15 3 6 2 3 2" xfId="40431" xr:uid="{DFBF9CB9-C1D3-4917-9DC7-76FD24E49082}"/>
    <cellStyle name="Millares 15 3 6 2 4" xfId="25533" xr:uid="{42B9AC2B-4A35-4EC2-9163-B9531A3C8BC7}"/>
    <cellStyle name="Millares 15 3 6 2 5" xfId="47036" xr:uid="{8EC145F0-4657-4AFC-9B6F-5CE48DEBAE43}"/>
    <cellStyle name="Millares 15 3 6 3" xfId="6166" xr:uid="{1AA70E4F-69D6-4A2A-80AD-41809A446128}"/>
    <cellStyle name="Millares 15 3 6 3 2" xfId="14432" xr:uid="{DC8F7AB5-C8B6-4968-8A99-4BC8EA9F84DC}"/>
    <cellStyle name="Millares 15 3 6 3 2 2" xfId="35935" xr:uid="{BE5E7A43-286A-4E0A-B708-5849775C89B0}"/>
    <cellStyle name="Millares 15 3 6 3 3" xfId="21067" xr:uid="{542E505A-C9FA-41F5-A97E-95FFCEB5C49C}"/>
    <cellStyle name="Millares 15 3 6 3 3 2" xfId="42570" xr:uid="{BEEFD146-5BFB-46EC-967F-6AEFD35E4FC0}"/>
    <cellStyle name="Millares 15 3 6 3 4" xfId="27672" xr:uid="{3A60D07A-A863-43C4-9C77-7C50E68A254D}"/>
    <cellStyle name="Millares 15 3 6 3 5" xfId="49175" xr:uid="{0313170B-4B3D-4B84-A6E2-BCB62C801278}"/>
    <cellStyle name="Millares 15 3 6 4" xfId="7807" xr:uid="{E5A78580-EE2F-4B5F-BD4D-E308DEAB027A}"/>
    <cellStyle name="Millares 15 3 6 4 2" xfId="29310" xr:uid="{C98371F4-D733-4B02-AB00-1CB943EBBF01}"/>
    <cellStyle name="Millares 15 3 6 5" xfId="9464" xr:uid="{92F4236A-9885-44F0-B4B4-87ACAAFABD8E}"/>
    <cellStyle name="Millares 15 3 6 5 2" xfId="30967" xr:uid="{44AE0035-A95C-4D12-B6A2-F7D687616381}"/>
    <cellStyle name="Millares 15 3 6 6" xfId="16099" xr:uid="{EC02617E-92CC-4922-A088-7F4D5D23F1B3}"/>
    <cellStyle name="Millares 15 3 6 6 2" xfId="37602" xr:uid="{02149514-7A99-4B80-B69B-750D15C16503}"/>
    <cellStyle name="Millares 15 3 6 7" xfId="22704" xr:uid="{ECA3AAB9-0F6D-4EBD-B836-C60069144DB1}"/>
    <cellStyle name="Millares 15 3 6 8" xfId="44207" xr:uid="{2C924DDC-F47F-4059-A4F4-D4952C13B6B1}"/>
    <cellStyle name="Millares 15 3 7" xfId="1886" xr:uid="{5E1C0B86-F96F-4C13-A2C0-725BCA7D3C37}"/>
    <cellStyle name="Millares 15 3 7 2" xfId="10152" xr:uid="{8DB94A09-1036-4455-82C6-3931CC8A3FB1}"/>
    <cellStyle name="Millares 15 3 7 2 2" xfId="31655" xr:uid="{82C94AB2-9D27-4018-B55B-09C42BB17647}"/>
    <cellStyle name="Millares 15 3 7 3" xfId="16787" xr:uid="{9E833E48-A57D-44E7-B508-9A68B2DDCCE6}"/>
    <cellStyle name="Millares 15 3 7 3 2" xfId="38290" xr:uid="{7A183DBB-94CE-40FA-A0F8-9590E40D9F48}"/>
    <cellStyle name="Millares 15 3 7 4" xfId="23392" xr:uid="{23076B3F-7639-4D64-945B-0BC2D6B59684}"/>
    <cellStyle name="Millares 15 3 7 5" xfId="44895" xr:uid="{CD1F624D-784F-4C89-B224-8C294144928F}"/>
    <cellStyle name="Millares 15 3 8" xfId="2571" xr:uid="{ED3923BA-9E37-4D48-A067-572335C7775F}"/>
    <cellStyle name="Millares 15 3 8 2" xfId="10837" xr:uid="{42DC1B83-990D-4D0E-BA33-47B56209415A}"/>
    <cellStyle name="Millares 15 3 8 2 2" xfId="32340" xr:uid="{402A9D13-3D0A-43A7-BB7D-18778D9C6980}"/>
    <cellStyle name="Millares 15 3 8 3" xfId="17472" xr:uid="{A6D8CB82-BAF0-4233-8687-DF6C5BD5E865}"/>
    <cellStyle name="Millares 15 3 8 3 2" xfId="38975" xr:uid="{072A46CF-7845-4939-95EE-F455C6AEE757}"/>
    <cellStyle name="Millares 15 3 8 4" xfId="24077" xr:uid="{CDECC2DE-ABF4-4628-9A70-0B3AF2957BC6}"/>
    <cellStyle name="Millares 15 3 8 5" xfId="45580" xr:uid="{1B0A5A0D-1F80-43DB-97F4-25D0EC9A3A39}"/>
    <cellStyle name="Millares 15 3 9" xfId="3082" xr:uid="{7554EF6D-6144-42A8-9F1E-53DF342283A5}"/>
    <cellStyle name="Millares 15 3 9 2" xfId="11348" xr:uid="{D0D42413-EA80-4D0D-80D7-32B373E2D1F8}"/>
    <cellStyle name="Millares 15 3 9 2 2" xfId="32851" xr:uid="{6BFEFC01-A1A8-47E2-823C-C288E2E44C39}"/>
    <cellStyle name="Millares 15 3 9 3" xfId="17983" xr:uid="{CC7AA5FF-A309-462A-97DC-7E0443335F3B}"/>
    <cellStyle name="Millares 15 3 9 3 2" xfId="39486" xr:uid="{0807B234-6B9D-4D0B-90B0-912A3F4A974B}"/>
    <cellStyle name="Millares 15 3 9 4" xfId="24588" xr:uid="{F58C2B9F-B72A-4B7E-AE62-95340CBD7259}"/>
    <cellStyle name="Millares 15 3 9 5" xfId="46091" xr:uid="{B239CCFF-3482-4C1B-97CA-FE27CB62F6B6}"/>
    <cellStyle name="Millares 15 4" xfId="233" xr:uid="{0DEA8EF9-E396-4033-B6A4-CF7A1068CE0C}"/>
    <cellStyle name="Millares 15 4 10" xfId="4747" xr:uid="{D5F9375C-D1A3-4CAF-A333-D7E53BBAF912}"/>
    <cellStyle name="Millares 15 4 10 2" xfId="13013" xr:uid="{1558BBC7-4DA5-439A-879C-1681DD75F257}"/>
    <cellStyle name="Millares 15 4 10 2 2" xfId="34516" xr:uid="{E02D0E7C-D8AA-48CB-8DE4-02054DF63D4D}"/>
    <cellStyle name="Millares 15 4 10 3" xfId="19648" xr:uid="{9F182F7A-8BA1-418C-A21A-175B27BCEDB0}"/>
    <cellStyle name="Millares 15 4 10 3 2" xfId="41151" xr:uid="{FEB58DE2-C355-4811-93FB-ED4F3CF4B8A9}"/>
    <cellStyle name="Millares 15 4 10 4" xfId="26253" xr:uid="{A5C4194B-3D9A-4DE4-AAF8-7843C2540B17}"/>
    <cellStyle name="Millares 15 4 10 5" xfId="47756" xr:uid="{813EE81F-A704-406A-8F0D-D7094A3017BF}"/>
    <cellStyle name="Millares 15 4 11" xfId="5250" xr:uid="{BB66E0A7-C4BE-4AA1-ACBA-ACC01E5A3A61}"/>
    <cellStyle name="Millares 15 4 11 2" xfId="13516" xr:uid="{4D5AEA23-39B8-47AA-8E0C-05263E9FBA97}"/>
    <cellStyle name="Millares 15 4 11 2 2" xfId="35019" xr:uid="{CE962E34-ADA5-42C9-80A7-3D06F6F909BC}"/>
    <cellStyle name="Millares 15 4 11 3" xfId="20151" xr:uid="{E919A96F-6DF8-4520-8710-A5A079F535F3}"/>
    <cellStyle name="Millares 15 4 11 3 2" xfId="41654" xr:uid="{7F556908-1A49-454E-9EA5-76AD30058623}"/>
    <cellStyle name="Millares 15 4 11 4" xfId="26756" xr:uid="{AA632163-68AC-4846-98F9-FA866E5C4779}"/>
    <cellStyle name="Millares 15 4 11 5" xfId="48259" xr:uid="{345D56FB-6325-463A-A819-B0FD40F5FE74}"/>
    <cellStyle name="Millares 15 4 12" xfId="6891" xr:uid="{28131B0D-0570-4E5A-8320-64438866131E}"/>
    <cellStyle name="Millares 15 4 12 2" xfId="28394" xr:uid="{43B95B59-4C74-42CC-8362-4F2B5DC49C76}"/>
    <cellStyle name="Millares 15 4 13" xfId="8546" xr:uid="{25A23D67-A9B6-4DD5-B7A8-E9CD1B278447}"/>
    <cellStyle name="Millares 15 4 13 2" xfId="30049" xr:uid="{AB1C9E4A-50D7-4E28-9E81-956671254E18}"/>
    <cellStyle name="Millares 15 4 14" xfId="15184" xr:uid="{6A92D90C-73F2-444A-BD5A-A017868D255E}"/>
    <cellStyle name="Millares 15 4 14 2" xfId="36687" xr:uid="{58BC40E7-F329-463A-97AD-4D7025D40F54}"/>
    <cellStyle name="Millares 15 4 15" xfId="21789" xr:uid="{27363234-F770-485A-B722-AB1F11F6C450}"/>
    <cellStyle name="Millares 15 4 16" xfId="43292" xr:uid="{EDD016AB-BF29-41E2-966D-98112438EDD8}"/>
    <cellStyle name="Millares 15 4 2" xfId="544" xr:uid="{962EDE99-3952-4A74-96F4-5C9D110C0544}"/>
    <cellStyle name="Millares 15 4 2 10" xfId="7155" xr:uid="{2B4C5DCD-695E-41EC-AA54-242330161B7C}"/>
    <cellStyle name="Millares 15 4 2 10 2" xfId="28658" xr:uid="{ACF923DC-1C29-4E15-9BAE-6356D40579E4}"/>
    <cellStyle name="Millares 15 4 2 11" xfId="8811" xr:uid="{200AEEC0-42BF-4233-9A79-5F82F121E696}"/>
    <cellStyle name="Millares 15 4 2 11 2" xfId="30314" xr:uid="{A95FA160-FA9E-49DA-BAB2-B81AAD2B7710}"/>
    <cellStyle name="Millares 15 4 2 12" xfId="15447" xr:uid="{A726ECF9-7EEB-44AD-BBF3-BBD330D3D814}"/>
    <cellStyle name="Millares 15 4 2 12 2" xfId="36950" xr:uid="{92B1AA01-FC2C-4CBE-A7D2-F050D145041F}"/>
    <cellStyle name="Millares 15 4 2 13" xfId="22052" xr:uid="{D6FBD873-C477-4E2C-89F0-93BC588D896D}"/>
    <cellStyle name="Millares 15 4 2 14" xfId="43555" xr:uid="{6990F1C3-6915-4C39-A0B3-021EC9B568C4}"/>
    <cellStyle name="Millares 15 4 2 2" xfId="826" xr:uid="{6C4A2EF5-F843-4451-876B-B5302FF96E0C}"/>
    <cellStyle name="Millares 15 4 2 2 10" xfId="15727" xr:uid="{73941892-252A-41DF-86F7-FA940B3491C6}"/>
    <cellStyle name="Millares 15 4 2 2 10 2" xfId="37230" xr:uid="{9C555769-DA3D-410D-A5DC-4B19DBD6AF41}"/>
    <cellStyle name="Millares 15 4 2 2 11" xfId="22332" xr:uid="{D7A1D93B-9D98-43B5-882B-30774F5063A5}"/>
    <cellStyle name="Millares 15 4 2 2 12" xfId="43835" xr:uid="{91356E3C-29BA-4929-9EB6-97C3166BC299}"/>
    <cellStyle name="Millares 15 4 2 2 2" xfId="1772" xr:uid="{B8E3ADB0-BA6D-491C-B54C-729EBA431A96}"/>
    <cellStyle name="Millares 15 4 2 2 2 2" xfId="4601" xr:uid="{E2AE35AA-155B-4D58-A4A1-E0F85E0FD699}"/>
    <cellStyle name="Millares 15 4 2 2 2 2 2" xfId="12867" xr:uid="{C631064B-E2EB-4EE7-A14B-C72D3B346F03}"/>
    <cellStyle name="Millares 15 4 2 2 2 2 2 2" xfId="34370" xr:uid="{7E1AEF65-9630-4B0C-92AD-B14272B5BEFA}"/>
    <cellStyle name="Millares 15 4 2 2 2 2 3" xfId="19502" xr:uid="{EEAFE021-B54E-4611-A534-13890EC5DBE8}"/>
    <cellStyle name="Millares 15 4 2 2 2 2 3 2" xfId="41005" xr:uid="{696DBE10-B54F-455D-84E1-6219F9D6128C}"/>
    <cellStyle name="Millares 15 4 2 2 2 2 4" xfId="26107" xr:uid="{D67D7157-700B-42AE-918F-3A2C785A87C9}"/>
    <cellStyle name="Millares 15 4 2 2 2 2 5" xfId="47610" xr:uid="{29571CFC-E2D4-4C86-87E5-7CD80366FF34}"/>
    <cellStyle name="Millares 15 4 2 2 2 3" xfId="6740" xr:uid="{7CA5989C-D65D-4EF3-BE11-3D4E664E7B96}"/>
    <cellStyle name="Millares 15 4 2 2 2 3 2" xfId="15006" xr:uid="{F870E0A3-2230-482C-BBCB-427B37592B03}"/>
    <cellStyle name="Millares 15 4 2 2 2 3 2 2" xfId="36509" xr:uid="{4A644BCF-04ED-4822-B326-9DB1BE9B175F}"/>
    <cellStyle name="Millares 15 4 2 2 2 3 3" xfId="21641" xr:uid="{4130E2B4-D897-49FE-8B0C-1A4B7819672A}"/>
    <cellStyle name="Millares 15 4 2 2 2 3 3 2" xfId="43144" xr:uid="{E8550667-A789-4517-BF5C-1F756E724625}"/>
    <cellStyle name="Millares 15 4 2 2 2 3 4" xfId="28246" xr:uid="{5903779D-E7DD-4816-BE89-B73F73ADF8C8}"/>
    <cellStyle name="Millares 15 4 2 2 2 3 5" xfId="49749" xr:uid="{D572C9B4-89C2-46E2-BC54-152AD0AB4386}"/>
    <cellStyle name="Millares 15 4 2 2 2 4" xfId="8381" xr:uid="{5F292ED6-E1C5-4BBC-A4B7-27001E73B7EE}"/>
    <cellStyle name="Millares 15 4 2 2 2 4 2" xfId="29884" xr:uid="{E16DDC9B-AFD0-445B-8187-B8F8E3202B63}"/>
    <cellStyle name="Millares 15 4 2 2 2 5" xfId="10038" xr:uid="{BD0848B3-1709-4949-A16B-635F15DAA4DD}"/>
    <cellStyle name="Millares 15 4 2 2 2 5 2" xfId="31541" xr:uid="{85D2418D-75CB-491A-BAA8-9B8C1151D56F}"/>
    <cellStyle name="Millares 15 4 2 2 2 6" xfId="16673" xr:uid="{C92777EA-9AED-4695-B4B0-0AF4C7E4CCEE}"/>
    <cellStyle name="Millares 15 4 2 2 2 6 2" xfId="38176" xr:uid="{9556561A-EF80-446B-A712-E34A4ADCC651}"/>
    <cellStyle name="Millares 15 4 2 2 2 7" xfId="23278" xr:uid="{691118C0-503E-4F88-903D-C11859512E11}"/>
    <cellStyle name="Millares 15 4 2 2 2 8" xfId="44781" xr:uid="{2E822C31-0B10-47D0-AE9C-4479377A3831}"/>
    <cellStyle name="Millares 15 4 2 2 3" xfId="2459" xr:uid="{9A30A47E-9485-4F6E-8007-00E678D5F5BE}"/>
    <cellStyle name="Millares 15 4 2 2 3 2" xfId="10725" xr:uid="{F8FF99A2-6C32-4656-9BA1-4EC94D26BD8F}"/>
    <cellStyle name="Millares 15 4 2 2 3 2 2" xfId="32228" xr:uid="{47318A1D-9E70-47BA-A47C-028E79A40EE9}"/>
    <cellStyle name="Millares 15 4 2 2 3 3" xfId="17360" xr:uid="{03EAEE29-581A-4ECE-8280-3E10755494F9}"/>
    <cellStyle name="Millares 15 4 2 2 3 3 2" xfId="38863" xr:uid="{31328C0F-183B-4D57-A967-3EADB8DCE306}"/>
    <cellStyle name="Millares 15 4 2 2 3 4" xfId="23965" xr:uid="{7359C764-5F3C-4F57-9C38-47FB59C02600}"/>
    <cellStyle name="Millares 15 4 2 2 3 5" xfId="45468" xr:uid="{5A1324F1-1EF5-4305-ABB6-1242A33A5EDA}"/>
    <cellStyle name="Millares 15 4 2 2 4" xfId="2976" xr:uid="{8B1349CC-C621-4FD1-BABC-4D9BB2AF21F3}"/>
    <cellStyle name="Millares 15 4 2 2 4 2" xfId="11242" xr:uid="{D23DFB9E-5241-451C-97CC-A2608DD517F2}"/>
    <cellStyle name="Millares 15 4 2 2 4 2 2" xfId="32745" xr:uid="{103B3914-7202-4B03-B8F5-3CC63F0CDC63}"/>
    <cellStyle name="Millares 15 4 2 2 4 3" xfId="17877" xr:uid="{405170FC-43E9-4009-9A08-D238FF4156DE}"/>
    <cellStyle name="Millares 15 4 2 2 4 3 2" xfId="39380" xr:uid="{B7023F34-353B-406D-A139-2DF63CA7FFFB}"/>
    <cellStyle name="Millares 15 4 2 2 4 4" xfId="24482" xr:uid="{0E0A419C-9C29-4BEE-9B9E-B1916F687CCF}"/>
    <cellStyle name="Millares 15 4 2 2 4 5" xfId="45985" xr:uid="{0F0E7426-11C8-4B4F-B39A-338C6AB28418}"/>
    <cellStyle name="Millares 15 4 2 2 5" xfId="3655" xr:uid="{A82F307E-FC63-4760-A0B5-571BE5E78564}"/>
    <cellStyle name="Millares 15 4 2 2 5 2" xfId="11921" xr:uid="{04B4D680-39C1-422C-8291-FC96A9D6F51C}"/>
    <cellStyle name="Millares 15 4 2 2 5 2 2" xfId="33424" xr:uid="{6558874E-93DF-4A73-8509-A7D5FD839FD8}"/>
    <cellStyle name="Millares 15 4 2 2 5 3" xfId="18556" xr:uid="{A17DEC95-0B04-4280-8916-A0C8E3C329D5}"/>
    <cellStyle name="Millares 15 4 2 2 5 3 2" xfId="40059" xr:uid="{2093A582-E52D-4898-9A56-8DDD76251124}"/>
    <cellStyle name="Millares 15 4 2 2 5 4" xfId="25161" xr:uid="{C1565158-51F9-499A-8B27-214534DFFBE9}"/>
    <cellStyle name="Millares 15 4 2 2 5 5" xfId="46664" xr:uid="{E0B26263-636C-4BAF-877D-A4061497B1D0}"/>
    <cellStyle name="Millares 15 4 2 2 6" xfId="5120" xr:uid="{47965434-48D2-4FD5-AD12-39542A4B3D2C}"/>
    <cellStyle name="Millares 15 4 2 2 6 2" xfId="13386" xr:uid="{984252B8-5FCB-40A2-A731-C405A74F1931}"/>
    <cellStyle name="Millares 15 4 2 2 6 2 2" xfId="34889" xr:uid="{70670912-55A2-4B20-BDFC-FCABE5F2B002}"/>
    <cellStyle name="Millares 15 4 2 2 6 3" xfId="20021" xr:uid="{D33A65F5-875C-4287-9465-E3288D8C7F59}"/>
    <cellStyle name="Millares 15 4 2 2 6 3 2" xfId="41524" xr:uid="{5B0DB23F-B037-4451-A4A9-E80314B14F13}"/>
    <cellStyle name="Millares 15 4 2 2 6 4" xfId="26626" xr:uid="{38495865-4076-4E63-8A20-58F90A75BC4A}"/>
    <cellStyle name="Millares 15 4 2 2 6 5" xfId="48129" xr:uid="{E2CAF6B0-4C43-4075-941A-E76EE6FE21A8}"/>
    <cellStyle name="Millares 15 4 2 2 7" xfId="5794" xr:uid="{52C1BB97-2594-460E-94A1-EA8006595EC8}"/>
    <cellStyle name="Millares 15 4 2 2 7 2" xfId="14060" xr:uid="{2AE4BBA4-A8EF-4B3C-8AA8-E7A02F65C924}"/>
    <cellStyle name="Millares 15 4 2 2 7 2 2" xfId="35563" xr:uid="{F1478B44-4F4A-41CB-92CB-13EFA1305CF0}"/>
    <cellStyle name="Millares 15 4 2 2 7 3" xfId="20695" xr:uid="{D0B69771-5154-4C42-92F8-9CB263EA1ED7}"/>
    <cellStyle name="Millares 15 4 2 2 7 3 2" xfId="42198" xr:uid="{1EA8DF60-7CF1-49CD-B4BD-30CC767C1647}"/>
    <cellStyle name="Millares 15 4 2 2 7 4" xfId="27300" xr:uid="{66D5A825-3208-4732-98DF-C31F6C9E98F8}"/>
    <cellStyle name="Millares 15 4 2 2 7 5" xfId="48803" xr:uid="{2D265E5B-051A-4918-82C2-0C370FDE23A4}"/>
    <cellStyle name="Millares 15 4 2 2 8" xfId="7435" xr:uid="{ED72CF4D-3328-47AA-849F-A328F129F4C0}"/>
    <cellStyle name="Millares 15 4 2 2 8 2" xfId="28938" xr:uid="{5979D016-CF31-4F62-BE8F-9032A855591F}"/>
    <cellStyle name="Millares 15 4 2 2 9" xfId="9092" xr:uid="{849B5321-49FC-40E5-91DF-9822C958CAAB}"/>
    <cellStyle name="Millares 15 4 2 2 9 2" xfId="30595" xr:uid="{1EF639DF-5F1B-4960-8A3B-46CF42F68EFE}"/>
    <cellStyle name="Millares 15 4 2 3" xfId="1096" xr:uid="{FF011F91-2AB7-470C-BD37-D6846A4209FD}"/>
    <cellStyle name="Millares 15 4 2 3 2" xfId="3925" xr:uid="{D50ED15B-64DF-4AD3-8D7D-3E3E430D1D33}"/>
    <cellStyle name="Millares 15 4 2 3 2 2" xfId="12191" xr:uid="{F170CE2C-7421-4A78-9A08-1225F092DD82}"/>
    <cellStyle name="Millares 15 4 2 3 2 2 2" xfId="33694" xr:uid="{37E2C090-EF85-4135-AB5C-64A91E9E8313}"/>
    <cellStyle name="Millares 15 4 2 3 2 3" xfId="18826" xr:uid="{E970CAE0-317C-4774-959C-C787580C8207}"/>
    <cellStyle name="Millares 15 4 2 3 2 3 2" xfId="40329" xr:uid="{403F07C4-C152-4A72-8CDB-C2CDD17634B9}"/>
    <cellStyle name="Millares 15 4 2 3 2 4" xfId="25431" xr:uid="{26F2F148-D2FB-49D8-8B6F-6D1796BDFE00}"/>
    <cellStyle name="Millares 15 4 2 3 2 5" xfId="46934" xr:uid="{6A210EB5-CC2F-4FA7-BA02-79B60A27D0BA}"/>
    <cellStyle name="Millares 15 4 2 3 3" xfId="6064" xr:uid="{2EF695B0-9C66-41C1-A16A-0ADB53EA6D87}"/>
    <cellStyle name="Millares 15 4 2 3 3 2" xfId="14330" xr:uid="{925233EA-3BA0-41B5-BE67-8BB8DF23C64F}"/>
    <cellStyle name="Millares 15 4 2 3 3 2 2" xfId="35833" xr:uid="{9820A419-A9E9-4A45-85F2-E553EE69730E}"/>
    <cellStyle name="Millares 15 4 2 3 3 3" xfId="20965" xr:uid="{EE6E8A10-CB4C-4349-9550-CA2C7DB5051A}"/>
    <cellStyle name="Millares 15 4 2 3 3 3 2" xfId="42468" xr:uid="{5B2561EC-AF0D-474B-80D4-9D5A27FE1F63}"/>
    <cellStyle name="Millares 15 4 2 3 3 4" xfId="27570" xr:uid="{893DAB50-C6CC-4A1A-BA52-D4647D698C97}"/>
    <cellStyle name="Millares 15 4 2 3 3 5" xfId="49073" xr:uid="{8C87A394-D510-4452-978F-11BEFD7D282F}"/>
    <cellStyle name="Millares 15 4 2 3 4" xfId="7705" xr:uid="{A2A4F905-8BB2-44EE-AC65-F554E1E9DF03}"/>
    <cellStyle name="Millares 15 4 2 3 4 2" xfId="29208" xr:uid="{20A7FA3A-69F6-4CDD-9FBC-6879AA72DE04}"/>
    <cellStyle name="Millares 15 4 2 3 5" xfId="9362" xr:uid="{03C61B5F-50CF-4FB8-9C05-8CBCED33755B}"/>
    <cellStyle name="Millares 15 4 2 3 5 2" xfId="30865" xr:uid="{AE5E2863-F169-4079-9987-40DFB2672F84}"/>
    <cellStyle name="Millares 15 4 2 3 6" xfId="15997" xr:uid="{05001342-AD2F-46F1-9AD5-2F58B96C5C78}"/>
    <cellStyle name="Millares 15 4 2 3 6 2" xfId="37500" xr:uid="{C1F2D930-EFA7-4D95-BA82-D50E8FC6D601}"/>
    <cellStyle name="Millares 15 4 2 3 7" xfId="22602" xr:uid="{66CD5D58-CBE9-4C35-B10C-D9A1F74FF3B1}"/>
    <cellStyle name="Millares 15 4 2 3 8" xfId="44105" xr:uid="{AFE22242-B170-4A83-85FE-637A038D8987}"/>
    <cellStyle name="Millares 15 4 2 4" xfId="1492" xr:uid="{9543A388-BBE2-4F06-812B-B2E446702544}"/>
    <cellStyle name="Millares 15 4 2 4 2" xfId="4321" xr:uid="{68B23911-8824-4D90-89B4-0BF52A727C60}"/>
    <cellStyle name="Millares 15 4 2 4 2 2" xfId="12587" xr:uid="{25611CA0-EC79-45C1-9BD2-39A30D0811F9}"/>
    <cellStyle name="Millares 15 4 2 4 2 2 2" xfId="34090" xr:uid="{43024D76-B885-4E27-89F6-621BAFC7CC98}"/>
    <cellStyle name="Millares 15 4 2 4 2 3" xfId="19222" xr:uid="{4CD62FA2-81F3-40D9-981F-17ADCF5C5A31}"/>
    <cellStyle name="Millares 15 4 2 4 2 3 2" xfId="40725" xr:uid="{D92958EF-F6B7-425C-ACB2-06163B9C3740}"/>
    <cellStyle name="Millares 15 4 2 4 2 4" xfId="25827" xr:uid="{946BF21A-359E-49AB-9626-753975C064CB}"/>
    <cellStyle name="Millares 15 4 2 4 2 5" xfId="47330" xr:uid="{5956CC64-6B27-4920-9E63-A68608133EAC}"/>
    <cellStyle name="Millares 15 4 2 4 3" xfId="6460" xr:uid="{2721AE41-2284-4AD4-B948-4D7AD939B299}"/>
    <cellStyle name="Millares 15 4 2 4 3 2" xfId="14726" xr:uid="{8D2CAAB9-ED4C-4DD7-A4BF-E7BB7CAD557B}"/>
    <cellStyle name="Millares 15 4 2 4 3 2 2" xfId="36229" xr:uid="{7932958D-BB23-4437-BD62-AFA0DBAF87D5}"/>
    <cellStyle name="Millares 15 4 2 4 3 3" xfId="21361" xr:uid="{44AB83B8-6AAC-4673-8C6B-A7CE05182D98}"/>
    <cellStyle name="Millares 15 4 2 4 3 3 2" xfId="42864" xr:uid="{0AE2C716-3A12-42F6-84A1-8F3F55513075}"/>
    <cellStyle name="Millares 15 4 2 4 3 4" xfId="27966" xr:uid="{8E95F457-E8E2-4A4F-81AD-9655D17A6B59}"/>
    <cellStyle name="Millares 15 4 2 4 3 5" xfId="49469" xr:uid="{82BE3791-403C-4CE7-A5C8-736F6E8A2D50}"/>
    <cellStyle name="Millares 15 4 2 4 4" xfId="8101" xr:uid="{B910AA08-6FCF-4CA5-8A18-22CE71ECB23D}"/>
    <cellStyle name="Millares 15 4 2 4 4 2" xfId="29604" xr:uid="{CEB80B7C-8F53-4F36-9F0E-5CCB9D1CDC84}"/>
    <cellStyle name="Millares 15 4 2 4 5" xfId="9758" xr:uid="{ABEB6C78-6637-44D7-99CA-EE008E6C2308}"/>
    <cellStyle name="Millares 15 4 2 4 5 2" xfId="31261" xr:uid="{19062DA6-0905-4137-A04B-6BDC74DF709A}"/>
    <cellStyle name="Millares 15 4 2 4 6" xfId="16393" xr:uid="{FF4841F5-DF52-4B50-93B3-B5A0890074C0}"/>
    <cellStyle name="Millares 15 4 2 4 6 2" xfId="37896" xr:uid="{CE713CB9-46CE-4275-BDFE-FC3DB1823354}"/>
    <cellStyle name="Millares 15 4 2 4 7" xfId="22998" xr:uid="{E23E0676-734C-432C-B0CE-D20D9430953C}"/>
    <cellStyle name="Millares 15 4 2 4 8" xfId="44501" xr:uid="{4A8E25F3-CE54-4EE0-BC10-15ED97B1BCC8}"/>
    <cellStyle name="Millares 15 4 2 5" xfId="2179" xr:uid="{C6E81619-DB0F-4326-88E6-34DB10B601CA}"/>
    <cellStyle name="Millares 15 4 2 5 2" xfId="10445" xr:uid="{5D2C1AB7-C8D3-4AA7-94AF-A0726273E298}"/>
    <cellStyle name="Millares 15 4 2 5 2 2" xfId="31948" xr:uid="{E6021981-CEEE-412F-B27D-3EC0150A4704}"/>
    <cellStyle name="Millares 15 4 2 5 3" xfId="17080" xr:uid="{25AF8991-22F2-4ADF-8A22-C0629C95969F}"/>
    <cellStyle name="Millares 15 4 2 5 3 2" xfId="38583" xr:uid="{5835540C-48F7-4E76-A9E6-DF903E7F6708}"/>
    <cellStyle name="Millares 15 4 2 5 4" xfId="23685" xr:uid="{F487E255-F5DC-40E5-A3E3-DC55DC323D2B}"/>
    <cellStyle name="Millares 15 4 2 5 5" xfId="45188" xr:uid="{9D777111-08B9-4760-903A-8AA89311D321}"/>
    <cellStyle name="Millares 15 4 2 6" xfId="2725" xr:uid="{0C56B3AE-C168-4AC1-A2C4-D2F4E7F6FE41}"/>
    <cellStyle name="Millares 15 4 2 6 2" xfId="10991" xr:uid="{BF5A96FB-1E76-4E25-8E1A-725D462DFEFE}"/>
    <cellStyle name="Millares 15 4 2 6 2 2" xfId="32494" xr:uid="{A84E8FD8-83DB-4FBA-98A1-CEA0E76099DB}"/>
    <cellStyle name="Millares 15 4 2 6 3" xfId="17626" xr:uid="{69F095EF-CC3D-45B9-B7B8-EE93AE81DA0F}"/>
    <cellStyle name="Millares 15 4 2 6 3 2" xfId="39129" xr:uid="{9A8A4449-712C-4F1F-84A7-425E1C0816D6}"/>
    <cellStyle name="Millares 15 4 2 6 4" xfId="24231" xr:uid="{361A02B1-3DD8-434E-9ACB-B1F09DFC385F}"/>
    <cellStyle name="Millares 15 4 2 6 5" xfId="45734" xr:uid="{0C920AA2-9036-4362-94E2-ADCBFD7F2364}"/>
    <cellStyle name="Millares 15 4 2 7" xfId="3375" xr:uid="{995484C8-D445-4AE6-A120-34406E350BE1}"/>
    <cellStyle name="Millares 15 4 2 7 2" xfId="11641" xr:uid="{222541FF-199B-4C2D-AB2C-A8E84CB63D20}"/>
    <cellStyle name="Millares 15 4 2 7 2 2" xfId="33144" xr:uid="{3F8C6AC3-7780-472E-AB73-255C544434D7}"/>
    <cellStyle name="Millares 15 4 2 7 3" xfId="18276" xr:uid="{28DE8518-E364-4734-9E08-B9B86BC26F73}"/>
    <cellStyle name="Millares 15 4 2 7 3 2" xfId="39779" xr:uid="{3D674E2A-8EA1-4663-B2B8-198584F96081}"/>
    <cellStyle name="Millares 15 4 2 7 4" xfId="24881" xr:uid="{3690A849-B507-4AF1-80B8-58DF61B0DA82}"/>
    <cellStyle name="Millares 15 4 2 7 5" xfId="46384" xr:uid="{82B59DDA-9352-4D69-B3DF-3451A0AF90FD}"/>
    <cellStyle name="Millares 15 4 2 8" xfId="4869" xr:uid="{A046E7A3-4873-486A-8706-643469AF9690}"/>
    <cellStyle name="Millares 15 4 2 8 2" xfId="13135" xr:uid="{994B7437-AD14-4878-8CEF-999DA71B7BD9}"/>
    <cellStyle name="Millares 15 4 2 8 2 2" xfId="34638" xr:uid="{DDF79C55-3D6F-4E44-B5FA-9CA64FF550D7}"/>
    <cellStyle name="Millares 15 4 2 8 3" xfId="19770" xr:uid="{5885D682-857B-408E-810A-C799FD4833AC}"/>
    <cellStyle name="Millares 15 4 2 8 3 2" xfId="41273" xr:uid="{E195BC92-0BFF-47C6-9F85-6614BA6E9635}"/>
    <cellStyle name="Millares 15 4 2 8 4" xfId="26375" xr:uid="{F01ACBBA-3790-42E0-9504-769C68EADB00}"/>
    <cellStyle name="Millares 15 4 2 8 5" xfId="47878" xr:uid="{F6BC0503-C8B1-49BC-A9FC-09C678B18170}"/>
    <cellStyle name="Millares 15 4 2 9" xfId="5514" xr:uid="{B03CB9F4-5A2B-4C86-8CBA-3EC31AE0EDE1}"/>
    <cellStyle name="Millares 15 4 2 9 2" xfId="13780" xr:uid="{B27E9BD2-D22E-4988-8F6A-4DFF353FAE60}"/>
    <cellStyle name="Millares 15 4 2 9 2 2" xfId="35283" xr:uid="{6139B818-D3DE-46D2-985A-EADFC92F7C12}"/>
    <cellStyle name="Millares 15 4 2 9 3" xfId="20415" xr:uid="{D740CFD3-D29E-4BB1-920F-B186FA4782F5}"/>
    <cellStyle name="Millares 15 4 2 9 3 2" xfId="41918" xr:uid="{F2DA86B2-335E-4942-A6DC-0C2FE10F7281}"/>
    <cellStyle name="Millares 15 4 2 9 4" xfId="27020" xr:uid="{DCE99D98-74DC-46EB-9D3F-3977D8A3BB5E}"/>
    <cellStyle name="Millares 15 4 2 9 5" xfId="48523" xr:uid="{47EE8B12-31CB-4008-B78D-A2C728DEEDC3}"/>
    <cellStyle name="Millares 15 4 3" xfId="415" xr:uid="{B00A3241-A343-4C75-AB27-C7814FF26D2A}"/>
    <cellStyle name="Millares 15 4 3 10" xfId="15318" xr:uid="{8ECAFD2A-0636-4BD7-B942-FDE15756A7AE}"/>
    <cellStyle name="Millares 15 4 3 10 2" xfId="36821" xr:uid="{076E258A-8714-4DC1-AFA5-91F1FB150693}"/>
    <cellStyle name="Millares 15 4 3 11" xfId="21923" xr:uid="{C26AA4AB-C470-4FFC-89BC-431DEBE2D0A2}"/>
    <cellStyle name="Millares 15 4 3 12" xfId="43426" xr:uid="{BF08CC42-B29E-418D-8909-5C6A6B5897FB}"/>
    <cellStyle name="Millares 15 4 3 2" xfId="1363" xr:uid="{DEE86211-19E5-4705-8794-E7C82620E188}"/>
    <cellStyle name="Millares 15 4 3 2 2" xfId="4192" xr:uid="{0ACDE7F2-83AF-42C0-AAFB-9D3791113831}"/>
    <cellStyle name="Millares 15 4 3 2 2 2" xfId="12458" xr:uid="{C0CC8A36-69B1-4735-B13C-893CF5B01AAA}"/>
    <cellStyle name="Millares 15 4 3 2 2 2 2" xfId="33961" xr:uid="{534188B2-5C90-40F0-B2F5-367C7788B09F}"/>
    <cellStyle name="Millares 15 4 3 2 2 3" xfId="19093" xr:uid="{DA7C13EB-A9F5-41F5-96F1-7843A0E8EB05}"/>
    <cellStyle name="Millares 15 4 3 2 2 3 2" xfId="40596" xr:uid="{8C468601-F093-480A-AA08-1B3A585E0FCC}"/>
    <cellStyle name="Millares 15 4 3 2 2 4" xfId="25698" xr:uid="{286C96A3-5A75-4732-8716-FDE390582A23}"/>
    <cellStyle name="Millares 15 4 3 2 2 5" xfId="47201" xr:uid="{5167C972-A6A1-4B4A-8869-405153075314}"/>
    <cellStyle name="Millares 15 4 3 2 3" xfId="6331" xr:uid="{A5E3E5DC-3831-4F3E-A69C-8D8F0EE92399}"/>
    <cellStyle name="Millares 15 4 3 2 3 2" xfId="14597" xr:uid="{8BE50634-399A-4941-B46A-FAC6FA101799}"/>
    <cellStyle name="Millares 15 4 3 2 3 2 2" xfId="36100" xr:uid="{AE0840D7-9F58-4A03-A924-56292E7B10C7}"/>
    <cellStyle name="Millares 15 4 3 2 3 3" xfId="21232" xr:uid="{5D532D43-2415-479B-A562-830A4EDEFE72}"/>
    <cellStyle name="Millares 15 4 3 2 3 3 2" xfId="42735" xr:uid="{6F0C82D6-5BA8-4F6F-847C-E52CC574E270}"/>
    <cellStyle name="Millares 15 4 3 2 3 4" xfId="27837" xr:uid="{88B5690D-78C4-4B60-9A05-DC227C8771E9}"/>
    <cellStyle name="Millares 15 4 3 2 3 5" xfId="49340" xr:uid="{C407309C-84E1-460B-8BAE-9DEF2CA1EDB4}"/>
    <cellStyle name="Millares 15 4 3 2 4" xfId="7972" xr:uid="{A25B3B95-4E7F-4025-8100-511D17BDB92E}"/>
    <cellStyle name="Millares 15 4 3 2 4 2" xfId="29475" xr:uid="{8CF7C302-C045-4CA3-B799-6C32B6EFAE83}"/>
    <cellStyle name="Millares 15 4 3 2 5" xfId="9629" xr:uid="{8E3EA33B-AD4C-4EC5-A014-D7175405614A}"/>
    <cellStyle name="Millares 15 4 3 2 5 2" xfId="31132" xr:uid="{E187AEFF-F8DA-4DC2-98AF-1F224DB13086}"/>
    <cellStyle name="Millares 15 4 3 2 6" xfId="16264" xr:uid="{FFF66289-CF96-4F70-87E2-055A55617354}"/>
    <cellStyle name="Millares 15 4 3 2 6 2" xfId="37767" xr:uid="{ACD4D75D-997D-4F8A-9DDD-F1DBCDEFEB20}"/>
    <cellStyle name="Millares 15 4 3 2 7" xfId="22869" xr:uid="{148A7DC1-EC95-4F3C-951A-66930E977EB4}"/>
    <cellStyle name="Millares 15 4 3 2 8" xfId="44372" xr:uid="{26A05699-5185-4F63-9894-933571A03C0D}"/>
    <cellStyle name="Millares 15 4 3 3" xfId="2050" xr:uid="{FD0A92AE-FB39-42EA-BDF8-262F2121F4F7}"/>
    <cellStyle name="Millares 15 4 3 3 2" xfId="10316" xr:uid="{FA0B4CF6-4BFB-4D41-9885-1D07E2E6F9BB}"/>
    <cellStyle name="Millares 15 4 3 3 2 2" xfId="31819" xr:uid="{F90993CD-3E6E-41A2-8A69-5DE71B36655D}"/>
    <cellStyle name="Millares 15 4 3 3 3" xfId="16951" xr:uid="{BC29F70C-6EF5-41C0-91CB-9FEE22D6BFFF}"/>
    <cellStyle name="Millares 15 4 3 3 3 2" xfId="38454" xr:uid="{704D5852-E130-4C96-9BA7-7458F3CEA7CF}"/>
    <cellStyle name="Millares 15 4 3 3 4" xfId="23556" xr:uid="{8CA7CC2B-F3CF-472C-8C96-3C1AAC5658F6}"/>
    <cellStyle name="Millares 15 4 3 3 5" xfId="45059" xr:uid="{1A6938B6-6706-4C5E-8205-3991004ECDAF}"/>
    <cellStyle name="Millares 15 4 3 4" xfId="2849" xr:uid="{4FA6EF1C-0938-4912-9C41-726E40896D7B}"/>
    <cellStyle name="Millares 15 4 3 4 2" xfId="11115" xr:uid="{8967898D-BE61-454C-B41D-948073957EFB}"/>
    <cellStyle name="Millares 15 4 3 4 2 2" xfId="32618" xr:uid="{6DE31EAC-8547-4700-B44B-234C431DB446}"/>
    <cellStyle name="Millares 15 4 3 4 3" xfId="17750" xr:uid="{DF7E44DF-9EA9-4269-983B-329BAFC4B7B3}"/>
    <cellStyle name="Millares 15 4 3 4 3 2" xfId="39253" xr:uid="{A6896821-5BA1-4912-A692-8D84F045CCD2}"/>
    <cellStyle name="Millares 15 4 3 4 4" xfId="24355" xr:uid="{C939249B-0DDA-4D7A-9B7E-7EA35FFE3537}"/>
    <cellStyle name="Millares 15 4 3 4 5" xfId="45858" xr:uid="{0854C2D0-1A76-419D-BABC-223C48FE829B}"/>
    <cellStyle name="Millares 15 4 3 5" xfId="3246" xr:uid="{F659CD36-5BEC-4CE8-8DEC-CADEDFB0CD4E}"/>
    <cellStyle name="Millares 15 4 3 5 2" xfId="11512" xr:uid="{3B9EDE56-10C1-4446-800B-BD7EC44B80CF}"/>
    <cellStyle name="Millares 15 4 3 5 2 2" xfId="33015" xr:uid="{177226AC-DCD9-4813-8F60-BE9E2B631635}"/>
    <cellStyle name="Millares 15 4 3 5 3" xfId="18147" xr:uid="{570A8F8F-BB94-488C-AEA9-11EAC2B6585D}"/>
    <cellStyle name="Millares 15 4 3 5 3 2" xfId="39650" xr:uid="{2F053104-2864-4F0F-AAC7-D3E353E35C18}"/>
    <cellStyle name="Millares 15 4 3 5 4" xfId="24752" xr:uid="{418EDB78-122D-4300-BAB2-8E6AF8EC6357}"/>
    <cellStyle name="Millares 15 4 3 5 5" xfId="46255" xr:uid="{46836CD5-056C-4142-92BD-846A67A5B02B}"/>
    <cellStyle name="Millares 15 4 3 6" xfId="4993" xr:uid="{FA988D89-3B7C-4513-81F7-A1F74EDBE284}"/>
    <cellStyle name="Millares 15 4 3 6 2" xfId="13259" xr:uid="{07076946-F39B-47DB-B4A8-15B1072471DB}"/>
    <cellStyle name="Millares 15 4 3 6 2 2" xfId="34762" xr:uid="{1EE97E6D-5286-406D-8C2F-7AB37C466249}"/>
    <cellStyle name="Millares 15 4 3 6 3" xfId="19894" xr:uid="{D3628965-8AA7-46E4-90D4-E928C58B2549}"/>
    <cellStyle name="Millares 15 4 3 6 3 2" xfId="41397" xr:uid="{6C468059-AD55-4874-8901-CB1B0156B180}"/>
    <cellStyle name="Millares 15 4 3 6 4" xfId="26499" xr:uid="{3737BDAB-99A8-4F8A-A1D1-41F21D36013D}"/>
    <cellStyle name="Millares 15 4 3 6 5" xfId="48002" xr:uid="{2FF7360B-2A7A-4255-80C6-07DC05633DFE}"/>
    <cellStyle name="Millares 15 4 3 7" xfId="5385" xr:uid="{1408F8B2-352D-4308-BF91-8412D7B9580E}"/>
    <cellStyle name="Millares 15 4 3 7 2" xfId="13651" xr:uid="{F3DA4767-8B19-4411-8483-59447EF1DDA2}"/>
    <cellStyle name="Millares 15 4 3 7 2 2" xfId="35154" xr:uid="{5A143BC0-DCA8-474B-8F83-138A1824645B}"/>
    <cellStyle name="Millares 15 4 3 7 3" xfId="20286" xr:uid="{DF1144F0-4BA9-4C41-9615-BD32100BD684}"/>
    <cellStyle name="Millares 15 4 3 7 3 2" xfId="41789" xr:uid="{7443D341-39B1-4796-8667-CA238332D233}"/>
    <cellStyle name="Millares 15 4 3 7 4" xfId="26891" xr:uid="{0C1254D0-4EB1-4D85-8C59-61EBA2C49025}"/>
    <cellStyle name="Millares 15 4 3 7 5" xfId="48394" xr:uid="{47505D2C-E054-4849-B37A-469B6085E55C}"/>
    <cellStyle name="Millares 15 4 3 8" xfId="7026" xr:uid="{9C2E1946-BAFA-419C-AF18-0671430536CA}"/>
    <cellStyle name="Millares 15 4 3 8 2" xfId="28529" xr:uid="{7820B525-2E9D-406C-83DB-885C5DB2B709}"/>
    <cellStyle name="Millares 15 4 3 9" xfId="8682" xr:uid="{6996C6FD-BB57-4CF2-B328-C769B84619D7}"/>
    <cellStyle name="Millares 15 4 3 9 2" xfId="30185" xr:uid="{E02E202B-BCF4-4D88-962B-CE09738E6542}"/>
    <cellStyle name="Millares 15 4 4" xfId="699" xr:uid="{09E7102C-419E-4EBC-B665-A4F17EE17F33}"/>
    <cellStyle name="Millares 15 4 4 10" xfId="43708" xr:uid="{80FFFBDE-DE27-41A5-8C98-25B925E7014F}"/>
    <cellStyle name="Millares 15 4 4 2" xfId="1645" xr:uid="{B35F4310-82BD-4C2C-BBE6-614A87180F29}"/>
    <cellStyle name="Millares 15 4 4 2 2" xfId="4474" xr:uid="{501FFA73-F294-499D-8B71-A65AAD853B57}"/>
    <cellStyle name="Millares 15 4 4 2 2 2" xfId="12740" xr:uid="{8FC45770-DBA7-4E6F-8782-5DE33663D055}"/>
    <cellStyle name="Millares 15 4 4 2 2 2 2" xfId="34243" xr:uid="{001AD1D5-4883-44EC-BB60-F346F6D4C056}"/>
    <cellStyle name="Millares 15 4 4 2 2 3" xfId="19375" xr:uid="{E7D95EF9-57F4-4C21-B7CC-A3B3DEB1D0BB}"/>
    <cellStyle name="Millares 15 4 4 2 2 3 2" xfId="40878" xr:uid="{B14279C4-088F-46F3-94CE-F576D6D6C9A3}"/>
    <cellStyle name="Millares 15 4 4 2 2 4" xfId="25980" xr:uid="{7C3CFE47-511C-453E-A82A-A212065EC3D1}"/>
    <cellStyle name="Millares 15 4 4 2 2 5" xfId="47483" xr:uid="{31F8DF6D-7BB8-498A-934B-91FAE527BD15}"/>
    <cellStyle name="Millares 15 4 4 2 3" xfId="6613" xr:uid="{0C3463CC-7C86-4D96-9F96-F6C101FD1F63}"/>
    <cellStyle name="Millares 15 4 4 2 3 2" xfId="14879" xr:uid="{C6DB9FDA-E3D0-4B4F-A2ED-510E7081C001}"/>
    <cellStyle name="Millares 15 4 4 2 3 2 2" xfId="36382" xr:uid="{D1518F13-FE07-46B5-947D-1B04D7479D3B}"/>
    <cellStyle name="Millares 15 4 4 2 3 3" xfId="21514" xr:uid="{09BFE4B5-BAD8-42B0-99BE-F34A718DD7B9}"/>
    <cellStyle name="Millares 15 4 4 2 3 3 2" xfId="43017" xr:uid="{26A35F4F-51C6-4AC0-B9CE-699BC4213C40}"/>
    <cellStyle name="Millares 15 4 4 2 3 4" xfId="28119" xr:uid="{189925F3-DA65-43A3-AC5D-16E76904C2A8}"/>
    <cellStyle name="Millares 15 4 4 2 3 5" xfId="49622" xr:uid="{AE748F09-2400-43D5-A696-265D6D8FC864}"/>
    <cellStyle name="Millares 15 4 4 2 4" xfId="8254" xr:uid="{C45A6288-9C84-4881-9906-DE860F92BA63}"/>
    <cellStyle name="Millares 15 4 4 2 4 2" xfId="29757" xr:uid="{3336248E-D84B-445B-84F3-EC04094CC5C1}"/>
    <cellStyle name="Millares 15 4 4 2 5" xfId="9911" xr:uid="{4CB15238-A4EB-4964-885F-DE29E4E2EDD0}"/>
    <cellStyle name="Millares 15 4 4 2 5 2" xfId="31414" xr:uid="{70694C07-26A8-4DB3-BCF0-352F12184D0D}"/>
    <cellStyle name="Millares 15 4 4 2 6" xfId="16546" xr:uid="{2D667EB6-8552-4584-A877-E9D92F139DBC}"/>
    <cellStyle name="Millares 15 4 4 2 6 2" xfId="38049" xr:uid="{EF9B439D-F975-43E2-8490-F52BB60A9BE4}"/>
    <cellStyle name="Millares 15 4 4 2 7" xfId="23151" xr:uid="{E034A998-6EB1-421B-9883-FD3CD52F1932}"/>
    <cellStyle name="Millares 15 4 4 2 8" xfId="44654" xr:uid="{B1A43293-B192-4BFD-99BC-15ECFCC034E3}"/>
    <cellStyle name="Millares 15 4 4 3" xfId="2332" xr:uid="{66262F45-DFD6-457A-BF14-43800B214088}"/>
    <cellStyle name="Millares 15 4 4 3 2" xfId="10598" xr:uid="{FF03F64D-1519-4D9F-BEA7-5E84C75522F8}"/>
    <cellStyle name="Millares 15 4 4 3 2 2" xfId="32101" xr:uid="{3B901F0F-5CAA-4D78-A5C4-B121BE24C83A}"/>
    <cellStyle name="Millares 15 4 4 3 3" xfId="17233" xr:uid="{5E72A805-70ED-4581-8738-415E48148CA6}"/>
    <cellStyle name="Millares 15 4 4 3 3 2" xfId="38736" xr:uid="{BF303F5B-E01C-40F0-AB59-94A531BE55A1}"/>
    <cellStyle name="Millares 15 4 4 3 4" xfId="23838" xr:uid="{852365FB-1763-4010-B690-D9B3DEFE4C01}"/>
    <cellStyle name="Millares 15 4 4 3 5" xfId="45341" xr:uid="{FF6BB899-E797-4F7C-A2D2-84B0B9B319CF}"/>
    <cellStyle name="Millares 15 4 4 4" xfId="3528" xr:uid="{C1ABB80F-6225-4E90-824F-62BDC6A2F4A3}"/>
    <cellStyle name="Millares 15 4 4 4 2" xfId="11794" xr:uid="{90885FAE-C06C-4596-8966-AF56F7F2A236}"/>
    <cellStyle name="Millares 15 4 4 4 2 2" xfId="33297" xr:uid="{B570109D-4A91-44A7-92FB-48267829EB55}"/>
    <cellStyle name="Millares 15 4 4 4 3" xfId="18429" xr:uid="{BB255CA4-56C1-45F0-9256-E0B6ED2175CE}"/>
    <cellStyle name="Millares 15 4 4 4 3 2" xfId="39932" xr:uid="{97309CE8-A914-4F4E-BDCD-4FDE55D34DCC}"/>
    <cellStyle name="Millares 15 4 4 4 4" xfId="25034" xr:uid="{B64F81F3-171F-46B4-9895-433CA98CAED8}"/>
    <cellStyle name="Millares 15 4 4 4 5" xfId="46537" xr:uid="{C725523D-7650-4BD0-81BE-79D2DC608AAC}"/>
    <cellStyle name="Millares 15 4 4 5" xfId="5667" xr:uid="{E0894E3C-BD63-47BA-BC48-B198181ABC4A}"/>
    <cellStyle name="Millares 15 4 4 5 2" xfId="13933" xr:uid="{1858F782-341B-433D-BC47-C6CDBDF19EDA}"/>
    <cellStyle name="Millares 15 4 4 5 2 2" xfId="35436" xr:uid="{A8FF1FF9-30CA-4A4E-B94D-850084D58371}"/>
    <cellStyle name="Millares 15 4 4 5 3" xfId="20568" xr:uid="{83DEC4B1-9729-4C91-AAF9-91B3ACE0ACFA}"/>
    <cellStyle name="Millares 15 4 4 5 3 2" xfId="42071" xr:uid="{E2E00541-9ABD-43F7-BC18-6A520C5CBCCA}"/>
    <cellStyle name="Millares 15 4 4 5 4" xfId="27173" xr:uid="{8198FC93-DFD3-4B99-9042-94F79CB2B060}"/>
    <cellStyle name="Millares 15 4 4 5 5" xfId="48676" xr:uid="{3F88E650-066F-4F2C-95E2-1F335C12BA26}"/>
    <cellStyle name="Millares 15 4 4 6" xfId="7308" xr:uid="{66B8826C-2012-4220-BBAB-F2BDC0B1FA8B}"/>
    <cellStyle name="Millares 15 4 4 6 2" xfId="28811" xr:uid="{A9711708-E380-47C8-98D7-7ABD054100D1}"/>
    <cellStyle name="Millares 15 4 4 7" xfId="8965" xr:uid="{C7898392-2371-49C3-97CF-28248C3E3547}"/>
    <cellStyle name="Millares 15 4 4 7 2" xfId="30468" xr:uid="{BF788C97-11A9-47BC-B834-093EB5C54DDD}"/>
    <cellStyle name="Millares 15 4 4 8" xfId="15600" xr:uid="{0342C795-EDCF-40C6-9537-4D0EEB5CC1D1}"/>
    <cellStyle name="Millares 15 4 4 8 2" xfId="37103" xr:uid="{A1CF036B-FBB5-4B4B-8EB2-732FA4AD48F4}"/>
    <cellStyle name="Millares 15 4 4 9" xfId="22205" xr:uid="{F6E03AEF-5429-4B7E-AA86-952482C84FEF}"/>
    <cellStyle name="Millares 15 4 5" xfId="968" xr:uid="{B01F44A0-DAF8-4BAA-BE94-D3CDEA6D8DB5}"/>
    <cellStyle name="Millares 15 4 5 2" xfId="3797" xr:uid="{017EF2D3-4A5D-440D-B1EC-D11AB8313BF9}"/>
    <cellStyle name="Millares 15 4 5 2 2" xfId="12063" xr:uid="{C8C7DC52-2BF7-4CD2-8E9A-EC4563D660F3}"/>
    <cellStyle name="Millares 15 4 5 2 2 2" xfId="33566" xr:uid="{3857917A-1246-4E0F-9938-C1D7C9520325}"/>
    <cellStyle name="Millares 15 4 5 2 3" xfId="18698" xr:uid="{89C15E39-B102-4165-824C-F7E292397F34}"/>
    <cellStyle name="Millares 15 4 5 2 3 2" xfId="40201" xr:uid="{4DB9AAF1-E5BA-444F-ABB3-3336EB2F1397}"/>
    <cellStyle name="Millares 15 4 5 2 4" xfId="25303" xr:uid="{1D3A8EBC-B1D4-4AA6-957C-F10F822F6F29}"/>
    <cellStyle name="Millares 15 4 5 2 5" xfId="46806" xr:uid="{36B3E681-D29A-49A2-B8C1-B00FD94E3C92}"/>
    <cellStyle name="Millares 15 4 5 3" xfId="5936" xr:uid="{97299D23-1B8E-47DA-9542-8D4C70E8C798}"/>
    <cellStyle name="Millares 15 4 5 3 2" xfId="14202" xr:uid="{437C9DCF-22D8-49B3-AD01-696C4B4F5B07}"/>
    <cellStyle name="Millares 15 4 5 3 2 2" xfId="35705" xr:uid="{A4862EE4-C875-4EFD-A573-BA3166BCEF39}"/>
    <cellStyle name="Millares 15 4 5 3 3" xfId="20837" xr:uid="{AEA4BFC2-9078-451D-976E-E7FC2403A0C1}"/>
    <cellStyle name="Millares 15 4 5 3 3 2" xfId="42340" xr:uid="{7557E04C-B30D-4271-83CE-D8465510D6B2}"/>
    <cellStyle name="Millares 15 4 5 3 4" xfId="27442" xr:uid="{4C4B4E3E-F915-477E-93CF-D0ECF632C83B}"/>
    <cellStyle name="Millares 15 4 5 3 5" xfId="48945" xr:uid="{7A80DF99-2317-4699-9BE2-B8C639870A5E}"/>
    <cellStyle name="Millares 15 4 5 4" xfId="7577" xr:uid="{41896DFC-0BDE-4F12-946C-7A4C78171AAD}"/>
    <cellStyle name="Millares 15 4 5 4 2" xfId="29080" xr:uid="{FF849B7F-9DEB-4709-8E90-0E743F345DB8}"/>
    <cellStyle name="Millares 15 4 5 5" xfId="9234" xr:uid="{C52423AC-75CB-4364-B28B-C129A20B2754}"/>
    <cellStyle name="Millares 15 4 5 5 2" xfId="30737" xr:uid="{C9116A5C-1F4E-4DE4-936E-205F85001D03}"/>
    <cellStyle name="Millares 15 4 5 6" xfId="15869" xr:uid="{6DC52371-8C91-4F47-9ACC-947349A54791}"/>
    <cellStyle name="Millares 15 4 5 6 2" xfId="37372" xr:uid="{C127F15E-B2BC-4EEE-86BF-68162A55478E}"/>
    <cellStyle name="Millares 15 4 5 7" xfId="22474" xr:uid="{3E99E5AB-39CB-4786-89BD-D3419A785A4C}"/>
    <cellStyle name="Millares 15 4 5 8" xfId="43977" xr:uid="{CA2FEF76-DC2E-420D-BD43-DAA0C46B58C3}"/>
    <cellStyle name="Millares 15 4 6" xfId="1228" xr:uid="{1309B52A-E02A-4450-9C94-DC8A33076DF9}"/>
    <cellStyle name="Millares 15 4 6 2" xfId="4057" xr:uid="{FCB2D89A-E704-470B-868D-55E3815ECE82}"/>
    <cellStyle name="Millares 15 4 6 2 2" xfId="12323" xr:uid="{613F5A81-8AEA-41AB-AE72-250FFA2474FB}"/>
    <cellStyle name="Millares 15 4 6 2 2 2" xfId="33826" xr:uid="{62D77A94-46F3-4D40-9D75-FA924DDE5BFF}"/>
    <cellStyle name="Millares 15 4 6 2 3" xfId="18958" xr:uid="{606F979D-5AEB-4691-AC06-6A187FFA04AA}"/>
    <cellStyle name="Millares 15 4 6 2 3 2" xfId="40461" xr:uid="{248E54E1-BA86-4FD1-8CF6-A0004A86BEBE}"/>
    <cellStyle name="Millares 15 4 6 2 4" xfId="25563" xr:uid="{1815C159-D458-48CA-9FF5-4D0D18713EA1}"/>
    <cellStyle name="Millares 15 4 6 2 5" xfId="47066" xr:uid="{A8180707-1384-4E18-A801-5708F029E545}"/>
    <cellStyle name="Millares 15 4 6 3" xfId="6196" xr:uid="{5D5EB9B8-38CA-4F68-84D9-425E72FC143D}"/>
    <cellStyle name="Millares 15 4 6 3 2" xfId="14462" xr:uid="{A9537890-AA10-42CD-AAFC-E6CDA15E2929}"/>
    <cellStyle name="Millares 15 4 6 3 2 2" xfId="35965" xr:uid="{564BC894-5A94-4D24-B4BE-1F37574C2897}"/>
    <cellStyle name="Millares 15 4 6 3 3" xfId="21097" xr:uid="{77E3654F-A898-485E-8E0B-EAD12B43A135}"/>
    <cellStyle name="Millares 15 4 6 3 3 2" xfId="42600" xr:uid="{BFFC265E-8ED7-48A4-8F41-29C0D899C744}"/>
    <cellStyle name="Millares 15 4 6 3 4" xfId="27702" xr:uid="{E72D7DCB-68A4-450B-BCA3-0815C544CE69}"/>
    <cellStyle name="Millares 15 4 6 3 5" xfId="49205" xr:uid="{433C41AE-C357-4473-8FC0-26205CED852E}"/>
    <cellStyle name="Millares 15 4 6 4" xfId="7837" xr:uid="{30D94AE5-54C8-45DE-A124-5F22A591472B}"/>
    <cellStyle name="Millares 15 4 6 4 2" xfId="29340" xr:uid="{7A9DC32F-D256-40EE-B32D-2A2F555522E8}"/>
    <cellStyle name="Millares 15 4 6 5" xfId="9494" xr:uid="{96312E9F-C54F-4192-93EF-5D95D03C2D07}"/>
    <cellStyle name="Millares 15 4 6 5 2" xfId="30997" xr:uid="{944816BD-68F4-4896-BF6B-A4DD33E06080}"/>
    <cellStyle name="Millares 15 4 6 6" xfId="16129" xr:uid="{A8CAB3F0-160B-4AEC-BAAB-5A6C8301FBC3}"/>
    <cellStyle name="Millares 15 4 6 6 2" xfId="37632" xr:uid="{2660AA1A-E965-4263-BDF3-6FA4DF008C8E}"/>
    <cellStyle name="Millares 15 4 6 7" xfId="22734" xr:uid="{723B7D94-B282-438E-8570-8D2779E9CB20}"/>
    <cellStyle name="Millares 15 4 6 8" xfId="44237" xr:uid="{4CD9D165-D277-4256-8FBD-C6E5A0066B3B}"/>
    <cellStyle name="Millares 15 4 7" xfId="1916" xr:uid="{C61D9E63-6A89-4E03-9E7A-859CC096C162}"/>
    <cellStyle name="Millares 15 4 7 2" xfId="10182" xr:uid="{9C9680B1-749A-47DF-8ED0-05EAA49399CB}"/>
    <cellStyle name="Millares 15 4 7 2 2" xfId="31685" xr:uid="{67323CFE-DCF2-4232-9A6A-CE5765DEC5B5}"/>
    <cellStyle name="Millares 15 4 7 3" xfId="16817" xr:uid="{24404ED8-96D5-4079-BA37-2085F4EB5A53}"/>
    <cellStyle name="Millares 15 4 7 3 2" xfId="38320" xr:uid="{34B9AE67-69A5-4871-AEE3-07D2E4069632}"/>
    <cellStyle name="Millares 15 4 7 4" xfId="23422" xr:uid="{040B4512-005B-4437-9670-F8C6B67A20F4}"/>
    <cellStyle name="Millares 15 4 7 5" xfId="44925" xr:uid="{94AB1D74-31EA-4DD4-A92B-7697B6EEBC37}"/>
    <cellStyle name="Millares 15 4 8" xfId="2601" xr:uid="{DCD27AE0-713C-455D-8526-037BC31E2199}"/>
    <cellStyle name="Millares 15 4 8 2" xfId="10867" xr:uid="{13D182B6-1158-4876-90B7-2EFDAC672500}"/>
    <cellStyle name="Millares 15 4 8 2 2" xfId="32370" xr:uid="{83FC87A8-EE62-4A68-962B-3827B66F9B28}"/>
    <cellStyle name="Millares 15 4 8 3" xfId="17502" xr:uid="{99E26D49-43DC-4D51-A942-48138A800065}"/>
    <cellStyle name="Millares 15 4 8 3 2" xfId="39005" xr:uid="{BE1DB17A-F2FA-4CF7-9D88-B27869E0E331}"/>
    <cellStyle name="Millares 15 4 8 4" xfId="24107" xr:uid="{5EECD456-1326-42C0-9CC0-3B8FC9E5C3D8}"/>
    <cellStyle name="Millares 15 4 8 5" xfId="45610" xr:uid="{5E9FC312-DB89-4DCA-8A06-A066CB627DDD}"/>
    <cellStyle name="Millares 15 4 9" xfId="3112" xr:uid="{448368A4-C15E-48B5-B595-C4829C4CD541}"/>
    <cellStyle name="Millares 15 4 9 2" xfId="11378" xr:uid="{2C35066C-D3C3-4A8B-A877-67F1B9E1F417}"/>
    <cellStyle name="Millares 15 4 9 2 2" xfId="32881" xr:uid="{486BCC92-E4B0-44CB-A29A-756AC323117A}"/>
    <cellStyle name="Millares 15 4 9 3" xfId="18013" xr:uid="{5B039D3A-64F0-4BD6-8875-1CCCC76251CE}"/>
    <cellStyle name="Millares 15 4 9 3 2" xfId="39516" xr:uid="{7404C4AF-6551-4E47-8F9F-99B36DC5A20E}"/>
    <cellStyle name="Millares 15 4 9 4" xfId="24618" xr:uid="{941E15E1-31F7-44B5-9D9D-5B3698C9D6C4}"/>
    <cellStyle name="Millares 15 4 9 5" xfId="46121" xr:uid="{8C2A38AB-8DBA-45D2-935A-8C654D96E6A2}"/>
    <cellStyle name="Millares 15 5" xfId="452" xr:uid="{B69F60E9-4646-4EAF-B821-0A626F612407}"/>
    <cellStyle name="Millares 15 5 10" xfId="7063" xr:uid="{F69AE234-78F1-4E83-A10C-30E7A602258E}"/>
    <cellStyle name="Millares 15 5 10 2" xfId="28566" xr:uid="{E2DB10B7-9938-4675-B817-81C2C201F031}"/>
    <cellStyle name="Millares 15 5 11" xfId="8719" xr:uid="{251A63F5-7122-40A6-9C8D-59B78D1DC9B4}"/>
    <cellStyle name="Millares 15 5 11 2" xfId="30222" xr:uid="{0EC3934E-8AC5-48EB-AA2E-C532F60289EC}"/>
    <cellStyle name="Millares 15 5 12" xfId="15355" xr:uid="{E350643D-54D4-41B4-9625-71D7B8760691}"/>
    <cellStyle name="Millares 15 5 12 2" xfId="36858" xr:uid="{BD5ED6D7-1F51-4FFD-ACC5-791FD654E9D6}"/>
    <cellStyle name="Millares 15 5 13" xfId="21960" xr:uid="{0B943577-B1BE-4B77-B082-5C968A20E5E5}"/>
    <cellStyle name="Millares 15 5 14" xfId="43463" xr:uid="{734B9B81-E3BA-4BB2-839A-30343354E2B8}"/>
    <cellStyle name="Millares 15 5 2" xfId="734" xr:uid="{46EE6700-C8C3-4803-BEB8-58D75B61E440}"/>
    <cellStyle name="Millares 15 5 2 10" xfId="15635" xr:uid="{CB17DF32-64C3-473E-BF32-335053B1F3B8}"/>
    <cellStyle name="Millares 15 5 2 10 2" xfId="37138" xr:uid="{D11868F8-E420-4686-8C2E-EEEC012EDBE5}"/>
    <cellStyle name="Millares 15 5 2 11" xfId="22240" xr:uid="{10F93A66-EBB3-46A6-90F0-E0C3279913ED}"/>
    <cellStyle name="Millares 15 5 2 12" xfId="43743" xr:uid="{23FFDBF9-DD93-4532-A0ED-3B4A53E1F28A}"/>
    <cellStyle name="Millares 15 5 2 2" xfId="1680" xr:uid="{62FC4557-6718-43C9-A055-5CE39C8731DD}"/>
    <cellStyle name="Millares 15 5 2 2 2" xfId="4509" xr:uid="{B7A3D353-8B3D-4F45-B976-C6A0499376BD}"/>
    <cellStyle name="Millares 15 5 2 2 2 2" xfId="12775" xr:uid="{EBA4844D-6957-4C4C-96B6-4E7838E40B68}"/>
    <cellStyle name="Millares 15 5 2 2 2 2 2" xfId="34278" xr:uid="{627B09FA-E16D-4BD3-BE79-BDEC3993951B}"/>
    <cellStyle name="Millares 15 5 2 2 2 3" xfId="19410" xr:uid="{698B5044-16D6-43C1-B3AC-AB20E5B1BA4D}"/>
    <cellStyle name="Millares 15 5 2 2 2 3 2" xfId="40913" xr:uid="{3E9EBEB4-004B-4311-A922-714FE273E824}"/>
    <cellStyle name="Millares 15 5 2 2 2 4" xfId="26015" xr:uid="{47CDBFBE-0700-4EC1-8D13-515DB12C0457}"/>
    <cellStyle name="Millares 15 5 2 2 2 5" xfId="47518" xr:uid="{4CF95D66-61E7-4F5D-A506-6A49A2843E41}"/>
    <cellStyle name="Millares 15 5 2 2 3" xfId="6648" xr:uid="{E3C8F10B-3551-4942-B4E4-E0F4286D66E6}"/>
    <cellStyle name="Millares 15 5 2 2 3 2" xfId="14914" xr:uid="{7C816CC9-4844-4EC7-831B-6280715316CD}"/>
    <cellStyle name="Millares 15 5 2 2 3 2 2" xfId="36417" xr:uid="{4C3764AB-ACDB-451B-8A61-61F19B45EA1B}"/>
    <cellStyle name="Millares 15 5 2 2 3 3" xfId="21549" xr:uid="{30370D54-970F-4B69-88ED-ABA5AB6A1061}"/>
    <cellStyle name="Millares 15 5 2 2 3 3 2" xfId="43052" xr:uid="{A24553B3-8723-493A-BDC7-D8D05F203B40}"/>
    <cellStyle name="Millares 15 5 2 2 3 4" xfId="28154" xr:uid="{BA631013-EC7B-43B5-93DC-9AB876885CC7}"/>
    <cellStyle name="Millares 15 5 2 2 3 5" xfId="49657" xr:uid="{7BBB1559-F7E7-488E-8914-615569299569}"/>
    <cellStyle name="Millares 15 5 2 2 4" xfId="8289" xr:uid="{1258908F-DFDB-4EC8-A61B-085B88505CDD}"/>
    <cellStyle name="Millares 15 5 2 2 4 2" xfId="29792" xr:uid="{AD84C446-A7F2-4D21-B381-E16D006EC252}"/>
    <cellStyle name="Millares 15 5 2 2 5" xfId="9946" xr:uid="{C1E75BC1-726B-4E3B-BF24-58810A8EC825}"/>
    <cellStyle name="Millares 15 5 2 2 5 2" xfId="31449" xr:uid="{9EB4DAE1-ABB1-4486-A9F7-8D42EAEBC71E}"/>
    <cellStyle name="Millares 15 5 2 2 6" xfId="16581" xr:uid="{2F86FBE2-2A4D-4841-8FD5-B8D403CD84F3}"/>
    <cellStyle name="Millares 15 5 2 2 6 2" xfId="38084" xr:uid="{A922514E-EC29-40E6-B348-4D0C492579A7}"/>
    <cellStyle name="Millares 15 5 2 2 7" xfId="23186" xr:uid="{C60BA1F3-7FB9-4FBA-B429-3F153496DDCA}"/>
    <cellStyle name="Millares 15 5 2 2 8" xfId="44689" xr:uid="{28C52AD7-5364-44F0-BA6D-E84933271104}"/>
    <cellStyle name="Millares 15 5 2 3" xfId="2367" xr:uid="{DB281310-1C3E-4790-B09F-7FDACF022EC2}"/>
    <cellStyle name="Millares 15 5 2 3 2" xfId="10633" xr:uid="{188C0214-48BC-4650-9CD9-6CD0CD6D8D5B}"/>
    <cellStyle name="Millares 15 5 2 3 2 2" xfId="32136" xr:uid="{744D742A-2FCC-4434-B06E-6FD0AD533232}"/>
    <cellStyle name="Millares 15 5 2 3 3" xfId="17268" xr:uid="{7CD5FCF1-873B-420B-AD37-20B25F0C364C}"/>
    <cellStyle name="Millares 15 5 2 3 3 2" xfId="38771" xr:uid="{12DED4F3-2C0C-469A-AD8F-042EBB2E5EC6}"/>
    <cellStyle name="Millares 15 5 2 3 4" xfId="23873" xr:uid="{5D2ECA33-5AE3-4522-B6BF-5017B5A99B3A}"/>
    <cellStyle name="Millares 15 5 2 3 5" xfId="45376" xr:uid="{8AA19F52-FD5A-4EF6-A829-668E4539C843}"/>
    <cellStyle name="Millares 15 5 2 4" xfId="2884" xr:uid="{AD0F17E3-822C-4573-BCB0-C0BB03D34616}"/>
    <cellStyle name="Millares 15 5 2 4 2" xfId="11150" xr:uid="{FE75D997-5A14-41E7-BA21-8CD6332CED04}"/>
    <cellStyle name="Millares 15 5 2 4 2 2" xfId="32653" xr:uid="{CF849E63-EC2A-4A83-88B6-7DBB9D161CF1}"/>
    <cellStyle name="Millares 15 5 2 4 3" xfId="17785" xr:uid="{B5497175-4856-4298-9B0E-5F290FE0A0C3}"/>
    <cellStyle name="Millares 15 5 2 4 3 2" xfId="39288" xr:uid="{92AE4B5C-063A-4029-ACD4-DD072E63CB59}"/>
    <cellStyle name="Millares 15 5 2 4 4" xfId="24390" xr:uid="{08BF2CDC-81CB-476C-8832-D8664B3068A1}"/>
    <cellStyle name="Millares 15 5 2 4 5" xfId="45893" xr:uid="{6786E5E9-7D62-4101-ACA0-7D97B5A0DCDD}"/>
    <cellStyle name="Millares 15 5 2 5" xfId="3563" xr:uid="{0BF98098-76A1-496F-9ED4-3DFF1B010209}"/>
    <cellStyle name="Millares 15 5 2 5 2" xfId="11829" xr:uid="{ECEE2EAB-AE5D-44C1-B271-62709C763433}"/>
    <cellStyle name="Millares 15 5 2 5 2 2" xfId="33332" xr:uid="{EF5E4979-0BC1-49C4-A3E1-FA12BBC87979}"/>
    <cellStyle name="Millares 15 5 2 5 3" xfId="18464" xr:uid="{B3EDFFB8-7EBF-4992-B2F4-D91FEF94B16D}"/>
    <cellStyle name="Millares 15 5 2 5 3 2" xfId="39967" xr:uid="{8E5B5CE2-9A37-4BD2-94CB-133FAD61D350}"/>
    <cellStyle name="Millares 15 5 2 5 4" xfId="25069" xr:uid="{2873A904-9605-456E-8FCE-187DA30661B9}"/>
    <cellStyle name="Millares 15 5 2 5 5" xfId="46572" xr:uid="{6D49F9A2-25B2-44BB-8029-E7AE2386F042}"/>
    <cellStyle name="Millares 15 5 2 6" xfId="5028" xr:uid="{868CF87C-470E-46DA-88C8-7A5CD7E1C06C}"/>
    <cellStyle name="Millares 15 5 2 6 2" xfId="13294" xr:uid="{CCB7B56A-6F99-43BB-8EC8-018E4A95468B}"/>
    <cellStyle name="Millares 15 5 2 6 2 2" xfId="34797" xr:uid="{5592F265-95B3-4109-8113-719D608C91A5}"/>
    <cellStyle name="Millares 15 5 2 6 3" xfId="19929" xr:uid="{0B97C565-86E6-421E-8961-1D493C8F78EC}"/>
    <cellStyle name="Millares 15 5 2 6 3 2" xfId="41432" xr:uid="{4F72D04D-0015-4FF1-AE69-5CD38149E958}"/>
    <cellStyle name="Millares 15 5 2 6 4" xfId="26534" xr:uid="{845F1FC4-7BFF-497D-85D2-73C278406078}"/>
    <cellStyle name="Millares 15 5 2 6 5" xfId="48037" xr:uid="{52F1BC84-C0A7-4DAE-ACB9-E7D064CD11FF}"/>
    <cellStyle name="Millares 15 5 2 7" xfId="5702" xr:uid="{0CC67C8D-FE08-4658-8133-97F07294D162}"/>
    <cellStyle name="Millares 15 5 2 7 2" xfId="13968" xr:uid="{4F1C13C2-8498-4837-ADC6-8B684723ECA7}"/>
    <cellStyle name="Millares 15 5 2 7 2 2" xfId="35471" xr:uid="{09E415E6-6ADA-44AA-A809-03D33CA5D66D}"/>
    <cellStyle name="Millares 15 5 2 7 3" xfId="20603" xr:uid="{8E245C15-8C99-4D45-92FE-218ED591B586}"/>
    <cellStyle name="Millares 15 5 2 7 3 2" xfId="42106" xr:uid="{A2F0581F-1696-4D1D-ADF4-11A931D53CC7}"/>
    <cellStyle name="Millares 15 5 2 7 4" xfId="27208" xr:uid="{6ADB2C0D-68C9-45CF-9C08-08E2E6BBEDC6}"/>
    <cellStyle name="Millares 15 5 2 7 5" xfId="48711" xr:uid="{433AD550-DC4E-48BA-AE2B-71475E35D13D}"/>
    <cellStyle name="Millares 15 5 2 8" xfId="7343" xr:uid="{D0978025-FE9D-4CE4-BD3F-7F5FE8BD9254}"/>
    <cellStyle name="Millares 15 5 2 8 2" xfId="28846" xr:uid="{76F797FE-8092-48BC-B5FC-E17D685CC8B3}"/>
    <cellStyle name="Millares 15 5 2 9" xfId="9000" xr:uid="{266B7D1A-7B68-4EFD-A6A5-7492790D733E}"/>
    <cellStyle name="Millares 15 5 2 9 2" xfId="30503" xr:uid="{EB4DB237-24D5-43FF-8746-45B0F7F79FC6}"/>
    <cellStyle name="Millares 15 5 3" xfId="1004" xr:uid="{CA8EB75F-CCE5-48FC-9F6E-3F7322AB0D73}"/>
    <cellStyle name="Millares 15 5 3 2" xfId="3833" xr:uid="{221B01DF-84AA-48A2-A03E-E3D2E155B806}"/>
    <cellStyle name="Millares 15 5 3 2 2" xfId="12099" xr:uid="{60714A4B-B3F8-4650-A1F2-8E7F925EB47D}"/>
    <cellStyle name="Millares 15 5 3 2 2 2" xfId="33602" xr:uid="{D5B3E415-8600-4BB6-844D-F535079DB9B0}"/>
    <cellStyle name="Millares 15 5 3 2 3" xfId="18734" xr:uid="{C56A8F8A-A727-4183-A791-79372BCA28D1}"/>
    <cellStyle name="Millares 15 5 3 2 3 2" xfId="40237" xr:uid="{9191CE65-D622-4F39-B2D6-0E96CA099C2A}"/>
    <cellStyle name="Millares 15 5 3 2 4" xfId="25339" xr:uid="{5B245DAC-2CFB-4735-AC70-B92725E0609B}"/>
    <cellStyle name="Millares 15 5 3 2 5" xfId="46842" xr:uid="{5F7146CF-619E-4AC8-BA34-C8FC001BEB3E}"/>
    <cellStyle name="Millares 15 5 3 3" xfId="5972" xr:uid="{F9C76506-693B-4CF1-996F-349EDC80D0E0}"/>
    <cellStyle name="Millares 15 5 3 3 2" xfId="14238" xr:uid="{1CF1FF48-8D24-4622-8936-6874DCE01DE7}"/>
    <cellStyle name="Millares 15 5 3 3 2 2" xfId="35741" xr:uid="{94756618-AB01-42B6-9C13-7EBB5BBE3677}"/>
    <cellStyle name="Millares 15 5 3 3 3" xfId="20873" xr:uid="{F188908C-5358-45A2-9AB1-2252BE7E6191}"/>
    <cellStyle name="Millares 15 5 3 3 3 2" xfId="42376" xr:uid="{346469B0-26CF-4AD9-8ACD-107F2F62DB75}"/>
    <cellStyle name="Millares 15 5 3 3 4" xfId="27478" xr:uid="{3E362BFA-7F7B-4E21-9139-F36BBF99C7CB}"/>
    <cellStyle name="Millares 15 5 3 3 5" xfId="48981" xr:uid="{96180BD2-5054-49AA-9E73-666E1678B5F1}"/>
    <cellStyle name="Millares 15 5 3 4" xfId="7613" xr:uid="{54F12CC8-7681-4A0F-9A96-96A0BD425FC4}"/>
    <cellStyle name="Millares 15 5 3 4 2" xfId="29116" xr:uid="{C4E70B6B-17BD-462F-BF22-6DBC0789C7D2}"/>
    <cellStyle name="Millares 15 5 3 5" xfId="9270" xr:uid="{8069D57B-6099-40F4-9D17-479B757719CD}"/>
    <cellStyle name="Millares 15 5 3 5 2" xfId="30773" xr:uid="{5CA7EBB2-6955-43D6-9B6A-9D2C0159FB8E}"/>
    <cellStyle name="Millares 15 5 3 6" xfId="15905" xr:uid="{6092D420-1284-4CDA-AD4F-19338A86F961}"/>
    <cellStyle name="Millares 15 5 3 6 2" xfId="37408" xr:uid="{DE43AB3C-2291-473E-9E8E-C9D602C00B7E}"/>
    <cellStyle name="Millares 15 5 3 7" xfId="22510" xr:uid="{C7FBE302-50FC-456D-8012-2DFCFA084C68}"/>
    <cellStyle name="Millares 15 5 3 8" xfId="44013" xr:uid="{0E4042A9-8F53-4CAA-82ED-3B4070C09EA3}"/>
    <cellStyle name="Millares 15 5 4" xfId="1400" xr:uid="{C6E9FF5C-3E39-482D-B759-9778DDFD1F14}"/>
    <cellStyle name="Millares 15 5 4 2" xfId="4229" xr:uid="{EAEF26FE-41B3-44F7-831C-6C3133374AC4}"/>
    <cellStyle name="Millares 15 5 4 2 2" xfId="12495" xr:uid="{D47EC1E6-DC14-44DB-86A6-C11FCB96AFA9}"/>
    <cellStyle name="Millares 15 5 4 2 2 2" xfId="33998" xr:uid="{07D0C95E-3D94-44AE-9961-87653362B8CF}"/>
    <cellStyle name="Millares 15 5 4 2 3" xfId="19130" xr:uid="{559EB315-5754-40BC-B830-646DEAFA28EB}"/>
    <cellStyle name="Millares 15 5 4 2 3 2" xfId="40633" xr:uid="{15D812FD-3EA7-49A6-8DDF-19ED00971BE1}"/>
    <cellStyle name="Millares 15 5 4 2 4" xfId="25735" xr:uid="{99E9C685-D6A5-4883-9B32-85DFCAC37828}"/>
    <cellStyle name="Millares 15 5 4 2 5" xfId="47238" xr:uid="{F383ECB1-3FA6-41CB-9879-3438126D028C}"/>
    <cellStyle name="Millares 15 5 4 3" xfId="6368" xr:uid="{9BF0BB99-32B7-4E02-9436-F6826C013D5E}"/>
    <cellStyle name="Millares 15 5 4 3 2" xfId="14634" xr:uid="{A4854018-F59B-447D-9BD9-F4FE7CE53C99}"/>
    <cellStyle name="Millares 15 5 4 3 2 2" xfId="36137" xr:uid="{48C66BB1-5811-41AD-8C63-78AC5423CCF2}"/>
    <cellStyle name="Millares 15 5 4 3 3" xfId="21269" xr:uid="{75C62541-3808-4F82-8FFC-9D33A81F9B26}"/>
    <cellStyle name="Millares 15 5 4 3 3 2" xfId="42772" xr:uid="{26ACBF0B-F453-42C3-9D96-5DCF4304258F}"/>
    <cellStyle name="Millares 15 5 4 3 4" xfId="27874" xr:uid="{BB1FBDAB-D68F-4E58-8E6C-0D5BE75B73FF}"/>
    <cellStyle name="Millares 15 5 4 3 5" xfId="49377" xr:uid="{F138CC39-D26A-49AC-A3A7-910616E1CD72}"/>
    <cellStyle name="Millares 15 5 4 4" xfId="8009" xr:uid="{77AEFC5F-3D66-4154-9BDB-6958A8F41AC0}"/>
    <cellStyle name="Millares 15 5 4 4 2" xfId="29512" xr:uid="{0E2BC4D3-2CA3-4E5B-AD99-1C58D0CDF10A}"/>
    <cellStyle name="Millares 15 5 4 5" xfId="9666" xr:uid="{8EDEB0DE-4074-4096-B91A-4C05A255C8EE}"/>
    <cellStyle name="Millares 15 5 4 5 2" xfId="31169" xr:uid="{B045B1D3-170C-4CBB-94CE-AE31D686C4EA}"/>
    <cellStyle name="Millares 15 5 4 6" xfId="16301" xr:uid="{0376A911-0324-4F76-9F6D-3D6CF566BD1B}"/>
    <cellStyle name="Millares 15 5 4 6 2" xfId="37804" xr:uid="{A4792ABF-F7A5-492C-BC9F-E9D1CB09B895}"/>
    <cellStyle name="Millares 15 5 4 7" xfId="22906" xr:uid="{3FA9A1E5-985C-4FE7-81CF-088DED8EC59E}"/>
    <cellStyle name="Millares 15 5 4 8" xfId="44409" xr:uid="{19610777-8E0B-4471-9637-B3C6A92D617B}"/>
    <cellStyle name="Millares 15 5 5" xfId="2087" xr:uid="{CC012353-BAAA-4C41-84D5-B2B367AC7145}"/>
    <cellStyle name="Millares 15 5 5 2" xfId="10353" xr:uid="{666E0256-A790-429D-AFB3-0095ED6704E6}"/>
    <cellStyle name="Millares 15 5 5 2 2" xfId="31856" xr:uid="{FC47E577-CFF6-4443-9FB0-28C9E19A7057}"/>
    <cellStyle name="Millares 15 5 5 3" xfId="16988" xr:uid="{842DE1BB-3735-4E68-9661-92C9E0B6A916}"/>
    <cellStyle name="Millares 15 5 5 3 2" xfId="38491" xr:uid="{0633E183-C07D-4AC7-A256-5A0E7D729793}"/>
    <cellStyle name="Millares 15 5 5 4" xfId="23593" xr:uid="{3F8D9BCD-2ED1-4A0B-A42A-0E1648AED3A2}"/>
    <cellStyle name="Millares 15 5 5 5" xfId="45096" xr:uid="{6BA5C34D-422B-4A61-A84F-CED47E62560B}"/>
    <cellStyle name="Millares 15 5 6" xfId="2635" xr:uid="{837E29D0-F680-4528-908B-A8BD2E63FF57}"/>
    <cellStyle name="Millares 15 5 6 2" xfId="10901" xr:uid="{12A6F0A3-C9F5-4236-BA33-B5BFF6408084}"/>
    <cellStyle name="Millares 15 5 6 2 2" xfId="32404" xr:uid="{6F3DA7B7-1F46-4864-BE30-2781768196CA}"/>
    <cellStyle name="Millares 15 5 6 3" xfId="17536" xr:uid="{9DEA4DB0-B492-4F30-A12D-557065DE8A92}"/>
    <cellStyle name="Millares 15 5 6 3 2" xfId="39039" xr:uid="{1863BEE9-EDF1-436B-ACCB-09A7302ACCA7}"/>
    <cellStyle name="Millares 15 5 6 4" xfId="24141" xr:uid="{BAC5B0CC-6A6B-403F-9144-6DC17E239E2B}"/>
    <cellStyle name="Millares 15 5 6 5" xfId="45644" xr:uid="{4E45FE0E-31BD-4325-9802-D68890489043}"/>
    <cellStyle name="Millares 15 5 7" xfId="3283" xr:uid="{205B1C8D-E030-4879-9814-BCB63784DD58}"/>
    <cellStyle name="Millares 15 5 7 2" xfId="11549" xr:uid="{1C1B8319-C2FD-4F9C-8A50-1BCD09DDC15F}"/>
    <cellStyle name="Millares 15 5 7 2 2" xfId="33052" xr:uid="{179776EF-2A8C-4018-AA26-CAC982C8829E}"/>
    <cellStyle name="Millares 15 5 7 3" xfId="18184" xr:uid="{6221DA47-BAB7-465B-98FA-A56DC9E5F4BE}"/>
    <cellStyle name="Millares 15 5 7 3 2" xfId="39687" xr:uid="{6F72DBAC-01EC-4A53-95A6-DCBC0A364B33}"/>
    <cellStyle name="Millares 15 5 7 4" xfId="24789" xr:uid="{38F2A3CB-1F0C-440F-9809-F2F64FAE24F5}"/>
    <cellStyle name="Millares 15 5 7 5" xfId="46292" xr:uid="{5A83E357-1C2F-4FEC-A0B6-F73B8F249078}"/>
    <cellStyle name="Millares 15 5 8" xfId="4779" xr:uid="{88AB9D59-592C-4376-80FB-8114111C563E}"/>
    <cellStyle name="Millares 15 5 8 2" xfId="13045" xr:uid="{2F352B2C-107D-4DED-8AAE-E7D3EFDCA41A}"/>
    <cellStyle name="Millares 15 5 8 2 2" xfId="34548" xr:uid="{E7D19798-324B-488B-A2C9-CDF02EC20660}"/>
    <cellStyle name="Millares 15 5 8 3" xfId="19680" xr:uid="{41C1368F-2F58-444C-91CB-B1ED98B1CC13}"/>
    <cellStyle name="Millares 15 5 8 3 2" xfId="41183" xr:uid="{105E288E-DF40-4D7A-B17B-AB86FB45FD54}"/>
    <cellStyle name="Millares 15 5 8 4" xfId="26285" xr:uid="{BF15A639-C482-4B5F-B066-6D132C95B7A1}"/>
    <cellStyle name="Millares 15 5 8 5" xfId="47788" xr:uid="{45E55A6D-D325-49EA-8306-9462CD46BC76}"/>
    <cellStyle name="Millares 15 5 9" xfId="5422" xr:uid="{72181C13-B5FA-4143-BBDA-6307830FCC31}"/>
    <cellStyle name="Millares 15 5 9 2" xfId="13688" xr:uid="{F6C368C8-8B52-495F-9164-7A730A377277}"/>
    <cellStyle name="Millares 15 5 9 2 2" xfId="35191" xr:uid="{2F78D74D-7D9F-43FF-8D60-E237E5206517}"/>
    <cellStyle name="Millares 15 5 9 3" xfId="20323" xr:uid="{2ABB5BF1-BC82-4983-BCA7-BC944B2AA319}"/>
    <cellStyle name="Millares 15 5 9 3 2" xfId="41826" xr:uid="{16E1AC7D-121B-4F75-A65A-EE4EC77A3D3B}"/>
    <cellStyle name="Millares 15 5 9 4" xfId="26928" xr:uid="{EFC607DA-5DF3-475A-9B03-1CE0332ACF15}"/>
    <cellStyle name="Millares 15 5 9 5" xfId="48431" xr:uid="{906951B8-AF97-4817-ACFB-33A4E0F680AB}"/>
    <cellStyle name="Millares 15 6" xfId="325" xr:uid="{D379537C-0E73-49AB-8C2F-AAAE35B150E4}"/>
    <cellStyle name="Millares 15 6 10" xfId="15228" xr:uid="{3C26C279-65C4-4C9C-9188-7CB94D3531D2}"/>
    <cellStyle name="Millares 15 6 10 2" xfId="36731" xr:uid="{7549CAFC-4CB9-418E-90DB-ACB3BE9715A5}"/>
    <cellStyle name="Millares 15 6 11" xfId="21833" xr:uid="{711F15E2-9691-49AD-AFF7-87874F7D91E3}"/>
    <cellStyle name="Millares 15 6 12" xfId="43336" xr:uid="{0A4C4396-D7A5-4886-8ACA-6A090FC82B78}"/>
    <cellStyle name="Millares 15 6 2" xfId="1273" xr:uid="{B93980B8-7133-4C89-A14E-2C222AE480E7}"/>
    <cellStyle name="Millares 15 6 2 2" xfId="4102" xr:uid="{A073011C-7015-48AC-A0DA-AD8CEE09ED22}"/>
    <cellStyle name="Millares 15 6 2 2 2" xfId="12368" xr:uid="{8B66F036-17AD-4EBE-B311-3B090DE04CD8}"/>
    <cellStyle name="Millares 15 6 2 2 2 2" xfId="33871" xr:uid="{6C6CBD45-A5BB-4470-8B4E-4E71FF164950}"/>
    <cellStyle name="Millares 15 6 2 2 3" xfId="19003" xr:uid="{546D6C74-BCA2-4A94-836A-4BF760110E27}"/>
    <cellStyle name="Millares 15 6 2 2 3 2" xfId="40506" xr:uid="{79DFBEA3-5F82-44EB-836B-02374EC5188D}"/>
    <cellStyle name="Millares 15 6 2 2 4" xfId="25608" xr:uid="{D28D42E6-CFE3-4B22-AB6E-AFE816E0B2CF}"/>
    <cellStyle name="Millares 15 6 2 2 5" xfId="47111" xr:uid="{F40B439E-8F52-40F0-8F84-DB0B50F38609}"/>
    <cellStyle name="Millares 15 6 2 3" xfId="6241" xr:uid="{239730BC-2F86-4F5D-AAB8-57C08C21745D}"/>
    <cellStyle name="Millares 15 6 2 3 2" xfId="14507" xr:uid="{AC0447F2-5F05-468C-87A0-E471350D4EF0}"/>
    <cellStyle name="Millares 15 6 2 3 2 2" xfId="36010" xr:uid="{FAEDBA6A-01D4-4DD7-A04E-F06DEF5F1158}"/>
    <cellStyle name="Millares 15 6 2 3 3" xfId="21142" xr:uid="{1C5C1778-5EA7-4311-9B94-8D7C4CB921B5}"/>
    <cellStyle name="Millares 15 6 2 3 3 2" xfId="42645" xr:uid="{D4837D72-8E28-4680-8A5C-33709B308C7F}"/>
    <cellStyle name="Millares 15 6 2 3 4" xfId="27747" xr:uid="{0E2A4AA1-4270-494D-9F33-EA39B3C29C06}"/>
    <cellStyle name="Millares 15 6 2 3 5" xfId="49250" xr:uid="{2CD50E9E-991B-4973-ACD7-66F4058EBCF5}"/>
    <cellStyle name="Millares 15 6 2 4" xfId="7882" xr:uid="{A4578915-043F-46A9-A380-BAB3A9B18128}"/>
    <cellStyle name="Millares 15 6 2 4 2" xfId="29385" xr:uid="{207F5E10-12BD-4728-A261-21912CC1A127}"/>
    <cellStyle name="Millares 15 6 2 5" xfId="9539" xr:uid="{E6F740E0-D2E0-4036-9A36-A2918CBA1A5F}"/>
    <cellStyle name="Millares 15 6 2 5 2" xfId="31042" xr:uid="{0CA92AF3-0136-4C2D-8BB1-47C51FAFC06F}"/>
    <cellStyle name="Millares 15 6 2 6" xfId="16174" xr:uid="{16415CBD-5EA8-4CE3-A1CE-3403E4CD0AB6}"/>
    <cellStyle name="Millares 15 6 2 6 2" xfId="37677" xr:uid="{4656FC70-A069-4AA7-888B-41D729C81E99}"/>
    <cellStyle name="Millares 15 6 2 7" xfId="22779" xr:uid="{ABFD7BF5-F4FF-494D-8ADE-098FF437479E}"/>
    <cellStyle name="Millares 15 6 2 8" xfId="44282" xr:uid="{7CD65924-A174-4D9D-A150-8578790F1767}"/>
    <cellStyle name="Millares 15 6 3" xfId="1960" xr:uid="{F8C455C8-A9E3-4A8A-BDBF-80B939A67CD1}"/>
    <cellStyle name="Millares 15 6 3 2" xfId="10226" xr:uid="{2BB96B93-6251-49D6-8503-DAAB75004E34}"/>
    <cellStyle name="Millares 15 6 3 2 2" xfId="31729" xr:uid="{66804217-44FC-4915-B9CD-64E0EDAB3DEE}"/>
    <cellStyle name="Millares 15 6 3 3" xfId="16861" xr:uid="{AF50FFEE-DC12-4BC9-91B0-39300ACC3CFF}"/>
    <cellStyle name="Millares 15 6 3 3 2" xfId="38364" xr:uid="{2D9550F0-46FA-47D1-88A7-6992F17016EF}"/>
    <cellStyle name="Millares 15 6 3 4" xfId="23466" xr:uid="{59DE9BBA-CF49-4BE9-8B52-920597603D1C}"/>
    <cellStyle name="Millares 15 6 3 5" xfId="44969" xr:uid="{2A3CC39C-5D4E-480D-B5D2-60E9DCF954FC}"/>
    <cellStyle name="Millares 15 6 4" xfId="2759" xr:uid="{87AC99F4-6AE0-4E41-B833-B38BFCB25BE6}"/>
    <cellStyle name="Millares 15 6 4 2" xfId="11025" xr:uid="{316D8BB8-C77D-44E6-95C1-BC95E44FEA7E}"/>
    <cellStyle name="Millares 15 6 4 2 2" xfId="32528" xr:uid="{2CB9520B-2385-4C28-8183-7921D177A92A}"/>
    <cellStyle name="Millares 15 6 4 3" xfId="17660" xr:uid="{3D731EE3-8111-4BB4-B346-CBA520B962FE}"/>
    <cellStyle name="Millares 15 6 4 3 2" xfId="39163" xr:uid="{32A85F8D-4C9A-406F-B2A0-BF2EE5427CE4}"/>
    <cellStyle name="Millares 15 6 4 4" xfId="24265" xr:uid="{0BB23B37-F17F-48CB-B543-FF728FE22809}"/>
    <cellStyle name="Millares 15 6 4 5" xfId="45768" xr:uid="{D5E69BF7-C110-42C7-9003-81F3FB7620DE}"/>
    <cellStyle name="Millares 15 6 5" xfId="3156" xr:uid="{DE7B7838-33BF-4745-8618-6C56F037AF5C}"/>
    <cellStyle name="Millares 15 6 5 2" xfId="11422" xr:uid="{B7327E0E-3340-43EF-AD42-A3B6F3A1FD91}"/>
    <cellStyle name="Millares 15 6 5 2 2" xfId="32925" xr:uid="{CAE37C99-1696-45A8-AFE1-5964D7C441AF}"/>
    <cellStyle name="Millares 15 6 5 3" xfId="18057" xr:uid="{F7A2893A-D015-4282-A935-5F9463B4188A}"/>
    <cellStyle name="Millares 15 6 5 3 2" xfId="39560" xr:uid="{B45F9793-41DE-48B3-8AEA-4209D23A1BAA}"/>
    <cellStyle name="Millares 15 6 5 4" xfId="24662" xr:uid="{6C4CECA5-FC2B-4CC9-9046-DB574031A5AD}"/>
    <cellStyle name="Millares 15 6 5 5" xfId="46165" xr:uid="{4A6E35A0-5430-4705-A81B-47E98329A166}"/>
    <cellStyle name="Millares 15 6 6" xfId="4903" xr:uid="{794B9D8B-0D50-45EB-AFE7-899B04E29F2B}"/>
    <cellStyle name="Millares 15 6 6 2" xfId="13169" xr:uid="{6FDE9A4D-A0E3-4BAF-B0F1-0F31E0167FB5}"/>
    <cellStyle name="Millares 15 6 6 2 2" xfId="34672" xr:uid="{74F078C0-E2AE-4689-8BF1-3570F26DACED}"/>
    <cellStyle name="Millares 15 6 6 3" xfId="19804" xr:uid="{DD277152-AA70-4B4F-AC1F-E6433609A1F6}"/>
    <cellStyle name="Millares 15 6 6 3 2" xfId="41307" xr:uid="{7E7A4464-E24D-4A15-AB16-010352CADE2C}"/>
    <cellStyle name="Millares 15 6 6 4" xfId="26409" xr:uid="{4E0437F2-C633-47CB-8672-6669D98B6F08}"/>
    <cellStyle name="Millares 15 6 6 5" xfId="47912" xr:uid="{8E17888C-4C0A-42F4-96E3-48661C1AD2C4}"/>
    <cellStyle name="Millares 15 6 7" xfId="5295" xr:uid="{DB212D92-7438-4239-8879-061B628C4A54}"/>
    <cellStyle name="Millares 15 6 7 2" xfId="13561" xr:uid="{AC4DCF22-62ED-43E8-AB7C-E620F55550CB}"/>
    <cellStyle name="Millares 15 6 7 2 2" xfId="35064" xr:uid="{52AD563C-08C1-4605-BD43-93EEB1295F66}"/>
    <cellStyle name="Millares 15 6 7 3" xfId="20196" xr:uid="{EFA00B93-6615-49B1-B204-5EC36C5607DF}"/>
    <cellStyle name="Millares 15 6 7 3 2" xfId="41699" xr:uid="{56C6081E-D304-4E84-AB94-6E71FDCDF6FF}"/>
    <cellStyle name="Millares 15 6 7 4" xfId="26801" xr:uid="{336DAC1E-2354-4E17-8EEB-43CD26503C05}"/>
    <cellStyle name="Millares 15 6 7 5" xfId="48304" xr:uid="{F38F3E66-45B4-4911-91D2-9C09A56B8B28}"/>
    <cellStyle name="Millares 15 6 8" xfId="6936" xr:uid="{2B4B555A-978B-46EE-A06E-AB9842C4CE47}"/>
    <cellStyle name="Millares 15 6 8 2" xfId="28439" xr:uid="{D4A0768B-4933-43A5-A567-831D87EAC691}"/>
    <cellStyle name="Millares 15 6 9" xfId="8592" xr:uid="{3DE7BA8F-6B9C-4356-9537-7AEFCFA8BB8F}"/>
    <cellStyle name="Millares 15 6 9 2" xfId="30095" xr:uid="{AC97093F-B6CE-45DF-9150-E7227B029EDA}"/>
    <cellStyle name="Millares 15 7" xfId="609" xr:uid="{3FDFAEF6-39C5-4387-BDA0-5BD44690667C}"/>
    <cellStyle name="Millares 15 7 10" xfId="43618" xr:uid="{7B323FC6-A90B-4CA3-A2D6-F300D78A9FCC}"/>
    <cellStyle name="Millares 15 7 2" xfId="1555" xr:uid="{3ACAB8F9-A793-4A49-8E16-22634EB008A1}"/>
    <cellStyle name="Millares 15 7 2 2" xfId="4384" xr:uid="{0FF9A9FC-A5D5-4A23-8E71-59B7BCC5C64C}"/>
    <cellStyle name="Millares 15 7 2 2 2" xfId="12650" xr:uid="{7921A283-0C27-485F-BA1D-312FDDABE0C0}"/>
    <cellStyle name="Millares 15 7 2 2 2 2" xfId="34153" xr:uid="{1728E1D3-4600-4256-B22F-263666C2816E}"/>
    <cellStyle name="Millares 15 7 2 2 3" xfId="19285" xr:uid="{B14086B2-D33E-4291-9FE3-B0E0E4297DCC}"/>
    <cellStyle name="Millares 15 7 2 2 3 2" xfId="40788" xr:uid="{34DD33C6-9143-4E3B-90D8-568C95BC0C93}"/>
    <cellStyle name="Millares 15 7 2 2 4" xfId="25890" xr:uid="{B391CFA3-02F5-480B-B93B-8F43A70718CF}"/>
    <cellStyle name="Millares 15 7 2 2 5" xfId="47393" xr:uid="{F7F611B6-9979-4C3F-993F-1D76A48AEC31}"/>
    <cellStyle name="Millares 15 7 2 3" xfId="6523" xr:uid="{B9803ABB-A1A1-4B24-9690-ADBFF787763A}"/>
    <cellStyle name="Millares 15 7 2 3 2" xfId="14789" xr:uid="{293E47A0-B81C-4E41-8B35-59683A539798}"/>
    <cellStyle name="Millares 15 7 2 3 2 2" xfId="36292" xr:uid="{9563067A-10BA-46F5-AA20-7FB2BA26379F}"/>
    <cellStyle name="Millares 15 7 2 3 3" xfId="21424" xr:uid="{B8C1C88E-AB05-43B2-9806-38737543200B}"/>
    <cellStyle name="Millares 15 7 2 3 3 2" xfId="42927" xr:uid="{C25234DF-88D2-4641-844C-1865BC13A9A0}"/>
    <cellStyle name="Millares 15 7 2 3 4" xfId="28029" xr:uid="{27EE6665-3AB0-47BA-B64E-99F765F5E1D8}"/>
    <cellStyle name="Millares 15 7 2 3 5" xfId="49532" xr:uid="{23A5C87E-0E7F-4585-B983-B710D1D3755C}"/>
    <cellStyle name="Millares 15 7 2 4" xfId="8164" xr:uid="{7D36CD94-A0D1-4C1B-A5D5-256C9C6B956E}"/>
    <cellStyle name="Millares 15 7 2 4 2" xfId="29667" xr:uid="{9BCDA649-5EC0-432C-B8C1-DB4B5C241960}"/>
    <cellStyle name="Millares 15 7 2 5" xfId="9821" xr:uid="{44BB8D1D-2AB3-4363-85C3-3A2E9B5C77DB}"/>
    <cellStyle name="Millares 15 7 2 5 2" xfId="31324" xr:uid="{3AF57396-78AE-488F-9C9A-D4A32B49FFAB}"/>
    <cellStyle name="Millares 15 7 2 6" xfId="16456" xr:uid="{09140F8F-6E0D-4623-ADB3-37A06A60B180}"/>
    <cellStyle name="Millares 15 7 2 6 2" xfId="37959" xr:uid="{20AECA94-0767-481A-9C9C-9CF808E1B25A}"/>
    <cellStyle name="Millares 15 7 2 7" xfId="23061" xr:uid="{459E744D-F9D3-49C9-9300-EDA183275B88}"/>
    <cellStyle name="Millares 15 7 2 8" xfId="44564" xr:uid="{445B7283-F8C3-4E2A-8F9C-35E906AB0A68}"/>
    <cellStyle name="Millares 15 7 3" xfId="2242" xr:uid="{B0F6C42F-237C-4C56-AA67-1B38DF91A848}"/>
    <cellStyle name="Millares 15 7 3 2" xfId="10508" xr:uid="{F78C53ED-9BD8-47D5-928D-24EA6C3816B3}"/>
    <cellStyle name="Millares 15 7 3 2 2" xfId="32011" xr:uid="{B9DA8354-8939-462B-9603-0CFB97D15EBB}"/>
    <cellStyle name="Millares 15 7 3 3" xfId="17143" xr:uid="{53DE0603-FA8E-47A8-868D-AA4DC0260310}"/>
    <cellStyle name="Millares 15 7 3 3 2" xfId="38646" xr:uid="{D1C3E72C-E294-4A22-A9C8-7D5AC694831F}"/>
    <cellStyle name="Millares 15 7 3 4" xfId="23748" xr:uid="{2EBCF29A-C4D5-4649-8C96-DB9027094198}"/>
    <cellStyle name="Millares 15 7 3 5" xfId="45251" xr:uid="{BED483E4-34D5-4234-AC8C-41DB4A776CE6}"/>
    <cellStyle name="Millares 15 7 4" xfId="3438" xr:uid="{CC5EA386-46A1-4D3F-830B-20B98A10944F}"/>
    <cellStyle name="Millares 15 7 4 2" xfId="11704" xr:uid="{769D60AC-88B8-4951-A6D3-C4C562413DCF}"/>
    <cellStyle name="Millares 15 7 4 2 2" xfId="33207" xr:uid="{BC053FF2-42D2-458C-A018-7308166AEEB6}"/>
    <cellStyle name="Millares 15 7 4 3" xfId="18339" xr:uid="{4716288E-CA79-4852-87D3-56CFD3BE634C}"/>
    <cellStyle name="Millares 15 7 4 3 2" xfId="39842" xr:uid="{E81108E1-C669-4479-A912-C3D6A42D420B}"/>
    <cellStyle name="Millares 15 7 4 4" xfId="24944" xr:uid="{8A8B5E64-207F-485C-AD3B-36F50F981AF1}"/>
    <cellStyle name="Millares 15 7 4 5" xfId="46447" xr:uid="{393C717E-0136-4C51-B145-8370C4035CBA}"/>
    <cellStyle name="Millares 15 7 5" xfId="5577" xr:uid="{3FE88CE6-174F-4040-91ED-2A72C2D71101}"/>
    <cellStyle name="Millares 15 7 5 2" xfId="13843" xr:uid="{CB6A664E-09B3-4791-B79E-F607A951B52B}"/>
    <cellStyle name="Millares 15 7 5 2 2" xfId="35346" xr:uid="{76BC70B7-7543-4911-A7C9-C5CC5DE3F689}"/>
    <cellStyle name="Millares 15 7 5 3" xfId="20478" xr:uid="{6D96832D-A2D6-4403-A201-DD0F5D9C68E5}"/>
    <cellStyle name="Millares 15 7 5 3 2" xfId="41981" xr:uid="{06ED8B08-784E-4550-BDB5-EAB6458CC7B8}"/>
    <cellStyle name="Millares 15 7 5 4" xfId="27083" xr:uid="{EB4DB55F-86C4-4456-80FF-395E33F12D8A}"/>
    <cellStyle name="Millares 15 7 5 5" xfId="48586" xr:uid="{66E121CC-7D47-4914-9F9F-71F23084D87D}"/>
    <cellStyle name="Millares 15 7 6" xfId="7218" xr:uid="{30C02367-FF0A-4281-A20C-1594965FD789}"/>
    <cellStyle name="Millares 15 7 6 2" xfId="28721" xr:uid="{61840126-5838-40C1-B9C9-870FD1B95DE9}"/>
    <cellStyle name="Millares 15 7 7" xfId="8875" xr:uid="{939D7105-8D39-4EBE-9F62-AC601D662FAB}"/>
    <cellStyle name="Millares 15 7 7 2" xfId="30378" xr:uid="{ACF49BF8-EB1B-4A6F-970A-2B0084997ABB}"/>
    <cellStyle name="Millares 15 7 8" xfId="15510" xr:uid="{B83D49B3-0EF1-41BA-9EB8-88F79130473E}"/>
    <cellStyle name="Millares 15 7 8 2" xfId="37013" xr:uid="{4FB9ACB7-208F-4543-B6F1-C126185430C6}"/>
    <cellStyle name="Millares 15 7 9" xfId="22115" xr:uid="{FFCC4C52-0BE9-40A3-B305-0E3AC52EEAB4}"/>
    <cellStyle name="Millares 15 8" xfId="877" xr:uid="{F6BDAD15-1F41-4023-A685-0DB50E770E2A}"/>
    <cellStyle name="Millares 15 8 2" xfId="3706" xr:uid="{BA04CF81-F3ED-40D0-A163-A20414B243BD}"/>
    <cellStyle name="Millares 15 8 2 2" xfId="11972" xr:uid="{312183DA-A1BA-425C-AA84-B3EB35316AF1}"/>
    <cellStyle name="Millares 15 8 2 2 2" xfId="33475" xr:uid="{06E97209-FC80-4750-8AD8-A0311F9D0D18}"/>
    <cellStyle name="Millares 15 8 2 3" xfId="18607" xr:uid="{03BCA54F-1314-4BBE-8025-2C859BAA8A66}"/>
    <cellStyle name="Millares 15 8 2 3 2" xfId="40110" xr:uid="{0F33216C-18B2-43C5-946C-66C4EE8C41A9}"/>
    <cellStyle name="Millares 15 8 2 4" xfId="25212" xr:uid="{EDFFF86E-3C30-4BD9-99EA-969DE6A1EE36}"/>
    <cellStyle name="Millares 15 8 2 5" xfId="46715" xr:uid="{98165700-AA15-46A2-9618-4B0838C1847F}"/>
    <cellStyle name="Millares 15 8 3" xfId="5845" xr:uid="{7CE4F1FC-B2B6-44B2-9AD9-9D5AFFFB595A}"/>
    <cellStyle name="Millares 15 8 3 2" xfId="14111" xr:uid="{59132E7E-78DF-4EF1-ADCF-D6F569B17CEC}"/>
    <cellStyle name="Millares 15 8 3 2 2" xfId="35614" xr:uid="{E74F0815-EA49-48C7-9ECB-8F991C64CDA5}"/>
    <cellStyle name="Millares 15 8 3 3" xfId="20746" xr:uid="{F3F0FB1A-45B8-474B-AA9A-B5EB82BD47E7}"/>
    <cellStyle name="Millares 15 8 3 3 2" xfId="42249" xr:uid="{7AE6C2D9-B119-4708-AD04-77AFE7ACED07}"/>
    <cellStyle name="Millares 15 8 3 4" xfId="27351" xr:uid="{AB3CDD95-F4FF-4FBD-B7B4-49BA6ED3FD00}"/>
    <cellStyle name="Millares 15 8 3 5" xfId="48854" xr:uid="{2A62F6B6-7F52-4BC2-8EE7-D4E33D685C74}"/>
    <cellStyle name="Millares 15 8 4" xfId="7486" xr:uid="{EA4F9C1F-5E52-4164-8D7E-63D8092FB304}"/>
    <cellStyle name="Millares 15 8 4 2" xfId="28989" xr:uid="{1CEC3713-640E-4CE1-B7B4-B093592E2DCF}"/>
    <cellStyle name="Millares 15 8 5" xfId="9143" xr:uid="{B8C5A193-4ED7-483F-BE0D-20594329F873}"/>
    <cellStyle name="Millares 15 8 5 2" xfId="30646" xr:uid="{8E3EFF3E-61AB-4226-8D5F-5856E16C854F}"/>
    <cellStyle name="Millares 15 8 6" xfId="15778" xr:uid="{3B518EC6-9BCA-4AF5-B86E-DD04CAD17E27}"/>
    <cellStyle name="Millares 15 8 6 2" xfId="37281" xr:uid="{21ACDA8A-4717-47FC-B92D-735EDADEAB80}"/>
    <cellStyle name="Millares 15 8 7" xfId="22383" xr:uid="{88BF359F-8F0F-488C-92E6-F83ECE2B3234}"/>
    <cellStyle name="Millares 15 8 8" xfId="43886" xr:uid="{CFACDDC2-3D46-41F8-BA0E-AC3A5A15B564}"/>
    <cellStyle name="Millares 15 9" xfId="1138" xr:uid="{6EFD450E-F54E-44D5-B72C-C812FC008E12}"/>
    <cellStyle name="Millares 15 9 2" xfId="3967" xr:uid="{554B740C-C258-4C83-8B8B-90ECB2CB457D}"/>
    <cellStyle name="Millares 15 9 2 2" xfId="12233" xr:uid="{BBB39549-A16C-483E-B5ED-7A30E1658554}"/>
    <cellStyle name="Millares 15 9 2 2 2" xfId="33736" xr:uid="{1F2D527D-05E2-41E2-B78D-4653391E8E64}"/>
    <cellStyle name="Millares 15 9 2 3" xfId="18868" xr:uid="{2106FB1C-08F0-4FD4-B5B9-1B5F1C50817D}"/>
    <cellStyle name="Millares 15 9 2 3 2" xfId="40371" xr:uid="{65B60FC4-0E82-4F78-BE4C-0B1735D2BFEC}"/>
    <cellStyle name="Millares 15 9 2 4" xfId="25473" xr:uid="{4C286B14-251F-443E-A332-C06DBD505496}"/>
    <cellStyle name="Millares 15 9 2 5" xfId="46976" xr:uid="{F9BCB9FE-ADFA-4330-BB31-A3215E718EF6}"/>
    <cellStyle name="Millares 15 9 3" xfId="6106" xr:uid="{A28B8BBF-3EA8-4B59-A75F-52260E32EDC9}"/>
    <cellStyle name="Millares 15 9 3 2" xfId="14372" xr:uid="{5C4621D9-0CB0-4006-9B89-CEA47B15BEBA}"/>
    <cellStyle name="Millares 15 9 3 2 2" xfId="35875" xr:uid="{1EE5775D-A3CC-48CF-B6F8-7C168D206A31}"/>
    <cellStyle name="Millares 15 9 3 3" xfId="21007" xr:uid="{9E760052-120A-4C09-AD73-75BB469546DB}"/>
    <cellStyle name="Millares 15 9 3 3 2" xfId="42510" xr:uid="{E5BFD4CF-47DD-4F62-ACE2-5844C706BD24}"/>
    <cellStyle name="Millares 15 9 3 4" xfId="27612" xr:uid="{201146CD-9969-4101-BCCD-5159CCFC1CA3}"/>
    <cellStyle name="Millares 15 9 3 5" xfId="49115" xr:uid="{6D46E42A-5024-4A5E-BA76-8A04857BC90B}"/>
    <cellStyle name="Millares 15 9 4" xfId="7747" xr:uid="{902AB5FB-2D54-40C9-A6C7-623BA9EAD29F}"/>
    <cellStyle name="Millares 15 9 4 2" xfId="29250" xr:uid="{777146E6-1060-4B7F-B10F-84E88665317D}"/>
    <cellStyle name="Millares 15 9 5" xfId="9404" xr:uid="{114C7B8F-12B7-4519-BA03-21D612CC2599}"/>
    <cellStyle name="Millares 15 9 5 2" xfId="30907" xr:uid="{1137A524-6B63-4904-BD45-D4D39CDFCCEB}"/>
    <cellStyle name="Millares 15 9 6" xfId="16039" xr:uid="{BCC7EC36-1661-4FE4-B4A2-4D43062F870E}"/>
    <cellStyle name="Millares 15 9 6 2" xfId="37542" xr:uid="{3FEC5C49-F229-4629-95C9-B76FFFD82710}"/>
    <cellStyle name="Millares 15 9 7" xfId="22644" xr:uid="{0051C1E4-169C-4597-A863-B539EF3340C8}"/>
    <cellStyle name="Millares 15 9 8" xfId="44147" xr:uid="{4B481C2D-ACF2-4F3F-8065-02F05822B1FC}"/>
    <cellStyle name="Millares 16" xfId="137" xr:uid="{06959615-386A-4D8E-B052-51BDA8D457AF}"/>
    <cellStyle name="Millares 16 10" xfId="1843" xr:uid="{C56AABC5-D3ED-41F6-817B-EB4F15CD0CE0}"/>
    <cellStyle name="Millares 16 10 2" xfId="10109" xr:uid="{73757679-9C5C-4608-8B8C-2D192C8CA20F}"/>
    <cellStyle name="Millares 16 10 2 2" xfId="31612" xr:uid="{B489572F-C5AA-40F6-8CDC-FF95C6B6C581}"/>
    <cellStyle name="Millares 16 10 3" xfId="16744" xr:uid="{4793C826-19DC-4DCC-85B5-528EDFECCE6D}"/>
    <cellStyle name="Millares 16 10 3 2" xfId="38247" xr:uid="{194185C1-1E70-4125-8BEA-2985624818D6}"/>
    <cellStyle name="Millares 16 10 4" xfId="23349" xr:uid="{25A49F40-B0FD-4CEC-BD90-827A9BDED309}"/>
    <cellStyle name="Millares 16 10 5" xfId="44852" xr:uid="{CD805A4C-5490-4824-B154-C52A3A60B7CE}"/>
    <cellStyle name="Millares 16 11" xfId="2528" xr:uid="{3A320177-3A5B-43B1-B280-562D47D6167D}"/>
    <cellStyle name="Millares 16 11 2" xfId="10794" xr:uid="{98ADBD1E-3AC0-45EA-8C32-19A8DEF5905F}"/>
    <cellStyle name="Millares 16 11 2 2" xfId="32297" xr:uid="{6285493F-51C2-4FCB-A4F9-D976F1092BB3}"/>
    <cellStyle name="Millares 16 11 3" xfId="17429" xr:uid="{C83586AA-1838-4177-BD98-336470C0189A}"/>
    <cellStyle name="Millares 16 11 3 2" xfId="38932" xr:uid="{4115B618-2C69-48A2-AC3C-8C2DE36BA8E5}"/>
    <cellStyle name="Millares 16 11 4" xfId="24034" xr:uid="{6D1E7C51-7F7D-40B1-A831-45E8CBDC9598}"/>
    <cellStyle name="Millares 16 11 5" xfId="45537" xr:uid="{6987705F-E107-40E0-8C59-60144390A2B6}"/>
    <cellStyle name="Millares 16 12" xfId="3039" xr:uid="{52766EE6-F7F8-499C-B731-CA263F570EBB}"/>
    <cellStyle name="Millares 16 12 2" xfId="11305" xr:uid="{922635C7-ECFE-4805-9E63-ACC365D006F7}"/>
    <cellStyle name="Millares 16 12 2 2" xfId="32808" xr:uid="{5ABE8825-91B1-4BF3-8E16-67A4A1F322EE}"/>
    <cellStyle name="Millares 16 12 3" xfId="17940" xr:uid="{6287A6DD-9D7F-4C97-B72E-BC7402F6CEEC}"/>
    <cellStyle name="Millares 16 12 3 2" xfId="39443" xr:uid="{68FE255E-6327-48B4-9941-7DC348995885}"/>
    <cellStyle name="Millares 16 12 4" xfId="24545" xr:uid="{549653A9-CDB6-4557-86ED-9D299BFC1AF9}"/>
    <cellStyle name="Millares 16 12 5" xfId="46048" xr:uid="{7D3959E2-081B-4172-A733-BEE7DB906D3B}"/>
    <cellStyle name="Millares 16 13" xfId="4674" xr:uid="{F26CE345-FE6C-4A82-B6EE-BD155A1ED19C}"/>
    <cellStyle name="Millares 16 13 2" xfId="12940" xr:uid="{1F7CAFB3-97CC-4792-A0AA-1D31D7265CD9}"/>
    <cellStyle name="Millares 16 13 2 2" xfId="34443" xr:uid="{818D288D-FDDD-449D-9F5E-B5D2FABDF7A2}"/>
    <cellStyle name="Millares 16 13 3" xfId="19575" xr:uid="{6292A4AD-FF5E-4B48-8510-802B777F75C4}"/>
    <cellStyle name="Millares 16 13 3 2" xfId="41078" xr:uid="{373C5A7E-5A47-405A-90FA-0218BA9EA298}"/>
    <cellStyle name="Millares 16 13 4" xfId="26180" xr:uid="{83813F90-7EED-47F9-9A05-2E4F26924951}"/>
    <cellStyle name="Millares 16 13 5" xfId="47683" xr:uid="{DA16443D-5F28-4FBD-B958-7508F3CA6AF1}"/>
    <cellStyle name="Millares 16 14" xfId="5177" xr:uid="{0EB19AC6-55A5-4CE9-9485-E91A11D9D698}"/>
    <cellStyle name="Millares 16 14 2" xfId="13443" xr:uid="{E0291013-E7B3-467A-8B00-F6B2BC418DA3}"/>
    <cellStyle name="Millares 16 14 2 2" xfId="34946" xr:uid="{C8556894-0761-419C-A7D0-854422796AD4}"/>
    <cellStyle name="Millares 16 14 3" xfId="20078" xr:uid="{A2EF7902-5496-444B-A2CB-BC98F5A1A1C1}"/>
    <cellStyle name="Millares 16 14 3 2" xfId="41581" xr:uid="{16FC4341-19D9-4144-A36F-35900697F2ED}"/>
    <cellStyle name="Millares 16 14 4" xfId="26683" xr:uid="{33936ABE-D45F-4072-A8B1-09D1F5FE9D8B}"/>
    <cellStyle name="Millares 16 14 5" xfId="48186" xr:uid="{5EEB62D1-BEDB-4090-9CC1-96A097A7868F}"/>
    <cellStyle name="Millares 16 15" xfId="6818" xr:uid="{27A5C91B-138C-482B-87AB-4EF1AF4DB405}"/>
    <cellStyle name="Millares 16 15 2" xfId="28321" xr:uid="{EEBE3E1E-47B1-4BDC-9EA5-0503009B0F41}"/>
    <cellStyle name="Millares 16 16" xfId="8472" xr:uid="{A6166062-16BA-4498-9E8F-1BB78D47EAC7}"/>
    <cellStyle name="Millares 16 16 2" xfId="29975" xr:uid="{F57A18C1-1BC4-4627-810A-B91F3A2015D2}"/>
    <cellStyle name="Millares 16 17" xfId="15111" xr:uid="{1C76C40D-4E96-420B-9F3B-1911C4CD8157}"/>
    <cellStyle name="Millares 16 17 2" xfId="36614" xr:uid="{646FC955-46D5-41F1-8699-2975261E5E76}"/>
    <cellStyle name="Millares 16 18" xfId="21716" xr:uid="{1FA22A31-4C2A-4DF2-BD80-8BF3DC812F20}"/>
    <cellStyle name="Millares 16 19" xfId="43219" xr:uid="{B6DC8A93-1BB9-4D13-92FE-A244B4B45BA8}"/>
    <cellStyle name="Millares 16 2" xfId="174" xr:uid="{A612DFAC-32D9-4D87-8239-26951EBC6668}"/>
    <cellStyle name="Millares 16 2 10" xfId="4711" xr:uid="{69D92529-30B0-494D-AFF0-477BAAF207CB}"/>
    <cellStyle name="Millares 16 2 10 2" xfId="12977" xr:uid="{AE2C4460-0688-460C-8173-E98DC06FA4DF}"/>
    <cellStyle name="Millares 16 2 10 2 2" xfId="34480" xr:uid="{CD66434D-4DD2-42A1-94C9-309FDE14443C}"/>
    <cellStyle name="Millares 16 2 10 3" xfId="19612" xr:uid="{FAC89A11-EE5D-478B-A0C8-15808529804D}"/>
    <cellStyle name="Millares 16 2 10 3 2" xfId="41115" xr:uid="{61476534-EA28-464E-8E24-227F81D7641A}"/>
    <cellStyle name="Millares 16 2 10 4" xfId="26217" xr:uid="{13B0F6EC-3B8A-4B1C-93EF-1CA7599FFE58}"/>
    <cellStyle name="Millares 16 2 10 5" xfId="47720" xr:uid="{DF20100B-D176-46DD-A783-C3C4EF10AEE6}"/>
    <cellStyle name="Millares 16 2 11" xfId="5214" xr:uid="{DFF7F713-38DE-49C0-AF2F-3020DABD9333}"/>
    <cellStyle name="Millares 16 2 11 2" xfId="13480" xr:uid="{C9617A14-0397-4688-A687-8A6D5BABE36D}"/>
    <cellStyle name="Millares 16 2 11 2 2" xfId="34983" xr:uid="{C1C971C0-98DC-4AE4-8B34-973B6DD9F1E0}"/>
    <cellStyle name="Millares 16 2 11 3" xfId="20115" xr:uid="{839257AF-CFF1-4D16-889A-1764B992C06E}"/>
    <cellStyle name="Millares 16 2 11 3 2" xfId="41618" xr:uid="{E2B44C9C-19FC-4101-A8BC-0910A9C0A3A8}"/>
    <cellStyle name="Millares 16 2 11 4" xfId="26720" xr:uid="{9EE43C09-C1FC-4F95-90B8-A2059D8F0D0E}"/>
    <cellStyle name="Millares 16 2 11 5" xfId="48223" xr:uid="{B9F7442E-5305-4746-BB6C-C7189E23CD40}"/>
    <cellStyle name="Millares 16 2 12" xfId="6855" xr:uid="{1522797D-625E-4442-A384-D32F0D0ADC01}"/>
    <cellStyle name="Millares 16 2 12 2" xfId="28358" xr:uid="{E2B1BB95-B98E-43F4-9A1E-DF2BBE1A42FF}"/>
    <cellStyle name="Millares 16 2 13" xfId="8509" xr:uid="{5342D34D-445B-442B-A221-7D096316C1BE}"/>
    <cellStyle name="Millares 16 2 13 2" xfId="30012" xr:uid="{DDA6616F-8BB4-4030-A544-30F76F18C33D}"/>
    <cellStyle name="Millares 16 2 14" xfId="15148" xr:uid="{97631BEE-FF26-4D6B-A41D-5781BFB3836E}"/>
    <cellStyle name="Millares 16 2 14 2" xfId="36651" xr:uid="{3DA2140C-159D-40B5-981D-A8A88E97FE59}"/>
    <cellStyle name="Millares 16 2 15" xfId="21753" xr:uid="{A3D004B8-F332-4732-B7AC-675EF96544D9}"/>
    <cellStyle name="Millares 16 2 16" xfId="43256" xr:uid="{79B56084-ED98-4390-BD06-370B7C1DBA44}"/>
    <cellStyle name="Millares 16 2 2" xfId="506" xr:uid="{791EFA6B-EA3C-4F6B-A6B3-08761B9A6182}"/>
    <cellStyle name="Millares 16 2 2 10" xfId="7117" xr:uid="{CC3FD95B-6275-4474-8069-4350911E6C5B}"/>
    <cellStyle name="Millares 16 2 2 10 2" xfId="28620" xr:uid="{7BE4F35E-F1F9-4A8C-B9A4-CBBCD2313B23}"/>
    <cellStyle name="Millares 16 2 2 11" xfId="8773" xr:uid="{9C18C680-486A-4CF1-8A20-D0ABCE619C62}"/>
    <cellStyle name="Millares 16 2 2 11 2" xfId="30276" xr:uid="{6D618F2D-C1AF-4A03-81A6-E73C188BFE6E}"/>
    <cellStyle name="Millares 16 2 2 12" xfId="15409" xr:uid="{A6FF7D4B-D823-4A5F-8F9F-B4F00710AD39}"/>
    <cellStyle name="Millares 16 2 2 12 2" xfId="36912" xr:uid="{4D3E7C5F-7FB8-4DED-8192-8C092AADAFE9}"/>
    <cellStyle name="Millares 16 2 2 13" xfId="22014" xr:uid="{A750F5D7-1664-4E76-AAE7-2DDC6790D288}"/>
    <cellStyle name="Millares 16 2 2 14" xfId="43517" xr:uid="{6B6008DE-EA56-4BD7-B809-16760E17913B}"/>
    <cellStyle name="Millares 16 2 2 2" xfId="788" xr:uid="{6DD51627-018C-4AF4-9B43-23EC0B15E82A}"/>
    <cellStyle name="Millares 16 2 2 2 10" xfId="15689" xr:uid="{3741CB56-829C-4CD5-9EA5-BB05B3E6B9C0}"/>
    <cellStyle name="Millares 16 2 2 2 10 2" xfId="37192" xr:uid="{577E1353-7DBD-4163-A0FB-6B77B2FB0C35}"/>
    <cellStyle name="Millares 16 2 2 2 11" xfId="22294" xr:uid="{20A8437F-1167-4D61-9353-29EB3B0DF50C}"/>
    <cellStyle name="Millares 16 2 2 2 12" xfId="43797" xr:uid="{3C4D6145-93BA-470C-8C13-2B6664B7C19E}"/>
    <cellStyle name="Millares 16 2 2 2 2" xfId="1734" xr:uid="{7F29148F-237C-47A6-9145-C6323AD8F7B5}"/>
    <cellStyle name="Millares 16 2 2 2 2 2" xfId="4563" xr:uid="{BFD05DC8-84EE-4F57-92C4-954E62B296C6}"/>
    <cellStyle name="Millares 16 2 2 2 2 2 2" xfId="12829" xr:uid="{6715B266-6060-4E7B-91C4-8A1CF0CF7D47}"/>
    <cellStyle name="Millares 16 2 2 2 2 2 2 2" xfId="34332" xr:uid="{A3DF74B1-65D5-44BB-BCEC-6E0DFC03B04D}"/>
    <cellStyle name="Millares 16 2 2 2 2 2 3" xfId="19464" xr:uid="{B01E1230-961E-4978-97DB-F68FB09E425D}"/>
    <cellStyle name="Millares 16 2 2 2 2 2 3 2" xfId="40967" xr:uid="{1A59848A-AF5A-43BB-B233-DFF476862744}"/>
    <cellStyle name="Millares 16 2 2 2 2 2 4" xfId="26069" xr:uid="{79A776DC-687F-4839-A0CB-F770079F2C00}"/>
    <cellStyle name="Millares 16 2 2 2 2 2 5" xfId="47572" xr:uid="{8F31518E-E3B2-4EA9-AF5E-A21E6056DBB2}"/>
    <cellStyle name="Millares 16 2 2 2 2 3" xfId="6702" xr:uid="{01ADB63C-AB3C-4282-A1FE-C8865EB7A5B3}"/>
    <cellStyle name="Millares 16 2 2 2 2 3 2" xfId="14968" xr:uid="{73F88F1A-4A23-4FED-9693-9EB054AA0EE3}"/>
    <cellStyle name="Millares 16 2 2 2 2 3 2 2" xfId="36471" xr:uid="{B46BF030-3343-44DF-A405-A2996781E84B}"/>
    <cellStyle name="Millares 16 2 2 2 2 3 3" xfId="21603" xr:uid="{C5230DCC-8A63-4BF6-9714-6F95D8AB4B4F}"/>
    <cellStyle name="Millares 16 2 2 2 2 3 3 2" xfId="43106" xr:uid="{81CB9926-7807-484C-8134-F7C1F597DA36}"/>
    <cellStyle name="Millares 16 2 2 2 2 3 4" xfId="28208" xr:uid="{93AC4D76-DA65-4570-BC2F-38BFEC8FF13B}"/>
    <cellStyle name="Millares 16 2 2 2 2 3 5" xfId="49711" xr:uid="{BED5C787-5C2D-4AF1-9436-19952EFE0773}"/>
    <cellStyle name="Millares 16 2 2 2 2 4" xfId="8343" xr:uid="{24E93141-D81A-49CF-A072-8735B95B629E}"/>
    <cellStyle name="Millares 16 2 2 2 2 4 2" xfId="29846" xr:uid="{49F062F1-64E7-44C9-8EC1-DEB7BDF54A0F}"/>
    <cellStyle name="Millares 16 2 2 2 2 5" xfId="10000" xr:uid="{902D7BAA-DB94-460A-9556-918D5146BE3F}"/>
    <cellStyle name="Millares 16 2 2 2 2 5 2" xfId="31503" xr:uid="{FF7B9186-B0E7-47DE-A2EB-3A17E91065E5}"/>
    <cellStyle name="Millares 16 2 2 2 2 6" xfId="16635" xr:uid="{DB0729A7-2F45-4D52-94E0-11C689FB8A3B}"/>
    <cellStyle name="Millares 16 2 2 2 2 6 2" xfId="38138" xr:uid="{E753509C-D6FB-4CEF-9852-13DE27240EB0}"/>
    <cellStyle name="Millares 16 2 2 2 2 7" xfId="23240" xr:uid="{12E324FC-4379-4BDD-90D7-B5B5C10384B1}"/>
    <cellStyle name="Millares 16 2 2 2 2 8" xfId="44743" xr:uid="{6ADE0D7F-1527-4965-BBAB-1975E4F1708A}"/>
    <cellStyle name="Millares 16 2 2 2 3" xfId="2421" xr:uid="{5E662B22-144E-47F9-807B-8491D9206E37}"/>
    <cellStyle name="Millares 16 2 2 2 3 2" xfId="10687" xr:uid="{0BA7B054-79AA-48FE-A455-CBE55165B4C0}"/>
    <cellStyle name="Millares 16 2 2 2 3 2 2" xfId="32190" xr:uid="{06A90571-925F-4FB1-B944-DFD00A38108A}"/>
    <cellStyle name="Millares 16 2 2 2 3 3" xfId="17322" xr:uid="{0C8007AC-6B06-4D9B-8630-41FB31DC5497}"/>
    <cellStyle name="Millares 16 2 2 2 3 3 2" xfId="38825" xr:uid="{B76246A0-0D92-4277-82E6-ED8BC57AC7D4}"/>
    <cellStyle name="Millares 16 2 2 2 3 4" xfId="23927" xr:uid="{27F24EE3-0C93-4EB8-9790-E6C00E23963E}"/>
    <cellStyle name="Millares 16 2 2 2 3 5" xfId="45430" xr:uid="{FEE36343-C0D7-4DA8-AE91-5E76D4D92CE6}"/>
    <cellStyle name="Millares 16 2 2 2 4" xfId="2938" xr:uid="{7AA8381B-A98B-4D7F-99F7-25CBDED741DE}"/>
    <cellStyle name="Millares 16 2 2 2 4 2" xfId="11204" xr:uid="{4AD2CB3F-5A53-4E97-9439-B939A7AA095D}"/>
    <cellStyle name="Millares 16 2 2 2 4 2 2" xfId="32707" xr:uid="{DEFA6576-0478-44C7-8088-F6494C9D8E8A}"/>
    <cellStyle name="Millares 16 2 2 2 4 3" xfId="17839" xr:uid="{70D63815-CE5E-444C-9C4D-6676FEB20402}"/>
    <cellStyle name="Millares 16 2 2 2 4 3 2" xfId="39342" xr:uid="{D9954F0D-1C4D-4DAD-A209-4DF2047EA5BE}"/>
    <cellStyle name="Millares 16 2 2 2 4 4" xfId="24444" xr:uid="{5BC8108E-FF0C-4789-9A27-D140D2365209}"/>
    <cellStyle name="Millares 16 2 2 2 4 5" xfId="45947" xr:uid="{39C55A4B-58F6-4493-B4EA-9FD72EC19740}"/>
    <cellStyle name="Millares 16 2 2 2 5" xfId="3617" xr:uid="{9D9D8E9E-0E8E-4274-8B90-7E6C1F6D7BD7}"/>
    <cellStyle name="Millares 16 2 2 2 5 2" xfId="11883" xr:uid="{21CF7B08-AF55-4CFF-A1EF-3D0067C4AAE1}"/>
    <cellStyle name="Millares 16 2 2 2 5 2 2" xfId="33386" xr:uid="{FEBF2CC9-3C2A-4A80-B1A9-7528B87EC4AA}"/>
    <cellStyle name="Millares 16 2 2 2 5 3" xfId="18518" xr:uid="{E83ACF2B-296C-4A3A-83AD-54C60E61D9B2}"/>
    <cellStyle name="Millares 16 2 2 2 5 3 2" xfId="40021" xr:uid="{D046CCCF-2DBB-4140-B226-AC5DA03D6605}"/>
    <cellStyle name="Millares 16 2 2 2 5 4" xfId="25123" xr:uid="{832110B0-5270-4353-BC65-5F7BE60B0C18}"/>
    <cellStyle name="Millares 16 2 2 2 5 5" xfId="46626" xr:uid="{FE282907-913D-48D4-AC78-8297E99CE98D}"/>
    <cellStyle name="Millares 16 2 2 2 6" xfId="5082" xr:uid="{F8C52762-CE9D-4E98-BEC0-5B92462E0BF9}"/>
    <cellStyle name="Millares 16 2 2 2 6 2" xfId="13348" xr:uid="{005589F7-D82D-4809-B279-9D562738E225}"/>
    <cellStyle name="Millares 16 2 2 2 6 2 2" xfId="34851" xr:uid="{B922A372-97C1-48CA-99C2-EA0C0D0E181A}"/>
    <cellStyle name="Millares 16 2 2 2 6 3" xfId="19983" xr:uid="{A64115BC-7D36-41E3-BF2F-AC83649CF03E}"/>
    <cellStyle name="Millares 16 2 2 2 6 3 2" xfId="41486" xr:uid="{FDE862A2-FC31-433B-884F-888124A10F7D}"/>
    <cellStyle name="Millares 16 2 2 2 6 4" xfId="26588" xr:uid="{800D035D-7E76-4FDD-B930-AF7B058ED8F9}"/>
    <cellStyle name="Millares 16 2 2 2 6 5" xfId="48091" xr:uid="{CA9C0BC4-9D6D-4013-AF23-C1324EFF219A}"/>
    <cellStyle name="Millares 16 2 2 2 7" xfId="5756" xr:uid="{41858482-2C2A-4855-8D7A-4DC98D35EF35}"/>
    <cellStyle name="Millares 16 2 2 2 7 2" xfId="14022" xr:uid="{DE66F689-7E7F-4136-9F81-51DF891E2C2F}"/>
    <cellStyle name="Millares 16 2 2 2 7 2 2" xfId="35525" xr:uid="{5ED10A9D-A870-4605-909C-AAD9E62A2206}"/>
    <cellStyle name="Millares 16 2 2 2 7 3" xfId="20657" xr:uid="{A97EFE7B-DE80-421D-B86A-ED9D56D5C6AB}"/>
    <cellStyle name="Millares 16 2 2 2 7 3 2" xfId="42160" xr:uid="{CB9073C2-06DF-4BDA-B7FA-9478DE621CE7}"/>
    <cellStyle name="Millares 16 2 2 2 7 4" xfId="27262" xr:uid="{D5FA28C0-1141-4EA7-9C77-CF11A404017F}"/>
    <cellStyle name="Millares 16 2 2 2 7 5" xfId="48765" xr:uid="{E8D4744E-E018-45BC-97DA-3FC9595F7E04}"/>
    <cellStyle name="Millares 16 2 2 2 8" xfId="7397" xr:uid="{47552F7E-FA5A-4583-8674-9AF8D98104BC}"/>
    <cellStyle name="Millares 16 2 2 2 8 2" xfId="28900" xr:uid="{E1952343-ECEB-4D1C-8D61-05C352670E13}"/>
    <cellStyle name="Millares 16 2 2 2 9" xfId="9054" xr:uid="{22A8A54A-1EAA-4414-ABC6-55438D7052BB}"/>
    <cellStyle name="Millares 16 2 2 2 9 2" xfId="30557" xr:uid="{8DEFD144-DF5F-49CF-B9CD-C9B43B2C64E8}"/>
    <cellStyle name="Millares 16 2 2 3" xfId="1058" xr:uid="{D0758B7C-E683-458C-BCE5-F01B19F037EA}"/>
    <cellStyle name="Millares 16 2 2 3 2" xfId="3887" xr:uid="{8622BA69-BC15-4893-BDE9-7E30760AD1D6}"/>
    <cellStyle name="Millares 16 2 2 3 2 2" xfId="12153" xr:uid="{BAAAD986-00D2-4198-8807-E35597892F2D}"/>
    <cellStyle name="Millares 16 2 2 3 2 2 2" xfId="33656" xr:uid="{B3DEF4EA-B00F-4524-B1C0-A2B99B4DF2A4}"/>
    <cellStyle name="Millares 16 2 2 3 2 3" xfId="18788" xr:uid="{4B84712C-0CEC-4562-87AE-430AE96F3AC0}"/>
    <cellStyle name="Millares 16 2 2 3 2 3 2" xfId="40291" xr:uid="{71641B0B-3BD3-4E4B-BBF4-4E3A63B9A9CF}"/>
    <cellStyle name="Millares 16 2 2 3 2 4" xfId="25393" xr:uid="{BBF47668-ADE9-46E5-B4C4-46FC3F2FB39D}"/>
    <cellStyle name="Millares 16 2 2 3 2 5" xfId="46896" xr:uid="{2E9B8619-B438-4FAC-B672-429F6A189FE3}"/>
    <cellStyle name="Millares 16 2 2 3 3" xfId="6026" xr:uid="{72003C41-66B3-44ED-A945-3A37ED2C67BF}"/>
    <cellStyle name="Millares 16 2 2 3 3 2" xfId="14292" xr:uid="{DE51FA0B-FCCC-4658-8D84-3C7A3B1AF65D}"/>
    <cellStyle name="Millares 16 2 2 3 3 2 2" xfId="35795" xr:uid="{782B6BEA-5230-4CC3-9CB1-006753F8E3B2}"/>
    <cellStyle name="Millares 16 2 2 3 3 3" xfId="20927" xr:uid="{6F034386-A774-441B-9AB0-C6AEB87081FB}"/>
    <cellStyle name="Millares 16 2 2 3 3 3 2" xfId="42430" xr:uid="{659BCC94-B0E2-40F8-BBB4-F1CEA359F865}"/>
    <cellStyle name="Millares 16 2 2 3 3 4" xfId="27532" xr:uid="{7970B9D2-BA73-47E4-AAB1-2A288F3AA8B1}"/>
    <cellStyle name="Millares 16 2 2 3 3 5" xfId="49035" xr:uid="{0933E102-DA80-4C1E-B62A-10AFD8D98A60}"/>
    <cellStyle name="Millares 16 2 2 3 4" xfId="7667" xr:uid="{25F7354B-2CC5-42E1-A4E3-021B194C906F}"/>
    <cellStyle name="Millares 16 2 2 3 4 2" xfId="29170" xr:uid="{A0A69D92-FFFE-48CF-823D-9B3AE8253A86}"/>
    <cellStyle name="Millares 16 2 2 3 5" xfId="9324" xr:uid="{7D1F772E-0FC1-4A7B-9D58-83662A48E0E8}"/>
    <cellStyle name="Millares 16 2 2 3 5 2" xfId="30827" xr:uid="{A0BC6724-2A16-4E96-910D-48EE4ADD5316}"/>
    <cellStyle name="Millares 16 2 2 3 6" xfId="15959" xr:uid="{C62CB60C-8709-44CD-B276-A4E39E8C03AD}"/>
    <cellStyle name="Millares 16 2 2 3 6 2" xfId="37462" xr:uid="{FD460097-D187-48A5-8E5C-11F90FBB06EF}"/>
    <cellStyle name="Millares 16 2 2 3 7" xfId="22564" xr:uid="{C7576860-968D-4A3A-9719-FC9D1738E981}"/>
    <cellStyle name="Millares 16 2 2 3 8" xfId="44067" xr:uid="{D3CF59B6-59CD-4FD9-932C-F24DDBD9A78C}"/>
    <cellStyle name="Millares 16 2 2 4" xfId="1454" xr:uid="{0D7DEC72-8CAE-4E0C-8BDF-B4043FD35AEE}"/>
    <cellStyle name="Millares 16 2 2 4 2" xfId="4283" xr:uid="{28E76906-F106-4E44-BCAC-CA618DB09B42}"/>
    <cellStyle name="Millares 16 2 2 4 2 2" xfId="12549" xr:uid="{45BFF391-7DE7-4010-9654-B519C7A7D21C}"/>
    <cellStyle name="Millares 16 2 2 4 2 2 2" xfId="34052" xr:uid="{86121AA0-D8B6-4833-AD64-E6CCE3093C82}"/>
    <cellStyle name="Millares 16 2 2 4 2 3" xfId="19184" xr:uid="{12670E5F-C25C-4276-A030-E4542410F73A}"/>
    <cellStyle name="Millares 16 2 2 4 2 3 2" xfId="40687" xr:uid="{7324E685-A72A-4FAF-8113-C47AF42751D4}"/>
    <cellStyle name="Millares 16 2 2 4 2 4" xfId="25789" xr:uid="{CE5EAA4A-0FA1-42BC-9451-4860979165C3}"/>
    <cellStyle name="Millares 16 2 2 4 2 5" xfId="47292" xr:uid="{57645609-251D-4E04-B7E5-D46CAE55A9D9}"/>
    <cellStyle name="Millares 16 2 2 4 3" xfId="6422" xr:uid="{42A4911C-294F-4E5F-A8F8-09F67F45363E}"/>
    <cellStyle name="Millares 16 2 2 4 3 2" xfId="14688" xr:uid="{D5C5A4E6-F456-4E57-B95F-C7825F0BDF46}"/>
    <cellStyle name="Millares 16 2 2 4 3 2 2" xfId="36191" xr:uid="{B8FAD2D0-93B0-4849-B11D-EDC642CCAAD1}"/>
    <cellStyle name="Millares 16 2 2 4 3 3" xfId="21323" xr:uid="{E9EF81E9-741A-4986-9A49-C78AD892CBD3}"/>
    <cellStyle name="Millares 16 2 2 4 3 3 2" xfId="42826" xr:uid="{28AA4A9F-C637-4FAD-9186-64CD31810891}"/>
    <cellStyle name="Millares 16 2 2 4 3 4" xfId="27928" xr:uid="{29129A7D-3783-4B35-9FDA-EAA3F2BF0020}"/>
    <cellStyle name="Millares 16 2 2 4 3 5" xfId="49431" xr:uid="{22B75F36-E719-49C5-8BBD-5B5449B23A7D}"/>
    <cellStyle name="Millares 16 2 2 4 4" xfId="8063" xr:uid="{0BB58B35-DACF-47D5-8459-AF1650694A7B}"/>
    <cellStyle name="Millares 16 2 2 4 4 2" xfId="29566" xr:uid="{369890CE-511E-42F0-BC26-B59D5DD98630}"/>
    <cellStyle name="Millares 16 2 2 4 5" xfId="9720" xr:uid="{A861723C-B602-4309-9321-A4D8A98DC418}"/>
    <cellStyle name="Millares 16 2 2 4 5 2" xfId="31223" xr:uid="{D6AA44C7-11D3-48AD-AC7C-EE23ACEBCBB3}"/>
    <cellStyle name="Millares 16 2 2 4 6" xfId="16355" xr:uid="{3E943B24-30DE-400A-A498-4E01E0EA0AF2}"/>
    <cellStyle name="Millares 16 2 2 4 6 2" xfId="37858" xr:uid="{0262D76F-280F-44FE-8A6A-6008D2E0C5C6}"/>
    <cellStyle name="Millares 16 2 2 4 7" xfId="22960" xr:uid="{DE490195-3FCA-4672-A2B9-ECF512DEB4DC}"/>
    <cellStyle name="Millares 16 2 2 4 8" xfId="44463" xr:uid="{7927C995-66B0-453D-9813-E4D4934CADFF}"/>
    <cellStyle name="Millares 16 2 2 5" xfId="2141" xr:uid="{3B177C41-FD1D-4133-B864-6EFB1171841E}"/>
    <cellStyle name="Millares 16 2 2 5 2" xfId="10407" xr:uid="{63574D11-795B-4E46-B8BC-1DE15C8A1CD5}"/>
    <cellStyle name="Millares 16 2 2 5 2 2" xfId="31910" xr:uid="{1CD721A6-4164-4618-8157-DF6569A3B4E4}"/>
    <cellStyle name="Millares 16 2 2 5 3" xfId="17042" xr:uid="{F31AFE5D-5E8E-4B11-9ECF-C0777FFC30A3}"/>
    <cellStyle name="Millares 16 2 2 5 3 2" xfId="38545" xr:uid="{AFC20F9C-B9E9-4C10-9085-2F36C197ECA5}"/>
    <cellStyle name="Millares 16 2 2 5 4" xfId="23647" xr:uid="{E03907D9-4787-46F2-BD87-B1759EBD8B1A}"/>
    <cellStyle name="Millares 16 2 2 5 5" xfId="45150" xr:uid="{1ADB829D-1916-4288-BB3A-DA26AD39D543}"/>
    <cellStyle name="Millares 16 2 2 6" xfId="2689" xr:uid="{2E058904-0328-4BE9-9B23-120D392C4E0C}"/>
    <cellStyle name="Millares 16 2 2 6 2" xfId="10955" xr:uid="{4C8D60F8-AC7F-4F38-9B46-B0E39ED6E170}"/>
    <cellStyle name="Millares 16 2 2 6 2 2" xfId="32458" xr:uid="{8FA5C3FF-3EDC-40FE-8E5A-6E4D0ED66C0F}"/>
    <cellStyle name="Millares 16 2 2 6 3" xfId="17590" xr:uid="{77EA8542-FDCF-4290-82C4-EE039A00020E}"/>
    <cellStyle name="Millares 16 2 2 6 3 2" xfId="39093" xr:uid="{DF220BF0-D681-4714-B818-FA08256A3996}"/>
    <cellStyle name="Millares 16 2 2 6 4" xfId="24195" xr:uid="{43115F95-1EA1-4D8F-9186-2E9C25AF37B0}"/>
    <cellStyle name="Millares 16 2 2 6 5" xfId="45698" xr:uid="{D8C3D0DA-BFCF-4313-AEC2-44C97D579F7E}"/>
    <cellStyle name="Millares 16 2 2 7" xfId="3337" xr:uid="{CE19A5C5-9327-4625-B4B3-E116F0697C9F}"/>
    <cellStyle name="Millares 16 2 2 7 2" xfId="11603" xr:uid="{2A497CA6-2C8B-4E00-B73C-4301971EA7ED}"/>
    <cellStyle name="Millares 16 2 2 7 2 2" xfId="33106" xr:uid="{9585AAF2-9FE7-4BC2-8EFE-DD748F2FA4D1}"/>
    <cellStyle name="Millares 16 2 2 7 3" xfId="18238" xr:uid="{2889BB61-E384-4C00-8EA1-C5FCBE7EA472}"/>
    <cellStyle name="Millares 16 2 2 7 3 2" xfId="39741" xr:uid="{C3865A53-A74D-4A79-ACE9-396B338508C0}"/>
    <cellStyle name="Millares 16 2 2 7 4" xfId="24843" xr:uid="{C80B2572-9C98-47F8-A1AB-3CE9A748E066}"/>
    <cellStyle name="Millares 16 2 2 7 5" xfId="46346" xr:uid="{DB517636-A472-49C7-AC49-194335865780}"/>
    <cellStyle name="Millares 16 2 2 8" xfId="4833" xr:uid="{AFBE63E6-0019-4826-BC3D-44B4A2CE78A2}"/>
    <cellStyle name="Millares 16 2 2 8 2" xfId="13099" xr:uid="{0D091EF0-569B-4BA7-B22C-C3C85424BD33}"/>
    <cellStyle name="Millares 16 2 2 8 2 2" xfId="34602" xr:uid="{ABD25B18-6146-423A-A48C-D6760C2C0725}"/>
    <cellStyle name="Millares 16 2 2 8 3" xfId="19734" xr:uid="{9237939B-854A-4E79-8A63-AFBECDB022D0}"/>
    <cellStyle name="Millares 16 2 2 8 3 2" xfId="41237" xr:uid="{A49DA337-4708-46FE-9A2C-493F7483A468}"/>
    <cellStyle name="Millares 16 2 2 8 4" xfId="26339" xr:uid="{C53A8C22-382B-4B34-934C-8E606D4693A0}"/>
    <cellStyle name="Millares 16 2 2 8 5" xfId="47842" xr:uid="{4B66B625-C6E4-44C8-A6A7-136E040A2AF2}"/>
    <cellStyle name="Millares 16 2 2 9" xfId="5476" xr:uid="{B4FA7F03-1AF0-4F54-A49E-FEB5FBCB84FB}"/>
    <cellStyle name="Millares 16 2 2 9 2" xfId="13742" xr:uid="{03E6771E-84D7-4859-ACD8-4E5958F9DAD2}"/>
    <cellStyle name="Millares 16 2 2 9 2 2" xfId="35245" xr:uid="{C666DD0C-8163-428A-AD83-1A7D43F0298B}"/>
    <cellStyle name="Millares 16 2 2 9 3" xfId="20377" xr:uid="{441F58A1-5C29-45EA-AF8D-F6F24ACA7F80}"/>
    <cellStyle name="Millares 16 2 2 9 3 2" xfId="41880" xr:uid="{9CE38897-B601-45D9-8E48-C5D8C23655CF}"/>
    <cellStyle name="Millares 16 2 2 9 4" xfId="26982" xr:uid="{A09B5931-8A80-4FA6-80F9-3191AB6D1C6D}"/>
    <cellStyle name="Millares 16 2 2 9 5" xfId="48485" xr:uid="{E82FD246-75DF-49A9-978D-B20793B37262}"/>
    <cellStyle name="Millares 16 2 3" xfId="379" xr:uid="{34D48C50-3E5E-4259-AE28-50855F906CB2}"/>
    <cellStyle name="Millares 16 2 3 10" xfId="15282" xr:uid="{1B6297D7-23D8-4692-9E09-157C4B42764C}"/>
    <cellStyle name="Millares 16 2 3 10 2" xfId="36785" xr:uid="{8942B3F0-C407-487E-B62A-4120A1C74D2E}"/>
    <cellStyle name="Millares 16 2 3 11" xfId="21887" xr:uid="{D37CE352-E47B-406C-BCA7-6D6ADD487631}"/>
    <cellStyle name="Millares 16 2 3 12" xfId="43390" xr:uid="{D7BFA81E-2B1E-4F86-AF88-CC27E4542C6F}"/>
    <cellStyle name="Millares 16 2 3 2" xfId="1327" xr:uid="{A73A8BD2-0AC4-4C3D-A61C-B0159E34F476}"/>
    <cellStyle name="Millares 16 2 3 2 2" xfId="4156" xr:uid="{8DE42E02-CA35-4B29-B4F4-D0E67AB40666}"/>
    <cellStyle name="Millares 16 2 3 2 2 2" xfId="12422" xr:uid="{69ADDEA4-A488-4422-B283-2AE1370488D6}"/>
    <cellStyle name="Millares 16 2 3 2 2 2 2" xfId="33925" xr:uid="{1F71860E-52B0-4A91-B6D4-F6EBF9EC6CAB}"/>
    <cellStyle name="Millares 16 2 3 2 2 3" xfId="19057" xr:uid="{D0F26F08-C097-4441-A244-98FD4EAA78A5}"/>
    <cellStyle name="Millares 16 2 3 2 2 3 2" xfId="40560" xr:uid="{4ACE4087-A085-4244-AD49-BF7CF0B8C302}"/>
    <cellStyle name="Millares 16 2 3 2 2 4" xfId="25662" xr:uid="{47B7CE77-2B74-4599-B012-2DCCCF5B98CE}"/>
    <cellStyle name="Millares 16 2 3 2 2 5" xfId="47165" xr:uid="{6B5F50BF-EF70-46D9-9740-0153B7A0B6D2}"/>
    <cellStyle name="Millares 16 2 3 2 3" xfId="6295" xr:uid="{061F5401-15BE-45A5-9B88-BAAD17B60512}"/>
    <cellStyle name="Millares 16 2 3 2 3 2" xfId="14561" xr:uid="{0423F6FF-049F-401E-AF62-C359A705FB53}"/>
    <cellStyle name="Millares 16 2 3 2 3 2 2" xfId="36064" xr:uid="{2E87C7FF-5767-420A-8015-AFD496C1760F}"/>
    <cellStyle name="Millares 16 2 3 2 3 3" xfId="21196" xr:uid="{E0B0D214-2B80-438D-92D9-81403F70FD56}"/>
    <cellStyle name="Millares 16 2 3 2 3 3 2" xfId="42699" xr:uid="{30C56736-24C3-4C51-A1B7-8E31BA46BE5B}"/>
    <cellStyle name="Millares 16 2 3 2 3 4" xfId="27801" xr:uid="{7F31C29C-6816-4A4E-9B38-3347239692FD}"/>
    <cellStyle name="Millares 16 2 3 2 3 5" xfId="49304" xr:uid="{EDA2D380-ECEA-4BD6-86B0-03FCE90FE554}"/>
    <cellStyle name="Millares 16 2 3 2 4" xfId="7936" xr:uid="{6865408B-2F22-4C2B-B9DF-AE556584337F}"/>
    <cellStyle name="Millares 16 2 3 2 4 2" xfId="29439" xr:uid="{48119C1F-520B-426B-A161-2E7B8675070E}"/>
    <cellStyle name="Millares 16 2 3 2 5" xfId="9593" xr:uid="{2669366C-358F-47D8-8526-F55FD68D09E3}"/>
    <cellStyle name="Millares 16 2 3 2 5 2" xfId="31096" xr:uid="{42361F50-4DA9-4D6C-B99C-D81620187AF2}"/>
    <cellStyle name="Millares 16 2 3 2 6" xfId="16228" xr:uid="{F943384E-BE0B-486A-8452-B80840F776E7}"/>
    <cellStyle name="Millares 16 2 3 2 6 2" xfId="37731" xr:uid="{1CBDE7C8-EBEE-43C6-ADCB-B9011EB5565B}"/>
    <cellStyle name="Millares 16 2 3 2 7" xfId="22833" xr:uid="{27181281-EBD2-4D00-A090-71612BC44E60}"/>
    <cellStyle name="Millares 16 2 3 2 8" xfId="44336" xr:uid="{6AB93DD0-E26B-4DF1-839E-0F6859CCEEE8}"/>
    <cellStyle name="Millares 16 2 3 3" xfId="2014" xr:uid="{5A251D53-BE09-42EF-A91D-98745F5DF433}"/>
    <cellStyle name="Millares 16 2 3 3 2" xfId="10280" xr:uid="{AE436BFD-EB98-4446-85FD-B0CA0BE9BB0B}"/>
    <cellStyle name="Millares 16 2 3 3 2 2" xfId="31783" xr:uid="{A568C18D-9BBA-4B12-8A13-84FAD56D02DD}"/>
    <cellStyle name="Millares 16 2 3 3 3" xfId="16915" xr:uid="{488BFE2E-43C7-4F6F-9C08-CF34D137B41B}"/>
    <cellStyle name="Millares 16 2 3 3 3 2" xfId="38418" xr:uid="{EE116CA4-09C9-4E96-B215-59DF8C674CE1}"/>
    <cellStyle name="Millares 16 2 3 3 4" xfId="23520" xr:uid="{C3141375-E25F-4612-9431-4351A70BF36F}"/>
    <cellStyle name="Millares 16 2 3 3 5" xfId="45023" xr:uid="{0841CFA8-6F32-4157-87B5-F477795E8959}"/>
    <cellStyle name="Millares 16 2 3 4" xfId="2813" xr:uid="{21F4CF8A-7443-42C2-AFDF-57342ACEEEB6}"/>
    <cellStyle name="Millares 16 2 3 4 2" xfId="11079" xr:uid="{0F07FC15-8FD3-4B4B-A025-F5448BE6D45E}"/>
    <cellStyle name="Millares 16 2 3 4 2 2" xfId="32582" xr:uid="{CF0216AA-E95F-4847-840D-CFF620723574}"/>
    <cellStyle name="Millares 16 2 3 4 3" xfId="17714" xr:uid="{76C9DEF7-B7DD-443F-9F99-C9A683EED099}"/>
    <cellStyle name="Millares 16 2 3 4 3 2" xfId="39217" xr:uid="{E296AB8B-6082-43BC-8365-EA7D337684AE}"/>
    <cellStyle name="Millares 16 2 3 4 4" xfId="24319" xr:uid="{1B2FD1D2-7B6C-4031-BCB0-77D93EBCC53C}"/>
    <cellStyle name="Millares 16 2 3 4 5" xfId="45822" xr:uid="{9D159B62-3A81-4172-BFD1-C9F60739E00B}"/>
    <cellStyle name="Millares 16 2 3 5" xfId="3210" xr:uid="{0A49D23E-A984-4FCE-A25F-68D67B980F3C}"/>
    <cellStyle name="Millares 16 2 3 5 2" xfId="11476" xr:uid="{C1D180A3-83CB-4E2F-8CC0-1EE968EB2A36}"/>
    <cellStyle name="Millares 16 2 3 5 2 2" xfId="32979" xr:uid="{1A6E070F-031F-476C-9138-24F0ECF534A9}"/>
    <cellStyle name="Millares 16 2 3 5 3" xfId="18111" xr:uid="{C3EA804F-0D27-49D6-A335-E57196CE8F2E}"/>
    <cellStyle name="Millares 16 2 3 5 3 2" xfId="39614" xr:uid="{56582FAA-291F-4F14-8236-B2AE16930AEA}"/>
    <cellStyle name="Millares 16 2 3 5 4" xfId="24716" xr:uid="{793A65B4-64AA-4E82-AE3E-A702332B169E}"/>
    <cellStyle name="Millares 16 2 3 5 5" xfId="46219" xr:uid="{C1F85BB4-ABCC-47A0-9A67-FEFD91F46079}"/>
    <cellStyle name="Millares 16 2 3 6" xfId="4957" xr:uid="{DD64B480-FB11-422D-9E87-96FE405B41CA}"/>
    <cellStyle name="Millares 16 2 3 6 2" xfId="13223" xr:uid="{11350581-F8F0-41AB-9D5D-10E267C74C55}"/>
    <cellStyle name="Millares 16 2 3 6 2 2" xfId="34726" xr:uid="{5481A556-FF4B-4897-B19B-F5A0C27BCBF1}"/>
    <cellStyle name="Millares 16 2 3 6 3" xfId="19858" xr:uid="{D3BFA30A-C4E6-45F6-BBD9-D1E7C8D2C034}"/>
    <cellStyle name="Millares 16 2 3 6 3 2" xfId="41361" xr:uid="{E5C55267-E162-424B-B5F4-376B43B174E3}"/>
    <cellStyle name="Millares 16 2 3 6 4" xfId="26463" xr:uid="{65855A4E-8670-4579-A19E-E6A6013CDDB3}"/>
    <cellStyle name="Millares 16 2 3 6 5" xfId="47966" xr:uid="{2309B562-2077-4493-B112-5349CE6CA4F3}"/>
    <cellStyle name="Millares 16 2 3 7" xfId="5349" xr:uid="{E1BAAD41-052D-439D-8249-FD3788B0123B}"/>
    <cellStyle name="Millares 16 2 3 7 2" xfId="13615" xr:uid="{0BAFBE51-24A8-4CCF-AF0E-23DACCF17858}"/>
    <cellStyle name="Millares 16 2 3 7 2 2" xfId="35118" xr:uid="{BF8BEF4C-0147-4EEF-A0F1-D26A0054D11B}"/>
    <cellStyle name="Millares 16 2 3 7 3" xfId="20250" xr:uid="{3A47ACF3-402E-44B6-887C-95182F4AFB14}"/>
    <cellStyle name="Millares 16 2 3 7 3 2" xfId="41753" xr:uid="{2B0EB619-7980-47E0-8BE9-DF544BC78FBD}"/>
    <cellStyle name="Millares 16 2 3 7 4" xfId="26855" xr:uid="{B9DB58AE-9CC0-413D-9A1F-F70FCB06F64A}"/>
    <cellStyle name="Millares 16 2 3 7 5" xfId="48358" xr:uid="{2EB9778F-D122-4FBB-B9D9-FCA8EB016D05}"/>
    <cellStyle name="Millares 16 2 3 8" xfId="6990" xr:uid="{567AD230-92B6-492F-96E6-5EB1E88E79CD}"/>
    <cellStyle name="Millares 16 2 3 8 2" xfId="28493" xr:uid="{9C4697B3-E343-4E75-A2E4-C2C94E7C5364}"/>
    <cellStyle name="Millares 16 2 3 9" xfId="8646" xr:uid="{4043DCB6-1B9B-40E6-ABCD-79989A9F0A3A}"/>
    <cellStyle name="Millares 16 2 3 9 2" xfId="30149" xr:uid="{5ACF6A30-6098-4D30-AE7D-7F4721366DFC}"/>
    <cellStyle name="Millares 16 2 4" xfId="663" xr:uid="{1EE79081-2E1B-4463-BCE5-1775F5A766C0}"/>
    <cellStyle name="Millares 16 2 4 10" xfId="43672" xr:uid="{DBDE49B2-ABD0-40D8-AFD9-32D1AA4B17AA}"/>
    <cellStyle name="Millares 16 2 4 2" xfId="1609" xr:uid="{831AD3C0-34CB-4DBD-B361-701623A41049}"/>
    <cellStyle name="Millares 16 2 4 2 2" xfId="4438" xr:uid="{A98CDEC4-56B0-4C4C-96A5-928ACAC7E267}"/>
    <cellStyle name="Millares 16 2 4 2 2 2" xfId="12704" xr:uid="{B40C2E86-CA80-4B14-8BB0-EDAB0EEE42F3}"/>
    <cellStyle name="Millares 16 2 4 2 2 2 2" xfId="34207" xr:uid="{55A0C791-4FDE-4CC6-8292-C5B41567C288}"/>
    <cellStyle name="Millares 16 2 4 2 2 3" xfId="19339" xr:uid="{652C2476-FE35-4D3C-83AD-EA9D66B7C302}"/>
    <cellStyle name="Millares 16 2 4 2 2 3 2" xfId="40842" xr:uid="{2409CA80-F803-42EF-A9AB-68A3CDB70C1C}"/>
    <cellStyle name="Millares 16 2 4 2 2 4" xfId="25944" xr:uid="{11CC0B56-03D5-4C7F-A148-819D45FF4D53}"/>
    <cellStyle name="Millares 16 2 4 2 2 5" xfId="47447" xr:uid="{44BCCBC3-4068-4740-AA62-CF1FD48C24D7}"/>
    <cellStyle name="Millares 16 2 4 2 3" xfId="6577" xr:uid="{9E0810F2-0437-4A58-916F-F8ABA7B15C3D}"/>
    <cellStyle name="Millares 16 2 4 2 3 2" xfId="14843" xr:uid="{D47DAECD-2CAB-4B93-AD68-A755992F13D8}"/>
    <cellStyle name="Millares 16 2 4 2 3 2 2" xfId="36346" xr:uid="{6EF03EC2-D515-4684-99BF-96F91DAEB48C}"/>
    <cellStyle name="Millares 16 2 4 2 3 3" xfId="21478" xr:uid="{9D827E79-AAAF-46F7-9A46-7E7CC8F2028F}"/>
    <cellStyle name="Millares 16 2 4 2 3 3 2" xfId="42981" xr:uid="{F3B35350-AB09-4F5A-B780-08BAC7D8E1D5}"/>
    <cellStyle name="Millares 16 2 4 2 3 4" xfId="28083" xr:uid="{F2344255-E7C2-415E-AB67-B0EF85925B5A}"/>
    <cellStyle name="Millares 16 2 4 2 3 5" xfId="49586" xr:uid="{7030C40E-3671-4808-84EB-7919CE8E6E5C}"/>
    <cellStyle name="Millares 16 2 4 2 4" xfId="8218" xr:uid="{1EBD2D8E-0DEB-4FF2-9DA5-8965843E4D75}"/>
    <cellStyle name="Millares 16 2 4 2 4 2" xfId="29721" xr:uid="{65DB34B7-86DE-4559-A744-41328CF693AF}"/>
    <cellStyle name="Millares 16 2 4 2 5" xfId="9875" xr:uid="{6D9AF54E-81E6-4B80-B5A2-FE8ABB99F379}"/>
    <cellStyle name="Millares 16 2 4 2 5 2" xfId="31378" xr:uid="{1EFD7643-A784-439C-BA44-413BA24CFE89}"/>
    <cellStyle name="Millares 16 2 4 2 6" xfId="16510" xr:uid="{F7CB3E27-2A04-4776-B368-81DC0D1116A9}"/>
    <cellStyle name="Millares 16 2 4 2 6 2" xfId="38013" xr:uid="{E23DC25B-D60A-4355-8374-8AF70679DC53}"/>
    <cellStyle name="Millares 16 2 4 2 7" xfId="23115" xr:uid="{2C823FFC-3760-4D40-B321-B7E764B77C14}"/>
    <cellStyle name="Millares 16 2 4 2 8" xfId="44618" xr:uid="{11343FF9-BA71-419B-A0C6-5D700876FF80}"/>
    <cellStyle name="Millares 16 2 4 3" xfId="2296" xr:uid="{3D59BB76-1C4F-4148-A4D4-4296C2FD0FA0}"/>
    <cellStyle name="Millares 16 2 4 3 2" xfId="10562" xr:uid="{3DDE24D4-D401-438D-A15A-8FFB66B70578}"/>
    <cellStyle name="Millares 16 2 4 3 2 2" xfId="32065" xr:uid="{C8FAF16D-8F8C-484F-B104-59A16D4D14C9}"/>
    <cellStyle name="Millares 16 2 4 3 3" xfId="17197" xr:uid="{B863D28C-63B5-4A4A-97D1-A7205CBD2D84}"/>
    <cellStyle name="Millares 16 2 4 3 3 2" xfId="38700" xr:uid="{AD837B2C-F06F-4025-911E-6A7309DE8B24}"/>
    <cellStyle name="Millares 16 2 4 3 4" xfId="23802" xr:uid="{500A64D6-3B63-45C3-B91D-62ECD06F6FE8}"/>
    <cellStyle name="Millares 16 2 4 3 5" xfId="45305" xr:uid="{E6438B25-35B0-477F-9266-563B4438242D}"/>
    <cellStyle name="Millares 16 2 4 4" xfId="3492" xr:uid="{626E3175-8E84-4FE0-A9D5-0E263970FB90}"/>
    <cellStyle name="Millares 16 2 4 4 2" xfId="11758" xr:uid="{AE8C6CD5-7545-4B95-8934-083D73997BD7}"/>
    <cellStyle name="Millares 16 2 4 4 2 2" xfId="33261" xr:uid="{5171BA5B-98CF-4CC4-94F2-9655A90558B1}"/>
    <cellStyle name="Millares 16 2 4 4 3" xfId="18393" xr:uid="{EDA11BC9-F0B6-4082-B511-24E8C5A29FAB}"/>
    <cellStyle name="Millares 16 2 4 4 3 2" xfId="39896" xr:uid="{4C6DD5CD-1256-4C9B-AF38-80B688108645}"/>
    <cellStyle name="Millares 16 2 4 4 4" xfId="24998" xr:uid="{DA9D83C1-0800-44A6-8E13-2F33F62CE70E}"/>
    <cellStyle name="Millares 16 2 4 4 5" xfId="46501" xr:uid="{39267EBE-2834-41BF-98C6-6F6388DEDEB5}"/>
    <cellStyle name="Millares 16 2 4 5" xfId="5631" xr:uid="{BD247B7F-C192-4B68-86E3-006C30B51E58}"/>
    <cellStyle name="Millares 16 2 4 5 2" xfId="13897" xr:uid="{6B780FF8-8AF0-4666-86DC-4E02A8F00947}"/>
    <cellStyle name="Millares 16 2 4 5 2 2" xfId="35400" xr:uid="{58E617B3-61D3-47DB-8736-59A9C8DCC2AD}"/>
    <cellStyle name="Millares 16 2 4 5 3" xfId="20532" xr:uid="{679DF2D3-9105-4C2D-8EA7-BD2CA2EFEB9C}"/>
    <cellStyle name="Millares 16 2 4 5 3 2" xfId="42035" xr:uid="{D92EDBE0-99D5-4BB0-86D6-30589951DC1F}"/>
    <cellStyle name="Millares 16 2 4 5 4" xfId="27137" xr:uid="{954C1111-8069-47E2-AE99-DAF00BFF7D2A}"/>
    <cellStyle name="Millares 16 2 4 5 5" xfId="48640" xr:uid="{2E8CDA4A-0C7E-45D5-965D-0DFF3C8CCC2B}"/>
    <cellStyle name="Millares 16 2 4 6" xfId="7272" xr:uid="{F0160D28-3895-483C-89C1-101EA5EB2383}"/>
    <cellStyle name="Millares 16 2 4 6 2" xfId="28775" xr:uid="{9BE818D4-AEEE-4CBD-B820-28B3EECC43CE}"/>
    <cellStyle name="Millares 16 2 4 7" xfId="8929" xr:uid="{FB38D61D-72F6-4914-BE03-3DBFE8F78691}"/>
    <cellStyle name="Millares 16 2 4 7 2" xfId="30432" xr:uid="{C2EC92EF-96A8-41B5-875E-845987749FA4}"/>
    <cellStyle name="Millares 16 2 4 8" xfId="15564" xr:uid="{DF82BC03-C9F2-498E-ADEA-57A8AACDA7E7}"/>
    <cellStyle name="Millares 16 2 4 8 2" xfId="37067" xr:uid="{E671885F-1FA2-4FFD-8118-877080E1350F}"/>
    <cellStyle name="Millares 16 2 4 9" xfId="22169" xr:uid="{8CEF5FB8-29F3-42CC-9F4E-AC9FB6796C36}"/>
    <cellStyle name="Millares 16 2 5" xfId="931" xr:uid="{7CD90190-F375-4424-A007-E29D0B2DF763}"/>
    <cellStyle name="Millares 16 2 5 2" xfId="3760" xr:uid="{42C91F49-D0A3-4174-BEF5-B80EF58E89D4}"/>
    <cellStyle name="Millares 16 2 5 2 2" xfId="12026" xr:uid="{91114A38-C5D8-4C4B-BED4-694716EFD2B3}"/>
    <cellStyle name="Millares 16 2 5 2 2 2" xfId="33529" xr:uid="{3132D535-5BAE-432B-AC93-F255E796F91C}"/>
    <cellStyle name="Millares 16 2 5 2 3" xfId="18661" xr:uid="{8CE79C7A-AF68-4CAC-94CF-12DD8C83FBDE}"/>
    <cellStyle name="Millares 16 2 5 2 3 2" xfId="40164" xr:uid="{96B2001A-5769-470E-82FD-DA0B7A2587D2}"/>
    <cellStyle name="Millares 16 2 5 2 4" xfId="25266" xr:uid="{47E6AD05-E9DE-4567-BE4E-46F7808AF2AB}"/>
    <cellStyle name="Millares 16 2 5 2 5" xfId="46769" xr:uid="{F54BDEA7-7A0E-4CAE-BE1F-094209F319E4}"/>
    <cellStyle name="Millares 16 2 5 3" xfId="5899" xr:uid="{E2B18BE7-8F36-429F-A20A-4CB02FCC569A}"/>
    <cellStyle name="Millares 16 2 5 3 2" xfId="14165" xr:uid="{C3F9755F-C408-44C8-974B-EF1F7AF210B0}"/>
    <cellStyle name="Millares 16 2 5 3 2 2" xfId="35668" xr:uid="{C87F611F-31AD-43EE-821D-B6F6CDB99472}"/>
    <cellStyle name="Millares 16 2 5 3 3" xfId="20800" xr:uid="{FB8DB395-1D67-4C6D-830B-984C7E9B3371}"/>
    <cellStyle name="Millares 16 2 5 3 3 2" xfId="42303" xr:uid="{0CF0289D-472F-4A35-A4B1-387D8AD92B50}"/>
    <cellStyle name="Millares 16 2 5 3 4" xfId="27405" xr:uid="{934E5B97-CB47-401C-B9DF-455275A284DA}"/>
    <cellStyle name="Millares 16 2 5 3 5" xfId="48908" xr:uid="{815A7601-7A5C-478B-9279-8C843A6AEB4B}"/>
    <cellStyle name="Millares 16 2 5 4" xfId="7540" xr:uid="{64D58AD6-6C21-41A3-94EA-1F7E666DE4CD}"/>
    <cellStyle name="Millares 16 2 5 4 2" xfId="29043" xr:uid="{3C3F666B-C9FF-4984-A692-801F8527467A}"/>
    <cellStyle name="Millares 16 2 5 5" xfId="9197" xr:uid="{BA5C9358-243D-474F-ADA0-11D1657E49F6}"/>
    <cellStyle name="Millares 16 2 5 5 2" xfId="30700" xr:uid="{DF2DD10D-BFB9-4FB9-9EB4-BDB200CAFEE9}"/>
    <cellStyle name="Millares 16 2 5 6" xfId="15832" xr:uid="{ECA85434-6FCF-4626-B7E7-690C02567D5F}"/>
    <cellStyle name="Millares 16 2 5 6 2" xfId="37335" xr:uid="{4A1F52FC-5B9D-44E9-AFCF-8A7F6EAA78FF}"/>
    <cellStyle name="Millares 16 2 5 7" xfId="22437" xr:uid="{9AD55020-81E5-4AFE-9555-70FE155FDAE8}"/>
    <cellStyle name="Millares 16 2 5 8" xfId="43940" xr:uid="{F3871E51-3B6C-47F1-ABC1-BE2092EF509E}"/>
    <cellStyle name="Millares 16 2 6" xfId="1192" xr:uid="{D31BAC10-2C26-43BA-95F0-E18D34CE703B}"/>
    <cellStyle name="Millares 16 2 6 2" xfId="4021" xr:uid="{3A7D123E-18C3-419A-92D3-FA07499FEC2C}"/>
    <cellStyle name="Millares 16 2 6 2 2" xfId="12287" xr:uid="{1094DB19-6D79-4891-A06D-B1D0C95F9B2A}"/>
    <cellStyle name="Millares 16 2 6 2 2 2" xfId="33790" xr:uid="{4F56FFFE-C6E6-4AA0-8F8B-BD5A5A82D9F6}"/>
    <cellStyle name="Millares 16 2 6 2 3" xfId="18922" xr:uid="{22513980-27ED-4110-9F07-513351B0C31D}"/>
    <cellStyle name="Millares 16 2 6 2 3 2" xfId="40425" xr:uid="{5244265D-2BEB-45A4-BD30-9BA3F3401069}"/>
    <cellStyle name="Millares 16 2 6 2 4" xfId="25527" xr:uid="{B85BF073-D7F9-49A4-AEA7-AB02E50C35F4}"/>
    <cellStyle name="Millares 16 2 6 2 5" xfId="47030" xr:uid="{EC65EB56-D3E2-4ACC-80D7-985D36FB947E}"/>
    <cellStyle name="Millares 16 2 6 3" xfId="6160" xr:uid="{ED962429-4C0D-46A6-BB8B-6776D9919BE6}"/>
    <cellStyle name="Millares 16 2 6 3 2" xfId="14426" xr:uid="{6C513439-A7BC-4A02-82E9-83F9E7F7F89B}"/>
    <cellStyle name="Millares 16 2 6 3 2 2" xfId="35929" xr:uid="{A848BCFD-536D-4D9E-9765-EB8273C05647}"/>
    <cellStyle name="Millares 16 2 6 3 3" xfId="21061" xr:uid="{F7406B00-BED8-4AAD-A9FB-D423F2AED802}"/>
    <cellStyle name="Millares 16 2 6 3 3 2" xfId="42564" xr:uid="{A2D672F0-A975-4D26-B44F-52F7F1E390C9}"/>
    <cellStyle name="Millares 16 2 6 3 4" xfId="27666" xr:uid="{24B94C16-D99F-4DC9-BCEC-0F1D8C591B65}"/>
    <cellStyle name="Millares 16 2 6 3 5" xfId="49169" xr:uid="{36ECBBC2-79D3-4F36-8313-BA457A4F0FB0}"/>
    <cellStyle name="Millares 16 2 6 4" xfId="7801" xr:uid="{5982BB6A-5DE9-4C56-A0A5-4D68C93DE33C}"/>
    <cellStyle name="Millares 16 2 6 4 2" xfId="29304" xr:uid="{4D0964F2-A5A7-462B-8F2A-82D642647BF8}"/>
    <cellStyle name="Millares 16 2 6 5" xfId="9458" xr:uid="{0161D3C9-823E-429F-8677-B9C6FF22D198}"/>
    <cellStyle name="Millares 16 2 6 5 2" xfId="30961" xr:uid="{EEB75A16-060B-4575-8072-5B5E8D266825}"/>
    <cellStyle name="Millares 16 2 6 6" xfId="16093" xr:uid="{B45810D9-8628-4712-B7E0-E9EE95DC86C5}"/>
    <cellStyle name="Millares 16 2 6 6 2" xfId="37596" xr:uid="{7D929177-D0F5-44F5-937D-B99B1EC431CF}"/>
    <cellStyle name="Millares 16 2 6 7" xfId="22698" xr:uid="{1C1F045A-DBDA-4E03-A589-A44DA19C3E5C}"/>
    <cellStyle name="Millares 16 2 6 8" xfId="44201" xr:uid="{5D4F3522-B2AD-44B7-B968-A9E25D8801F3}"/>
    <cellStyle name="Millares 16 2 7" xfId="1880" xr:uid="{91D47F6B-CE44-4CCB-98AD-4C41ECDA12CF}"/>
    <cellStyle name="Millares 16 2 7 2" xfId="10146" xr:uid="{5E66E2B9-6F5B-4B45-B486-7ABC2FC6B897}"/>
    <cellStyle name="Millares 16 2 7 2 2" xfId="31649" xr:uid="{AA825E72-5DDE-4425-BCB5-5AB4A57FA641}"/>
    <cellStyle name="Millares 16 2 7 3" xfId="16781" xr:uid="{4EDD3F3B-34CC-46C6-A50A-C7842CCAC2AE}"/>
    <cellStyle name="Millares 16 2 7 3 2" xfId="38284" xr:uid="{3D87CDE2-3F91-45CC-B039-0C7D270AAC9D}"/>
    <cellStyle name="Millares 16 2 7 4" xfId="23386" xr:uid="{9EEDD7A9-E8B8-441B-954C-E95B0B2C94C8}"/>
    <cellStyle name="Millares 16 2 7 5" xfId="44889" xr:uid="{531F53BE-1000-418E-8BEF-24F991652C01}"/>
    <cellStyle name="Millares 16 2 8" xfId="2565" xr:uid="{45CE0054-0CDE-4888-8436-62B57D7FAF33}"/>
    <cellStyle name="Millares 16 2 8 2" xfId="10831" xr:uid="{5E89BC39-FF00-4B78-8EFC-E7DFC04EFBE6}"/>
    <cellStyle name="Millares 16 2 8 2 2" xfId="32334" xr:uid="{1434DE6A-47B5-4148-BE1B-E90E356F4A8D}"/>
    <cellStyle name="Millares 16 2 8 3" xfId="17466" xr:uid="{B29AC718-3A65-478C-BF77-7039F646A319}"/>
    <cellStyle name="Millares 16 2 8 3 2" xfId="38969" xr:uid="{A210A3FF-BD8B-4DF3-8A8C-5E625FA378DD}"/>
    <cellStyle name="Millares 16 2 8 4" xfId="24071" xr:uid="{6C6203C0-AB50-4A9A-BD41-0CED97DFFB9C}"/>
    <cellStyle name="Millares 16 2 8 5" xfId="45574" xr:uid="{A32AE0C5-915F-44BD-AF9F-ADC7060A4601}"/>
    <cellStyle name="Millares 16 2 9" xfId="3076" xr:uid="{039451C9-B58E-49DE-92FA-F90BA145B954}"/>
    <cellStyle name="Millares 16 2 9 2" xfId="11342" xr:uid="{E65F4032-4BA1-41C0-B363-B5AC3E14D41F}"/>
    <cellStyle name="Millares 16 2 9 2 2" xfId="32845" xr:uid="{14CF9A6E-14D6-4E5E-B4C7-B68BD1D0AE25}"/>
    <cellStyle name="Millares 16 2 9 3" xfId="17977" xr:uid="{F55E7B27-B942-43B9-ABF2-3E5BE8E5A3B4}"/>
    <cellStyle name="Millares 16 2 9 3 2" xfId="39480" xr:uid="{84C94887-4318-45FE-B987-375056DF59A4}"/>
    <cellStyle name="Millares 16 2 9 4" xfId="24582" xr:uid="{776ADAC6-A396-4A63-80BD-FAF66E7978A4}"/>
    <cellStyle name="Millares 16 2 9 5" xfId="46085" xr:uid="{172BCC38-DAFD-488A-887F-4865E0061B6E}"/>
    <cellStyle name="Millares 16 3" xfId="215" xr:uid="{C4E1818E-7269-4DF2-929D-7DFD4DD674E4}"/>
    <cellStyle name="Millares 16 3 10" xfId="4734" xr:uid="{85CC0F10-4E79-4DE5-9465-D58989B11219}"/>
    <cellStyle name="Millares 16 3 10 2" xfId="13000" xr:uid="{BE6A0650-3EC8-4067-B05B-CBAFDB62D42D}"/>
    <cellStyle name="Millares 16 3 10 2 2" xfId="34503" xr:uid="{81FD77DB-84CB-4E13-B59A-5920945BC58D}"/>
    <cellStyle name="Millares 16 3 10 3" xfId="19635" xr:uid="{966EDA0D-9435-4674-ADFF-EB849AA5F46C}"/>
    <cellStyle name="Millares 16 3 10 3 2" xfId="41138" xr:uid="{3D5DA932-CDB3-4298-B3A6-8D4A83B9E1C8}"/>
    <cellStyle name="Millares 16 3 10 4" xfId="26240" xr:uid="{D8FAC530-757C-47C5-A683-F6DE026A5206}"/>
    <cellStyle name="Millares 16 3 10 5" xfId="47743" xr:uid="{87695B9D-5AF4-4103-BE0B-A88D4CD1EEEC}"/>
    <cellStyle name="Millares 16 3 11" xfId="5237" xr:uid="{E7A656BC-33F7-493B-9872-336B30F1D276}"/>
    <cellStyle name="Millares 16 3 11 2" xfId="13503" xr:uid="{EDD85D4E-238E-4A79-9006-3F69E59C06A7}"/>
    <cellStyle name="Millares 16 3 11 2 2" xfId="35006" xr:uid="{CAF68D9D-FA4F-431B-A814-8941FCEA9137}"/>
    <cellStyle name="Millares 16 3 11 3" xfId="20138" xr:uid="{5F002476-9165-44CA-AA1B-E213470A6B94}"/>
    <cellStyle name="Millares 16 3 11 3 2" xfId="41641" xr:uid="{7090C365-BD65-4DC0-BCBD-EC178163FF1F}"/>
    <cellStyle name="Millares 16 3 11 4" xfId="26743" xr:uid="{2AD2572A-D645-44C5-B02B-2052880AA858}"/>
    <cellStyle name="Millares 16 3 11 5" xfId="48246" xr:uid="{DBA6715A-CD70-4CB0-B44C-5B3ECF7FB395}"/>
    <cellStyle name="Millares 16 3 12" xfId="6878" xr:uid="{EFDFDE64-7D58-4513-A947-95ED1A24D639}"/>
    <cellStyle name="Millares 16 3 12 2" xfId="28381" xr:uid="{7AF937EA-6B3D-42D6-80CA-67A8D7F6B69E}"/>
    <cellStyle name="Millares 16 3 13" xfId="8532" xr:uid="{95E420BB-A09A-45F2-BF22-3BA67660914D}"/>
    <cellStyle name="Millares 16 3 13 2" xfId="30035" xr:uid="{11555F08-46BC-4F13-9480-6BD627D1D5D5}"/>
    <cellStyle name="Millares 16 3 14" xfId="15171" xr:uid="{FEF506E3-61F3-4353-A652-D1501C25FD65}"/>
    <cellStyle name="Millares 16 3 14 2" xfId="36674" xr:uid="{972223A7-160E-46F9-9FFF-2B150A2D5048}"/>
    <cellStyle name="Millares 16 3 15" xfId="21776" xr:uid="{7C4A8109-080A-457F-9584-F7244A6D7E6A}"/>
    <cellStyle name="Millares 16 3 16" xfId="43279" xr:uid="{002BD819-37DF-4C88-91ED-17C0B47B53A6}"/>
    <cellStyle name="Millares 16 3 2" xfId="530" xr:uid="{FAE449A8-713F-45F0-8EA1-D308BDE85A86}"/>
    <cellStyle name="Millares 16 3 2 10" xfId="7141" xr:uid="{8DDDA6DB-268B-4055-8161-41E2BA0AB88B}"/>
    <cellStyle name="Millares 16 3 2 10 2" xfId="28644" xr:uid="{50541E4F-65EB-4D3B-BDBE-BF342F359B1E}"/>
    <cellStyle name="Millares 16 3 2 11" xfId="8797" xr:uid="{585ACBA3-2951-4BA7-ADA5-09C6564C46DC}"/>
    <cellStyle name="Millares 16 3 2 11 2" xfId="30300" xr:uid="{BC3034E2-F68B-4D65-BB50-7791DD6E2945}"/>
    <cellStyle name="Millares 16 3 2 12" xfId="15433" xr:uid="{F96F5BF0-0258-4B96-BEA6-A0AD99A210BE}"/>
    <cellStyle name="Millares 16 3 2 12 2" xfId="36936" xr:uid="{77684AE3-741F-4189-90E3-DD58D19594BB}"/>
    <cellStyle name="Millares 16 3 2 13" xfId="22038" xr:uid="{8E583DEC-F5BE-4BCD-83BC-6BBC1124345C}"/>
    <cellStyle name="Millares 16 3 2 14" xfId="43541" xr:uid="{5D4258B3-7437-4833-A3A0-4BF110EE2327}"/>
    <cellStyle name="Millares 16 3 2 2" xfId="812" xr:uid="{A273CD3D-BDDD-4A1F-A0B1-D364305D1637}"/>
    <cellStyle name="Millares 16 3 2 2 10" xfId="15713" xr:uid="{8BFF3F75-86ED-41E1-AE04-10F9613CD0BB}"/>
    <cellStyle name="Millares 16 3 2 2 10 2" xfId="37216" xr:uid="{4A38B097-ADD9-43E4-909D-28EFC82CB3C7}"/>
    <cellStyle name="Millares 16 3 2 2 11" xfId="22318" xr:uid="{7EEAC0F2-993D-41A3-A44B-6EE2CA02B028}"/>
    <cellStyle name="Millares 16 3 2 2 12" xfId="43821" xr:uid="{9ACCFF36-597F-444D-A79A-4D14DD0DE498}"/>
    <cellStyle name="Millares 16 3 2 2 2" xfId="1758" xr:uid="{3CE67358-CD3F-4F25-8F6A-99B9D9E956D6}"/>
    <cellStyle name="Millares 16 3 2 2 2 2" xfId="4587" xr:uid="{F90C97C9-7E65-4016-96E2-06A8F04805CA}"/>
    <cellStyle name="Millares 16 3 2 2 2 2 2" xfId="12853" xr:uid="{8A403D12-E20C-4084-8AD1-C2225D0F3A15}"/>
    <cellStyle name="Millares 16 3 2 2 2 2 2 2" xfId="34356" xr:uid="{113EC1FC-A451-4C91-A50A-0B2BD1167009}"/>
    <cellStyle name="Millares 16 3 2 2 2 2 3" xfId="19488" xr:uid="{E3CD92D6-7A3D-4E38-9F90-9B1A45A20722}"/>
    <cellStyle name="Millares 16 3 2 2 2 2 3 2" xfId="40991" xr:uid="{0ACFE48A-B171-4486-BADA-7932970A0FF1}"/>
    <cellStyle name="Millares 16 3 2 2 2 2 4" xfId="26093" xr:uid="{F5BBFCFF-F1AA-4835-BDD1-9E672C083624}"/>
    <cellStyle name="Millares 16 3 2 2 2 2 5" xfId="47596" xr:uid="{A10FC5D6-AA59-4D6A-B7FC-9E25E594AE14}"/>
    <cellStyle name="Millares 16 3 2 2 2 3" xfId="6726" xr:uid="{A0D4A016-F3AC-4116-9DEA-9B7B8083E2FE}"/>
    <cellStyle name="Millares 16 3 2 2 2 3 2" xfId="14992" xr:uid="{B5FB0260-3634-4981-9C97-9BA4F2A63391}"/>
    <cellStyle name="Millares 16 3 2 2 2 3 2 2" xfId="36495" xr:uid="{4902B864-958F-498F-8A67-73248374DC1A}"/>
    <cellStyle name="Millares 16 3 2 2 2 3 3" xfId="21627" xr:uid="{D19EDBE9-340C-4655-A226-4085CC0FD544}"/>
    <cellStyle name="Millares 16 3 2 2 2 3 3 2" xfId="43130" xr:uid="{D46543D9-78A4-4F1E-90BC-0DE1E652956A}"/>
    <cellStyle name="Millares 16 3 2 2 2 3 4" xfId="28232" xr:uid="{2A7E34FA-5AD3-4743-8DA6-F1FBD078DF14}"/>
    <cellStyle name="Millares 16 3 2 2 2 3 5" xfId="49735" xr:uid="{AB25221A-23DA-4DBB-AB1F-886077B5F29A}"/>
    <cellStyle name="Millares 16 3 2 2 2 4" xfId="8367" xr:uid="{5962D9BA-3CAD-4A76-AABF-B9A901C629C8}"/>
    <cellStyle name="Millares 16 3 2 2 2 4 2" xfId="29870" xr:uid="{296EDD2F-8D7D-4B82-81E8-ED4B9C875E09}"/>
    <cellStyle name="Millares 16 3 2 2 2 5" xfId="10024" xr:uid="{3AD7B412-334C-4A7D-B6E1-DF756DE4D840}"/>
    <cellStyle name="Millares 16 3 2 2 2 5 2" xfId="31527" xr:uid="{FE6BA456-BC93-4293-90F6-FD6FB5239A14}"/>
    <cellStyle name="Millares 16 3 2 2 2 6" xfId="16659" xr:uid="{EC4A8D23-D0E5-483E-875F-79E456E6F3EA}"/>
    <cellStyle name="Millares 16 3 2 2 2 6 2" xfId="38162" xr:uid="{C0CF428C-E382-4DDE-A9F5-BF313B5DE810}"/>
    <cellStyle name="Millares 16 3 2 2 2 7" xfId="23264" xr:uid="{3478B923-8367-4683-A8D7-41B3E43ACC35}"/>
    <cellStyle name="Millares 16 3 2 2 2 8" xfId="44767" xr:uid="{5B595031-8D2D-46FD-BBE0-20536AB17A14}"/>
    <cellStyle name="Millares 16 3 2 2 3" xfId="2445" xr:uid="{4F809A51-B7F3-4D3C-9BD1-BE94A43A64AF}"/>
    <cellStyle name="Millares 16 3 2 2 3 2" xfId="10711" xr:uid="{1FA3FC6B-5724-45FE-A3EB-DDB31C4F5095}"/>
    <cellStyle name="Millares 16 3 2 2 3 2 2" xfId="32214" xr:uid="{D91836B6-0248-4E10-BAD4-F36AF7493F9C}"/>
    <cellStyle name="Millares 16 3 2 2 3 3" xfId="17346" xr:uid="{94994805-C419-4B9A-830F-076F801E8FEA}"/>
    <cellStyle name="Millares 16 3 2 2 3 3 2" xfId="38849" xr:uid="{4F628EB3-994D-4DA4-808C-48A2C7910EFF}"/>
    <cellStyle name="Millares 16 3 2 2 3 4" xfId="23951" xr:uid="{0B47EA4E-34D6-4C30-BC83-E8857A1256EA}"/>
    <cellStyle name="Millares 16 3 2 2 3 5" xfId="45454" xr:uid="{3C1EAB1D-095B-4F0C-8CCF-E39EEF26886A}"/>
    <cellStyle name="Millares 16 3 2 2 4" xfId="2962" xr:uid="{D07D9951-A22A-49A8-B54C-362F384BEA61}"/>
    <cellStyle name="Millares 16 3 2 2 4 2" xfId="11228" xr:uid="{98D6C496-DCB7-4BDB-8045-DE17EF26F49F}"/>
    <cellStyle name="Millares 16 3 2 2 4 2 2" xfId="32731" xr:uid="{16BBACD4-F566-4C20-AD8B-57B6A0D4CCA2}"/>
    <cellStyle name="Millares 16 3 2 2 4 3" xfId="17863" xr:uid="{5C2A24C3-C3F8-4082-8543-4652187AB5C8}"/>
    <cellStyle name="Millares 16 3 2 2 4 3 2" xfId="39366" xr:uid="{902EF990-1CA1-43EB-A518-AD90B91CFAD4}"/>
    <cellStyle name="Millares 16 3 2 2 4 4" xfId="24468" xr:uid="{AAFF612A-751E-4001-A7B5-695BC2D10FAB}"/>
    <cellStyle name="Millares 16 3 2 2 4 5" xfId="45971" xr:uid="{0B2185C6-ECDB-4603-AAFD-331B0B0E457F}"/>
    <cellStyle name="Millares 16 3 2 2 5" xfId="3641" xr:uid="{C2652912-2F6C-4079-9844-B4FD6F11B8AE}"/>
    <cellStyle name="Millares 16 3 2 2 5 2" xfId="11907" xr:uid="{82D066BE-ABCC-4788-9D64-F48F3578BB6A}"/>
    <cellStyle name="Millares 16 3 2 2 5 2 2" xfId="33410" xr:uid="{BBA4CA47-D66F-4520-AB86-171731D2D687}"/>
    <cellStyle name="Millares 16 3 2 2 5 3" xfId="18542" xr:uid="{3C4038C3-617B-4CAC-9CAA-B1BD126E5F7C}"/>
    <cellStyle name="Millares 16 3 2 2 5 3 2" xfId="40045" xr:uid="{DCC2D041-3DC1-473D-8212-851DAA4369C9}"/>
    <cellStyle name="Millares 16 3 2 2 5 4" xfId="25147" xr:uid="{B0CBBC91-0047-4B7D-966A-0F3BBA3F3D90}"/>
    <cellStyle name="Millares 16 3 2 2 5 5" xfId="46650" xr:uid="{BCE0F9C8-3A5E-4D27-AE9D-691EDDB298C9}"/>
    <cellStyle name="Millares 16 3 2 2 6" xfId="5106" xr:uid="{1A00591B-88FF-4E28-A394-6C155B0417B4}"/>
    <cellStyle name="Millares 16 3 2 2 6 2" xfId="13372" xr:uid="{DB24D2F1-4E6B-44E7-9496-BA9B716FE713}"/>
    <cellStyle name="Millares 16 3 2 2 6 2 2" xfId="34875" xr:uid="{C76DB2A2-B063-4555-8948-E7A613B4102D}"/>
    <cellStyle name="Millares 16 3 2 2 6 3" xfId="20007" xr:uid="{3B578E46-9FBC-45F2-867C-B3E7380023AC}"/>
    <cellStyle name="Millares 16 3 2 2 6 3 2" xfId="41510" xr:uid="{FA020C10-10A6-4B98-B033-F4E932F49970}"/>
    <cellStyle name="Millares 16 3 2 2 6 4" xfId="26612" xr:uid="{BE2E2463-ACFA-4173-932A-98F799420A3C}"/>
    <cellStyle name="Millares 16 3 2 2 6 5" xfId="48115" xr:uid="{6D2CBAFE-5E14-4F61-BEB8-CE9C8515968E}"/>
    <cellStyle name="Millares 16 3 2 2 7" xfId="5780" xr:uid="{499DD797-35AF-48E1-BC66-8342426610D7}"/>
    <cellStyle name="Millares 16 3 2 2 7 2" xfId="14046" xr:uid="{FAE138D7-F89C-41FD-BBBF-20E199284E28}"/>
    <cellStyle name="Millares 16 3 2 2 7 2 2" xfId="35549" xr:uid="{8FDEA1AC-C20E-4D00-8C35-ECF9A033CDA6}"/>
    <cellStyle name="Millares 16 3 2 2 7 3" xfId="20681" xr:uid="{0F386BBA-32D0-4DBD-AFCD-3EAE7A347CF9}"/>
    <cellStyle name="Millares 16 3 2 2 7 3 2" xfId="42184" xr:uid="{F2730647-E868-4A2F-80D0-C6FDCB766301}"/>
    <cellStyle name="Millares 16 3 2 2 7 4" xfId="27286" xr:uid="{0B1CE6E9-696A-4167-BF3C-F82162A3EB13}"/>
    <cellStyle name="Millares 16 3 2 2 7 5" xfId="48789" xr:uid="{2317E460-9E6F-4DA7-A3C8-9AA9409592D2}"/>
    <cellStyle name="Millares 16 3 2 2 8" xfId="7421" xr:uid="{39D033BA-5122-4877-886D-12EF806ACD2C}"/>
    <cellStyle name="Millares 16 3 2 2 8 2" xfId="28924" xr:uid="{75F4DD9B-CEF7-49B9-8870-5472EDA0B695}"/>
    <cellStyle name="Millares 16 3 2 2 9" xfId="9078" xr:uid="{6C6AC7CE-AFD5-46A4-BAD6-92D447B2F05B}"/>
    <cellStyle name="Millares 16 3 2 2 9 2" xfId="30581" xr:uid="{408B206B-4559-4022-A238-07BEEF188628}"/>
    <cellStyle name="Millares 16 3 2 3" xfId="1082" xr:uid="{1CD93C17-AA8F-402A-9389-42DEA1098FE4}"/>
    <cellStyle name="Millares 16 3 2 3 2" xfId="3911" xr:uid="{39A9D0C3-06D8-40E4-A4E2-ED3C6AAD12D3}"/>
    <cellStyle name="Millares 16 3 2 3 2 2" xfId="12177" xr:uid="{5B0CA0D6-6067-4CEE-B815-C37A29FC3E16}"/>
    <cellStyle name="Millares 16 3 2 3 2 2 2" xfId="33680" xr:uid="{E4B0A8CF-D949-467F-BF9F-6750164B9B39}"/>
    <cellStyle name="Millares 16 3 2 3 2 3" xfId="18812" xr:uid="{132ACBCD-EBBC-4B70-B599-DCA58CE8AE24}"/>
    <cellStyle name="Millares 16 3 2 3 2 3 2" xfId="40315" xr:uid="{219C05C9-09E4-4962-9EDB-D0B8B7BF16B4}"/>
    <cellStyle name="Millares 16 3 2 3 2 4" xfId="25417" xr:uid="{3D120706-B29D-4D4E-B851-8B511BA8B76E}"/>
    <cellStyle name="Millares 16 3 2 3 2 5" xfId="46920" xr:uid="{5223FC14-5C5A-4B0F-A541-6D4B1E1FA29C}"/>
    <cellStyle name="Millares 16 3 2 3 3" xfId="6050" xr:uid="{4C77EFDF-F391-4656-AB02-A0BEFF8DA0B7}"/>
    <cellStyle name="Millares 16 3 2 3 3 2" xfId="14316" xr:uid="{6FDB6B5E-6F70-4FD0-ACE7-43FCB8FAE870}"/>
    <cellStyle name="Millares 16 3 2 3 3 2 2" xfId="35819" xr:uid="{DAC91819-F51F-46DB-8C5F-8C9A2C26A439}"/>
    <cellStyle name="Millares 16 3 2 3 3 3" xfId="20951" xr:uid="{A9148317-C2A4-47CD-9F38-3930C25CDBC1}"/>
    <cellStyle name="Millares 16 3 2 3 3 3 2" xfId="42454" xr:uid="{EC3AA9A8-7F50-4701-8799-44E105A280C9}"/>
    <cellStyle name="Millares 16 3 2 3 3 4" xfId="27556" xr:uid="{D8AECFA1-2D68-4B86-9C5B-04CAC0392075}"/>
    <cellStyle name="Millares 16 3 2 3 3 5" xfId="49059" xr:uid="{7C9A1CA9-A0D6-4A08-9BA1-CFEE27B662F0}"/>
    <cellStyle name="Millares 16 3 2 3 4" xfId="7691" xr:uid="{07049943-E7CE-4C84-A9C2-00722E419676}"/>
    <cellStyle name="Millares 16 3 2 3 4 2" xfId="29194" xr:uid="{89566CF3-E8B6-499E-8FCD-EAC450052708}"/>
    <cellStyle name="Millares 16 3 2 3 5" xfId="9348" xr:uid="{13A61B09-96CA-4FAA-9332-023589397EB7}"/>
    <cellStyle name="Millares 16 3 2 3 5 2" xfId="30851" xr:uid="{96D58560-12F1-4D37-A7C3-FBC507A8CBAD}"/>
    <cellStyle name="Millares 16 3 2 3 6" xfId="15983" xr:uid="{79F239E3-15E3-40C3-A054-6D7109E262B1}"/>
    <cellStyle name="Millares 16 3 2 3 6 2" xfId="37486" xr:uid="{36C399D0-A042-4279-B04F-8C9B1BCB5A4F}"/>
    <cellStyle name="Millares 16 3 2 3 7" xfId="22588" xr:uid="{90BD0284-D201-4F23-925C-AE342447985D}"/>
    <cellStyle name="Millares 16 3 2 3 8" xfId="44091" xr:uid="{49CCF2F7-A447-43CB-9125-6AB3CE2EFEE3}"/>
    <cellStyle name="Millares 16 3 2 4" xfId="1478" xr:uid="{EA1D9D88-69A6-4FE2-8AD6-24070ECF79DF}"/>
    <cellStyle name="Millares 16 3 2 4 2" xfId="4307" xr:uid="{8A3CAF7A-76AC-4F3B-83A7-B24405482A4D}"/>
    <cellStyle name="Millares 16 3 2 4 2 2" xfId="12573" xr:uid="{50953B05-6B97-4354-9848-5E51C0415279}"/>
    <cellStyle name="Millares 16 3 2 4 2 2 2" xfId="34076" xr:uid="{D09F4B3E-683F-477F-9853-62377216FF28}"/>
    <cellStyle name="Millares 16 3 2 4 2 3" xfId="19208" xr:uid="{EDA92F83-B671-47E3-8156-B0C05B09EF28}"/>
    <cellStyle name="Millares 16 3 2 4 2 3 2" xfId="40711" xr:uid="{243FB0F6-6174-4C94-81F3-B58D26A7F7AA}"/>
    <cellStyle name="Millares 16 3 2 4 2 4" xfId="25813" xr:uid="{F9A23E98-D1CB-47D1-BE00-7DB4C5B04CD5}"/>
    <cellStyle name="Millares 16 3 2 4 2 5" xfId="47316" xr:uid="{29B2B8D7-B474-41A1-A680-016CD8125E72}"/>
    <cellStyle name="Millares 16 3 2 4 3" xfId="6446" xr:uid="{9E83EAB9-AE4E-4503-B89A-DDFDF05D4691}"/>
    <cellStyle name="Millares 16 3 2 4 3 2" xfId="14712" xr:uid="{B14565CD-D28D-4366-B982-4ED135622357}"/>
    <cellStyle name="Millares 16 3 2 4 3 2 2" xfId="36215" xr:uid="{E0DBBF13-59C0-4F45-87F1-4B0423559F76}"/>
    <cellStyle name="Millares 16 3 2 4 3 3" xfId="21347" xr:uid="{6ADD4902-50C9-44A7-A6AE-8E6DAB320E94}"/>
    <cellStyle name="Millares 16 3 2 4 3 3 2" xfId="42850" xr:uid="{258E0282-0D03-429F-B8F3-7471256EDBE1}"/>
    <cellStyle name="Millares 16 3 2 4 3 4" xfId="27952" xr:uid="{0B10E98F-099B-41CD-857F-2EFC7AB8DF9A}"/>
    <cellStyle name="Millares 16 3 2 4 3 5" xfId="49455" xr:uid="{2082ED35-C9C4-4CA5-AC4A-2A0AEBC2343A}"/>
    <cellStyle name="Millares 16 3 2 4 4" xfId="8087" xr:uid="{C85DE00E-C928-4D17-85B0-456720E7AC86}"/>
    <cellStyle name="Millares 16 3 2 4 4 2" xfId="29590" xr:uid="{D2566D24-42B4-4933-B29F-7497CB9DAE01}"/>
    <cellStyle name="Millares 16 3 2 4 5" xfId="9744" xr:uid="{F2F2A0E1-FF09-4F30-9D86-6954E1DAF79D}"/>
    <cellStyle name="Millares 16 3 2 4 5 2" xfId="31247" xr:uid="{373E0D87-322E-4D3E-942B-411F4E0C6AB6}"/>
    <cellStyle name="Millares 16 3 2 4 6" xfId="16379" xr:uid="{9F48087F-B1F8-4A10-B2E8-46B63CD71C97}"/>
    <cellStyle name="Millares 16 3 2 4 6 2" xfId="37882" xr:uid="{A6960B23-6A7C-4171-AC4F-25C876D3035D}"/>
    <cellStyle name="Millares 16 3 2 4 7" xfId="22984" xr:uid="{8E8146D0-E91F-4B93-82E6-F6523B81C79C}"/>
    <cellStyle name="Millares 16 3 2 4 8" xfId="44487" xr:uid="{F98142B1-456B-418E-B527-C0B45FF69B24}"/>
    <cellStyle name="Millares 16 3 2 5" xfId="2165" xr:uid="{541DA65D-97D4-4227-9271-8169BFBED99E}"/>
    <cellStyle name="Millares 16 3 2 5 2" xfId="10431" xr:uid="{4FE0DA9B-AA48-4962-85EB-8087ED6EC930}"/>
    <cellStyle name="Millares 16 3 2 5 2 2" xfId="31934" xr:uid="{19A06902-46CC-45BA-A76E-09F505C8A816}"/>
    <cellStyle name="Millares 16 3 2 5 3" xfId="17066" xr:uid="{CFC8EDBF-1804-46DD-BE9F-C95835E48CF8}"/>
    <cellStyle name="Millares 16 3 2 5 3 2" xfId="38569" xr:uid="{F5A794DE-D3B5-476D-9CAC-37C11740C1EB}"/>
    <cellStyle name="Millares 16 3 2 5 4" xfId="23671" xr:uid="{29B98898-62E9-4397-BBA3-0F95B40B0F0F}"/>
    <cellStyle name="Millares 16 3 2 5 5" xfId="45174" xr:uid="{4F256800-8F5C-4D53-B949-8394C00D0412}"/>
    <cellStyle name="Millares 16 3 2 6" xfId="2712" xr:uid="{B0ADDF49-38A5-433A-BE80-4419163AE448}"/>
    <cellStyle name="Millares 16 3 2 6 2" xfId="10978" xr:uid="{8F227F53-C651-402B-BB44-757BAE5CC1E4}"/>
    <cellStyle name="Millares 16 3 2 6 2 2" xfId="32481" xr:uid="{B1C6D9FA-B535-46FC-83A7-AF71362927F7}"/>
    <cellStyle name="Millares 16 3 2 6 3" xfId="17613" xr:uid="{0346495C-CAEF-45E8-816C-C0EADE53DA07}"/>
    <cellStyle name="Millares 16 3 2 6 3 2" xfId="39116" xr:uid="{B66221F7-4DF7-4DFD-8CC6-10FBBEA6E6B5}"/>
    <cellStyle name="Millares 16 3 2 6 4" xfId="24218" xr:uid="{9EDACFE1-F92E-4E10-BECD-DE5ADD54DFDC}"/>
    <cellStyle name="Millares 16 3 2 6 5" xfId="45721" xr:uid="{B93B0B52-4EF1-448E-9016-84CCB07B3F52}"/>
    <cellStyle name="Millares 16 3 2 7" xfId="3361" xr:uid="{711AFBC2-2A7C-47D0-8A67-BBB136752C11}"/>
    <cellStyle name="Millares 16 3 2 7 2" xfId="11627" xr:uid="{743BE2D4-61E3-4CD5-AD15-BEA8BD68CA0B}"/>
    <cellStyle name="Millares 16 3 2 7 2 2" xfId="33130" xr:uid="{391D2630-51B9-41FC-B03D-89BF7A20D69F}"/>
    <cellStyle name="Millares 16 3 2 7 3" xfId="18262" xr:uid="{C0B2170E-ADE7-460B-95E9-E4F09C208AB1}"/>
    <cellStyle name="Millares 16 3 2 7 3 2" xfId="39765" xr:uid="{86960E7C-5B92-4A53-976E-87BF4D189781}"/>
    <cellStyle name="Millares 16 3 2 7 4" xfId="24867" xr:uid="{E0C6EEAE-7351-41FD-9499-A09076BECEE8}"/>
    <cellStyle name="Millares 16 3 2 7 5" xfId="46370" xr:uid="{3034A8B9-12E9-427F-8A82-8BAC395579A9}"/>
    <cellStyle name="Millares 16 3 2 8" xfId="4856" xr:uid="{A1D88CE2-EF5E-47A8-ADD7-AAC9B8B02C18}"/>
    <cellStyle name="Millares 16 3 2 8 2" xfId="13122" xr:uid="{C06E1711-5BB8-465F-BEA8-F63774560265}"/>
    <cellStyle name="Millares 16 3 2 8 2 2" xfId="34625" xr:uid="{A093FA3C-AE32-46D0-A07B-14C9CFED4E07}"/>
    <cellStyle name="Millares 16 3 2 8 3" xfId="19757" xr:uid="{D665FE05-F3E2-45BC-9312-F5A5114EFA41}"/>
    <cellStyle name="Millares 16 3 2 8 3 2" xfId="41260" xr:uid="{2FF1B4DC-B3A3-402B-AB6F-C05A14AB57A8}"/>
    <cellStyle name="Millares 16 3 2 8 4" xfId="26362" xr:uid="{EBA28DC9-D792-4CB0-9787-5846ADE79BE9}"/>
    <cellStyle name="Millares 16 3 2 8 5" xfId="47865" xr:uid="{81555A11-022A-4BA2-984B-E3719413349D}"/>
    <cellStyle name="Millares 16 3 2 9" xfId="5500" xr:uid="{BF5F9E53-07C6-4703-9593-C5E9F1FC417C}"/>
    <cellStyle name="Millares 16 3 2 9 2" xfId="13766" xr:uid="{C0E11317-0B4D-4CFF-ACCD-AF33117D57A3}"/>
    <cellStyle name="Millares 16 3 2 9 2 2" xfId="35269" xr:uid="{F9D0EE39-E2FC-4760-8176-6DF83CA33696}"/>
    <cellStyle name="Millares 16 3 2 9 3" xfId="20401" xr:uid="{F4FF7FBE-77FB-4F5A-9851-D97161846F3D}"/>
    <cellStyle name="Millares 16 3 2 9 3 2" xfId="41904" xr:uid="{CD9559F2-D978-43CD-A875-F32F77F467FB}"/>
    <cellStyle name="Millares 16 3 2 9 4" xfId="27006" xr:uid="{8434D4C4-8298-4FE0-8D5B-2B9C4EC7A198}"/>
    <cellStyle name="Millares 16 3 2 9 5" xfId="48509" xr:uid="{32BD1553-66A7-4E89-8363-2CA7C9CBD838}"/>
    <cellStyle name="Millares 16 3 3" xfId="402" xr:uid="{968920E0-A819-4FAC-BC56-BA9A2E50F6F1}"/>
    <cellStyle name="Millares 16 3 3 10" xfId="15305" xr:uid="{0250F4C5-716D-4818-B627-E0F546B2A1C3}"/>
    <cellStyle name="Millares 16 3 3 10 2" xfId="36808" xr:uid="{59A1D00E-3A8F-4476-A285-1B5EA328C67B}"/>
    <cellStyle name="Millares 16 3 3 11" xfId="21910" xr:uid="{B37CC7B7-D2AE-4C59-B18E-65C0F35F722C}"/>
    <cellStyle name="Millares 16 3 3 12" xfId="43413" xr:uid="{B91A0748-3C11-472F-B959-EFE8F7219023}"/>
    <cellStyle name="Millares 16 3 3 2" xfId="1350" xr:uid="{3444F6C7-CF0C-4C1A-A6B9-66C2DA57AB7E}"/>
    <cellStyle name="Millares 16 3 3 2 2" xfId="4179" xr:uid="{D637FE5A-AF91-4B6F-82FA-55FA724AD4D5}"/>
    <cellStyle name="Millares 16 3 3 2 2 2" xfId="12445" xr:uid="{96F6F6E9-91E7-4727-A3F8-FBA54AFD884E}"/>
    <cellStyle name="Millares 16 3 3 2 2 2 2" xfId="33948" xr:uid="{614D9256-BD8C-4B77-971A-3EDB3D8D25B6}"/>
    <cellStyle name="Millares 16 3 3 2 2 3" xfId="19080" xr:uid="{D5DB8732-9B9B-4AB8-BE3D-5EC1884EEACE}"/>
    <cellStyle name="Millares 16 3 3 2 2 3 2" xfId="40583" xr:uid="{0EEC8656-1966-4C66-AAA2-D3345AF74FAB}"/>
    <cellStyle name="Millares 16 3 3 2 2 4" xfId="25685" xr:uid="{1A9DA4BC-13D4-49D1-A367-0B5C638C3FD0}"/>
    <cellStyle name="Millares 16 3 3 2 2 5" xfId="47188" xr:uid="{A0653956-04B8-49FC-B80F-28BEE74B3FE1}"/>
    <cellStyle name="Millares 16 3 3 2 3" xfId="6318" xr:uid="{DBED61B2-8956-401C-8018-6BF0B799972A}"/>
    <cellStyle name="Millares 16 3 3 2 3 2" xfId="14584" xr:uid="{A8DBB6C5-BE9D-41D8-B1D0-A8E91A52B6F0}"/>
    <cellStyle name="Millares 16 3 3 2 3 2 2" xfId="36087" xr:uid="{5C7C7B0D-C63E-4D7E-8345-0DD7021104DF}"/>
    <cellStyle name="Millares 16 3 3 2 3 3" xfId="21219" xr:uid="{93342CAF-2BEE-4DA3-B7DB-2E69D4908DEF}"/>
    <cellStyle name="Millares 16 3 3 2 3 3 2" xfId="42722" xr:uid="{D49F3F30-3306-4D4D-A177-BAFB64F2AB7B}"/>
    <cellStyle name="Millares 16 3 3 2 3 4" xfId="27824" xr:uid="{EB3E8EE3-D4EA-4AD2-BD1B-D9CFE8004644}"/>
    <cellStyle name="Millares 16 3 3 2 3 5" xfId="49327" xr:uid="{0410AFF8-AE91-4B6C-92B8-C4BCC0B632FF}"/>
    <cellStyle name="Millares 16 3 3 2 4" xfId="7959" xr:uid="{F00D1977-BEA2-4211-A030-3DC0205F8D38}"/>
    <cellStyle name="Millares 16 3 3 2 4 2" xfId="29462" xr:uid="{C0E628A8-C9A4-4850-8316-1DA9B95EC3BB}"/>
    <cellStyle name="Millares 16 3 3 2 5" xfId="9616" xr:uid="{FB9F37EE-4FEF-49F2-95F0-23E664614F40}"/>
    <cellStyle name="Millares 16 3 3 2 5 2" xfId="31119" xr:uid="{9885610B-444A-4122-8A6D-B4B53FC32E4D}"/>
    <cellStyle name="Millares 16 3 3 2 6" xfId="16251" xr:uid="{3E3284E1-E6D5-4C82-829B-95D3CFEBD1EC}"/>
    <cellStyle name="Millares 16 3 3 2 6 2" xfId="37754" xr:uid="{B1EA4022-9A05-4F4F-ABF4-103AB63630FE}"/>
    <cellStyle name="Millares 16 3 3 2 7" xfId="22856" xr:uid="{50859227-CE5D-43A5-931B-C850E08B5DBE}"/>
    <cellStyle name="Millares 16 3 3 2 8" xfId="44359" xr:uid="{93953222-8C8B-4343-8866-4CA7EF933645}"/>
    <cellStyle name="Millares 16 3 3 3" xfId="2037" xr:uid="{DDADD34E-B119-45BD-A403-FDA10DD06BD9}"/>
    <cellStyle name="Millares 16 3 3 3 2" xfId="10303" xr:uid="{7C3F42D4-F2D3-40CA-B3C6-7B85557A627D}"/>
    <cellStyle name="Millares 16 3 3 3 2 2" xfId="31806" xr:uid="{60901F47-76D1-4D55-A366-33B4067A83A2}"/>
    <cellStyle name="Millares 16 3 3 3 3" xfId="16938" xr:uid="{DAAFE674-D43E-4768-90DB-85F01D29E3C0}"/>
    <cellStyle name="Millares 16 3 3 3 3 2" xfId="38441" xr:uid="{69180C2B-C92B-4247-AA4B-BAA661608145}"/>
    <cellStyle name="Millares 16 3 3 3 4" xfId="23543" xr:uid="{40B01578-574B-422F-9D15-08334D2859A6}"/>
    <cellStyle name="Millares 16 3 3 3 5" xfId="45046" xr:uid="{65F52C64-429E-490F-85ED-8DE665A107EE}"/>
    <cellStyle name="Millares 16 3 3 4" xfId="2836" xr:uid="{254F5C6B-7A89-4F35-B875-79C63B6AD030}"/>
    <cellStyle name="Millares 16 3 3 4 2" xfId="11102" xr:uid="{BDF60158-80D7-4ACF-8CCE-E65FF35F252A}"/>
    <cellStyle name="Millares 16 3 3 4 2 2" xfId="32605" xr:uid="{393B9900-497B-4E83-91EC-E45F64B707A3}"/>
    <cellStyle name="Millares 16 3 3 4 3" xfId="17737" xr:uid="{C53D9DAE-73C7-47B1-A6D3-5A84C44B7CC9}"/>
    <cellStyle name="Millares 16 3 3 4 3 2" xfId="39240" xr:uid="{6808627E-4ACB-4C48-9DA1-E26CE7DA17BC}"/>
    <cellStyle name="Millares 16 3 3 4 4" xfId="24342" xr:uid="{ACF24887-DA53-446F-8D6C-BE7473CDAB9F}"/>
    <cellStyle name="Millares 16 3 3 4 5" xfId="45845" xr:uid="{AEC2B374-33CE-462D-864D-6717BCC98B1E}"/>
    <cellStyle name="Millares 16 3 3 5" xfId="3233" xr:uid="{C52F2E32-CF84-43CF-8C4E-86A280F17E64}"/>
    <cellStyle name="Millares 16 3 3 5 2" xfId="11499" xr:uid="{51C077D5-7DA5-46F9-AE91-D15C22DDA966}"/>
    <cellStyle name="Millares 16 3 3 5 2 2" xfId="33002" xr:uid="{A2FE8694-5A8A-4B3B-8AB9-E07ABA6907BE}"/>
    <cellStyle name="Millares 16 3 3 5 3" xfId="18134" xr:uid="{50A34409-6F10-434B-AFD7-46503C97B3BC}"/>
    <cellStyle name="Millares 16 3 3 5 3 2" xfId="39637" xr:uid="{3BD315F6-EE80-4293-A678-2F396316D879}"/>
    <cellStyle name="Millares 16 3 3 5 4" xfId="24739" xr:uid="{7C2E733F-CEC0-4D6E-9033-9703894BBF6B}"/>
    <cellStyle name="Millares 16 3 3 5 5" xfId="46242" xr:uid="{A978EABB-5DEF-4AD6-9532-B7BB735E97C2}"/>
    <cellStyle name="Millares 16 3 3 6" xfId="4980" xr:uid="{62B49288-5ADB-4167-B14D-EF3778632D50}"/>
    <cellStyle name="Millares 16 3 3 6 2" xfId="13246" xr:uid="{E0F72B9E-9B07-4F66-885E-876A6A3F6790}"/>
    <cellStyle name="Millares 16 3 3 6 2 2" xfId="34749" xr:uid="{050ADEF6-74B0-41F7-84B5-AEACE37811D6}"/>
    <cellStyle name="Millares 16 3 3 6 3" xfId="19881" xr:uid="{B26D52A0-D04B-4446-91F4-80D4708DB224}"/>
    <cellStyle name="Millares 16 3 3 6 3 2" xfId="41384" xr:uid="{1879AC70-3681-4551-93B3-12FA5BDEA372}"/>
    <cellStyle name="Millares 16 3 3 6 4" xfId="26486" xr:uid="{4AE47439-E11D-472B-9352-D69FC2A6C4B3}"/>
    <cellStyle name="Millares 16 3 3 6 5" xfId="47989" xr:uid="{D3F2C67B-39DA-47DF-9697-E14FC8AB375E}"/>
    <cellStyle name="Millares 16 3 3 7" xfId="5372" xr:uid="{3B63EC38-3C12-4A7B-9EF5-D1D9CED168C9}"/>
    <cellStyle name="Millares 16 3 3 7 2" xfId="13638" xr:uid="{BD8DA36F-503D-41FB-A760-AF39CFAB7707}"/>
    <cellStyle name="Millares 16 3 3 7 2 2" xfId="35141" xr:uid="{0DF09BC4-B877-44E6-B00D-7582F6E2A501}"/>
    <cellStyle name="Millares 16 3 3 7 3" xfId="20273" xr:uid="{6C1A589C-A8D4-49A9-9F7B-F51CE043D6F9}"/>
    <cellStyle name="Millares 16 3 3 7 3 2" xfId="41776" xr:uid="{80732CE0-2287-4A01-B66B-BA0C75A6B60D}"/>
    <cellStyle name="Millares 16 3 3 7 4" xfId="26878" xr:uid="{36C20CFD-986C-4DFA-AAD4-8FA41BD6D3DD}"/>
    <cellStyle name="Millares 16 3 3 7 5" xfId="48381" xr:uid="{FAF9D9DA-072D-4D94-B60C-91D3ACB7022E}"/>
    <cellStyle name="Millares 16 3 3 8" xfId="7013" xr:uid="{91C98FE9-29A3-4A0F-B947-190A6D73E0E6}"/>
    <cellStyle name="Millares 16 3 3 8 2" xfId="28516" xr:uid="{3E924107-DD61-48FA-81E6-6A05E6BF60AB}"/>
    <cellStyle name="Millares 16 3 3 9" xfId="8669" xr:uid="{6EBFC8DB-8CBC-4E44-B82E-8024862F233C}"/>
    <cellStyle name="Millares 16 3 3 9 2" xfId="30172" xr:uid="{8701644F-ECF0-417A-BC82-E39EF264814C}"/>
    <cellStyle name="Millares 16 3 4" xfId="686" xr:uid="{590B1C5E-E3F9-4CA3-871F-254E12B1FB9C}"/>
    <cellStyle name="Millares 16 3 4 10" xfId="43695" xr:uid="{F07C3CD8-4F97-45D5-8648-581540785EBA}"/>
    <cellStyle name="Millares 16 3 4 2" xfId="1632" xr:uid="{E916A803-89F5-477E-831F-6E69E35FB6BA}"/>
    <cellStyle name="Millares 16 3 4 2 2" xfId="4461" xr:uid="{6FE0FB82-47F6-4766-AE73-C8086ED3458F}"/>
    <cellStyle name="Millares 16 3 4 2 2 2" xfId="12727" xr:uid="{7BAF2F2C-BBFF-44B1-ABAB-DC7AFF99F0FB}"/>
    <cellStyle name="Millares 16 3 4 2 2 2 2" xfId="34230" xr:uid="{1FEBEE1A-ABC6-4648-BEEC-FA9AAB3899CC}"/>
    <cellStyle name="Millares 16 3 4 2 2 3" xfId="19362" xr:uid="{D930F9F2-5741-443C-9161-69C3B54F70F5}"/>
    <cellStyle name="Millares 16 3 4 2 2 3 2" xfId="40865" xr:uid="{BC8D6CFC-7CCE-4E00-BC6A-9F290C98F2FF}"/>
    <cellStyle name="Millares 16 3 4 2 2 4" xfId="25967" xr:uid="{8952C406-3527-4EA6-9F20-CEDE9D53E66E}"/>
    <cellStyle name="Millares 16 3 4 2 2 5" xfId="47470" xr:uid="{62529675-5781-41E8-B7D4-DCD5F83834DA}"/>
    <cellStyle name="Millares 16 3 4 2 3" xfId="6600" xr:uid="{C5BA7583-D5D2-4EF2-A177-364558D84340}"/>
    <cellStyle name="Millares 16 3 4 2 3 2" xfId="14866" xr:uid="{155C1F80-C001-4754-929D-8E89B2C7ACAA}"/>
    <cellStyle name="Millares 16 3 4 2 3 2 2" xfId="36369" xr:uid="{93B99A99-BDA2-4B96-9009-EB2EDE7D6B3E}"/>
    <cellStyle name="Millares 16 3 4 2 3 3" xfId="21501" xr:uid="{A0A9181D-E170-4C16-8F10-4F5815E56582}"/>
    <cellStyle name="Millares 16 3 4 2 3 3 2" xfId="43004" xr:uid="{BC46DE53-AD0E-4E6B-BC5C-B4412B8D3723}"/>
    <cellStyle name="Millares 16 3 4 2 3 4" xfId="28106" xr:uid="{432C66E4-1FE8-4DF5-A624-A1ACCFF799A8}"/>
    <cellStyle name="Millares 16 3 4 2 3 5" xfId="49609" xr:uid="{04A145A0-4A7D-4A6B-BB67-7380FB3D11D4}"/>
    <cellStyle name="Millares 16 3 4 2 4" xfId="8241" xr:uid="{0E41DBF9-AD60-47C1-A6A0-DC1CC44A22EF}"/>
    <cellStyle name="Millares 16 3 4 2 4 2" xfId="29744" xr:uid="{C9595738-4251-451F-BFA0-9B29E04F766E}"/>
    <cellStyle name="Millares 16 3 4 2 5" xfId="9898" xr:uid="{D40FCBE0-603D-4A9C-A8EB-8C68B6B5E742}"/>
    <cellStyle name="Millares 16 3 4 2 5 2" xfId="31401" xr:uid="{976B4B98-1D73-4D55-BB54-AC9ADEE44CCB}"/>
    <cellStyle name="Millares 16 3 4 2 6" xfId="16533" xr:uid="{334BB130-FDDE-4A35-8F79-A18E9EECDE2A}"/>
    <cellStyle name="Millares 16 3 4 2 6 2" xfId="38036" xr:uid="{D2CAA43C-66A7-4084-AEE8-2103250E60E7}"/>
    <cellStyle name="Millares 16 3 4 2 7" xfId="23138" xr:uid="{A4DC7DEA-D997-4D8F-A66A-7374CC211927}"/>
    <cellStyle name="Millares 16 3 4 2 8" xfId="44641" xr:uid="{2050D0CC-53C3-4CAE-ACE3-E8FC8640A9A0}"/>
    <cellStyle name="Millares 16 3 4 3" xfId="2319" xr:uid="{E6CEA94C-7DAB-4C41-8C4C-C635EF62EF8D}"/>
    <cellStyle name="Millares 16 3 4 3 2" xfId="10585" xr:uid="{1D2314BD-B2DA-4455-8DC6-88BE567C1CD7}"/>
    <cellStyle name="Millares 16 3 4 3 2 2" xfId="32088" xr:uid="{5D1EAA1A-94C8-4B88-8443-0F24A5EED3A6}"/>
    <cellStyle name="Millares 16 3 4 3 3" xfId="17220" xr:uid="{216F5E7B-D8FE-4805-B8B3-C3D6C7E02431}"/>
    <cellStyle name="Millares 16 3 4 3 3 2" xfId="38723" xr:uid="{ECFB4019-3CB7-4432-A14E-5FC9001E437C}"/>
    <cellStyle name="Millares 16 3 4 3 4" xfId="23825" xr:uid="{8239CEA6-BA0A-4256-BCEE-5DE3662B986A}"/>
    <cellStyle name="Millares 16 3 4 3 5" xfId="45328" xr:uid="{3EB67D1E-DA49-495C-8505-FB8BF389160F}"/>
    <cellStyle name="Millares 16 3 4 4" xfId="3515" xr:uid="{3476546E-9FBA-4A0F-9C3A-AD51C3DA7C24}"/>
    <cellStyle name="Millares 16 3 4 4 2" xfId="11781" xr:uid="{BEAA7270-A5A5-4DDE-8EC0-896140460C0D}"/>
    <cellStyle name="Millares 16 3 4 4 2 2" xfId="33284" xr:uid="{CCEB3D12-33C5-4AC4-9F0E-FAEFF86EAAE0}"/>
    <cellStyle name="Millares 16 3 4 4 3" xfId="18416" xr:uid="{86672AA7-D534-4287-9EBB-6A0D64F492B3}"/>
    <cellStyle name="Millares 16 3 4 4 3 2" xfId="39919" xr:uid="{CC0A7875-6DC4-41A2-B38C-2777383F1041}"/>
    <cellStyle name="Millares 16 3 4 4 4" xfId="25021" xr:uid="{B9E5D87E-06F8-4835-9F06-8B65F48CEC8C}"/>
    <cellStyle name="Millares 16 3 4 4 5" xfId="46524" xr:uid="{1DB4CBE1-6ED7-484B-BD17-A559D0126B0D}"/>
    <cellStyle name="Millares 16 3 4 5" xfId="5654" xr:uid="{8596C869-5680-4B6D-A58F-CD416A34CC9A}"/>
    <cellStyle name="Millares 16 3 4 5 2" xfId="13920" xr:uid="{D3C4E808-4FE0-41D3-9F15-40C4A27A1426}"/>
    <cellStyle name="Millares 16 3 4 5 2 2" xfId="35423" xr:uid="{8357C908-B296-4F4F-966D-897A5B71AB00}"/>
    <cellStyle name="Millares 16 3 4 5 3" xfId="20555" xr:uid="{75D530E0-5AA1-47F1-BEFB-25E8B1EE6D1A}"/>
    <cellStyle name="Millares 16 3 4 5 3 2" xfId="42058" xr:uid="{A72C7BA9-D1A8-47E7-B303-BFAD69A25DAE}"/>
    <cellStyle name="Millares 16 3 4 5 4" xfId="27160" xr:uid="{DB20B983-B043-43C1-A2A0-1F9693AA17D7}"/>
    <cellStyle name="Millares 16 3 4 5 5" xfId="48663" xr:uid="{B26D8CA9-7890-4D12-85F0-A4A65F8E09FC}"/>
    <cellStyle name="Millares 16 3 4 6" xfId="7295" xr:uid="{74FDFB36-BAA9-4249-AE02-F806A1913787}"/>
    <cellStyle name="Millares 16 3 4 6 2" xfId="28798" xr:uid="{BDD80492-C2AD-4E9D-A2D8-8D6E8F48D5E1}"/>
    <cellStyle name="Millares 16 3 4 7" xfId="8952" xr:uid="{4D813511-3D2A-4B53-966D-A43A87FC06E1}"/>
    <cellStyle name="Millares 16 3 4 7 2" xfId="30455" xr:uid="{FB2CA642-E49B-4C09-9228-CA09EE9BFB41}"/>
    <cellStyle name="Millares 16 3 4 8" xfId="15587" xr:uid="{502C3567-0A16-4261-8B97-5E7EEA128F87}"/>
    <cellStyle name="Millares 16 3 4 8 2" xfId="37090" xr:uid="{A246C509-E1C4-41B8-BDBF-9C4818C3FDC3}"/>
    <cellStyle name="Millares 16 3 4 9" xfId="22192" xr:uid="{869B3A24-9391-47BD-89AB-6F91067AF9A2}"/>
    <cellStyle name="Millares 16 3 5" xfId="954" xr:uid="{47216C40-849B-4EE0-8E98-5C1BC50264C8}"/>
    <cellStyle name="Millares 16 3 5 2" xfId="3783" xr:uid="{E40EAAC6-EF07-4201-A39F-514679C98FC8}"/>
    <cellStyle name="Millares 16 3 5 2 2" xfId="12049" xr:uid="{AE5D0777-78D9-49BC-8063-19C50698631D}"/>
    <cellStyle name="Millares 16 3 5 2 2 2" xfId="33552" xr:uid="{04F930C1-425A-43D5-ADD7-DBE2030B9157}"/>
    <cellStyle name="Millares 16 3 5 2 3" xfId="18684" xr:uid="{B2B377F1-F3B6-424B-97F8-4DEDB9D74662}"/>
    <cellStyle name="Millares 16 3 5 2 3 2" xfId="40187" xr:uid="{276D1F7B-2B22-4D19-8D39-0ED6E4E30747}"/>
    <cellStyle name="Millares 16 3 5 2 4" xfId="25289" xr:uid="{95A7A81E-998B-4C58-BCE8-D910F2CAB6F7}"/>
    <cellStyle name="Millares 16 3 5 2 5" xfId="46792" xr:uid="{DACA6368-95C2-4A44-A3C0-3D1C43E7294A}"/>
    <cellStyle name="Millares 16 3 5 3" xfId="5922" xr:uid="{BEA789FA-3A33-4B48-A7D8-F5AC20C5343C}"/>
    <cellStyle name="Millares 16 3 5 3 2" xfId="14188" xr:uid="{F7E78279-1412-45E7-991F-02D0CFC73A7E}"/>
    <cellStyle name="Millares 16 3 5 3 2 2" xfId="35691" xr:uid="{D954EBC9-A3AE-4D69-B73F-ABAB73F5BF28}"/>
    <cellStyle name="Millares 16 3 5 3 3" xfId="20823" xr:uid="{D1FD520C-F288-47E0-BE17-95321D2EAAD7}"/>
    <cellStyle name="Millares 16 3 5 3 3 2" xfId="42326" xr:uid="{5068349B-4B5D-47AC-A48A-AA30F6612C42}"/>
    <cellStyle name="Millares 16 3 5 3 4" xfId="27428" xr:uid="{AF7B58C2-13F9-48A2-87DE-EA0E7F32E548}"/>
    <cellStyle name="Millares 16 3 5 3 5" xfId="48931" xr:uid="{56278CA3-98C3-4E60-87B6-8D2718CC5B67}"/>
    <cellStyle name="Millares 16 3 5 4" xfId="7563" xr:uid="{A6271FA7-E84F-4FF1-8609-28086A46E3A7}"/>
    <cellStyle name="Millares 16 3 5 4 2" xfId="29066" xr:uid="{C3D709A5-A897-45B7-B995-8DA96514B6D6}"/>
    <cellStyle name="Millares 16 3 5 5" xfId="9220" xr:uid="{C13AF186-2CB3-48DC-8494-AB60A46CCD37}"/>
    <cellStyle name="Millares 16 3 5 5 2" xfId="30723" xr:uid="{8E0FE219-9D8B-48A0-A322-B2C1A2312E02}"/>
    <cellStyle name="Millares 16 3 5 6" xfId="15855" xr:uid="{6FEEB96E-11FD-48BA-BF36-CF751D8A6AED}"/>
    <cellStyle name="Millares 16 3 5 6 2" xfId="37358" xr:uid="{6D4B5625-E493-403A-AB87-9AF91419D13D}"/>
    <cellStyle name="Millares 16 3 5 7" xfId="22460" xr:uid="{5FC8F63C-F3A4-463A-8AC9-08BB53A9207A}"/>
    <cellStyle name="Millares 16 3 5 8" xfId="43963" xr:uid="{6A58DA43-0B5D-4E70-B201-CD9E542CFC2B}"/>
    <cellStyle name="Millares 16 3 6" xfId="1215" xr:uid="{E26477C3-342F-4E0F-8F5D-15FDC55DB597}"/>
    <cellStyle name="Millares 16 3 6 2" xfId="4044" xr:uid="{696F089A-D780-41EF-9878-05985CE97236}"/>
    <cellStyle name="Millares 16 3 6 2 2" xfId="12310" xr:uid="{57B1604F-7CAD-4D9A-BBC0-241B1D973EF6}"/>
    <cellStyle name="Millares 16 3 6 2 2 2" xfId="33813" xr:uid="{3A5EBE6F-FB6A-4786-8321-E293102ED439}"/>
    <cellStyle name="Millares 16 3 6 2 3" xfId="18945" xr:uid="{0AD930B9-8169-4E49-A76F-DD3501FF36B7}"/>
    <cellStyle name="Millares 16 3 6 2 3 2" xfId="40448" xr:uid="{5B1CE3D6-2F41-4514-AC24-DC440F798687}"/>
    <cellStyle name="Millares 16 3 6 2 4" xfId="25550" xr:uid="{D42CBCA9-BD7D-4BFB-9E3C-796BEC0321C2}"/>
    <cellStyle name="Millares 16 3 6 2 5" xfId="47053" xr:uid="{1E175869-307C-4D9B-91BC-30876640C600}"/>
    <cellStyle name="Millares 16 3 6 3" xfId="6183" xr:uid="{8D3BD876-552B-434E-8446-38390E828906}"/>
    <cellStyle name="Millares 16 3 6 3 2" xfId="14449" xr:uid="{5DE7EBA5-8DE4-42CA-8F22-E48BF84F7053}"/>
    <cellStyle name="Millares 16 3 6 3 2 2" xfId="35952" xr:uid="{EE46D860-BF17-4362-9F33-3577F653EB05}"/>
    <cellStyle name="Millares 16 3 6 3 3" xfId="21084" xr:uid="{3091B13D-17C7-47F9-BA77-C8C7ECE8CC36}"/>
    <cellStyle name="Millares 16 3 6 3 3 2" xfId="42587" xr:uid="{53F2EED1-4703-422B-A84D-D4BAE124C8F9}"/>
    <cellStyle name="Millares 16 3 6 3 4" xfId="27689" xr:uid="{F5CAAF34-64B4-477D-AD59-4331DCE4ACAD}"/>
    <cellStyle name="Millares 16 3 6 3 5" xfId="49192" xr:uid="{8E4D8DDE-6011-4131-A1CD-7002757F89CA}"/>
    <cellStyle name="Millares 16 3 6 4" xfId="7824" xr:uid="{0BAEBA75-6B5C-4BE4-AD82-18CA05C6ED24}"/>
    <cellStyle name="Millares 16 3 6 4 2" xfId="29327" xr:uid="{06340DDC-99CD-4EE7-A07B-D61EA13EE408}"/>
    <cellStyle name="Millares 16 3 6 5" xfId="9481" xr:uid="{35CC5EF3-8DE0-499D-904F-71D58479DE19}"/>
    <cellStyle name="Millares 16 3 6 5 2" xfId="30984" xr:uid="{8D86B997-0459-4A53-850F-0CE63DDBEEBD}"/>
    <cellStyle name="Millares 16 3 6 6" xfId="16116" xr:uid="{ABE5A1E1-A2EA-4B3C-949A-EFFE76C13175}"/>
    <cellStyle name="Millares 16 3 6 6 2" xfId="37619" xr:uid="{9CC9166F-92EB-4664-9DCE-20873B54953F}"/>
    <cellStyle name="Millares 16 3 6 7" xfId="22721" xr:uid="{4CCC754D-3BC7-4FE3-83E8-2D4BE50B0432}"/>
    <cellStyle name="Millares 16 3 6 8" xfId="44224" xr:uid="{F319AAAA-662B-4C23-BDF2-36CA095D75AD}"/>
    <cellStyle name="Millares 16 3 7" xfId="1903" xr:uid="{B35217C3-9A48-4EC0-87F3-D4FD65AF874F}"/>
    <cellStyle name="Millares 16 3 7 2" xfId="10169" xr:uid="{7C370EAE-CB85-49D4-ACFD-37FA50EB9394}"/>
    <cellStyle name="Millares 16 3 7 2 2" xfId="31672" xr:uid="{2A8F8C18-CC52-4C2B-ADF8-5ED002F62894}"/>
    <cellStyle name="Millares 16 3 7 3" xfId="16804" xr:uid="{7471CE29-B604-43E8-A3C9-A63110A22B64}"/>
    <cellStyle name="Millares 16 3 7 3 2" xfId="38307" xr:uid="{E0B56F55-4B55-47F7-A793-921F0B7A4E85}"/>
    <cellStyle name="Millares 16 3 7 4" xfId="23409" xr:uid="{5A7317E9-9077-42EA-97EC-F8FAB4F9CFA8}"/>
    <cellStyle name="Millares 16 3 7 5" xfId="44912" xr:uid="{A15E1461-DD35-43E1-9EA6-333E3F399C9B}"/>
    <cellStyle name="Millares 16 3 8" xfId="2588" xr:uid="{252B3960-15E2-4D7A-A8FF-55D61A171412}"/>
    <cellStyle name="Millares 16 3 8 2" xfId="10854" xr:uid="{833A8BBF-A909-49B6-8188-E9DF79FDA8A7}"/>
    <cellStyle name="Millares 16 3 8 2 2" xfId="32357" xr:uid="{E7E52D26-FB70-430C-B213-32B63191B35A}"/>
    <cellStyle name="Millares 16 3 8 3" xfId="17489" xr:uid="{70829B6B-9BD0-457F-AF7F-BED267031644}"/>
    <cellStyle name="Millares 16 3 8 3 2" xfId="38992" xr:uid="{BDC0DB1B-E1BF-45F3-B37A-EAC87EABD5FA}"/>
    <cellStyle name="Millares 16 3 8 4" xfId="24094" xr:uid="{FD826CD7-8A64-4E62-BD75-7C82A318681B}"/>
    <cellStyle name="Millares 16 3 8 5" xfId="45597" xr:uid="{E5AB1975-D0E2-4CF5-ACD8-E7FE416A7FD1}"/>
    <cellStyle name="Millares 16 3 9" xfId="3099" xr:uid="{7BF09AB6-357A-4340-BB55-3DA3D2FEDD03}"/>
    <cellStyle name="Millares 16 3 9 2" xfId="11365" xr:uid="{FD648FDE-ABE6-4A60-9C3E-A0796A31508D}"/>
    <cellStyle name="Millares 16 3 9 2 2" xfId="32868" xr:uid="{77946EBF-A7C8-4387-81B9-E15064E14E58}"/>
    <cellStyle name="Millares 16 3 9 3" xfId="18000" xr:uid="{E849134F-303E-41D1-AE87-01B62952916A}"/>
    <cellStyle name="Millares 16 3 9 3 2" xfId="39503" xr:uid="{1C2481F6-5A6C-4459-95A8-2609DAB1499A}"/>
    <cellStyle name="Millares 16 3 9 4" xfId="24605" xr:uid="{DF393D4E-F174-49D1-A526-DB6EB39F0757}"/>
    <cellStyle name="Millares 16 3 9 5" xfId="46108" xr:uid="{3C71C113-9BA2-487E-AE22-9475C10BD5B0}"/>
    <cellStyle name="Millares 16 4" xfId="250" xr:uid="{D41405C3-EB9F-4BBB-9682-86D988B7172F}"/>
    <cellStyle name="Millares 16 4 10" xfId="4764" xr:uid="{AC2DB3E9-1C77-4B0D-A7E9-EAB6721F2209}"/>
    <cellStyle name="Millares 16 4 10 2" xfId="13030" xr:uid="{0332413A-39E3-4273-888F-8754A5A91336}"/>
    <cellStyle name="Millares 16 4 10 2 2" xfId="34533" xr:uid="{C2B7590B-7F4A-4958-B707-A3C7008EF9BC}"/>
    <cellStyle name="Millares 16 4 10 3" xfId="19665" xr:uid="{62BB40DB-1386-4416-BD86-5135FC16C998}"/>
    <cellStyle name="Millares 16 4 10 3 2" xfId="41168" xr:uid="{F62D1AF1-D93B-4816-8343-14FFBD988BC4}"/>
    <cellStyle name="Millares 16 4 10 4" xfId="26270" xr:uid="{C8ECF7EA-2B86-4FC8-8A83-CA1366629897}"/>
    <cellStyle name="Millares 16 4 10 5" xfId="47773" xr:uid="{976B97CB-9C59-4E70-8254-1BE04D2F0C38}"/>
    <cellStyle name="Millares 16 4 11" xfId="5267" xr:uid="{FD19E230-532E-4F17-8B1B-256B99FF4407}"/>
    <cellStyle name="Millares 16 4 11 2" xfId="13533" xr:uid="{712A2CB1-00BA-48B7-BBBB-6808876C13C7}"/>
    <cellStyle name="Millares 16 4 11 2 2" xfId="35036" xr:uid="{F9F8F51B-11DB-4D85-B092-EA4D9BADD9A6}"/>
    <cellStyle name="Millares 16 4 11 3" xfId="20168" xr:uid="{9BC3EB1B-BFAB-427D-9683-D99A8CB0866C}"/>
    <cellStyle name="Millares 16 4 11 3 2" xfId="41671" xr:uid="{1B5EF775-708A-4F9A-8938-E3F8D3D1F398}"/>
    <cellStyle name="Millares 16 4 11 4" xfId="26773" xr:uid="{F8C4A987-C24C-4B9B-B6EB-68D57CC2FAFE}"/>
    <cellStyle name="Millares 16 4 11 5" xfId="48276" xr:uid="{5221C5D5-FDD4-4E54-B0BF-AB78D1111795}"/>
    <cellStyle name="Millares 16 4 12" xfId="6908" xr:uid="{08005259-0468-417A-8619-64EAA4232939}"/>
    <cellStyle name="Millares 16 4 12 2" xfId="28411" xr:uid="{106836FA-B3AC-4270-82A8-D9CFB4491F4D}"/>
    <cellStyle name="Millares 16 4 13" xfId="8563" xr:uid="{FE336AB6-4879-40B4-9109-1749C37B1D75}"/>
    <cellStyle name="Millares 16 4 13 2" xfId="30066" xr:uid="{A6DE6DAE-7DB6-4C6E-B0D3-D9194723ED36}"/>
    <cellStyle name="Millares 16 4 14" xfId="15201" xr:uid="{6B925718-2D41-47E5-B396-B7EF3C20D00E}"/>
    <cellStyle name="Millares 16 4 14 2" xfId="36704" xr:uid="{5150957F-9875-4DF1-8432-6599EACC25BE}"/>
    <cellStyle name="Millares 16 4 15" xfId="21806" xr:uid="{3FD4FFD8-295A-4E7D-91B7-F67D4C702FFD}"/>
    <cellStyle name="Millares 16 4 16" xfId="43309" xr:uid="{9CF521F0-B4C2-48FD-9483-775616E6FA22}"/>
    <cellStyle name="Millares 16 4 2" xfId="561" xr:uid="{AECF70D2-A81A-4B36-8376-1463BBEEAFB8}"/>
    <cellStyle name="Millares 16 4 2 10" xfId="7172" xr:uid="{E80BD04A-6B0D-46F6-894F-85777019A778}"/>
    <cellStyle name="Millares 16 4 2 10 2" xfId="28675" xr:uid="{B1B1BAEF-9878-4AAB-BA19-E192A786D239}"/>
    <cellStyle name="Millares 16 4 2 11" xfId="8828" xr:uid="{34411C46-A57F-436C-9136-64B3481F57A3}"/>
    <cellStyle name="Millares 16 4 2 11 2" xfId="30331" xr:uid="{4B6F20BB-431D-4206-8543-0E14C2961FE6}"/>
    <cellStyle name="Millares 16 4 2 12" xfId="15464" xr:uid="{EA97F58D-A021-4CE9-A1EB-F16B466AEF03}"/>
    <cellStyle name="Millares 16 4 2 12 2" xfId="36967" xr:uid="{EA712AF4-A599-4EC1-AD13-95084BDA4251}"/>
    <cellStyle name="Millares 16 4 2 13" xfId="22069" xr:uid="{44E19E5A-8EDA-4C9F-ACA7-0C68C6210EBF}"/>
    <cellStyle name="Millares 16 4 2 14" xfId="43572" xr:uid="{8920361F-31EF-4B6A-9B9A-50D67C9085AE}"/>
    <cellStyle name="Millares 16 4 2 2" xfId="843" xr:uid="{513E0405-E8AD-42BF-A58E-697C639AD6F7}"/>
    <cellStyle name="Millares 16 4 2 2 10" xfId="15744" xr:uid="{553C350E-FA1F-41EA-85DB-8F79CBB0CCA0}"/>
    <cellStyle name="Millares 16 4 2 2 10 2" xfId="37247" xr:uid="{83743C18-8BFE-4E4A-9A7D-E423F477477E}"/>
    <cellStyle name="Millares 16 4 2 2 11" xfId="22349" xr:uid="{B5E03CD1-FA5F-4A2E-A8D7-6F9EC1FB2486}"/>
    <cellStyle name="Millares 16 4 2 2 12" xfId="43852" xr:uid="{B396DBD8-316F-442D-8E3E-015988E79F67}"/>
    <cellStyle name="Millares 16 4 2 2 2" xfId="1789" xr:uid="{54696673-EE04-4A06-9CBB-478B02E7A843}"/>
    <cellStyle name="Millares 16 4 2 2 2 2" xfId="4618" xr:uid="{94E079E7-A555-4D75-A3A0-95146864B99F}"/>
    <cellStyle name="Millares 16 4 2 2 2 2 2" xfId="12884" xr:uid="{F1CF67D2-DB7B-40BC-85DC-C6A88CB39085}"/>
    <cellStyle name="Millares 16 4 2 2 2 2 2 2" xfId="34387" xr:uid="{53AED31B-8958-4303-B591-A03E887128BE}"/>
    <cellStyle name="Millares 16 4 2 2 2 2 3" xfId="19519" xr:uid="{DCEF4B84-AD3F-48D6-9E1D-2DAE95393E3E}"/>
    <cellStyle name="Millares 16 4 2 2 2 2 3 2" xfId="41022" xr:uid="{DC23C994-B088-4614-815D-D441A91A1172}"/>
    <cellStyle name="Millares 16 4 2 2 2 2 4" xfId="26124" xr:uid="{E46C67F8-0B23-4EC2-A779-B37F8EDF57D9}"/>
    <cellStyle name="Millares 16 4 2 2 2 2 5" xfId="47627" xr:uid="{75BD5D18-77E1-438D-A857-38ECB5F89775}"/>
    <cellStyle name="Millares 16 4 2 2 2 3" xfId="6757" xr:uid="{4D750DFE-2C01-40BE-B4EB-40837035BDE2}"/>
    <cellStyle name="Millares 16 4 2 2 2 3 2" xfId="15023" xr:uid="{C52C8E18-7199-4EBC-9ED5-9BD4860D567D}"/>
    <cellStyle name="Millares 16 4 2 2 2 3 2 2" xfId="36526" xr:uid="{473A519A-EC19-491A-9185-E83682BBB4D8}"/>
    <cellStyle name="Millares 16 4 2 2 2 3 3" xfId="21658" xr:uid="{CD75B227-14EA-41AD-AA17-509C9D00E309}"/>
    <cellStyle name="Millares 16 4 2 2 2 3 3 2" xfId="43161" xr:uid="{67D36FAC-CD31-4913-A3A0-3507DB3AC019}"/>
    <cellStyle name="Millares 16 4 2 2 2 3 4" xfId="28263" xr:uid="{6BE19415-EFE4-49E4-9C37-3441519615CD}"/>
    <cellStyle name="Millares 16 4 2 2 2 3 5" xfId="49766" xr:uid="{CF77B41B-8759-4AB5-BB5A-E6DB105F75D0}"/>
    <cellStyle name="Millares 16 4 2 2 2 4" xfId="8398" xr:uid="{FDF32626-1562-4FB2-BBF0-66B5E112CD76}"/>
    <cellStyle name="Millares 16 4 2 2 2 4 2" xfId="29901" xr:uid="{72068C10-E31D-4CDB-9340-1D4FCA5EB452}"/>
    <cellStyle name="Millares 16 4 2 2 2 5" xfId="10055" xr:uid="{E7E8320D-FF4F-4783-8A82-869F3A12C9B9}"/>
    <cellStyle name="Millares 16 4 2 2 2 5 2" xfId="31558" xr:uid="{2E2C6680-A10B-4E5E-85AA-A5CF3D96ECD0}"/>
    <cellStyle name="Millares 16 4 2 2 2 6" xfId="16690" xr:uid="{6C1CA596-F13D-4808-93C4-CCC55E22E94D}"/>
    <cellStyle name="Millares 16 4 2 2 2 6 2" xfId="38193" xr:uid="{2A42E9F8-5472-4FE8-B176-5D69F2BCBEF0}"/>
    <cellStyle name="Millares 16 4 2 2 2 7" xfId="23295" xr:uid="{FC00EB36-1B2F-410D-8150-3B3F97B6E67E}"/>
    <cellStyle name="Millares 16 4 2 2 2 8" xfId="44798" xr:uid="{F0FE5EB3-8B61-4876-8C42-E2D467BDF90F}"/>
    <cellStyle name="Millares 16 4 2 2 3" xfId="2476" xr:uid="{4741B7A6-DDDF-49D0-B562-9D9C4348CB4F}"/>
    <cellStyle name="Millares 16 4 2 2 3 2" xfId="10742" xr:uid="{5FF11428-4CDF-45BA-B326-5CDF3B297A17}"/>
    <cellStyle name="Millares 16 4 2 2 3 2 2" xfId="32245" xr:uid="{67FED1DD-7105-44CC-A6E6-B1C3828635C8}"/>
    <cellStyle name="Millares 16 4 2 2 3 3" xfId="17377" xr:uid="{169C74BE-00BE-4617-B9D6-36C0138B12FB}"/>
    <cellStyle name="Millares 16 4 2 2 3 3 2" xfId="38880" xr:uid="{150E8E6D-8D2D-4FE2-9513-60AA4EE557FD}"/>
    <cellStyle name="Millares 16 4 2 2 3 4" xfId="23982" xr:uid="{B6EBDFE8-D7A3-4830-941D-BA332164C09A}"/>
    <cellStyle name="Millares 16 4 2 2 3 5" xfId="45485" xr:uid="{5CB06083-A05D-4C4B-94E5-5C52972E4FD3}"/>
    <cellStyle name="Millares 16 4 2 2 4" xfId="2993" xr:uid="{42BA13AC-663E-49BD-A9FB-9EE07E955334}"/>
    <cellStyle name="Millares 16 4 2 2 4 2" xfId="11259" xr:uid="{50DDFEF0-34B7-4006-B81C-8272E27354F2}"/>
    <cellStyle name="Millares 16 4 2 2 4 2 2" xfId="32762" xr:uid="{9691734F-4151-4775-928A-2A23B3DA159E}"/>
    <cellStyle name="Millares 16 4 2 2 4 3" xfId="17894" xr:uid="{8A1AB93A-646E-44C2-91D1-6278AF86B0F4}"/>
    <cellStyle name="Millares 16 4 2 2 4 3 2" xfId="39397" xr:uid="{5E8DDC4C-6885-41F4-8674-7F4F4974BD15}"/>
    <cellStyle name="Millares 16 4 2 2 4 4" xfId="24499" xr:uid="{6EF10ED8-8F18-4D56-AF70-61CD971F45E4}"/>
    <cellStyle name="Millares 16 4 2 2 4 5" xfId="46002" xr:uid="{0CB66063-AE9B-4E5E-9488-D0EEA49F1741}"/>
    <cellStyle name="Millares 16 4 2 2 5" xfId="3672" xr:uid="{77DA5B53-7B0D-4728-85C2-0E1ED5ACB8BD}"/>
    <cellStyle name="Millares 16 4 2 2 5 2" xfId="11938" xr:uid="{5C8ADF0B-21A7-4E73-B831-B8CE716366BE}"/>
    <cellStyle name="Millares 16 4 2 2 5 2 2" xfId="33441" xr:uid="{E981830A-E1E4-4434-A8EB-01C4BB2F02E1}"/>
    <cellStyle name="Millares 16 4 2 2 5 3" xfId="18573" xr:uid="{4A2EF1AE-97E8-4D9B-A323-4A39C3E68551}"/>
    <cellStyle name="Millares 16 4 2 2 5 3 2" xfId="40076" xr:uid="{5EEFD7DD-312F-4E94-93AA-095F6E9E9E8E}"/>
    <cellStyle name="Millares 16 4 2 2 5 4" xfId="25178" xr:uid="{D137B345-4D86-441F-93C5-2BCE4561A13B}"/>
    <cellStyle name="Millares 16 4 2 2 5 5" xfId="46681" xr:uid="{074EA545-E2DC-4E8F-A3C3-1B120405E118}"/>
    <cellStyle name="Millares 16 4 2 2 6" xfId="5137" xr:uid="{74BCAFEE-9461-4726-B43A-E9DAD619CED8}"/>
    <cellStyle name="Millares 16 4 2 2 6 2" xfId="13403" xr:uid="{557A4EED-F921-403C-8544-E580C2AB43E6}"/>
    <cellStyle name="Millares 16 4 2 2 6 2 2" xfId="34906" xr:uid="{6C192477-F8E0-401B-BE79-829A1931EEC7}"/>
    <cellStyle name="Millares 16 4 2 2 6 3" xfId="20038" xr:uid="{E0A1DC30-DDA9-4BCD-98CC-047C311B6E98}"/>
    <cellStyle name="Millares 16 4 2 2 6 3 2" xfId="41541" xr:uid="{307E5A2B-4DEB-44C5-A087-CF41DF40F15B}"/>
    <cellStyle name="Millares 16 4 2 2 6 4" xfId="26643" xr:uid="{69C3E396-DBBF-4CDD-BDD6-5DB095466110}"/>
    <cellStyle name="Millares 16 4 2 2 6 5" xfId="48146" xr:uid="{03B252FE-2D9B-4650-9CE4-2E1AC1BEA1EF}"/>
    <cellStyle name="Millares 16 4 2 2 7" xfId="5811" xr:uid="{D686D493-5ADC-429A-9108-A89B96BCD25D}"/>
    <cellStyle name="Millares 16 4 2 2 7 2" xfId="14077" xr:uid="{F4E91400-7BDD-41A2-AC1C-610BA2E1AFA9}"/>
    <cellStyle name="Millares 16 4 2 2 7 2 2" xfId="35580" xr:uid="{9D1AF986-B1F6-40DC-BA71-1B425C9FFEC8}"/>
    <cellStyle name="Millares 16 4 2 2 7 3" xfId="20712" xr:uid="{44C32656-E95D-4596-96B4-E2E449ECA973}"/>
    <cellStyle name="Millares 16 4 2 2 7 3 2" xfId="42215" xr:uid="{871E8FF1-BB61-4649-9ADC-87190E5B3680}"/>
    <cellStyle name="Millares 16 4 2 2 7 4" xfId="27317" xr:uid="{9FF513A1-AC51-44DC-A9F9-44C27A50B5FD}"/>
    <cellStyle name="Millares 16 4 2 2 7 5" xfId="48820" xr:uid="{9B5BDB06-DD23-4556-ADEA-ACA5CEA41123}"/>
    <cellStyle name="Millares 16 4 2 2 8" xfId="7452" xr:uid="{F5493713-3330-4F54-93C5-88F355D4E14D}"/>
    <cellStyle name="Millares 16 4 2 2 8 2" xfId="28955" xr:uid="{F2BD01DD-CCA8-481E-AB40-586D94321621}"/>
    <cellStyle name="Millares 16 4 2 2 9" xfId="9109" xr:uid="{0B3524C3-9D00-441F-BF93-1367AA37CCD2}"/>
    <cellStyle name="Millares 16 4 2 2 9 2" xfId="30612" xr:uid="{67825657-1FF3-4061-AC66-613DE9F74365}"/>
    <cellStyle name="Millares 16 4 2 3" xfId="1113" xr:uid="{4E675D2B-67D0-489B-B9D7-8D01E8A12FD1}"/>
    <cellStyle name="Millares 16 4 2 3 2" xfId="3942" xr:uid="{EDDF8008-479A-42BE-B400-811C35F2FC27}"/>
    <cellStyle name="Millares 16 4 2 3 2 2" xfId="12208" xr:uid="{D0A6AA58-683C-40F2-9675-4945A4D8E0D4}"/>
    <cellStyle name="Millares 16 4 2 3 2 2 2" xfId="33711" xr:uid="{629D8C63-040F-47FC-BE7B-BE7F99BFECC5}"/>
    <cellStyle name="Millares 16 4 2 3 2 3" xfId="18843" xr:uid="{CA46684E-0418-49EE-BF2C-9CAD621AB0BF}"/>
    <cellStyle name="Millares 16 4 2 3 2 3 2" xfId="40346" xr:uid="{E767A76E-A168-445C-BAAE-CAA5AF99BD4C}"/>
    <cellStyle name="Millares 16 4 2 3 2 4" xfId="25448" xr:uid="{A3296235-8591-4757-823C-92ECB531F107}"/>
    <cellStyle name="Millares 16 4 2 3 2 5" xfId="46951" xr:uid="{FE5F1BE4-530E-4E98-9D92-C142EE7966EB}"/>
    <cellStyle name="Millares 16 4 2 3 3" xfId="6081" xr:uid="{1B6952E9-F2D5-46C3-9888-8805A4F5B2AB}"/>
    <cellStyle name="Millares 16 4 2 3 3 2" xfId="14347" xr:uid="{B940C22D-6E2C-4CED-BC22-76CA95B875DD}"/>
    <cellStyle name="Millares 16 4 2 3 3 2 2" xfId="35850" xr:uid="{0C65FF00-5BC5-4E23-AB0B-5598CFF8D750}"/>
    <cellStyle name="Millares 16 4 2 3 3 3" xfId="20982" xr:uid="{18B5AAFE-AAEE-4B26-9161-2816050D77E8}"/>
    <cellStyle name="Millares 16 4 2 3 3 3 2" xfId="42485" xr:uid="{2E7C9C19-A319-49D6-925C-76BDA6D8E894}"/>
    <cellStyle name="Millares 16 4 2 3 3 4" xfId="27587" xr:uid="{B2F9A04E-1E6F-4602-A924-934C9135846F}"/>
    <cellStyle name="Millares 16 4 2 3 3 5" xfId="49090" xr:uid="{9C3BC800-2ABF-4B38-8BD5-1B23049D3433}"/>
    <cellStyle name="Millares 16 4 2 3 4" xfId="7722" xr:uid="{B0F307E5-D8C1-4E78-ABCB-5645990CEC43}"/>
    <cellStyle name="Millares 16 4 2 3 4 2" xfId="29225" xr:uid="{29C0ABB7-0E04-449F-AA78-2D4E82F7E6E5}"/>
    <cellStyle name="Millares 16 4 2 3 5" xfId="9379" xr:uid="{C90C6F0F-E5E7-427D-998B-F2A50E42FD72}"/>
    <cellStyle name="Millares 16 4 2 3 5 2" xfId="30882" xr:uid="{4E8114E2-92E5-42E3-AF87-1FA5DD429100}"/>
    <cellStyle name="Millares 16 4 2 3 6" xfId="16014" xr:uid="{22F5ED58-F114-4D9C-AA3C-2DFE6F832717}"/>
    <cellStyle name="Millares 16 4 2 3 6 2" xfId="37517" xr:uid="{34EE31F7-74B9-4287-AFFE-84CA60A2D57B}"/>
    <cellStyle name="Millares 16 4 2 3 7" xfId="22619" xr:uid="{AC7BC0BE-6154-49FF-8A35-EAEAEC74C285}"/>
    <cellStyle name="Millares 16 4 2 3 8" xfId="44122" xr:uid="{F70A2327-32A4-403F-8165-2656D9E28B91}"/>
    <cellStyle name="Millares 16 4 2 4" xfId="1509" xr:uid="{D304AFBB-4BFC-4617-BC58-E335E7FE38F6}"/>
    <cellStyle name="Millares 16 4 2 4 2" xfId="4338" xr:uid="{47741CBF-DFB0-491E-8F14-FC1611EA6EBA}"/>
    <cellStyle name="Millares 16 4 2 4 2 2" xfId="12604" xr:uid="{25F4E8C7-8A0E-4245-BC3D-B98206E2F533}"/>
    <cellStyle name="Millares 16 4 2 4 2 2 2" xfId="34107" xr:uid="{924D1B32-A412-49A1-B09A-3BFD76923129}"/>
    <cellStyle name="Millares 16 4 2 4 2 3" xfId="19239" xr:uid="{302F4141-08B9-4A7A-A74F-546E4125D561}"/>
    <cellStyle name="Millares 16 4 2 4 2 3 2" xfId="40742" xr:uid="{D55C877B-E436-4B82-8EEC-4B93EE175BD5}"/>
    <cellStyle name="Millares 16 4 2 4 2 4" xfId="25844" xr:uid="{F20E983A-D0D1-4785-B2D0-BD26D817C1A6}"/>
    <cellStyle name="Millares 16 4 2 4 2 5" xfId="47347" xr:uid="{C9028220-A57A-4497-8C72-C9A8792CE03E}"/>
    <cellStyle name="Millares 16 4 2 4 3" xfId="6477" xr:uid="{301573FE-33FF-4316-9754-B0833A02485C}"/>
    <cellStyle name="Millares 16 4 2 4 3 2" xfId="14743" xr:uid="{4A765367-2521-42AE-A283-92BE022F50FD}"/>
    <cellStyle name="Millares 16 4 2 4 3 2 2" xfId="36246" xr:uid="{853F60A1-FDAE-48D7-845D-7C72096AC00B}"/>
    <cellStyle name="Millares 16 4 2 4 3 3" xfId="21378" xr:uid="{5A5FE24E-5ED7-4243-A959-51EF4A6F3604}"/>
    <cellStyle name="Millares 16 4 2 4 3 3 2" xfId="42881" xr:uid="{57D5806E-AF03-4582-A404-3F939DE8B669}"/>
    <cellStyle name="Millares 16 4 2 4 3 4" xfId="27983" xr:uid="{7A0A39E9-E708-4293-8D77-B5CF166922A5}"/>
    <cellStyle name="Millares 16 4 2 4 3 5" xfId="49486" xr:uid="{E2457901-B819-4010-B9C3-CA1EBD7ED783}"/>
    <cellStyle name="Millares 16 4 2 4 4" xfId="8118" xr:uid="{47597834-C960-4317-998C-06AB89E2EFED}"/>
    <cellStyle name="Millares 16 4 2 4 4 2" xfId="29621" xr:uid="{68EC799F-E1FC-4CFF-AFC7-4EE5713834E8}"/>
    <cellStyle name="Millares 16 4 2 4 5" xfId="9775" xr:uid="{71859D9C-AC1C-4659-927B-06DEB828AC36}"/>
    <cellStyle name="Millares 16 4 2 4 5 2" xfId="31278" xr:uid="{209695A9-268D-4E67-89CD-BD897527F8A4}"/>
    <cellStyle name="Millares 16 4 2 4 6" xfId="16410" xr:uid="{D94706F3-1281-42C7-A282-D6E7A80F3C12}"/>
    <cellStyle name="Millares 16 4 2 4 6 2" xfId="37913" xr:uid="{A0BB9651-5217-4234-AD76-A73008707DF5}"/>
    <cellStyle name="Millares 16 4 2 4 7" xfId="23015" xr:uid="{D72F5B09-3CBD-47EE-ABB3-66FE79D0C0BE}"/>
    <cellStyle name="Millares 16 4 2 4 8" xfId="44518" xr:uid="{B6EE0E7F-797F-4A44-BE21-D53BD9CD13B5}"/>
    <cellStyle name="Millares 16 4 2 5" xfId="2196" xr:uid="{9F42F958-EAA0-4AD3-BE7D-80542B963BE9}"/>
    <cellStyle name="Millares 16 4 2 5 2" xfId="10462" xr:uid="{14CDAAFC-C981-49A2-8882-4CD3FD9CE74A}"/>
    <cellStyle name="Millares 16 4 2 5 2 2" xfId="31965" xr:uid="{AC694627-5C02-4875-9F73-6C467C430855}"/>
    <cellStyle name="Millares 16 4 2 5 3" xfId="17097" xr:uid="{43945EED-2533-414E-A3DA-DBD1971E408C}"/>
    <cellStyle name="Millares 16 4 2 5 3 2" xfId="38600" xr:uid="{8FDC38E6-5A9A-4A1D-9164-B0ABEEEE7BB5}"/>
    <cellStyle name="Millares 16 4 2 5 4" xfId="23702" xr:uid="{D102BF46-7AF6-43A9-94D4-B5C03F21DA90}"/>
    <cellStyle name="Millares 16 4 2 5 5" xfId="45205" xr:uid="{1FF96420-45EF-43E3-A2A3-F4EA0347F527}"/>
    <cellStyle name="Millares 16 4 2 6" xfId="2742" xr:uid="{0CE169EF-94BE-4639-8BC1-86F2551DBEDC}"/>
    <cellStyle name="Millares 16 4 2 6 2" xfId="11008" xr:uid="{206EBF33-B41C-483E-AA0E-D20CBCE4AB3F}"/>
    <cellStyle name="Millares 16 4 2 6 2 2" xfId="32511" xr:uid="{47513AB6-EA89-4B92-B7FB-FEBCF013E90D}"/>
    <cellStyle name="Millares 16 4 2 6 3" xfId="17643" xr:uid="{315FBC8F-3BBA-4C5A-BC24-5CE1CFC5AF6D}"/>
    <cellStyle name="Millares 16 4 2 6 3 2" xfId="39146" xr:uid="{20FE4594-3BD8-4DE8-B236-603999BAB497}"/>
    <cellStyle name="Millares 16 4 2 6 4" xfId="24248" xr:uid="{691B35BB-F5D2-461F-A648-EAC8EEE22C11}"/>
    <cellStyle name="Millares 16 4 2 6 5" xfId="45751" xr:uid="{C7F04363-B470-4899-96A2-56C4976023F0}"/>
    <cellStyle name="Millares 16 4 2 7" xfId="3392" xr:uid="{1AA1986F-6BFC-4A9F-9255-2E7C7D90EA71}"/>
    <cellStyle name="Millares 16 4 2 7 2" xfId="11658" xr:uid="{0F1A0E64-5A08-4D29-8E68-3A92E2F473B6}"/>
    <cellStyle name="Millares 16 4 2 7 2 2" xfId="33161" xr:uid="{A1D53ED2-8138-49CA-B886-65FC3EBBC294}"/>
    <cellStyle name="Millares 16 4 2 7 3" xfId="18293" xr:uid="{400DE0FE-084B-4E87-9535-C8A370095261}"/>
    <cellStyle name="Millares 16 4 2 7 3 2" xfId="39796" xr:uid="{C83AFFC0-9ADA-4C41-9010-6D54EAE0956F}"/>
    <cellStyle name="Millares 16 4 2 7 4" xfId="24898" xr:uid="{A391664F-A0E6-471B-AF28-20CBEB373FCF}"/>
    <cellStyle name="Millares 16 4 2 7 5" xfId="46401" xr:uid="{8BA98BC2-C36F-4AF4-BBC0-50970BD5EE6E}"/>
    <cellStyle name="Millares 16 4 2 8" xfId="4886" xr:uid="{1910B4EA-4CFB-4151-99F2-32C88187ACF9}"/>
    <cellStyle name="Millares 16 4 2 8 2" xfId="13152" xr:uid="{0DAF1879-DD6A-4015-BFC9-BC2C43C7A621}"/>
    <cellStyle name="Millares 16 4 2 8 2 2" xfId="34655" xr:uid="{830D4978-A5E4-4BE2-8F20-0A53C9A32CAF}"/>
    <cellStyle name="Millares 16 4 2 8 3" xfId="19787" xr:uid="{39112735-0DC2-446E-8E16-2A414F09281D}"/>
    <cellStyle name="Millares 16 4 2 8 3 2" xfId="41290" xr:uid="{14129A3B-0077-4AA5-9D24-B8F09FBA41A1}"/>
    <cellStyle name="Millares 16 4 2 8 4" xfId="26392" xr:uid="{AD5C08AB-3006-4223-9C24-A05BB30FDB2F}"/>
    <cellStyle name="Millares 16 4 2 8 5" xfId="47895" xr:uid="{FE04B16B-0C89-4AFB-99D1-DCDCF3A7F9E8}"/>
    <cellStyle name="Millares 16 4 2 9" xfId="5531" xr:uid="{488F4D27-7B2B-4866-8544-0435C27895AA}"/>
    <cellStyle name="Millares 16 4 2 9 2" xfId="13797" xr:uid="{FAE5AF0C-4699-4EA2-B46D-D8485E2F9274}"/>
    <cellStyle name="Millares 16 4 2 9 2 2" xfId="35300" xr:uid="{B44E931A-5149-4CCF-8579-4020D0FDF2B0}"/>
    <cellStyle name="Millares 16 4 2 9 3" xfId="20432" xr:uid="{351213C6-5B68-4453-82A4-E8590B6F828B}"/>
    <cellStyle name="Millares 16 4 2 9 3 2" xfId="41935" xr:uid="{CBAB9017-8299-45E8-BB1B-2CFD9BC5FC27}"/>
    <cellStyle name="Millares 16 4 2 9 4" xfId="27037" xr:uid="{69AF4BE9-9A1D-4EDE-9B5D-FC156C8142D1}"/>
    <cellStyle name="Millares 16 4 2 9 5" xfId="48540" xr:uid="{452190C6-E4AD-44C8-B181-0E6ED9290556}"/>
    <cellStyle name="Millares 16 4 3" xfId="432" xr:uid="{C14A19E3-D621-4645-8448-8A121BC9973F}"/>
    <cellStyle name="Millares 16 4 3 10" xfId="15335" xr:uid="{CBAAD83B-735B-4AC8-B7A3-ACC42FCE84B7}"/>
    <cellStyle name="Millares 16 4 3 10 2" xfId="36838" xr:uid="{B2EADC65-EDD4-4EF3-8944-7E10B1D82E5D}"/>
    <cellStyle name="Millares 16 4 3 11" xfId="21940" xr:uid="{37EB56F1-205B-4D6D-9896-267D5783E529}"/>
    <cellStyle name="Millares 16 4 3 12" xfId="43443" xr:uid="{1A32D161-ABC3-471F-BECD-FE24430774EA}"/>
    <cellStyle name="Millares 16 4 3 2" xfId="1380" xr:uid="{5652EAF8-505E-47A5-953D-91240575FC59}"/>
    <cellStyle name="Millares 16 4 3 2 2" xfId="4209" xr:uid="{60BF3870-C345-4A30-85C4-E4B97018AB0A}"/>
    <cellStyle name="Millares 16 4 3 2 2 2" xfId="12475" xr:uid="{28EE2A02-DC9B-4210-A5C1-16D16A367C37}"/>
    <cellStyle name="Millares 16 4 3 2 2 2 2" xfId="33978" xr:uid="{3E903161-0350-427F-91D7-E521EBE594FA}"/>
    <cellStyle name="Millares 16 4 3 2 2 3" xfId="19110" xr:uid="{AC3915EF-2459-4FE0-B097-837CA097E6C0}"/>
    <cellStyle name="Millares 16 4 3 2 2 3 2" xfId="40613" xr:uid="{2E40637B-C753-4A68-8A80-C74F4B7787E6}"/>
    <cellStyle name="Millares 16 4 3 2 2 4" xfId="25715" xr:uid="{0BC0822E-33C8-4922-923F-C199D731CE20}"/>
    <cellStyle name="Millares 16 4 3 2 2 5" xfId="47218" xr:uid="{4C5839E3-1023-441A-9AEE-595DD09B3B30}"/>
    <cellStyle name="Millares 16 4 3 2 3" xfId="6348" xr:uid="{67CF3177-1464-4BF3-A480-87EB2ECDD2BF}"/>
    <cellStyle name="Millares 16 4 3 2 3 2" xfId="14614" xr:uid="{2273E179-A841-4C79-BEC1-1903BFA7B272}"/>
    <cellStyle name="Millares 16 4 3 2 3 2 2" xfId="36117" xr:uid="{FFD0AE3C-BBB9-4105-BAAC-B44DBD4E8CCB}"/>
    <cellStyle name="Millares 16 4 3 2 3 3" xfId="21249" xr:uid="{2E943CB9-39F5-44E8-814C-D086CEED8DD1}"/>
    <cellStyle name="Millares 16 4 3 2 3 3 2" xfId="42752" xr:uid="{C2108AC5-6B8D-4377-88F8-BDA276F8F566}"/>
    <cellStyle name="Millares 16 4 3 2 3 4" xfId="27854" xr:uid="{78C59DDB-823B-45A2-B8DF-5DD62D66EAC1}"/>
    <cellStyle name="Millares 16 4 3 2 3 5" xfId="49357" xr:uid="{4144FC82-50B5-4D49-935F-E576C569994F}"/>
    <cellStyle name="Millares 16 4 3 2 4" xfId="7989" xr:uid="{38916CB5-29B3-40F2-9614-765EB2FB1CEB}"/>
    <cellStyle name="Millares 16 4 3 2 4 2" xfId="29492" xr:uid="{A71A6AEC-EB7B-4092-9EBC-BCBBA1134B64}"/>
    <cellStyle name="Millares 16 4 3 2 5" xfId="9646" xr:uid="{99A9D0AD-1ABC-4C3E-B85F-9351DC72D43C}"/>
    <cellStyle name="Millares 16 4 3 2 5 2" xfId="31149" xr:uid="{0B72018A-EB65-4F3B-8B17-4881A6D3E107}"/>
    <cellStyle name="Millares 16 4 3 2 6" xfId="16281" xr:uid="{90B1A1BC-3672-456B-B0EB-7AA7903F8EB0}"/>
    <cellStyle name="Millares 16 4 3 2 6 2" xfId="37784" xr:uid="{0E5725BE-8B14-45DE-B666-37D1F3E60BA6}"/>
    <cellStyle name="Millares 16 4 3 2 7" xfId="22886" xr:uid="{FDF75058-9B5D-4AF3-9287-052C67A0077C}"/>
    <cellStyle name="Millares 16 4 3 2 8" xfId="44389" xr:uid="{2E5C9509-2C81-46A8-84E2-14C67D806A95}"/>
    <cellStyle name="Millares 16 4 3 3" xfId="2067" xr:uid="{D69A0210-5B40-4299-A951-C29281718C87}"/>
    <cellStyle name="Millares 16 4 3 3 2" xfId="10333" xr:uid="{17A8C98F-D510-441F-9390-E21E7111A6F4}"/>
    <cellStyle name="Millares 16 4 3 3 2 2" xfId="31836" xr:uid="{96893B1B-750E-4174-9A47-52FFD0CAFDA4}"/>
    <cellStyle name="Millares 16 4 3 3 3" xfId="16968" xr:uid="{29860B3C-859E-4AB9-82A3-96D18D65D240}"/>
    <cellStyle name="Millares 16 4 3 3 3 2" xfId="38471" xr:uid="{AAD8AA7F-CE28-4F21-A780-356893B5A46E}"/>
    <cellStyle name="Millares 16 4 3 3 4" xfId="23573" xr:uid="{3F841511-A8D1-4BAA-81D6-0B2AC9FCBF23}"/>
    <cellStyle name="Millares 16 4 3 3 5" xfId="45076" xr:uid="{E12167A2-9D59-4F92-866D-A0745084953E}"/>
    <cellStyle name="Millares 16 4 3 4" xfId="2866" xr:uid="{997607CC-1629-451C-B31E-20B3600D309F}"/>
    <cellStyle name="Millares 16 4 3 4 2" xfId="11132" xr:uid="{A22F2AD6-BFA6-442E-84F6-75E78EB60712}"/>
    <cellStyle name="Millares 16 4 3 4 2 2" xfId="32635" xr:uid="{5F05EFE2-7491-437B-A17E-2C35B6D31607}"/>
    <cellStyle name="Millares 16 4 3 4 3" xfId="17767" xr:uid="{9A7F8449-D995-4AB6-8731-F7CC5E759940}"/>
    <cellStyle name="Millares 16 4 3 4 3 2" xfId="39270" xr:uid="{653B395A-B07C-4C51-ACB6-2306CDD7B318}"/>
    <cellStyle name="Millares 16 4 3 4 4" xfId="24372" xr:uid="{B0F05243-94CE-403C-9039-3D73F7A158B9}"/>
    <cellStyle name="Millares 16 4 3 4 5" xfId="45875" xr:uid="{6FAB4F29-5884-41E6-A461-4725BA0B11C1}"/>
    <cellStyle name="Millares 16 4 3 5" xfId="3263" xr:uid="{29C97F01-71F0-4CF0-9D22-9F2EEF8DBD6B}"/>
    <cellStyle name="Millares 16 4 3 5 2" xfId="11529" xr:uid="{353A39D9-1E87-4B2F-AA43-49F966DDF32B}"/>
    <cellStyle name="Millares 16 4 3 5 2 2" xfId="33032" xr:uid="{D4DCAEC8-A9D5-4AC0-9CBA-1E681CDA2810}"/>
    <cellStyle name="Millares 16 4 3 5 3" xfId="18164" xr:uid="{D8BCD821-DC7E-4023-B209-7810D839DBE8}"/>
    <cellStyle name="Millares 16 4 3 5 3 2" xfId="39667" xr:uid="{AC6A03EB-B416-4643-A938-E82D4C9174D5}"/>
    <cellStyle name="Millares 16 4 3 5 4" xfId="24769" xr:uid="{797B9872-99B5-41DD-BE79-5C7D841CF815}"/>
    <cellStyle name="Millares 16 4 3 5 5" xfId="46272" xr:uid="{382B02C3-06C9-433D-84C2-06A9E9FDAB6F}"/>
    <cellStyle name="Millares 16 4 3 6" xfId="5010" xr:uid="{3FEAEFD2-F6FB-4A0D-81AF-A8A0D8AD1388}"/>
    <cellStyle name="Millares 16 4 3 6 2" xfId="13276" xr:uid="{CCC7EFF8-2320-4283-8235-0B509A4A1C58}"/>
    <cellStyle name="Millares 16 4 3 6 2 2" xfId="34779" xr:uid="{532E2097-DE81-490D-B683-E14AB70A49E3}"/>
    <cellStyle name="Millares 16 4 3 6 3" xfId="19911" xr:uid="{F4E96E60-3001-4079-A273-104566340A04}"/>
    <cellStyle name="Millares 16 4 3 6 3 2" xfId="41414" xr:uid="{65ADD30D-E42C-4B97-BA54-57D739B9F646}"/>
    <cellStyle name="Millares 16 4 3 6 4" xfId="26516" xr:uid="{D1620A6B-AE84-4B14-881C-D96797AD2867}"/>
    <cellStyle name="Millares 16 4 3 6 5" xfId="48019" xr:uid="{AD5B89F8-29FE-4BDE-B57A-7F7E31387925}"/>
    <cellStyle name="Millares 16 4 3 7" xfId="5402" xr:uid="{89DB664F-B73E-4CF3-B10B-66F56B7B5A54}"/>
    <cellStyle name="Millares 16 4 3 7 2" xfId="13668" xr:uid="{4682C3EE-D106-4977-8B3F-161F578A7C85}"/>
    <cellStyle name="Millares 16 4 3 7 2 2" xfId="35171" xr:uid="{59F1BE76-C0D2-42E4-993A-96834DD131A8}"/>
    <cellStyle name="Millares 16 4 3 7 3" xfId="20303" xr:uid="{C2E44CC5-6B42-4B87-923E-6CEB32238956}"/>
    <cellStyle name="Millares 16 4 3 7 3 2" xfId="41806" xr:uid="{8E4797BF-B00C-4CE6-BA49-D00B256D222C}"/>
    <cellStyle name="Millares 16 4 3 7 4" xfId="26908" xr:uid="{E587AE60-E62F-45FE-8C2B-65139A3CBDDB}"/>
    <cellStyle name="Millares 16 4 3 7 5" xfId="48411" xr:uid="{AE0D4854-4128-4087-9E0E-6FF6D6B0ADA9}"/>
    <cellStyle name="Millares 16 4 3 8" xfId="7043" xr:uid="{82D1174A-60E8-4158-A6E1-7EDA081580A2}"/>
    <cellStyle name="Millares 16 4 3 8 2" xfId="28546" xr:uid="{9C050A03-696E-4446-AB8A-41C89760520E}"/>
    <cellStyle name="Millares 16 4 3 9" xfId="8699" xr:uid="{6B9055D8-D707-488C-97E0-DE441A088D40}"/>
    <cellStyle name="Millares 16 4 3 9 2" xfId="30202" xr:uid="{00F27152-6707-492B-8327-498E0C22C700}"/>
    <cellStyle name="Millares 16 4 4" xfId="716" xr:uid="{6659A12B-9B3E-4DB4-A70F-F9F87FD82D48}"/>
    <cellStyle name="Millares 16 4 4 10" xfId="43725" xr:uid="{4DBBA657-A96A-4A52-AD4B-2C3F3CA22A84}"/>
    <cellStyle name="Millares 16 4 4 2" xfId="1662" xr:uid="{12D67CAA-DC8E-41FB-81E5-94770FA56A96}"/>
    <cellStyle name="Millares 16 4 4 2 2" xfId="4491" xr:uid="{56DE5404-2F47-42F0-9FC3-1F5C0BFB1E3C}"/>
    <cellStyle name="Millares 16 4 4 2 2 2" xfId="12757" xr:uid="{AFF8B549-B271-425F-85B2-778D9B26F581}"/>
    <cellStyle name="Millares 16 4 4 2 2 2 2" xfId="34260" xr:uid="{DC8CE23A-D433-4E4D-A1B7-4EE9530C77AB}"/>
    <cellStyle name="Millares 16 4 4 2 2 3" xfId="19392" xr:uid="{4F7F5F37-27FC-4176-8C3F-0AE256CB35A5}"/>
    <cellStyle name="Millares 16 4 4 2 2 3 2" xfId="40895" xr:uid="{AC239DE2-EB8A-4E0D-BF56-E66B8A0974DB}"/>
    <cellStyle name="Millares 16 4 4 2 2 4" xfId="25997" xr:uid="{664ED545-1CED-4F77-93B6-731E461780A7}"/>
    <cellStyle name="Millares 16 4 4 2 2 5" xfId="47500" xr:uid="{D5542F72-ABE3-45E7-9115-150344242B2D}"/>
    <cellStyle name="Millares 16 4 4 2 3" xfId="6630" xr:uid="{44475823-DCB8-4D13-9431-7F8DCEFE447A}"/>
    <cellStyle name="Millares 16 4 4 2 3 2" xfId="14896" xr:uid="{E8FF0312-E6A4-48E1-B7FE-16C0DE5B2794}"/>
    <cellStyle name="Millares 16 4 4 2 3 2 2" xfId="36399" xr:uid="{E75AA3E9-7C9B-4A48-94B0-67A954EF91A3}"/>
    <cellStyle name="Millares 16 4 4 2 3 3" xfId="21531" xr:uid="{74252714-9164-4DF7-B665-B7F553622FE1}"/>
    <cellStyle name="Millares 16 4 4 2 3 3 2" xfId="43034" xr:uid="{A25200C7-610C-4932-9537-E4920F3ED8EA}"/>
    <cellStyle name="Millares 16 4 4 2 3 4" xfId="28136" xr:uid="{E0A99FC1-4FED-4A16-B3A4-A257EF94DB2D}"/>
    <cellStyle name="Millares 16 4 4 2 3 5" xfId="49639" xr:uid="{DA65DF07-B09F-46A0-A903-3BF2133C9575}"/>
    <cellStyle name="Millares 16 4 4 2 4" xfId="8271" xr:uid="{FB278ACC-7D5D-4702-8570-FBC78FD3E81D}"/>
    <cellStyle name="Millares 16 4 4 2 4 2" xfId="29774" xr:uid="{512E0BAE-508B-4F23-8258-2E67FA5894A0}"/>
    <cellStyle name="Millares 16 4 4 2 5" xfId="9928" xr:uid="{404B19F7-163B-426D-8D9A-DB275D3A127A}"/>
    <cellStyle name="Millares 16 4 4 2 5 2" xfId="31431" xr:uid="{6A795165-E880-4076-97EA-AB550CBD4FF4}"/>
    <cellStyle name="Millares 16 4 4 2 6" xfId="16563" xr:uid="{68BF2D77-8D91-45D1-AF3D-DCBE1D73D275}"/>
    <cellStyle name="Millares 16 4 4 2 6 2" xfId="38066" xr:uid="{4DE519BC-2E6A-4A57-88A1-34506AC973AE}"/>
    <cellStyle name="Millares 16 4 4 2 7" xfId="23168" xr:uid="{9B56305D-247B-4E08-8B50-2D685BADC06C}"/>
    <cellStyle name="Millares 16 4 4 2 8" xfId="44671" xr:uid="{4FBD2A8A-0D92-4754-932C-A51F2F66CBD4}"/>
    <cellStyle name="Millares 16 4 4 3" xfId="2349" xr:uid="{D27175F8-6092-4E10-B471-1E32A8A09775}"/>
    <cellStyle name="Millares 16 4 4 3 2" xfId="10615" xr:uid="{9E7AC97A-5027-462B-8C89-29D40ACDA1AB}"/>
    <cellStyle name="Millares 16 4 4 3 2 2" xfId="32118" xr:uid="{C3BC6368-C2C6-4AFD-B1BF-CD8985D85F11}"/>
    <cellStyle name="Millares 16 4 4 3 3" xfId="17250" xr:uid="{32CCC927-DCD5-4CD6-BA20-292B0A2BA3F9}"/>
    <cellStyle name="Millares 16 4 4 3 3 2" xfId="38753" xr:uid="{7C164C8D-D336-42C2-9B4C-8BC62F411AAB}"/>
    <cellStyle name="Millares 16 4 4 3 4" xfId="23855" xr:uid="{1AB03993-25D4-4FEF-AAF8-75BF5F96578C}"/>
    <cellStyle name="Millares 16 4 4 3 5" xfId="45358" xr:uid="{64320501-4E62-4F1D-BEE8-F30A6145896A}"/>
    <cellStyle name="Millares 16 4 4 4" xfId="3545" xr:uid="{0DBA2D41-61EE-4F31-90FB-AC9A62BD7A21}"/>
    <cellStyle name="Millares 16 4 4 4 2" xfId="11811" xr:uid="{795EAF51-7F3F-452E-85E5-5E610FAFD8DF}"/>
    <cellStyle name="Millares 16 4 4 4 2 2" xfId="33314" xr:uid="{9CAFAC1B-1277-4FF1-97A5-F15A98F465B0}"/>
    <cellStyle name="Millares 16 4 4 4 3" xfId="18446" xr:uid="{30C6B21D-31FD-4A20-B72D-A41035E030F1}"/>
    <cellStyle name="Millares 16 4 4 4 3 2" xfId="39949" xr:uid="{A7C73DD7-EC0D-42C3-A4E8-97DB2DB3641B}"/>
    <cellStyle name="Millares 16 4 4 4 4" xfId="25051" xr:uid="{BA8D5C72-6ECE-4891-9A8E-7AFFE9D4E4B4}"/>
    <cellStyle name="Millares 16 4 4 4 5" xfId="46554" xr:uid="{C62EF199-BD18-4587-BCE4-3298051BD99B}"/>
    <cellStyle name="Millares 16 4 4 5" xfId="5684" xr:uid="{AEDB7806-33F4-47D0-BE96-049396F35EC1}"/>
    <cellStyle name="Millares 16 4 4 5 2" xfId="13950" xr:uid="{4BEC8AE9-BF28-4C98-9AC0-EA560F6EFD46}"/>
    <cellStyle name="Millares 16 4 4 5 2 2" xfId="35453" xr:uid="{78059380-7BF5-4266-B136-3F2EFDD096C1}"/>
    <cellStyle name="Millares 16 4 4 5 3" xfId="20585" xr:uid="{7F099E14-CDCC-40D9-87AD-610676D7D325}"/>
    <cellStyle name="Millares 16 4 4 5 3 2" xfId="42088" xr:uid="{1EB78D3C-C28F-4C55-A3C5-61C4A5AAD8A7}"/>
    <cellStyle name="Millares 16 4 4 5 4" xfId="27190" xr:uid="{25D830C0-9662-46E4-B853-DF4BA607D803}"/>
    <cellStyle name="Millares 16 4 4 5 5" xfId="48693" xr:uid="{6337C50E-1462-4887-A8CE-2FDFF4B1A294}"/>
    <cellStyle name="Millares 16 4 4 6" xfId="7325" xr:uid="{CE466109-EF37-45B8-AF4E-FBF405F5D038}"/>
    <cellStyle name="Millares 16 4 4 6 2" xfId="28828" xr:uid="{BD3CD63E-EAA4-4616-A553-55B7444B800B}"/>
    <cellStyle name="Millares 16 4 4 7" xfId="8982" xr:uid="{76CDA446-3EE6-4F40-8EE2-9D5409F1E310}"/>
    <cellStyle name="Millares 16 4 4 7 2" xfId="30485" xr:uid="{3D226C9F-ACEF-436B-B83A-09FD8DCED774}"/>
    <cellStyle name="Millares 16 4 4 8" xfId="15617" xr:uid="{C953C1AE-F329-467A-935D-5203E8135B9A}"/>
    <cellStyle name="Millares 16 4 4 8 2" xfId="37120" xr:uid="{603D7267-9873-489E-9E7E-B7BA868E52B3}"/>
    <cellStyle name="Millares 16 4 4 9" xfId="22222" xr:uid="{76B0A016-286A-47EA-8367-3473F2146E58}"/>
    <cellStyle name="Millares 16 4 5" xfId="985" xr:uid="{99266C5D-EE2A-4BD3-8B62-6D69097E8E7B}"/>
    <cellStyle name="Millares 16 4 5 2" xfId="3814" xr:uid="{68ACEDDB-5481-413A-92E4-D2A57390E13E}"/>
    <cellStyle name="Millares 16 4 5 2 2" xfId="12080" xr:uid="{EA54375B-DABD-4B83-94B1-D94DE6C2288E}"/>
    <cellStyle name="Millares 16 4 5 2 2 2" xfId="33583" xr:uid="{55F3BEDB-35BD-4981-8715-673209F087B2}"/>
    <cellStyle name="Millares 16 4 5 2 3" xfId="18715" xr:uid="{385B624A-2DE3-443C-9EE4-D8C7AE5ABBCF}"/>
    <cellStyle name="Millares 16 4 5 2 3 2" xfId="40218" xr:uid="{32A209F2-6BF3-4F70-8900-AF89A52D1BC2}"/>
    <cellStyle name="Millares 16 4 5 2 4" xfId="25320" xr:uid="{6F2C262B-9E72-405E-8932-6A338C1C1806}"/>
    <cellStyle name="Millares 16 4 5 2 5" xfId="46823" xr:uid="{4C7C91A2-11B9-4774-892D-534067F12EEA}"/>
    <cellStyle name="Millares 16 4 5 3" xfId="5953" xr:uid="{8B721924-0A54-47B2-8833-46F496A8F03D}"/>
    <cellStyle name="Millares 16 4 5 3 2" xfId="14219" xr:uid="{AA68A124-A3DA-488C-8216-85C22DDC59DC}"/>
    <cellStyle name="Millares 16 4 5 3 2 2" xfId="35722" xr:uid="{98CA5106-DFD2-495E-9333-E1C0A1463ACF}"/>
    <cellStyle name="Millares 16 4 5 3 3" xfId="20854" xr:uid="{0B63C2A6-1A84-4329-A51C-2FFF505AAF69}"/>
    <cellStyle name="Millares 16 4 5 3 3 2" xfId="42357" xr:uid="{4B4C2399-0D7D-4C96-A281-2892396928C3}"/>
    <cellStyle name="Millares 16 4 5 3 4" xfId="27459" xr:uid="{883F46B7-0894-4AFC-8F9C-A8E92149909A}"/>
    <cellStyle name="Millares 16 4 5 3 5" xfId="48962" xr:uid="{2FACA3BD-A9F5-4C0C-9DF9-C06A0727205E}"/>
    <cellStyle name="Millares 16 4 5 4" xfId="7594" xr:uid="{CCE9CC16-BCF0-4BDD-9787-D71A757CE379}"/>
    <cellStyle name="Millares 16 4 5 4 2" xfId="29097" xr:uid="{DDCA250D-E46A-4911-82D6-4AE8E0639836}"/>
    <cellStyle name="Millares 16 4 5 5" xfId="9251" xr:uid="{991BFBD7-52C2-47F5-873E-1A9E7A4906F4}"/>
    <cellStyle name="Millares 16 4 5 5 2" xfId="30754" xr:uid="{18793969-4502-4C44-B523-C567AE3642BA}"/>
    <cellStyle name="Millares 16 4 5 6" xfId="15886" xr:uid="{86730E8C-9716-4D1C-AF5B-540C4ACF51D2}"/>
    <cellStyle name="Millares 16 4 5 6 2" xfId="37389" xr:uid="{7CC07CDD-DAC6-4383-B3C6-211360C24945}"/>
    <cellStyle name="Millares 16 4 5 7" xfId="22491" xr:uid="{C145B9E1-BB34-448F-BBC4-3241DC04C9D7}"/>
    <cellStyle name="Millares 16 4 5 8" xfId="43994" xr:uid="{C0CCF895-7C83-47D4-9461-55F630F3DEF9}"/>
    <cellStyle name="Millares 16 4 6" xfId="1245" xr:uid="{C72F6E13-1C89-469C-B0AD-2A80A89C152D}"/>
    <cellStyle name="Millares 16 4 6 2" xfId="4074" xr:uid="{CDFF816F-4AA5-4DE7-B7F6-D14BC8FBF2F8}"/>
    <cellStyle name="Millares 16 4 6 2 2" xfId="12340" xr:uid="{C8C8A139-9213-4230-987F-2D7E4C535A2E}"/>
    <cellStyle name="Millares 16 4 6 2 2 2" xfId="33843" xr:uid="{A2698FD6-7CBD-4D2E-A40C-D30F0CFB29F5}"/>
    <cellStyle name="Millares 16 4 6 2 3" xfId="18975" xr:uid="{187D2C40-658C-4ECE-B48C-3BAE70B24857}"/>
    <cellStyle name="Millares 16 4 6 2 3 2" xfId="40478" xr:uid="{41281132-BF97-4018-83B2-6DBBC68D6F3F}"/>
    <cellStyle name="Millares 16 4 6 2 4" xfId="25580" xr:uid="{4B21DE4E-8367-400C-9A6D-9ED65DBB3EE5}"/>
    <cellStyle name="Millares 16 4 6 2 5" xfId="47083" xr:uid="{11F1E372-E687-4647-8435-E4843974E92F}"/>
    <cellStyle name="Millares 16 4 6 3" xfId="6213" xr:uid="{0F426DAB-FD18-4ED8-8921-020AD168DABE}"/>
    <cellStyle name="Millares 16 4 6 3 2" xfId="14479" xr:uid="{B682A8DA-21E4-48E0-AF76-75D75DC25D1B}"/>
    <cellStyle name="Millares 16 4 6 3 2 2" xfId="35982" xr:uid="{59F52CD2-D4A6-4C23-B702-C5FFCF13F8AE}"/>
    <cellStyle name="Millares 16 4 6 3 3" xfId="21114" xr:uid="{CDE42F53-B844-4957-993F-786BCCDC3095}"/>
    <cellStyle name="Millares 16 4 6 3 3 2" xfId="42617" xr:uid="{D528333A-5405-4CB7-869B-1F0F3129D0A3}"/>
    <cellStyle name="Millares 16 4 6 3 4" xfId="27719" xr:uid="{25FD2905-AC94-4ACF-BA6E-BD520ACAB98E}"/>
    <cellStyle name="Millares 16 4 6 3 5" xfId="49222" xr:uid="{20A4A3EB-4A86-4299-9068-9F7D3506D071}"/>
    <cellStyle name="Millares 16 4 6 4" xfId="7854" xr:uid="{CB050376-D8DD-4F00-A6E0-06CD2333678D}"/>
    <cellStyle name="Millares 16 4 6 4 2" xfId="29357" xr:uid="{698CC851-7A65-47C0-B523-146BACCE2F76}"/>
    <cellStyle name="Millares 16 4 6 5" xfId="9511" xr:uid="{FB065435-9A9E-4B2D-AE1B-8EC43F812C39}"/>
    <cellStyle name="Millares 16 4 6 5 2" xfId="31014" xr:uid="{47D2BEF2-42A3-4942-9304-04846B82E431}"/>
    <cellStyle name="Millares 16 4 6 6" xfId="16146" xr:uid="{B73C6019-C040-478E-975F-40F83C9C0629}"/>
    <cellStyle name="Millares 16 4 6 6 2" xfId="37649" xr:uid="{5A416A1F-6BA0-418B-A326-791638058B77}"/>
    <cellStyle name="Millares 16 4 6 7" xfId="22751" xr:uid="{A5BB2131-0009-4F7F-8F7A-35F91349A66A}"/>
    <cellStyle name="Millares 16 4 6 8" xfId="44254" xr:uid="{52CD8529-6517-4B65-87EF-062B452A3F0D}"/>
    <cellStyle name="Millares 16 4 7" xfId="1933" xr:uid="{59A97578-F1C5-4FAE-A2D9-ADDA92F435E4}"/>
    <cellStyle name="Millares 16 4 7 2" xfId="10199" xr:uid="{B2A5B5A8-4079-4F67-8AB0-60CF1AB254E5}"/>
    <cellStyle name="Millares 16 4 7 2 2" xfId="31702" xr:uid="{F8505FFA-2A34-4DCE-A368-834B827F003E}"/>
    <cellStyle name="Millares 16 4 7 3" xfId="16834" xr:uid="{7C1F1241-9450-4CFE-B367-AF84F1F7E68B}"/>
    <cellStyle name="Millares 16 4 7 3 2" xfId="38337" xr:uid="{DC449BDE-6FE4-491C-8E98-FA4DB810CEF4}"/>
    <cellStyle name="Millares 16 4 7 4" xfId="23439" xr:uid="{F7631BDE-733C-4948-84A2-74C35101CE96}"/>
    <cellStyle name="Millares 16 4 7 5" xfId="44942" xr:uid="{9C204BD3-31BF-47A2-8926-A5EB1D002B9C}"/>
    <cellStyle name="Millares 16 4 8" xfId="2618" xr:uid="{36A25B7D-F626-4BF8-A6DB-C1B942F726D2}"/>
    <cellStyle name="Millares 16 4 8 2" xfId="10884" xr:uid="{CFC095D7-4196-4A93-86D4-4A412334D92F}"/>
    <cellStyle name="Millares 16 4 8 2 2" xfId="32387" xr:uid="{32433882-BEA4-45A7-8C83-C5E7611A030A}"/>
    <cellStyle name="Millares 16 4 8 3" xfId="17519" xr:uid="{F2B08B95-90F1-4DD5-830C-C8FCA4F1AD60}"/>
    <cellStyle name="Millares 16 4 8 3 2" xfId="39022" xr:uid="{1844A23B-4E74-4E3D-9411-F96D042584D1}"/>
    <cellStyle name="Millares 16 4 8 4" xfId="24124" xr:uid="{AAAFC102-9D6E-4EFC-BB6E-618A931D6C46}"/>
    <cellStyle name="Millares 16 4 8 5" xfId="45627" xr:uid="{6E74184A-E730-454C-936B-F51405248808}"/>
    <cellStyle name="Millares 16 4 9" xfId="3129" xr:uid="{AAEC1CB8-D059-4D9D-9309-17ABC66754C1}"/>
    <cellStyle name="Millares 16 4 9 2" xfId="11395" xr:uid="{18ACF254-B7F2-4BC9-999F-F3B8DDF3C29F}"/>
    <cellStyle name="Millares 16 4 9 2 2" xfId="32898" xr:uid="{6702B487-1F39-46AE-8D53-0B135B18CD4F}"/>
    <cellStyle name="Millares 16 4 9 3" xfId="18030" xr:uid="{1A9DCBE9-B89F-47B5-B032-E8F2DAC543C6}"/>
    <cellStyle name="Millares 16 4 9 3 2" xfId="39533" xr:uid="{CC91C532-C85F-43CA-A681-FADB81D19D6C}"/>
    <cellStyle name="Millares 16 4 9 4" xfId="24635" xr:uid="{45A0F80B-22B5-4DBC-8EDC-E66E4239E31A}"/>
    <cellStyle name="Millares 16 4 9 5" xfId="46138" xr:uid="{ACBADF51-8F2F-4361-98C8-8DD2E4558F06}"/>
    <cellStyle name="Millares 16 5" xfId="469" xr:uid="{A7D45D79-77E6-43C4-BD9A-56BB829C21D4}"/>
    <cellStyle name="Millares 16 5 10" xfId="7080" xr:uid="{62304CAC-C649-4939-A6FB-ACA9A2216A0F}"/>
    <cellStyle name="Millares 16 5 10 2" xfId="28583" xr:uid="{AF7B8420-60D1-4ED9-852D-7427B7AE2F29}"/>
    <cellStyle name="Millares 16 5 11" xfId="8736" xr:uid="{2CCF08AE-0CFB-493E-A264-DD1B64420BBA}"/>
    <cellStyle name="Millares 16 5 11 2" xfId="30239" xr:uid="{C94C503F-A04D-4802-B686-202C30B1E81B}"/>
    <cellStyle name="Millares 16 5 12" xfId="15372" xr:uid="{9CBA0B28-6E10-41F2-BE2C-D716B6ED55AD}"/>
    <cellStyle name="Millares 16 5 12 2" xfId="36875" xr:uid="{A75A77F0-E531-4263-9618-DB6ACFCC0C49}"/>
    <cellStyle name="Millares 16 5 13" xfId="21977" xr:uid="{77190D09-A1DE-4F02-B830-3E58117D747B}"/>
    <cellStyle name="Millares 16 5 14" xfId="43480" xr:uid="{2F3D2FD4-C9E4-49D3-AEB3-345C554FFE06}"/>
    <cellStyle name="Millares 16 5 2" xfId="751" xr:uid="{635FB15F-15CC-46D2-923A-F3B8424AEB37}"/>
    <cellStyle name="Millares 16 5 2 10" xfId="15652" xr:uid="{78273DEA-D60E-45DB-AA91-F828F7FA44FA}"/>
    <cellStyle name="Millares 16 5 2 10 2" xfId="37155" xr:uid="{0EE82556-FD82-4980-BD53-32D186B599B1}"/>
    <cellStyle name="Millares 16 5 2 11" xfId="22257" xr:uid="{9FDD5DE7-6073-476F-8A61-DF1F52CDDE1E}"/>
    <cellStyle name="Millares 16 5 2 12" xfId="43760" xr:uid="{D9A20C91-056B-4CF8-A492-1EF9AB460C85}"/>
    <cellStyle name="Millares 16 5 2 2" xfId="1697" xr:uid="{F069243F-F999-40A7-859F-CA659B83F7EA}"/>
    <cellStyle name="Millares 16 5 2 2 2" xfId="4526" xr:uid="{EEBEC09B-8A6E-460A-ACE9-84CA70F0DA05}"/>
    <cellStyle name="Millares 16 5 2 2 2 2" xfId="12792" xr:uid="{987A4591-D61C-446B-B1F2-F15B45346BF4}"/>
    <cellStyle name="Millares 16 5 2 2 2 2 2" xfId="34295" xr:uid="{4E235E0F-1CFA-4047-ADF3-5B9AA078488B}"/>
    <cellStyle name="Millares 16 5 2 2 2 3" xfId="19427" xr:uid="{55C08AB4-19F2-459E-816D-C0C7CF5D8566}"/>
    <cellStyle name="Millares 16 5 2 2 2 3 2" xfId="40930" xr:uid="{94B3BE47-02FC-4113-9E0E-630C54AD762A}"/>
    <cellStyle name="Millares 16 5 2 2 2 4" xfId="26032" xr:uid="{E9F5FE04-018F-447F-A816-FB994A3AB72B}"/>
    <cellStyle name="Millares 16 5 2 2 2 5" xfId="47535" xr:uid="{70312218-172B-4C15-BB11-5F9ED7160EA1}"/>
    <cellStyle name="Millares 16 5 2 2 3" xfId="6665" xr:uid="{D36AAB1E-F140-4AD9-927B-3328190DC551}"/>
    <cellStyle name="Millares 16 5 2 2 3 2" xfId="14931" xr:uid="{27304222-C03E-4F3C-8A00-2DBCD87B080C}"/>
    <cellStyle name="Millares 16 5 2 2 3 2 2" xfId="36434" xr:uid="{D589BEEE-AB92-490A-B382-FC8FE6F74277}"/>
    <cellStyle name="Millares 16 5 2 2 3 3" xfId="21566" xr:uid="{95096702-E8E3-4811-AECD-AE511FF5FE91}"/>
    <cellStyle name="Millares 16 5 2 2 3 3 2" xfId="43069" xr:uid="{F14A0B25-2AC6-40BD-BCC6-DA5C64C42054}"/>
    <cellStyle name="Millares 16 5 2 2 3 4" xfId="28171" xr:uid="{D3583111-0ECE-42C2-B51F-DE5315DC68E5}"/>
    <cellStyle name="Millares 16 5 2 2 3 5" xfId="49674" xr:uid="{3928D652-0308-4415-852B-D662ADF524AD}"/>
    <cellStyle name="Millares 16 5 2 2 4" xfId="8306" xr:uid="{FC620643-A0A5-4D50-BB47-9989D1646FA5}"/>
    <cellStyle name="Millares 16 5 2 2 4 2" xfId="29809" xr:uid="{4A25EC36-C693-4310-8F83-B4E99D7C60FD}"/>
    <cellStyle name="Millares 16 5 2 2 5" xfId="9963" xr:uid="{95A630E0-8741-4399-8F07-7EFA99B610F1}"/>
    <cellStyle name="Millares 16 5 2 2 5 2" xfId="31466" xr:uid="{90364231-E223-4530-AF63-136BAA3CD310}"/>
    <cellStyle name="Millares 16 5 2 2 6" xfId="16598" xr:uid="{BB21DC50-E351-431A-8C73-20F52CDCD9F7}"/>
    <cellStyle name="Millares 16 5 2 2 6 2" xfId="38101" xr:uid="{9C7C2CAA-D727-4188-8B99-DA36D4DB64E0}"/>
    <cellStyle name="Millares 16 5 2 2 7" xfId="23203" xr:uid="{496B4C8E-6236-43D0-9710-5E8FE29F5DE4}"/>
    <cellStyle name="Millares 16 5 2 2 8" xfId="44706" xr:uid="{93DC43FB-98D7-4948-91EA-CC970A95AC63}"/>
    <cellStyle name="Millares 16 5 2 3" xfId="2384" xr:uid="{12D48AB5-6B1C-4BCD-AA92-7CB71FF996E1}"/>
    <cellStyle name="Millares 16 5 2 3 2" xfId="10650" xr:uid="{1C81756D-B264-48CA-880C-497AADD1C68C}"/>
    <cellStyle name="Millares 16 5 2 3 2 2" xfId="32153" xr:uid="{05314C42-17CC-4ECB-A7FE-EC23219C95E4}"/>
    <cellStyle name="Millares 16 5 2 3 3" xfId="17285" xr:uid="{B5AF67B8-C4FF-4B30-9D3B-253B4AC03A25}"/>
    <cellStyle name="Millares 16 5 2 3 3 2" xfId="38788" xr:uid="{EBF06473-D268-4122-8E41-1659155E1A18}"/>
    <cellStyle name="Millares 16 5 2 3 4" xfId="23890" xr:uid="{5640AC83-62C2-4C15-B726-F835106E3811}"/>
    <cellStyle name="Millares 16 5 2 3 5" xfId="45393" xr:uid="{22E7D534-281A-477E-890B-40A2E7E33B86}"/>
    <cellStyle name="Millares 16 5 2 4" xfId="2901" xr:uid="{6BEE1D80-A8FC-4983-99C0-6DC2589FCA1D}"/>
    <cellStyle name="Millares 16 5 2 4 2" xfId="11167" xr:uid="{7BB6CC90-0E50-4DA6-92C8-5D694BA6E497}"/>
    <cellStyle name="Millares 16 5 2 4 2 2" xfId="32670" xr:uid="{12CCD963-9F34-469A-86E4-4F2B1778F931}"/>
    <cellStyle name="Millares 16 5 2 4 3" xfId="17802" xr:uid="{C2FC7D31-8A86-4DAD-95F1-3002B7F17497}"/>
    <cellStyle name="Millares 16 5 2 4 3 2" xfId="39305" xr:uid="{253541FC-887F-49DC-961E-E65608E751D3}"/>
    <cellStyle name="Millares 16 5 2 4 4" xfId="24407" xr:uid="{297C8DF0-78B4-4089-8B26-A89236FF9D93}"/>
    <cellStyle name="Millares 16 5 2 4 5" xfId="45910" xr:uid="{B5CA0F19-465E-4B83-A930-9279601DFD0D}"/>
    <cellStyle name="Millares 16 5 2 5" xfId="3580" xr:uid="{8C6E8436-313F-492E-B9CB-48A1A08CFBA5}"/>
    <cellStyle name="Millares 16 5 2 5 2" xfId="11846" xr:uid="{A4F24EF9-8DBA-4CB7-8403-1FFD7997AA99}"/>
    <cellStyle name="Millares 16 5 2 5 2 2" xfId="33349" xr:uid="{87CD2E11-976E-4B5C-8D8E-E71D784909EC}"/>
    <cellStyle name="Millares 16 5 2 5 3" xfId="18481" xr:uid="{8A799E17-920D-4BE6-872F-95755262398B}"/>
    <cellStyle name="Millares 16 5 2 5 3 2" xfId="39984" xr:uid="{A1E95EBF-941D-49E9-A537-896151347DCE}"/>
    <cellStyle name="Millares 16 5 2 5 4" xfId="25086" xr:uid="{6B8BDE3B-1D34-4D60-8576-B154CFB59E7D}"/>
    <cellStyle name="Millares 16 5 2 5 5" xfId="46589" xr:uid="{E92BA3AE-D41A-4C65-9580-ECF0FB0C2365}"/>
    <cellStyle name="Millares 16 5 2 6" xfId="5045" xr:uid="{35A3859C-D194-495E-83E9-5CA44D342F8E}"/>
    <cellStyle name="Millares 16 5 2 6 2" xfId="13311" xr:uid="{A6A3D264-2FE4-4A26-A3D7-9CE5140048A1}"/>
    <cellStyle name="Millares 16 5 2 6 2 2" xfId="34814" xr:uid="{56F2A9CA-EA73-4552-87CD-EAA61CB21CA0}"/>
    <cellStyle name="Millares 16 5 2 6 3" xfId="19946" xr:uid="{3252246C-A39A-4C82-A94E-681AA52B81E2}"/>
    <cellStyle name="Millares 16 5 2 6 3 2" xfId="41449" xr:uid="{98645864-77C6-4278-B45D-051D2956DCDE}"/>
    <cellStyle name="Millares 16 5 2 6 4" xfId="26551" xr:uid="{3F43F4A3-DDE4-45C6-A0BB-3F2B551AE3AE}"/>
    <cellStyle name="Millares 16 5 2 6 5" xfId="48054" xr:uid="{3D6CA1BF-54B1-43CB-9E3E-9543B7D5E9E1}"/>
    <cellStyle name="Millares 16 5 2 7" xfId="5719" xr:uid="{334E426D-A9FD-41DF-A8C6-2981BD4992CF}"/>
    <cellStyle name="Millares 16 5 2 7 2" xfId="13985" xr:uid="{183F54D7-BFE8-444F-A6CD-E8B7DD3BCA02}"/>
    <cellStyle name="Millares 16 5 2 7 2 2" xfId="35488" xr:uid="{40CA149F-DB8E-42B3-94F7-3A67AF2B81F9}"/>
    <cellStyle name="Millares 16 5 2 7 3" xfId="20620" xr:uid="{30CD4D47-5F54-4F8A-91C7-B84683FCEF3F}"/>
    <cellStyle name="Millares 16 5 2 7 3 2" xfId="42123" xr:uid="{D014B188-0B8B-453F-8CE4-DA97F4FA68AC}"/>
    <cellStyle name="Millares 16 5 2 7 4" xfId="27225" xr:uid="{6E5922B8-B50B-4BEA-BBA5-024A6A0554BF}"/>
    <cellStyle name="Millares 16 5 2 7 5" xfId="48728" xr:uid="{091AE825-F8B0-4569-8B68-BFEE5D1DE7F6}"/>
    <cellStyle name="Millares 16 5 2 8" xfId="7360" xr:uid="{75C6571F-5548-4ADE-BEB7-650DBAC2C2CB}"/>
    <cellStyle name="Millares 16 5 2 8 2" xfId="28863" xr:uid="{6B490742-34EE-4524-B3BF-4B7D83659074}"/>
    <cellStyle name="Millares 16 5 2 9" xfId="9017" xr:uid="{9B6F2BA1-052F-459B-BB22-5A6C2D1A63C8}"/>
    <cellStyle name="Millares 16 5 2 9 2" xfId="30520" xr:uid="{43E2D1AD-6496-4514-9ED2-8A650A964061}"/>
    <cellStyle name="Millares 16 5 3" xfId="1021" xr:uid="{08C7BB57-8C5C-4738-AA8F-A12149714D93}"/>
    <cellStyle name="Millares 16 5 3 2" xfId="3850" xr:uid="{DC8514AA-F810-4FE7-A21A-74601EDA7D4A}"/>
    <cellStyle name="Millares 16 5 3 2 2" xfId="12116" xr:uid="{8C6BE7EC-5042-470D-AB25-D37BE9749528}"/>
    <cellStyle name="Millares 16 5 3 2 2 2" xfId="33619" xr:uid="{D6F7BD15-5577-45FF-8168-74B09CAC3123}"/>
    <cellStyle name="Millares 16 5 3 2 3" xfId="18751" xr:uid="{1B45EC64-5A4E-4486-8104-77679EDE1808}"/>
    <cellStyle name="Millares 16 5 3 2 3 2" xfId="40254" xr:uid="{5E6748A7-137B-4BB6-B249-D25F8632DB2E}"/>
    <cellStyle name="Millares 16 5 3 2 4" xfId="25356" xr:uid="{C01AAA28-A699-45FE-98A7-E996A4506814}"/>
    <cellStyle name="Millares 16 5 3 2 5" xfId="46859" xr:uid="{253652A4-7B01-4A63-AF18-280E30764AEC}"/>
    <cellStyle name="Millares 16 5 3 3" xfId="5989" xr:uid="{FE440DD4-A8C0-4DE7-AE5F-BB83E87753F0}"/>
    <cellStyle name="Millares 16 5 3 3 2" xfId="14255" xr:uid="{9E617869-DC2A-41D1-9E24-ECF84CFEDC0F}"/>
    <cellStyle name="Millares 16 5 3 3 2 2" xfId="35758" xr:uid="{D4A866BF-803F-4F7E-A8AC-1DE9CF928599}"/>
    <cellStyle name="Millares 16 5 3 3 3" xfId="20890" xr:uid="{3F3E5A19-D4D9-4D94-9197-100E670E18FD}"/>
    <cellStyle name="Millares 16 5 3 3 3 2" xfId="42393" xr:uid="{779B30EA-6145-4C94-A191-E6A93326C971}"/>
    <cellStyle name="Millares 16 5 3 3 4" xfId="27495" xr:uid="{E5984BCB-2EAC-47DB-87B3-3D155696EB24}"/>
    <cellStyle name="Millares 16 5 3 3 5" xfId="48998" xr:uid="{37E79329-DA83-4231-B5AC-864AA7FA5750}"/>
    <cellStyle name="Millares 16 5 3 4" xfId="7630" xr:uid="{E47EFD0F-991F-4358-A39B-E0C69C27B3FB}"/>
    <cellStyle name="Millares 16 5 3 4 2" xfId="29133" xr:uid="{89F214BD-F073-40B1-A8A7-155DC024B028}"/>
    <cellStyle name="Millares 16 5 3 5" xfId="9287" xr:uid="{5CA1B420-0913-4E1E-B7B9-8E78AE3F6240}"/>
    <cellStyle name="Millares 16 5 3 5 2" xfId="30790" xr:uid="{6C415C39-F7E0-4CB6-AD40-A5814D305AA2}"/>
    <cellStyle name="Millares 16 5 3 6" xfId="15922" xr:uid="{ECCA9BAB-F0C2-494E-A155-5429F6ED6A44}"/>
    <cellStyle name="Millares 16 5 3 6 2" xfId="37425" xr:uid="{FC526903-1E3B-4475-9F33-A3AC7BED2CB5}"/>
    <cellStyle name="Millares 16 5 3 7" xfId="22527" xr:uid="{B72F4F1C-DAE5-4243-AFDD-2692294D9F20}"/>
    <cellStyle name="Millares 16 5 3 8" xfId="44030" xr:uid="{422F2BB6-52F9-4C66-A75A-1AD636B44E49}"/>
    <cellStyle name="Millares 16 5 4" xfId="1417" xr:uid="{B333E237-0E52-41F8-968B-E5D91A555763}"/>
    <cellStyle name="Millares 16 5 4 2" xfId="4246" xr:uid="{0D9A5166-0D6A-451E-B7A7-438FB59D16DA}"/>
    <cellStyle name="Millares 16 5 4 2 2" xfId="12512" xr:uid="{FB3B7FE7-5ACD-4FC8-968F-B645FFB071B5}"/>
    <cellStyle name="Millares 16 5 4 2 2 2" xfId="34015" xr:uid="{95582D1C-258E-4B45-96AD-1E2DFA76C86F}"/>
    <cellStyle name="Millares 16 5 4 2 3" xfId="19147" xr:uid="{8E44A0D3-4258-476F-AC3B-647437334D78}"/>
    <cellStyle name="Millares 16 5 4 2 3 2" xfId="40650" xr:uid="{B1C7F2D8-FA25-41E2-9702-14EE328B2BBD}"/>
    <cellStyle name="Millares 16 5 4 2 4" xfId="25752" xr:uid="{36755D1A-CC24-4201-989E-4FEC8B124889}"/>
    <cellStyle name="Millares 16 5 4 2 5" xfId="47255" xr:uid="{EB3E662B-8912-4A98-B75B-1D71C0607A4F}"/>
    <cellStyle name="Millares 16 5 4 3" xfId="6385" xr:uid="{BB0D1773-57E2-4D1A-98EE-346C9FA0722E}"/>
    <cellStyle name="Millares 16 5 4 3 2" xfId="14651" xr:uid="{E54713C7-3FB6-4634-9353-ADC0E36E8F0E}"/>
    <cellStyle name="Millares 16 5 4 3 2 2" xfId="36154" xr:uid="{08CCDD0B-B682-4A7C-AE41-42767A5AA4A6}"/>
    <cellStyle name="Millares 16 5 4 3 3" xfId="21286" xr:uid="{8DFAC0F6-50B8-4AF9-8EF0-7F8A02792185}"/>
    <cellStyle name="Millares 16 5 4 3 3 2" xfId="42789" xr:uid="{6CB1174F-9356-4F0E-AD38-82D2506C4F79}"/>
    <cellStyle name="Millares 16 5 4 3 4" xfId="27891" xr:uid="{15E1F2B9-D96C-4885-9C0A-E2DE31A1F198}"/>
    <cellStyle name="Millares 16 5 4 3 5" xfId="49394" xr:uid="{F19A9415-93FC-42BF-B5E1-373775669944}"/>
    <cellStyle name="Millares 16 5 4 4" xfId="8026" xr:uid="{86E119C1-1F17-40E4-9617-2CE453E74E21}"/>
    <cellStyle name="Millares 16 5 4 4 2" xfId="29529" xr:uid="{5843B84A-1888-461C-B6EA-540881247874}"/>
    <cellStyle name="Millares 16 5 4 5" xfId="9683" xr:uid="{FB223332-C50F-4AF5-B641-7CCDB9605116}"/>
    <cellStyle name="Millares 16 5 4 5 2" xfId="31186" xr:uid="{DDF19CF7-7216-4F77-BF11-13A02D475EAD}"/>
    <cellStyle name="Millares 16 5 4 6" xfId="16318" xr:uid="{C2F08E9F-D9CD-4774-8A02-BBED9CEDADF9}"/>
    <cellStyle name="Millares 16 5 4 6 2" xfId="37821" xr:uid="{02A3C2C6-9337-4885-A126-4D1D0AC87713}"/>
    <cellStyle name="Millares 16 5 4 7" xfId="22923" xr:uid="{EA774BB7-338C-47EF-8265-2FFED0660375}"/>
    <cellStyle name="Millares 16 5 4 8" xfId="44426" xr:uid="{C240E9E2-804E-4FE9-AFB6-FB009939170B}"/>
    <cellStyle name="Millares 16 5 5" xfId="2104" xr:uid="{732754B1-311B-4E36-954E-1DF1C47FEFEB}"/>
    <cellStyle name="Millares 16 5 5 2" xfId="10370" xr:uid="{C10D0C2A-AE1B-446B-A25E-A089BF8CD805}"/>
    <cellStyle name="Millares 16 5 5 2 2" xfId="31873" xr:uid="{762A6985-B20E-43B5-827C-6E6D618533C5}"/>
    <cellStyle name="Millares 16 5 5 3" xfId="17005" xr:uid="{C102874A-17AE-4608-B993-57C0424C4271}"/>
    <cellStyle name="Millares 16 5 5 3 2" xfId="38508" xr:uid="{8F11ED6C-C06D-43DF-A2FB-7354C0821A15}"/>
    <cellStyle name="Millares 16 5 5 4" xfId="23610" xr:uid="{0417006F-93ED-4E0E-8A2F-503CFDE0B649}"/>
    <cellStyle name="Millares 16 5 5 5" xfId="45113" xr:uid="{9153F692-004E-4334-8B28-23CBD3D91796}"/>
    <cellStyle name="Millares 16 5 6" xfId="2652" xr:uid="{26AF87F3-51D6-40ED-A659-368172E6CD01}"/>
    <cellStyle name="Millares 16 5 6 2" xfId="10918" xr:uid="{E73E65AF-11FB-466B-B131-F2743BBE573C}"/>
    <cellStyle name="Millares 16 5 6 2 2" xfId="32421" xr:uid="{561A8406-50AA-4F54-AD6E-17B9B3841C19}"/>
    <cellStyle name="Millares 16 5 6 3" xfId="17553" xr:uid="{A426A99F-DDB6-4F1D-9508-013542D56620}"/>
    <cellStyle name="Millares 16 5 6 3 2" xfId="39056" xr:uid="{A516D26F-8B98-4ECC-8105-B5F34A468412}"/>
    <cellStyle name="Millares 16 5 6 4" xfId="24158" xr:uid="{979BCCCE-9F5C-42FA-9200-AC34968C88BA}"/>
    <cellStyle name="Millares 16 5 6 5" xfId="45661" xr:uid="{CFA0B68F-8D82-41AE-96C6-3106F7298587}"/>
    <cellStyle name="Millares 16 5 7" xfId="3300" xr:uid="{7886E230-D497-4425-8B68-E5667B9BCFE4}"/>
    <cellStyle name="Millares 16 5 7 2" xfId="11566" xr:uid="{74E4F4C7-44AB-4612-BE95-85DD7C6107AA}"/>
    <cellStyle name="Millares 16 5 7 2 2" xfId="33069" xr:uid="{449796E1-1726-4BF7-A2C3-BC795AA774E5}"/>
    <cellStyle name="Millares 16 5 7 3" xfId="18201" xr:uid="{5FA24E76-ADCA-4A9F-B7FC-1C8FD947684E}"/>
    <cellStyle name="Millares 16 5 7 3 2" xfId="39704" xr:uid="{3891FDAF-012E-4E91-9F8F-44F109AA51F7}"/>
    <cellStyle name="Millares 16 5 7 4" xfId="24806" xr:uid="{A21D26C3-1B95-4FE5-8DF7-8D5AD9802CE3}"/>
    <cellStyle name="Millares 16 5 7 5" xfId="46309" xr:uid="{61D1BE29-7B9D-4A3A-AD7F-440E2D857252}"/>
    <cellStyle name="Millares 16 5 8" xfId="4796" xr:uid="{7FF748FC-467B-4032-9479-A7F8C4023C62}"/>
    <cellStyle name="Millares 16 5 8 2" xfId="13062" xr:uid="{C9F3907F-99B2-4FB9-B4D8-916767D6D58C}"/>
    <cellStyle name="Millares 16 5 8 2 2" xfId="34565" xr:uid="{8F332AEF-23DC-44A7-ACA7-368412375563}"/>
    <cellStyle name="Millares 16 5 8 3" xfId="19697" xr:uid="{73CA38AD-EB61-4B1D-8DCF-76F110B1D9BD}"/>
    <cellStyle name="Millares 16 5 8 3 2" xfId="41200" xr:uid="{5EBD8FB3-A444-4A1D-8EE0-AAD8AA19C9CD}"/>
    <cellStyle name="Millares 16 5 8 4" xfId="26302" xr:uid="{FB6EA957-D24D-4A41-83C4-BE22E21F0ED3}"/>
    <cellStyle name="Millares 16 5 8 5" xfId="47805" xr:uid="{11744264-67C5-4009-85D8-D14E7B9C52A2}"/>
    <cellStyle name="Millares 16 5 9" xfId="5439" xr:uid="{4C2CFED1-0E01-4EE7-A864-FBB3C9053F30}"/>
    <cellStyle name="Millares 16 5 9 2" xfId="13705" xr:uid="{DE3A6ACD-0AD8-4875-86F6-F14E120B4729}"/>
    <cellStyle name="Millares 16 5 9 2 2" xfId="35208" xr:uid="{EC0A52F0-87B1-412F-9CA4-47BEF2409C33}"/>
    <cellStyle name="Millares 16 5 9 3" xfId="20340" xr:uid="{FEBC068F-0BFD-4E71-BFFE-E1BF5EBF38AB}"/>
    <cellStyle name="Millares 16 5 9 3 2" xfId="41843" xr:uid="{743D211A-CD5B-4F23-8265-E35050AB3BCA}"/>
    <cellStyle name="Millares 16 5 9 4" xfId="26945" xr:uid="{5FF2CF5A-C447-4C0C-AF76-D41D0593F36E}"/>
    <cellStyle name="Millares 16 5 9 5" xfId="48448" xr:uid="{5CE0C6BC-D0D2-4CBD-9C20-6245853FC1D7}"/>
    <cellStyle name="Millares 16 6" xfId="342" xr:uid="{D5CD13E8-1562-4C70-AA50-D70F71B5B8AE}"/>
    <cellStyle name="Millares 16 6 10" xfId="15245" xr:uid="{5ECDCB8D-4F8A-484F-9E5D-892041EF840E}"/>
    <cellStyle name="Millares 16 6 10 2" xfId="36748" xr:uid="{BBE470B8-6BC3-4410-9975-3F971223AE4A}"/>
    <cellStyle name="Millares 16 6 11" xfId="21850" xr:uid="{D7755E1F-6308-48B3-BE0E-02B427292323}"/>
    <cellStyle name="Millares 16 6 12" xfId="43353" xr:uid="{D059C644-CAE1-43C0-B1B3-1137BCB99B2B}"/>
    <cellStyle name="Millares 16 6 2" xfId="1290" xr:uid="{39C511C5-A6E4-4D5A-8D98-09B5D73B9A3F}"/>
    <cellStyle name="Millares 16 6 2 2" xfId="4119" xr:uid="{6E0F7EAD-FB56-485A-B26F-35423EE2563E}"/>
    <cellStyle name="Millares 16 6 2 2 2" xfId="12385" xr:uid="{0D4999D3-72C0-4623-AC8A-95CC44256371}"/>
    <cellStyle name="Millares 16 6 2 2 2 2" xfId="33888" xr:uid="{E7C0FCFE-0E20-4557-BA86-940F85891B42}"/>
    <cellStyle name="Millares 16 6 2 2 3" xfId="19020" xr:uid="{1E5064AC-4BA8-4908-9FCC-99208037ED80}"/>
    <cellStyle name="Millares 16 6 2 2 3 2" xfId="40523" xr:uid="{0363C8E0-5465-4904-8998-6FD6535AC5C2}"/>
    <cellStyle name="Millares 16 6 2 2 4" xfId="25625" xr:uid="{600574EA-53BB-4D7E-BA6D-F993971BF5A0}"/>
    <cellStyle name="Millares 16 6 2 2 5" xfId="47128" xr:uid="{6389EB63-340C-48DB-BAD3-747CB01E67B9}"/>
    <cellStyle name="Millares 16 6 2 3" xfId="6258" xr:uid="{5933A9E1-372E-4482-BC8C-B5C0A4359CE0}"/>
    <cellStyle name="Millares 16 6 2 3 2" xfId="14524" xr:uid="{95F6F504-E20F-4168-AB52-CC7362DB58FF}"/>
    <cellStyle name="Millares 16 6 2 3 2 2" xfId="36027" xr:uid="{35B69356-BB7D-4995-B210-0447C5847601}"/>
    <cellStyle name="Millares 16 6 2 3 3" xfId="21159" xr:uid="{FF3832CD-23A5-4BB8-B647-9B208B597F16}"/>
    <cellStyle name="Millares 16 6 2 3 3 2" xfId="42662" xr:uid="{C941FD9E-08FF-49BF-B25D-5417ECCF22B1}"/>
    <cellStyle name="Millares 16 6 2 3 4" xfId="27764" xr:uid="{F61DDC49-6B37-47D6-9F97-B7051CD7471C}"/>
    <cellStyle name="Millares 16 6 2 3 5" xfId="49267" xr:uid="{F11FF5B7-1E3B-4352-A214-A014905CDFB7}"/>
    <cellStyle name="Millares 16 6 2 4" xfId="7899" xr:uid="{639C319E-E3A8-473B-A659-F33B5C01CA54}"/>
    <cellStyle name="Millares 16 6 2 4 2" xfId="29402" xr:uid="{DB34117E-1290-4FE4-A109-04910E00D1B3}"/>
    <cellStyle name="Millares 16 6 2 5" xfId="9556" xr:uid="{5242E45F-0976-4835-9AF6-6B07C87A6494}"/>
    <cellStyle name="Millares 16 6 2 5 2" xfId="31059" xr:uid="{E480D2C7-FD40-42C7-93B2-F806EA026931}"/>
    <cellStyle name="Millares 16 6 2 6" xfId="16191" xr:uid="{07F5E8D3-1A77-4AD6-87C0-E22731C04BCE}"/>
    <cellStyle name="Millares 16 6 2 6 2" xfId="37694" xr:uid="{C3280259-4C49-4A5F-A623-54127942991B}"/>
    <cellStyle name="Millares 16 6 2 7" xfId="22796" xr:uid="{2C1F06A1-EFB7-4AA3-8A73-CBB06D014248}"/>
    <cellStyle name="Millares 16 6 2 8" xfId="44299" xr:uid="{9D20DF14-1376-421A-8C46-28DEF84A7108}"/>
    <cellStyle name="Millares 16 6 3" xfId="1977" xr:uid="{056CE5D6-44A3-4725-8CBC-1D0EA675896E}"/>
    <cellStyle name="Millares 16 6 3 2" xfId="10243" xr:uid="{BB5FBBE7-7F15-4E75-A856-C02FE17ACBE8}"/>
    <cellStyle name="Millares 16 6 3 2 2" xfId="31746" xr:uid="{09F332FC-DDCC-4D1F-8C47-99748DE0ACB9}"/>
    <cellStyle name="Millares 16 6 3 3" xfId="16878" xr:uid="{0DB92368-1260-4F98-A4BD-D25ABE4BF4C5}"/>
    <cellStyle name="Millares 16 6 3 3 2" xfId="38381" xr:uid="{9EA75522-427C-4585-B649-DE309514849B}"/>
    <cellStyle name="Millares 16 6 3 4" xfId="23483" xr:uid="{40405613-56BE-4B48-ADDF-9FA3D41BD680}"/>
    <cellStyle name="Millares 16 6 3 5" xfId="44986" xr:uid="{620890BA-6929-4009-B2C0-DA5BFA2CD2E9}"/>
    <cellStyle name="Millares 16 6 4" xfId="2776" xr:uid="{CB84ED4A-C3D4-43BB-AC5D-F08CC8B871EA}"/>
    <cellStyle name="Millares 16 6 4 2" xfId="11042" xr:uid="{A09ECC54-6D3D-44AB-89E2-1389E396AD2A}"/>
    <cellStyle name="Millares 16 6 4 2 2" xfId="32545" xr:uid="{CF921633-6586-456F-8B99-26F29A18AA1E}"/>
    <cellStyle name="Millares 16 6 4 3" xfId="17677" xr:uid="{E56D6223-0145-45F8-89AC-A7CB01D7724D}"/>
    <cellStyle name="Millares 16 6 4 3 2" xfId="39180" xr:uid="{BB20BBBD-0636-43C8-A1E9-EC2CE1F74081}"/>
    <cellStyle name="Millares 16 6 4 4" xfId="24282" xr:uid="{2A2AE64A-AFD9-4CA0-8CCE-CCCD96307798}"/>
    <cellStyle name="Millares 16 6 4 5" xfId="45785" xr:uid="{33988FD9-E399-4F71-B5E9-4E860E2F0383}"/>
    <cellStyle name="Millares 16 6 5" xfId="3173" xr:uid="{87267FC3-E2C1-4815-93FC-0FB2451B327B}"/>
    <cellStyle name="Millares 16 6 5 2" xfId="11439" xr:uid="{CDD9F38F-C17D-4857-83DA-889EE4457E21}"/>
    <cellStyle name="Millares 16 6 5 2 2" xfId="32942" xr:uid="{CC99AE14-EA80-4B3E-8168-31AD500EE829}"/>
    <cellStyle name="Millares 16 6 5 3" xfId="18074" xr:uid="{060267BD-8262-42BE-A854-B1321D620E04}"/>
    <cellStyle name="Millares 16 6 5 3 2" xfId="39577" xr:uid="{2B9CFB6D-2CDB-4635-9475-FAEEEF179BF5}"/>
    <cellStyle name="Millares 16 6 5 4" xfId="24679" xr:uid="{58394622-61DA-4D0D-9D0B-002B03CD60B4}"/>
    <cellStyle name="Millares 16 6 5 5" xfId="46182" xr:uid="{B5A50DE6-767C-4595-BBF3-37A2E0E457C2}"/>
    <cellStyle name="Millares 16 6 6" xfId="4920" xr:uid="{7A017DAE-8900-4B77-80B9-9C32D7CE636E}"/>
    <cellStyle name="Millares 16 6 6 2" xfId="13186" xr:uid="{93EE9843-F0FC-4219-A879-A5F297BC1451}"/>
    <cellStyle name="Millares 16 6 6 2 2" xfId="34689" xr:uid="{D2493F07-1646-4ECB-A6D3-3F6A2DBDCE5C}"/>
    <cellStyle name="Millares 16 6 6 3" xfId="19821" xr:uid="{B2B4F11D-8EDE-4549-A0E1-B5DF165F8E11}"/>
    <cellStyle name="Millares 16 6 6 3 2" xfId="41324" xr:uid="{3459D1A9-D572-4DFB-95D4-04140A6F6A90}"/>
    <cellStyle name="Millares 16 6 6 4" xfId="26426" xr:uid="{7744AFD0-2ACB-4638-BF06-55CB51626541}"/>
    <cellStyle name="Millares 16 6 6 5" xfId="47929" xr:uid="{F6D4FF32-D74B-49FB-8D58-450E5CD0D7A6}"/>
    <cellStyle name="Millares 16 6 7" xfId="5312" xr:uid="{62A508AE-1F89-4EF0-BF15-097836C37BFC}"/>
    <cellStyle name="Millares 16 6 7 2" xfId="13578" xr:uid="{77A59622-11A1-4611-84A6-9B47B8D2CBB5}"/>
    <cellStyle name="Millares 16 6 7 2 2" xfId="35081" xr:uid="{FDCF9C13-5D89-4852-8667-5B1DAF9AED21}"/>
    <cellStyle name="Millares 16 6 7 3" xfId="20213" xr:uid="{D275F19B-0F21-4F02-BE54-C22F1BD96307}"/>
    <cellStyle name="Millares 16 6 7 3 2" xfId="41716" xr:uid="{325F62F2-D5F1-42CE-8205-1F9965D6953A}"/>
    <cellStyle name="Millares 16 6 7 4" xfId="26818" xr:uid="{C78F49F3-6F2B-49E2-A8D5-A20E55488E73}"/>
    <cellStyle name="Millares 16 6 7 5" xfId="48321" xr:uid="{76AEF846-8A91-442E-8B0E-08D0031BF8E4}"/>
    <cellStyle name="Millares 16 6 8" xfId="6953" xr:uid="{87E9D0F0-EF31-4601-96FF-99D11654F81B}"/>
    <cellStyle name="Millares 16 6 8 2" xfId="28456" xr:uid="{27CE37EB-D076-40C9-B6AD-64A176A78F50}"/>
    <cellStyle name="Millares 16 6 9" xfId="8609" xr:uid="{908E24D4-5C4A-4256-859C-A7A319599A72}"/>
    <cellStyle name="Millares 16 6 9 2" xfId="30112" xr:uid="{2FFD6C99-0BB3-40D0-982A-7631B452E545}"/>
    <cellStyle name="Millares 16 7" xfId="626" xr:uid="{2EBAF2EA-4344-4124-8B8C-A661A970BE7C}"/>
    <cellStyle name="Millares 16 7 10" xfId="43635" xr:uid="{7DC6C146-E807-4902-95EB-B457B43B2371}"/>
    <cellStyle name="Millares 16 7 2" xfId="1572" xr:uid="{A8745FF2-43F6-498B-A961-1D0E6C00E1C3}"/>
    <cellStyle name="Millares 16 7 2 2" xfId="4401" xr:uid="{37C2D9B3-C8EC-4256-B522-2CAF9C3DC42F}"/>
    <cellStyle name="Millares 16 7 2 2 2" xfId="12667" xr:uid="{6C45AFB8-EB82-4C5A-BABF-F8416B708577}"/>
    <cellStyle name="Millares 16 7 2 2 2 2" xfId="34170" xr:uid="{3BA03C01-F717-4F32-882B-1AEBB553ED34}"/>
    <cellStyle name="Millares 16 7 2 2 3" xfId="19302" xr:uid="{114F4553-43A1-4432-9C1C-2CDCB5B5674F}"/>
    <cellStyle name="Millares 16 7 2 2 3 2" xfId="40805" xr:uid="{9D7290C6-72B8-4E09-9DBC-BDCDB1ED7B0A}"/>
    <cellStyle name="Millares 16 7 2 2 4" xfId="25907" xr:uid="{236EC3B6-621D-449C-991A-EFB7880FD6F7}"/>
    <cellStyle name="Millares 16 7 2 2 5" xfId="47410" xr:uid="{AEF8A6D4-C2D6-4C62-9864-86999DE9E445}"/>
    <cellStyle name="Millares 16 7 2 3" xfId="6540" xr:uid="{5DF9F212-8373-4E1F-822A-0F2F02FB390D}"/>
    <cellStyle name="Millares 16 7 2 3 2" xfId="14806" xr:uid="{93418EB2-96C1-4E7B-B554-26B73CCF3AA6}"/>
    <cellStyle name="Millares 16 7 2 3 2 2" xfId="36309" xr:uid="{93557D83-F37A-408B-B840-7F55EA8D7582}"/>
    <cellStyle name="Millares 16 7 2 3 3" xfId="21441" xr:uid="{2484DB1C-4DC8-4776-9D54-D5F910D6965D}"/>
    <cellStyle name="Millares 16 7 2 3 3 2" xfId="42944" xr:uid="{77A2A9BD-8680-47BE-8A5A-471293A5042B}"/>
    <cellStyle name="Millares 16 7 2 3 4" xfId="28046" xr:uid="{C5B408D2-65E6-478E-8FED-354A2EAEF9E4}"/>
    <cellStyle name="Millares 16 7 2 3 5" xfId="49549" xr:uid="{E395C64F-6C5C-4EE2-877B-F0A2159B264E}"/>
    <cellStyle name="Millares 16 7 2 4" xfId="8181" xr:uid="{9F9CBA97-F59E-417C-8EE0-A5E0D70CB4B4}"/>
    <cellStyle name="Millares 16 7 2 4 2" xfId="29684" xr:uid="{73ACE50C-7A12-4DB3-B687-5C53A2992AF8}"/>
    <cellStyle name="Millares 16 7 2 5" xfId="9838" xr:uid="{419F70DF-7FF9-4C5C-BB6D-9F96C39DDF12}"/>
    <cellStyle name="Millares 16 7 2 5 2" xfId="31341" xr:uid="{78692F0F-0DB0-4FE5-A613-620FA131B81F}"/>
    <cellStyle name="Millares 16 7 2 6" xfId="16473" xr:uid="{835F456C-CE82-4D4C-9490-CB63F4931ED4}"/>
    <cellStyle name="Millares 16 7 2 6 2" xfId="37976" xr:uid="{14FAA182-4C72-4E8B-8092-73B90BE9D174}"/>
    <cellStyle name="Millares 16 7 2 7" xfId="23078" xr:uid="{6423E9C8-0E59-4AEC-BDA7-85C184BD0D38}"/>
    <cellStyle name="Millares 16 7 2 8" xfId="44581" xr:uid="{24D1B408-3D77-4F42-8656-CFEE1321DA83}"/>
    <cellStyle name="Millares 16 7 3" xfId="2259" xr:uid="{D8F6AF09-B524-4CD3-9D86-43FBE77EA0C4}"/>
    <cellStyle name="Millares 16 7 3 2" xfId="10525" xr:uid="{FD39EAB3-54FA-4D28-8B88-F35B26F7536E}"/>
    <cellStyle name="Millares 16 7 3 2 2" xfId="32028" xr:uid="{C1439AE6-6F9E-48F9-8379-2D242BA84CD2}"/>
    <cellStyle name="Millares 16 7 3 3" xfId="17160" xr:uid="{8AF7952E-3A70-4D06-98A3-E9AFD3D457D4}"/>
    <cellStyle name="Millares 16 7 3 3 2" xfId="38663" xr:uid="{89491CFF-6052-434F-9C63-426B72A6CDB0}"/>
    <cellStyle name="Millares 16 7 3 4" xfId="23765" xr:uid="{228ED2E7-B021-4B38-839D-338F438ACBE0}"/>
    <cellStyle name="Millares 16 7 3 5" xfId="45268" xr:uid="{989429D7-A33B-484F-9B5E-DA3E4DCB0442}"/>
    <cellStyle name="Millares 16 7 4" xfId="3455" xr:uid="{CD675F3E-734C-48BC-A81C-A1DF2FF4AAB9}"/>
    <cellStyle name="Millares 16 7 4 2" xfId="11721" xr:uid="{B10E3A1D-034B-4B43-B4E1-7A1FF913726E}"/>
    <cellStyle name="Millares 16 7 4 2 2" xfId="33224" xr:uid="{E1E4823A-37B1-493F-9D3C-4B4E001AB70B}"/>
    <cellStyle name="Millares 16 7 4 3" xfId="18356" xr:uid="{E671468A-EC0E-4281-B2FF-3B4E427D39A6}"/>
    <cellStyle name="Millares 16 7 4 3 2" xfId="39859" xr:uid="{918BAE07-4454-48A7-BE6E-A59E51E5631B}"/>
    <cellStyle name="Millares 16 7 4 4" xfId="24961" xr:uid="{5A2FF213-7557-4AB8-87FD-D9A48878E9E0}"/>
    <cellStyle name="Millares 16 7 4 5" xfId="46464" xr:uid="{9809F346-BB60-41C6-A44E-9242A3BECB22}"/>
    <cellStyle name="Millares 16 7 5" xfId="5594" xr:uid="{7BA5E1E6-A3AF-47D1-BE7C-CED416319059}"/>
    <cellStyle name="Millares 16 7 5 2" xfId="13860" xr:uid="{0757C7E6-513D-4F3B-8A28-0F8F0ECB1D3C}"/>
    <cellStyle name="Millares 16 7 5 2 2" xfId="35363" xr:uid="{A866781F-560F-4DC2-9BFA-4EA24AF7F7BA}"/>
    <cellStyle name="Millares 16 7 5 3" xfId="20495" xr:uid="{5B91F14B-1456-4305-84E9-947F2132DAFF}"/>
    <cellStyle name="Millares 16 7 5 3 2" xfId="41998" xr:uid="{9E496713-C7C6-40E8-9E68-C2369F48AFB9}"/>
    <cellStyle name="Millares 16 7 5 4" xfId="27100" xr:uid="{1728FE46-AC98-4616-95E5-B39229AFB790}"/>
    <cellStyle name="Millares 16 7 5 5" xfId="48603" xr:uid="{F1EA4960-E061-42D5-8A5A-D973D526587C}"/>
    <cellStyle name="Millares 16 7 6" xfId="7235" xr:uid="{5BEB3098-CFA1-497A-901B-A2A6A77FD1D5}"/>
    <cellStyle name="Millares 16 7 6 2" xfId="28738" xr:uid="{C5F3B695-5554-429A-898C-D277A16D8997}"/>
    <cellStyle name="Millares 16 7 7" xfId="8892" xr:uid="{23168BCA-499A-4D7D-8415-A91005B1C235}"/>
    <cellStyle name="Millares 16 7 7 2" xfId="30395" xr:uid="{858A391A-7E08-49A7-BFC0-187B0EE8C7F3}"/>
    <cellStyle name="Millares 16 7 8" xfId="15527" xr:uid="{E1E8A8EA-75FE-4AB1-B7E6-9A5BF8257A9D}"/>
    <cellStyle name="Millares 16 7 8 2" xfId="37030" xr:uid="{6C423DB5-2FA6-4CBC-9C23-E8433694CBB0}"/>
    <cellStyle name="Millares 16 7 9" xfId="22132" xr:uid="{71C5E7F4-6B58-4501-8F57-26F7111F44DD}"/>
    <cellStyle name="Millares 16 8" xfId="894" xr:uid="{1AD46C7F-D4FF-49E1-9B51-D2A4296076F0}"/>
    <cellStyle name="Millares 16 8 2" xfId="3723" xr:uid="{0933A641-E1B6-44F1-852A-502EA1A2E5C3}"/>
    <cellStyle name="Millares 16 8 2 2" xfId="11989" xr:uid="{4E7DE258-4C49-4696-81CF-D367296FC049}"/>
    <cellStyle name="Millares 16 8 2 2 2" xfId="33492" xr:uid="{4D4ECA83-0FAC-4846-8A36-C9D79BCF764D}"/>
    <cellStyle name="Millares 16 8 2 3" xfId="18624" xr:uid="{232BD489-A12F-4EA6-A977-74E1F7C44445}"/>
    <cellStyle name="Millares 16 8 2 3 2" xfId="40127" xr:uid="{6C70CC70-C878-4F18-AAF1-0D6F4E3F928D}"/>
    <cellStyle name="Millares 16 8 2 4" xfId="25229" xr:uid="{A0A245D8-4126-418E-A85B-6B380B03DE19}"/>
    <cellStyle name="Millares 16 8 2 5" xfId="46732" xr:uid="{0B0D2899-F7FB-447B-B7E1-D43C79FF9307}"/>
    <cellStyle name="Millares 16 8 3" xfId="5862" xr:uid="{BED17E31-E452-4CCC-81D4-7094D74034D4}"/>
    <cellStyle name="Millares 16 8 3 2" xfId="14128" xr:uid="{DC81177B-3098-4262-B733-8C25A75EDF64}"/>
    <cellStyle name="Millares 16 8 3 2 2" xfId="35631" xr:uid="{1D4848DA-0CC7-4435-85B0-755755AB5452}"/>
    <cellStyle name="Millares 16 8 3 3" xfId="20763" xr:uid="{5E868606-255E-40B3-8161-8965F3685E64}"/>
    <cellStyle name="Millares 16 8 3 3 2" xfId="42266" xr:uid="{B409451C-7C36-4EED-A041-32F32A51803E}"/>
    <cellStyle name="Millares 16 8 3 4" xfId="27368" xr:uid="{CD53D446-EB99-442D-8815-F7AF8E942C9C}"/>
    <cellStyle name="Millares 16 8 3 5" xfId="48871" xr:uid="{C8FF13A0-C7A6-4C74-B891-43631D5C3165}"/>
    <cellStyle name="Millares 16 8 4" xfId="7503" xr:uid="{88F86648-A4F6-47B8-9C3B-F19B2AF0E40D}"/>
    <cellStyle name="Millares 16 8 4 2" xfId="29006" xr:uid="{3F519057-57D9-4B34-B744-8FB035B3A29F}"/>
    <cellStyle name="Millares 16 8 5" xfId="9160" xr:uid="{88C8EF2F-CD12-4C9F-B003-1C3D12E9E054}"/>
    <cellStyle name="Millares 16 8 5 2" xfId="30663" xr:uid="{8F4A52BC-810B-4975-AEEC-BF8A76D4AB3D}"/>
    <cellStyle name="Millares 16 8 6" xfId="15795" xr:uid="{A1EDA23C-612B-4256-8CC8-4ECEECD7EA3D}"/>
    <cellStyle name="Millares 16 8 6 2" xfId="37298" xr:uid="{4C2968B0-60D3-4AF0-B813-AF2E5B666E1F}"/>
    <cellStyle name="Millares 16 8 7" xfId="22400" xr:uid="{12152CD3-3B11-415C-B1EA-C023B8D4F044}"/>
    <cellStyle name="Millares 16 8 8" xfId="43903" xr:uid="{B445141B-4C39-4044-9B1B-0208DE531A5C}"/>
    <cellStyle name="Millares 16 9" xfId="1155" xr:uid="{2AD47445-E92B-4BD1-93ED-9C846EE1C4E4}"/>
    <cellStyle name="Millares 16 9 2" xfId="3984" xr:uid="{F4F8121B-A138-4896-B889-45B55F3C54AB}"/>
    <cellStyle name="Millares 16 9 2 2" xfId="12250" xr:uid="{91EC773D-EB10-472D-9259-E25ED082723E}"/>
    <cellStyle name="Millares 16 9 2 2 2" xfId="33753" xr:uid="{6281C346-0811-47ED-B351-C4E906A10A52}"/>
    <cellStyle name="Millares 16 9 2 3" xfId="18885" xr:uid="{1786AE07-2306-4305-A614-3C97EFAE2E6D}"/>
    <cellStyle name="Millares 16 9 2 3 2" xfId="40388" xr:uid="{516F081A-32CB-4299-B155-494675EF43F4}"/>
    <cellStyle name="Millares 16 9 2 4" xfId="25490" xr:uid="{C94FF107-AC3E-4075-91EA-0BB25388118E}"/>
    <cellStyle name="Millares 16 9 2 5" xfId="46993" xr:uid="{814B9A98-3CAC-4BDF-9046-9D92536160ED}"/>
    <cellStyle name="Millares 16 9 3" xfId="6123" xr:uid="{72839641-1BAB-4731-AE4B-18EF40F3EEB0}"/>
    <cellStyle name="Millares 16 9 3 2" xfId="14389" xr:uid="{C5659BC3-6945-4516-BB25-F403A97797CB}"/>
    <cellStyle name="Millares 16 9 3 2 2" xfId="35892" xr:uid="{4ED88688-0F7D-40F5-B32A-82D782A8BD19}"/>
    <cellStyle name="Millares 16 9 3 3" xfId="21024" xr:uid="{5F1EBA73-0B37-4C56-B180-A3563B4F6A52}"/>
    <cellStyle name="Millares 16 9 3 3 2" xfId="42527" xr:uid="{AC008912-19A0-43E8-A750-D13775ECA802}"/>
    <cellStyle name="Millares 16 9 3 4" xfId="27629" xr:uid="{FB685996-BB7B-4ECF-AA93-BB8089651DDA}"/>
    <cellStyle name="Millares 16 9 3 5" xfId="49132" xr:uid="{39D27892-C5E6-4E8C-9424-AED46C419E55}"/>
    <cellStyle name="Millares 16 9 4" xfId="7764" xr:uid="{045B749F-39BC-4F91-8A5E-1EC2315E2469}"/>
    <cellStyle name="Millares 16 9 4 2" xfId="29267" xr:uid="{F7BE0E0C-1D9C-4D95-94A8-277A105FDAF1}"/>
    <cellStyle name="Millares 16 9 5" xfId="9421" xr:uid="{1C054259-B4F5-48C3-96C9-09656961B4BF}"/>
    <cellStyle name="Millares 16 9 5 2" xfId="30924" xr:uid="{99B3D846-6BB2-4AA6-AAB2-F2B5F6432BB7}"/>
    <cellStyle name="Millares 16 9 6" xfId="16056" xr:uid="{ECE7EDB8-638F-4943-9262-9BBFA23F8099}"/>
    <cellStyle name="Millares 16 9 6 2" xfId="37559" xr:uid="{3DD32BB8-D982-4907-B7E8-877420B3E9ED}"/>
    <cellStyle name="Millares 16 9 7" xfId="22661" xr:uid="{36136049-7FB7-45EF-A26E-49B29BAD0B83}"/>
    <cellStyle name="Millares 16 9 8" xfId="44164" xr:uid="{17DD557E-BEF1-4CA2-8BFE-F7AE8860909D}"/>
    <cellStyle name="Millares 17" xfId="141" xr:uid="{128FFE19-3776-41F2-98B6-FAB28C4A1FD2}"/>
    <cellStyle name="Millares 17 10" xfId="4678" xr:uid="{0E5240DE-4626-4F1C-A43E-45FE930F11D9}"/>
    <cellStyle name="Millares 17 10 2" xfId="12944" xr:uid="{E3BC09BC-BD34-4634-992D-6175E28A988D}"/>
    <cellStyle name="Millares 17 10 2 2" xfId="34447" xr:uid="{51FDFB36-E534-45B4-B731-95445EF7227E}"/>
    <cellStyle name="Millares 17 10 3" xfId="19579" xr:uid="{F1BC0200-0C8F-4DBB-BA68-2F23F9DA0EC7}"/>
    <cellStyle name="Millares 17 10 3 2" xfId="41082" xr:uid="{029BBFE3-ECDC-410A-B9EA-70749F6061C8}"/>
    <cellStyle name="Millares 17 10 4" xfId="26184" xr:uid="{9432EF50-4E11-44B3-908F-9CE6D851D3C3}"/>
    <cellStyle name="Millares 17 10 5" xfId="47687" xr:uid="{9207DC5F-40D5-41CB-8F36-305618807FC5}"/>
    <cellStyle name="Millares 17 11" xfId="5181" xr:uid="{DB034250-8404-4748-97C7-161875689990}"/>
    <cellStyle name="Millares 17 11 2" xfId="13447" xr:uid="{C6CC7374-9C7C-48E1-BFDC-632D5BE66461}"/>
    <cellStyle name="Millares 17 11 2 2" xfId="34950" xr:uid="{65862511-A8CE-4909-97DA-A359BB0CAC6C}"/>
    <cellStyle name="Millares 17 11 3" xfId="20082" xr:uid="{699BD6A7-6B7A-49E2-BC66-6E6001253A84}"/>
    <cellStyle name="Millares 17 11 3 2" xfId="41585" xr:uid="{ABD44AD9-7598-4EE2-8631-F88989707ADF}"/>
    <cellStyle name="Millares 17 11 4" xfId="26687" xr:uid="{F8F5125E-3EFB-4241-B701-83F4A63A881A}"/>
    <cellStyle name="Millares 17 11 5" xfId="48190" xr:uid="{BD11AFA0-CF9D-4B91-B65C-96BE5738D4F0}"/>
    <cellStyle name="Millares 17 12" xfId="6822" xr:uid="{4C258314-D536-4FC1-8DD8-B87F163AE811}"/>
    <cellStyle name="Millares 17 12 2" xfId="28325" xr:uid="{1327CEF7-77FD-498B-A675-FD6A057ECA66}"/>
    <cellStyle name="Millares 17 13" xfId="8476" xr:uid="{B0682463-6C7E-4E49-8D91-4A9E94EB3D42}"/>
    <cellStyle name="Millares 17 13 2" xfId="29979" xr:uid="{8C4ABD0E-7C41-4A12-BF2C-F0D07F6128D4}"/>
    <cellStyle name="Millares 17 14" xfId="15115" xr:uid="{98501694-151C-406C-B0D7-9C3D32F01C61}"/>
    <cellStyle name="Millares 17 14 2" xfId="36618" xr:uid="{9D2F380A-E418-427A-B17E-9FFEFFB04792}"/>
    <cellStyle name="Millares 17 15" xfId="21720" xr:uid="{32348068-D296-4B65-BC36-B847AE38FA9D}"/>
    <cellStyle name="Millares 17 16" xfId="43223" xr:uid="{95081190-C8F5-4265-B5A3-FFFB34B16587}"/>
    <cellStyle name="Millares 17 2" xfId="473" xr:uid="{33AE0923-BF33-4162-BC85-725D18D6E7AB}"/>
    <cellStyle name="Millares 17 2 10" xfId="7084" xr:uid="{CBFB36AF-9ADA-48BA-9D81-31DD13BF9D71}"/>
    <cellStyle name="Millares 17 2 10 2" xfId="28587" xr:uid="{230F5E90-B80A-4200-B84D-31857A319A99}"/>
    <cellStyle name="Millares 17 2 11" xfId="8740" xr:uid="{A242BC2E-D427-487F-B82E-B170801FB459}"/>
    <cellStyle name="Millares 17 2 11 2" xfId="30243" xr:uid="{7A453A87-9A24-41BE-BE10-BBAD87A8FB2D}"/>
    <cellStyle name="Millares 17 2 12" xfId="15376" xr:uid="{F7DC0593-DD16-467E-B0AC-1147A3662892}"/>
    <cellStyle name="Millares 17 2 12 2" xfId="36879" xr:uid="{6A65BA31-4FB0-4290-99C3-F66AF165780B}"/>
    <cellStyle name="Millares 17 2 13" xfId="21981" xr:uid="{B5E86B19-0F9E-45A5-A3C8-F14206F949E0}"/>
    <cellStyle name="Millares 17 2 14" xfId="43484" xr:uid="{485B2849-98F7-40BF-999F-63F6D6F11FBA}"/>
    <cellStyle name="Millares 17 2 2" xfId="755" xr:uid="{FE4547F3-B8FC-4CE5-8A04-E4EF290C42AA}"/>
    <cellStyle name="Millares 17 2 2 10" xfId="15656" xr:uid="{6DBC24E6-77C4-4D20-BD18-F80A34A57D35}"/>
    <cellStyle name="Millares 17 2 2 10 2" xfId="37159" xr:uid="{B6B8DD09-7E94-4B5D-8259-89D7882C21C7}"/>
    <cellStyle name="Millares 17 2 2 11" xfId="22261" xr:uid="{DE92E8B0-C83A-4B83-8C20-9D047DC81CAD}"/>
    <cellStyle name="Millares 17 2 2 12" xfId="43764" xr:uid="{48E2E9DB-800D-4087-9B2B-7D3BC2C56A24}"/>
    <cellStyle name="Millares 17 2 2 2" xfId="1701" xr:uid="{7A35EE91-A3BE-432B-9D5A-6A88B1E364E2}"/>
    <cellStyle name="Millares 17 2 2 2 2" xfId="4530" xr:uid="{69A9F0A5-A95C-4A90-BAEE-4FCA7B51FB69}"/>
    <cellStyle name="Millares 17 2 2 2 2 2" xfId="12796" xr:uid="{21128EA9-8191-4337-80BF-401EB04457B0}"/>
    <cellStyle name="Millares 17 2 2 2 2 2 2" xfId="34299" xr:uid="{3971D03E-8A98-426E-89F0-1BFFF332E2E0}"/>
    <cellStyle name="Millares 17 2 2 2 2 3" xfId="19431" xr:uid="{606F4DAC-4C17-406C-AE9E-9D10F8DC6994}"/>
    <cellStyle name="Millares 17 2 2 2 2 3 2" xfId="40934" xr:uid="{B197BC63-E4BF-46F0-927B-C0CF03BF7C6D}"/>
    <cellStyle name="Millares 17 2 2 2 2 4" xfId="26036" xr:uid="{AC5FDB56-814E-428F-B594-EEFB7278C36F}"/>
    <cellStyle name="Millares 17 2 2 2 2 5" xfId="47539" xr:uid="{B619B0FD-1766-45F1-AF82-D9C51ACDD620}"/>
    <cellStyle name="Millares 17 2 2 2 3" xfId="6669" xr:uid="{2EF28625-2204-4E95-9EE4-B872DC09DE20}"/>
    <cellStyle name="Millares 17 2 2 2 3 2" xfId="14935" xr:uid="{D0408ED6-09D7-4C9E-BD1A-77ABFA027F5A}"/>
    <cellStyle name="Millares 17 2 2 2 3 2 2" xfId="36438" xr:uid="{6C839610-F6EF-4018-853C-6050AD0E337F}"/>
    <cellStyle name="Millares 17 2 2 2 3 3" xfId="21570" xr:uid="{717D4A62-AFAF-4482-A523-78C7AAE71F6F}"/>
    <cellStyle name="Millares 17 2 2 2 3 3 2" xfId="43073" xr:uid="{995D5217-69DC-4BF8-9866-0505A0947EC1}"/>
    <cellStyle name="Millares 17 2 2 2 3 4" xfId="28175" xr:uid="{F5684514-1B09-4467-A72F-F4DE1F937AC9}"/>
    <cellStyle name="Millares 17 2 2 2 3 5" xfId="49678" xr:uid="{C5FBB249-4D1A-404D-8533-29087582F821}"/>
    <cellStyle name="Millares 17 2 2 2 4" xfId="8310" xr:uid="{BEB72EB7-CF52-4EC8-8EC4-2BB1260335E5}"/>
    <cellStyle name="Millares 17 2 2 2 4 2" xfId="29813" xr:uid="{584E9E29-DCCC-4F56-8DFA-DF1B73B8A86C}"/>
    <cellStyle name="Millares 17 2 2 2 5" xfId="9967" xr:uid="{E539D161-EADC-4C4B-9D2F-5E4E2E4FB60A}"/>
    <cellStyle name="Millares 17 2 2 2 5 2" xfId="31470" xr:uid="{35C42317-42AB-48D4-9F92-12688E83B077}"/>
    <cellStyle name="Millares 17 2 2 2 6" xfId="16602" xr:uid="{DED038CC-F497-4EC1-84D2-75780322087A}"/>
    <cellStyle name="Millares 17 2 2 2 6 2" xfId="38105" xr:uid="{D3762753-56EE-4007-8251-C04DD622C4F6}"/>
    <cellStyle name="Millares 17 2 2 2 7" xfId="23207" xr:uid="{0FF35E99-DCB1-4370-B46E-CDE1E629A815}"/>
    <cellStyle name="Millares 17 2 2 2 8" xfId="44710" xr:uid="{BF104E6E-7B94-4EF9-8AC8-AC347E344380}"/>
    <cellStyle name="Millares 17 2 2 3" xfId="2388" xr:uid="{BC272950-98B4-4A2F-9FFC-6A5DBBA42F2C}"/>
    <cellStyle name="Millares 17 2 2 3 2" xfId="10654" xr:uid="{93B44B24-4534-43C4-964D-3B1124C88C9D}"/>
    <cellStyle name="Millares 17 2 2 3 2 2" xfId="32157" xr:uid="{7A47F6FA-25DB-40B2-8401-C9DF05B6A848}"/>
    <cellStyle name="Millares 17 2 2 3 3" xfId="17289" xr:uid="{F150E644-5ACB-408F-8781-53D4C5809F74}"/>
    <cellStyle name="Millares 17 2 2 3 3 2" xfId="38792" xr:uid="{59EA4A30-54FD-45B1-B59F-2B54837E7488}"/>
    <cellStyle name="Millares 17 2 2 3 4" xfId="23894" xr:uid="{13A98F88-0CF3-4DAB-BFE4-B632960250C8}"/>
    <cellStyle name="Millares 17 2 2 3 5" xfId="45397" xr:uid="{9259441E-9F53-443C-B137-344ABBEB0FAA}"/>
    <cellStyle name="Millares 17 2 2 4" xfId="2905" xr:uid="{4E28BF6F-DF94-4E24-A6ED-7FC3CDD7F6A3}"/>
    <cellStyle name="Millares 17 2 2 4 2" xfId="11171" xr:uid="{F54F78FF-A445-47B0-8884-4FCDBCB9E2A8}"/>
    <cellStyle name="Millares 17 2 2 4 2 2" xfId="32674" xr:uid="{1345CAB8-81C3-4E13-A066-83F4F930BA72}"/>
    <cellStyle name="Millares 17 2 2 4 3" xfId="17806" xr:uid="{16697E47-BAD0-4567-889F-0DAA8945CDA3}"/>
    <cellStyle name="Millares 17 2 2 4 3 2" xfId="39309" xr:uid="{8B47935F-BF73-4EC3-8AE5-66B748E5FB54}"/>
    <cellStyle name="Millares 17 2 2 4 4" xfId="24411" xr:uid="{350088A6-124B-4165-B005-596816666AA3}"/>
    <cellStyle name="Millares 17 2 2 4 5" xfId="45914" xr:uid="{0600932B-018C-4CAF-80B3-BB3A746D86A4}"/>
    <cellStyle name="Millares 17 2 2 5" xfId="3584" xr:uid="{DCEF0241-E5BF-403B-BFCE-D30E8299F99B}"/>
    <cellStyle name="Millares 17 2 2 5 2" xfId="11850" xr:uid="{60900B69-D8AD-44B1-8853-C8D8F8D93693}"/>
    <cellStyle name="Millares 17 2 2 5 2 2" xfId="33353" xr:uid="{04F30EB7-2AAC-4610-89F0-E63954F6E6B2}"/>
    <cellStyle name="Millares 17 2 2 5 3" xfId="18485" xr:uid="{05578B02-1380-41C0-B029-AD0DAF48E3F9}"/>
    <cellStyle name="Millares 17 2 2 5 3 2" xfId="39988" xr:uid="{58179CB0-DE68-4545-B275-DB194C331E80}"/>
    <cellStyle name="Millares 17 2 2 5 4" xfId="25090" xr:uid="{BB2EEC43-9BB8-427B-8741-A94520748645}"/>
    <cellStyle name="Millares 17 2 2 5 5" xfId="46593" xr:uid="{C1570DD5-EB3B-437A-B94C-94E7CB24D1B2}"/>
    <cellStyle name="Millares 17 2 2 6" xfId="5049" xr:uid="{43C9856C-F891-4D50-9AC0-F54EFA8BB8AB}"/>
    <cellStyle name="Millares 17 2 2 6 2" xfId="13315" xr:uid="{B3C000F3-4E7C-4A68-8C71-74CF7F4D9EED}"/>
    <cellStyle name="Millares 17 2 2 6 2 2" xfId="34818" xr:uid="{12D478E3-2B57-4F20-97D0-64E5BF47F515}"/>
    <cellStyle name="Millares 17 2 2 6 3" xfId="19950" xr:uid="{40A88775-02EB-4097-A5A0-8D66F697E1CC}"/>
    <cellStyle name="Millares 17 2 2 6 3 2" xfId="41453" xr:uid="{F4BD0CC2-684D-421C-9669-8CB4CF749D51}"/>
    <cellStyle name="Millares 17 2 2 6 4" xfId="26555" xr:uid="{DEF4D1F2-2077-4D8F-94D1-DA7D2E5D8C04}"/>
    <cellStyle name="Millares 17 2 2 6 5" xfId="48058" xr:uid="{021D2EA2-DDC0-4142-9854-25D544644C4D}"/>
    <cellStyle name="Millares 17 2 2 7" xfId="5723" xr:uid="{C2D2C67C-756B-4938-94BA-50092969FA8C}"/>
    <cellStyle name="Millares 17 2 2 7 2" xfId="13989" xr:uid="{5B8027AB-0DD8-49CD-A709-6E56178459BF}"/>
    <cellStyle name="Millares 17 2 2 7 2 2" xfId="35492" xr:uid="{B1B81E5F-FDC1-4D98-8411-EA631ACCD238}"/>
    <cellStyle name="Millares 17 2 2 7 3" xfId="20624" xr:uid="{21CB0D95-B7F3-4C78-926B-9A6DEB6E3EA8}"/>
    <cellStyle name="Millares 17 2 2 7 3 2" xfId="42127" xr:uid="{558BB119-17D3-4017-9B5A-44151B76658C}"/>
    <cellStyle name="Millares 17 2 2 7 4" xfId="27229" xr:uid="{BFBBB0DF-5FFB-4CD3-9323-B936574B9614}"/>
    <cellStyle name="Millares 17 2 2 7 5" xfId="48732" xr:uid="{7348C35D-1566-4FB6-8E10-918AEEF1FDF4}"/>
    <cellStyle name="Millares 17 2 2 8" xfId="7364" xr:uid="{D9A25ED3-AF6D-4D18-B401-D7FF7E0D40CA}"/>
    <cellStyle name="Millares 17 2 2 8 2" xfId="28867" xr:uid="{D49F097B-DF46-4DD9-930D-4482BF693202}"/>
    <cellStyle name="Millares 17 2 2 9" xfId="9021" xr:uid="{AA63B086-6048-409C-ADE5-BDC25CB1F8C6}"/>
    <cellStyle name="Millares 17 2 2 9 2" xfId="30524" xr:uid="{60D886C3-C5BF-4CEA-BD3B-8F052A6519EE}"/>
    <cellStyle name="Millares 17 2 3" xfId="1025" xr:uid="{28B7D398-25FD-4562-957C-0D0C8E5BFCD2}"/>
    <cellStyle name="Millares 17 2 3 2" xfId="3854" xr:uid="{4D0BDBBF-46EB-405D-84FD-C9D4F267A09E}"/>
    <cellStyle name="Millares 17 2 3 2 2" xfId="12120" xr:uid="{25DCFAD9-F216-4981-A0F9-7A018F6A1431}"/>
    <cellStyle name="Millares 17 2 3 2 2 2" xfId="33623" xr:uid="{426E48CD-2F84-46F3-96FE-E679C6D5710B}"/>
    <cellStyle name="Millares 17 2 3 2 3" xfId="18755" xr:uid="{CFFB687D-6212-44C5-B53C-E107406DDFFF}"/>
    <cellStyle name="Millares 17 2 3 2 3 2" xfId="40258" xr:uid="{03C24D03-EC94-415B-B233-71162040C976}"/>
    <cellStyle name="Millares 17 2 3 2 4" xfId="25360" xr:uid="{3CA3A979-B6C5-4118-80E5-EA3C8D7E9D68}"/>
    <cellStyle name="Millares 17 2 3 2 5" xfId="46863" xr:uid="{63A7B871-657E-46E7-9BE2-300DF0DCA1B2}"/>
    <cellStyle name="Millares 17 2 3 3" xfId="5993" xr:uid="{D0775EED-2023-41BE-AFD0-4B2EDFBCFA74}"/>
    <cellStyle name="Millares 17 2 3 3 2" xfId="14259" xr:uid="{7078B1F6-C820-496C-88EA-DCA7CB953F1B}"/>
    <cellStyle name="Millares 17 2 3 3 2 2" xfId="35762" xr:uid="{C7664321-5C10-41D2-8B08-CA1B17FE03FC}"/>
    <cellStyle name="Millares 17 2 3 3 3" xfId="20894" xr:uid="{9BB97984-A948-45C5-84D1-5AF0E8DA17C2}"/>
    <cellStyle name="Millares 17 2 3 3 3 2" xfId="42397" xr:uid="{56C2CB41-2A5A-4B86-868D-80E3BCACC370}"/>
    <cellStyle name="Millares 17 2 3 3 4" xfId="27499" xr:uid="{10388515-7016-492E-9F35-383438B6FC54}"/>
    <cellStyle name="Millares 17 2 3 3 5" xfId="49002" xr:uid="{F1E8F44F-EF13-4E55-81CB-5FAD3FDF39D5}"/>
    <cellStyle name="Millares 17 2 3 4" xfId="7634" xr:uid="{5D33342E-B2D7-45B7-87B0-FECE9050EA1D}"/>
    <cellStyle name="Millares 17 2 3 4 2" xfId="29137" xr:uid="{A4EC8681-8566-4813-B0C8-043B16CAB98F}"/>
    <cellStyle name="Millares 17 2 3 5" xfId="9291" xr:uid="{F515AB6B-BE8A-4E2E-AEF5-F2BD26C0BA50}"/>
    <cellStyle name="Millares 17 2 3 5 2" xfId="30794" xr:uid="{84E2B4CB-86CE-4843-B677-7476626FAA3C}"/>
    <cellStyle name="Millares 17 2 3 6" xfId="15926" xr:uid="{4C95D4C5-E130-4CF7-A724-12590B26529D}"/>
    <cellStyle name="Millares 17 2 3 6 2" xfId="37429" xr:uid="{5F2F1B0A-DF04-48A0-82E8-52FEAED32775}"/>
    <cellStyle name="Millares 17 2 3 7" xfId="22531" xr:uid="{C0E874BE-9683-4C6A-B3A7-5F157A009585}"/>
    <cellStyle name="Millares 17 2 3 8" xfId="44034" xr:uid="{0EA494C0-BFBB-444B-88EB-126CFB1A6C74}"/>
    <cellStyle name="Millares 17 2 4" xfId="1421" xr:uid="{6F355AD8-CE6D-46DA-9DBB-84B10C205316}"/>
    <cellStyle name="Millares 17 2 4 2" xfId="4250" xr:uid="{CC1A5D70-1E8D-40AF-859A-BF8D5508DA92}"/>
    <cellStyle name="Millares 17 2 4 2 2" xfId="12516" xr:uid="{BEFFD90E-C037-4654-84EF-65EB1D13E57B}"/>
    <cellStyle name="Millares 17 2 4 2 2 2" xfId="34019" xr:uid="{56654E5D-D84C-4793-935B-19A2FD67500A}"/>
    <cellStyle name="Millares 17 2 4 2 3" xfId="19151" xr:uid="{4DF8E9B6-8E79-497E-8670-DF2AB7EF765F}"/>
    <cellStyle name="Millares 17 2 4 2 3 2" xfId="40654" xr:uid="{7CCAE408-0970-45B9-A1EF-C4B822F07D94}"/>
    <cellStyle name="Millares 17 2 4 2 4" xfId="25756" xr:uid="{79E92888-EF8D-4F12-B91B-0759DDCAF069}"/>
    <cellStyle name="Millares 17 2 4 2 5" xfId="47259" xr:uid="{6F9E7236-2CFC-4DA4-8FF7-8703203E19E6}"/>
    <cellStyle name="Millares 17 2 4 3" xfId="6389" xr:uid="{48AC29B7-0E15-4230-BA16-AA3AAC786E5F}"/>
    <cellStyle name="Millares 17 2 4 3 2" xfId="14655" xr:uid="{D8F9F464-9B60-4A37-BC8B-1001BD4A2296}"/>
    <cellStyle name="Millares 17 2 4 3 2 2" xfId="36158" xr:uid="{BDCF3F95-45D6-4934-AAF9-760E8B5C1902}"/>
    <cellStyle name="Millares 17 2 4 3 3" xfId="21290" xr:uid="{4846989E-6896-4D90-A799-0778A5E428BF}"/>
    <cellStyle name="Millares 17 2 4 3 3 2" xfId="42793" xr:uid="{46C3AA21-6555-4F8A-B9E4-3E9DB2D86820}"/>
    <cellStyle name="Millares 17 2 4 3 4" xfId="27895" xr:uid="{A0E8A56F-0AA7-48C9-961D-66725E6A9376}"/>
    <cellStyle name="Millares 17 2 4 3 5" xfId="49398" xr:uid="{94274CB9-D18A-49EF-B26D-6A15DD2AE658}"/>
    <cellStyle name="Millares 17 2 4 4" xfId="8030" xr:uid="{7D32D290-2144-4AED-B895-C5F2F915E398}"/>
    <cellStyle name="Millares 17 2 4 4 2" xfId="29533" xr:uid="{F534FA2D-BAFB-43D5-8EAC-5964FD4D9BDB}"/>
    <cellStyle name="Millares 17 2 4 5" xfId="9687" xr:uid="{3ED72387-ED0D-47C2-8862-3433864774ED}"/>
    <cellStyle name="Millares 17 2 4 5 2" xfId="31190" xr:uid="{B0A4EAC9-D7B7-4022-97B0-BEEAA4F50532}"/>
    <cellStyle name="Millares 17 2 4 6" xfId="16322" xr:uid="{6B3F6F38-28F1-4194-8C16-F1F675BBFF1E}"/>
    <cellStyle name="Millares 17 2 4 6 2" xfId="37825" xr:uid="{EAB3CB56-9542-4FFD-9610-5C8F5ADAB450}"/>
    <cellStyle name="Millares 17 2 4 7" xfId="22927" xr:uid="{E879F63D-BA6B-472E-BA20-38D51A11C66B}"/>
    <cellStyle name="Millares 17 2 4 8" xfId="44430" xr:uid="{73426934-6D1B-4847-9522-0FAA69F00A84}"/>
    <cellStyle name="Millares 17 2 5" xfId="2108" xr:uid="{EAF11459-CD86-45C2-9296-6F8C3E9C1392}"/>
    <cellStyle name="Millares 17 2 5 2" xfId="10374" xr:uid="{3C87D8CB-2FAF-4567-8F90-2C2F9E07B699}"/>
    <cellStyle name="Millares 17 2 5 2 2" xfId="31877" xr:uid="{1A618380-CB23-4A1D-A79C-96BFB13346A6}"/>
    <cellStyle name="Millares 17 2 5 3" xfId="17009" xr:uid="{DAC824E5-5032-4D84-B798-7CC33C0E4F9B}"/>
    <cellStyle name="Millares 17 2 5 3 2" xfId="38512" xr:uid="{A29A302D-640F-48FD-A10D-726323CC016C}"/>
    <cellStyle name="Millares 17 2 5 4" xfId="23614" xr:uid="{2E6864C7-85E1-4C2E-96E2-BBB4A02F8AEB}"/>
    <cellStyle name="Millares 17 2 5 5" xfId="45117" xr:uid="{4867C1B3-50CB-4A5E-A84F-C0337389FFAA}"/>
    <cellStyle name="Millares 17 2 6" xfId="2656" xr:uid="{7835A9A8-5C97-4A1E-91AA-76224925D854}"/>
    <cellStyle name="Millares 17 2 6 2" xfId="10922" xr:uid="{F59DA5D7-9CBA-4CAB-A3FA-D58B4000259D}"/>
    <cellStyle name="Millares 17 2 6 2 2" xfId="32425" xr:uid="{D4A6DE33-5A62-4809-AA5B-CF3F51EEB667}"/>
    <cellStyle name="Millares 17 2 6 3" xfId="17557" xr:uid="{67F68C44-72CA-446A-8F43-20D7B369665B}"/>
    <cellStyle name="Millares 17 2 6 3 2" xfId="39060" xr:uid="{C0C5323C-ADC6-4C4E-AB66-144E4D95F33B}"/>
    <cellStyle name="Millares 17 2 6 4" xfId="24162" xr:uid="{CBF7EE19-DF37-405E-890B-A2397E34B0F0}"/>
    <cellStyle name="Millares 17 2 6 5" xfId="45665" xr:uid="{F0DBAFE7-D9B2-42EE-94C7-C9B8B4144FAA}"/>
    <cellStyle name="Millares 17 2 7" xfId="3304" xr:uid="{1BD1D204-7288-4550-BD41-2F7F15D83D94}"/>
    <cellStyle name="Millares 17 2 7 2" xfId="11570" xr:uid="{973300C4-B0AB-41D5-B3C3-7E030C98649A}"/>
    <cellStyle name="Millares 17 2 7 2 2" xfId="33073" xr:uid="{B30CCB98-A9DE-4319-AC4B-1378B5CD24B8}"/>
    <cellStyle name="Millares 17 2 7 3" xfId="18205" xr:uid="{B34F8FA6-836A-4104-85A4-E62CD381C1E8}"/>
    <cellStyle name="Millares 17 2 7 3 2" xfId="39708" xr:uid="{C0CCDB4C-D4C5-4B07-9FEF-19C18CD888A5}"/>
    <cellStyle name="Millares 17 2 7 4" xfId="24810" xr:uid="{91CB4A0C-8F0F-41FE-808D-962BEC2F0BFD}"/>
    <cellStyle name="Millares 17 2 7 5" xfId="46313" xr:uid="{285F2D1C-FEBA-4A33-A864-69FEE0EA9DDE}"/>
    <cellStyle name="Millares 17 2 8" xfId="4800" xr:uid="{0B2A9EB6-4BD1-455E-A5A7-596DB17C9DF0}"/>
    <cellStyle name="Millares 17 2 8 2" xfId="13066" xr:uid="{0D270CDE-ADD5-41A8-8D2B-A25AD8071B86}"/>
    <cellStyle name="Millares 17 2 8 2 2" xfId="34569" xr:uid="{EB007155-7C01-4939-B7EC-F166C8489800}"/>
    <cellStyle name="Millares 17 2 8 3" xfId="19701" xr:uid="{22AAF3A6-857D-421E-AF31-FE5A0ADA314B}"/>
    <cellStyle name="Millares 17 2 8 3 2" xfId="41204" xr:uid="{B9A1BE44-C610-44E0-B7CF-2A57CEA69C1C}"/>
    <cellStyle name="Millares 17 2 8 4" xfId="26306" xr:uid="{F2B4FB5F-66EE-4CA1-9CB7-E75DFD71B50D}"/>
    <cellStyle name="Millares 17 2 8 5" xfId="47809" xr:uid="{C3E9E235-F252-4CE4-BA01-7EEC3F0ADA63}"/>
    <cellStyle name="Millares 17 2 9" xfId="5443" xr:uid="{024DE8FC-1FDB-4803-9822-899E01C974BA}"/>
    <cellStyle name="Millares 17 2 9 2" xfId="13709" xr:uid="{F820D083-F038-4715-B3E0-C4998C65E507}"/>
    <cellStyle name="Millares 17 2 9 2 2" xfId="35212" xr:uid="{9FAA8ADC-24B1-4530-81B3-8C72FA55BF40}"/>
    <cellStyle name="Millares 17 2 9 3" xfId="20344" xr:uid="{F06BEE8C-77E8-4DE9-B650-843F843DBC52}"/>
    <cellStyle name="Millares 17 2 9 3 2" xfId="41847" xr:uid="{ABCC4444-2E99-443F-9636-3E81F8AB7161}"/>
    <cellStyle name="Millares 17 2 9 4" xfId="26949" xr:uid="{89C45B47-B391-49AB-850F-011B8A3BF71D}"/>
    <cellStyle name="Millares 17 2 9 5" xfId="48452" xr:uid="{A944DE0F-959D-47DA-A9E1-703C8C45D01B}"/>
    <cellStyle name="Millares 17 3" xfId="346" xr:uid="{1017C33D-6409-4434-8617-28BA8BF3B4AC}"/>
    <cellStyle name="Millares 17 3 10" xfId="15249" xr:uid="{599BF94E-42CA-4F26-AA2A-1E051FC7C869}"/>
    <cellStyle name="Millares 17 3 10 2" xfId="36752" xr:uid="{A71F3D59-6A3A-4927-8A30-9BE1E0FC41A3}"/>
    <cellStyle name="Millares 17 3 11" xfId="21854" xr:uid="{57419C8E-5EBA-40C2-94AC-5BB3451FA667}"/>
    <cellStyle name="Millares 17 3 12" xfId="43357" xr:uid="{47DA6AC4-3570-4852-8BE8-3F30CC9C44BE}"/>
    <cellStyle name="Millares 17 3 2" xfId="1294" xr:uid="{6F564984-7253-4D5C-8E0D-2560B2DE11C5}"/>
    <cellStyle name="Millares 17 3 2 2" xfId="4123" xr:uid="{2E41B926-0A54-4F17-9CBD-B329D2711DDE}"/>
    <cellStyle name="Millares 17 3 2 2 2" xfId="12389" xr:uid="{3E1054CB-2CFE-4E12-9D94-B011180765B9}"/>
    <cellStyle name="Millares 17 3 2 2 2 2" xfId="33892" xr:uid="{A39BD901-F873-498B-8825-9168B49AB661}"/>
    <cellStyle name="Millares 17 3 2 2 3" xfId="19024" xr:uid="{42D4D216-5057-4467-8751-1705244C2B85}"/>
    <cellStyle name="Millares 17 3 2 2 3 2" xfId="40527" xr:uid="{72D6FB91-AB76-42D7-AA59-AC910DF1F13F}"/>
    <cellStyle name="Millares 17 3 2 2 4" xfId="25629" xr:uid="{5D43740F-3DED-4BAE-902E-110AF54582CA}"/>
    <cellStyle name="Millares 17 3 2 2 5" xfId="47132" xr:uid="{F18A9DCC-A950-408A-B371-DA91842A8A56}"/>
    <cellStyle name="Millares 17 3 2 3" xfId="6262" xr:uid="{31E724E2-5CF4-4164-857C-4A14D59ADA36}"/>
    <cellStyle name="Millares 17 3 2 3 2" xfId="14528" xr:uid="{FD2C1DDC-07DA-4425-ADE3-4F58EF35A80C}"/>
    <cellStyle name="Millares 17 3 2 3 2 2" xfId="36031" xr:uid="{63B7A0E6-BCDE-4D71-9762-E53A817469DE}"/>
    <cellStyle name="Millares 17 3 2 3 3" xfId="21163" xr:uid="{9EF180CE-6920-4116-9A3F-538246BBEEE5}"/>
    <cellStyle name="Millares 17 3 2 3 3 2" xfId="42666" xr:uid="{BF3DD83A-D6D9-4FBD-B70B-DCE4730F5196}"/>
    <cellStyle name="Millares 17 3 2 3 4" xfId="27768" xr:uid="{933D8CFB-0D0E-4821-A49F-206061E68794}"/>
    <cellStyle name="Millares 17 3 2 3 5" xfId="49271" xr:uid="{90364765-98AE-442B-ABC3-259DF032AF7E}"/>
    <cellStyle name="Millares 17 3 2 4" xfId="7903" xr:uid="{09294A39-7C86-48B6-88E3-739813ECAF6D}"/>
    <cellStyle name="Millares 17 3 2 4 2" xfId="29406" xr:uid="{D3CB6446-CB76-4B90-ADD3-8550EAF155B1}"/>
    <cellStyle name="Millares 17 3 2 5" xfId="9560" xr:uid="{74B44E05-A2DB-4CE4-B579-11D06791816E}"/>
    <cellStyle name="Millares 17 3 2 5 2" xfId="31063" xr:uid="{1C24CA93-D252-485B-9E65-7AF82CBFEAD3}"/>
    <cellStyle name="Millares 17 3 2 6" xfId="16195" xr:uid="{6E4828F4-1967-46C2-B1A8-0DAD2FA90202}"/>
    <cellStyle name="Millares 17 3 2 6 2" xfId="37698" xr:uid="{BDADE9BB-307A-4A95-B2C8-DF10945BE0C7}"/>
    <cellStyle name="Millares 17 3 2 7" xfId="22800" xr:uid="{0C9B3E3D-B477-49F1-B256-32DBEC023FBB}"/>
    <cellStyle name="Millares 17 3 2 8" xfId="44303" xr:uid="{C266924A-6F19-4433-9A0A-30C70531F696}"/>
    <cellStyle name="Millares 17 3 3" xfId="1981" xr:uid="{81076C5B-AA3C-46E0-8520-29B990C7F11C}"/>
    <cellStyle name="Millares 17 3 3 2" xfId="10247" xr:uid="{9B532683-BBAB-40B8-9802-7F8ADA630A8C}"/>
    <cellStyle name="Millares 17 3 3 2 2" xfId="31750" xr:uid="{80C430CA-A0B5-4867-92BB-810FEC566EB2}"/>
    <cellStyle name="Millares 17 3 3 3" xfId="16882" xr:uid="{86C28793-41D6-496B-8B78-E0B91838FF68}"/>
    <cellStyle name="Millares 17 3 3 3 2" xfId="38385" xr:uid="{7DAD4538-0C39-4893-A5D3-ECC3B4DEA975}"/>
    <cellStyle name="Millares 17 3 3 4" xfId="23487" xr:uid="{09ECBB71-D1A0-4A2E-906D-1239562BEA1B}"/>
    <cellStyle name="Millares 17 3 3 5" xfId="44990" xr:uid="{CE49B429-14BF-4A7F-8EFA-E49E2DBD630C}"/>
    <cellStyle name="Millares 17 3 4" xfId="2780" xr:uid="{BF0BF951-1CE0-4301-895B-793771BC93BB}"/>
    <cellStyle name="Millares 17 3 4 2" xfId="11046" xr:uid="{2BF70639-957D-4959-963F-1A202109E71B}"/>
    <cellStyle name="Millares 17 3 4 2 2" xfId="32549" xr:uid="{3161AB3A-D599-4BE2-B37C-B2A6FC788780}"/>
    <cellStyle name="Millares 17 3 4 3" xfId="17681" xr:uid="{6AEF6E55-2717-4762-9207-06CDBC81F708}"/>
    <cellStyle name="Millares 17 3 4 3 2" xfId="39184" xr:uid="{EDE56E20-C5DD-4348-95FE-70E5235E7C5E}"/>
    <cellStyle name="Millares 17 3 4 4" xfId="24286" xr:uid="{69FCFB0E-D19B-46A5-A52A-32A684C3132A}"/>
    <cellStyle name="Millares 17 3 4 5" xfId="45789" xr:uid="{CA66EB84-3A75-4EC2-B178-CF4562F29D4B}"/>
    <cellStyle name="Millares 17 3 5" xfId="3177" xr:uid="{DA1B1CED-BBEB-4886-82F7-650829D58C48}"/>
    <cellStyle name="Millares 17 3 5 2" xfId="11443" xr:uid="{C3542192-2A63-41AB-B19E-D32A8B95DCE5}"/>
    <cellStyle name="Millares 17 3 5 2 2" xfId="32946" xr:uid="{425D861A-5038-4D13-A047-E1358E80F39B}"/>
    <cellStyle name="Millares 17 3 5 3" xfId="18078" xr:uid="{79E4D010-5F0C-4667-A3F2-41662258E5A7}"/>
    <cellStyle name="Millares 17 3 5 3 2" xfId="39581" xr:uid="{4C36DFC8-5417-4F02-8F6B-BDB2C76B7FDE}"/>
    <cellStyle name="Millares 17 3 5 4" xfId="24683" xr:uid="{CD037014-04FE-4FC8-B1A9-571ABF1B51CD}"/>
    <cellStyle name="Millares 17 3 5 5" xfId="46186" xr:uid="{B85C3C90-16F4-4646-8417-8B2770E97A7B}"/>
    <cellStyle name="Millares 17 3 6" xfId="4924" xr:uid="{F27BBBA1-CB9F-43C8-9095-9752F4E7218A}"/>
    <cellStyle name="Millares 17 3 6 2" xfId="13190" xr:uid="{A89B1D7B-B5EB-48BA-84DA-BC5FD74FDB9D}"/>
    <cellStyle name="Millares 17 3 6 2 2" xfId="34693" xr:uid="{61E31FD9-C248-4FC9-97D2-9E44BFEF30D7}"/>
    <cellStyle name="Millares 17 3 6 3" xfId="19825" xr:uid="{21198CAF-5E8C-4E93-8679-18F41D79ADFB}"/>
    <cellStyle name="Millares 17 3 6 3 2" xfId="41328" xr:uid="{916554CD-38D7-47DC-A05B-E51A3F8B71EF}"/>
    <cellStyle name="Millares 17 3 6 4" xfId="26430" xr:uid="{A1CAB039-091E-482D-9BBC-5EC127CAB637}"/>
    <cellStyle name="Millares 17 3 6 5" xfId="47933" xr:uid="{3E277D36-DB8F-427C-A14B-610DDB64F227}"/>
    <cellStyle name="Millares 17 3 7" xfId="5316" xr:uid="{32E8666C-4EAD-4182-AE5F-57803987789D}"/>
    <cellStyle name="Millares 17 3 7 2" xfId="13582" xr:uid="{30E0162C-C6C1-4191-B843-2E01096588CA}"/>
    <cellStyle name="Millares 17 3 7 2 2" xfId="35085" xr:uid="{4320AA42-2228-44AC-9C23-C7AE30EB547B}"/>
    <cellStyle name="Millares 17 3 7 3" xfId="20217" xr:uid="{359B15B0-67B3-4890-A512-915A3C173FD8}"/>
    <cellStyle name="Millares 17 3 7 3 2" xfId="41720" xr:uid="{9B1C0AE9-6417-4401-822C-94353500AF86}"/>
    <cellStyle name="Millares 17 3 7 4" xfId="26822" xr:uid="{B1682F07-A8E1-4F1A-9676-ADEBE6543A3F}"/>
    <cellStyle name="Millares 17 3 7 5" xfId="48325" xr:uid="{625D61D2-C099-471F-B884-1F33AFA1661F}"/>
    <cellStyle name="Millares 17 3 8" xfId="6957" xr:uid="{227180EB-D13F-4C5F-B931-3DF54A42FD1A}"/>
    <cellStyle name="Millares 17 3 8 2" xfId="28460" xr:uid="{065E8266-F4F8-4702-9EAB-707740740509}"/>
    <cellStyle name="Millares 17 3 9" xfId="8613" xr:uid="{4666AA4F-8DA2-4B81-BFEF-26672FE358BC}"/>
    <cellStyle name="Millares 17 3 9 2" xfId="30116" xr:uid="{8CE98A70-6A32-42A6-8DEB-420D646862A5}"/>
    <cellStyle name="Millares 17 4" xfId="630" xr:uid="{946A22D8-62EB-41B7-B26D-4C0AE6581D36}"/>
    <cellStyle name="Millares 17 4 10" xfId="43639" xr:uid="{68B99265-E9E0-4C70-B86E-953A2B6E8D62}"/>
    <cellStyle name="Millares 17 4 2" xfId="1576" xr:uid="{456C49E9-B909-4788-8F9C-0BBF1624EC3E}"/>
    <cellStyle name="Millares 17 4 2 2" xfId="4405" xr:uid="{6C42AE87-6743-4DD0-B9C0-4216D6FFC4BC}"/>
    <cellStyle name="Millares 17 4 2 2 2" xfId="12671" xr:uid="{00F1972E-118C-45DA-97C2-33A4CE9EB051}"/>
    <cellStyle name="Millares 17 4 2 2 2 2" xfId="34174" xr:uid="{15B70BA8-C799-4666-A4AA-671899DDDB04}"/>
    <cellStyle name="Millares 17 4 2 2 3" xfId="19306" xr:uid="{14389A8F-6ADC-40D3-BDDD-010E9222E983}"/>
    <cellStyle name="Millares 17 4 2 2 3 2" xfId="40809" xr:uid="{EB83B90B-7055-416A-ABBD-24C931DFD28C}"/>
    <cellStyle name="Millares 17 4 2 2 4" xfId="25911" xr:uid="{7E09C842-928A-4C8A-881D-125771C2EBA0}"/>
    <cellStyle name="Millares 17 4 2 2 5" xfId="47414" xr:uid="{A45C58F3-23D8-4284-8AF3-DD37F5621650}"/>
    <cellStyle name="Millares 17 4 2 3" xfId="6544" xr:uid="{C23CA56C-5586-45B4-8D6E-3FC0217DD136}"/>
    <cellStyle name="Millares 17 4 2 3 2" xfId="14810" xr:uid="{54968FA9-CEAF-4811-A010-734B6BE088DD}"/>
    <cellStyle name="Millares 17 4 2 3 2 2" xfId="36313" xr:uid="{EC18AE5B-735B-4697-876E-1D483D1319F6}"/>
    <cellStyle name="Millares 17 4 2 3 3" xfId="21445" xr:uid="{522D1EE4-F763-4118-97DB-2B3ABB14FE1D}"/>
    <cellStyle name="Millares 17 4 2 3 3 2" xfId="42948" xr:uid="{C3948586-1C79-490B-9AD0-FA798B5171B5}"/>
    <cellStyle name="Millares 17 4 2 3 4" xfId="28050" xr:uid="{220B486C-1450-41C6-B783-629FB1AAC6C1}"/>
    <cellStyle name="Millares 17 4 2 3 5" xfId="49553" xr:uid="{87341165-11D5-436D-873D-4253B06968DE}"/>
    <cellStyle name="Millares 17 4 2 4" xfId="8185" xr:uid="{A25EA309-8FD5-42D2-A549-C5332B247CB3}"/>
    <cellStyle name="Millares 17 4 2 4 2" xfId="29688" xr:uid="{8909D071-D8AE-44D6-844E-6EC0E9FCAD44}"/>
    <cellStyle name="Millares 17 4 2 5" xfId="9842" xr:uid="{21119A3A-AE5A-44A6-AB6B-03F6E43F9F97}"/>
    <cellStyle name="Millares 17 4 2 5 2" xfId="31345" xr:uid="{72488F13-B2F1-406C-BB4C-4D91D75CE45D}"/>
    <cellStyle name="Millares 17 4 2 6" xfId="16477" xr:uid="{CF3CC205-E351-49DC-9657-D4B5BC65A8EF}"/>
    <cellStyle name="Millares 17 4 2 6 2" xfId="37980" xr:uid="{892AA129-F63A-497F-A5D4-1276B5AEFA41}"/>
    <cellStyle name="Millares 17 4 2 7" xfId="23082" xr:uid="{A92B1E90-689D-431F-9766-2CFC7EB19CE0}"/>
    <cellStyle name="Millares 17 4 2 8" xfId="44585" xr:uid="{643CF889-B82B-4D99-B61D-162C0BC5D77B}"/>
    <cellStyle name="Millares 17 4 3" xfId="2263" xr:uid="{49193EFF-C700-4D40-B9A3-E912ABB6E80D}"/>
    <cellStyle name="Millares 17 4 3 2" xfId="10529" xr:uid="{263B6649-9FA7-4FEC-87D4-0F4D7E38B508}"/>
    <cellStyle name="Millares 17 4 3 2 2" xfId="32032" xr:uid="{7463FCFF-67DF-4E29-BB5A-11C4FA8C959D}"/>
    <cellStyle name="Millares 17 4 3 3" xfId="17164" xr:uid="{EA9F4474-04BF-426B-9EC8-D2F6A82F22AF}"/>
    <cellStyle name="Millares 17 4 3 3 2" xfId="38667" xr:uid="{AA922325-7DF2-4C83-9EB4-3CD104CF84C0}"/>
    <cellStyle name="Millares 17 4 3 4" xfId="23769" xr:uid="{3DA99D04-E589-47A9-B668-4FFC67491E9B}"/>
    <cellStyle name="Millares 17 4 3 5" xfId="45272" xr:uid="{E3A5903F-92BF-422C-8188-3DEF33CC96FB}"/>
    <cellStyle name="Millares 17 4 4" xfId="3459" xr:uid="{DE8C5D01-E696-453F-ADC3-F1F922DA8BBA}"/>
    <cellStyle name="Millares 17 4 4 2" xfId="11725" xr:uid="{3CD88E2A-DA6E-4455-A6D7-1FBBE4B486ED}"/>
    <cellStyle name="Millares 17 4 4 2 2" xfId="33228" xr:uid="{0496799B-4F34-4461-811C-F1FAB591E2B8}"/>
    <cellStyle name="Millares 17 4 4 3" xfId="18360" xr:uid="{44A33AA2-D4DC-4A78-B689-B4580C591B49}"/>
    <cellStyle name="Millares 17 4 4 3 2" xfId="39863" xr:uid="{7E955ACA-E06C-4A4B-86FA-05312E3A5E46}"/>
    <cellStyle name="Millares 17 4 4 4" xfId="24965" xr:uid="{9AC6BE68-E5A0-4F93-AE90-4D21C870D134}"/>
    <cellStyle name="Millares 17 4 4 5" xfId="46468" xr:uid="{5108EEA9-EF4D-4399-BFEE-7B1BE492DDF2}"/>
    <cellStyle name="Millares 17 4 5" xfId="5598" xr:uid="{B72A8741-DA38-41AE-BCC9-475786D651F6}"/>
    <cellStyle name="Millares 17 4 5 2" xfId="13864" xr:uid="{2F60D1A2-1AB6-46C2-8B03-31CCCA1AD5FB}"/>
    <cellStyle name="Millares 17 4 5 2 2" xfId="35367" xr:uid="{27675D69-EEFB-4042-AAF0-AD47DA3DB286}"/>
    <cellStyle name="Millares 17 4 5 3" xfId="20499" xr:uid="{7C17B643-8F98-4514-A5AA-8EB4FFEEAAE8}"/>
    <cellStyle name="Millares 17 4 5 3 2" xfId="42002" xr:uid="{6F1E416D-D743-40D7-8CE9-A5403EA90F90}"/>
    <cellStyle name="Millares 17 4 5 4" xfId="27104" xr:uid="{BD2BAAC9-8BFD-4503-96E2-8D89303B1200}"/>
    <cellStyle name="Millares 17 4 5 5" xfId="48607" xr:uid="{3D4342D5-A950-439A-94F5-492A210DAC65}"/>
    <cellStyle name="Millares 17 4 6" xfId="7239" xr:uid="{4E75A8FA-65E9-4A58-AD34-AC93F4C5D7D6}"/>
    <cellStyle name="Millares 17 4 6 2" xfId="28742" xr:uid="{11EF4848-1334-4508-964F-BCC7ECD1E551}"/>
    <cellStyle name="Millares 17 4 7" xfId="8896" xr:uid="{87029370-7BF9-4B7A-A861-CC1EF150CD57}"/>
    <cellStyle name="Millares 17 4 7 2" xfId="30399" xr:uid="{168E0193-A1E2-400C-8C00-FF1E12811389}"/>
    <cellStyle name="Millares 17 4 8" xfId="15531" xr:uid="{7D0EA238-D44F-4CE9-B7CA-88D2E127129E}"/>
    <cellStyle name="Millares 17 4 8 2" xfId="37034" xr:uid="{E5B97720-7969-45B4-9D0D-5816CE77AAE7}"/>
    <cellStyle name="Millares 17 4 9" xfId="22136" xr:uid="{9C3EDE0A-9BAA-4556-8F43-944F55AE49CA}"/>
    <cellStyle name="Millares 17 5" xfId="898" xr:uid="{BC02CDA0-919E-4CB4-80F5-05CF13437896}"/>
    <cellStyle name="Millares 17 5 2" xfId="3727" xr:uid="{BE0C8B87-A97F-44F4-A6CF-CFB664E377F7}"/>
    <cellStyle name="Millares 17 5 2 2" xfId="11993" xr:uid="{5CC51C08-0C56-4AA4-B7BE-338E0635CACE}"/>
    <cellStyle name="Millares 17 5 2 2 2" xfId="33496" xr:uid="{305EDA66-27EB-4CCB-BF60-7A75EAC3B2C4}"/>
    <cellStyle name="Millares 17 5 2 3" xfId="18628" xr:uid="{7919F3BF-5176-40B5-90B6-533FD538163F}"/>
    <cellStyle name="Millares 17 5 2 3 2" xfId="40131" xr:uid="{909A1428-C3FD-4110-A6FD-A58B2813FE29}"/>
    <cellStyle name="Millares 17 5 2 4" xfId="25233" xr:uid="{559D220B-06B8-4448-93ED-80E2CCBD31FF}"/>
    <cellStyle name="Millares 17 5 2 5" xfId="46736" xr:uid="{ECBF115A-D9D7-4A5F-AF28-9EE1BA35BEE4}"/>
    <cellStyle name="Millares 17 5 3" xfId="5866" xr:uid="{7D949BC8-0A1A-4D97-8C88-47A7D8E75078}"/>
    <cellStyle name="Millares 17 5 3 2" xfId="14132" xr:uid="{D45EF1EC-1BCB-44FD-B44C-DE5709D3449F}"/>
    <cellStyle name="Millares 17 5 3 2 2" xfId="35635" xr:uid="{A8A8D218-ECA6-444A-9C9C-B1EB20E28D87}"/>
    <cellStyle name="Millares 17 5 3 3" xfId="20767" xr:uid="{1C0FE88F-FF0C-4B3D-A74E-58719F811E58}"/>
    <cellStyle name="Millares 17 5 3 3 2" xfId="42270" xr:uid="{B745495F-3958-483A-B95D-789B910A8B19}"/>
    <cellStyle name="Millares 17 5 3 4" xfId="27372" xr:uid="{0AC1E3EC-E274-479E-A883-AA2AC9B96A7C}"/>
    <cellStyle name="Millares 17 5 3 5" xfId="48875" xr:uid="{C4BB5857-3C2E-43B5-AA7D-40DEE3B431C7}"/>
    <cellStyle name="Millares 17 5 4" xfId="7507" xr:uid="{1767625D-B6B5-4234-AF9C-D105D2BCE930}"/>
    <cellStyle name="Millares 17 5 4 2" xfId="29010" xr:uid="{EE0BEADE-8112-4AC8-85EA-EA775C80B91A}"/>
    <cellStyle name="Millares 17 5 5" xfId="9164" xr:uid="{1A19FB90-AC1B-478F-B5DA-36446CDFDFE5}"/>
    <cellStyle name="Millares 17 5 5 2" xfId="30667" xr:uid="{8627DD36-EF24-4BF2-933E-6722DD7BDE36}"/>
    <cellStyle name="Millares 17 5 6" xfId="15799" xr:uid="{C4D1870C-ECB4-4D75-96DE-6CB89C61DA91}"/>
    <cellStyle name="Millares 17 5 6 2" xfId="37302" xr:uid="{51C4B1E2-07EC-4BB6-9F7E-77BEBA9E7E43}"/>
    <cellStyle name="Millares 17 5 7" xfId="22404" xr:uid="{3C944991-8291-4368-B9B5-D41EFC0D4042}"/>
    <cellStyle name="Millares 17 5 8" xfId="43907" xr:uid="{A4A5C5CB-6014-497E-95DC-FDF39818A9BA}"/>
    <cellStyle name="Millares 17 6" xfId="1159" xr:uid="{C34EF95A-C75E-4F47-94BA-1E37B6B019AA}"/>
    <cellStyle name="Millares 17 6 2" xfId="3988" xr:uid="{6122876C-4B78-4479-87EE-0E4BB8043539}"/>
    <cellStyle name="Millares 17 6 2 2" xfId="12254" xr:uid="{35323B27-ACE7-430A-90EE-8950CDB46AE9}"/>
    <cellStyle name="Millares 17 6 2 2 2" xfId="33757" xr:uid="{FA67B901-B83E-4FA0-8149-179896F35E60}"/>
    <cellStyle name="Millares 17 6 2 3" xfId="18889" xr:uid="{93C6B9BE-C589-443F-8807-DE066F8C435A}"/>
    <cellStyle name="Millares 17 6 2 3 2" xfId="40392" xr:uid="{FF943DCE-2BA2-429A-A5AB-885FC22CECC9}"/>
    <cellStyle name="Millares 17 6 2 4" xfId="25494" xr:uid="{18A8AF64-AD7F-4D70-A5EF-552B754594A8}"/>
    <cellStyle name="Millares 17 6 2 5" xfId="46997" xr:uid="{5A7F04DF-2C12-48D8-98E7-185CE329DB48}"/>
    <cellStyle name="Millares 17 6 3" xfId="6127" xr:uid="{0D799404-341A-4407-9A7A-5EE57FB0082A}"/>
    <cellStyle name="Millares 17 6 3 2" xfId="14393" xr:uid="{33080820-EE80-45A0-A37D-85D71CC81EF0}"/>
    <cellStyle name="Millares 17 6 3 2 2" xfId="35896" xr:uid="{B87B8A53-A829-47C9-9050-46EEBB19E704}"/>
    <cellStyle name="Millares 17 6 3 3" xfId="21028" xr:uid="{CC0F64F6-6A8E-49D7-A732-1BD48263A151}"/>
    <cellStyle name="Millares 17 6 3 3 2" xfId="42531" xr:uid="{F882906F-2B26-4EB6-8533-5C5D2BBCF680}"/>
    <cellStyle name="Millares 17 6 3 4" xfId="27633" xr:uid="{B79ED9A8-FFF6-4BED-A370-A9EF2CE1C4A2}"/>
    <cellStyle name="Millares 17 6 3 5" xfId="49136" xr:uid="{DC74DFE9-01FC-4AC8-8391-1C23764F131E}"/>
    <cellStyle name="Millares 17 6 4" xfId="7768" xr:uid="{B16A8E20-C083-4B17-A1BB-19646DB85BC4}"/>
    <cellStyle name="Millares 17 6 4 2" xfId="29271" xr:uid="{8E04FFBF-5D8A-43F6-AA50-AA34D94E6D3B}"/>
    <cellStyle name="Millares 17 6 5" xfId="9425" xr:uid="{934D4B5C-7D49-494D-B37A-DCDB0F096B85}"/>
    <cellStyle name="Millares 17 6 5 2" xfId="30928" xr:uid="{1354594D-7C36-4A50-89C0-57F65D97DAD6}"/>
    <cellStyle name="Millares 17 6 6" xfId="16060" xr:uid="{8A1E456C-1624-4B7F-A90B-12F6940AD735}"/>
    <cellStyle name="Millares 17 6 6 2" xfId="37563" xr:uid="{EAF44DE6-1454-45DA-8C90-BF38A595BBFE}"/>
    <cellStyle name="Millares 17 6 7" xfId="22665" xr:uid="{83CF762E-BE8E-47F8-A279-46989019B643}"/>
    <cellStyle name="Millares 17 6 8" xfId="44168" xr:uid="{03052A42-3BB0-4DEB-AA2E-945F1918002B}"/>
    <cellStyle name="Millares 17 7" xfId="1847" xr:uid="{2EE0E010-BF36-40B5-A029-D3DB1CEC736A}"/>
    <cellStyle name="Millares 17 7 2" xfId="10113" xr:uid="{9265C9E4-5758-4D9C-A645-9F472C493475}"/>
    <cellStyle name="Millares 17 7 2 2" xfId="31616" xr:uid="{58DDE2C4-F04E-4097-9C1B-4DAFE8EA2EFA}"/>
    <cellStyle name="Millares 17 7 3" xfId="16748" xr:uid="{FFD14D2A-3F86-4831-88AC-B5EB63762AEB}"/>
    <cellStyle name="Millares 17 7 3 2" xfId="38251" xr:uid="{675709B1-B818-47C3-862D-A7304F3E4586}"/>
    <cellStyle name="Millares 17 7 4" xfId="23353" xr:uid="{C0F80C07-C086-4E8E-A40C-AAA7846F9E60}"/>
    <cellStyle name="Millares 17 7 5" xfId="44856" xr:uid="{5316A930-5BC9-43C1-A90F-C6E6B28DD248}"/>
    <cellStyle name="Millares 17 8" xfId="2532" xr:uid="{0E2D3179-CD00-4BCF-905F-90794778ED23}"/>
    <cellStyle name="Millares 17 8 2" xfId="10798" xr:uid="{8CDD367C-3284-49CF-95A2-A544B711C6B6}"/>
    <cellStyle name="Millares 17 8 2 2" xfId="32301" xr:uid="{0B0CD790-4370-4064-9EC5-6E13EBB4753A}"/>
    <cellStyle name="Millares 17 8 3" xfId="17433" xr:uid="{7653B483-9FF8-4B96-A116-DC4AC7737236}"/>
    <cellStyle name="Millares 17 8 3 2" xfId="38936" xr:uid="{1436199A-A821-478A-9345-8BE9CBFAB31F}"/>
    <cellStyle name="Millares 17 8 4" xfId="24038" xr:uid="{51D59C29-5ABE-4E46-81AE-68C06A46FAF1}"/>
    <cellStyle name="Millares 17 8 5" xfId="45541" xr:uid="{716FD52E-2800-4B72-BDE8-5BED5FBB5A05}"/>
    <cellStyle name="Millares 17 9" xfId="3043" xr:uid="{EBE01521-2E32-4E85-9AA6-51905F447BEE}"/>
    <cellStyle name="Millares 17 9 2" xfId="11309" xr:uid="{040FE47D-23A6-4A14-9819-2FEBAC5039A5}"/>
    <cellStyle name="Millares 17 9 2 2" xfId="32812" xr:uid="{920C6605-D1AD-4A40-A5C8-BE2EB73E5C6F}"/>
    <cellStyle name="Millares 17 9 3" xfId="17944" xr:uid="{8EF0A3A5-C5F1-4A57-A877-356711AF4678}"/>
    <cellStyle name="Millares 17 9 3 2" xfId="39447" xr:uid="{C22BF314-0CD5-47C6-BE95-9DB0C4F91860}"/>
    <cellStyle name="Millares 17 9 4" xfId="24549" xr:uid="{E9959E09-EDFE-4671-8F6F-6DCE97287905}"/>
    <cellStyle name="Millares 17 9 5" xfId="46052" xr:uid="{AC027946-63B6-4BE3-89AE-903FBA630FA9}"/>
    <cellStyle name="Millares 174 2" xfId="86" xr:uid="{00000000-0005-0000-0000-000006000000}"/>
    <cellStyle name="Millares 174 2 2" xfId="129" xr:uid="{472151B3-4289-499E-B70A-42BB9A7C3171}"/>
    <cellStyle name="Millares 174 2 2 10" xfId="3032" xr:uid="{D16CDC53-97A3-4D63-80AB-88EE157F9AED}"/>
    <cellStyle name="Millares 174 2 2 10 2" xfId="11298" xr:uid="{A7AB5E98-6EB8-42CB-AB11-02CE8FB9E4F0}"/>
    <cellStyle name="Millares 174 2 2 10 2 2" xfId="32801" xr:uid="{3D2BD364-017C-4ADD-8FFB-F4DC8BA90BBC}"/>
    <cellStyle name="Millares 174 2 2 10 3" xfId="17933" xr:uid="{0BB78B1E-52C4-4FCE-B74B-B9459536FF02}"/>
    <cellStyle name="Millares 174 2 2 10 3 2" xfId="39436" xr:uid="{229B8C6F-A679-4B56-9A60-EDF8E6C13E26}"/>
    <cellStyle name="Millares 174 2 2 10 4" xfId="24538" xr:uid="{5902DC90-5BD8-4E1C-B84C-0CE82AED5E42}"/>
    <cellStyle name="Millares 174 2 2 10 5" xfId="46041" xr:uid="{58549B9E-0764-4858-AC09-BC175FE2E84B}"/>
    <cellStyle name="Millares 174 2 2 11" xfId="4667" xr:uid="{4EC1E6EB-FE4D-4ED6-A9D2-BC2C214975CF}"/>
    <cellStyle name="Millares 174 2 2 11 2" xfId="12933" xr:uid="{6D062FF7-E133-452B-83C5-90D9B3AEE4B6}"/>
    <cellStyle name="Millares 174 2 2 11 2 2" xfId="34436" xr:uid="{82EDD006-E72E-4F24-ADEC-6CF3723F31F4}"/>
    <cellStyle name="Millares 174 2 2 11 3" xfId="19568" xr:uid="{A5D7549A-0E77-42FC-8139-366394647E9E}"/>
    <cellStyle name="Millares 174 2 2 11 3 2" xfId="41071" xr:uid="{B0A0AC2C-61E1-486D-91BD-CF50D69C47F8}"/>
    <cellStyle name="Millares 174 2 2 11 4" xfId="26173" xr:uid="{55289149-FADD-4690-AB06-C939D90CE12E}"/>
    <cellStyle name="Millares 174 2 2 11 5" xfId="47676" xr:uid="{F6CDF9A3-262D-4CC0-A574-03ECB6B287AE}"/>
    <cellStyle name="Millares 174 2 2 12" xfId="5170" xr:uid="{1E3C22C8-5269-4690-AADB-C1F5932102A9}"/>
    <cellStyle name="Millares 174 2 2 12 2" xfId="13436" xr:uid="{4B533693-45EE-4AE9-8F03-36E8DC1EDC64}"/>
    <cellStyle name="Millares 174 2 2 12 2 2" xfId="34939" xr:uid="{4FFAFB7A-3660-46F2-AF0E-EFB33A64E163}"/>
    <cellStyle name="Millares 174 2 2 12 3" xfId="20071" xr:uid="{BFEE6FD3-28FC-42A6-AED6-D17E49C7FF7E}"/>
    <cellStyle name="Millares 174 2 2 12 3 2" xfId="41574" xr:uid="{5805602A-D4E0-4C4B-857F-537D5579F6FB}"/>
    <cellStyle name="Millares 174 2 2 12 4" xfId="26676" xr:uid="{E1B5B2D6-507C-413D-B5A3-C66A3FCA8F7C}"/>
    <cellStyle name="Millares 174 2 2 12 5" xfId="48179" xr:uid="{A18FB5AE-6007-4155-B06E-28B5EFB8B915}"/>
    <cellStyle name="Millares 174 2 2 13" xfId="6811" xr:uid="{AD414713-E181-4A25-BC5A-D317CF6D54BC}"/>
    <cellStyle name="Millares 174 2 2 13 2" xfId="28314" xr:uid="{084AC320-9BF1-4625-B30F-7EF07D132D26}"/>
    <cellStyle name="Millares 174 2 2 14" xfId="8465" xr:uid="{77AA127A-5FF2-4CF4-ADA7-0FAAD3FC0B60}"/>
    <cellStyle name="Millares 174 2 2 14 2" xfId="29968" xr:uid="{5BAC2554-8E82-4C54-A596-0B49E52977BC}"/>
    <cellStyle name="Millares 174 2 2 15" xfId="15104" xr:uid="{E2E57C79-8229-40D0-B1CE-1D53479E355B}"/>
    <cellStyle name="Millares 174 2 2 15 2" xfId="36607" xr:uid="{B4EBAE23-8A1C-49B7-A5B8-35743A644B71}"/>
    <cellStyle name="Millares 174 2 2 16" xfId="21709" xr:uid="{C98F2EB6-656A-4C46-87A4-E4CB9739F611}"/>
    <cellStyle name="Millares 174 2 2 17" xfId="43212" xr:uid="{F1591154-ABDA-4F7A-BADC-40EEB18BC275}"/>
    <cellStyle name="Millares 174 2 2 2" xfId="167" xr:uid="{21DA0773-5900-4B80-925D-DAB352A8EECE}"/>
    <cellStyle name="Millares 174 2 2 2 10" xfId="4704" xr:uid="{2EBBBE86-A932-4145-AEE4-8B8F032E47D1}"/>
    <cellStyle name="Millares 174 2 2 2 10 2" xfId="12970" xr:uid="{17340CA4-6836-4192-8A6A-B228063A991F}"/>
    <cellStyle name="Millares 174 2 2 2 10 2 2" xfId="34473" xr:uid="{2CF2C5D7-1D00-4991-A748-48BCC67FF32A}"/>
    <cellStyle name="Millares 174 2 2 2 10 3" xfId="19605" xr:uid="{665F6A48-0A88-482E-A12C-3BF30926E0BF}"/>
    <cellStyle name="Millares 174 2 2 2 10 3 2" xfId="41108" xr:uid="{226CE62F-259A-4E30-9DDB-12A9354CA9D2}"/>
    <cellStyle name="Millares 174 2 2 2 10 4" xfId="26210" xr:uid="{4E04A72F-933F-4C39-86CD-834866BAFE7E}"/>
    <cellStyle name="Millares 174 2 2 2 10 5" xfId="47713" xr:uid="{0305412F-A8A5-4D83-9F68-0263DBB72D52}"/>
    <cellStyle name="Millares 174 2 2 2 11" xfId="5207" xr:uid="{5FF57944-C889-4D12-AC36-67DFBA432C71}"/>
    <cellStyle name="Millares 174 2 2 2 11 2" xfId="13473" xr:uid="{63875404-7FFD-45EB-B76B-915CB1FA7F75}"/>
    <cellStyle name="Millares 174 2 2 2 11 2 2" xfId="34976" xr:uid="{BF2F7F2D-6D0E-45B7-9CA6-5CB7CFF530DE}"/>
    <cellStyle name="Millares 174 2 2 2 11 3" xfId="20108" xr:uid="{A5EB4DD8-B0BD-44B0-83E5-C6786C2C2E9A}"/>
    <cellStyle name="Millares 174 2 2 2 11 3 2" xfId="41611" xr:uid="{8022487C-3EE5-485F-B9FA-38596BB17B4C}"/>
    <cellStyle name="Millares 174 2 2 2 11 4" xfId="26713" xr:uid="{AB3362EB-6621-4A4B-B2A5-5715E633DDAF}"/>
    <cellStyle name="Millares 174 2 2 2 11 5" xfId="48216" xr:uid="{C867B2AE-2243-4B55-8AAA-C438FB4F3238}"/>
    <cellStyle name="Millares 174 2 2 2 12" xfId="6848" xr:uid="{DB99FD01-E425-472C-8ED4-6BDD8714ADA6}"/>
    <cellStyle name="Millares 174 2 2 2 12 2" xfId="28351" xr:uid="{411F6035-B878-4D9E-91CB-22D207E0D20C}"/>
    <cellStyle name="Millares 174 2 2 2 13" xfId="8502" xr:uid="{8719ED91-F7DC-4F47-8CEF-EC78CEF89504}"/>
    <cellStyle name="Millares 174 2 2 2 13 2" xfId="30005" xr:uid="{D804BEE7-54DB-42B6-8D03-EF9976AE7F78}"/>
    <cellStyle name="Millares 174 2 2 2 14" xfId="15141" xr:uid="{6A412095-BD1D-4094-85C4-1CCCFF2B2CAC}"/>
    <cellStyle name="Millares 174 2 2 2 14 2" xfId="36644" xr:uid="{218A0A77-1721-464F-A436-B177E20C8418}"/>
    <cellStyle name="Millares 174 2 2 2 15" xfId="21746" xr:uid="{94A55192-3D3A-4F18-9F36-847EFD874D54}"/>
    <cellStyle name="Millares 174 2 2 2 16" xfId="43249" xr:uid="{243DC29F-3340-4E4C-8EBF-3DBA8FD615A9}"/>
    <cellStyle name="Millares 174 2 2 2 2" xfId="499" xr:uid="{937770AB-2D20-4643-AEE6-4E77D5E0981E}"/>
    <cellStyle name="Millares 174 2 2 2 2 10" xfId="7110" xr:uid="{686509DD-73EF-442B-8E10-607DB9442D0F}"/>
    <cellStyle name="Millares 174 2 2 2 2 10 2" xfId="28613" xr:uid="{267D76A7-BB93-4A67-A3CB-BB526269B512}"/>
    <cellStyle name="Millares 174 2 2 2 2 11" xfId="8766" xr:uid="{AEDFF4E9-C18A-4FE5-A862-28141000957C}"/>
    <cellStyle name="Millares 174 2 2 2 2 11 2" xfId="30269" xr:uid="{58CE6C1B-1855-4019-964F-AB22D0CE9346}"/>
    <cellStyle name="Millares 174 2 2 2 2 12" xfId="15402" xr:uid="{CC66F405-9C8E-4AA8-AAF4-90371C0E79B8}"/>
    <cellStyle name="Millares 174 2 2 2 2 12 2" xfId="36905" xr:uid="{93152D33-BA11-4E81-BB32-8D67C0E904B5}"/>
    <cellStyle name="Millares 174 2 2 2 2 13" xfId="22007" xr:uid="{6E6A0325-B93E-4DD2-A71B-C71F5FB773B7}"/>
    <cellStyle name="Millares 174 2 2 2 2 14" xfId="43510" xr:uid="{6D4E204D-193B-4E3C-9302-20E223B939E2}"/>
    <cellStyle name="Millares 174 2 2 2 2 2" xfId="781" xr:uid="{B1CE9760-571B-4C0C-9096-6BAED20FA0DE}"/>
    <cellStyle name="Millares 174 2 2 2 2 2 10" xfId="15682" xr:uid="{3244121B-3C7C-40A7-9092-4D333B6CE2F2}"/>
    <cellStyle name="Millares 174 2 2 2 2 2 10 2" xfId="37185" xr:uid="{1B3BA30F-2784-46B8-BCB7-5B0898EA09E8}"/>
    <cellStyle name="Millares 174 2 2 2 2 2 11" xfId="22287" xr:uid="{7071A1F1-CD7E-4952-A14B-3CD9B74673E2}"/>
    <cellStyle name="Millares 174 2 2 2 2 2 12" xfId="43790" xr:uid="{FDFA1669-E4B6-4D1B-947A-54BAD827D526}"/>
    <cellStyle name="Millares 174 2 2 2 2 2 2" xfId="1727" xr:uid="{101B8F96-BFDE-4C7C-839D-8DD2C79FEC92}"/>
    <cellStyle name="Millares 174 2 2 2 2 2 2 2" xfId="4556" xr:uid="{3D8A263F-673E-487C-A77D-834821EF87C4}"/>
    <cellStyle name="Millares 174 2 2 2 2 2 2 2 2" xfId="12822" xr:uid="{59F39D18-9FE9-4A20-AF33-5886D54CD336}"/>
    <cellStyle name="Millares 174 2 2 2 2 2 2 2 2 2" xfId="34325" xr:uid="{F3EEDE7E-2D3F-4413-8CC2-388B836769AE}"/>
    <cellStyle name="Millares 174 2 2 2 2 2 2 2 3" xfId="19457" xr:uid="{8C48B124-34F8-468B-B87A-4DF3F66CD0B4}"/>
    <cellStyle name="Millares 174 2 2 2 2 2 2 2 3 2" xfId="40960" xr:uid="{0D40A688-58E9-436A-8D6D-F3F15715DF2A}"/>
    <cellStyle name="Millares 174 2 2 2 2 2 2 2 4" xfId="26062" xr:uid="{75FA8842-37B1-4474-8F01-A50782579BEF}"/>
    <cellStyle name="Millares 174 2 2 2 2 2 2 2 5" xfId="47565" xr:uid="{5805A604-2E84-46C3-83F8-E00BA5E33B16}"/>
    <cellStyle name="Millares 174 2 2 2 2 2 2 3" xfId="6695" xr:uid="{9068B7FC-485E-49EE-93DF-60C8C2A577E8}"/>
    <cellStyle name="Millares 174 2 2 2 2 2 2 3 2" xfId="14961" xr:uid="{01698301-264E-4030-9C02-1A52F4C46690}"/>
    <cellStyle name="Millares 174 2 2 2 2 2 2 3 2 2" xfId="36464" xr:uid="{21A072EB-E768-46FA-AEAB-9EC1AA557985}"/>
    <cellStyle name="Millares 174 2 2 2 2 2 2 3 3" xfId="21596" xr:uid="{FC47C391-7A3B-469B-83F4-EE27B00B2C90}"/>
    <cellStyle name="Millares 174 2 2 2 2 2 2 3 3 2" xfId="43099" xr:uid="{704D310A-00A9-44C4-A05D-5F85632E95C1}"/>
    <cellStyle name="Millares 174 2 2 2 2 2 2 3 4" xfId="28201" xr:uid="{12F9868C-695A-4133-AAAF-5A57DCE2F6DC}"/>
    <cellStyle name="Millares 174 2 2 2 2 2 2 3 5" xfId="49704" xr:uid="{7BE310AA-6F38-4AC7-83F6-4CF90B57522D}"/>
    <cellStyle name="Millares 174 2 2 2 2 2 2 4" xfId="8336" xr:uid="{A2127CFB-1449-4D18-BA2E-B721732A6323}"/>
    <cellStyle name="Millares 174 2 2 2 2 2 2 4 2" xfId="29839" xr:uid="{28131F90-4663-45F6-BF38-F3B135A7A438}"/>
    <cellStyle name="Millares 174 2 2 2 2 2 2 5" xfId="9993" xr:uid="{8F9D864F-C4AF-4330-8A42-42245EE30DD6}"/>
    <cellStyle name="Millares 174 2 2 2 2 2 2 5 2" xfId="31496" xr:uid="{49DA7BC3-987F-4F31-A047-BB2C09FB5A0E}"/>
    <cellStyle name="Millares 174 2 2 2 2 2 2 6" xfId="16628" xr:uid="{60BC0733-351F-4646-A931-95C1DD65D335}"/>
    <cellStyle name="Millares 174 2 2 2 2 2 2 6 2" xfId="38131" xr:uid="{97982EF9-14E9-4E38-AA41-FAB8B138DD29}"/>
    <cellStyle name="Millares 174 2 2 2 2 2 2 7" xfId="23233" xr:uid="{9FD6AADA-96E9-443A-9609-026551385AA6}"/>
    <cellStyle name="Millares 174 2 2 2 2 2 2 8" xfId="44736" xr:uid="{279CA27A-58D1-4118-AD69-C9EDF373CC6F}"/>
    <cellStyle name="Millares 174 2 2 2 2 2 3" xfId="2414" xr:uid="{56A64A30-018E-412C-8A35-85A87C688460}"/>
    <cellStyle name="Millares 174 2 2 2 2 2 3 2" xfId="10680" xr:uid="{4C2D5002-9876-4547-981B-E9EF004EFA2F}"/>
    <cellStyle name="Millares 174 2 2 2 2 2 3 2 2" xfId="32183" xr:uid="{3980EEF5-3214-405D-81DC-A62E71377482}"/>
    <cellStyle name="Millares 174 2 2 2 2 2 3 3" xfId="17315" xr:uid="{3F7297FD-8771-4AE6-93B8-AD4B4D2F363F}"/>
    <cellStyle name="Millares 174 2 2 2 2 2 3 3 2" xfId="38818" xr:uid="{23C56836-1CCB-469B-B25E-205E309850DA}"/>
    <cellStyle name="Millares 174 2 2 2 2 2 3 4" xfId="23920" xr:uid="{169B0E1D-6B1E-4482-846A-453CCAF564D3}"/>
    <cellStyle name="Millares 174 2 2 2 2 2 3 5" xfId="45423" xr:uid="{193C311F-D12D-4790-BB36-DE9AF5217D06}"/>
    <cellStyle name="Millares 174 2 2 2 2 2 4" xfId="2931" xr:uid="{BFA72C60-D007-4014-8C3B-83E8682D81F3}"/>
    <cellStyle name="Millares 174 2 2 2 2 2 4 2" xfId="11197" xr:uid="{11FB946B-97D6-45CF-96B8-688AC0E6A1FB}"/>
    <cellStyle name="Millares 174 2 2 2 2 2 4 2 2" xfId="32700" xr:uid="{E486C347-60B7-4070-AF99-BD9107CFF521}"/>
    <cellStyle name="Millares 174 2 2 2 2 2 4 3" xfId="17832" xr:uid="{A65552F0-0837-417C-9C4B-5FDD5C181C4D}"/>
    <cellStyle name="Millares 174 2 2 2 2 2 4 3 2" xfId="39335" xr:uid="{DC49F04A-FBA0-44EA-80A8-98DF4BCE629C}"/>
    <cellStyle name="Millares 174 2 2 2 2 2 4 4" xfId="24437" xr:uid="{DDDB61BA-5C20-44D3-85C5-2C791F1F77D2}"/>
    <cellStyle name="Millares 174 2 2 2 2 2 4 5" xfId="45940" xr:uid="{1B3664B7-2C8E-4608-9310-5C6FB12EC2E1}"/>
    <cellStyle name="Millares 174 2 2 2 2 2 5" xfId="3610" xr:uid="{F21F7A6E-F4CC-4EE5-93C0-215365350405}"/>
    <cellStyle name="Millares 174 2 2 2 2 2 5 2" xfId="11876" xr:uid="{159B45BA-34D3-44C9-90FF-551AD4652DE7}"/>
    <cellStyle name="Millares 174 2 2 2 2 2 5 2 2" xfId="33379" xr:uid="{DC1CA3A5-6707-4905-B952-C4047C781492}"/>
    <cellStyle name="Millares 174 2 2 2 2 2 5 3" xfId="18511" xr:uid="{0CF12435-6F90-4987-9ECC-5209B4D56B0E}"/>
    <cellStyle name="Millares 174 2 2 2 2 2 5 3 2" xfId="40014" xr:uid="{41436960-FFA1-4A14-8390-5793A9443945}"/>
    <cellStyle name="Millares 174 2 2 2 2 2 5 4" xfId="25116" xr:uid="{08EA2EC4-EE0E-47F5-9E93-80FF75936A30}"/>
    <cellStyle name="Millares 174 2 2 2 2 2 5 5" xfId="46619" xr:uid="{94651866-CB76-4464-B597-114D385AAC1F}"/>
    <cellStyle name="Millares 174 2 2 2 2 2 6" xfId="5075" xr:uid="{C824D59D-796F-4BFB-8732-D304EA1087B2}"/>
    <cellStyle name="Millares 174 2 2 2 2 2 6 2" xfId="13341" xr:uid="{7BC0B109-F33C-4CF5-8D98-E1B12F2DF753}"/>
    <cellStyle name="Millares 174 2 2 2 2 2 6 2 2" xfId="34844" xr:uid="{A06E6922-D521-4A34-9A01-56F4823174F4}"/>
    <cellStyle name="Millares 174 2 2 2 2 2 6 3" xfId="19976" xr:uid="{D8152F14-1171-48AB-B4FA-601FCCEACED3}"/>
    <cellStyle name="Millares 174 2 2 2 2 2 6 3 2" xfId="41479" xr:uid="{8689DF3B-2C38-461B-9039-A5850BD3BE9C}"/>
    <cellStyle name="Millares 174 2 2 2 2 2 6 4" xfId="26581" xr:uid="{8C9F5359-13D3-46CE-A6DF-666CA388128D}"/>
    <cellStyle name="Millares 174 2 2 2 2 2 6 5" xfId="48084" xr:uid="{1051101B-4689-435F-B4AD-115BA3FFD1DB}"/>
    <cellStyle name="Millares 174 2 2 2 2 2 7" xfId="5749" xr:uid="{A14CC3CA-F778-4B40-9769-0FE45C66C1A7}"/>
    <cellStyle name="Millares 174 2 2 2 2 2 7 2" xfId="14015" xr:uid="{42AD2E51-EA42-435A-9A11-51CBB75C8126}"/>
    <cellStyle name="Millares 174 2 2 2 2 2 7 2 2" xfId="35518" xr:uid="{4DA0FB7F-2ABF-4497-A14D-C268B2736208}"/>
    <cellStyle name="Millares 174 2 2 2 2 2 7 3" xfId="20650" xr:uid="{C36C62BB-E76C-4976-ADBD-329230D45C11}"/>
    <cellStyle name="Millares 174 2 2 2 2 2 7 3 2" xfId="42153" xr:uid="{1EC1609A-33AE-42CF-8FF2-CD759B64C928}"/>
    <cellStyle name="Millares 174 2 2 2 2 2 7 4" xfId="27255" xr:uid="{DED26631-2C8F-4C08-ACE4-89221B49331C}"/>
    <cellStyle name="Millares 174 2 2 2 2 2 7 5" xfId="48758" xr:uid="{1B03256D-B7D6-4676-BB65-620A7607D9FD}"/>
    <cellStyle name="Millares 174 2 2 2 2 2 8" xfId="7390" xr:uid="{BD34D452-2D69-41C1-9766-ED6E37E4C114}"/>
    <cellStyle name="Millares 174 2 2 2 2 2 8 2" xfId="28893" xr:uid="{F6D673DE-230A-449E-B7DD-19E15C805851}"/>
    <cellStyle name="Millares 174 2 2 2 2 2 9" xfId="9047" xr:uid="{3158F2F9-C3DB-4BC7-A6F8-23F25082D52D}"/>
    <cellStyle name="Millares 174 2 2 2 2 2 9 2" xfId="30550" xr:uid="{D3FF1AAA-6C5D-4013-83AE-7EE16D728F70}"/>
    <cellStyle name="Millares 174 2 2 2 2 3" xfId="1051" xr:uid="{AC507F3E-768F-4B22-8CAA-7254E70FED52}"/>
    <cellStyle name="Millares 174 2 2 2 2 3 2" xfId="3880" xr:uid="{FDEA6C6A-946B-4B91-AF8D-A44A79CD62F1}"/>
    <cellStyle name="Millares 174 2 2 2 2 3 2 2" xfId="12146" xr:uid="{48C5B36E-79EF-4266-AFC9-B7FCC8CED648}"/>
    <cellStyle name="Millares 174 2 2 2 2 3 2 2 2" xfId="33649" xr:uid="{0F4B0A2A-539F-419A-83E5-BDDF5993F956}"/>
    <cellStyle name="Millares 174 2 2 2 2 3 2 3" xfId="18781" xr:uid="{774E7A1C-0E51-446E-B780-A9A73E1E917E}"/>
    <cellStyle name="Millares 174 2 2 2 2 3 2 3 2" xfId="40284" xr:uid="{65C98B4D-B4AF-435E-A987-54F75B04B139}"/>
    <cellStyle name="Millares 174 2 2 2 2 3 2 4" xfId="25386" xr:uid="{5445B428-4AB4-4AB2-800F-E117700397E2}"/>
    <cellStyle name="Millares 174 2 2 2 2 3 2 5" xfId="46889" xr:uid="{0D009467-244B-4647-821C-DADA0735B05B}"/>
    <cellStyle name="Millares 174 2 2 2 2 3 3" xfId="6019" xr:uid="{28C4485D-F91A-4C89-A557-F624E33DD4C2}"/>
    <cellStyle name="Millares 174 2 2 2 2 3 3 2" xfId="14285" xr:uid="{FAA32623-3B12-4E15-AEBF-66FD491FF88B}"/>
    <cellStyle name="Millares 174 2 2 2 2 3 3 2 2" xfId="35788" xr:uid="{05096EDB-8622-41FE-AA29-9A1080AC1079}"/>
    <cellStyle name="Millares 174 2 2 2 2 3 3 3" xfId="20920" xr:uid="{063CB324-FC85-4985-B50C-4C1920968FB8}"/>
    <cellStyle name="Millares 174 2 2 2 2 3 3 3 2" xfId="42423" xr:uid="{E88E00BB-07B9-449B-AABD-9C7D10F70951}"/>
    <cellStyle name="Millares 174 2 2 2 2 3 3 4" xfId="27525" xr:uid="{260BF6E3-1066-43E1-8AA7-29CE9AEA670A}"/>
    <cellStyle name="Millares 174 2 2 2 2 3 3 5" xfId="49028" xr:uid="{E6F6730B-5800-4A49-A490-75D6DB63E571}"/>
    <cellStyle name="Millares 174 2 2 2 2 3 4" xfId="7660" xr:uid="{065E9ED6-C266-47C7-8420-7D48CD33D6B7}"/>
    <cellStyle name="Millares 174 2 2 2 2 3 4 2" xfId="29163" xr:uid="{4C97E76A-DC13-4EC0-AA89-2EDBBE5D36B5}"/>
    <cellStyle name="Millares 174 2 2 2 2 3 5" xfId="9317" xr:uid="{1EFD1DD8-E847-472F-9A39-840777EF8DEA}"/>
    <cellStyle name="Millares 174 2 2 2 2 3 5 2" xfId="30820" xr:uid="{9C84E54D-3F53-4A03-822B-7C281C022D17}"/>
    <cellStyle name="Millares 174 2 2 2 2 3 6" xfId="15952" xr:uid="{0ED44C8A-F6F2-415C-9945-BE25ADE7BE7C}"/>
    <cellStyle name="Millares 174 2 2 2 2 3 6 2" xfId="37455" xr:uid="{437E0F13-E8BF-4541-81C7-3340F39E1356}"/>
    <cellStyle name="Millares 174 2 2 2 2 3 7" xfId="22557" xr:uid="{7FF3D9DC-A302-4C16-8B71-93C4D85C9B90}"/>
    <cellStyle name="Millares 174 2 2 2 2 3 8" xfId="44060" xr:uid="{420ED85B-AD20-455C-81D5-BF8F340282EA}"/>
    <cellStyle name="Millares 174 2 2 2 2 4" xfId="1447" xr:uid="{7D39400F-CB34-46EA-93D5-4A00680D6339}"/>
    <cellStyle name="Millares 174 2 2 2 2 4 2" xfId="4276" xr:uid="{59736BB1-037D-476E-873E-138E3E810294}"/>
    <cellStyle name="Millares 174 2 2 2 2 4 2 2" xfId="12542" xr:uid="{07D335A0-1AAC-4158-8BE4-FCBACF4E29A0}"/>
    <cellStyle name="Millares 174 2 2 2 2 4 2 2 2" xfId="34045" xr:uid="{1423810C-5CFD-4350-9100-B2973FCF063C}"/>
    <cellStyle name="Millares 174 2 2 2 2 4 2 3" xfId="19177" xr:uid="{CC1B0030-4BBE-4038-85A2-4B87F51E3F82}"/>
    <cellStyle name="Millares 174 2 2 2 2 4 2 3 2" xfId="40680" xr:uid="{3050F825-63E4-4A38-96CE-295C5490CE00}"/>
    <cellStyle name="Millares 174 2 2 2 2 4 2 4" xfId="25782" xr:uid="{7B0874CF-4E48-4800-9B19-1BC80870D7B2}"/>
    <cellStyle name="Millares 174 2 2 2 2 4 2 5" xfId="47285" xr:uid="{8491C191-5DD5-4BE6-9CF1-31061BC98E23}"/>
    <cellStyle name="Millares 174 2 2 2 2 4 3" xfId="6415" xr:uid="{D5E8104F-9C3D-40E3-8130-93011DBA64EB}"/>
    <cellStyle name="Millares 174 2 2 2 2 4 3 2" xfId="14681" xr:uid="{30E0839C-38A8-46D9-A22E-049AC470D896}"/>
    <cellStyle name="Millares 174 2 2 2 2 4 3 2 2" xfId="36184" xr:uid="{8383D071-2D35-4421-93D6-E55299D71FFC}"/>
    <cellStyle name="Millares 174 2 2 2 2 4 3 3" xfId="21316" xr:uid="{FD8A8AF3-C1A8-470B-9F46-7940FC48909E}"/>
    <cellStyle name="Millares 174 2 2 2 2 4 3 3 2" xfId="42819" xr:uid="{44908E9E-B0B0-47E3-B88D-456150EDA043}"/>
    <cellStyle name="Millares 174 2 2 2 2 4 3 4" xfId="27921" xr:uid="{610F66E2-C398-4070-8E09-9B445A9308DE}"/>
    <cellStyle name="Millares 174 2 2 2 2 4 3 5" xfId="49424" xr:uid="{BE1D80E2-F597-42DF-9CF8-ECCCC74E95B6}"/>
    <cellStyle name="Millares 174 2 2 2 2 4 4" xfId="8056" xr:uid="{12097332-579E-4C5A-A348-6F7F9AC86E08}"/>
    <cellStyle name="Millares 174 2 2 2 2 4 4 2" xfId="29559" xr:uid="{787F0C7F-E2FB-4F27-8648-6540CC3D039D}"/>
    <cellStyle name="Millares 174 2 2 2 2 4 5" xfId="9713" xr:uid="{D7E3C704-9D0A-4B67-A57B-03AED46D64E0}"/>
    <cellStyle name="Millares 174 2 2 2 2 4 5 2" xfId="31216" xr:uid="{A15FAD5D-4137-47CB-BD05-4C2FADE76A32}"/>
    <cellStyle name="Millares 174 2 2 2 2 4 6" xfId="16348" xr:uid="{2F048630-E902-49FB-A4AA-176BFB097D7F}"/>
    <cellStyle name="Millares 174 2 2 2 2 4 6 2" xfId="37851" xr:uid="{F7C45276-FE18-4A4B-B8E6-73E049DCD0C0}"/>
    <cellStyle name="Millares 174 2 2 2 2 4 7" xfId="22953" xr:uid="{68B17C8E-8A5D-4E1F-A23A-B75570025353}"/>
    <cellStyle name="Millares 174 2 2 2 2 4 8" xfId="44456" xr:uid="{BBE8BD61-AD77-42D5-985F-407BECDAFE29}"/>
    <cellStyle name="Millares 174 2 2 2 2 5" xfId="2134" xr:uid="{A24783F2-37D3-4ECE-B441-7B45DF6E7A86}"/>
    <cellStyle name="Millares 174 2 2 2 2 5 2" xfId="10400" xr:uid="{A6BD5AEC-507B-4BE4-BB7F-4B7E3E47E4E0}"/>
    <cellStyle name="Millares 174 2 2 2 2 5 2 2" xfId="31903" xr:uid="{D4B69435-E725-4695-BAB7-80108A7865C9}"/>
    <cellStyle name="Millares 174 2 2 2 2 5 3" xfId="17035" xr:uid="{65984EDA-3C1C-408B-9DDC-E5E5D9C86437}"/>
    <cellStyle name="Millares 174 2 2 2 2 5 3 2" xfId="38538" xr:uid="{77875440-14D6-47A6-A6ED-73935CE1BC72}"/>
    <cellStyle name="Millares 174 2 2 2 2 5 4" xfId="23640" xr:uid="{D4B42454-9CC5-47C4-9438-6464CC29DC9C}"/>
    <cellStyle name="Millares 174 2 2 2 2 5 5" xfId="45143" xr:uid="{3B77A4A8-DBE6-4F6B-8890-4E60D8D1980F}"/>
    <cellStyle name="Millares 174 2 2 2 2 6" xfId="2682" xr:uid="{50341886-581E-44DF-89B9-ED60D58FF0F9}"/>
    <cellStyle name="Millares 174 2 2 2 2 6 2" xfId="10948" xr:uid="{D7CCBA43-5E89-42C7-8738-CB55CD7DECE9}"/>
    <cellStyle name="Millares 174 2 2 2 2 6 2 2" xfId="32451" xr:uid="{987174A0-9C7D-4937-A925-EF975705F1A3}"/>
    <cellStyle name="Millares 174 2 2 2 2 6 3" xfId="17583" xr:uid="{4B2E38CB-AD3A-473E-8F70-1789B924F1CC}"/>
    <cellStyle name="Millares 174 2 2 2 2 6 3 2" xfId="39086" xr:uid="{9C7A65F7-C943-4193-92F1-33D56E973190}"/>
    <cellStyle name="Millares 174 2 2 2 2 6 4" xfId="24188" xr:uid="{2CE67837-2BAA-4865-9FF0-889979C50F39}"/>
    <cellStyle name="Millares 174 2 2 2 2 6 5" xfId="45691" xr:uid="{011136D6-F5E7-4C49-A794-68EB238F310C}"/>
    <cellStyle name="Millares 174 2 2 2 2 7" xfId="3330" xr:uid="{392FCDD0-5FF9-4365-99BA-5635926CAC0F}"/>
    <cellStyle name="Millares 174 2 2 2 2 7 2" xfId="11596" xr:uid="{E520E1B2-B790-46C8-A832-858F86F44A65}"/>
    <cellStyle name="Millares 174 2 2 2 2 7 2 2" xfId="33099" xr:uid="{6ADB7DC5-40B7-450E-9D14-502AAABE19C0}"/>
    <cellStyle name="Millares 174 2 2 2 2 7 3" xfId="18231" xr:uid="{F74C0586-CA98-4E0F-85CB-3C6CEDE30E9B}"/>
    <cellStyle name="Millares 174 2 2 2 2 7 3 2" xfId="39734" xr:uid="{A928E631-9CDC-4804-8072-DA728A54E4F7}"/>
    <cellStyle name="Millares 174 2 2 2 2 7 4" xfId="24836" xr:uid="{B622470B-55F3-4FFA-8DAD-25FB7A36F730}"/>
    <cellStyle name="Millares 174 2 2 2 2 7 5" xfId="46339" xr:uid="{D5AF982F-D489-4F5C-AA17-3E4262722CAC}"/>
    <cellStyle name="Millares 174 2 2 2 2 8" xfId="4826" xr:uid="{797DA6CC-F9E9-44E5-9767-5B41673E7234}"/>
    <cellStyle name="Millares 174 2 2 2 2 8 2" xfId="13092" xr:uid="{1D8D7E28-5E8C-45C3-8B75-C8AE07129F83}"/>
    <cellStyle name="Millares 174 2 2 2 2 8 2 2" xfId="34595" xr:uid="{1F64504B-A85D-41A3-8966-7C08C51034FA}"/>
    <cellStyle name="Millares 174 2 2 2 2 8 3" xfId="19727" xr:uid="{4A95CB49-C49E-448E-9DA2-4390BAED5FEF}"/>
    <cellStyle name="Millares 174 2 2 2 2 8 3 2" xfId="41230" xr:uid="{0D8EFBBF-C44A-4F4D-A543-E633F5FAC110}"/>
    <cellStyle name="Millares 174 2 2 2 2 8 4" xfId="26332" xr:uid="{475C165F-E35A-4956-8D8A-D13F92AF461F}"/>
    <cellStyle name="Millares 174 2 2 2 2 8 5" xfId="47835" xr:uid="{8759E113-7796-42B3-9265-BCFE96256CD9}"/>
    <cellStyle name="Millares 174 2 2 2 2 9" xfId="5469" xr:uid="{D85CD1B1-2B69-4B27-ADBD-512D1DE48B71}"/>
    <cellStyle name="Millares 174 2 2 2 2 9 2" xfId="13735" xr:uid="{3830C7DF-1C2D-43F6-95EE-B43E9E3EB89C}"/>
    <cellStyle name="Millares 174 2 2 2 2 9 2 2" xfId="35238" xr:uid="{3D99AC04-8B42-4F53-ABAF-15A1AF570398}"/>
    <cellStyle name="Millares 174 2 2 2 2 9 3" xfId="20370" xr:uid="{5C6AF808-0294-4D98-BF03-9FFEB0FCE31D}"/>
    <cellStyle name="Millares 174 2 2 2 2 9 3 2" xfId="41873" xr:uid="{6C2FA406-F86C-4069-A59E-D252B3F0C5B8}"/>
    <cellStyle name="Millares 174 2 2 2 2 9 4" xfId="26975" xr:uid="{BBD3F194-FA20-4ED7-BA55-0AA93A5E0DB6}"/>
    <cellStyle name="Millares 174 2 2 2 2 9 5" xfId="48478" xr:uid="{BC7E66BF-0A7F-4D3C-9265-808ED514CD55}"/>
    <cellStyle name="Millares 174 2 2 2 3" xfId="372" xr:uid="{B2CC1C9D-14CA-4C22-AB83-FD6C7CF0DE47}"/>
    <cellStyle name="Millares 174 2 2 2 3 10" xfId="15275" xr:uid="{C8759089-BC58-4C1D-BFD8-8F0C9AA54C1D}"/>
    <cellStyle name="Millares 174 2 2 2 3 10 2" xfId="36778" xr:uid="{88389854-B9BA-46B0-A0F1-FEC1321CF401}"/>
    <cellStyle name="Millares 174 2 2 2 3 11" xfId="21880" xr:uid="{65ACF802-A036-49FC-84DE-44FF125BC994}"/>
    <cellStyle name="Millares 174 2 2 2 3 12" xfId="43383" xr:uid="{78EB2FDF-C263-4573-9F65-30C488740235}"/>
    <cellStyle name="Millares 174 2 2 2 3 2" xfId="1320" xr:uid="{130A13AC-CBD7-473C-9A90-B29D0C8DFD57}"/>
    <cellStyle name="Millares 174 2 2 2 3 2 2" xfId="4149" xr:uid="{796F97CF-056A-408A-9F0D-81CFE71ED19D}"/>
    <cellStyle name="Millares 174 2 2 2 3 2 2 2" xfId="12415" xr:uid="{73E03C0F-B029-4038-89C9-0DDB3B07043E}"/>
    <cellStyle name="Millares 174 2 2 2 3 2 2 2 2" xfId="33918" xr:uid="{DC01464B-33AA-4AF8-8EA2-7B378795279B}"/>
    <cellStyle name="Millares 174 2 2 2 3 2 2 3" xfId="19050" xr:uid="{239C627F-BAEF-4B26-A9FD-CC46AAB1D41C}"/>
    <cellStyle name="Millares 174 2 2 2 3 2 2 3 2" xfId="40553" xr:uid="{56CFBE74-6312-4C44-A737-5B9D6CB70136}"/>
    <cellStyle name="Millares 174 2 2 2 3 2 2 4" xfId="25655" xr:uid="{14FB86E8-F238-4A08-BEAB-B365C643AA4D}"/>
    <cellStyle name="Millares 174 2 2 2 3 2 2 5" xfId="47158" xr:uid="{07B2644A-2C4C-4E6A-B936-A2D752A293A9}"/>
    <cellStyle name="Millares 174 2 2 2 3 2 3" xfId="6288" xr:uid="{72F314FB-2200-42F1-B1B3-494013B85951}"/>
    <cellStyle name="Millares 174 2 2 2 3 2 3 2" xfId="14554" xr:uid="{C78A2353-2DEF-489B-89C0-33D6B02090B3}"/>
    <cellStyle name="Millares 174 2 2 2 3 2 3 2 2" xfId="36057" xr:uid="{BE28AD4F-0DF9-4127-9A5A-859C14748855}"/>
    <cellStyle name="Millares 174 2 2 2 3 2 3 3" xfId="21189" xr:uid="{B4645FF8-61BA-4811-8EAA-660F75EAEFBD}"/>
    <cellStyle name="Millares 174 2 2 2 3 2 3 3 2" xfId="42692" xr:uid="{E1F1A222-2AAD-4435-B1B1-A091EFBC0440}"/>
    <cellStyle name="Millares 174 2 2 2 3 2 3 4" xfId="27794" xr:uid="{A9C5B14C-4DD6-4B6F-B9AA-AFBD6F5F6658}"/>
    <cellStyle name="Millares 174 2 2 2 3 2 3 5" xfId="49297" xr:uid="{90E3644C-39E2-4405-8C59-94996885747F}"/>
    <cellStyle name="Millares 174 2 2 2 3 2 4" xfId="7929" xr:uid="{12BB0705-1467-4F11-A170-642F418A18F2}"/>
    <cellStyle name="Millares 174 2 2 2 3 2 4 2" xfId="29432" xr:uid="{C362FF19-4580-42C5-B5F4-FD4B311D9F1A}"/>
    <cellStyle name="Millares 174 2 2 2 3 2 5" xfId="9586" xr:uid="{EB068C40-D9C5-4AAC-9480-D8DBFCAAB21E}"/>
    <cellStyle name="Millares 174 2 2 2 3 2 5 2" xfId="31089" xr:uid="{40C88987-0078-4556-9826-15A32190984F}"/>
    <cellStyle name="Millares 174 2 2 2 3 2 6" xfId="16221" xr:uid="{1FC18109-94CB-40B0-9B74-F3278C2BD040}"/>
    <cellStyle name="Millares 174 2 2 2 3 2 6 2" xfId="37724" xr:uid="{490AE832-37EE-456F-80A9-C3FC687E8A9D}"/>
    <cellStyle name="Millares 174 2 2 2 3 2 7" xfId="22826" xr:uid="{C8A76F09-7F8E-4CE3-9683-B0DAA2EDF68D}"/>
    <cellStyle name="Millares 174 2 2 2 3 2 8" xfId="44329" xr:uid="{CBC7E208-C7A8-415C-B6BC-0EBF28872339}"/>
    <cellStyle name="Millares 174 2 2 2 3 3" xfId="2007" xr:uid="{8908ECF1-7A23-43A6-8568-C979C3A594D3}"/>
    <cellStyle name="Millares 174 2 2 2 3 3 2" xfId="10273" xr:uid="{384A67FD-D163-43C7-9BC1-99FC4AE075C3}"/>
    <cellStyle name="Millares 174 2 2 2 3 3 2 2" xfId="31776" xr:uid="{C99E6AB2-CC7E-44F1-A968-A6DFFDF3A1DE}"/>
    <cellStyle name="Millares 174 2 2 2 3 3 3" xfId="16908" xr:uid="{E832F2EF-CFC6-4CB9-BA7E-5EF638E04466}"/>
    <cellStyle name="Millares 174 2 2 2 3 3 3 2" xfId="38411" xr:uid="{077D0DD7-EA79-470E-ACDD-BB1F6B25ED41}"/>
    <cellStyle name="Millares 174 2 2 2 3 3 4" xfId="23513" xr:uid="{00032634-17FC-4659-9236-8E4B5BA80E81}"/>
    <cellStyle name="Millares 174 2 2 2 3 3 5" xfId="45016" xr:uid="{E8D309BA-F9DC-4D21-B12A-24015C801C3B}"/>
    <cellStyle name="Millares 174 2 2 2 3 4" xfId="2806" xr:uid="{E40D6D2E-4C12-4420-910D-BDFA59EA355E}"/>
    <cellStyle name="Millares 174 2 2 2 3 4 2" xfId="11072" xr:uid="{A72AF355-C3EB-4B2A-B547-93D624646297}"/>
    <cellStyle name="Millares 174 2 2 2 3 4 2 2" xfId="32575" xr:uid="{5CD60814-F3AF-439F-A212-AE4E2FA26879}"/>
    <cellStyle name="Millares 174 2 2 2 3 4 3" xfId="17707" xr:uid="{61C68C70-BF91-4956-895D-2AC869B2756A}"/>
    <cellStyle name="Millares 174 2 2 2 3 4 3 2" xfId="39210" xr:uid="{93E4F084-E5BF-4A12-B011-9ACD5D9CDE8A}"/>
    <cellStyle name="Millares 174 2 2 2 3 4 4" xfId="24312" xr:uid="{364A5DE4-C457-4FF6-B702-504ACFEBACF5}"/>
    <cellStyle name="Millares 174 2 2 2 3 4 5" xfId="45815" xr:uid="{32DA520D-7176-4EFD-AE05-6BAC8652135B}"/>
    <cellStyle name="Millares 174 2 2 2 3 5" xfId="3203" xr:uid="{0BCF9C6A-AFC5-415B-BB51-B4C197435586}"/>
    <cellStyle name="Millares 174 2 2 2 3 5 2" xfId="11469" xr:uid="{61E93553-3CA7-49BE-8A58-B16C56184A7E}"/>
    <cellStyle name="Millares 174 2 2 2 3 5 2 2" xfId="32972" xr:uid="{294E45CA-B666-46BB-A714-02786DDAEC4B}"/>
    <cellStyle name="Millares 174 2 2 2 3 5 3" xfId="18104" xr:uid="{DF99BD1B-39FB-45DA-98A2-63C034328E71}"/>
    <cellStyle name="Millares 174 2 2 2 3 5 3 2" xfId="39607" xr:uid="{5E46EC54-A5B3-4135-95B2-605DC368BF46}"/>
    <cellStyle name="Millares 174 2 2 2 3 5 4" xfId="24709" xr:uid="{17EF519B-4752-4B41-9C96-BB9517E4B5B0}"/>
    <cellStyle name="Millares 174 2 2 2 3 5 5" xfId="46212" xr:uid="{3C0FB216-5A13-403E-8BB3-6123F2895B68}"/>
    <cellStyle name="Millares 174 2 2 2 3 6" xfId="4950" xr:uid="{809CFE26-6F03-4A3E-ADE9-D3A0A0C6B790}"/>
    <cellStyle name="Millares 174 2 2 2 3 6 2" xfId="13216" xr:uid="{14A6B3C0-36E6-44A9-A121-611E3DF1007B}"/>
    <cellStyle name="Millares 174 2 2 2 3 6 2 2" xfId="34719" xr:uid="{C2E0C4CB-905C-45D0-B457-D758394F7F3B}"/>
    <cellStyle name="Millares 174 2 2 2 3 6 3" xfId="19851" xr:uid="{0CD5C4B6-B40D-4402-95F7-A2A411A059C1}"/>
    <cellStyle name="Millares 174 2 2 2 3 6 3 2" xfId="41354" xr:uid="{DCB45CB5-6972-4E9D-917E-49F0446B1B45}"/>
    <cellStyle name="Millares 174 2 2 2 3 6 4" xfId="26456" xr:uid="{3B103F7B-E4BA-4C56-A8BF-3F09A174B955}"/>
    <cellStyle name="Millares 174 2 2 2 3 6 5" xfId="47959" xr:uid="{BBCB9D98-0691-4215-92F8-850E88F5FDEF}"/>
    <cellStyle name="Millares 174 2 2 2 3 7" xfId="5342" xr:uid="{066B9321-3317-4202-AE5C-C5E8E6992986}"/>
    <cellStyle name="Millares 174 2 2 2 3 7 2" xfId="13608" xr:uid="{2E7C8FA7-8C6E-4901-99AE-980848FCB984}"/>
    <cellStyle name="Millares 174 2 2 2 3 7 2 2" xfId="35111" xr:uid="{AAAD66E0-3C59-4A84-8696-1B33D7EEDA54}"/>
    <cellStyle name="Millares 174 2 2 2 3 7 3" xfId="20243" xr:uid="{105CE48A-9EA9-4F3E-A5FD-D70175E56B65}"/>
    <cellStyle name="Millares 174 2 2 2 3 7 3 2" xfId="41746" xr:uid="{02FCC70B-CE61-4D12-8294-88EBDE2B984C}"/>
    <cellStyle name="Millares 174 2 2 2 3 7 4" xfId="26848" xr:uid="{F9B6AF1D-3302-4FEC-9DA5-FA9DEB665C0F}"/>
    <cellStyle name="Millares 174 2 2 2 3 7 5" xfId="48351" xr:uid="{13CD2FE2-170F-46CF-B5DD-16FE0B29590C}"/>
    <cellStyle name="Millares 174 2 2 2 3 8" xfId="6983" xr:uid="{57004032-498B-40A7-8FF7-8B54923D1794}"/>
    <cellStyle name="Millares 174 2 2 2 3 8 2" xfId="28486" xr:uid="{1DE74075-A474-4780-900E-AA9A7129CCF4}"/>
    <cellStyle name="Millares 174 2 2 2 3 9" xfId="8639" xr:uid="{B4B5AC47-0785-45D4-A695-0A94B3A8FBC9}"/>
    <cellStyle name="Millares 174 2 2 2 3 9 2" xfId="30142" xr:uid="{A4CA66F7-1522-493D-BF8C-42F204830A3F}"/>
    <cellStyle name="Millares 174 2 2 2 4" xfId="656" xr:uid="{85B8CDD2-2B1E-48A8-A63E-76260398AC06}"/>
    <cellStyle name="Millares 174 2 2 2 4 10" xfId="43665" xr:uid="{EC51CAA2-632B-43F9-AE92-4E7862027680}"/>
    <cellStyle name="Millares 174 2 2 2 4 2" xfId="1602" xr:uid="{6B7EDBBF-5A88-41EE-984D-0A1B94B2EB08}"/>
    <cellStyle name="Millares 174 2 2 2 4 2 2" xfId="4431" xr:uid="{A792C7E6-FED3-4B37-B7A7-57A2BC940EA6}"/>
    <cellStyle name="Millares 174 2 2 2 4 2 2 2" xfId="12697" xr:uid="{674EDDC0-DF72-4D59-BA15-2F2FA36C777F}"/>
    <cellStyle name="Millares 174 2 2 2 4 2 2 2 2" xfId="34200" xr:uid="{E7BAA9C1-5DE5-41F2-BF04-A7108B1C93D5}"/>
    <cellStyle name="Millares 174 2 2 2 4 2 2 3" xfId="19332" xr:uid="{4A88BEBD-3385-49F2-93BB-1E1F16E7BE4A}"/>
    <cellStyle name="Millares 174 2 2 2 4 2 2 3 2" xfId="40835" xr:uid="{D9385ADF-F693-46AC-B18B-0A0D1F60CE3C}"/>
    <cellStyle name="Millares 174 2 2 2 4 2 2 4" xfId="25937" xr:uid="{498C92B7-AF97-4384-A263-A8C83C3DB3C1}"/>
    <cellStyle name="Millares 174 2 2 2 4 2 2 5" xfId="47440" xr:uid="{C12C3053-53EE-4566-B48B-A164A0DF9ECF}"/>
    <cellStyle name="Millares 174 2 2 2 4 2 3" xfId="6570" xr:uid="{FFC423F4-E79E-420D-A439-9120B921EAF2}"/>
    <cellStyle name="Millares 174 2 2 2 4 2 3 2" xfId="14836" xr:uid="{B5D96A63-9177-43DE-B04B-8E0DA3304A56}"/>
    <cellStyle name="Millares 174 2 2 2 4 2 3 2 2" xfId="36339" xr:uid="{79967DDE-A156-480B-862D-4499A113DAC5}"/>
    <cellStyle name="Millares 174 2 2 2 4 2 3 3" xfId="21471" xr:uid="{7F43ABC8-C783-4734-8865-B974F09D444D}"/>
    <cellStyle name="Millares 174 2 2 2 4 2 3 3 2" xfId="42974" xr:uid="{6A189132-DAB4-4C73-81A9-CA7E676609DB}"/>
    <cellStyle name="Millares 174 2 2 2 4 2 3 4" xfId="28076" xr:uid="{422B6BC6-05C0-4978-BD1C-A8CC6B7A85D1}"/>
    <cellStyle name="Millares 174 2 2 2 4 2 3 5" xfId="49579" xr:uid="{B67A7B53-B2DF-4CD6-A1D1-625DAC0AB9F9}"/>
    <cellStyle name="Millares 174 2 2 2 4 2 4" xfId="8211" xr:uid="{89F6A8D3-B7D9-4A90-9ACE-D200508B0811}"/>
    <cellStyle name="Millares 174 2 2 2 4 2 4 2" xfId="29714" xr:uid="{9826CCE6-ED72-48E2-A353-ABEE36118ED7}"/>
    <cellStyle name="Millares 174 2 2 2 4 2 5" xfId="9868" xr:uid="{DA918108-EE3A-4C4E-98CF-6F8F2B2055D7}"/>
    <cellStyle name="Millares 174 2 2 2 4 2 5 2" xfId="31371" xr:uid="{AFF7CE50-5FAC-4FB6-AA9A-B14502FA406C}"/>
    <cellStyle name="Millares 174 2 2 2 4 2 6" xfId="16503" xr:uid="{716F668F-92D3-432A-9F36-D512B4194E58}"/>
    <cellStyle name="Millares 174 2 2 2 4 2 6 2" xfId="38006" xr:uid="{36D2B0A5-AD53-44B5-8295-9A0A68E686EF}"/>
    <cellStyle name="Millares 174 2 2 2 4 2 7" xfId="23108" xr:uid="{C53C4086-F21F-489D-8D6F-7F88C0FE0281}"/>
    <cellStyle name="Millares 174 2 2 2 4 2 8" xfId="44611" xr:uid="{5700614A-EE55-4C53-9F50-A16DE150219A}"/>
    <cellStyle name="Millares 174 2 2 2 4 3" xfId="2289" xr:uid="{F204DCFB-8A7D-42E3-A2DB-9F88DD6DA3F3}"/>
    <cellStyle name="Millares 174 2 2 2 4 3 2" xfId="10555" xr:uid="{73066417-0A21-4841-9C68-9C123191FFD2}"/>
    <cellStyle name="Millares 174 2 2 2 4 3 2 2" xfId="32058" xr:uid="{5DFFFDD1-5E24-411F-B2D7-A88E32AEF755}"/>
    <cellStyle name="Millares 174 2 2 2 4 3 3" xfId="17190" xr:uid="{FCE3B855-32DD-45CB-995D-F66750414A08}"/>
    <cellStyle name="Millares 174 2 2 2 4 3 3 2" xfId="38693" xr:uid="{B4E29D51-C865-48EE-BA45-3B266357A6DE}"/>
    <cellStyle name="Millares 174 2 2 2 4 3 4" xfId="23795" xr:uid="{F6008E98-0106-4A1A-90D4-ED4B5F12AAC7}"/>
    <cellStyle name="Millares 174 2 2 2 4 3 5" xfId="45298" xr:uid="{FE10EEBE-E2A9-4185-A02E-0FF8E150629F}"/>
    <cellStyle name="Millares 174 2 2 2 4 4" xfId="3485" xr:uid="{9D3F4E4F-DB68-4B15-9B96-830B16CF0A80}"/>
    <cellStyle name="Millares 174 2 2 2 4 4 2" xfId="11751" xr:uid="{C0F23CA3-650B-4CCC-9173-ADE8AC0E6833}"/>
    <cellStyle name="Millares 174 2 2 2 4 4 2 2" xfId="33254" xr:uid="{EBFD581D-E21D-48AB-9C2A-2EF19EA24336}"/>
    <cellStyle name="Millares 174 2 2 2 4 4 3" xfId="18386" xr:uid="{5F4F4730-6782-4F34-B052-B05D8DBBA144}"/>
    <cellStyle name="Millares 174 2 2 2 4 4 3 2" xfId="39889" xr:uid="{E1DE86CF-0091-4DC3-B2EF-3242A3AA06AF}"/>
    <cellStyle name="Millares 174 2 2 2 4 4 4" xfId="24991" xr:uid="{D2775D91-CD2A-4AE0-A31F-D8D70E203A20}"/>
    <cellStyle name="Millares 174 2 2 2 4 4 5" xfId="46494" xr:uid="{E623A05F-5EA8-472D-BFD3-44928A4EC255}"/>
    <cellStyle name="Millares 174 2 2 2 4 5" xfId="5624" xr:uid="{C9990A35-C784-4807-9BC7-260CF0D7FA58}"/>
    <cellStyle name="Millares 174 2 2 2 4 5 2" xfId="13890" xr:uid="{73B67DA3-A742-4DB7-9926-0551A1604B7B}"/>
    <cellStyle name="Millares 174 2 2 2 4 5 2 2" xfId="35393" xr:uid="{A0637DE7-3324-44CC-AF2F-70D242237FF4}"/>
    <cellStyle name="Millares 174 2 2 2 4 5 3" xfId="20525" xr:uid="{7D655032-5E9D-4946-98F2-289609C96A1F}"/>
    <cellStyle name="Millares 174 2 2 2 4 5 3 2" xfId="42028" xr:uid="{0403283E-D71B-422C-BB29-57188F9D5CE7}"/>
    <cellStyle name="Millares 174 2 2 2 4 5 4" xfId="27130" xr:uid="{71D1DDE9-F9B5-4C7B-A370-8A65831FDF69}"/>
    <cellStyle name="Millares 174 2 2 2 4 5 5" xfId="48633" xr:uid="{6711F0C7-1C29-433A-828B-4F0D33B1E532}"/>
    <cellStyle name="Millares 174 2 2 2 4 6" xfId="7265" xr:uid="{C8FA3458-67F6-4F2D-A08B-A8EC894DC5A6}"/>
    <cellStyle name="Millares 174 2 2 2 4 6 2" xfId="28768" xr:uid="{A8376286-6678-49B7-A1F7-FDF18F94FA32}"/>
    <cellStyle name="Millares 174 2 2 2 4 7" xfId="8922" xr:uid="{35B0CB56-C9B1-4992-82FF-B4D77C4C6B7A}"/>
    <cellStyle name="Millares 174 2 2 2 4 7 2" xfId="30425" xr:uid="{18AE5162-589F-4462-AC88-C3414A1605C2}"/>
    <cellStyle name="Millares 174 2 2 2 4 8" xfId="15557" xr:uid="{F6F1FF54-27B0-418F-BDCC-4C094C8CB79A}"/>
    <cellStyle name="Millares 174 2 2 2 4 8 2" xfId="37060" xr:uid="{72E29593-DDCC-4095-A0F2-893120C766FE}"/>
    <cellStyle name="Millares 174 2 2 2 4 9" xfId="22162" xr:uid="{876F8697-5EB2-48F0-8931-D56249A0C023}"/>
    <cellStyle name="Millares 174 2 2 2 5" xfId="924" xr:uid="{9EA04C68-0D43-4A82-8A70-37C514B8FD3C}"/>
    <cellStyle name="Millares 174 2 2 2 5 2" xfId="3753" xr:uid="{F70338CF-2FBE-4B43-BE79-6389F0AC8DDB}"/>
    <cellStyle name="Millares 174 2 2 2 5 2 2" xfId="12019" xr:uid="{CA046F39-3678-45B7-A640-92AF24AF6744}"/>
    <cellStyle name="Millares 174 2 2 2 5 2 2 2" xfId="33522" xr:uid="{EA75D1F8-0C84-44E8-9302-72C7C7115D0C}"/>
    <cellStyle name="Millares 174 2 2 2 5 2 3" xfId="18654" xr:uid="{52A6640F-97B0-4DB4-A624-A305064BF6A4}"/>
    <cellStyle name="Millares 174 2 2 2 5 2 3 2" xfId="40157" xr:uid="{135DD6C6-3619-41F9-AC9A-C673CB130909}"/>
    <cellStyle name="Millares 174 2 2 2 5 2 4" xfId="25259" xr:uid="{FECEEBAF-720D-4DCA-966A-EB3856563D27}"/>
    <cellStyle name="Millares 174 2 2 2 5 2 5" xfId="46762" xr:uid="{73087D8F-374A-4E1B-8A09-EE0631BB7DC2}"/>
    <cellStyle name="Millares 174 2 2 2 5 3" xfId="5892" xr:uid="{1C6A941F-9C22-47C8-8396-ADDBE3872B9E}"/>
    <cellStyle name="Millares 174 2 2 2 5 3 2" xfId="14158" xr:uid="{90F7989C-EBCD-442A-9B12-4788DACCD8BA}"/>
    <cellStyle name="Millares 174 2 2 2 5 3 2 2" xfId="35661" xr:uid="{8A834A52-5318-4DEC-8FA6-A62FBA77835D}"/>
    <cellStyle name="Millares 174 2 2 2 5 3 3" xfId="20793" xr:uid="{D3E49FFC-3742-46AB-B1CF-2ADA70E3BCAD}"/>
    <cellStyle name="Millares 174 2 2 2 5 3 3 2" xfId="42296" xr:uid="{747380B7-03A8-44DA-BC7F-6D6189668C39}"/>
    <cellStyle name="Millares 174 2 2 2 5 3 4" xfId="27398" xr:uid="{220411AE-612D-430A-AD17-E9D63E07D5B3}"/>
    <cellStyle name="Millares 174 2 2 2 5 3 5" xfId="48901" xr:uid="{2EB22BBA-B440-4D2E-89B5-E866AE6FBCC5}"/>
    <cellStyle name="Millares 174 2 2 2 5 4" xfId="7533" xr:uid="{4331D96B-CCFA-41CE-8AD5-EA88833309E2}"/>
    <cellStyle name="Millares 174 2 2 2 5 4 2" xfId="29036" xr:uid="{46D9E154-3BC2-49C2-92F6-02DC5205198A}"/>
    <cellStyle name="Millares 174 2 2 2 5 5" xfId="9190" xr:uid="{411C6834-FAAB-4051-8A35-1F6FE47AC905}"/>
    <cellStyle name="Millares 174 2 2 2 5 5 2" xfId="30693" xr:uid="{AFF8349D-3AF6-4C73-8AC1-8D3C066337DC}"/>
    <cellStyle name="Millares 174 2 2 2 5 6" xfId="15825" xr:uid="{6AC6825D-0EBF-4879-A0A7-41A3AFD72A75}"/>
    <cellStyle name="Millares 174 2 2 2 5 6 2" xfId="37328" xr:uid="{B2BEF515-88CD-4C3A-9615-8227CB2F1948}"/>
    <cellStyle name="Millares 174 2 2 2 5 7" xfId="22430" xr:uid="{517DB509-3C4D-42E3-B54C-24D7394B702D}"/>
    <cellStyle name="Millares 174 2 2 2 5 8" xfId="43933" xr:uid="{26582D07-54E4-40C2-828F-6CF50F6D89B3}"/>
    <cellStyle name="Millares 174 2 2 2 6" xfId="1185" xr:uid="{0A61E6AC-AC26-43A4-BAF5-6D157D10A558}"/>
    <cellStyle name="Millares 174 2 2 2 6 2" xfId="4014" xr:uid="{0FAF77A1-969D-49FA-A1BE-E62C4B274124}"/>
    <cellStyle name="Millares 174 2 2 2 6 2 2" xfId="12280" xr:uid="{329E3BE8-CB6C-435A-8654-DDDBAB6B529E}"/>
    <cellStyle name="Millares 174 2 2 2 6 2 2 2" xfId="33783" xr:uid="{DE45F42E-9552-47E7-939C-F37513E14C9C}"/>
    <cellStyle name="Millares 174 2 2 2 6 2 3" xfId="18915" xr:uid="{20E74CEF-A86C-48DD-B09C-83B740DCDADC}"/>
    <cellStyle name="Millares 174 2 2 2 6 2 3 2" xfId="40418" xr:uid="{70D97337-2C38-4908-8FAD-C2462ED14885}"/>
    <cellStyle name="Millares 174 2 2 2 6 2 4" xfId="25520" xr:uid="{A91F3177-9F2C-46D6-A4BB-B33FF4023ED6}"/>
    <cellStyle name="Millares 174 2 2 2 6 2 5" xfId="47023" xr:uid="{61C151A4-732A-4BEE-AC49-0A8124787976}"/>
    <cellStyle name="Millares 174 2 2 2 6 3" xfId="6153" xr:uid="{7CAAAB7D-A2BB-480D-8752-638F898D086C}"/>
    <cellStyle name="Millares 174 2 2 2 6 3 2" xfId="14419" xr:uid="{746A9AB8-CD12-4D68-8A4B-BD94A86E67FA}"/>
    <cellStyle name="Millares 174 2 2 2 6 3 2 2" xfId="35922" xr:uid="{BF431FB3-6B3B-4029-ABEE-3EA96CEAF179}"/>
    <cellStyle name="Millares 174 2 2 2 6 3 3" xfId="21054" xr:uid="{BB2A80AB-9CE1-45EF-845C-5EF02BB67658}"/>
    <cellStyle name="Millares 174 2 2 2 6 3 3 2" xfId="42557" xr:uid="{8D6C6853-805F-4B1B-ABE7-D01F6F010426}"/>
    <cellStyle name="Millares 174 2 2 2 6 3 4" xfId="27659" xr:uid="{2DC2F27B-2DC1-4F72-ABDE-0BE23024CB7B}"/>
    <cellStyle name="Millares 174 2 2 2 6 3 5" xfId="49162" xr:uid="{F1CC3D84-DBA2-4057-B104-CB7B5ECD7196}"/>
    <cellStyle name="Millares 174 2 2 2 6 4" xfId="7794" xr:uid="{B250358E-46C4-41C9-B041-95E5F310B50B}"/>
    <cellStyle name="Millares 174 2 2 2 6 4 2" xfId="29297" xr:uid="{D32BAC52-10A7-4142-A327-A55F5A9EFF7F}"/>
    <cellStyle name="Millares 174 2 2 2 6 5" xfId="9451" xr:uid="{A5A0D81F-3013-4B31-9D5B-537CFEA507E4}"/>
    <cellStyle name="Millares 174 2 2 2 6 5 2" xfId="30954" xr:uid="{9B5A5694-6054-474F-A053-69A9403DEADA}"/>
    <cellStyle name="Millares 174 2 2 2 6 6" xfId="16086" xr:uid="{0E39B359-D890-4EBA-9A70-A1D0AF65448E}"/>
    <cellStyle name="Millares 174 2 2 2 6 6 2" xfId="37589" xr:uid="{C09A98AC-69BF-4F6F-897A-26FE15710C29}"/>
    <cellStyle name="Millares 174 2 2 2 6 7" xfId="22691" xr:uid="{6C95A991-281F-4B66-BD6D-F9F36C51C55F}"/>
    <cellStyle name="Millares 174 2 2 2 6 8" xfId="44194" xr:uid="{6345D0F0-C096-4684-BC05-B294AF86D506}"/>
    <cellStyle name="Millares 174 2 2 2 7" xfId="1873" xr:uid="{BB1B05A0-D9C9-414A-ABDD-987ABB1055AF}"/>
    <cellStyle name="Millares 174 2 2 2 7 2" xfId="10139" xr:uid="{DADCB68D-1219-49BC-A0F8-681673968A4D}"/>
    <cellStyle name="Millares 174 2 2 2 7 2 2" xfId="31642" xr:uid="{E401C9C4-9DDF-41E3-A956-8B52DB87E270}"/>
    <cellStyle name="Millares 174 2 2 2 7 3" xfId="16774" xr:uid="{EC96961E-9813-40E8-B3B5-AFBB4A2834ED}"/>
    <cellStyle name="Millares 174 2 2 2 7 3 2" xfId="38277" xr:uid="{1ADDCDC7-AC97-4B04-86A9-A0D996166F70}"/>
    <cellStyle name="Millares 174 2 2 2 7 4" xfId="23379" xr:uid="{8874A9A7-A8A5-4983-A2C1-C98A90199206}"/>
    <cellStyle name="Millares 174 2 2 2 7 5" xfId="44882" xr:uid="{CE4597D8-B806-4D33-80FA-6645B6C6B699}"/>
    <cellStyle name="Millares 174 2 2 2 8" xfId="2558" xr:uid="{D0347687-03F7-49B0-9189-7F362F50E6BE}"/>
    <cellStyle name="Millares 174 2 2 2 8 2" xfId="10824" xr:uid="{FCB32EF3-9A1B-47A4-9995-397E0F693265}"/>
    <cellStyle name="Millares 174 2 2 2 8 2 2" xfId="32327" xr:uid="{2279ADB5-18BD-4048-8E0E-915D079914A9}"/>
    <cellStyle name="Millares 174 2 2 2 8 3" xfId="17459" xr:uid="{7F36E192-B850-4564-8DBB-0406D9673795}"/>
    <cellStyle name="Millares 174 2 2 2 8 3 2" xfId="38962" xr:uid="{065B4615-F3BE-4331-BEC8-5906F658F200}"/>
    <cellStyle name="Millares 174 2 2 2 8 4" xfId="24064" xr:uid="{6C064003-2166-47BE-9409-62F1DE502339}"/>
    <cellStyle name="Millares 174 2 2 2 8 5" xfId="45567" xr:uid="{CAECE7E4-27F3-4D95-BBFB-5D32DEEAAC48}"/>
    <cellStyle name="Millares 174 2 2 2 9" xfId="3069" xr:uid="{60471799-24DB-477A-84A6-0B36844806A7}"/>
    <cellStyle name="Millares 174 2 2 2 9 2" xfId="11335" xr:uid="{3C0CC738-3BD6-4E36-85CD-7C3DDECE26D0}"/>
    <cellStyle name="Millares 174 2 2 2 9 2 2" xfId="32838" xr:uid="{1CD3CDA3-58F2-4CF2-A6A2-7614589A5CC7}"/>
    <cellStyle name="Millares 174 2 2 2 9 3" xfId="17970" xr:uid="{249A2C1E-13CE-46B4-AE15-CB5871924C11}"/>
    <cellStyle name="Millares 174 2 2 2 9 3 2" xfId="39473" xr:uid="{D5E4B08F-9290-49D7-928F-6744EB5E34B0}"/>
    <cellStyle name="Millares 174 2 2 2 9 4" xfId="24575" xr:uid="{298832A0-2769-401A-867A-A702340A7F3B}"/>
    <cellStyle name="Millares 174 2 2 2 9 5" xfId="46078" xr:uid="{024A7F46-13E9-44E0-A948-4777BB9DB36F}"/>
    <cellStyle name="Millares 174 2 2 3" xfId="462" xr:uid="{E9231812-6A6E-48C3-ACB6-4DA553FE2738}"/>
    <cellStyle name="Millares 174 2 2 3 10" xfId="7073" xr:uid="{57CB1102-0F2B-48B9-AA92-1C9814755514}"/>
    <cellStyle name="Millares 174 2 2 3 10 2" xfId="28576" xr:uid="{D42308F8-297F-4E7C-BE28-FFBB51C02E38}"/>
    <cellStyle name="Millares 174 2 2 3 11" xfId="8729" xr:uid="{26DE9A3A-50FD-4193-9060-200788809E3E}"/>
    <cellStyle name="Millares 174 2 2 3 11 2" xfId="30232" xr:uid="{0EAA46DB-D968-42F5-8C69-7829B8EF4BFF}"/>
    <cellStyle name="Millares 174 2 2 3 12" xfId="15365" xr:uid="{822ADAFD-5266-4222-9C8C-028C1CD6E9FE}"/>
    <cellStyle name="Millares 174 2 2 3 12 2" xfId="36868" xr:uid="{A137710D-F2D0-4B69-A2C1-4DA874815B52}"/>
    <cellStyle name="Millares 174 2 2 3 13" xfId="21970" xr:uid="{F7820A38-318E-41FF-A8D4-B486D79C4279}"/>
    <cellStyle name="Millares 174 2 2 3 14" xfId="43473" xr:uid="{EAE7CE4E-8B22-4FEB-AD6B-A2C7768205C3}"/>
    <cellStyle name="Millares 174 2 2 3 2" xfId="744" xr:uid="{5BE76739-CB3B-48FC-9ED3-C30E4833BE45}"/>
    <cellStyle name="Millares 174 2 2 3 2 10" xfId="15645" xr:uid="{4C247BC9-5F53-4742-9B80-1679953C3516}"/>
    <cellStyle name="Millares 174 2 2 3 2 10 2" xfId="37148" xr:uid="{19BB5571-7D0B-4FE6-8C69-0023F8ECFBE6}"/>
    <cellStyle name="Millares 174 2 2 3 2 11" xfId="22250" xr:uid="{0A9A9618-3AEA-4D52-BAFA-9CB80B7918EA}"/>
    <cellStyle name="Millares 174 2 2 3 2 12" xfId="43753" xr:uid="{FD64DA25-834B-47F0-99CF-900CF30404C7}"/>
    <cellStyle name="Millares 174 2 2 3 2 2" xfId="1690" xr:uid="{6E9F2AE0-95F2-400E-B201-685BB02EA21B}"/>
    <cellStyle name="Millares 174 2 2 3 2 2 2" xfId="4519" xr:uid="{0FB858EC-6CB7-44D5-872E-B1994256CA75}"/>
    <cellStyle name="Millares 174 2 2 3 2 2 2 2" xfId="12785" xr:uid="{C9557AF6-9F7B-4365-AFB4-0839F215ADAB}"/>
    <cellStyle name="Millares 174 2 2 3 2 2 2 2 2" xfId="34288" xr:uid="{8E133AD6-BD5B-47E4-95A0-3A3ACB09236F}"/>
    <cellStyle name="Millares 174 2 2 3 2 2 2 3" xfId="19420" xr:uid="{4A76D1B5-7920-4A2C-99ED-2790972E7FD7}"/>
    <cellStyle name="Millares 174 2 2 3 2 2 2 3 2" xfId="40923" xr:uid="{0BF925F7-41D9-4E66-ACF9-FCB7295D9F9F}"/>
    <cellStyle name="Millares 174 2 2 3 2 2 2 4" xfId="26025" xr:uid="{C6570B05-8105-4A8E-B0DA-C1F19412A14F}"/>
    <cellStyle name="Millares 174 2 2 3 2 2 2 5" xfId="47528" xr:uid="{4EFAD81A-C5F1-4C7B-A8DF-2AB08450452F}"/>
    <cellStyle name="Millares 174 2 2 3 2 2 3" xfId="6658" xr:uid="{672A4AD5-46F8-47D9-AF81-45B3BD0DF433}"/>
    <cellStyle name="Millares 174 2 2 3 2 2 3 2" xfId="14924" xr:uid="{080D41EC-F137-4ECF-89AE-554292AB1AF6}"/>
    <cellStyle name="Millares 174 2 2 3 2 2 3 2 2" xfId="36427" xr:uid="{6CEE7432-20E6-4A7C-8BDF-11C7E9368BF3}"/>
    <cellStyle name="Millares 174 2 2 3 2 2 3 3" xfId="21559" xr:uid="{B1D29C74-92B0-419B-9652-E5C67C3562B1}"/>
    <cellStyle name="Millares 174 2 2 3 2 2 3 3 2" xfId="43062" xr:uid="{7B51A680-E784-4735-B667-FB986BAC902A}"/>
    <cellStyle name="Millares 174 2 2 3 2 2 3 4" xfId="28164" xr:uid="{4A0A1B59-F50F-4E90-B622-E70CE06D0A79}"/>
    <cellStyle name="Millares 174 2 2 3 2 2 3 5" xfId="49667" xr:uid="{043DBA26-4B7A-41DF-A088-861367673E5E}"/>
    <cellStyle name="Millares 174 2 2 3 2 2 4" xfId="8299" xr:uid="{9F3A3096-3B66-4955-971B-B844D607288D}"/>
    <cellStyle name="Millares 174 2 2 3 2 2 4 2" xfId="29802" xr:uid="{214892EE-6DDD-4B27-9063-693BCD020E3D}"/>
    <cellStyle name="Millares 174 2 2 3 2 2 5" xfId="9956" xr:uid="{4F5CB243-7C69-4FAF-A2CB-5B5BAC8D55BC}"/>
    <cellStyle name="Millares 174 2 2 3 2 2 5 2" xfId="31459" xr:uid="{149A9C48-79BB-4858-ABD7-D487FA839032}"/>
    <cellStyle name="Millares 174 2 2 3 2 2 6" xfId="16591" xr:uid="{502E3CC7-9D33-475C-B56E-1CF93BE7E7F5}"/>
    <cellStyle name="Millares 174 2 2 3 2 2 6 2" xfId="38094" xr:uid="{B2935745-D5B2-44E9-A72F-A71D91A451CD}"/>
    <cellStyle name="Millares 174 2 2 3 2 2 7" xfId="23196" xr:uid="{B25B8BF4-DEC3-49CA-9088-90D923C724AB}"/>
    <cellStyle name="Millares 174 2 2 3 2 2 8" xfId="44699" xr:uid="{150DD98A-C881-4EC4-84F1-5B55D064BB50}"/>
    <cellStyle name="Millares 174 2 2 3 2 3" xfId="2377" xr:uid="{D82BE078-3E8C-4383-A61E-34D3B84EEED6}"/>
    <cellStyle name="Millares 174 2 2 3 2 3 2" xfId="10643" xr:uid="{C96F95AD-3022-4CFF-B3B5-D17E8558B7A7}"/>
    <cellStyle name="Millares 174 2 2 3 2 3 2 2" xfId="32146" xr:uid="{98E235D0-B4AA-4AE1-B0DB-5FA82558B440}"/>
    <cellStyle name="Millares 174 2 2 3 2 3 3" xfId="17278" xr:uid="{02F07F28-CB21-40F8-B01A-D9D27E5C94F6}"/>
    <cellStyle name="Millares 174 2 2 3 2 3 3 2" xfId="38781" xr:uid="{C532A9B3-94C5-4B00-8B74-F0315CC98839}"/>
    <cellStyle name="Millares 174 2 2 3 2 3 4" xfId="23883" xr:uid="{314E3785-7F8E-4708-8916-DC12FED2634E}"/>
    <cellStyle name="Millares 174 2 2 3 2 3 5" xfId="45386" xr:uid="{F6E48D65-DBA4-4599-89FE-7F306DA69168}"/>
    <cellStyle name="Millares 174 2 2 3 2 4" xfId="2894" xr:uid="{CC65456D-74C0-49FA-900C-B43756902CE5}"/>
    <cellStyle name="Millares 174 2 2 3 2 4 2" xfId="11160" xr:uid="{F685723F-41CB-4264-8FFF-46A499149CE6}"/>
    <cellStyle name="Millares 174 2 2 3 2 4 2 2" xfId="32663" xr:uid="{BA7228F1-11D3-42E8-857A-B54D8B1DBD7E}"/>
    <cellStyle name="Millares 174 2 2 3 2 4 3" xfId="17795" xr:uid="{673F3624-69A9-4AD0-858D-21A2A0883F93}"/>
    <cellStyle name="Millares 174 2 2 3 2 4 3 2" xfId="39298" xr:uid="{05638CE2-746C-416E-912E-E7E4F4CDB960}"/>
    <cellStyle name="Millares 174 2 2 3 2 4 4" xfId="24400" xr:uid="{A0A73315-A1F2-4C87-B56D-0990A2B7E58D}"/>
    <cellStyle name="Millares 174 2 2 3 2 4 5" xfId="45903" xr:uid="{164D7934-1EA3-43DE-9D40-16E85C9D0190}"/>
    <cellStyle name="Millares 174 2 2 3 2 5" xfId="3573" xr:uid="{EA852B37-FCD9-496D-A8FE-4A19F6033873}"/>
    <cellStyle name="Millares 174 2 2 3 2 5 2" xfId="11839" xr:uid="{4D7EA015-79D6-42AE-82B4-DDF92132C0D4}"/>
    <cellStyle name="Millares 174 2 2 3 2 5 2 2" xfId="33342" xr:uid="{F535662C-74D6-4F41-916A-D5B7C54A8376}"/>
    <cellStyle name="Millares 174 2 2 3 2 5 3" xfId="18474" xr:uid="{433443E8-DB1B-40E6-A04C-DFBC5F899266}"/>
    <cellStyle name="Millares 174 2 2 3 2 5 3 2" xfId="39977" xr:uid="{8831829E-0D52-41D5-A01F-5FD0DDCF1A40}"/>
    <cellStyle name="Millares 174 2 2 3 2 5 4" xfId="25079" xr:uid="{FE1F5A4F-9274-44CC-B956-2B6E9DD3E1EF}"/>
    <cellStyle name="Millares 174 2 2 3 2 5 5" xfId="46582" xr:uid="{9504F4F8-3913-4473-8197-0915E64F3BDE}"/>
    <cellStyle name="Millares 174 2 2 3 2 6" xfId="5038" xr:uid="{C570F0B2-2B70-4CE6-B131-E2F5AD2EAE76}"/>
    <cellStyle name="Millares 174 2 2 3 2 6 2" xfId="13304" xr:uid="{C8685C44-73C7-430B-A4C1-9AEA850D1982}"/>
    <cellStyle name="Millares 174 2 2 3 2 6 2 2" xfId="34807" xr:uid="{7B9100A3-B329-4C3E-801B-CFBEC1554289}"/>
    <cellStyle name="Millares 174 2 2 3 2 6 3" xfId="19939" xr:uid="{717CF8AA-78C2-4CD9-BC7E-71753ACDEEE5}"/>
    <cellStyle name="Millares 174 2 2 3 2 6 3 2" xfId="41442" xr:uid="{1AE88087-499C-495D-8A19-4C185A085753}"/>
    <cellStyle name="Millares 174 2 2 3 2 6 4" xfId="26544" xr:uid="{2B7812C6-D14F-465D-BA5A-0EB9E07CB765}"/>
    <cellStyle name="Millares 174 2 2 3 2 6 5" xfId="48047" xr:uid="{7B7B82FD-C60A-4281-95F6-0EC0C4F82CC9}"/>
    <cellStyle name="Millares 174 2 2 3 2 7" xfId="5712" xr:uid="{9FFFAEE9-006E-482C-8F67-48512D2A5FDF}"/>
    <cellStyle name="Millares 174 2 2 3 2 7 2" xfId="13978" xr:uid="{FCFF0942-75C5-49B0-8186-64E426BF8293}"/>
    <cellStyle name="Millares 174 2 2 3 2 7 2 2" xfId="35481" xr:uid="{180FA565-4DF0-416E-B067-D7E822AB22BE}"/>
    <cellStyle name="Millares 174 2 2 3 2 7 3" xfId="20613" xr:uid="{6F748C84-2EF6-4BC0-AE8B-636E25E509E6}"/>
    <cellStyle name="Millares 174 2 2 3 2 7 3 2" xfId="42116" xr:uid="{3639FF70-8141-4DCA-8C5D-BABA6C8CD8C3}"/>
    <cellStyle name="Millares 174 2 2 3 2 7 4" xfId="27218" xr:uid="{03E4684D-AC07-4998-9E44-4926D36A5DDE}"/>
    <cellStyle name="Millares 174 2 2 3 2 7 5" xfId="48721" xr:uid="{8C0C5388-58A4-4E46-A016-70A4AA72C580}"/>
    <cellStyle name="Millares 174 2 2 3 2 8" xfId="7353" xr:uid="{9E8CAEA7-C730-4DA2-B981-D6DD740EEE5E}"/>
    <cellStyle name="Millares 174 2 2 3 2 8 2" xfId="28856" xr:uid="{3A67051D-718B-405F-BFBF-0196DE12DEBC}"/>
    <cellStyle name="Millares 174 2 2 3 2 9" xfId="9010" xr:uid="{CCE2C562-F668-4A49-9964-7BFC3174985F}"/>
    <cellStyle name="Millares 174 2 2 3 2 9 2" xfId="30513" xr:uid="{955FE0C9-7871-4955-A8B4-FBDF9B709549}"/>
    <cellStyle name="Millares 174 2 2 3 3" xfId="1014" xr:uid="{A6E47122-F5B0-4A95-82BA-343165C9EFD0}"/>
    <cellStyle name="Millares 174 2 2 3 3 2" xfId="3843" xr:uid="{32025C5A-11B1-4476-80A8-BF8053D34992}"/>
    <cellStyle name="Millares 174 2 2 3 3 2 2" xfId="12109" xr:uid="{30A68AC8-5284-481B-94C7-B93ECA0621E6}"/>
    <cellStyle name="Millares 174 2 2 3 3 2 2 2" xfId="33612" xr:uid="{9A3F77D0-9BB1-4CD5-AAC5-C30240A8ABB8}"/>
    <cellStyle name="Millares 174 2 2 3 3 2 3" xfId="18744" xr:uid="{4975AF5E-37CE-4B15-8223-11532330CC43}"/>
    <cellStyle name="Millares 174 2 2 3 3 2 3 2" xfId="40247" xr:uid="{329ABE2F-4E6E-42B9-9444-7D8FAF1E060E}"/>
    <cellStyle name="Millares 174 2 2 3 3 2 4" xfId="25349" xr:uid="{0E5ADC37-116E-4554-A345-19382C39198C}"/>
    <cellStyle name="Millares 174 2 2 3 3 2 5" xfId="46852" xr:uid="{F2DB8AE6-8DDB-4D68-9039-66ABB2A11520}"/>
    <cellStyle name="Millares 174 2 2 3 3 3" xfId="5982" xr:uid="{A0BDCD78-3006-4464-A648-A32E1E2E18D6}"/>
    <cellStyle name="Millares 174 2 2 3 3 3 2" xfId="14248" xr:uid="{677E149C-F46C-42A6-8107-F2D5CDBBF843}"/>
    <cellStyle name="Millares 174 2 2 3 3 3 2 2" xfId="35751" xr:uid="{A51D33FF-DB81-4C60-9A12-0A4310B09E1A}"/>
    <cellStyle name="Millares 174 2 2 3 3 3 3" xfId="20883" xr:uid="{52290233-6EA3-42FA-87CA-8959C67E122C}"/>
    <cellStyle name="Millares 174 2 2 3 3 3 3 2" xfId="42386" xr:uid="{C189841B-EC1D-455A-B9DA-CE88428B4F19}"/>
    <cellStyle name="Millares 174 2 2 3 3 3 4" xfId="27488" xr:uid="{054F5444-F829-4912-9FD4-C570AF11BF67}"/>
    <cellStyle name="Millares 174 2 2 3 3 3 5" xfId="48991" xr:uid="{006B02B5-368A-4525-95E3-8353E22A635C}"/>
    <cellStyle name="Millares 174 2 2 3 3 4" xfId="7623" xr:uid="{B111EA3F-8C25-4030-994C-CC1F0C04E92B}"/>
    <cellStyle name="Millares 174 2 2 3 3 4 2" xfId="29126" xr:uid="{F88E5625-B1CA-4275-8C16-C56F695A973A}"/>
    <cellStyle name="Millares 174 2 2 3 3 5" xfId="9280" xr:uid="{8B9128F9-DBD8-4D0A-9A41-244B135067BD}"/>
    <cellStyle name="Millares 174 2 2 3 3 5 2" xfId="30783" xr:uid="{A4E553DA-93F3-4AE0-A44A-030717420DC3}"/>
    <cellStyle name="Millares 174 2 2 3 3 6" xfId="15915" xr:uid="{F85D2918-03A7-45E0-80D8-B8427AFAE344}"/>
    <cellStyle name="Millares 174 2 2 3 3 6 2" xfId="37418" xr:uid="{B402DBED-54BB-4D47-A6A0-87A41BCC1C59}"/>
    <cellStyle name="Millares 174 2 2 3 3 7" xfId="22520" xr:uid="{C7D5700D-59AB-46B7-B1BA-FAB8718F5AE7}"/>
    <cellStyle name="Millares 174 2 2 3 3 8" xfId="44023" xr:uid="{FDBBCECE-5519-4998-9C19-5B9BBD7D7C2D}"/>
    <cellStyle name="Millares 174 2 2 3 4" xfId="1410" xr:uid="{6E4F9468-B741-4C64-8237-6B2B5193C319}"/>
    <cellStyle name="Millares 174 2 2 3 4 2" xfId="4239" xr:uid="{0DE9C94B-5507-4CDE-87DF-5ABC2D83387A}"/>
    <cellStyle name="Millares 174 2 2 3 4 2 2" xfId="12505" xr:uid="{5BC72489-2AAD-417C-9CAE-E3B91F61E844}"/>
    <cellStyle name="Millares 174 2 2 3 4 2 2 2" xfId="34008" xr:uid="{35330CE5-E9AD-45B8-B8B6-14E5D2ACE02A}"/>
    <cellStyle name="Millares 174 2 2 3 4 2 3" xfId="19140" xr:uid="{32DD1E68-DCC2-4057-AC33-6875C845F42C}"/>
    <cellStyle name="Millares 174 2 2 3 4 2 3 2" xfId="40643" xr:uid="{D0BC903C-E927-4CDA-8C70-ECA435431D9A}"/>
    <cellStyle name="Millares 174 2 2 3 4 2 4" xfId="25745" xr:uid="{B665C93B-9280-4353-9432-FCAF35985861}"/>
    <cellStyle name="Millares 174 2 2 3 4 2 5" xfId="47248" xr:uid="{EC8FF30D-DC0E-413F-A0A0-ECACF3FFA88C}"/>
    <cellStyle name="Millares 174 2 2 3 4 3" xfId="6378" xr:uid="{FE1DF1E9-C930-4834-8708-497BF38488F7}"/>
    <cellStyle name="Millares 174 2 2 3 4 3 2" xfId="14644" xr:uid="{720E204B-0C84-4956-A711-733273A6C4D5}"/>
    <cellStyle name="Millares 174 2 2 3 4 3 2 2" xfId="36147" xr:uid="{308392C0-B98E-454C-A5AA-3ED2A7AB9C69}"/>
    <cellStyle name="Millares 174 2 2 3 4 3 3" xfId="21279" xr:uid="{8980693B-8C6F-4FB6-B6DA-160DA47E6CB0}"/>
    <cellStyle name="Millares 174 2 2 3 4 3 3 2" xfId="42782" xr:uid="{B6CAB25F-650A-4BCC-BE3E-A882E7D96450}"/>
    <cellStyle name="Millares 174 2 2 3 4 3 4" xfId="27884" xr:uid="{820A71A5-052A-4BCD-AF45-BB2FDDA10398}"/>
    <cellStyle name="Millares 174 2 2 3 4 3 5" xfId="49387" xr:uid="{CF867248-0582-410A-9D08-BBF8C62BC406}"/>
    <cellStyle name="Millares 174 2 2 3 4 4" xfId="8019" xr:uid="{FCB47DFC-CA11-407E-BA4F-0845E6DEDE1C}"/>
    <cellStyle name="Millares 174 2 2 3 4 4 2" xfId="29522" xr:uid="{68A9CDD4-52BE-4756-BF07-0D7441CD8755}"/>
    <cellStyle name="Millares 174 2 2 3 4 5" xfId="9676" xr:uid="{82DD6260-8B4F-456C-AC27-A374C2548BBD}"/>
    <cellStyle name="Millares 174 2 2 3 4 5 2" xfId="31179" xr:uid="{8E3D4058-BDB8-4462-B921-FEB3F2D98494}"/>
    <cellStyle name="Millares 174 2 2 3 4 6" xfId="16311" xr:uid="{5592739B-C0F7-4CAA-960F-1515A64897BD}"/>
    <cellStyle name="Millares 174 2 2 3 4 6 2" xfId="37814" xr:uid="{2F242ADA-215E-4A17-8266-8B25A6B1C326}"/>
    <cellStyle name="Millares 174 2 2 3 4 7" xfId="22916" xr:uid="{8ECADEF6-B020-482C-8847-6B7118653BA5}"/>
    <cellStyle name="Millares 174 2 2 3 4 8" xfId="44419" xr:uid="{6334A41E-EEDD-4D99-9A37-22683F131F65}"/>
    <cellStyle name="Millares 174 2 2 3 5" xfId="2097" xr:uid="{E6954538-AC35-4E3F-83CE-D12D4C8ED054}"/>
    <cellStyle name="Millares 174 2 2 3 5 2" xfId="10363" xr:uid="{E5F0172B-20DE-46EB-84A6-6ACCB3A48062}"/>
    <cellStyle name="Millares 174 2 2 3 5 2 2" xfId="31866" xr:uid="{08CFC736-A3CF-4747-B4CA-9D30D87AD512}"/>
    <cellStyle name="Millares 174 2 2 3 5 3" xfId="16998" xr:uid="{99F15A1E-049F-4460-9445-4B4A0E2C7053}"/>
    <cellStyle name="Millares 174 2 2 3 5 3 2" xfId="38501" xr:uid="{79D8A730-EB2D-4669-B977-AF30F2BA58E9}"/>
    <cellStyle name="Millares 174 2 2 3 5 4" xfId="23603" xr:uid="{5D1D6682-B43A-41C2-840B-1789FE2BD42D}"/>
    <cellStyle name="Millares 174 2 2 3 5 5" xfId="45106" xr:uid="{8D27294B-B348-421A-BA3D-1CE89CC70CA1}"/>
    <cellStyle name="Millares 174 2 2 3 6" xfId="2645" xr:uid="{377B936C-59BC-4446-A0B7-D92DF92DD5C6}"/>
    <cellStyle name="Millares 174 2 2 3 6 2" xfId="10911" xr:uid="{543DE134-BF6A-4104-B624-308B6FDA92D3}"/>
    <cellStyle name="Millares 174 2 2 3 6 2 2" xfId="32414" xr:uid="{0D7552E6-31E9-48DD-B3E4-CDAB665093DD}"/>
    <cellStyle name="Millares 174 2 2 3 6 3" xfId="17546" xr:uid="{F9AF4224-DD05-46BF-A5DC-54330D2B40DC}"/>
    <cellStyle name="Millares 174 2 2 3 6 3 2" xfId="39049" xr:uid="{D688DF9B-72AC-44FC-8074-DA582583ADA6}"/>
    <cellStyle name="Millares 174 2 2 3 6 4" xfId="24151" xr:uid="{4D89F909-9303-4F87-835D-A816C2EBBA3F}"/>
    <cellStyle name="Millares 174 2 2 3 6 5" xfId="45654" xr:uid="{4516689D-4768-4AAE-A4EB-D478C1ADD9E2}"/>
    <cellStyle name="Millares 174 2 2 3 7" xfId="3293" xr:uid="{27DD11DC-EE8D-4910-94E8-3D522D9445AD}"/>
    <cellStyle name="Millares 174 2 2 3 7 2" xfId="11559" xr:uid="{D4E4EF41-E13A-4C41-BC6E-1545103126C8}"/>
    <cellStyle name="Millares 174 2 2 3 7 2 2" xfId="33062" xr:uid="{2956E3B9-30E8-46A6-A5C5-FAF154E8C9A8}"/>
    <cellStyle name="Millares 174 2 2 3 7 3" xfId="18194" xr:uid="{6B62B3A3-448A-4FC2-9C53-2D9D4BAE9D2F}"/>
    <cellStyle name="Millares 174 2 2 3 7 3 2" xfId="39697" xr:uid="{8D38AAB9-322E-4AB2-A560-212C734D960A}"/>
    <cellStyle name="Millares 174 2 2 3 7 4" xfId="24799" xr:uid="{500A038D-C2F3-449B-A0E0-1D1FD8CB2870}"/>
    <cellStyle name="Millares 174 2 2 3 7 5" xfId="46302" xr:uid="{453912A6-162F-406B-A54A-2B54801D41E9}"/>
    <cellStyle name="Millares 174 2 2 3 8" xfId="4789" xr:uid="{E5CB3FB4-5DE3-45E1-BB90-A359E1D1948B}"/>
    <cellStyle name="Millares 174 2 2 3 8 2" xfId="13055" xr:uid="{A6710826-1546-4341-8ACD-5D400EE5088E}"/>
    <cellStyle name="Millares 174 2 2 3 8 2 2" xfId="34558" xr:uid="{CCBA6242-0AA1-4AEC-BBD1-63A317908708}"/>
    <cellStyle name="Millares 174 2 2 3 8 3" xfId="19690" xr:uid="{CE0C7158-5071-48E9-BC74-67F894101154}"/>
    <cellStyle name="Millares 174 2 2 3 8 3 2" xfId="41193" xr:uid="{B66002E2-E5E0-43F2-B28D-B0C9323EEA8E}"/>
    <cellStyle name="Millares 174 2 2 3 8 4" xfId="26295" xr:uid="{146926C6-8D0D-48E7-8F8F-F8FCFD7442DF}"/>
    <cellStyle name="Millares 174 2 2 3 8 5" xfId="47798" xr:uid="{68E9E3F1-A506-4979-9406-1C49D1854537}"/>
    <cellStyle name="Millares 174 2 2 3 9" xfId="5432" xr:uid="{4245FB6D-7723-4C6F-A85B-BCD750817589}"/>
    <cellStyle name="Millares 174 2 2 3 9 2" xfId="13698" xr:uid="{FA7EF0C9-7E91-46DF-A69D-9963A12F1586}"/>
    <cellStyle name="Millares 174 2 2 3 9 2 2" xfId="35201" xr:uid="{31C3D6B8-ABAB-436D-8638-24777933BFBB}"/>
    <cellStyle name="Millares 174 2 2 3 9 3" xfId="20333" xr:uid="{A7300E47-AFB7-4373-9975-81F20B92155D}"/>
    <cellStyle name="Millares 174 2 2 3 9 3 2" xfId="41836" xr:uid="{B8026070-1E92-4D0D-B93D-360FC58302E1}"/>
    <cellStyle name="Millares 174 2 2 3 9 4" xfId="26938" xr:uid="{A91BB7CB-E290-42DF-83C4-579AE7C0270C}"/>
    <cellStyle name="Millares 174 2 2 3 9 5" xfId="48441" xr:uid="{20D95D04-BA61-4121-AD25-6C0F13029F8F}"/>
    <cellStyle name="Millares 174 2 2 4" xfId="335" xr:uid="{E360C472-2ED5-4A06-9ECD-B6703BF2E75E}"/>
    <cellStyle name="Millares 174 2 2 4 10" xfId="15238" xr:uid="{5988A08B-63E3-4112-8DEA-08B68D9AFBD0}"/>
    <cellStyle name="Millares 174 2 2 4 10 2" xfId="36741" xr:uid="{7D21F74B-71FF-4C2D-981F-AAFA440B0289}"/>
    <cellStyle name="Millares 174 2 2 4 11" xfId="21843" xr:uid="{E5D3B64F-20A7-4946-9A14-DA694CB9D85F}"/>
    <cellStyle name="Millares 174 2 2 4 12" xfId="43346" xr:uid="{2D7736AE-9848-4ADE-B24B-3F20BB9D653D}"/>
    <cellStyle name="Millares 174 2 2 4 2" xfId="1283" xr:uid="{F3551B81-4C73-4357-B47F-45189DA56D68}"/>
    <cellStyle name="Millares 174 2 2 4 2 2" xfId="4112" xr:uid="{9AF40B1C-7226-479E-9C2B-E610763E22EC}"/>
    <cellStyle name="Millares 174 2 2 4 2 2 2" xfId="12378" xr:uid="{13EF21F2-E559-439F-B58C-5498D0932B23}"/>
    <cellStyle name="Millares 174 2 2 4 2 2 2 2" xfId="33881" xr:uid="{EFC556B7-008C-48BB-9D55-0E710688C8E9}"/>
    <cellStyle name="Millares 174 2 2 4 2 2 3" xfId="19013" xr:uid="{7BAFD71F-C4F7-471F-A21C-8F94596F4E67}"/>
    <cellStyle name="Millares 174 2 2 4 2 2 3 2" xfId="40516" xr:uid="{5FA56F05-B81B-4FDD-A2A1-0F171E165939}"/>
    <cellStyle name="Millares 174 2 2 4 2 2 4" xfId="25618" xr:uid="{2B545710-ACFC-4684-9109-8944917412EC}"/>
    <cellStyle name="Millares 174 2 2 4 2 2 5" xfId="47121" xr:uid="{D741EC2D-B418-4931-AD8A-5BFEFD51B557}"/>
    <cellStyle name="Millares 174 2 2 4 2 3" xfId="6251" xr:uid="{119E6B40-683F-40A3-A8A9-AFECDCBE5AD4}"/>
    <cellStyle name="Millares 174 2 2 4 2 3 2" xfId="14517" xr:uid="{21A6F81F-BF69-490A-BBDF-B988CE158035}"/>
    <cellStyle name="Millares 174 2 2 4 2 3 2 2" xfId="36020" xr:uid="{267065EB-5391-4DF7-986C-BA921A6615C7}"/>
    <cellStyle name="Millares 174 2 2 4 2 3 3" xfId="21152" xr:uid="{E211D511-89CB-4F07-A304-343CCFB83EF6}"/>
    <cellStyle name="Millares 174 2 2 4 2 3 3 2" xfId="42655" xr:uid="{407DF61E-EF00-47D6-8153-3B6F6C201FA7}"/>
    <cellStyle name="Millares 174 2 2 4 2 3 4" xfId="27757" xr:uid="{72644D4E-9FE2-4A11-9033-1F48FF81EE66}"/>
    <cellStyle name="Millares 174 2 2 4 2 3 5" xfId="49260" xr:uid="{2B3EA498-DAFB-4EF0-8689-BFB39E658B91}"/>
    <cellStyle name="Millares 174 2 2 4 2 4" xfId="7892" xr:uid="{C69B75C0-DD73-4D21-BC5F-11F61830D9BC}"/>
    <cellStyle name="Millares 174 2 2 4 2 4 2" xfId="29395" xr:uid="{7B865ED4-E631-42C4-865E-CD2F1D0739C1}"/>
    <cellStyle name="Millares 174 2 2 4 2 5" xfId="9549" xr:uid="{CADB7567-B359-40FA-8B74-F59465354131}"/>
    <cellStyle name="Millares 174 2 2 4 2 5 2" xfId="31052" xr:uid="{0AC7AB16-D0EA-4135-A27B-C86E083D9B10}"/>
    <cellStyle name="Millares 174 2 2 4 2 6" xfId="16184" xr:uid="{68D4717D-F6DE-4247-8808-2589A10AB537}"/>
    <cellStyle name="Millares 174 2 2 4 2 6 2" xfId="37687" xr:uid="{821F4118-F346-4B68-9E37-0986E765B1FA}"/>
    <cellStyle name="Millares 174 2 2 4 2 7" xfId="22789" xr:uid="{F3D1B6C4-A342-4061-9AA2-DABB48AC7335}"/>
    <cellStyle name="Millares 174 2 2 4 2 8" xfId="44292" xr:uid="{016634D7-997B-46FE-AD27-3CF8F1BC7F56}"/>
    <cellStyle name="Millares 174 2 2 4 3" xfId="1970" xr:uid="{BBD05CF9-ED65-43C5-B097-B1804BA7F051}"/>
    <cellStyle name="Millares 174 2 2 4 3 2" xfId="10236" xr:uid="{73426D06-7BA1-483A-B331-2872F4443400}"/>
    <cellStyle name="Millares 174 2 2 4 3 2 2" xfId="31739" xr:uid="{2CE5D7BD-5028-49F1-8BD4-8A27FA9DDF3F}"/>
    <cellStyle name="Millares 174 2 2 4 3 3" xfId="16871" xr:uid="{C1303988-AEE8-42BA-BA8F-672B37CE59BA}"/>
    <cellStyle name="Millares 174 2 2 4 3 3 2" xfId="38374" xr:uid="{A4EE7F8E-3F10-4C39-941C-B93094D71450}"/>
    <cellStyle name="Millares 174 2 2 4 3 4" xfId="23476" xr:uid="{664DD013-A11D-46B6-9C58-91FE0045B7D4}"/>
    <cellStyle name="Millares 174 2 2 4 3 5" xfId="44979" xr:uid="{0530410E-957C-446F-A7C8-8270E3D57DB8}"/>
    <cellStyle name="Millares 174 2 2 4 4" xfId="2769" xr:uid="{3A2DAC01-C02A-4416-B1F7-9F2F134D84F0}"/>
    <cellStyle name="Millares 174 2 2 4 4 2" xfId="11035" xr:uid="{0047A2C2-C6EE-49A3-9CF5-335303802AF7}"/>
    <cellStyle name="Millares 174 2 2 4 4 2 2" xfId="32538" xr:uid="{EDD0B08D-2D4B-4757-8862-F34C29B90605}"/>
    <cellStyle name="Millares 174 2 2 4 4 3" xfId="17670" xr:uid="{6AB8AA3C-B863-4D72-BF72-EBF6608D98CC}"/>
    <cellStyle name="Millares 174 2 2 4 4 3 2" xfId="39173" xr:uid="{BECD62EC-1BF3-4EA8-BF6C-F00471EDC856}"/>
    <cellStyle name="Millares 174 2 2 4 4 4" xfId="24275" xr:uid="{536F439F-999E-4598-BBB3-C6244735CE0C}"/>
    <cellStyle name="Millares 174 2 2 4 4 5" xfId="45778" xr:uid="{A4A5DA6B-DC2C-490A-9358-388E1074B433}"/>
    <cellStyle name="Millares 174 2 2 4 5" xfId="3166" xr:uid="{7FAA3A34-9D0E-4A27-99C2-B82AABD7C938}"/>
    <cellStyle name="Millares 174 2 2 4 5 2" xfId="11432" xr:uid="{F6B7082E-A396-46D6-B7ED-6678EA31906C}"/>
    <cellStyle name="Millares 174 2 2 4 5 2 2" xfId="32935" xr:uid="{C131B647-0F80-45E6-8D16-CC7731192060}"/>
    <cellStyle name="Millares 174 2 2 4 5 3" xfId="18067" xr:uid="{39DD2F3B-7DFA-4587-9FA0-260CF7BBB428}"/>
    <cellStyle name="Millares 174 2 2 4 5 3 2" xfId="39570" xr:uid="{B68F9A64-FF9D-4A65-8271-1C3EF9554504}"/>
    <cellStyle name="Millares 174 2 2 4 5 4" xfId="24672" xr:uid="{3604CFA6-E075-42A3-9BD6-4FE9C6BFB63C}"/>
    <cellStyle name="Millares 174 2 2 4 5 5" xfId="46175" xr:uid="{8B8F6351-AE6A-433A-903C-BD834A77819A}"/>
    <cellStyle name="Millares 174 2 2 4 6" xfId="4913" xr:uid="{37AE0E0B-A630-4F0B-8C73-86BD047CFEA4}"/>
    <cellStyle name="Millares 174 2 2 4 6 2" xfId="13179" xr:uid="{18B4C51C-D976-4005-B7FC-86B2FA40AC19}"/>
    <cellStyle name="Millares 174 2 2 4 6 2 2" xfId="34682" xr:uid="{09BC81ED-8EA9-4D3F-BDB8-FF0DB4D38F4D}"/>
    <cellStyle name="Millares 174 2 2 4 6 3" xfId="19814" xr:uid="{ADAF9618-6DCF-434D-AD06-E93561C1CAAD}"/>
    <cellStyle name="Millares 174 2 2 4 6 3 2" xfId="41317" xr:uid="{C2C90E43-A06A-4B89-BA4B-BF59276DFAE7}"/>
    <cellStyle name="Millares 174 2 2 4 6 4" xfId="26419" xr:uid="{A482347E-1810-4B1E-B481-EDA54FB6D895}"/>
    <cellStyle name="Millares 174 2 2 4 6 5" xfId="47922" xr:uid="{242B70DB-EA26-4632-A668-B6117CC74688}"/>
    <cellStyle name="Millares 174 2 2 4 7" xfId="5305" xr:uid="{338A682F-6E0C-45CB-AF1D-98EBB2E1AD73}"/>
    <cellStyle name="Millares 174 2 2 4 7 2" xfId="13571" xr:uid="{4D0ACF1D-E166-4D84-88E3-1671886B51B5}"/>
    <cellStyle name="Millares 174 2 2 4 7 2 2" xfId="35074" xr:uid="{1817DC8F-1D96-43F5-8077-BCA0F5DE486C}"/>
    <cellStyle name="Millares 174 2 2 4 7 3" xfId="20206" xr:uid="{593B3899-8B95-4EC9-9F6D-98C2A91C2249}"/>
    <cellStyle name="Millares 174 2 2 4 7 3 2" xfId="41709" xr:uid="{41FC5DB5-567B-4650-A577-64CBAA03E195}"/>
    <cellStyle name="Millares 174 2 2 4 7 4" xfId="26811" xr:uid="{7D988897-F885-448C-8561-7B055E46FA28}"/>
    <cellStyle name="Millares 174 2 2 4 7 5" xfId="48314" xr:uid="{14641A38-CAB0-4A84-9A4D-33D73CFCA777}"/>
    <cellStyle name="Millares 174 2 2 4 8" xfId="6946" xr:uid="{C2BBE287-557C-4FE9-B313-D746BD70A85F}"/>
    <cellStyle name="Millares 174 2 2 4 8 2" xfId="28449" xr:uid="{3D79AA76-29A7-4973-B25B-DC4584DA935E}"/>
    <cellStyle name="Millares 174 2 2 4 9" xfId="8602" xr:uid="{00D20C7E-E63F-4F23-BEB6-36906B51DBAC}"/>
    <cellStyle name="Millares 174 2 2 4 9 2" xfId="30105" xr:uid="{9516C719-9CD8-402C-9C2B-1CBE10D43B70}"/>
    <cellStyle name="Millares 174 2 2 5" xfId="619" xr:uid="{931DA52D-6DB3-4695-B104-D1B29ACEA49C}"/>
    <cellStyle name="Millares 174 2 2 5 10" xfId="43628" xr:uid="{BA447B8E-9101-4036-9B7F-3F703AF1F0C2}"/>
    <cellStyle name="Millares 174 2 2 5 2" xfId="1565" xr:uid="{EE8A23EC-750C-4CF0-AFF3-896CE7859634}"/>
    <cellStyle name="Millares 174 2 2 5 2 2" xfId="4394" xr:uid="{869E899D-A065-4624-8369-CC9064B31EA1}"/>
    <cellStyle name="Millares 174 2 2 5 2 2 2" xfId="12660" xr:uid="{71AE3226-E6F9-45B8-9D50-60718353F8D8}"/>
    <cellStyle name="Millares 174 2 2 5 2 2 2 2" xfId="34163" xr:uid="{887C8F9B-CB71-4E7B-B691-48A04CFA9397}"/>
    <cellStyle name="Millares 174 2 2 5 2 2 3" xfId="19295" xr:uid="{BAAAAC09-91D9-4431-8781-6289573C2BB4}"/>
    <cellStyle name="Millares 174 2 2 5 2 2 3 2" xfId="40798" xr:uid="{A804FCAA-24A0-49E8-A547-AE87EB3AE240}"/>
    <cellStyle name="Millares 174 2 2 5 2 2 4" xfId="25900" xr:uid="{3726F265-FA78-4E3A-857A-840BD24714A6}"/>
    <cellStyle name="Millares 174 2 2 5 2 2 5" xfId="47403" xr:uid="{95FC522B-4173-4377-BE6F-21132BCB711E}"/>
    <cellStyle name="Millares 174 2 2 5 2 3" xfId="6533" xr:uid="{00437A24-9AA6-4302-8133-A5072DC62F08}"/>
    <cellStyle name="Millares 174 2 2 5 2 3 2" xfId="14799" xr:uid="{0A4B5A34-0CF6-4BA5-AF43-A448F90FB4D1}"/>
    <cellStyle name="Millares 174 2 2 5 2 3 2 2" xfId="36302" xr:uid="{15365DE7-D666-462A-8084-63EFAA4F4C5B}"/>
    <cellStyle name="Millares 174 2 2 5 2 3 3" xfId="21434" xr:uid="{E3FF2A40-D1DD-41B9-B7EF-938162D24784}"/>
    <cellStyle name="Millares 174 2 2 5 2 3 3 2" xfId="42937" xr:uid="{D1D1C475-EE93-4A77-9DE8-B67B244EDBD9}"/>
    <cellStyle name="Millares 174 2 2 5 2 3 4" xfId="28039" xr:uid="{8CB310D4-5D94-4961-B940-0AAF92E461E5}"/>
    <cellStyle name="Millares 174 2 2 5 2 3 5" xfId="49542" xr:uid="{66F0DA47-D128-48D2-8D0B-FBA490F993ED}"/>
    <cellStyle name="Millares 174 2 2 5 2 4" xfId="8174" xr:uid="{E93E2BA4-F554-4FCB-917C-913BF43E7B7F}"/>
    <cellStyle name="Millares 174 2 2 5 2 4 2" xfId="29677" xr:uid="{31E9A32A-62EA-46F2-B8C0-90F1AA107DF8}"/>
    <cellStyle name="Millares 174 2 2 5 2 5" xfId="9831" xr:uid="{3FBA9CBB-1AD4-43A2-8016-EB6C1A8B5233}"/>
    <cellStyle name="Millares 174 2 2 5 2 5 2" xfId="31334" xr:uid="{291D4B03-116E-48F1-845F-32AF4F68D0D3}"/>
    <cellStyle name="Millares 174 2 2 5 2 6" xfId="16466" xr:uid="{D4299CD8-215E-41FC-AD2D-C5C5FFD504A0}"/>
    <cellStyle name="Millares 174 2 2 5 2 6 2" xfId="37969" xr:uid="{81F15470-8CED-4BF8-91AD-0383CFAABD52}"/>
    <cellStyle name="Millares 174 2 2 5 2 7" xfId="23071" xr:uid="{3F47186A-F445-4EF8-8F6F-4902D89670F8}"/>
    <cellStyle name="Millares 174 2 2 5 2 8" xfId="44574" xr:uid="{F9C0666F-2ADF-46BA-A9F7-BBF567A8E110}"/>
    <cellStyle name="Millares 174 2 2 5 3" xfId="2252" xr:uid="{76B55A56-480A-4834-B8AB-302EC393486D}"/>
    <cellStyle name="Millares 174 2 2 5 3 2" xfId="10518" xr:uid="{25CF0358-45C4-43E0-A609-E6C1AE1B690A}"/>
    <cellStyle name="Millares 174 2 2 5 3 2 2" xfId="32021" xr:uid="{7FE56D5B-5F1F-49BC-B26B-352B59A3DCFE}"/>
    <cellStyle name="Millares 174 2 2 5 3 3" xfId="17153" xr:uid="{0362986C-2113-4E3B-9861-6D0D834297BF}"/>
    <cellStyle name="Millares 174 2 2 5 3 3 2" xfId="38656" xr:uid="{AE850FA4-73F0-439E-9786-B2C2A16010B2}"/>
    <cellStyle name="Millares 174 2 2 5 3 4" xfId="23758" xr:uid="{1F80C99C-B206-4EF4-B0E9-5D79FC3A79CD}"/>
    <cellStyle name="Millares 174 2 2 5 3 5" xfId="45261" xr:uid="{55276EE0-A8B1-47CC-A508-C616CAA4B5F8}"/>
    <cellStyle name="Millares 174 2 2 5 4" xfId="3448" xr:uid="{5E8B8822-5628-45ED-B808-943FF6B661BF}"/>
    <cellStyle name="Millares 174 2 2 5 4 2" xfId="11714" xr:uid="{BEDF51CD-A06A-4D66-ADA9-3F74810485B8}"/>
    <cellStyle name="Millares 174 2 2 5 4 2 2" xfId="33217" xr:uid="{BE3787BE-2A39-498C-AEE0-0302596638E6}"/>
    <cellStyle name="Millares 174 2 2 5 4 3" xfId="18349" xr:uid="{96A18156-7587-4069-B634-6CA1CF222DE6}"/>
    <cellStyle name="Millares 174 2 2 5 4 3 2" xfId="39852" xr:uid="{AC50F921-954F-4F0F-9B3B-7ADC94276B92}"/>
    <cellStyle name="Millares 174 2 2 5 4 4" xfId="24954" xr:uid="{511EF405-4B2E-4882-A934-E7BC936C9262}"/>
    <cellStyle name="Millares 174 2 2 5 4 5" xfId="46457" xr:uid="{F1EE17B5-DCCD-40D4-BAF1-DE660484F501}"/>
    <cellStyle name="Millares 174 2 2 5 5" xfId="5587" xr:uid="{23FABFCF-2A27-4AED-827E-E0AFA6129C16}"/>
    <cellStyle name="Millares 174 2 2 5 5 2" xfId="13853" xr:uid="{164E029F-B8BD-4DFE-B241-DB7BAA02A4F6}"/>
    <cellStyle name="Millares 174 2 2 5 5 2 2" xfId="35356" xr:uid="{0C5C511D-4EDE-4AF4-A122-9BE07676AEA4}"/>
    <cellStyle name="Millares 174 2 2 5 5 3" xfId="20488" xr:uid="{BBB5F41B-2E7A-4461-8AA5-43569C985CA1}"/>
    <cellStyle name="Millares 174 2 2 5 5 3 2" xfId="41991" xr:uid="{2DB676F8-02B4-4630-B033-69F405E58238}"/>
    <cellStyle name="Millares 174 2 2 5 5 4" xfId="27093" xr:uid="{F0B1A8B2-2B67-4C8F-B7CB-3FF6BF1660F5}"/>
    <cellStyle name="Millares 174 2 2 5 5 5" xfId="48596" xr:uid="{0CFBFF8C-3722-43B2-9C75-067163FFD4A1}"/>
    <cellStyle name="Millares 174 2 2 5 6" xfId="7228" xr:uid="{BA2F5004-BFB0-45CA-8739-74313ECF495F}"/>
    <cellStyle name="Millares 174 2 2 5 6 2" xfId="28731" xr:uid="{8CCCE611-C84C-4A19-B76B-86898830BA9D}"/>
    <cellStyle name="Millares 174 2 2 5 7" xfId="8885" xr:uid="{5D01E902-CD9C-41FF-B7D7-4FD6B5B789B5}"/>
    <cellStyle name="Millares 174 2 2 5 7 2" xfId="30388" xr:uid="{AF34809A-4B54-40EF-BC0B-2ABD428E81D5}"/>
    <cellStyle name="Millares 174 2 2 5 8" xfId="15520" xr:uid="{8536FCF0-CB12-4E66-BBC3-981754DAAA9E}"/>
    <cellStyle name="Millares 174 2 2 5 8 2" xfId="37023" xr:uid="{2E177C93-E5D7-4B98-99C2-1A358E292D72}"/>
    <cellStyle name="Millares 174 2 2 5 9" xfId="22125" xr:uid="{F4D8F39B-6202-4E62-AA3F-B5A8036C0504}"/>
    <cellStyle name="Millares 174 2 2 6" xfId="887" xr:uid="{80406CCD-B38D-4C57-A3B9-C4C3153D577D}"/>
    <cellStyle name="Millares 174 2 2 6 2" xfId="3716" xr:uid="{96AD7D1F-49F4-4398-8BEB-836EAE3BF7B1}"/>
    <cellStyle name="Millares 174 2 2 6 2 2" xfId="11982" xr:uid="{8FA6B9FD-DA74-4F81-BDF4-9917FAC0A595}"/>
    <cellStyle name="Millares 174 2 2 6 2 2 2" xfId="33485" xr:uid="{8948E91B-50E4-459E-A637-4A6B9FAE8EF5}"/>
    <cellStyle name="Millares 174 2 2 6 2 3" xfId="18617" xr:uid="{61233EA7-9DE4-46B0-9E33-7F49DC0F7EF6}"/>
    <cellStyle name="Millares 174 2 2 6 2 3 2" xfId="40120" xr:uid="{74A2D098-7EDA-4202-8441-3CC66C5D354A}"/>
    <cellStyle name="Millares 174 2 2 6 2 4" xfId="25222" xr:uid="{C14BA60D-FE63-4520-ABF2-8D109EFABBF1}"/>
    <cellStyle name="Millares 174 2 2 6 2 5" xfId="46725" xr:uid="{74D172DF-2A91-43DD-AAED-A7D0DDD8F5B2}"/>
    <cellStyle name="Millares 174 2 2 6 3" xfId="5855" xr:uid="{07B4941B-A75F-4ED5-8C9B-B619E3283433}"/>
    <cellStyle name="Millares 174 2 2 6 3 2" xfId="14121" xr:uid="{58AE8367-7BE6-4DE8-AF1D-DC4D24127C21}"/>
    <cellStyle name="Millares 174 2 2 6 3 2 2" xfId="35624" xr:uid="{D0D2DDB3-9B38-4AC9-A779-52865D662F23}"/>
    <cellStyle name="Millares 174 2 2 6 3 3" xfId="20756" xr:uid="{129A7414-3B7D-4329-95DB-E5FEF57BAC06}"/>
    <cellStyle name="Millares 174 2 2 6 3 3 2" xfId="42259" xr:uid="{821096A7-987D-4F16-AAE3-FC897C80019C}"/>
    <cellStyle name="Millares 174 2 2 6 3 4" xfId="27361" xr:uid="{93A0EE22-6925-4282-9078-AB01D5681920}"/>
    <cellStyle name="Millares 174 2 2 6 3 5" xfId="48864" xr:uid="{CBCBDD9D-FAEE-4D27-A915-CDAAB8DBF347}"/>
    <cellStyle name="Millares 174 2 2 6 4" xfId="7496" xr:uid="{F6AA3DA2-29F1-4A79-A24F-996ED79121DD}"/>
    <cellStyle name="Millares 174 2 2 6 4 2" xfId="28999" xr:uid="{93F4AABD-8949-40EA-901A-A32DFC7D8D2B}"/>
    <cellStyle name="Millares 174 2 2 6 5" xfId="9153" xr:uid="{3651DD18-7CD4-44A7-8E5C-641B7E32CECF}"/>
    <cellStyle name="Millares 174 2 2 6 5 2" xfId="30656" xr:uid="{566F21C7-BC80-4745-B317-760CAE65CEEB}"/>
    <cellStyle name="Millares 174 2 2 6 6" xfId="15788" xr:uid="{D146BD36-0E11-4071-8D69-CCC76812DE29}"/>
    <cellStyle name="Millares 174 2 2 6 6 2" xfId="37291" xr:uid="{1E909F89-0F16-4301-A148-873D14C96EBB}"/>
    <cellStyle name="Millares 174 2 2 6 7" xfId="22393" xr:uid="{9330C79B-B8E7-4456-9600-FD75F9051728}"/>
    <cellStyle name="Millares 174 2 2 6 8" xfId="43896" xr:uid="{E76CE8CC-D189-41EF-B2FF-5F6703F7921F}"/>
    <cellStyle name="Millares 174 2 2 7" xfId="1148" xr:uid="{2415E0F0-1EFC-426C-8235-3074F3B100F4}"/>
    <cellStyle name="Millares 174 2 2 7 2" xfId="3977" xr:uid="{13F0FD43-507F-4A19-80B3-05AAAB497D44}"/>
    <cellStyle name="Millares 174 2 2 7 2 2" xfId="12243" xr:uid="{B28C599B-27C1-4CBB-8854-9CACEDBBE73B}"/>
    <cellStyle name="Millares 174 2 2 7 2 2 2" xfId="33746" xr:uid="{42AFB566-0C11-40F6-B7AA-D34421757F42}"/>
    <cellStyle name="Millares 174 2 2 7 2 3" xfId="18878" xr:uid="{F6EF5E51-8582-4765-BF0A-8C38233E6917}"/>
    <cellStyle name="Millares 174 2 2 7 2 3 2" xfId="40381" xr:uid="{9CD1BEC2-1B10-4701-BCCB-45F4D430E0CD}"/>
    <cellStyle name="Millares 174 2 2 7 2 4" xfId="25483" xr:uid="{70CABFFD-1F42-4098-86D3-0864336F4089}"/>
    <cellStyle name="Millares 174 2 2 7 2 5" xfId="46986" xr:uid="{1C6CBEA3-6E12-42BC-B57D-2B9A4B8DB223}"/>
    <cellStyle name="Millares 174 2 2 7 3" xfId="6116" xr:uid="{DA8BD47E-8CC4-4F4A-84B2-6CB108F6B920}"/>
    <cellStyle name="Millares 174 2 2 7 3 2" xfId="14382" xr:uid="{31EF1A44-16AE-4E69-B52D-609B054CF656}"/>
    <cellStyle name="Millares 174 2 2 7 3 2 2" xfId="35885" xr:uid="{B8B9DEBC-7A2E-44E7-98C8-B13825ECB744}"/>
    <cellStyle name="Millares 174 2 2 7 3 3" xfId="21017" xr:uid="{F0A8F85A-C792-4DA3-B0FF-C4E158362B90}"/>
    <cellStyle name="Millares 174 2 2 7 3 3 2" xfId="42520" xr:uid="{4DEEB706-6F37-4424-87EC-8FD544AD96FE}"/>
    <cellStyle name="Millares 174 2 2 7 3 4" xfId="27622" xr:uid="{9619F313-74E3-48F5-8FA0-DC7AB83187C9}"/>
    <cellStyle name="Millares 174 2 2 7 3 5" xfId="49125" xr:uid="{7DB2DC7F-C725-4C27-A274-2DCB1D884F7E}"/>
    <cellStyle name="Millares 174 2 2 7 4" xfId="7757" xr:uid="{A2F63A6F-5E39-4D90-B41F-1088FCE08237}"/>
    <cellStyle name="Millares 174 2 2 7 4 2" xfId="29260" xr:uid="{D304B7C8-ACA6-4BB4-8922-0B9A8EAA48E3}"/>
    <cellStyle name="Millares 174 2 2 7 5" xfId="9414" xr:uid="{9EBC9F80-2E31-418C-A0EC-828CC95CF88C}"/>
    <cellStyle name="Millares 174 2 2 7 5 2" xfId="30917" xr:uid="{D28FA1C7-0E4A-4D25-959C-CE05B52DF2E5}"/>
    <cellStyle name="Millares 174 2 2 7 6" xfId="16049" xr:uid="{01397766-E5BD-4875-8801-BF40820D6DDE}"/>
    <cellStyle name="Millares 174 2 2 7 6 2" xfId="37552" xr:uid="{54122F4D-2E93-4FBB-BB07-92F5111D9371}"/>
    <cellStyle name="Millares 174 2 2 7 7" xfId="22654" xr:uid="{8AF65880-8B3E-407D-844C-CDE858DE3D58}"/>
    <cellStyle name="Millares 174 2 2 7 8" xfId="44157" xr:uid="{DC574F44-3809-45D8-93C2-65D5776AE4F1}"/>
    <cellStyle name="Millares 174 2 2 8" xfId="1836" xr:uid="{161FB945-6A68-4C9C-8CC5-D2FAEEEDD139}"/>
    <cellStyle name="Millares 174 2 2 8 2" xfId="10102" xr:uid="{DC7263FA-7C4A-4C46-9FB7-7D7AFF033E1C}"/>
    <cellStyle name="Millares 174 2 2 8 2 2" xfId="31605" xr:uid="{9EAF6968-264C-4FC1-AB0F-9E18B69EA550}"/>
    <cellStyle name="Millares 174 2 2 8 3" xfId="16737" xr:uid="{6D019327-EC40-493D-87EB-3FBA41D0F3C4}"/>
    <cellStyle name="Millares 174 2 2 8 3 2" xfId="38240" xr:uid="{575F3F57-037A-4A1A-9722-B44A86CB2A86}"/>
    <cellStyle name="Millares 174 2 2 8 4" xfId="23342" xr:uid="{167B5DE2-235B-48AF-98E2-F9B79E2E6BC1}"/>
    <cellStyle name="Millares 174 2 2 8 5" xfId="44845" xr:uid="{6549CE9B-5A31-431F-8209-8D76AB635BF0}"/>
    <cellStyle name="Millares 174 2 2 9" xfId="2521" xr:uid="{AD2AAEF9-6F96-4D98-99D2-145994E67C7C}"/>
    <cellStyle name="Millares 174 2 2 9 2" xfId="10787" xr:uid="{F7ACC34C-737A-4005-A515-CB11FD97E2D8}"/>
    <cellStyle name="Millares 174 2 2 9 2 2" xfId="32290" xr:uid="{EC4FFEEF-E34E-4745-A71C-D5236123A72E}"/>
    <cellStyle name="Millares 174 2 2 9 3" xfId="17422" xr:uid="{8C05801F-1625-4FE8-9997-21038054D3A2}"/>
    <cellStyle name="Millares 174 2 2 9 3 2" xfId="38925" xr:uid="{FA186D7C-BAED-4472-8E85-32B40418D847}"/>
    <cellStyle name="Millares 174 2 2 9 4" xfId="24027" xr:uid="{F9AEFC06-7A13-4E3E-B3A5-84F42B461C3D}"/>
    <cellStyle name="Millares 174 2 2 9 5" xfId="45530" xr:uid="{1485F7C5-8F9F-423A-A31B-F4FE69109B8C}"/>
    <cellStyle name="Millares 174 2 3" xfId="149" xr:uid="{EB900D18-A748-447C-B2AD-B5DEDFDB53EA}"/>
    <cellStyle name="Millares 174 2 3 10" xfId="4686" xr:uid="{C6F365AE-FC55-45BA-A46D-518032BDEDDB}"/>
    <cellStyle name="Millares 174 2 3 10 2" xfId="12952" xr:uid="{C6D4ADCD-6510-45D7-A766-57D4B1CFF911}"/>
    <cellStyle name="Millares 174 2 3 10 2 2" xfId="34455" xr:uid="{42B7BE8B-19A6-4D36-808E-5B0ABA3F83A4}"/>
    <cellStyle name="Millares 174 2 3 10 3" xfId="19587" xr:uid="{065C0BD3-3CE1-41E3-AF52-9BA93DA3C1BD}"/>
    <cellStyle name="Millares 174 2 3 10 3 2" xfId="41090" xr:uid="{FFAC2B30-0290-4D8B-833F-DE0B464A5699}"/>
    <cellStyle name="Millares 174 2 3 10 4" xfId="26192" xr:uid="{DAE02793-B7A8-456F-8A98-13893FBB8546}"/>
    <cellStyle name="Millares 174 2 3 10 5" xfId="47695" xr:uid="{638EE337-1DD8-47CE-8CEB-A16DF112D90C}"/>
    <cellStyle name="Millares 174 2 3 11" xfId="5189" xr:uid="{62021940-B342-465C-930F-6B5FB2BA3106}"/>
    <cellStyle name="Millares 174 2 3 11 2" xfId="13455" xr:uid="{BDDC7486-D2C9-4481-92F1-797677610764}"/>
    <cellStyle name="Millares 174 2 3 11 2 2" xfId="34958" xr:uid="{55A6CF62-4C86-4A0A-A65C-4A04E27B62C3}"/>
    <cellStyle name="Millares 174 2 3 11 3" xfId="20090" xr:uid="{0BCD0180-553E-4A35-9B2C-BE50B58C44FD}"/>
    <cellStyle name="Millares 174 2 3 11 3 2" xfId="41593" xr:uid="{8051F49F-2BB7-4F37-9405-361EE0F9125D}"/>
    <cellStyle name="Millares 174 2 3 11 4" xfId="26695" xr:uid="{74450FE0-5DB1-42B4-851D-BF6DBD1EB3F5}"/>
    <cellStyle name="Millares 174 2 3 11 5" xfId="48198" xr:uid="{D5A74656-CAD6-4E89-8CAD-67524C5486A5}"/>
    <cellStyle name="Millares 174 2 3 12" xfId="6830" xr:uid="{3B5C5E46-E34F-4A7D-AC4B-B031ECA59AAF}"/>
    <cellStyle name="Millares 174 2 3 12 2" xfId="28333" xr:uid="{B9111400-F868-4BB5-AC70-D1266D9BD39D}"/>
    <cellStyle name="Millares 174 2 3 13" xfId="8484" xr:uid="{786C1A57-0F6C-442A-8DDC-9B788FA24AFB}"/>
    <cellStyle name="Millares 174 2 3 13 2" xfId="29987" xr:uid="{62732EBF-0A67-43BA-BFEF-2453CD19AC35}"/>
    <cellStyle name="Millares 174 2 3 14" xfId="15123" xr:uid="{C209BCAD-756A-4F80-8F02-98DDEE8FFD2A}"/>
    <cellStyle name="Millares 174 2 3 14 2" xfId="36626" xr:uid="{8D2CA5CD-F150-43B6-B002-3C26C4B74C45}"/>
    <cellStyle name="Millares 174 2 3 15" xfId="21728" xr:uid="{5E5A2338-8A56-4BF3-A318-7ABBB0DDD659}"/>
    <cellStyle name="Millares 174 2 3 16" xfId="43231" xr:uid="{723184D2-213C-4F84-ADF4-1F6B2FB2064C}"/>
    <cellStyle name="Millares 174 2 3 2" xfId="481" xr:uid="{89B5B8D1-9478-4AC7-9409-E3BF518FC642}"/>
    <cellStyle name="Millares 174 2 3 2 10" xfId="7092" xr:uid="{ABB406CE-3797-4650-88C1-27BC0980A389}"/>
    <cellStyle name="Millares 174 2 3 2 10 2" xfId="28595" xr:uid="{737B7BFD-2F3A-4FC5-B01F-57177F819A42}"/>
    <cellStyle name="Millares 174 2 3 2 11" xfId="8748" xr:uid="{B572886E-F09C-46E6-B6B5-AC20360019B2}"/>
    <cellStyle name="Millares 174 2 3 2 11 2" xfId="30251" xr:uid="{81158D45-DEBE-47E7-AE33-F9CEA032A7D6}"/>
    <cellStyle name="Millares 174 2 3 2 12" xfId="15384" xr:uid="{0C8C579B-E4F7-4580-A53E-471B12324065}"/>
    <cellStyle name="Millares 174 2 3 2 12 2" xfId="36887" xr:uid="{F37A7911-B5BA-4080-9519-9FF30608604C}"/>
    <cellStyle name="Millares 174 2 3 2 13" xfId="21989" xr:uid="{130D7605-D0F4-4DDB-8F1E-EAE9EE4477F6}"/>
    <cellStyle name="Millares 174 2 3 2 14" xfId="43492" xr:uid="{0A5397FA-FA4C-47F5-8307-B28FDA72AF80}"/>
    <cellStyle name="Millares 174 2 3 2 2" xfId="763" xr:uid="{AB89B2E7-6B96-4287-BCEB-8A04399D17B1}"/>
    <cellStyle name="Millares 174 2 3 2 2 10" xfId="15664" xr:uid="{61705F08-F617-4632-92E3-80A538CF5538}"/>
    <cellStyle name="Millares 174 2 3 2 2 10 2" xfId="37167" xr:uid="{5E7ACADF-84A5-4B32-844D-B9611B9271E3}"/>
    <cellStyle name="Millares 174 2 3 2 2 11" xfId="22269" xr:uid="{C38916F3-8360-4A45-AB5C-468E987B7FC7}"/>
    <cellStyle name="Millares 174 2 3 2 2 12" xfId="43772" xr:uid="{A318D09B-B271-46C7-80E0-17680F5CF4D5}"/>
    <cellStyle name="Millares 174 2 3 2 2 2" xfId="1709" xr:uid="{B6A0776C-850E-44D5-90D6-1724D01B5DA0}"/>
    <cellStyle name="Millares 174 2 3 2 2 2 2" xfId="4538" xr:uid="{578B3C8C-0B54-4DD0-8A55-F07078A3AEA9}"/>
    <cellStyle name="Millares 174 2 3 2 2 2 2 2" xfId="12804" xr:uid="{B615A282-1DD2-4525-AB19-B7C63B4F7630}"/>
    <cellStyle name="Millares 174 2 3 2 2 2 2 2 2" xfId="34307" xr:uid="{DB703633-3202-41BB-A632-7C06A2BF5ED5}"/>
    <cellStyle name="Millares 174 2 3 2 2 2 2 3" xfId="19439" xr:uid="{C4D07331-DEF6-4D85-8516-49A128801ABA}"/>
    <cellStyle name="Millares 174 2 3 2 2 2 2 3 2" xfId="40942" xr:uid="{7B51D0EB-A443-4839-85EA-6796316A7DA1}"/>
    <cellStyle name="Millares 174 2 3 2 2 2 2 4" xfId="26044" xr:uid="{D0E7343A-1718-4DAD-B8B4-2E1F99FD2436}"/>
    <cellStyle name="Millares 174 2 3 2 2 2 2 5" xfId="47547" xr:uid="{E423A78A-3EE8-4C41-9EAC-65CE82F6106D}"/>
    <cellStyle name="Millares 174 2 3 2 2 2 3" xfId="6677" xr:uid="{DFE9D34D-9B27-4292-B850-1827C30CE084}"/>
    <cellStyle name="Millares 174 2 3 2 2 2 3 2" xfId="14943" xr:uid="{287C50DC-522C-4870-847B-A24178B4A4FE}"/>
    <cellStyle name="Millares 174 2 3 2 2 2 3 2 2" xfId="36446" xr:uid="{112B4EA8-344F-495A-86A4-92DABFC7DAE9}"/>
    <cellStyle name="Millares 174 2 3 2 2 2 3 3" xfId="21578" xr:uid="{05FD07B2-3582-43E6-8A21-08A3A51E822A}"/>
    <cellStyle name="Millares 174 2 3 2 2 2 3 3 2" xfId="43081" xr:uid="{6113AB6C-5EA7-46CB-961E-91F61531F534}"/>
    <cellStyle name="Millares 174 2 3 2 2 2 3 4" xfId="28183" xr:uid="{8F2BDB12-0423-489F-8F83-422BC9565ACC}"/>
    <cellStyle name="Millares 174 2 3 2 2 2 3 5" xfId="49686" xr:uid="{75AE752B-AFC9-479C-BE64-51EFAE06A6F1}"/>
    <cellStyle name="Millares 174 2 3 2 2 2 4" xfId="8318" xr:uid="{4B91E808-F26B-4522-9641-82127560A5AB}"/>
    <cellStyle name="Millares 174 2 3 2 2 2 4 2" xfId="29821" xr:uid="{220F9755-6513-4EEA-BE6C-718C8268A047}"/>
    <cellStyle name="Millares 174 2 3 2 2 2 5" xfId="9975" xr:uid="{4DBE0F3C-8393-49C4-9FEA-DE048D9D04AA}"/>
    <cellStyle name="Millares 174 2 3 2 2 2 5 2" xfId="31478" xr:uid="{3FB0FD34-6E0F-4E12-ABBA-BA6847B30D8F}"/>
    <cellStyle name="Millares 174 2 3 2 2 2 6" xfId="16610" xr:uid="{2283939B-BDA5-4AFC-850D-ED89539474E6}"/>
    <cellStyle name="Millares 174 2 3 2 2 2 6 2" xfId="38113" xr:uid="{30118E14-6B83-4B09-AA19-426EAF09661C}"/>
    <cellStyle name="Millares 174 2 3 2 2 2 7" xfId="23215" xr:uid="{CB3D8CE9-D899-4099-9555-0CA60940EF46}"/>
    <cellStyle name="Millares 174 2 3 2 2 2 8" xfId="44718" xr:uid="{8F4EC0F6-9162-46AD-BA9B-B5B155EE6462}"/>
    <cellStyle name="Millares 174 2 3 2 2 3" xfId="2396" xr:uid="{3387D689-B455-489B-917B-CBB401F1B0E0}"/>
    <cellStyle name="Millares 174 2 3 2 2 3 2" xfId="10662" xr:uid="{1F3C7C0E-F136-492D-99FC-528296E9C7F3}"/>
    <cellStyle name="Millares 174 2 3 2 2 3 2 2" xfId="32165" xr:uid="{6980E2D4-B3ED-434B-8393-C492296E4B86}"/>
    <cellStyle name="Millares 174 2 3 2 2 3 3" xfId="17297" xr:uid="{BB1509D8-B90C-4901-95F9-7255D2396959}"/>
    <cellStyle name="Millares 174 2 3 2 2 3 3 2" xfId="38800" xr:uid="{90D666DC-83FF-4D65-A870-14EF031DB50F}"/>
    <cellStyle name="Millares 174 2 3 2 2 3 4" xfId="23902" xr:uid="{9D6A6C8C-7DC0-48A1-80F4-E1C87D564FE4}"/>
    <cellStyle name="Millares 174 2 3 2 2 3 5" xfId="45405" xr:uid="{F2DDF071-3A0B-4F55-A4D5-57BFD38C6021}"/>
    <cellStyle name="Millares 174 2 3 2 2 4" xfId="2913" xr:uid="{D427B845-4929-413B-B3B8-2A212CF36F2E}"/>
    <cellStyle name="Millares 174 2 3 2 2 4 2" xfId="11179" xr:uid="{6E1E3D17-0355-4771-9CE1-89FCFED14A57}"/>
    <cellStyle name="Millares 174 2 3 2 2 4 2 2" xfId="32682" xr:uid="{DD24F080-9ECA-4CB0-9BED-715A48972714}"/>
    <cellStyle name="Millares 174 2 3 2 2 4 3" xfId="17814" xr:uid="{91DB9045-0A89-419B-9965-8844956E4D3E}"/>
    <cellStyle name="Millares 174 2 3 2 2 4 3 2" xfId="39317" xr:uid="{8CBAF193-8EA8-4CA8-9CDE-9B05F859FE8D}"/>
    <cellStyle name="Millares 174 2 3 2 2 4 4" xfId="24419" xr:uid="{055373D3-AE84-479E-BF37-8710B64BDFFD}"/>
    <cellStyle name="Millares 174 2 3 2 2 4 5" xfId="45922" xr:uid="{BA336F21-6EF2-40D7-B861-40B40A9B0BC1}"/>
    <cellStyle name="Millares 174 2 3 2 2 5" xfId="3592" xr:uid="{16F6C3E6-EF80-4A40-B833-E89D0353F521}"/>
    <cellStyle name="Millares 174 2 3 2 2 5 2" xfId="11858" xr:uid="{9C02FA32-9E8A-4AA1-8102-E8D75E33F7D9}"/>
    <cellStyle name="Millares 174 2 3 2 2 5 2 2" xfId="33361" xr:uid="{E9363876-CA94-443A-B094-1F5B6522C306}"/>
    <cellStyle name="Millares 174 2 3 2 2 5 3" xfId="18493" xr:uid="{9D0481AC-8087-4532-84C6-1A7ECE568BAB}"/>
    <cellStyle name="Millares 174 2 3 2 2 5 3 2" xfId="39996" xr:uid="{F9E25A2B-4449-48E1-9B7A-5E94D9FCB84D}"/>
    <cellStyle name="Millares 174 2 3 2 2 5 4" xfId="25098" xr:uid="{191358F4-7C9A-4710-8306-92DE04A00864}"/>
    <cellStyle name="Millares 174 2 3 2 2 5 5" xfId="46601" xr:uid="{139B36AA-4C94-4583-ADD1-3C0F1E0F0A1E}"/>
    <cellStyle name="Millares 174 2 3 2 2 6" xfId="5057" xr:uid="{2258AA08-8284-4E4D-9517-FD41FF9D40EF}"/>
    <cellStyle name="Millares 174 2 3 2 2 6 2" xfId="13323" xr:uid="{C63C56E5-A235-4823-A705-854EC74E627C}"/>
    <cellStyle name="Millares 174 2 3 2 2 6 2 2" xfId="34826" xr:uid="{8D843DD3-4B23-4117-880E-BB71F711549A}"/>
    <cellStyle name="Millares 174 2 3 2 2 6 3" xfId="19958" xr:uid="{2A4AAF5D-CFCA-475D-AA25-011E0EF02FC9}"/>
    <cellStyle name="Millares 174 2 3 2 2 6 3 2" xfId="41461" xr:uid="{7E6577E8-F0DD-4903-9083-497AEEFFAB6B}"/>
    <cellStyle name="Millares 174 2 3 2 2 6 4" xfId="26563" xr:uid="{EE1D84FA-7FC2-4856-8014-49B7DAC7E5E1}"/>
    <cellStyle name="Millares 174 2 3 2 2 6 5" xfId="48066" xr:uid="{96BFE17C-A4F2-4329-A230-EFA1BA6E1776}"/>
    <cellStyle name="Millares 174 2 3 2 2 7" xfId="5731" xr:uid="{5F173C5D-D6D0-46C9-AAB6-7415CED3E5B8}"/>
    <cellStyle name="Millares 174 2 3 2 2 7 2" xfId="13997" xr:uid="{B022FEAE-AE7D-49BB-BA54-0A79F590571C}"/>
    <cellStyle name="Millares 174 2 3 2 2 7 2 2" xfId="35500" xr:uid="{51A5D2CD-0388-4236-8587-94447F9B70F7}"/>
    <cellStyle name="Millares 174 2 3 2 2 7 3" xfId="20632" xr:uid="{8983CD61-53D1-43F4-8050-EC5949562337}"/>
    <cellStyle name="Millares 174 2 3 2 2 7 3 2" xfId="42135" xr:uid="{1DE12A19-0A59-4884-A8CC-515140394504}"/>
    <cellStyle name="Millares 174 2 3 2 2 7 4" xfId="27237" xr:uid="{963A6E6E-2C66-4CF3-9563-81796F1F699E}"/>
    <cellStyle name="Millares 174 2 3 2 2 7 5" xfId="48740" xr:uid="{C78BC982-7913-4A0D-A869-6DDA53AE14F1}"/>
    <cellStyle name="Millares 174 2 3 2 2 8" xfId="7372" xr:uid="{CA528276-7C04-4F55-8480-10A66696C840}"/>
    <cellStyle name="Millares 174 2 3 2 2 8 2" xfId="28875" xr:uid="{6C7080D5-D8F3-4265-8539-5D7E40565957}"/>
    <cellStyle name="Millares 174 2 3 2 2 9" xfId="9029" xr:uid="{E97D03B7-3AAC-4027-BBF4-F5FA7AE0B46C}"/>
    <cellStyle name="Millares 174 2 3 2 2 9 2" xfId="30532" xr:uid="{93767152-2583-42AF-AA81-FBF1ED978B89}"/>
    <cellStyle name="Millares 174 2 3 2 3" xfId="1033" xr:uid="{1C8BCB68-15F7-4808-B858-E846150BB560}"/>
    <cellStyle name="Millares 174 2 3 2 3 2" xfId="3862" xr:uid="{19A63875-7B89-4E52-AFBE-01716BD6434F}"/>
    <cellStyle name="Millares 174 2 3 2 3 2 2" xfId="12128" xr:uid="{41346A5C-B8AD-4C7E-921D-F49FB869492C}"/>
    <cellStyle name="Millares 174 2 3 2 3 2 2 2" xfId="33631" xr:uid="{275439AB-EDB9-4B52-B547-3CFAD2E0CA2D}"/>
    <cellStyle name="Millares 174 2 3 2 3 2 3" xfId="18763" xr:uid="{BAACF2CA-684D-45FC-B37A-C32BF20A0076}"/>
    <cellStyle name="Millares 174 2 3 2 3 2 3 2" xfId="40266" xr:uid="{D469D3E4-D270-4291-9C02-36B95D0158EF}"/>
    <cellStyle name="Millares 174 2 3 2 3 2 4" xfId="25368" xr:uid="{E63B7F3E-17FE-4DB3-ABE7-B2EF2F24FFF0}"/>
    <cellStyle name="Millares 174 2 3 2 3 2 5" xfId="46871" xr:uid="{FB034BA2-1D3C-45DE-9AEF-93BA892C7D30}"/>
    <cellStyle name="Millares 174 2 3 2 3 3" xfId="6001" xr:uid="{5C6E201E-4B40-433A-A9E7-A7A941412550}"/>
    <cellStyle name="Millares 174 2 3 2 3 3 2" xfId="14267" xr:uid="{23EC340E-6790-48D9-B58E-2E579A8067B6}"/>
    <cellStyle name="Millares 174 2 3 2 3 3 2 2" xfId="35770" xr:uid="{A261A68F-C76B-4415-ABF6-F224C39FFBFD}"/>
    <cellStyle name="Millares 174 2 3 2 3 3 3" xfId="20902" xr:uid="{92247E3C-053B-42B7-BADF-F28EA8140712}"/>
    <cellStyle name="Millares 174 2 3 2 3 3 3 2" xfId="42405" xr:uid="{399AE8FB-5379-4D9F-9350-DDA3BE31648A}"/>
    <cellStyle name="Millares 174 2 3 2 3 3 4" xfId="27507" xr:uid="{8CC08FD9-EC2A-4DE5-8621-CC4094CCF729}"/>
    <cellStyle name="Millares 174 2 3 2 3 3 5" xfId="49010" xr:uid="{785577F5-7BD6-4E23-805F-D362B52BBF52}"/>
    <cellStyle name="Millares 174 2 3 2 3 4" xfId="7642" xr:uid="{21F3BD06-951C-4F06-87D2-C4D0F86D06AE}"/>
    <cellStyle name="Millares 174 2 3 2 3 4 2" xfId="29145" xr:uid="{D1891C95-63EF-4EA5-8FA6-5E1EC47206FF}"/>
    <cellStyle name="Millares 174 2 3 2 3 5" xfId="9299" xr:uid="{80FCC84F-8A26-4E3C-9A9E-BAAC8B57F7A1}"/>
    <cellStyle name="Millares 174 2 3 2 3 5 2" xfId="30802" xr:uid="{5A417DD9-7AF6-4C20-AC6B-7B37CA1E87B1}"/>
    <cellStyle name="Millares 174 2 3 2 3 6" xfId="15934" xr:uid="{6C6C1A21-6299-4419-ABDD-11848D55D911}"/>
    <cellStyle name="Millares 174 2 3 2 3 6 2" xfId="37437" xr:uid="{9C1FF107-34A8-433C-8A4E-DD14BFF32F4E}"/>
    <cellStyle name="Millares 174 2 3 2 3 7" xfId="22539" xr:uid="{751F1CB2-4407-4B64-859C-86E020DD857B}"/>
    <cellStyle name="Millares 174 2 3 2 3 8" xfId="44042" xr:uid="{D243E46C-AA52-45C4-A40D-8F127D010533}"/>
    <cellStyle name="Millares 174 2 3 2 4" xfId="1429" xr:uid="{515BFAFC-0BDB-4EC2-BAB4-F6A2DB7B1432}"/>
    <cellStyle name="Millares 174 2 3 2 4 2" xfId="4258" xr:uid="{1E4590C6-686E-4C8E-9F41-49FC01C84EC9}"/>
    <cellStyle name="Millares 174 2 3 2 4 2 2" xfId="12524" xr:uid="{8376938C-E9D4-416A-A9EB-02F55E846D11}"/>
    <cellStyle name="Millares 174 2 3 2 4 2 2 2" xfId="34027" xr:uid="{5B8C1FD7-FC0B-4E9F-986E-1BCC389B7B1E}"/>
    <cellStyle name="Millares 174 2 3 2 4 2 3" xfId="19159" xr:uid="{B96B22FF-3E44-49A3-B87C-B217AF4EAE70}"/>
    <cellStyle name="Millares 174 2 3 2 4 2 3 2" xfId="40662" xr:uid="{E7E45A71-43C2-4ED1-9267-18545DC2CBD8}"/>
    <cellStyle name="Millares 174 2 3 2 4 2 4" xfId="25764" xr:uid="{40EB4E3A-68C9-4E08-8BFF-D96E616E3943}"/>
    <cellStyle name="Millares 174 2 3 2 4 2 5" xfId="47267" xr:uid="{8658BAF3-F97F-49A4-8657-EA6475C8932F}"/>
    <cellStyle name="Millares 174 2 3 2 4 3" xfId="6397" xr:uid="{8F0D6392-ECC5-4FAF-98BA-38C692AF22C2}"/>
    <cellStyle name="Millares 174 2 3 2 4 3 2" xfId="14663" xr:uid="{2D959895-BABD-4306-915A-4AEEC46472E9}"/>
    <cellStyle name="Millares 174 2 3 2 4 3 2 2" xfId="36166" xr:uid="{BAC14EBF-2C94-4E9F-A1C2-02343050C6FF}"/>
    <cellStyle name="Millares 174 2 3 2 4 3 3" xfId="21298" xr:uid="{BE365996-8776-4367-9811-D4EEEA8ED2DF}"/>
    <cellStyle name="Millares 174 2 3 2 4 3 3 2" xfId="42801" xr:uid="{F1662E56-F5C1-4975-9B91-5517D9943143}"/>
    <cellStyle name="Millares 174 2 3 2 4 3 4" xfId="27903" xr:uid="{2A004DE7-3982-4C11-944B-C142AB30AB2E}"/>
    <cellStyle name="Millares 174 2 3 2 4 3 5" xfId="49406" xr:uid="{D269B2E2-2975-4ED2-9C4D-D79874E1C09D}"/>
    <cellStyle name="Millares 174 2 3 2 4 4" xfId="8038" xr:uid="{5259C7DC-CBBF-4280-BF31-F4F4CCD90B0A}"/>
    <cellStyle name="Millares 174 2 3 2 4 4 2" xfId="29541" xr:uid="{6DECB44F-6E47-4AD9-B78D-48FB893EC1F3}"/>
    <cellStyle name="Millares 174 2 3 2 4 5" xfId="9695" xr:uid="{F0209629-416E-46AD-AF6A-57C12E5ACF6D}"/>
    <cellStyle name="Millares 174 2 3 2 4 5 2" xfId="31198" xr:uid="{D9206376-6F9A-412A-9622-0DA704805EED}"/>
    <cellStyle name="Millares 174 2 3 2 4 6" xfId="16330" xr:uid="{57A8CFB0-5495-4468-9145-8E5995ECA09D}"/>
    <cellStyle name="Millares 174 2 3 2 4 6 2" xfId="37833" xr:uid="{8592AD76-33F2-410C-95A2-F599B9B933AA}"/>
    <cellStyle name="Millares 174 2 3 2 4 7" xfId="22935" xr:uid="{BBD4F979-93BC-42FC-81C4-6F951003F101}"/>
    <cellStyle name="Millares 174 2 3 2 4 8" xfId="44438" xr:uid="{0D242D60-A7D0-4BB1-AB35-35B624BB3485}"/>
    <cellStyle name="Millares 174 2 3 2 5" xfId="2116" xr:uid="{ADF743DB-7042-4F14-88E8-08BFA2C69271}"/>
    <cellStyle name="Millares 174 2 3 2 5 2" xfId="10382" xr:uid="{A3993579-72F1-48B3-A831-BF77A9D15D51}"/>
    <cellStyle name="Millares 174 2 3 2 5 2 2" xfId="31885" xr:uid="{E6CEE1F7-3638-4E20-9507-8153D47B1FF8}"/>
    <cellStyle name="Millares 174 2 3 2 5 3" xfId="17017" xr:uid="{8CA28894-A2CD-45B0-B53D-055BF8F1E377}"/>
    <cellStyle name="Millares 174 2 3 2 5 3 2" xfId="38520" xr:uid="{FD77BB84-638A-4F16-8FCE-021F43D830AA}"/>
    <cellStyle name="Millares 174 2 3 2 5 4" xfId="23622" xr:uid="{57EE3DB1-8F2E-4EB0-8129-54FDE9C87FFF}"/>
    <cellStyle name="Millares 174 2 3 2 5 5" xfId="45125" xr:uid="{D8F1370D-E788-4717-9EBD-B1450521E6E4}"/>
    <cellStyle name="Millares 174 2 3 2 6" xfId="2664" xr:uid="{950703F2-6684-43E6-A65B-8D01FE8F4222}"/>
    <cellStyle name="Millares 174 2 3 2 6 2" xfId="10930" xr:uid="{44CAF7B6-F23F-4585-B411-7FF86E07F6F6}"/>
    <cellStyle name="Millares 174 2 3 2 6 2 2" xfId="32433" xr:uid="{57D5BB7B-4CE0-456F-BFC3-FF9AAC5E66C0}"/>
    <cellStyle name="Millares 174 2 3 2 6 3" xfId="17565" xr:uid="{A3D04B91-3773-4A74-92D4-A8CAC6F885F9}"/>
    <cellStyle name="Millares 174 2 3 2 6 3 2" xfId="39068" xr:uid="{2638145E-22C3-4179-BD86-3B24BE7BE112}"/>
    <cellStyle name="Millares 174 2 3 2 6 4" xfId="24170" xr:uid="{6324D9AB-5460-49F5-902B-DBA3173C5918}"/>
    <cellStyle name="Millares 174 2 3 2 6 5" xfId="45673" xr:uid="{FB6AA698-6BFB-43C1-AF3A-B89567B4DB93}"/>
    <cellStyle name="Millares 174 2 3 2 7" xfId="3312" xr:uid="{CE7C95E0-EFFD-4C0F-8427-ED0139DF75C5}"/>
    <cellStyle name="Millares 174 2 3 2 7 2" xfId="11578" xr:uid="{71FA6B8C-A687-4AD0-8A9C-550201AEB5F9}"/>
    <cellStyle name="Millares 174 2 3 2 7 2 2" xfId="33081" xr:uid="{1E37ED81-F8FF-4674-93C6-DA31C261707B}"/>
    <cellStyle name="Millares 174 2 3 2 7 3" xfId="18213" xr:uid="{D1B23B39-EBAD-44C0-9DAC-D7394DECA265}"/>
    <cellStyle name="Millares 174 2 3 2 7 3 2" xfId="39716" xr:uid="{C3469FE4-4175-4574-8173-B20249C56D8C}"/>
    <cellStyle name="Millares 174 2 3 2 7 4" xfId="24818" xr:uid="{781144A9-7C7A-4A20-8E82-B9D547F6FA20}"/>
    <cellStyle name="Millares 174 2 3 2 7 5" xfId="46321" xr:uid="{F06AC38D-1819-4A8B-849E-D19F5745C96B}"/>
    <cellStyle name="Millares 174 2 3 2 8" xfId="4808" xr:uid="{2ECCB111-4030-433A-9692-D6FBB5737AFE}"/>
    <cellStyle name="Millares 174 2 3 2 8 2" xfId="13074" xr:uid="{6D8DBD04-3AD5-4452-AB39-FC3CE00438C1}"/>
    <cellStyle name="Millares 174 2 3 2 8 2 2" xfId="34577" xr:uid="{08C66F6C-DC8C-47B4-9300-032E213B28FF}"/>
    <cellStyle name="Millares 174 2 3 2 8 3" xfId="19709" xr:uid="{2552C9F8-6DFE-4604-BCC0-B2A22BA0ED8B}"/>
    <cellStyle name="Millares 174 2 3 2 8 3 2" xfId="41212" xr:uid="{27512147-6E5D-44C3-AE81-E9DB613A78E4}"/>
    <cellStyle name="Millares 174 2 3 2 8 4" xfId="26314" xr:uid="{6B6B00CF-5E45-4CDB-9F56-DB4E9F71F167}"/>
    <cellStyle name="Millares 174 2 3 2 8 5" xfId="47817" xr:uid="{3810B675-91E5-4EFF-BD64-30522732C8C6}"/>
    <cellStyle name="Millares 174 2 3 2 9" xfId="5451" xr:uid="{926BA687-CC52-4F56-B8D5-63A3070EC897}"/>
    <cellStyle name="Millares 174 2 3 2 9 2" xfId="13717" xr:uid="{84192275-2D01-4BB8-93B4-2F40470EBA4B}"/>
    <cellStyle name="Millares 174 2 3 2 9 2 2" xfId="35220" xr:uid="{C611209F-FF87-4E8A-9017-8595E0E2B2A1}"/>
    <cellStyle name="Millares 174 2 3 2 9 3" xfId="20352" xr:uid="{231FDDE5-0B31-4AB1-91EB-497C88BABF94}"/>
    <cellStyle name="Millares 174 2 3 2 9 3 2" xfId="41855" xr:uid="{5B31B77C-DCD8-464C-97A4-37B051D3B881}"/>
    <cellStyle name="Millares 174 2 3 2 9 4" xfId="26957" xr:uid="{871F04D9-53FF-4371-B321-1DCDCB9CC949}"/>
    <cellStyle name="Millares 174 2 3 2 9 5" xfId="48460" xr:uid="{D9E9997D-1D67-4D1A-96BB-63802A676B35}"/>
    <cellStyle name="Millares 174 2 3 3" xfId="354" xr:uid="{8D94D26C-9CE9-4CB4-BD2C-CCA68C0375A7}"/>
    <cellStyle name="Millares 174 2 3 3 10" xfId="15257" xr:uid="{1FD661E3-A99D-45A2-8CB3-9195E68FD504}"/>
    <cellStyle name="Millares 174 2 3 3 10 2" xfId="36760" xr:uid="{3FFAD4C8-7A90-4110-ADEF-44592BFF3814}"/>
    <cellStyle name="Millares 174 2 3 3 11" xfId="21862" xr:uid="{12E69178-A63E-4C2D-B76F-F7BEB851D452}"/>
    <cellStyle name="Millares 174 2 3 3 12" xfId="43365" xr:uid="{E6E92B2D-EDE6-4DBA-9F43-35B1B9A2C7E5}"/>
    <cellStyle name="Millares 174 2 3 3 2" xfId="1302" xr:uid="{77ABAFD0-6589-4963-A6EA-07CC1FE5C314}"/>
    <cellStyle name="Millares 174 2 3 3 2 2" xfId="4131" xr:uid="{E2EC202F-8F9E-464E-B879-F6DAFEE91077}"/>
    <cellStyle name="Millares 174 2 3 3 2 2 2" xfId="12397" xr:uid="{2D81B9DB-6644-4DCF-9090-F4D203808B1C}"/>
    <cellStyle name="Millares 174 2 3 3 2 2 2 2" xfId="33900" xr:uid="{72FFB116-937F-472F-BD9C-1D3FDFCB0B08}"/>
    <cellStyle name="Millares 174 2 3 3 2 2 3" xfId="19032" xr:uid="{AD640D85-C76B-4549-85AC-FBC322E67124}"/>
    <cellStyle name="Millares 174 2 3 3 2 2 3 2" xfId="40535" xr:uid="{586F384B-DFDB-441A-B48A-FD304D308760}"/>
    <cellStyle name="Millares 174 2 3 3 2 2 4" xfId="25637" xr:uid="{9DADC356-C21D-4D5D-8A84-54B2ECFB7BBD}"/>
    <cellStyle name="Millares 174 2 3 3 2 2 5" xfId="47140" xr:uid="{49307034-AF63-4228-B847-9F6FB3966544}"/>
    <cellStyle name="Millares 174 2 3 3 2 3" xfId="6270" xr:uid="{D59FF3BE-852D-4A80-BEA1-9E53C829C632}"/>
    <cellStyle name="Millares 174 2 3 3 2 3 2" xfId="14536" xr:uid="{6982070E-1599-45B5-AAD3-9FBE48708239}"/>
    <cellStyle name="Millares 174 2 3 3 2 3 2 2" xfId="36039" xr:uid="{94AD15B1-D293-4561-9705-7116895A5608}"/>
    <cellStyle name="Millares 174 2 3 3 2 3 3" xfId="21171" xr:uid="{366B1F74-4522-4E30-9530-42C68FD15E8B}"/>
    <cellStyle name="Millares 174 2 3 3 2 3 3 2" xfId="42674" xr:uid="{DFC071FD-35F6-465D-BD1B-894517FA9A69}"/>
    <cellStyle name="Millares 174 2 3 3 2 3 4" xfId="27776" xr:uid="{ACE6353F-7B80-4389-B86B-18042D50F32F}"/>
    <cellStyle name="Millares 174 2 3 3 2 3 5" xfId="49279" xr:uid="{812619B6-AD26-468E-BF56-2229BD7F86F6}"/>
    <cellStyle name="Millares 174 2 3 3 2 4" xfId="7911" xr:uid="{A87FAF87-A195-4ADF-BBD4-36989DE833DF}"/>
    <cellStyle name="Millares 174 2 3 3 2 4 2" xfId="29414" xr:uid="{4AACB8E8-B647-4772-9F02-D403FA06D88A}"/>
    <cellStyle name="Millares 174 2 3 3 2 5" xfId="9568" xr:uid="{CD285A98-4F07-4C38-9339-05F4625D8F51}"/>
    <cellStyle name="Millares 174 2 3 3 2 5 2" xfId="31071" xr:uid="{EFBB4FE4-5382-462A-800B-4F82E3189C89}"/>
    <cellStyle name="Millares 174 2 3 3 2 6" xfId="16203" xr:uid="{FFCC43E5-AC2C-4F7A-B0D5-AD6460E38731}"/>
    <cellStyle name="Millares 174 2 3 3 2 6 2" xfId="37706" xr:uid="{2B1551CF-07A0-4D90-BC76-EBD55F983095}"/>
    <cellStyle name="Millares 174 2 3 3 2 7" xfId="22808" xr:uid="{C5935F86-E2DA-47B0-9156-842B3C75BBAA}"/>
    <cellStyle name="Millares 174 2 3 3 2 8" xfId="44311" xr:uid="{0DA2BAD7-F133-42F9-8782-15F0EFC6D01D}"/>
    <cellStyle name="Millares 174 2 3 3 3" xfId="1989" xr:uid="{408054FC-5810-4CC8-B903-278D00030C74}"/>
    <cellStyle name="Millares 174 2 3 3 3 2" xfId="10255" xr:uid="{12723EA1-1FB9-4CA1-87A0-A556388E173A}"/>
    <cellStyle name="Millares 174 2 3 3 3 2 2" xfId="31758" xr:uid="{4518AF7F-E076-4962-AE64-DFFA47224866}"/>
    <cellStyle name="Millares 174 2 3 3 3 3" xfId="16890" xr:uid="{F948A204-79DC-48CF-A9B1-4EEE153E8A52}"/>
    <cellStyle name="Millares 174 2 3 3 3 3 2" xfId="38393" xr:uid="{EE53D347-03EF-44C6-B0C3-95935844AF62}"/>
    <cellStyle name="Millares 174 2 3 3 3 4" xfId="23495" xr:uid="{57B05660-430C-4B21-ACF0-8E686E55CF41}"/>
    <cellStyle name="Millares 174 2 3 3 3 5" xfId="44998" xr:uid="{07E7617E-7896-4058-B99D-24E7BA605ED5}"/>
    <cellStyle name="Millares 174 2 3 3 4" xfId="2788" xr:uid="{AB37D423-B9C1-476A-AD48-0F2789041325}"/>
    <cellStyle name="Millares 174 2 3 3 4 2" xfId="11054" xr:uid="{82F4E6AB-C2F6-4EE5-9240-F9370D5CB934}"/>
    <cellStyle name="Millares 174 2 3 3 4 2 2" xfId="32557" xr:uid="{4F429917-E7D0-44D4-A4D2-950AC13B6F48}"/>
    <cellStyle name="Millares 174 2 3 3 4 3" xfId="17689" xr:uid="{FCFBF4C3-754A-4668-B27D-45BFD051E962}"/>
    <cellStyle name="Millares 174 2 3 3 4 3 2" xfId="39192" xr:uid="{2BAC8D7B-7225-40B6-B2C4-A4AAA8F0BD65}"/>
    <cellStyle name="Millares 174 2 3 3 4 4" xfId="24294" xr:uid="{CBD88D08-D671-4FC6-90DA-18A9781765F0}"/>
    <cellStyle name="Millares 174 2 3 3 4 5" xfId="45797" xr:uid="{179FD229-5B9C-4D61-AA77-DB3835B837A1}"/>
    <cellStyle name="Millares 174 2 3 3 5" xfId="3185" xr:uid="{1A767F13-5F99-46C0-8DDD-FF91C15B287F}"/>
    <cellStyle name="Millares 174 2 3 3 5 2" xfId="11451" xr:uid="{AD7E54EB-E36A-457A-A402-6134EE1A682C}"/>
    <cellStyle name="Millares 174 2 3 3 5 2 2" xfId="32954" xr:uid="{E56DACCF-C094-45FC-A426-8BB8D563599A}"/>
    <cellStyle name="Millares 174 2 3 3 5 3" xfId="18086" xr:uid="{10FE553A-72B6-4995-AAFC-BEC8197A60FE}"/>
    <cellStyle name="Millares 174 2 3 3 5 3 2" xfId="39589" xr:uid="{70B5CC54-113D-4BF0-A176-B9B54FD7CA11}"/>
    <cellStyle name="Millares 174 2 3 3 5 4" xfId="24691" xr:uid="{AF69A0CD-58CB-43AE-93C4-DF138AB0AEFB}"/>
    <cellStyle name="Millares 174 2 3 3 5 5" xfId="46194" xr:uid="{5C705B43-D645-4C3C-B5B8-5A90BE7B20AF}"/>
    <cellStyle name="Millares 174 2 3 3 6" xfId="4932" xr:uid="{990A2CF0-7774-4D0E-BCC5-60E8A2A007CC}"/>
    <cellStyle name="Millares 174 2 3 3 6 2" xfId="13198" xr:uid="{64C361F3-51FA-44D6-8E56-F93927ADC9DB}"/>
    <cellStyle name="Millares 174 2 3 3 6 2 2" xfId="34701" xr:uid="{F26901DA-5F94-4E4C-98A1-D2F21269C36C}"/>
    <cellStyle name="Millares 174 2 3 3 6 3" xfId="19833" xr:uid="{B39EBC82-EC7C-419D-AE50-8CDE9C175E7F}"/>
    <cellStyle name="Millares 174 2 3 3 6 3 2" xfId="41336" xr:uid="{0C494F98-8D99-4D86-933C-6A1EFF5CA071}"/>
    <cellStyle name="Millares 174 2 3 3 6 4" xfId="26438" xr:uid="{2204DFA9-123C-4CBD-B642-EAB1470F390B}"/>
    <cellStyle name="Millares 174 2 3 3 6 5" xfId="47941" xr:uid="{CCA99DA0-00E8-466B-9B85-0DA2BC4E2774}"/>
    <cellStyle name="Millares 174 2 3 3 7" xfId="5324" xr:uid="{C76950C6-6FAD-4F3E-9F4D-EF38950D338D}"/>
    <cellStyle name="Millares 174 2 3 3 7 2" xfId="13590" xr:uid="{8BF298BB-E61A-40A3-8BE8-EAD1F57A58AD}"/>
    <cellStyle name="Millares 174 2 3 3 7 2 2" xfId="35093" xr:uid="{981651AD-ED28-463A-A791-1AB0C78AC499}"/>
    <cellStyle name="Millares 174 2 3 3 7 3" xfId="20225" xr:uid="{13DA0711-45EB-4EF1-BB57-97E856912CA3}"/>
    <cellStyle name="Millares 174 2 3 3 7 3 2" xfId="41728" xr:uid="{18E3E82A-0186-4E9A-9750-1D56EF56A82D}"/>
    <cellStyle name="Millares 174 2 3 3 7 4" xfId="26830" xr:uid="{6344B3E9-857A-4F6D-BAA3-BC3EC72827B7}"/>
    <cellStyle name="Millares 174 2 3 3 7 5" xfId="48333" xr:uid="{2150EF74-68C5-440A-8460-3729D6185021}"/>
    <cellStyle name="Millares 174 2 3 3 8" xfId="6965" xr:uid="{76B7D792-A55F-4645-8C45-EC65F153C82A}"/>
    <cellStyle name="Millares 174 2 3 3 8 2" xfId="28468" xr:uid="{0FFF6DC0-EB73-41FD-9280-2EFD3768811F}"/>
    <cellStyle name="Millares 174 2 3 3 9" xfId="8621" xr:uid="{40D492BE-B1BD-4B17-B343-907925837C11}"/>
    <cellStyle name="Millares 174 2 3 3 9 2" xfId="30124" xr:uid="{477247CA-33A4-40B1-A90D-E1340F64206D}"/>
    <cellStyle name="Millares 174 2 3 4" xfId="638" xr:uid="{9F561089-1B8E-4831-BEB8-4D86390518B4}"/>
    <cellStyle name="Millares 174 2 3 4 10" xfId="43647" xr:uid="{D17185E0-3EDE-462C-A60E-64280D368A92}"/>
    <cellStyle name="Millares 174 2 3 4 2" xfId="1584" xr:uid="{A67E768A-6E6C-4F10-958D-BEE1142F1C7E}"/>
    <cellStyle name="Millares 174 2 3 4 2 2" xfId="4413" xr:uid="{C78C1B84-5696-4DDD-A40B-102CB77217E3}"/>
    <cellStyle name="Millares 174 2 3 4 2 2 2" xfId="12679" xr:uid="{7CFE6ADC-8859-49B0-AB84-210788FA7484}"/>
    <cellStyle name="Millares 174 2 3 4 2 2 2 2" xfId="34182" xr:uid="{6C5D755F-1A0A-4A42-B63C-E544B9894CEF}"/>
    <cellStyle name="Millares 174 2 3 4 2 2 3" xfId="19314" xr:uid="{1C265440-892D-47C4-9B3C-206CDD2D29E8}"/>
    <cellStyle name="Millares 174 2 3 4 2 2 3 2" xfId="40817" xr:uid="{AF859DC9-2CBB-47C6-86E9-C520D8C0DF06}"/>
    <cellStyle name="Millares 174 2 3 4 2 2 4" xfId="25919" xr:uid="{8F8AB4DF-E060-4475-B616-001577CCEC6E}"/>
    <cellStyle name="Millares 174 2 3 4 2 2 5" xfId="47422" xr:uid="{E79677A7-E05C-4E7A-8E9F-23B24FB6ADB5}"/>
    <cellStyle name="Millares 174 2 3 4 2 3" xfId="6552" xr:uid="{6BF4EE7E-7F8E-4403-BF4E-5026CE057A1C}"/>
    <cellStyle name="Millares 174 2 3 4 2 3 2" xfId="14818" xr:uid="{466B5F08-C61D-4D15-8C3F-CFDEB12E44C9}"/>
    <cellStyle name="Millares 174 2 3 4 2 3 2 2" xfId="36321" xr:uid="{D1A0904F-471C-475A-9891-AE9187D1824C}"/>
    <cellStyle name="Millares 174 2 3 4 2 3 3" xfId="21453" xr:uid="{E98432A1-00C7-47C4-A1B8-AA06C410AB0D}"/>
    <cellStyle name="Millares 174 2 3 4 2 3 3 2" xfId="42956" xr:uid="{D5A5B879-D3BB-4B56-B792-0D3B01B09D05}"/>
    <cellStyle name="Millares 174 2 3 4 2 3 4" xfId="28058" xr:uid="{B2390673-C7C0-4076-8F18-A57CD7456F8D}"/>
    <cellStyle name="Millares 174 2 3 4 2 3 5" xfId="49561" xr:uid="{AC6786BD-B1A9-4388-A97E-B16EE06C48FE}"/>
    <cellStyle name="Millares 174 2 3 4 2 4" xfId="8193" xr:uid="{F487D6CC-DE8E-433C-A627-23F9ED9C22A1}"/>
    <cellStyle name="Millares 174 2 3 4 2 4 2" xfId="29696" xr:uid="{F978674B-426D-4B75-9D11-0B5ABE905D39}"/>
    <cellStyle name="Millares 174 2 3 4 2 5" xfId="9850" xr:uid="{61F9E91C-438B-4ADB-A0AF-4BA5B69F7240}"/>
    <cellStyle name="Millares 174 2 3 4 2 5 2" xfId="31353" xr:uid="{A0525DC6-2011-4627-B86D-047E8CDD55E8}"/>
    <cellStyle name="Millares 174 2 3 4 2 6" xfId="16485" xr:uid="{0DB66E6A-85A4-4C66-B636-96DDD65E35BF}"/>
    <cellStyle name="Millares 174 2 3 4 2 6 2" xfId="37988" xr:uid="{DB094465-906E-4F21-B973-E1A96E57DF0B}"/>
    <cellStyle name="Millares 174 2 3 4 2 7" xfId="23090" xr:uid="{BFD737A3-FB42-4A3B-94C9-370E0B2E8E4A}"/>
    <cellStyle name="Millares 174 2 3 4 2 8" xfId="44593" xr:uid="{3160D96C-1AE3-4CC4-A7A2-B999BE11F52A}"/>
    <cellStyle name="Millares 174 2 3 4 3" xfId="2271" xr:uid="{684B2795-0258-4CEA-B4E6-966A4FE5C3D8}"/>
    <cellStyle name="Millares 174 2 3 4 3 2" xfId="10537" xr:uid="{6B1E957D-D1EF-4E8E-A324-B270F6F0CA2C}"/>
    <cellStyle name="Millares 174 2 3 4 3 2 2" xfId="32040" xr:uid="{00866E11-6E3C-4D1C-9CE7-A276594F4BAA}"/>
    <cellStyle name="Millares 174 2 3 4 3 3" xfId="17172" xr:uid="{21BDF87F-8C47-407F-BD58-45CB22DAAF60}"/>
    <cellStyle name="Millares 174 2 3 4 3 3 2" xfId="38675" xr:uid="{FCD78143-6599-46EB-8230-4DCBC7520914}"/>
    <cellStyle name="Millares 174 2 3 4 3 4" xfId="23777" xr:uid="{B4923845-4015-494D-B8CE-2462873AEBD3}"/>
    <cellStyle name="Millares 174 2 3 4 3 5" xfId="45280" xr:uid="{86339C04-3609-4067-9E0E-BC4AE8F240B4}"/>
    <cellStyle name="Millares 174 2 3 4 4" xfId="3467" xr:uid="{836031C9-00F3-4BFF-8D47-C54DDF637E11}"/>
    <cellStyle name="Millares 174 2 3 4 4 2" xfId="11733" xr:uid="{DD0E4B1A-D752-43DA-AC56-5B89A7C011EC}"/>
    <cellStyle name="Millares 174 2 3 4 4 2 2" xfId="33236" xr:uid="{162CE718-8CCA-42E6-954E-A5FD53D74522}"/>
    <cellStyle name="Millares 174 2 3 4 4 3" xfId="18368" xr:uid="{9B9785C7-C8A2-4A8D-A84F-BA2AC002FD2A}"/>
    <cellStyle name="Millares 174 2 3 4 4 3 2" xfId="39871" xr:uid="{7D0311AB-38A9-493B-AE01-7DE5EBB4CD27}"/>
    <cellStyle name="Millares 174 2 3 4 4 4" xfId="24973" xr:uid="{DBE76EC2-6863-443E-A2DE-EA17BA22D584}"/>
    <cellStyle name="Millares 174 2 3 4 4 5" xfId="46476" xr:uid="{72191AAA-0ACE-4290-8AC6-89D0FA930E50}"/>
    <cellStyle name="Millares 174 2 3 4 5" xfId="5606" xr:uid="{2768DBCF-A8EC-4538-BA92-F7ACA097B238}"/>
    <cellStyle name="Millares 174 2 3 4 5 2" xfId="13872" xr:uid="{9E546F90-CF2A-430A-95EE-5742688F4A76}"/>
    <cellStyle name="Millares 174 2 3 4 5 2 2" xfId="35375" xr:uid="{16A4C840-F4AE-40E2-B93A-4C5ED8ECFECC}"/>
    <cellStyle name="Millares 174 2 3 4 5 3" xfId="20507" xr:uid="{5B4E1C73-13F3-42C3-85F0-12417B0214C3}"/>
    <cellStyle name="Millares 174 2 3 4 5 3 2" xfId="42010" xr:uid="{4AB6343A-F530-48DF-966B-2D92AF84BF48}"/>
    <cellStyle name="Millares 174 2 3 4 5 4" xfId="27112" xr:uid="{BB4B5E7E-7FC3-4C85-8270-FB41B67B63C8}"/>
    <cellStyle name="Millares 174 2 3 4 5 5" xfId="48615" xr:uid="{4E0CEBDA-CC06-4EF6-A4ED-AAB4ECBC685A}"/>
    <cellStyle name="Millares 174 2 3 4 6" xfId="7247" xr:uid="{B813C162-72B6-4030-BC87-02A5AA7AA480}"/>
    <cellStyle name="Millares 174 2 3 4 6 2" xfId="28750" xr:uid="{836270E7-EDBC-402D-91A1-D609DAB6EE60}"/>
    <cellStyle name="Millares 174 2 3 4 7" xfId="8904" xr:uid="{3949065F-3A9B-4D1E-9937-E16AB8C34A33}"/>
    <cellStyle name="Millares 174 2 3 4 7 2" xfId="30407" xr:uid="{7B170670-EEC4-4555-B6C2-8B567C65335E}"/>
    <cellStyle name="Millares 174 2 3 4 8" xfId="15539" xr:uid="{3A9D0F6E-6941-4963-A7C3-6DB457F32124}"/>
    <cellStyle name="Millares 174 2 3 4 8 2" xfId="37042" xr:uid="{DEDCD8DB-6328-429E-97EA-764297CA72FC}"/>
    <cellStyle name="Millares 174 2 3 4 9" xfId="22144" xr:uid="{B1451102-94FF-4EF9-924B-05C9666A9004}"/>
    <cellStyle name="Millares 174 2 3 5" xfId="906" xr:uid="{2072EF35-9331-4B47-B777-21A0BA45B89C}"/>
    <cellStyle name="Millares 174 2 3 5 2" xfId="3735" xr:uid="{502F24DC-6FC5-4839-B5F1-146AEEDA12C2}"/>
    <cellStyle name="Millares 174 2 3 5 2 2" xfId="12001" xr:uid="{DF1F6C8C-3E11-44C3-B6E0-C32443E40B1A}"/>
    <cellStyle name="Millares 174 2 3 5 2 2 2" xfId="33504" xr:uid="{733D6BEE-9996-45FF-9D95-B9E228C2B59B}"/>
    <cellStyle name="Millares 174 2 3 5 2 3" xfId="18636" xr:uid="{95C74E68-AE1F-481A-BA70-8818EA3DD9F4}"/>
    <cellStyle name="Millares 174 2 3 5 2 3 2" xfId="40139" xr:uid="{EDAD703E-036F-45FA-A2CE-363BE614B740}"/>
    <cellStyle name="Millares 174 2 3 5 2 4" xfId="25241" xr:uid="{7689E8BA-DFE8-47DD-BEE6-51A3889AEC7E}"/>
    <cellStyle name="Millares 174 2 3 5 2 5" xfId="46744" xr:uid="{D80AF7D8-DA6A-4DDF-8D0E-CA5AC89EAB8B}"/>
    <cellStyle name="Millares 174 2 3 5 3" xfId="5874" xr:uid="{82C85896-6A79-44CB-96A8-459BA72DC5AB}"/>
    <cellStyle name="Millares 174 2 3 5 3 2" xfId="14140" xr:uid="{403F3D27-9769-4DAD-8283-BD5DF061776F}"/>
    <cellStyle name="Millares 174 2 3 5 3 2 2" xfId="35643" xr:uid="{A7392E78-32F3-40AC-9E0A-F0A70075F5E7}"/>
    <cellStyle name="Millares 174 2 3 5 3 3" xfId="20775" xr:uid="{327FA0AB-62A7-41DE-BE8D-FDA4AA7BE61C}"/>
    <cellStyle name="Millares 174 2 3 5 3 3 2" xfId="42278" xr:uid="{F69C8E07-0106-4039-942C-B98325332DA4}"/>
    <cellStyle name="Millares 174 2 3 5 3 4" xfId="27380" xr:uid="{DFF2A187-3840-4848-AD40-71D978A23FD6}"/>
    <cellStyle name="Millares 174 2 3 5 3 5" xfId="48883" xr:uid="{1A2A0EE8-9F73-4182-AAD3-8FAE3B5F2025}"/>
    <cellStyle name="Millares 174 2 3 5 4" xfId="7515" xr:uid="{5F126C92-C7A8-42FF-A0B7-4B76CE07E84C}"/>
    <cellStyle name="Millares 174 2 3 5 4 2" xfId="29018" xr:uid="{D81F9A3A-4F93-4B3F-887B-7AD8B627AB56}"/>
    <cellStyle name="Millares 174 2 3 5 5" xfId="9172" xr:uid="{40CD9C92-8FD9-4E48-86BE-CD735026443C}"/>
    <cellStyle name="Millares 174 2 3 5 5 2" xfId="30675" xr:uid="{AB67C26E-E2A0-409C-BFFB-7D66C02C8C52}"/>
    <cellStyle name="Millares 174 2 3 5 6" xfId="15807" xr:uid="{701CD263-7EAF-499D-A23B-FBBBF08EF2E8}"/>
    <cellStyle name="Millares 174 2 3 5 6 2" xfId="37310" xr:uid="{5818DC4E-1E36-4D8F-BD78-2CAA0BAFA428}"/>
    <cellStyle name="Millares 174 2 3 5 7" xfId="22412" xr:uid="{87D46CDB-7FE2-4975-8D21-9B3F9364CD4F}"/>
    <cellStyle name="Millares 174 2 3 5 8" xfId="43915" xr:uid="{9FEC1E92-0834-43D4-9B2E-DBAE8055267D}"/>
    <cellStyle name="Millares 174 2 3 6" xfId="1167" xr:uid="{12EBDB3D-EBEA-4999-90AA-9FCAA6B8222B}"/>
    <cellStyle name="Millares 174 2 3 6 2" xfId="3996" xr:uid="{1A04EA74-905E-4DFD-BA4E-02D9E8AF38C7}"/>
    <cellStyle name="Millares 174 2 3 6 2 2" xfId="12262" xr:uid="{ADF158D6-A0E5-4F32-A9FD-DDF713C964CA}"/>
    <cellStyle name="Millares 174 2 3 6 2 2 2" xfId="33765" xr:uid="{EAE533B4-F5BA-42A4-A317-3C18FD9DF06C}"/>
    <cellStyle name="Millares 174 2 3 6 2 3" xfId="18897" xr:uid="{F18A6738-FFB8-4CE3-807B-29A84702E92B}"/>
    <cellStyle name="Millares 174 2 3 6 2 3 2" xfId="40400" xr:uid="{71C6EA40-61F6-4AA5-8579-381E396E5C5F}"/>
    <cellStyle name="Millares 174 2 3 6 2 4" xfId="25502" xr:uid="{03A91979-D766-4D71-964B-A51B301AB2FB}"/>
    <cellStyle name="Millares 174 2 3 6 2 5" xfId="47005" xr:uid="{D1D55717-8649-4725-B4C5-51505E2AC674}"/>
    <cellStyle name="Millares 174 2 3 6 3" xfId="6135" xr:uid="{10E5220D-3490-4D0C-91EC-04E579B1C0D6}"/>
    <cellStyle name="Millares 174 2 3 6 3 2" xfId="14401" xr:uid="{2455ACAF-28F2-4A14-930A-1CD17F6A8E4F}"/>
    <cellStyle name="Millares 174 2 3 6 3 2 2" xfId="35904" xr:uid="{E723129C-1F5D-453E-B63E-2F3365E5C263}"/>
    <cellStyle name="Millares 174 2 3 6 3 3" xfId="21036" xr:uid="{A70F00C6-5838-4E92-8EFA-1F289BFC1818}"/>
    <cellStyle name="Millares 174 2 3 6 3 3 2" xfId="42539" xr:uid="{2EA1F58E-172F-4579-A126-B7D80091EBD1}"/>
    <cellStyle name="Millares 174 2 3 6 3 4" xfId="27641" xr:uid="{486454E7-0233-4B23-93A9-94B16B51388A}"/>
    <cellStyle name="Millares 174 2 3 6 3 5" xfId="49144" xr:uid="{782D0D74-9157-4D96-A27F-D69BCEFA9807}"/>
    <cellStyle name="Millares 174 2 3 6 4" xfId="7776" xr:uid="{CC82DC7E-0462-43CB-8F8A-C4E93D75EC92}"/>
    <cellStyle name="Millares 174 2 3 6 4 2" xfId="29279" xr:uid="{3B022F5F-370E-47ED-A473-F20133FCB84A}"/>
    <cellStyle name="Millares 174 2 3 6 5" xfId="9433" xr:uid="{F87EA75B-B695-4DDD-BEA4-6486B8AF619E}"/>
    <cellStyle name="Millares 174 2 3 6 5 2" xfId="30936" xr:uid="{4B6DDB99-BFA4-4280-AB86-7224BF802241}"/>
    <cellStyle name="Millares 174 2 3 6 6" xfId="16068" xr:uid="{06527C3E-D0D5-4C57-AD07-2D8A40677D1F}"/>
    <cellStyle name="Millares 174 2 3 6 6 2" xfId="37571" xr:uid="{AF73DE1A-3F1C-465E-BE4E-94BD154CF606}"/>
    <cellStyle name="Millares 174 2 3 6 7" xfId="22673" xr:uid="{1145BC3C-0665-4A02-AB1E-E4D7BF4BBFE8}"/>
    <cellStyle name="Millares 174 2 3 6 8" xfId="44176" xr:uid="{FFFA09C1-5EB3-423F-8B02-5DCDA3562071}"/>
    <cellStyle name="Millares 174 2 3 7" xfId="1855" xr:uid="{94EECB9F-F674-447A-9710-04D77191FD9A}"/>
    <cellStyle name="Millares 174 2 3 7 2" xfId="10121" xr:uid="{7AF381CD-63B8-4D3A-9AF4-2304D08A68F0}"/>
    <cellStyle name="Millares 174 2 3 7 2 2" xfId="31624" xr:uid="{10B83A4E-BE0E-4306-9067-7A958DA797F7}"/>
    <cellStyle name="Millares 174 2 3 7 3" xfId="16756" xr:uid="{32B5971C-D2DC-4EBA-AB31-5C08427E37B2}"/>
    <cellStyle name="Millares 174 2 3 7 3 2" xfId="38259" xr:uid="{CDC68146-1D5F-4D7B-B3A1-77706C5FFAB2}"/>
    <cellStyle name="Millares 174 2 3 7 4" xfId="23361" xr:uid="{BBEC1637-C8E1-4A43-892E-0E3C5B36ED3C}"/>
    <cellStyle name="Millares 174 2 3 7 5" xfId="44864" xr:uid="{44143BDD-7B77-4C8D-909B-7DF4C19961B2}"/>
    <cellStyle name="Millares 174 2 3 8" xfId="2540" xr:uid="{217625BB-5B35-4D62-9AA2-7B7EECD8C8B2}"/>
    <cellStyle name="Millares 174 2 3 8 2" xfId="10806" xr:uid="{A8661A8D-36F5-4A34-B2A8-BD165D5944E3}"/>
    <cellStyle name="Millares 174 2 3 8 2 2" xfId="32309" xr:uid="{4F272E62-5050-4A5C-92FB-247D53E3E7BE}"/>
    <cellStyle name="Millares 174 2 3 8 3" xfId="17441" xr:uid="{D70A8919-9269-41B2-8C0D-CDB03A279890}"/>
    <cellStyle name="Millares 174 2 3 8 3 2" xfId="38944" xr:uid="{28CD1312-82A2-4E82-AC6E-E7BDA105E29C}"/>
    <cellStyle name="Millares 174 2 3 8 4" xfId="24046" xr:uid="{F0C768A5-FA92-439E-BDDC-FF13EECB0182}"/>
    <cellStyle name="Millares 174 2 3 8 5" xfId="45549" xr:uid="{CDF04906-3076-4B49-A575-253A4D5228F5}"/>
    <cellStyle name="Millares 174 2 3 9" xfId="3051" xr:uid="{B9A6787E-8566-4AEE-BCDA-B767D63279B6}"/>
    <cellStyle name="Millares 174 2 3 9 2" xfId="11317" xr:uid="{2DA4EA98-3DF9-4B37-BFD0-D967B0D95E05}"/>
    <cellStyle name="Millares 174 2 3 9 2 2" xfId="32820" xr:uid="{EA4B2D03-2294-4836-8127-BB8A70196197}"/>
    <cellStyle name="Millares 174 2 3 9 3" xfId="17952" xr:uid="{2FBCD219-9BF4-4B84-978A-9A8C8B56565B}"/>
    <cellStyle name="Millares 174 2 3 9 3 2" xfId="39455" xr:uid="{1082D713-3B9C-49B8-A0D3-96F1A25F4A37}"/>
    <cellStyle name="Millares 174 2 3 9 4" xfId="24557" xr:uid="{05CA389B-988D-44C3-B6F7-7DA80C64BE53}"/>
    <cellStyle name="Millares 174 2 3 9 5" xfId="46060" xr:uid="{8700354C-2C36-4EF2-A6C6-7A33ABDF6A10}"/>
    <cellStyle name="Millares 174 2 4" xfId="208" xr:uid="{B63D351F-DC28-4848-9095-535C534B6F24}"/>
    <cellStyle name="Millares 174 2 4 10" xfId="4727" xr:uid="{DE5B168C-05B3-4866-9D70-C1381339FF5F}"/>
    <cellStyle name="Millares 174 2 4 10 2" xfId="12993" xr:uid="{1A8B5EEB-03FC-487A-A71C-8ED0B86FB5A4}"/>
    <cellStyle name="Millares 174 2 4 10 2 2" xfId="34496" xr:uid="{254F3FF6-2FA1-4C58-897C-A2889F111C2D}"/>
    <cellStyle name="Millares 174 2 4 10 3" xfId="19628" xr:uid="{5373C276-22DF-4DAE-8197-D87D38EE597C}"/>
    <cellStyle name="Millares 174 2 4 10 3 2" xfId="41131" xr:uid="{4382E6CB-9B60-4C8C-B605-907D356BA33B}"/>
    <cellStyle name="Millares 174 2 4 10 4" xfId="26233" xr:uid="{B2418D70-2B9E-4062-B854-35E3516F1E38}"/>
    <cellStyle name="Millares 174 2 4 10 5" xfId="47736" xr:uid="{A166D88F-58C6-4FCB-9E02-3501C7F2861E}"/>
    <cellStyle name="Millares 174 2 4 11" xfId="5230" xr:uid="{82DDEC36-56A3-4038-8B15-49B799799ED3}"/>
    <cellStyle name="Millares 174 2 4 11 2" xfId="13496" xr:uid="{7DF15BEC-C929-4613-BE07-9FBD6BC24906}"/>
    <cellStyle name="Millares 174 2 4 11 2 2" xfId="34999" xr:uid="{2640C329-24E1-42F1-A2FB-C25B03C83B75}"/>
    <cellStyle name="Millares 174 2 4 11 3" xfId="20131" xr:uid="{9D35629C-DE32-40F6-91CB-FDE2FBCC4BFD}"/>
    <cellStyle name="Millares 174 2 4 11 3 2" xfId="41634" xr:uid="{DD9BDC67-19A0-48B1-A3B0-700244B69A2A}"/>
    <cellStyle name="Millares 174 2 4 11 4" xfId="26736" xr:uid="{2855037C-14A7-42C8-98EE-7FB4D9F92930}"/>
    <cellStyle name="Millares 174 2 4 11 5" xfId="48239" xr:uid="{8D2B3261-D407-4198-8DD0-28C065A577C9}"/>
    <cellStyle name="Millares 174 2 4 12" xfId="6871" xr:uid="{5C858DDA-D6E5-4D65-ADBB-36A1E0005407}"/>
    <cellStyle name="Millares 174 2 4 12 2" xfId="28374" xr:uid="{049E0A2E-6BFD-40A4-B55A-EF9C8B58E638}"/>
    <cellStyle name="Millares 174 2 4 13" xfId="8525" xr:uid="{2C0D8788-3065-47B0-A776-0991AAFA7A4F}"/>
    <cellStyle name="Millares 174 2 4 13 2" xfId="30028" xr:uid="{919F55C2-BD71-4B29-8526-5D714136F859}"/>
    <cellStyle name="Millares 174 2 4 14" xfId="15164" xr:uid="{2C4F2066-302A-4FCB-88C4-480DDFE54385}"/>
    <cellStyle name="Millares 174 2 4 14 2" xfId="36667" xr:uid="{34E1393A-C40D-4FAD-B6B4-9CC9029AA8B1}"/>
    <cellStyle name="Millares 174 2 4 15" xfId="21769" xr:uid="{E32F6598-F752-477F-9B05-7C7EAFB63308}"/>
    <cellStyle name="Millares 174 2 4 16" xfId="43272" xr:uid="{0929E3A7-7A76-4E13-B51C-46FC7EE223F9}"/>
    <cellStyle name="Millares 174 2 4 2" xfId="523" xr:uid="{48B8D280-06B7-41F0-B554-21815A01F606}"/>
    <cellStyle name="Millares 174 2 4 2 10" xfId="7134" xr:uid="{A8868F3F-A340-4151-A73E-039B9D0AB839}"/>
    <cellStyle name="Millares 174 2 4 2 10 2" xfId="28637" xr:uid="{5BE91939-3271-4B87-BA75-2D769E01D029}"/>
    <cellStyle name="Millares 174 2 4 2 11" xfId="8790" xr:uid="{D35FF5EA-D031-45E9-9E6F-D3BA2E0C7F6F}"/>
    <cellStyle name="Millares 174 2 4 2 11 2" xfId="30293" xr:uid="{E81FDB3D-FA6C-4B3A-A99E-8932CB6E223B}"/>
    <cellStyle name="Millares 174 2 4 2 12" xfId="15426" xr:uid="{4CA749BE-1979-4E0A-B97B-80798F0C0D84}"/>
    <cellStyle name="Millares 174 2 4 2 12 2" xfId="36929" xr:uid="{214C83EC-734B-4B69-84DD-26D52FBD0459}"/>
    <cellStyle name="Millares 174 2 4 2 13" xfId="22031" xr:uid="{B299F097-B1EE-44A8-BBCB-BB963E93F3EC}"/>
    <cellStyle name="Millares 174 2 4 2 14" xfId="43534" xr:uid="{92AAA0DA-C2E8-4975-BBF8-5127979B47BD}"/>
    <cellStyle name="Millares 174 2 4 2 2" xfId="805" xr:uid="{794F37A1-2639-4235-85B1-EB701CAA2786}"/>
    <cellStyle name="Millares 174 2 4 2 2 10" xfId="15706" xr:uid="{7863A88C-FB70-48D4-A3FF-A52ECF2CEF69}"/>
    <cellStyle name="Millares 174 2 4 2 2 10 2" xfId="37209" xr:uid="{C8E92DF2-567A-42A6-A655-8F4C6F8809C1}"/>
    <cellStyle name="Millares 174 2 4 2 2 11" xfId="22311" xr:uid="{8D195DAE-24B9-4CA2-A06F-D1E2FA3BB653}"/>
    <cellStyle name="Millares 174 2 4 2 2 12" xfId="43814" xr:uid="{DBF87C3E-E7BE-4825-9573-8402517A2100}"/>
    <cellStyle name="Millares 174 2 4 2 2 2" xfId="1751" xr:uid="{38F77C08-B36B-4CCF-949D-470D983A86E8}"/>
    <cellStyle name="Millares 174 2 4 2 2 2 2" xfId="4580" xr:uid="{4472A0F0-CBF5-4E32-B877-08D7F9B2D2A6}"/>
    <cellStyle name="Millares 174 2 4 2 2 2 2 2" xfId="12846" xr:uid="{5C266D2D-2904-479F-A0C3-03FEED87A545}"/>
    <cellStyle name="Millares 174 2 4 2 2 2 2 2 2" xfId="34349" xr:uid="{DB25AD78-A3FA-4167-86CC-81819F4EA9CE}"/>
    <cellStyle name="Millares 174 2 4 2 2 2 2 3" xfId="19481" xr:uid="{D98A4FAB-A60C-4182-B035-CCAFF03560A5}"/>
    <cellStyle name="Millares 174 2 4 2 2 2 2 3 2" xfId="40984" xr:uid="{DA0399F1-D797-4855-B59B-DB3BD68EBB3A}"/>
    <cellStyle name="Millares 174 2 4 2 2 2 2 4" xfId="26086" xr:uid="{842AFF6C-55FB-472F-9F4A-956BC685971E}"/>
    <cellStyle name="Millares 174 2 4 2 2 2 2 5" xfId="47589" xr:uid="{3F9763A4-D0BA-4079-873F-969947155435}"/>
    <cellStyle name="Millares 174 2 4 2 2 2 3" xfId="6719" xr:uid="{3D36BF08-E12E-4D4C-8DD5-3FDDFF831400}"/>
    <cellStyle name="Millares 174 2 4 2 2 2 3 2" xfId="14985" xr:uid="{B9A21E13-5A06-4500-8282-4F2702A966B7}"/>
    <cellStyle name="Millares 174 2 4 2 2 2 3 2 2" xfId="36488" xr:uid="{F96CDDC0-A10C-4730-9DEF-767F60EE2A8B}"/>
    <cellStyle name="Millares 174 2 4 2 2 2 3 3" xfId="21620" xr:uid="{02101C6C-8058-45B8-BC99-45E742D5E1B5}"/>
    <cellStyle name="Millares 174 2 4 2 2 2 3 3 2" xfId="43123" xr:uid="{57A5DAD9-B42B-45E9-9A88-E8141AF63BE3}"/>
    <cellStyle name="Millares 174 2 4 2 2 2 3 4" xfId="28225" xr:uid="{F05C1EF3-32A7-403F-84A5-DB1134DC5CB0}"/>
    <cellStyle name="Millares 174 2 4 2 2 2 3 5" xfId="49728" xr:uid="{59F0ADE6-CADB-4A2F-9A37-9746C292C9A6}"/>
    <cellStyle name="Millares 174 2 4 2 2 2 4" xfId="8360" xr:uid="{145C3AAA-E203-45D8-8012-5A044DC6EF5B}"/>
    <cellStyle name="Millares 174 2 4 2 2 2 4 2" xfId="29863" xr:uid="{F85ACD32-5562-463A-A04D-B82D566CAA52}"/>
    <cellStyle name="Millares 174 2 4 2 2 2 5" xfId="10017" xr:uid="{451BD02B-4BB2-4945-A278-A5C0D9076BC4}"/>
    <cellStyle name="Millares 174 2 4 2 2 2 5 2" xfId="31520" xr:uid="{86BD36FE-DE8A-431E-B993-BE791F0B8E83}"/>
    <cellStyle name="Millares 174 2 4 2 2 2 6" xfId="16652" xr:uid="{7186812D-13A0-4174-A212-9A0F444F2933}"/>
    <cellStyle name="Millares 174 2 4 2 2 2 6 2" xfId="38155" xr:uid="{A8780407-EFB4-4D60-A1B2-2241A8797909}"/>
    <cellStyle name="Millares 174 2 4 2 2 2 7" xfId="23257" xr:uid="{9F8A24E5-5DE1-4580-AFC6-E9507603F6AA}"/>
    <cellStyle name="Millares 174 2 4 2 2 2 8" xfId="44760" xr:uid="{B3805DDE-9297-49DB-87A3-533958808373}"/>
    <cellStyle name="Millares 174 2 4 2 2 3" xfId="2438" xr:uid="{1FB8E91B-1F44-4393-84D2-622BDD3BF8AC}"/>
    <cellStyle name="Millares 174 2 4 2 2 3 2" xfId="10704" xr:uid="{7BE30C9E-E38D-4CEC-8585-F3DE9A4F8194}"/>
    <cellStyle name="Millares 174 2 4 2 2 3 2 2" xfId="32207" xr:uid="{D322DA68-E1A1-4C86-A54C-4D66DBB7DA1A}"/>
    <cellStyle name="Millares 174 2 4 2 2 3 3" xfId="17339" xr:uid="{228F8280-6910-4B50-8B3D-2E7B6A4170F8}"/>
    <cellStyle name="Millares 174 2 4 2 2 3 3 2" xfId="38842" xr:uid="{E301A860-B154-46B1-94B7-322FA14D9B57}"/>
    <cellStyle name="Millares 174 2 4 2 2 3 4" xfId="23944" xr:uid="{409403B4-CCA3-4C4C-A124-A34753458672}"/>
    <cellStyle name="Millares 174 2 4 2 2 3 5" xfId="45447" xr:uid="{3FE3263F-9D61-4E94-8D43-570667F7777D}"/>
    <cellStyle name="Millares 174 2 4 2 2 4" xfId="2955" xr:uid="{64BA6093-DBC6-4056-92EE-09397EF0B214}"/>
    <cellStyle name="Millares 174 2 4 2 2 4 2" xfId="11221" xr:uid="{914D14B3-5246-4192-8191-34DE88B0171A}"/>
    <cellStyle name="Millares 174 2 4 2 2 4 2 2" xfId="32724" xr:uid="{9DD45834-7627-41CA-A17D-1E842759BA70}"/>
    <cellStyle name="Millares 174 2 4 2 2 4 3" xfId="17856" xr:uid="{9D72EC52-7B23-4423-8FF0-2C9DD21E6D3B}"/>
    <cellStyle name="Millares 174 2 4 2 2 4 3 2" xfId="39359" xr:uid="{2E12D96B-09A1-44ED-BA54-7F6CD50B3EDC}"/>
    <cellStyle name="Millares 174 2 4 2 2 4 4" xfId="24461" xr:uid="{8498D63C-2364-45B4-8FFD-472D88F729EE}"/>
    <cellStyle name="Millares 174 2 4 2 2 4 5" xfId="45964" xr:uid="{48E5FF7F-0188-49BC-BD25-33B8FCFEE3B5}"/>
    <cellStyle name="Millares 174 2 4 2 2 5" xfId="3634" xr:uid="{EE88BC97-5380-42EB-A8BA-9F428205156D}"/>
    <cellStyle name="Millares 174 2 4 2 2 5 2" xfId="11900" xr:uid="{B4698923-40F4-4067-90F4-7BADCC732F69}"/>
    <cellStyle name="Millares 174 2 4 2 2 5 2 2" xfId="33403" xr:uid="{865312F1-3E08-46B4-912E-95C1872A6379}"/>
    <cellStyle name="Millares 174 2 4 2 2 5 3" xfId="18535" xr:uid="{E3FD7F9F-740D-42EB-9C1B-73B44D64EE82}"/>
    <cellStyle name="Millares 174 2 4 2 2 5 3 2" xfId="40038" xr:uid="{67A8F03D-25E4-4E67-A499-A1156DD24E1C}"/>
    <cellStyle name="Millares 174 2 4 2 2 5 4" xfId="25140" xr:uid="{A0CFBA41-972C-49EB-9D0E-C55D9A1CB00E}"/>
    <cellStyle name="Millares 174 2 4 2 2 5 5" xfId="46643" xr:uid="{D17178AD-114E-4B0B-9A5F-55A2DF6A830F}"/>
    <cellStyle name="Millares 174 2 4 2 2 6" xfId="5099" xr:uid="{C7BAECD8-ED4D-4965-8F92-8E3150462D89}"/>
    <cellStyle name="Millares 174 2 4 2 2 6 2" xfId="13365" xr:uid="{10D8F1FB-5914-471B-B699-21A888F3D525}"/>
    <cellStyle name="Millares 174 2 4 2 2 6 2 2" xfId="34868" xr:uid="{DA9C110A-9DA7-4070-8C2B-619A7E981081}"/>
    <cellStyle name="Millares 174 2 4 2 2 6 3" xfId="20000" xr:uid="{941A593A-5307-4B29-88C2-28C540B30969}"/>
    <cellStyle name="Millares 174 2 4 2 2 6 3 2" xfId="41503" xr:uid="{BFF9483C-0A0A-45D3-A40E-2220B7A350E8}"/>
    <cellStyle name="Millares 174 2 4 2 2 6 4" xfId="26605" xr:uid="{DC0D09B1-4B62-47B7-8528-A4659261C340}"/>
    <cellStyle name="Millares 174 2 4 2 2 6 5" xfId="48108" xr:uid="{27AC403F-3FA0-481E-AA42-87A312745ABF}"/>
    <cellStyle name="Millares 174 2 4 2 2 7" xfId="5773" xr:uid="{10FCFF04-4310-4368-BF7D-1E9FB4C0C9AE}"/>
    <cellStyle name="Millares 174 2 4 2 2 7 2" xfId="14039" xr:uid="{EE6DF0A1-7B2D-4B8C-8FF4-50F36ED4953B}"/>
    <cellStyle name="Millares 174 2 4 2 2 7 2 2" xfId="35542" xr:uid="{2D9965A7-CB63-4499-8ADC-1B93FA58EF9E}"/>
    <cellStyle name="Millares 174 2 4 2 2 7 3" xfId="20674" xr:uid="{82D82296-FFB2-4358-9197-B375ECC85176}"/>
    <cellStyle name="Millares 174 2 4 2 2 7 3 2" xfId="42177" xr:uid="{BFB91D9F-83F6-4398-8274-62709B575E6F}"/>
    <cellStyle name="Millares 174 2 4 2 2 7 4" xfId="27279" xr:uid="{ABA25C0B-386F-4EF0-BA63-5B106CAC6EE7}"/>
    <cellStyle name="Millares 174 2 4 2 2 7 5" xfId="48782" xr:uid="{71397072-D2D9-4DEE-AB28-41B95A2FA136}"/>
    <cellStyle name="Millares 174 2 4 2 2 8" xfId="7414" xr:uid="{04076009-6442-4EF1-8AAE-9141557A2369}"/>
    <cellStyle name="Millares 174 2 4 2 2 8 2" xfId="28917" xr:uid="{AFEC8C9C-70F1-4856-8999-787E5200C3D6}"/>
    <cellStyle name="Millares 174 2 4 2 2 9" xfId="9071" xr:uid="{7C2A9C55-F8BE-4C1A-8EDA-F9C2917240A1}"/>
    <cellStyle name="Millares 174 2 4 2 2 9 2" xfId="30574" xr:uid="{F12FC410-A547-4DB2-8CAF-67BEAF08F9EE}"/>
    <cellStyle name="Millares 174 2 4 2 3" xfId="1075" xr:uid="{9559F976-4C23-473B-A557-ECB89E1581BF}"/>
    <cellStyle name="Millares 174 2 4 2 3 2" xfId="3904" xr:uid="{77E00AE0-9EE1-47C9-AF07-A6AD94A1758B}"/>
    <cellStyle name="Millares 174 2 4 2 3 2 2" xfId="12170" xr:uid="{DB5B68E0-C4D4-4C37-98B5-CA76A22B4236}"/>
    <cellStyle name="Millares 174 2 4 2 3 2 2 2" xfId="33673" xr:uid="{E6F8F7A2-537C-45E1-97FF-E1C1E48C9869}"/>
    <cellStyle name="Millares 174 2 4 2 3 2 3" xfId="18805" xr:uid="{4ED3F8A7-7B07-4052-8C17-1B021F1851EA}"/>
    <cellStyle name="Millares 174 2 4 2 3 2 3 2" xfId="40308" xr:uid="{F0FC33BA-1AC5-446E-A4E6-AEC61897B445}"/>
    <cellStyle name="Millares 174 2 4 2 3 2 4" xfId="25410" xr:uid="{7036B6F9-AD35-4799-9F21-33D7B5A3B7C2}"/>
    <cellStyle name="Millares 174 2 4 2 3 2 5" xfId="46913" xr:uid="{E1E1DEA3-FBA9-42FF-9BF8-3FEBF16186D5}"/>
    <cellStyle name="Millares 174 2 4 2 3 3" xfId="6043" xr:uid="{48520663-9CF7-4BA8-BDF7-50AEB2C92EBD}"/>
    <cellStyle name="Millares 174 2 4 2 3 3 2" xfId="14309" xr:uid="{F97FAC47-DBD0-4F6A-9937-F19A61DD4914}"/>
    <cellStyle name="Millares 174 2 4 2 3 3 2 2" xfId="35812" xr:uid="{A242CB48-13ED-4D56-B6FC-B9D16D135950}"/>
    <cellStyle name="Millares 174 2 4 2 3 3 3" xfId="20944" xr:uid="{7597D7C0-FAE4-4A28-BA36-487B20B62370}"/>
    <cellStyle name="Millares 174 2 4 2 3 3 3 2" xfId="42447" xr:uid="{DA4AE4D9-DAEF-4F37-96A3-643297B239D8}"/>
    <cellStyle name="Millares 174 2 4 2 3 3 4" xfId="27549" xr:uid="{317FA559-4A8B-4BA3-9F4B-CB518FBFB030}"/>
    <cellStyle name="Millares 174 2 4 2 3 3 5" xfId="49052" xr:uid="{1C1A44AA-BAFE-454A-8AF0-FC6C2C055E78}"/>
    <cellStyle name="Millares 174 2 4 2 3 4" xfId="7684" xr:uid="{AE85151A-785D-492E-A62C-C3C71A32D60C}"/>
    <cellStyle name="Millares 174 2 4 2 3 4 2" xfId="29187" xr:uid="{0FDCB181-667A-48DD-B14B-0D735712640B}"/>
    <cellStyle name="Millares 174 2 4 2 3 5" xfId="9341" xr:uid="{B78CC69D-5F80-41A1-93C3-4CAD5AAED9C6}"/>
    <cellStyle name="Millares 174 2 4 2 3 5 2" xfId="30844" xr:uid="{E727E786-FA99-411C-8009-156BD219E7EC}"/>
    <cellStyle name="Millares 174 2 4 2 3 6" xfId="15976" xr:uid="{E75C1DFA-487C-4FDE-A9B7-AA4A0F90926A}"/>
    <cellStyle name="Millares 174 2 4 2 3 6 2" xfId="37479" xr:uid="{A08955F9-586E-472C-A805-F8F07F3FE181}"/>
    <cellStyle name="Millares 174 2 4 2 3 7" xfId="22581" xr:uid="{B5DAFF1E-0801-4FA4-B9F7-A6353FC8020F}"/>
    <cellStyle name="Millares 174 2 4 2 3 8" xfId="44084" xr:uid="{EF29E10F-ABAB-445D-AEBD-F54EC17DDDBF}"/>
    <cellStyle name="Millares 174 2 4 2 4" xfId="1471" xr:uid="{7211D623-C5C6-4353-815E-0707EDD62EB3}"/>
    <cellStyle name="Millares 174 2 4 2 4 2" xfId="4300" xr:uid="{970621E2-918A-4282-94CC-C4B21985257C}"/>
    <cellStyle name="Millares 174 2 4 2 4 2 2" xfId="12566" xr:uid="{A460D3EC-A612-4A30-9BA8-BE3C9DE305F2}"/>
    <cellStyle name="Millares 174 2 4 2 4 2 2 2" xfId="34069" xr:uid="{5A99F9FE-EE9F-4F75-859B-776052C00250}"/>
    <cellStyle name="Millares 174 2 4 2 4 2 3" xfId="19201" xr:uid="{4B462211-676C-457B-892F-DCC54B27D156}"/>
    <cellStyle name="Millares 174 2 4 2 4 2 3 2" xfId="40704" xr:uid="{B450A87C-8F66-4330-A296-4FA1395B45E6}"/>
    <cellStyle name="Millares 174 2 4 2 4 2 4" xfId="25806" xr:uid="{06929B3A-F3B4-4206-AB34-5EE2C763733B}"/>
    <cellStyle name="Millares 174 2 4 2 4 2 5" xfId="47309" xr:uid="{17347043-9D99-4B95-AA81-D1F6CCAA4AC6}"/>
    <cellStyle name="Millares 174 2 4 2 4 3" xfId="6439" xr:uid="{63079771-A1DA-488B-AF9F-F4D5671B3440}"/>
    <cellStyle name="Millares 174 2 4 2 4 3 2" xfId="14705" xr:uid="{C3E6D0B6-A599-44BF-9AB2-88E9FFE6217B}"/>
    <cellStyle name="Millares 174 2 4 2 4 3 2 2" xfId="36208" xr:uid="{C7B16E42-304B-4149-ACED-EC5F8B0EF273}"/>
    <cellStyle name="Millares 174 2 4 2 4 3 3" xfId="21340" xr:uid="{9FA8F507-4C41-4036-AAE9-C3CD1AAF4958}"/>
    <cellStyle name="Millares 174 2 4 2 4 3 3 2" xfId="42843" xr:uid="{B93B2881-0862-4511-B45A-8C73AFCCED99}"/>
    <cellStyle name="Millares 174 2 4 2 4 3 4" xfId="27945" xr:uid="{CCB50199-48FE-48EC-92B1-059939904D8C}"/>
    <cellStyle name="Millares 174 2 4 2 4 3 5" xfId="49448" xr:uid="{922571C1-58ED-4EE0-AF52-0FDB6A880B59}"/>
    <cellStyle name="Millares 174 2 4 2 4 4" xfId="8080" xr:uid="{31055BC8-BBE9-4C5A-AEBC-E5E541F434F0}"/>
    <cellStyle name="Millares 174 2 4 2 4 4 2" xfId="29583" xr:uid="{70CC59CD-3450-4BE4-8EB3-8F7CFF7B24B0}"/>
    <cellStyle name="Millares 174 2 4 2 4 5" xfId="9737" xr:uid="{D21CD987-32B9-4550-8EE9-3BC0E14375CE}"/>
    <cellStyle name="Millares 174 2 4 2 4 5 2" xfId="31240" xr:uid="{0805E002-C930-4897-AC7B-BB3B9708F507}"/>
    <cellStyle name="Millares 174 2 4 2 4 6" xfId="16372" xr:uid="{F766DFAD-C492-486A-A7FB-47ED694CF3E8}"/>
    <cellStyle name="Millares 174 2 4 2 4 6 2" xfId="37875" xr:uid="{90307BD3-BDFF-4511-B233-95F2F774E060}"/>
    <cellStyle name="Millares 174 2 4 2 4 7" xfId="22977" xr:uid="{2272CA4D-D00F-4521-BCEF-FB9F51C1AE7C}"/>
    <cellStyle name="Millares 174 2 4 2 4 8" xfId="44480" xr:uid="{88B742E3-DA54-4C40-906F-55D077179B4E}"/>
    <cellStyle name="Millares 174 2 4 2 5" xfId="2158" xr:uid="{0977D735-BB22-4697-9A04-D07F509285CE}"/>
    <cellStyle name="Millares 174 2 4 2 5 2" xfId="10424" xr:uid="{F904D76C-6DEB-4CFD-BB93-90B635C231B8}"/>
    <cellStyle name="Millares 174 2 4 2 5 2 2" xfId="31927" xr:uid="{F67F276A-C832-4574-A32A-C3BE16E08455}"/>
    <cellStyle name="Millares 174 2 4 2 5 3" xfId="17059" xr:uid="{539D8BD4-E2B8-4103-A009-72B39BDDBDB0}"/>
    <cellStyle name="Millares 174 2 4 2 5 3 2" xfId="38562" xr:uid="{E707A64B-3E2B-4F80-B371-D4D84EF59DA3}"/>
    <cellStyle name="Millares 174 2 4 2 5 4" xfId="23664" xr:uid="{7DC14E9D-E671-4ECF-BC92-01231235F10B}"/>
    <cellStyle name="Millares 174 2 4 2 5 5" xfId="45167" xr:uid="{CC2486B6-7BF4-4500-A2EB-273C65057C7A}"/>
    <cellStyle name="Millares 174 2 4 2 6" xfId="2705" xr:uid="{45EDF31A-0E1A-42CD-A9FB-235F64F75B90}"/>
    <cellStyle name="Millares 174 2 4 2 6 2" xfId="10971" xr:uid="{3361E8FC-D6BC-4463-B3BC-AAC2742AE003}"/>
    <cellStyle name="Millares 174 2 4 2 6 2 2" xfId="32474" xr:uid="{83A5BE8F-983B-4FBA-8EA5-DB1EE850404F}"/>
    <cellStyle name="Millares 174 2 4 2 6 3" xfId="17606" xr:uid="{C58F58C6-1E19-40B6-BD9B-E07664D84D16}"/>
    <cellStyle name="Millares 174 2 4 2 6 3 2" xfId="39109" xr:uid="{2C06A6D7-9D1D-45EE-AE54-08DEFBA2EDCC}"/>
    <cellStyle name="Millares 174 2 4 2 6 4" xfId="24211" xr:uid="{C131F936-A104-4568-9620-68CD0994F126}"/>
    <cellStyle name="Millares 174 2 4 2 6 5" xfId="45714" xr:uid="{118603EB-CA28-441D-9730-39118F8AFE8A}"/>
    <cellStyle name="Millares 174 2 4 2 7" xfId="3354" xr:uid="{52718B6C-A8DC-413B-8D95-031F722A5E2A}"/>
    <cellStyle name="Millares 174 2 4 2 7 2" xfId="11620" xr:uid="{06E0974B-A591-457F-B966-F21691168742}"/>
    <cellStyle name="Millares 174 2 4 2 7 2 2" xfId="33123" xr:uid="{4595C593-B9B2-41DC-83A0-2AD985207747}"/>
    <cellStyle name="Millares 174 2 4 2 7 3" xfId="18255" xr:uid="{D5D5CBEF-5DE7-4049-BB54-F42F1BE8A240}"/>
    <cellStyle name="Millares 174 2 4 2 7 3 2" xfId="39758" xr:uid="{7AD32B1F-8B65-47C8-96F3-1012989152B7}"/>
    <cellStyle name="Millares 174 2 4 2 7 4" xfId="24860" xr:uid="{D8A07787-D775-4C5F-93C1-63487751CBA6}"/>
    <cellStyle name="Millares 174 2 4 2 7 5" xfId="46363" xr:uid="{9767F384-BC14-4B8A-A616-6374679BA1AC}"/>
    <cellStyle name="Millares 174 2 4 2 8" xfId="4849" xr:uid="{8E9F1F1D-82E8-45C8-B029-C2A4BD314429}"/>
    <cellStyle name="Millares 174 2 4 2 8 2" xfId="13115" xr:uid="{6D878325-6608-4D17-AB33-5A8727C8D61C}"/>
    <cellStyle name="Millares 174 2 4 2 8 2 2" xfId="34618" xr:uid="{FEDA0B7E-722B-406C-9263-E1D72DFD1080}"/>
    <cellStyle name="Millares 174 2 4 2 8 3" xfId="19750" xr:uid="{A24E8949-07BC-4929-8675-8B53A45E8AE8}"/>
    <cellStyle name="Millares 174 2 4 2 8 3 2" xfId="41253" xr:uid="{7565E1F1-27E0-4845-A2E9-9D7068219C15}"/>
    <cellStyle name="Millares 174 2 4 2 8 4" xfId="26355" xr:uid="{10A81EF2-D34C-4AE8-9189-822539DBB895}"/>
    <cellStyle name="Millares 174 2 4 2 8 5" xfId="47858" xr:uid="{874D443B-9679-46FA-8987-CF0B2F60DEA8}"/>
    <cellStyle name="Millares 174 2 4 2 9" xfId="5493" xr:uid="{4B0861E6-9149-4E1C-BBB8-681C67E92F00}"/>
    <cellStyle name="Millares 174 2 4 2 9 2" xfId="13759" xr:uid="{24ECA887-95C5-4EDC-8964-EE9552BE258B}"/>
    <cellStyle name="Millares 174 2 4 2 9 2 2" xfId="35262" xr:uid="{33C04D2A-29AB-41DA-BA72-DFA0EF25C471}"/>
    <cellStyle name="Millares 174 2 4 2 9 3" xfId="20394" xr:uid="{D7221F18-D637-4486-A021-EA3C05D0F026}"/>
    <cellStyle name="Millares 174 2 4 2 9 3 2" xfId="41897" xr:uid="{2ECE8782-BD29-482C-9FC4-4A2E0C91472B}"/>
    <cellStyle name="Millares 174 2 4 2 9 4" xfId="26999" xr:uid="{71B9815D-FD54-4372-9B9E-BDFD605D326B}"/>
    <cellStyle name="Millares 174 2 4 2 9 5" xfId="48502" xr:uid="{0C8BFCB3-6873-4DC2-934A-0AFF48B986D6}"/>
    <cellStyle name="Millares 174 2 4 3" xfId="395" xr:uid="{BB9FD532-DEC0-4E6A-BB56-A501DDA118D9}"/>
    <cellStyle name="Millares 174 2 4 3 10" xfId="15298" xr:uid="{340300C0-FC1C-4F25-8020-70A990A3B0E9}"/>
    <cellStyle name="Millares 174 2 4 3 10 2" xfId="36801" xr:uid="{836453F6-2565-41C6-8131-5CD822EFC610}"/>
    <cellStyle name="Millares 174 2 4 3 11" xfId="21903" xr:uid="{C0744452-EF7A-4A2B-BC8B-1355B782E456}"/>
    <cellStyle name="Millares 174 2 4 3 12" xfId="43406" xr:uid="{EA32A32E-F34C-4EB2-B892-EACF6ACCC733}"/>
    <cellStyle name="Millares 174 2 4 3 2" xfId="1343" xr:uid="{E3F7C8E9-6016-446E-8309-9A8E4663DE4C}"/>
    <cellStyle name="Millares 174 2 4 3 2 2" xfId="4172" xr:uid="{5818B89B-9388-449C-A821-0DFEEC73D7BB}"/>
    <cellStyle name="Millares 174 2 4 3 2 2 2" xfId="12438" xr:uid="{B3B1560B-B88A-4A3C-BA05-BEB70B32BDC7}"/>
    <cellStyle name="Millares 174 2 4 3 2 2 2 2" xfId="33941" xr:uid="{0B8A76AE-FCA1-4B46-AC91-80CF2BF9B9A0}"/>
    <cellStyle name="Millares 174 2 4 3 2 2 3" xfId="19073" xr:uid="{BF5649CF-480A-4AE0-B0AA-C027A08AF90F}"/>
    <cellStyle name="Millares 174 2 4 3 2 2 3 2" xfId="40576" xr:uid="{94F23A0C-9A64-47BC-A9FF-84B25E21E6CC}"/>
    <cellStyle name="Millares 174 2 4 3 2 2 4" xfId="25678" xr:uid="{71177282-0C3C-4A3E-BA35-2B930F7D5B62}"/>
    <cellStyle name="Millares 174 2 4 3 2 2 5" xfId="47181" xr:uid="{38DBF46F-288E-465D-A7BB-CC1DAE4509C4}"/>
    <cellStyle name="Millares 174 2 4 3 2 3" xfId="6311" xr:uid="{551CAFC8-84F8-484B-B3F8-EE6B7C36067F}"/>
    <cellStyle name="Millares 174 2 4 3 2 3 2" xfId="14577" xr:uid="{6D29E94F-9EE3-4FC7-B6A7-84087B6E80DC}"/>
    <cellStyle name="Millares 174 2 4 3 2 3 2 2" xfId="36080" xr:uid="{D28ADAF4-9BEA-4CCC-91C6-864C1E16C9FD}"/>
    <cellStyle name="Millares 174 2 4 3 2 3 3" xfId="21212" xr:uid="{CD8BC122-754F-4766-A12B-21C79AD6F1A8}"/>
    <cellStyle name="Millares 174 2 4 3 2 3 3 2" xfId="42715" xr:uid="{E2259219-2CB5-4DB1-98AB-69C1518CAAC6}"/>
    <cellStyle name="Millares 174 2 4 3 2 3 4" xfId="27817" xr:uid="{9652F34C-045D-4EC4-8F1D-BA6879B12067}"/>
    <cellStyle name="Millares 174 2 4 3 2 3 5" xfId="49320" xr:uid="{EFE578DC-46B7-49B8-A157-7F384468DEB8}"/>
    <cellStyle name="Millares 174 2 4 3 2 4" xfId="7952" xr:uid="{2CAF3643-6B45-4048-833F-0826F2E1088B}"/>
    <cellStyle name="Millares 174 2 4 3 2 4 2" xfId="29455" xr:uid="{262734BB-6009-4E24-9B90-5FE569CED236}"/>
    <cellStyle name="Millares 174 2 4 3 2 5" xfId="9609" xr:uid="{7EA25434-4F96-45C0-99F6-3E43CBE5E5F0}"/>
    <cellStyle name="Millares 174 2 4 3 2 5 2" xfId="31112" xr:uid="{C0341A47-3EBC-4852-90E0-D6799C8291E6}"/>
    <cellStyle name="Millares 174 2 4 3 2 6" xfId="16244" xr:uid="{E45A3BBB-1D58-45AA-8979-F4592DDA4725}"/>
    <cellStyle name="Millares 174 2 4 3 2 6 2" xfId="37747" xr:uid="{56AED4DD-8DF5-4F20-9C90-AE3C47526600}"/>
    <cellStyle name="Millares 174 2 4 3 2 7" xfId="22849" xr:uid="{D732C1A2-981E-4409-AE0C-909E064552A7}"/>
    <cellStyle name="Millares 174 2 4 3 2 8" xfId="44352" xr:uid="{CD100088-27C4-49C0-BE92-C57C70E44716}"/>
    <cellStyle name="Millares 174 2 4 3 3" xfId="2030" xr:uid="{370771CF-F57C-46BE-8F2F-F7AE0671EB28}"/>
    <cellStyle name="Millares 174 2 4 3 3 2" xfId="10296" xr:uid="{FF3378D0-50B2-42E5-8576-9E5285407389}"/>
    <cellStyle name="Millares 174 2 4 3 3 2 2" xfId="31799" xr:uid="{24B7B9E2-7D6B-4A82-8C82-21873B7D346B}"/>
    <cellStyle name="Millares 174 2 4 3 3 3" xfId="16931" xr:uid="{0CEE0321-95CA-4D84-B499-1200FAD77082}"/>
    <cellStyle name="Millares 174 2 4 3 3 3 2" xfId="38434" xr:uid="{4B769352-AD6B-45A9-9481-4DD4A4C1A047}"/>
    <cellStyle name="Millares 174 2 4 3 3 4" xfId="23536" xr:uid="{9326A0F1-883A-419B-8F1F-DCFAEB1CAB9E}"/>
    <cellStyle name="Millares 174 2 4 3 3 5" xfId="45039" xr:uid="{B10BFB4C-9DC9-4952-9B9F-0FC9E63E327F}"/>
    <cellStyle name="Millares 174 2 4 3 4" xfId="2829" xr:uid="{E09A2126-6757-451A-A15B-26C2EE8A96D6}"/>
    <cellStyle name="Millares 174 2 4 3 4 2" xfId="11095" xr:uid="{A17018FE-5CD7-4E6D-9452-04FBA9BB8839}"/>
    <cellStyle name="Millares 174 2 4 3 4 2 2" xfId="32598" xr:uid="{03363D91-08DD-4EAC-83F3-F73548C87A21}"/>
    <cellStyle name="Millares 174 2 4 3 4 3" xfId="17730" xr:uid="{6AE17E01-5915-4808-9C5D-2D4D5200470F}"/>
    <cellStyle name="Millares 174 2 4 3 4 3 2" xfId="39233" xr:uid="{56A622E3-7C74-4D53-BE0C-5C06D89461BE}"/>
    <cellStyle name="Millares 174 2 4 3 4 4" xfId="24335" xr:uid="{6F4CC7AD-A460-4697-8ED2-D8AED3176AED}"/>
    <cellStyle name="Millares 174 2 4 3 4 5" xfId="45838" xr:uid="{26330688-2C11-4106-AF83-7124D50DBE15}"/>
    <cellStyle name="Millares 174 2 4 3 5" xfId="3226" xr:uid="{40A86F94-B33F-47F0-A06C-56F4461BEE7A}"/>
    <cellStyle name="Millares 174 2 4 3 5 2" xfId="11492" xr:uid="{69ECCAE3-C159-44E5-A70C-9DB491B0D20F}"/>
    <cellStyle name="Millares 174 2 4 3 5 2 2" xfId="32995" xr:uid="{BF625EC8-1E80-4993-A74E-61647C9BFCE2}"/>
    <cellStyle name="Millares 174 2 4 3 5 3" xfId="18127" xr:uid="{26FA3E47-6928-4C26-AF4F-140EC9357B55}"/>
    <cellStyle name="Millares 174 2 4 3 5 3 2" xfId="39630" xr:uid="{D3D29A5E-62EE-4A8B-A47F-8C48B5CC71F9}"/>
    <cellStyle name="Millares 174 2 4 3 5 4" xfId="24732" xr:uid="{9E0AAB31-A997-4149-A191-67F5A6B2C14F}"/>
    <cellStyle name="Millares 174 2 4 3 5 5" xfId="46235" xr:uid="{A91C6B42-6309-4EE4-91C6-8F2D3D856E81}"/>
    <cellStyle name="Millares 174 2 4 3 6" xfId="4973" xr:uid="{34792B8F-EA9A-4A04-8FA2-03A7E6959EBA}"/>
    <cellStyle name="Millares 174 2 4 3 6 2" xfId="13239" xr:uid="{E0099F87-3942-4B96-9DBE-B70A342A5D5E}"/>
    <cellStyle name="Millares 174 2 4 3 6 2 2" xfId="34742" xr:uid="{535A8737-DE11-4CBE-8701-7C61D5058B03}"/>
    <cellStyle name="Millares 174 2 4 3 6 3" xfId="19874" xr:uid="{B1F68AA8-8F2C-4F3C-B87D-C9A8347A2B73}"/>
    <cellStyle name="Millares 174 2 4 3 6 3 2" xfId="41377" xr:uid="{9C9EFFF3-B27A-48BC-B7B6-544FBA9AAC34}"/>
    <cellStyle name="Millares 174 2 4 3 6 4" xfId="26479" xr:uid="{0BED9D72-9431-4C8F-876E-871E2C0BF56C}"/>
    <cellStyle name="Millares 174 2 4 3 6 5" xfId="47982" xr:uid="{22E25EE3-57A1-4851-AC4C-E12EE51A2A48}"/>
    <cellStyle name="Millares 174 2 4 3 7" xfId="5365" xr:uid="{F5484F6E-6ABE-442D-A823-0D3178A8B6D6}"/>
    <cellStyle name="Millares 174 2 4 3 7 2" xfId="13631" xr:uid="{B508697B-970A-4134-BFC6-4B2EA1F89D02}"/>
    <cellStyle name="Millares 174 2 4 3 7 2 2" xfId="35134" xr:uid="{96560369-9745-45BC-AD1A-0ED494B557EE}"/>
    <cellStyle name="Millares 174 2 4 3 7 3" xfId="20266" xr:uid="{F183229B-4D5A-4E5F-8369-80640A36E47C}"/>
    <cellStyle name="Millares 174 2 4 3 7 3 2" xfId="41769" xr:uid="{6B01779D-2077-4834-9982-F7C8FE5D3153}"/>
    <cellStyle name="Millares 174 2 4 3 7 4" xfId="26871" xr:uid="{BD4B80AF-A59D-4E4E-B3D4-C609F018A222}"/>
    <cellStyle name="Millares 174 2 4 3 7 5" xfId="48374" xr:uid="{93FE1FA4-98CF-4331-8F94-8BDCEE41E450}"/>
    <cellStyle name="Millares 174 2 4 3 8" xfId="7006" xr:uid="{61C76C7B-1EBA-41A4-A011-54D23C6FB85A}"/>
    <cellStyle name="Millares 174 2 4 3 8 2" xfId="28509" xr:uid="{803D2378-FD87-4B9B-995E-8DA77B4E1D8F}"/>
    <cellStyle name="Millares 174 2 4 3 9" xfId="8662" xr:uid="{9EC2EC33-EB30-4992-B41D-1D48B221E759}"/>
    <cellStyle name="Millares 174 2 4 3 9 2" xfId="30165" xr:uid="{D90721E1-BF77-4E40-A9F7-EF2528FAF26C}"/>
    <cellStyle name="Millares 174 2 4 4" xfId="679" xr:uid="{2C81BA08-82F2-47F3-8F31-A3F73AB8214D}"/>
    <cellStyle name="Millares 174 2 4 4 10" xfId="43688" xr:uid="{2B2BEEDD-7B16-465D-B6F7-84233950F345}"/>
    <cellStyle name="Millares 174 2 4 4 2" xfId="1625" xr:uid="{E363A9A8-8B28-43A1-A22A-91F2F8831D79}"/>
    <cellStyle name="Millares 174 2 4 4 2 2" xfId="4454" xr:uid="{04191D00-855D-439A-8E4A-96AB25798E06}"/>
    <cellStyle name="Millares 174 2 4 4 2 2 2" xfId="12720" xr:uid="{A13367FB-DAF3-4647-B2E8-B9710099D230}"/>
    <cellStyle name="Millares 174 2 4 4 2 2 2 2" xfId="34223" xr:uid="{5F85BBDB-9E61-4DCD-8D20-B474C44F77E2}"/>
    <cellStyle name="Millares 174 2 4 4 2 2 3" xfId="19355" xr:uid="{0009D6FB-7EA1-4765-BD26-CBD188559531}"/>
    <cellStyle name="Millares 174 2 4 4 2 2 3 2" xfId="40858" xr:uid="{75CD177A-FB07-47B3-A764-4132319343B9}"/>
    <cellStyle name="Millares 174 2 4 4 2 2 4" xfId="25960" xr:uid="{76D6C8A3-F61B-48A4-8236-3E07F69B7110}"/>
    <cellStyle name="Millares 174 2 4 4 2 2 5" xfId="47463" xr:uid="{AE883801-B1E5-4B62-AFD7-1B7FF17B3C61}"/>
    <cellStyle name="Millares 174 2 4 4 2 3" xfId="6593" xr:uid="{C1E4251A-7F5C-4E52-9356-6D2C302B64CF}"/>
    <cellStyle name="Millares 174 2 4 4 2 3 2" xfId="14859" xr:uid="{2B7878F1-0F2E-4EC8-8189-1D992D800915}"/>
    <cellStyle name="Millares 174 2 4 4 2 3 2 2" xfId="36362" xr:uid="{375FE668-AF57-4E1D-A691-3741519061AA}"/>
    <cellStyle name="Millares 174 2 4 4 2 3 3" xfId="21494" xr:uid="{F297CC06-651E-4451-8060-CA3426F4FDBE}"/>
    <cellStyle name="Millares 174 2 4 4 2 3 3 2" xfId="42997" xr:uid="{CFE845F2-EA86-498A-A79C-DF3F99439AD3}"/>
    <cellStyle name="Millares 174 2 4 4 2 3 4" xfId="28099" xr:uid="{FBFCB23F-B633-4AB2-BF27-07A2557DFE36}"/>
    <cellStyle name="Millares 174 2 4 4 2 3 5" xfId="49602" xr:uid="{D6B9F051-7CBB-42EA-BB93-75D2F7E57228}"/>
    <cellStyle name="Millares 174 2 4 4 2 4" xfId="8234" xr:uid="{CE5BE7B8-EDD6-4927-AE77-823872A6599F}"/>
    <cellStyle name="Millares 174 2 4 4 2 4 2" xfId="29737" xr:uid="{43037955-7F3D-4942-8DC1-13C13258BD50}"/>
    <cellStyle name="Millares 174 2 4 4 2 5" xfId="9891" xr:uid="{18759BD1-501F-46C7-B268-F46362A45D36}"/>
    <cellStyle name="Millares 174 2 4 4 2 5 2" xfId="31394" xr:uid="{1A446316-CF44-4F1E-A0A5-216C198A43C3}"/>
    <cellStyle name="Millares 174 2 4 4 2 6" xfId="16526" xr:uid="{F5145D68-5BF7-4C99-8164-8826ACB7D839}"/>
    <cellStyle name="Millares 174 2 4 4 2 6 2" xfId="38029" xr:uid="{9E0C0CC8-570E-46B1-A60F-2D8DE741C005}"/>
    <cellStyle name="Millares 174 2 4 4 2 7" xfId="23131" xr:uid="{F09D6D1E-DBDF-443C-9823-D5C60D187F61}"/>
    <cellStyle name="Millares 174 2 4 4 2 8" xfId="44634" xr:uid="{53AECA82-E39D-4E35-8F8C-3EAC5BC01E3E}"/>
    <cellStyle name="Millares 174 2 4 4 3" xfId="2312" xr:uid="{2E009D4F-D6C8-43E5-8A10-60885A6EDDB9}"/>
    <cellStyle name="Millares 174 2 4 4 3 2" xfId="10578" xr:uid="{8FC981C4-A541-40AE-9BD8-C1C49B62BC4B}"/>
    <cellStyle name="Millares 174 2 4 4 3 2 2" xfId="32081" xr:uid="{1DAFA7DC-08D2-48F9-B7FF-FB0F6B8B3385}"/>
    <cellStyle name="Millares 174 2 4 4 3 3" xfId="17213" xr:uid="{CB1463B7-6539-4793-BAE7-7D512D5BDAAD}"/>
    <cellStyle name="Millares 174 2 4 4 3 3 2" xfId="38716" xr:uid="{45804ECA-8008-4AA9-8AD1-EB470302AFB2}"/>
    <cellStyle name="Millares 174 2 4 4 3 4" xfId="23818" xr:uid="{BDECF2FB-92E8-4766-8851-0652484C243E}"/>
    <cellStyle name="Millares 174 2 4 4 3 5" xfId="45321" xr:uid="{B524E8E9-9BA7-4948-B5B6-B2BE950627BF}"/>
    <cellStyle name="Millares 174 2 4 4 4" xfId="3508" xr:uid="{0359521F-76CA-48BD-AC67-0DBF33ADA678}"/>
    <cellStyle name="Millares 174 2 4 4 4 2" xfId="11774" xr:uid="{1BE3B38B-AAB2-4D9A-8BC1-A39821EB4915}"/>
    <cellStyle name="Millares 174 2 4 4 4 2 2" xfId="33277" xr:uid="{DA521C21-CE77-4B9F-9D4F-D5690E55477F}"/>
    <cellStyle name="Millares 174 2 4 4 4 3" xfId="18409" xr:uid="{278B9C3E-ECED-4B7B-A369-E8ACF8B1177B}"/>
    <cellStyle name="Millares 174 2 4 4 4 3 2" xfId="39912" xr:uid="{5C295534-5238-4833-A28C-BFB8D4227FEC}"/>
    <cellStyle name="Millares 174 2 4 4 4 4" xfId="25014" xr:uid="{C13B2504-AC8F-4D7F-B1E7-398CD135DDA7}"/>
    <cellStyle name="Millares 174 2 4 4 4 5" xfId="46517" xr:uid="{032FA632-5FC7-4293-ADF3-B0C78D66175D}"/>
    <cellStyle name="Millares 174 2 4 4 5" xfId="5647" xr:uid="{0A4F05A3-D6C8-4998-B760-1B4B5B9BD39F}"/>
    <cellStyle name="Millares 174 2 4 4 5 2" xfId="13913" xr:uid="{9035AA3C-46B3-4B4C-9139-5F76287EC961}"/>
    <cellStyle name="Millares 174 2 4 4 5 2 2" xfId="35416" xr:uid="{E38C8461-FFBC-4308-A072-E90DBE2F4CC5}"/>
    <cellStyle name="Millares 174 2 4 4 5 3" xfId="20548" xr:uid="{491D9DB6-6592-43E7-9319-B7E7654CDDC0}"/>
    <cellStyle name="Millares 174 2 4 4 5 3 2" xfId="42051" xr:uid="{F8602758-72EE-4D54-9C44-6333FED2402B}"/>
    <cellStyle name="Millares 174 2 4 4 5 4" xfId="27153" xr:uid="{7A38D1BB-9509-4DE2-AC74-704F4B801FE5}"/>
    <cellStyle name="Millares 174 2 4 4 5 5" xfId="48656" xr:uid="{0596CCF2-E330-44E9-831A-802AA6C60C5D}"/>
    <cellStyle name="Millares 174 2 4 4 6" xfId="7288" xr:uid="{C55028DF-F4D5-4332-9795-934A07FAAE81}"/>
    <cellStyle name="Millares 174 2 4 4 6 2" xfId="28791" xr:uid="{FCFC7CC7-2F11-4DB1-947B-7CBD2636BCA5}"/>
    <cellStyle name="Millares 174 2 4 4 7" xfId="8945" xr:uid="{A70E3E4D-A522-4067-AC98-0D42410E9CFE}"/>
    <cellStyle name="Millares 174 2 4 4 7 2" xfId="30448" xr:uid="{F744FE84-F25C-434A-90B0-13E928DBBCFF}"/>
    <cellStyle name="Millares 174 2 4 4 8" xfId="15580" xr:uid="{47161808-D932-4152-BDB1-71AFEEE19E2A}"/>
    <cellStyle name="Millares 174 2 4 4 8 2" xfId="37083" xr:uid="{FAED5175-4E37-4F3E-8D45-86CE4789A784}"/>
    <cellStyle name="Millares 174 2 4 4 9" xfId="22185" xr:uid="{8B69B7F8-9F15-4161-AC88-129302C27CC9}"/>
    <cellStyle name="Millares 174 2 4 5" xfId="947" xr:uid="{97E56184-2E5E-493B-8C37-512BD0478E39}"/>
    <cellStyle name="Millares 174 2 4 5 2" xfId="3776" xr:uid="{AAFCF390-CC75-45ED-9E82-D66FE4D35460}"/>
    <cellStyle name="Millares 174 2 4 5 2 2" xfId="12042" xr:uid="{88D0EA3F-BE11-4D5F-8550-BC67B71340E4}"/>
    <cellStyle name="Millares 174 2 4 5 2 2 2" xfId="33545" xr:uid="{69A94E86-5F45-4468-9162-C14CA49ED04A}"/>
    <cellStyle name="Millares 174 2 4 5 2 3" xfId="18677" xr:uid="{AC32A5F6-9BD2-4735-9791-0A41D75059CF}"/>
    <cellStyle name="Millares 174 2 4 5 2 3 2" xfId="40180" xr:uid="{638D6071-BC2A-48A0-B6AD-C7C5BA2C41D0}"/>
    <cellStyle name="Millares 174 2 4 5 2 4" xfId="25282" xr:uid="{995B2BEE-2207-44E9-BFE4-BF537BDCE74E}"/>
    <cellStyle name="Millares 174 2 4 5 2 5" xfId="46785" xr:uid="{6BD04192-8973-4E66-B8EF-5381634676E8}"/>
    <cellStyle name="Millares 174 2 4 5 3" xfId="5915" xr:uid="{C90E0FA0-603F-4975-84AA-034624610075}"/>
    <cellStyle name="Millares 174 2 4 5 3 2" xfId="14181" xr:uid="{4B013C92-F940-40F5-AD4D-D7EFBE8B997D}"/>
    <cellStyle name="Millares 174 2 4 5 3 2 2" xfId="35684" xr:uid="{8AF6C89E-ECAE-486E-AC93-902AAB327100}"/>
    <cellStyle name="Millares 174 2 4 5 3 3" xfId="20816" xr:uid="{5AFB6EA8-9A2B-4C11-B1CA-410B3426AA85}"/>
    <cellStyle name="Millares 174 2 4 5 3 3 2" xfId="42319" xr:uid="{503E4B15-08CC-424E-9688-0EE46779E761}"/>
    <cellStyle name="Millares 174 2 4 5 3 4" xfId="27421" xr:uid="{4A023960-457D-44D2-81D1-7C44C913F395}"/>
    <cellStyle name="Millares 174 2 4 5 3 5" xfId="48924" xr:uid="{8E77FEB9-603D-46D6-A69B-76A2B02F244B}"/>
    <cellStyle name="Millares 174 2 4 5 4" xfId="7556" xr:uid="{8C0D7D38-F720-4BEB-B408-00B7BA5C47EF}"/>
    <cellStyle name="Millares 174 2 4 5 4 2" xfId="29059" xr:uid="{49793C7B-25C1-45B5-AFAE-30AF7054D3BA}"/>
    <cellStyle name="Millares 174 2 4 5 5" xfId="9213" xr:uid="{4A977048-76CA-406F-9860-CBF8DA401C4E}"/>
    <cellStyle name="Millares 174 2 4 5 5 2" xfId="30716" xr:uid="{346478E7-9AB2-46A2-8DA0-3D4514E7AA8A}"/>
    <cellStyle name="Millares 174 2 4 5 6" xfId="15848" xr:uid="{9418E8D7-EB44-4977-A744-CF6C69CF2C0C}"/>
    <cellStyle name="Millares 174 2 4 5 6 2" xfId="37351" xr:uid="{441BCB69-5E21-466E-B69C-28EE8643193B}"/>
    <cellStyle name="Millares 174 2 4 5 7" xfId="22453" xr:uid="{B303BE4B-09C1-443E-B7D5-7B6D4B8002A2}"/>
    <cellStyle name="Millares 174 2 4 5 8" xfId="43956" xr:uid="{82ABB02D-D708-4F29-92ED-80E289B3EF68}"/>
    <cellStyle name="Millares 174 2 4 6" xfId="1208" xr:uid="{93F9AD19-DCEF-4EF3-A9E1-205F44B99861}"/>
    <cellStyle name="Millares 174 2 4 6 2" xfId="4037" xr:uid="{50C87DE9-6FC8-4700-9AC2-8EF7A21D26C2}"/>
    <cellStyle name="Millares 174 2 4 6 2 2" xfId="12303" xr:uid="{1F31D79E-4709-4EE4-A167-77FC080A57E4}"/>
    <cellStyle name="Millares 174 2 4 6 2 2 2" xfId="33806" xr:uid="{ECEF7E29-CC79-41CE-81B0-7C29FC72AFBA}"/>
    <cellStyle name="Millares 174 2 4 6 2 3" xfId="18938" xr:uid="{04468ECA-C637-43BB-A479-C8ECD6BAD119}"/>
    <cellStyle name="Millares 174 2 4 6 2 3 2" xfId="40441" xr:uid="{120D101E-74AD-42C1-B246-28F5AD59D40E}"/>
    <cellStyle name="Millares 174 2 4 6 2 4" xfId="25543" xr:uid="{4F54D7C8-2184-4E6C-837F-31931035E127}"/>
    <cellStyle name="Millares 174 2 4 6 2 5" xfId="47046" xr:uid="{A733613E-4069-4595-90B7-E4F2892732E6}"/>
    <cellStyle name="Millares 174 2 4 6 3" xfId="6176" xr:uid="{51BF41C7-FC00-4E72-BCD8-F642D5012B68}"/>
    <cellStyle name="Millares 174 2 4 6 3 2" xfId="14442" xr:uid="{6E42D22F-692A-47F7-BA10-04928C7563F2}"/>
    <cellStyle name="Millares 174 2 4 6 3 2 2" xfId="35945" xr:uid="{70937B9E-6FC2-4B1F-B873-9DC6A9B898AC}"/>
    <cellStyle name="Millares 174 2 4 6 3 3" xfId="21077" xr:uid="{DA1F5998-DD9D-48D5-ADD7-577BDE069265}"/>
    <cellStyle name="Millares 174 2 4 6 3 3 2" xfId="42580" xr:uid="{D0F7371C-6EE8-45F7-82A7-BADDA228561F}"/>
    <cellStyle name="Millares 174 2 4 6 3 4" xfId="27682" xr:uid="{2F12675B-1542-4A99-AFEC-2AF61CAB138A}"/>
    <cellStyle name="Millares 174 2 4 6 3 5" xfId="49185" xr:uid="{EAF349D6-B637-47B3-81E7-4F98138C4D7F}"/>
    <cellStyle name="Millares 174 2 4 6 4" xfId="7817" xr:uid="{DC634717-74EF-47C4-B511-9FCEA0CAE7DF}"/>
    <cellStyle name="Millares 174 2 4 6 4 2" xfId="29320" xr:uid="{76EB9649-28C5-46D7-97B7-802C08BD291D}"/>
    <cellStyle name="Millares 174 2 4 6 5" xfId="9474" xr:uid="{BDB81695-B196-4BA6-B02E-C5D2A81B22FB}"/>
    <cellStyle name="Millares 174 2 4 6 5 2" xfId="30977" xr:uid="{A94C578C-EFE6-446A-995E-C9C2AD46CB3C}"/>
    <cellStyle name="Millares 174 2 4 6 6" xfId="16109" xr:uid="{09A9EAC3-0A1E-4FBE-991F-AF87D4E824BA}"/>
    <cellStyle name="Millares 174 2 4 6 6 2" xfId="37612" xr:uid="{6FC4B80F-E18A-4712-9220-31AA44BE34E8}"/>
    <cellStyle name="Millares 174 2 4 6 7" xfId="22714" xr:uid="{BDFEB9B8-0FDE-4A94-907B-ABE120D9716A}"/>
    <cellStyle name="Millares 174 2 4 6 8" xfId="44217" xr:uid="{1C76A376-4560-4156-9922-38894CB8E8F8}"/>
    <cellStyle name="Millares 174 2 4 7" xfId="1896" xr:uid="{CD75DC7D-8307-4C0D-9D34-7BA995A6D66A}"/>
    <cellStyle name="Millares 174 2 4 7 2" xfId="10162" xr:uid="{B0788261-2006-4FD5-9835-4DA96C431E0B}"/>
    <cellStyle name="Millares 174 2 4 7 2 2" xfId="31665" xr:uid="{9C80E411-363B-49D4-B5F6-74835DB76740}"/>
    <cellStyle name="Millares 174 2 4 7 3" xfId="16797" xr:uid="{7C558593-1B8E-41E9-A1FE-8EB5E0350C0F}"/>
    <cellStyle name="Millares 174 2 4 7 3 2" xfId="38300" xr:uid="{0BEBED3F-39F4-4290-A6FB-9330F5B4936F}"/>
    <cellStyle name="Millares 174 2 4 7 4" xfId="23402" xr:uid="{E1BBDCAA-5D05-4C29-B22B-0D1164044ABD}"/>
    <cellStyle name="Millares 174 2 4 7 5" xfId="44905" xr:uid="{0CC2C88A-80C1-4464-B23B-63FCE057D686}"/>
    <cellStyle name="Millares 174 2 4 8" xfId="2581" xr:uid="{6B716CFC-EB6A-454E-8739-CB78F21C13E5}"/>
    <cellStyle name="Millares 174 2 4 8 2" xfId="10847" xr:uid="{1E3B025D-6E06-4287-9DF7-D843031F096A}"/>
    <cellStyle name="Millares 174 2 4 8 2 2" xfId="32350" xr:uid="{E05F143F-AC07-4D93-9485-9351F4628702}"/>
    <cellStyle name="Millares 174 2 4 8 3" xfId="17482" xr:uid="{9EAEA447-580F-4B5F-8F90-3C4675B646D1}"/>
    <cellStyle name="Millares 174 2 4 8 3 2" xfId="38985" xr:uid="{582789FA-CCE1-482F-8795-EEBBA289CB15}"/>
    <cellStyle name="Millares 174 2 4 8 4" xfId="24087" xr:uid="{8D2D652A-B878-4281-BD82-BD998A91FC66}"/>
    <cellStyle name="Millares 174 2 4 8 5" xfId="45590" xr:uid="{7CAFE199-00C9-4CD9-B806-3E5D76C20B39}"/>
    <cellStyle name="Millares 174 2 4 9" xfId="3092" xr:uid="{017C267B-C6CD-423E-ABAD-F2AC908E6FE8}"/>
    <cellStyle name="Millares 174 2 4 9 2" xfId="11358" xr:uid="{CC1C6DC5-B28D-444A-86A5-8F12CB45BBFE}"/>
    <cellStyle name="Millares 174 2 4 9 2 2" xfId="32861" xr:uid="{66EC05DA-9D92-443C-AB62-9E55B6B71F03}"/>
    <cellStyle name="Millares 174 2 4 9 3" xfId="17993" xr:uid="{7B4255A8-EEA3-4A8C-A646-FF97C3D3221C}"/>
    <cellStyle name="Millares 174 2 4 9 3 2" xfId="39496" xr:uid="{BE7A2F39-78D5-4806-8E3E-F01A5E09BE77}"/>
    <cellStyle name="Millares 174 2 4 9 4" xfId="24598" xr:uid="{7259DE57-E283-41B9-8453-4C9032D11DBD}"/>
    <cellStyle name="Millares 174 2 4 9 5" xfId="46101" xr:uid="{1AFD6B10-552B-4D24-8630-63691639D24F}"/>
    <cellStyle name="Millares 174 2 5" xfId="243" xr:uid="{D6DBF277-5005-49FA-AA37-983635603777}"/>
    <cellStyle name="Millares 174 2 5 10" xfId="4757" xr:uid="{13EE18CC-1948-421E-9C05-036BADB82F4F}"/>
    <cellStyle name="Millares 174 2 5 10 2" xfId="13023" xr:uid="{D4E32192-77B9-48C6-A112-469E0B1CBFF9}"/>
    <cellStyle name="Millares 174 2 5 10 2 2" xfId="34526" xr:uid="{D7E9BB1D-7769-45C5-A38A-5F7084C8BAF6}"/>
    <cellStyle name="Millares 174 2 5 10 3" xfId="19658" xr:uid="{35D9B3FE-760C-4CB0-863D-5567AD6668F8}"/>
    <cellStyle name="Millares 174 2 5 10 3 2" xfId="41161" xr:uid="{8CFC3491-436F-49B8-AB23-2B373FAC0EC7}"/>
    <cellStyle name="Millares 174 2 5 10 4" xfId="26263" xr:uid="{B2DF1E8A-0C75-40D7-9CC0-AF26CBC77A6A}"/>
    <cellStyle name="Millares 174 2 5 10 5" xfId="47766" xr:uid="{75E23663-CBBB-4375-AD01-445F480E8511}"/>
    <cellStyle name="Millares 174 2 5 11" xfId="5260" xr:uid="{58CD84CB-9B4E-424C-81D5-88C3AEDB53E2}"/>
    <cellStyle name="Millares 174 2 5 11 2" xfId="13526" xr:uid="{A69EE8CF-0DC8-46C2-B100-393FFCCA6C2E}"/>
    <cellStyle name="Millares 174 2 5 11 2 2" xfId="35029" xr:uid="{61F48879-D1A1-48F4-ABAA-8A742411B4EF}"/>
    <cellStyle name="Millares 174 2 5 11 3" xfId="20161" xr:uid="{4F837CB0-B465-4011-B4C4-D9BA98B9DBD6}"/>
    <cellStyle name="Millares 174 2 5 11 3 2" xfId="41664" xr:uid="{135A2568-FDE3-4B93-B31A-8377DD2AA0C5}"/>
    <cellStyle name="Millares 174 2 5 11 4" xfId="26766" xr:uid="{68728267-BE38-48F9-B6A9-AEE4F8D069D1}"/>
    <cellStyle name="Millares 174 2 5 11 5" xfId="48269" xr:uid="{5CA6EE86-9FA1-4FBE-BD51-DCD9E054BD4B}"/>
    <cellStyle name="Millares 174 2 5 12" xfId="6901" xr:uid="{7D2D0219-931E-4D7F-A31C-B912F789D59B}"/>
    <cellStyle name="Millares 174 2 5 12 2" xfId="28404" xr:uid="{5FE28046-9DE4-4FAA-A595-0B31EA4ABFD6}"/>
    <cellStyle name="Millares 174 2 5 13" xfId="8556" xr:uid="{1B1DC428-D90F-49A5-A139-D8C9171464EA}"/>
    <cellStyle name="Millares 174 2 5 13 2" xfId="30059" xr:uid="{7C724DFC-872C-454E-8569-B0D940B87266}"/>
    <cellStyle name="Millares 174 2 5 14" xfId="15194" xr:uid="{DA5FCAB5-C2CD-43B9-9AB0-79F14CCEF520}"/>
    <cellStyle name="Millares 174 2 5 14 2" xfId="36697" xr:uid="{2FE76DCA-D0F5-4F76-9408-477BECE8E720}"/>
    <cellStyle name="Millares 174 2 5 15" xfId="21799" xr:uid="{845BE1C7-95E8-48E7-8EF2-744006E6A99A}"/>
    <cellStyle name="Millares 174 2 5 16" xfId="43302" xr:uid="{0669D102-A2B8-4984-8CBD-A82E6B72E5C0}"/>
    <cellStyle name="Millares 174 2 5 2" xfId="554" xr:uid="{43B7A73C-E2E8-4CC7-8B80-338A3EAFF6A9}"/>
    <cellStyle name="Millares 174 2 5 2 10" xfId="7165" xr:uid="{FF37C640-4D60-4FF2-B3D6-7F573A9319C4}"/>
    <cellStyle name="Millares 174 2 5 2 10 2" xfId="28668" xr:uid="{6AD6B66E-1CF8-4EC0-A666-4DF59437AA0D}"/>
    <cellStyle name="Millares 174 2 5 2 11" xfId="8821" xr:uid="{4C7314EC-35DE-4FF1-8350-F5FB4F4BDDBD}"/>
    <cellStyle name="Millares 174 2 5 2 11 2" xfId="30324" xr:uid="{D6BE276F-F9F5-4595-9241-DD2EAC462737}"/>
    <cellStyle name="Millares 174 2 5 2 12" xfId="15457" xr:uid="{05926510-EFBF-4CCC-B0F5-37822A4C6F10}"/>
    <cellStyle name="Millares 174 2 5 2 12 2" xfId="36960" xr:uid="{2E2E20F7-58F1-4CCD-93BB-D9833126E365}"/>
    <cellStyle name="Millares 174 2 5 2 13" xfId="22062" xr:uid="{D6A600EC-35C0-4629-8BDD-16C7F641AC76}"/>
    <cellStyle name="Millares 174 2 5 2 14" xfId="43565" xr:uid="{45B4108E-C027-44BD-BBED-C379BD092E69}"/>
    <cellStyle name="Millares 174 2 5 2 2" xfId="836" xr:uid="{D1F86A3D-5E42-454F-9BB9-FA18551DCA6C}"/>
    <cellStyle name="Millares 174 2 5 2 2 10" xfId="15737" xr:uid="{262AA32C-C337-437E-BCBB-C16FEC316F1D}"/>
    <cellStyle name="Millares 174 2 5 2 2 10 2" xfId="37240" xr:uid="{54647ED6-A3D0-452D-BD89-86243573390C}"/>
    <cellStyle name="Millares 174 2 5 2 2 11" xfId="22342" xr:uid="{B163488B-79BB-409C-9B4C-153AE04F4766}"/>
    <cellStyle name="Millares 174 2 5 2 2 12" xfId="43845" xr:uid="{DE626AC5-11A0-46BB-8C44-0E6D25C4839B}"/>
    <cellStyle name="Millares 174 2 5 2 2 2" xfId="1782" xr:uid="{817089F2-A9F9-4FEE-BFEE-D2176B6F03E0}"/>
    <cellStyle name="Millares 174 2 5 2 2 2 2" xfId="4611" xr:uid="{A6736C63-2F9A-4364-A280-A80659C67D2F}"/>
    <cellStyle name="Millares 174 2 5 2 2 2 2 2" xfId="12877" xr:uid="{B84CEFA0-9A7E-4B2C-9FAF-D3BAE5AC9AB4}"/>
    <cellStyle name="Millares 174 2 5 2 2 2 2 2 2" xfId="34380" xr:uid="{D01B76FA-52CC-46BD-8927-54869ACA1FA5}"/>
    <cellStyle name="Millares 174 2 5 2 2 2 2 3" xfId="19512" xr:uid="{5B221499-39A5-45F9-9BAB-E78BFFB48AEE}"/>
    <cellStyle name="Millares 174 2 5 2 2 2 2 3 2" xfId="41015" xr:uid="{FF148692-5230-4833-91B4-EE994D557278}"/>
    <cellStyle name="Millares 174 2 5 2 2 2 2 4" xfId="26117" xr:uid="{4612E8E7-E795-475B-A2D5-2EF6FB0667D6}"/>
    <cellStyle name="Millares 174 2 5 2 2 2 2 5" xfId="47620" xr:uid="{7CCF3FC0-234F-4F13-BD41-BC8F2399F237}"/>
    <cellStyle name="Millares 174 2 5 2 2 2 3" xfId="6750" xr:uid="{7D4A2234-2E94-4584-B08C-BF06EAC2B6DC}"/>
    <cellStyle name="Millares 174 2 5 2 2 2 3 2" xfId="15016" xr:uid="{34361929-5D3F-4EF3-B5DC-78D424E2B83B}"/>
    <cellStyle name="Millares 174 2 5 2 2 2 3 2 2" xfId="36519" xr:uid="{3C9F8BAD-45FB-49C2-9D64-2DC2F873A2ED}"/>
    <cellStyle name="Millares 174 2 5 2 2 2 3 3" xfId="21651" xr:uid="{EEDF7CA4-14B3-4C87-AF43-CB468A2D0BE4}"/>
    <cellStyle name="Millares 174 2 5 2 2 2 3 3 2" xfId="43154" xr:uid="{EE023F8B-CA3B-4E57-90FB-4181494CBC81}"/>
    <cellStyle name="Millares 174 2 5 2 2 2 3 4" xfId="28256" xr:uid="{B86CBC34-61E3-4364-B7C3-FC9DB923EB63}"/>
    <cellStyle name="Millares 174 2 5 2 2 2 3 5" xfId="49759" xr:uid="{347450C1-1B5C-43FC-910C-8349F89E35A7}"/>
    <cellStyle name="Millares 174 2 5 2 2 2 4" xfId="8391" xr:uid="{998AC85F-D1DC-47DC-9048-B7FC5A16C273}"/>
    <cellStyle name="Millares 174 2 5 2 2 2 4 2" xfId="29894" xr:uid="{F657A8A2-F0E0-47FB-B747-BCF2B623532A}"/>
    <cellStyle name="Millares 174 2 5 2 2 2 5" xfId="10048" xr:uid="{5043EB7F-CDDE-4F4E-B412-A32DBF4BE562}"/>
    <cellStyle name="Millares 174 2 5 2 2 2 5 2" xfId="31551" xr:uid="{E0BBE97E-1633-41E3-8E4A-3AE1DAB7AED0}"/>
    <cellStyle name="Millares 174 2 5 2 2 2 6" xfId="16683" xr:uid="{D2B5E996-4D84-46AF-AAA2-C1B30D0C82EE}"/>
    <cellStyle name="Millares 174 2 5 2 2 2 6 2" xfId="38186" xr:uid="{43DEA327-C0F3-4297-855C-867C331F93C6}"/>
    <cellStyle name="Millares 174 2 5 2 2 2 7" xfId="23288" xr:uid="{18212422-1579-493A-AC17-DA5E51469A8D}"/>
    <cellStyle name="Millares 174 2 5 2 2 2 8" xfId="44791" xr:uid="{D5B1CA94-4BA9-485A-ACE4-14EF579A3464}"/>
    <cellStyle name="Millares 174 2 5 2 2 3" xfId="2469" xr:uid="{23431270-2257-41AC-86E6-AC598FFCE13B}"/>
    <cellStyle name="Millares 174 2 5 2 2 3 2" xfId="10735" xr:uid="{BC977F21-03A5-483F-90AD-0CE3275E251C}"/>
    <cellStyle name="Millares 174 2 5 2 2 3 2 2" xfId="32238" xr:uid="{E0F3C256-811E-475E-B584-C390D4484FAD}"/>
    <cellStyle name="Millares 174 2 5 2 2 3 3" xfId="17370" xr:uid="{7763ACEA-BB76-43F5-9136-10D3EF1C62E2}"/>
    <cellStyle name="Millares 174 2 5 2 2 3 3 2" xfId="38873" xr:uid="{EB57447F-538C-44CF-9DFA-F3D4CD990AC5}"/>
    <cellStyle name="Millares 174 2 5 2 2 3 4" xfId="23975" xr:uid="{9B827A0F-AA1B-44DE-9693-4A9ADC449063}"/>
    <cellStyle name="Millares 174 2 5 2 2 3 5" xfId="45478" xr:uid="{A23CC267-4168-422A-9DD3-A5CA3025C654}"/>
    <cellStyle name="Millares 174 2 5 2 2 4" xfId="2986" xr:uid="{7C43C004-0F59-4F3F-8D4D-114A3AD2A312}"/>
    <cellStyle name="Millares 174 2 5 2 2 4 2" xfId="11252" xr:uid="{F1A4E8AE-C4AE-4E21-BF48-95AEDE677BE5}"/>
    <cellStyle name="Millares 174 2 5 2 2 4 2 2" xfId="32755" xr:uid="{4BE0E26D-C351-4202-ABBD-ABACF7CAD16D}"/>
    <cellStyle name="Millares 174 2 5 2 2 4 3" xfId="17887" xr:uid="{B601C968-C4AF-4C98-8CAA-6FEAC2F31B2B}"/>
    <cellStyle name="Millares 174 2 5 2 2 4 3 2" xfId="39390" xr:uid="{121005B8-2134-4536-87E7-D19B1EA360BD}"/>
    <cellStyle name="Millares 174 2 5 2 2 4 4" xfId="24492" xr:uid="{F56F5A07-0970-4005-8CA9-80DBE5EEE1CE}"/>
    <cellStyle name="Millares 174 2 5 2 2 4 5" xfId="45995" xr:uid="{C4F13152-FA69-4906-B665-318A1726710F}"/>
    <cellStyle name="Millares 174 2 5 2 2 5" xfId="3665" xr:uid="{4ADCDB83-78B4-44CF-84A1-B3E7CE0643AF}"/>
    <cellStyle name="Millares 174 2 5 2 2 5 2" xfId="11931" xr:uid="{FAFF5829-6AF3-4D38-A86D-BCB15158FC05}"/>
    <cellStyle name="Millares 174 2 5 2 2 5 2 2" xfId="33434" xr:uid="{E09A17A5-2E7D-4B69-9B8A-63777F270B51}"/>
    <cellStyle name="Millares 174 2 5 2 2 5 3" xfId="18566" xr:uid="{F45F83C3-4399-4617-8BCE-847FB0944464}"/>
    <cellStyle name="Millares 174 2 5 2 2 5 3 2" xfId="40069" xr:uid="{508D14E0-CE68-4229-B0B1-F986D245824F}"/>
    <cellStyle name="Millares 174 2 5 2 2 5 4" xfId="25171" xr:uid="{77C304F8-7422-415C-A491-341F96A3568D}"/>
    <cellStyle name="Millares 174 2 5 2 2 5 5" xfId="46674" xr:uid="{4EF343F4-C4DE-4413-A126-7F4CE2972A33}"/>
    <cellStyle name="Millares 174 2 5 2 2 6" xfId="5130" xr:uid="{303A4246-BE0E-4552-9E8A-BF187493F827}"/>
    <cellStyle name="Millares 174 2 5 2 2 6 2" xfId="13396" xr:uid="{7FCA3A00-1E92-44AD-95B5-4A0D616DB40F}"/>
    <cellStyle name="Millares 174 2 5 2 2 6 2 2" xfId="34899" xr:uid="{0AECE4B0-D490-425B-86B9-C38D806E31B9}"/>
    <cellStyle name="Millares 174 2 5 2 2 6 3" xfId="20031" xr:uid="{F49D355C-AFBF-43FF-B24B-AE46B929076C}"/>
    <cellStyle name="Millares 174 2 5 2 2 6 3 2" xfId="41534" xr:uid="{00C2B7E4-3886-4F3D-A6FA-D71ECC655D54}"/>
    <cellStyle name="Millares 174 2 5 2 2 6 4" xfId="26636" xr:uid="{0579BCE4-B609-470F-8DA6-C8605C38B1D4}"/>
    <cellStyle name="Millares 174 2 5 2 2 6 5" xfId="48139" xr:uid="{DB8DC3BA-459D-47C6-B845-14DA44FA205F}"/>
    <cellStyle name="Millares 174 2 5 2 2 7" xfId="5804" xr:uid="{7B101490-B013-44BB-AD58-6ADBE3FB8852}"/>
    <cellStyle name="Millares 174 2 5 2 2 7 2" xfId="14070" xr:uid="{19894C95-134C-406A-A843-4BC883C8FB93}"/>
    <cellStyle name="Millares 174 2 5 2 2 7 2 2" xfId="35573" xr:uid="{5917AF20-02B8-4B6E-8FE8-E6EC42E2A8D3}"/>
    <cellStyle name="Millares 174 2 5 2 2 7 3" xfId="20705" xr:uid="{2594A5D7-8519-401C-B19D-F811BC9A6C16}"/>
    <cellStyle name="Millares 174 2 5 2 2 7 3 2" xfId="42208" xr:uid="{C5DB86A0-FFDF-4B0C-98E0-E19B0A1010C9}"/>
    <cellStyle name="Millares 174 2 5 2 2 7 4" xfId="27310" xr:uid="{6C8895D3-E754-4DF7-9FA3-43474BA97EEB}"/>
    <cellStyle name="Millares 174 2 5 2 2 7 5" xfId="48813" xr:uid="{1A70F2AE-1E66-4695-B752-91244E6412B3}"/>
    <cellStyle name="Millares 174 2 5 2 2 8" xfId="7445" xr:uid="{8B709583-8836-4976-98AF-0B79BC3ECB07}"/>
    <cellStyle name="Millares 174 2 5 2 2 8 2" xfId="28948" xr:uid="{7D75D5E3-170A-4C86-A262-42ACE4169096}"/>
    <cellStyle name="Millares 174 2 5 2 2 9" xfId="9102" xr:uid="{E1B91D23-6CED-4940-B3B9-6E545E92F163}"/>
    <cellStyle name="Millares 174 2 5 2 2 9 2" xfId="30605" xr:uid="{3486836E-0B0D-4848-A291-F8D40435DF5B}"/>
    <cellStyle name="Millares 174 2 5 2 3" xfId="1106" xr:uid="{1774F558-8BDA-45A3-9064-B4CBAA184655}"/>
    <cellStyle name="Millares 174 2 5 2 3 2" xfId="3935" xr:uid="{092EFB7B-A589-414C-AA14-DDF0D590A3F2}"/>
    <cellStyle name="Millares 174 2 5 2 3 2 2" xfId="12201" xr:uid="{1B4ACD6F-7AE8-489B-9F61-6666BA8A0051}"/>
    <cellStyle name="Millares 174 2 5 2 3 2 2 2" xfId="33704" xr:uid="{37599BCC-65D3-4B26-A463-D13970EFA243}"/>
    <cellStyle name="Millares 174 2 5 2 3 2 3" xfId="18836" xr:uid="{A09C0871-F94F-4CE1-AB63-2F19BF7A02C5}"/>
    <cellStyle name="Millares 174 2 5 2 3 2 3 2" xfId="40339" xr:uid="{17134030-75F4-47B7-946C-FDF7C67127D0}"/>
    <cellStyle name="Millares 174 2 5 2 3 2 4" xfId="25441" xr:uid="{6668DD3E-BA3A-41F4-B92B-3C02C7FE42D9}"/>
    <cellStyle name="Millares 174 2 5 2 3 2 5" xfId="46944" xr:uid="{74A250B8-CE41-4623-AD3C-D8610346FE95}"/>
    <cellStyle name="Millares 174 2 5 2 3 3" xfId="6074" xr:uid="{969495D9-70EA-4F7C-B310-7DB41EF1BFF7}"/>
    <cellStyle name="Millares 174 2 5 2 3 3 2" xfId="14340" xr:uid="{0C2DED92-71C1-43B1-B808-5055211A80BB}"/>
    <cellStyle name="Millares 174 2 5 2 3 3 2 2" xfId="35843" xr:uid="{0341C8B4-90D2-403F-842B-5392545D4D6A}"/>
    <cellStyle name="Millares 174 2 5 2 3 3 3" xfId="20975" xr:uid="{606B334E-10B5-4346-A4A0-174DC725A77C}"/>
    <cellStyle name="Millares 174 2 5 2 3 3 3 2" xfId="42478" xr:uid="{F05DE5F5-5C38-4C64-8052-DB0DC1B6890F}"/>
    <cellStyle name="Millares 174 2 5 2 3 3 4" xfId="27580" xr:uid="{2157D5FC-8AF4-4616-A1E7-EFCC5595851C}"/>
    <cellStyle name="Millares 174 2 5 2 3 3 5" xfId="49083" xr:uid="{934F1F55-CDB5-4CDC-9C63-1A4AE92C02B4}"/>
    <cellStyle name="Millares 174 2 5 2 3 4" xfId="7715" xr:uid="{99B7C758-CF01-4C0B-AD9A-DEC43F59195D}"/>
    <cellStyle name="Millares 174 2 5 2 3 4 2" xfId="29218" xr:uid="{7BBE6E35-5090-44EE-8F0F-07F4C6E23152}"/>
    <cellStyle name="Millares 174 2 5 2 3 5" xfId="9372" xr:uid="{DEEEB9DD-0799-40BB-8EF2-49347031D6B6}"/>
    <cellStyle name="Millares 174 2 5 2 3 5 2" xfId="30875" xr:uid="{B7DA4F7E-EC5B-4A24-9ABB-9918EFB2DFAB}"/>
    <cellStyle name="Millares 174 2 5 2 3 6" xfId="16007" xr:uid="{4DD163C2-90F4-4DD7-9BFB-9BBE62469422}"/>
    <cellStyle name="Millares 174 2 5 2 3 6 2" xfId="37510" xr:uid="{AB85B0F3-D108-42CC-B937-5861CAC569D2}"/>
    <cellStyle name="Millares 174 2 5 2 3 7" xfId="22612" xr:uid="{737DDF2D-EAA1-4F8A-B4A9-EEC0FF1690AF}"/>
    <cellStyle name="Millares 174 2 5 2 3 8" xfId="44115" xr:uid="{C1C0AE43-032D-4611-AE63-1C9983B97049}"/>
    <cellStyle name="Millares 174 2 5 2 4" xfId="1502" xr:uid="{395363D6-A457-41E4-8785-3C6D0C75DCFE}"/>
    <cellStyle name="Millares 174 2 5 2 4 2" xfId="4331" xr:uid="{AE63C198-66B6-40A7-A943-F9FB18251435}"/>
    <cellStyle name="Millares 174 2 5 2 4 2 2" xfId="12597" xr:uid="{80ADD4B5-ECF1-403F-B248-8E4154ACF64E}"/>
    <cellStyle name="Millares 174 2 5 2 4 2 2 2" xfId="34100" xr:uid="{7BEEC8B7-21C7-4437-9D88-BEE69929C12D}"/>
    <cellStyle name="Millares 174 2 5 2 4 2 3" xfId="19232" xr:uid="{B935C380-0789-4186-BD3B-9B248CCB712B}"/>
    <cellStyle name="Millares 174 2 5 2 4 2 3 2" xfId="40735" xr:uid="{CFB108E2-7DBC-4F3C-972C-41283BA356F3}"/>
    <cellStyle name="Millares 174 2 5 2 4 2 4" xfId="25837" xr:uid="{E5552489-8853-4DBC-B96B-FD5FC5A9E48A}"/>
    <cellStyle name="Millares 174 2 5 2 4 2 5" xfId="47340" xr:uid="{62D3FE57-1971-4B40-AA0B-B457A3BC8228}"/>
    <cellStyle name="Millares 174 2 5 2 4 3" xfId="6470" xr:uid="{F3F2BD29-E24A-4B6E-8FC0-7EC6E000E594}"/>
    <cellStyle name="Millares 174 2 5 2 4 3 2" xfId="14736" xr:uid="{B5F3B4DB-355B-473F-B68B-4BE0E327EEF2}"/>
    <cellStyle name="Millares 174 2 5 2 4 3 2 2" xfId="36239" xr:uid="{75B0BE89-EEE3-43E5-BBD0-7E4C43C6DB25}"/>
    <cellStyle name="Millares 174 2 5 2 4 3 3" xfId="21371" xr:uid="{2DD95C74-7D9A-4D38-87F0-CB9DA3BDC45C}"/>
    <cellStyle name="Millares 174 2 5 2 4 3 3 2" xfId="42874" xr:uid="{E3B3D49F-13A2-4497-A56B-569C28CA5439}"/>
    <cellStyle name="Millares 174 2 5 2 4 3 4" xfId="27976" xr:uid="{EE07E024-9429-40AE-A7CF-AA3E0E3E1BC5}"/>
    <cellStyle name="Millares 174 2 5 2 4 3 5" xfId="49479" xr:uid="{D6E89E2F-F2D0-4209-8612-C47854B739FF}"/>
    <cellStyle name="Millares 174 2 5 2 4 4" xfId="8111" xr:uid="{091F9B8B-DE56-4045-8A89-4326DD0849D8}"/>
    <cellStyle name="Millares 174 2 5 2 4 4 2" xfId="29614" xr:uid="{AA808CF3-5122-4ED4-A57F-2B6D123BBDFF}"/>
    <cellStyle name="Millares 174 2 5 2 4 5" xfId="9768" xr:uid="{53A9A669-DE71-4A1C-A6B9-D219F20BA8BB}"/>
    <cellStyle name="Millares 174 2 5 2 4 5 2" xfId="31271" xr:uid="{27A08EFC-B632-41A6-B76C-4F099D748AD9}"/>
    <cellStyle name="Millares 174 2 5 2 4 6" xfId="16403" xr:uid="{30581CA7-0450-4EF4-90DE-8A28BB050F3E}"/>
    <cellStyle name="Millares 174 2 5 2 4 6 2" xfId="37906" xr:uid="{743457C7-EFFA-48D5-9478-99A4BAD8DCEB}"/>
    <cellStyle name="Millares 174 2 5 2 4 7" xfId="23008" xr:uid="{26F9BC7B-1FA1-436C-93A0-4DCDABD0F44A}"/>
    <cellStyle name="Millares 174 2 5 2 4 8" xfId="44511" xr:uid="{BC7E07B6-BA0D-48E5-808C-1FB646DAF2A3}"/>
    <cellStyle name="Millares 174 2 5 2 5" xfId="2189" xr:uid="{4AED9259-7578-4147-8B15-D8CDCE4B0CBB}"/>
    <cellStyle name="Millares 174 2 5 2 5 2" xfId="10455" xr:uid="{47F9E971-A194-4DCE-84B3-FF5CD779D4ED}"/>
    <cellStyle name="Millares 174 2 5 2 5 2 2" xfId="31958" xr:uid="{D907822D-72AE-40AC-B090-9912F2CB458B}"/>
    <cellStyle name="Millares 174 2 5 2 5 3" xfId="17090" xr:uid="{463DA2E0-79BD-4E4E-BCA0-8E39FB9AF789}"/>
    <cellStyle name="Millares 174 2 5 2 5 3 2" xfId="38593" xr:uid="{B270594C-2C6A-4E4B-98D9-7443C32345FF}"/>
    <cellStyle name="Millares 174 2 5 2 5 4" xfId="23695" xr:uid="{196C74EE-08BA-4547-916F-272055D7A057}"/>
    <cellStyle name="Millares 174 2 5 2 5 5" xfId="45198" xr:uid="{336D4F4C-98BF-4EFF-875D-22406A9A5C03}"/>
    <cellStyle name="Millares 174 2 5 2 6" xfId="2735" xr:uid="{DAB2867B-D060-4F83-B176-E0A9CF53294B}"/>
    <cellStyle name="Millares 174 2 5 2 6 2" xfId="11001" xr:uid="{59BA7CB2-5553-4B34-9415-09728FE9F68D}"/>
    <cellStyle name="Millares 174 2 5 2 6 2 2" xfId="32504" xr:uid="{611B07E0-7E2A-4F29-8FAD-638D315531FB}"/>
    <cellStyle name="Millares 174 2 5 2 6 3" xfId="17636" xr:uid="{21A6A750-2F34-4251-9A87-B191786443A7}"/>
    <cellStyle name="Millares 174 2 5 2 6 3 2" xfId="39139" xr:uid="{1E74CF6B-2B4D-44B8-AAA4-5611E931D65F}"/>
    <cellStyle name="Millares 174 2 5 2 6 4" xfId="24241" xr:uid="{35F312F3-E564-4211-A461-EAF8B18E41E5}"/>
    <cellStyle name="Millares 174 2 5 2 6 5" xfId="45744" xr:uid="{F080BC8C-90AF-48CA-876A-3476042667DB}"/>
    <cellStyle name="Millares 174 2 5 2 7" xfId="3385" xr:uid="{505D50CA-7C29-4FBE-ABFC-346F3E1E279B}"/>
    <cellStyle name="Millares 174 2 5 2 7 2" xfId="11651" xr:uid="{7440BAF0-362D-4D8A-B9F6-34FEC1F1D294}"/>
    <cellStyle name="Millares 174 2 5 2 7 2 2" xfId="33154" xr:uid="{53817E11-3367-49E5-9FD6-DCBCE77F6A56}"/>
    <cellStyle name="Millares 174 2 5 2 7 3" xfId="18286" xr:uid="{09E53736-B8B1-4137-BCC5-BEF6A255C4A0}"/>
    <cellStyle name="Millares 174 2 5 2 7 3 2" xfId="39789" xr:uid="{EFA86306-E1BF-451D-8FCC-A6A272B8A333}"/>
    <cellStyle name="Millares 174 2 5 2 7 4" xfId="24891" xr:uid="{D186AE18-6376-49F5-9415-21E40F8A8928}"/>
    <cellStyle name="Millares 174 2 5 2 7 5" xfId="46394" xr:uid="{5E195083-737B-4F27-AB8B-D497D9A41370}"/>
    <cellStyle name="Millares 174 2 5 2 8" xfId="4879" xr:uid="{A589B2D1-6989-4B9C-B6FB-A182FF4205A2}"/>
    <cellStyle name="Millares 174 2 5 2 8 2" xfId="13145" xr:uid="{194E9737-8617-4471-ACCC-70254A177901}"/>
    <cellStyle name="Millares 174 2 5 2 8 2 2" xfId="34648" xr:uid="{0B4B7A12-9D66-4E32-BD9F-A22E19D9962E}"/>
    <cellStyle name="Millares 174 2 5 2 8 3" xfId="19780" xr:uid="{C5A02698-3330-4F6F-B036-832CDCA4A01D}"/>
    <cellStyle name="Millares 174 2 5 2 8 3 2" xfId="41283" xr:uid="{FA8E8307-A798-4831-9B7F-C04A9D441E67}"/>
    <cellStyle name="Millares 174 2 5 2 8 4" xfId="26385" xr:uid="{C8C48607-C140-482E-B844-1D61C07D9A57}"/>
    <cellStyle name="Millares 174 2 5 2 8 5" xfId="47888" xr:uid="{CF68E716-41D3-48EC-9834-51E00040DC13}"/>
    <cellStyle name="Millares 174 2 5 2 9" xfId="5524" xr:uid="{7BD4B2F3-E16E-441D-8770-4EFBB94BF649}"/>
    <cellStyle name="Millares 174 2 5 2 9 2" xfId="13790" xr:uid="{22393D47-8B7D-463B-B5B5-737C0E669BAE}"/>
    <cellStyle name="Millares 174 2 5 2 9 2 2" xfId="35293" xr:uid="{67269D0D-1664-4562-986D-C945FD0CEC25}"/>
    <cellStyle name="Millares 174 2 5 2 9 3" xfId="20425" xr:uid="{1527839F-1754-4BFB-8809-371E72FB4469}"/>
    <cellStyle name="Millares 174 2 5 2 9 3 2" xfId="41928" xr:uid="{CC59A2FB-BA61-4317-BA4F-4E41EEBFFA3F}"/>
    <cellStyle name="Millares 174 2 5 2 9 4" xfId="27030" xr:uid="{94885DF7-0B53-4D91-B306-C57DDA21B932}"/>
    <cellStyle name="Millares 174 2 5 2 9 5" xfId="48533" xr:uid="{D4B2FF75-0CAD-4546-A0E3-7558D47EF69B}"/>
    <cellStyle name="Millares 174 2 5 3" xfId="425" xr:uid="{F5137656-59A7-45BB-8A84-FCB5525CBA42}"/>
    <cellStyle name="Millares 174 2 5 3 10" xfId="15328" xr:uid="{BF8C0ADE-CD07-4225-B748-D1BB27505258}"/>
    <cellStyle name="Millares 174 2 5 3 10 2" xfId="36831" xr:uid="{D1828B3A-2C5B-4B30-8536-EC508CB6522A}"/>
    <cellStyle name="Millares 174 2 5 3 11" xfId="21933" xr:uid="{310C73BE-B3E4-4BB2-8E3E-81E329A50881}"/>
    <cellStyle name="Millares 174 2 5 3 12" xfId="43436" xr:uid="{644D4FF1-FEDF-4927-8638-42908E27CD71}"/>
    <cellStyle name="Millares 174 2 5 3 2" xfId="1373" xr:uid="{ABBBA20C-F3F7-45FA-B21A-F33E3D5A02D4}"/>
    <cellStyle name="Millares 174 2 5 3 2 2" xfId="4202" xr:uid="{9D03E767-C4B6-49AD-8F08-AF4DC653D4D4}"/>
    <cellStyle name="Millares 174 2 5 3 2 2 2" xfId="12468" xr:uid="{8B5D247D-1B04-4175-8A34-A2D188103254}"/>
    <cellStyle name="Millares 174 2 5 3 2 2 2 2" xfId="33971" xr:uid="{6A175527-F9C8-4965-A19A-4A41C73811C6}"/>
    <cellStyle name="Millares 174 2 5 3 2 2 3" xfId="19103" xr:uid="{D89DCE09-F18D-412D-A6A3-3607B5BCEF63}"/>
    <cellStyle name="Millares 174 2 5 3 2 2 3 2" xfId="40606" xr:uid="{B0C2BF4D-5008-419B-9B42-B4AB796E1425}"/>
    <cellStyle name="Millares 174 2 5 3 2 2 4" xfId="25708" xr:uid="{7548E6FE-40CD-48BA-B9AB-B6AFB3F8DF42}"/>
    <cellStyle name="Millares 174 2 5 3 2 2 5" xfId="47211" xr:uid="{FEAD9452-242F-4609-B0F4-3EBC0DB955A7}"/>
    <cellStyle name="Millares 174 2 5 3 2 3" xfId="6341" xr:uid="{04AD3086-7B58-46AB-BDB7-65EDF1B26F64}"/>
    <cellStyle name="Millares 174 2 5 3 2 3 2" xfId="14607" xr:uid="{17FFB37E-6D2E-44AA-9635-11645E8D8861}"/>
    <cellStyle name="Millares 174 2 5 3 2 3 2 2" xfId="36110" xr:uid="{626352AF-B7FB-4BA0-A907-28E4841B1AB8}"/>
    <cellStyle name="Millares 174 2 5 3 2 3 3" xfId="21242" xr:uid="{9E81EB14-F5C8-4D6D-A6A7-944B109E09F2}"/>
    <cellStyle name="Millares 174 2 5 3 2 3 3 2" xfId="42745" xr:uid="{79014E2D-1006-471C-8764-4B1FDAFA5D85}"/>
    <cellStyle name="Millares 174 2 5 3 2 3 4" xfId="27847" xr:uid="{1BB14558-6977-4821-A072-81310144E194}"/>
    <cellStyle name="Millares 174 2 5 3 2 3 5" xfId="49350" xr:uid="{ED696263-DF4E-4F53-A1E3-693FA5F48ECF}"/>
    <cellStyle name="Millares 174 2 5 3 2 4" xfId="7982" xr:uid="{6CA9B3B6-0693-4907-A360-2F78F2F4FEC8}"/>
    <cellStyle name="Millares 174 2 5 3 2 4 2" xfId="29485" xr:uid="{16DF8595-7EA9-4100-8A1E-FA64F4186D7F}"/>
    <cellStyle name="Millares 174 2 5 3 2 5" xfId="9639" xr:uid="{C09E1ACB-7062-445A-A99B-A67B09B63380}"/>
    <cellStyle name="Millares 174 2 5 3 2 5 2" xfId="31142" xr:uid="{4FDF21AE-6E53-46F1-864C-3DDA2491CC37}"/>
    <cellStyle name="Millares 174 2 5 3 2 6" xfId="16274" xr:uid="{125DF0E3-C85F-42E0-99B6-17C7802C7C7D}"/>
    <cellStyle name="Millares 174 2 5 3 2 6 2" xfId="37777" xr:uid="{7D2B675C-A44F-4D33-A51F-A47057AD2552}"/>
    <cellStyle name="Millares 174 2 5 3 2 7" xfId="22879" xr:uid="{C8056032-C62B-4484-843D-99D03109C095}"/>
    <cellStyle name="Millares 174 2 5 3 2 8" xfId="44382" xr:uid="{6D4FFB37-D1BB-4867-A208-CD7BDBA129F3}"/>
    <cellStyle name="Millares 174 2 5 3 3" xfId="2060" xr:uid="{01F50521-57B2-42B0-9D61-ABEB0D3C22E9}"/>
    <cellStyle name="Millares 174 2 5 3 3 2" xfId="10326" xr:uid="{5383C7D8-ECED-41D1-A18C-1A2CA8647633}"/>
    <cellStyle name="Millares 174 2 5 3 3 2 2" xfId="31829" xr:uid="{15EC8C7B-E5D7-4A0C-86A2-6D2036A4B803}"/>
    <cellStyle name="Millares 174 2 5 3 3 3" xfId="16961" xr:uid="{90AEDF97-A8D3-465C-B23F-93149EE07E8A}"/>
    <cellStyle name="Millares 174 2 5 3 3 3 2" xfId="38464" xr:uid="{2484C453-13F9-44A5-91E3-BBE68258E4F7}"/>
    <cellStyle name="Millares 174 2 5 3 3 4" xfId="23566" xr:uid="{17725BBF-DD25-4F5C-92E4-5EF10A556D55}"/>
    <cellStyle name="Millares 174 2 5 3 3 5" xfId="45069" xr:uid="{F8B25D5D-1056-4F7E-A6B7-F01B37E3AC4E}"/>
    <cellStyle name="Millares 174 2 5 3 4" xfId="2859" xr:uid="{0D49A834-998D-423B-B4AD-4A649931AF3F}"/>
    <cellStyle name="Millares 174 2 5 3 4 2" xfId="11125" xr:uid="{5155A85B-DE09-469E-B802-ABDF0C2B4221}"/>
    <cellStyle name="Millares 174 2 5 3 4 2 2" xfId="32628" xr:uid="{DE35E7EC-EBEB-4AA7-9B0C-73E14DBC8BA2}"/>
    <cellStyle name="Millares 174 2 5 3 4 3" xfId="17760" xr:uid="{5B98D263-A1D5-47F1-8FC7-C8CFAFAD3305}"/>
    <cellStyle name="Millares 174 2 5 3 4 3 2" xfId="39263" xr:uid="{B041A373-8025-49B6-9970-69CE223EDC38}"/>
    <cellStyle name="Millares 174 2 5 3 4 4" xfId="24365" xr:uid="{D44580BB-61EC-4AAD-B761-C37D698446E2}"/>
    <cellStyle name="Millares 174 2 5 3 4 5" xfId="45868" xr:uid="{13FA8992-650D-4137-BFDD-426988290F19}"/>
    <cellStyle name="Millares 174 2 5 3 5" xfId="3256" xr:uid="{8EA6EF64-99A9-4359-B662-90CE98FEC201}"/>
    <cellStyle name="Millares 174 2 5 3 5 2" xfId="11522" xr:uid="{20B61C78-0B97-4E47-9001-59139D31C031}"/>
    <cellStyle name="Millares 174 2 5 3 5 2 2" xfId="33025" xr:uid="{C41047B7-F94A-4DC8-840F-3F284063F7B0}"/>
    <cellStyle name="Millares 174 2 5 3 5 3" xfId="18157" xr:uid="{F598FA0C-754F-45E5-9EAD-B3ADDBF608CB}"/>
    <cellStyle name="Millares 174 2 5 3 5 3 2" xfId="39660" xr:uid="{24D07CFA-996A-4404-8596-8A29B426B86D}"/>
    <cellStyle name="Millares 174 2 5 3 5 4" xfId="24762" xr:uid="{B13696BC-4812-4694-9EE9-93B6C89F0C37}"/>
    <cellStyle name="Millares 174 2 5 3 5 5" xfId="46265" xr:uid="{4C9D619E-AF9D-4A24-843D-83B9E1BA4C62}"/>
    <cellStyle name="Millares 174 2 5 3 6" xfId="5003" xr:uid="{D35CBEB0-0880-457D-9191-B61DEBA7DFD3}"/>
    <cellStyle name="Millares 174 2 5 3 6 2" xfId="13269" xr:uid="{1B1A747E-D4A7-4FA2-AA7E-BE0C6AA05EE5}"/>
    <cellStyle name="Millares 174 2 5 3 6 2 2" xfId="34772" xr:uid="{9FD8E251-F2FB-45AA-BC37-CD1801314432}"/>
    <cellStyle name="Millares 174 2 5 3 6 3" xfId="19904" xr:uid="{C8B589DB-7F45-4BA8-B0E6-331BDC581F38}"/>
    <cellStyle name="Millares 174 2 5 3 6 3 2" xfId="41407" xr:uid="{022DA214-6BBB-423D-8C90-94797CBA34C7}"/>
    <cellStyle name="Millares 174 2 5 3 6 4" xfId="26509" xr:uid="{EBB4CBE5-E079-434B-B7AC-3D1226055534}"/>
    <cellStyle name="Millares 174 2 5 3 6 5" xfId="48012" xr:uid="{2E6BB482-49F6-43F2-A174-9BBD62381B9E}"/>
    <cellStyle name="Millares 174 2 5 3 7" xfId="5395" xr:uid="{4FE001A9-4F06-466C-B812-950211D7E7D5}"/>
    <cellStyle name="Millares 174 2 5 3 7 2" xfId="13661" xr:uid="{C6E53D03-BE5F-4936-8A36-BE6F3ABDF0C4}"/>
    <cellStyle name="Millares 174 2 5 3 7 2 2" xfId="35164" xr:uid="{301597B3-810D-486F-AEDB-AE8245988651}"/>
    <cellStyle name="Millares 174 2 5 3 7 3" xfId="20296" xr:uid="{25BD4136-F64A-4C4F-ABB2-82BF8CD3C37D}"/>
    <cellStyle name="Millares 174 2 5 3 7 3 2" xfId="41799" xr:uid="{18ACF0F1-85C7-4B05-BFDC-FD201DD646C3}"/>
    <cellStyle name="Millares 174 2 5 3 7 4" xfId="26901" xr:uid="{4E7EDB58-080D-48AF-9337-0FAEE0D95585}"/>
    <cellStyle name="Millares 174 2 5 3 7 5" xfId="48404" xr:uid="{E2E4F9FE-3093-48A9-8629-CFEB31BE08AD}"/>
    <cellStyle name="Millares 174 2 5 3 8" xfId="7036" xr:uid="{4DE966BB-AEA2-48A3-AA2F-1C8544AD2F12}"/>
    <cellStyle name="Millares 174 2 5 3 8 2" xfId="28539" xr:uid="{838A386E-E26A-47AB-B284-D3549B716530}"/>
    <cellStyle name="Millares 174 2 5 3 9" xfId="8692" xr:uid="{3B6F6D62-E4DB-4F06-BE72-E9E2C2729ED6}"/>
    <cellStyle name="Millares 174 2 5 3 9 2" xfId="30195" xr:uid="{8C000175-41EA-420F-A86B-C873496DD1AE}"/>
    <cellStyle name="Millares 174 2 5 4" xfId="709" xr:uid="{F4D94C3D-D016-41F5-89BC-BCAE43570E76}"/>
    <cellStyle name="Millares 174 2 5 4 10" xfId="43718" xr:uid="{E064282E-24EF-47F7-A72D-59385FB81C00}"/>
    <cellStyle name="Millares 174 2 5 4 2" xfId="1655" xr:uid="{9F501B97-F6C9-40B1-8CFC-CBA9BBB9DCCC}"/>
    <cellStyle name="Millares 174 2 5 4 2 2" xfId="4484" xr:uid="{57F83176-BED2-48E4-88E7-D13599D9E1D6}"/>
    <cellStyle name="Millares 174 2 5 4 2 2 2" xfId="12750" xr:uid="{037C679F-D142-4D54-9F29-5E19A3ACCF08}"/>
    <cellStyle name="Millares 174 2 5 4 2 2 2 2" xfId="34253" xr:uid="{3C749996-9EF6-4FF3-8D0C-2CE95FA088F4}"/>
    <cellStyle name="Millares 174 2 5 4 2 2 3" xfId="19385" xr:uid="{B098768B-7031-43CF-A120-2EAC8C39F948}"/>
    <cellStyle name="Millares 174 2 5 4 2 2 3 2" xfId="40888" xr:uid="{98BB21FC-4D6D-4F28-8BC3-07025C4AE2C7}"/>
    <cellStyle name="Millares 174 2 5 4 2 2 4" xfId="25990" xr:uid="{535EAB76-F27F-479E-B8A1-29F44B586324}"/>
    <cellStyle name="Millares 174 2 5 4 2 2 5" xfId="47493" xr:uid="{09C8E19D-1B04-4912-8170-2B9D8D4ED772}"/>
    <cellStyle name="Millares 174 2 5 4 2 3" xfId="6623" xr:uid="{CD3B4746-ED96-4215-A394-64418E968A29}"/>
    <cellStyle name="Millares 174 2 5 4 2 3 2" xfId="14889" xr:uid="{3484ACEC-F21C-43D5-B455-1FEE24E73067}"/>
    <cellStyle name="Millares 174 2 5 4 2 3 2 2" xfId="36392" xr:uid="{126696AF-AC10-4AD9-95D7-94263A83D1F2}"/>
    <cellStyle name="Millares 174 2 5 4 2 3 3" xfId="21524" xr:uid="{DFAE1B89-D756-4EBF-9F17-3DB019837B00}"/>
    <cellStyle name="Millares 174 2 5 4 2 3 3 2" xfId="43027" xr:uid="{83DF9203-CE37-41F9-83E7-DD0FF45876EC}"/>
    <cellStyle name="Millares 174 2 5 4 2 3 4" xfId="28129" xr:uid="{C535C8D1-8605-411E-A44C-970B08D9B604}"/>
    <cellStyle name="Millares 174 2 5 4 2 3 5" xfId="49632" xr:uid="{D3DE0082-A0CF-4D38-B180-1EA6AA3B53CA}"/>
    <cellStyle name="Millares 174 2 5 4 2 4" xfId="8264" xr:uid="{A26EEA1C-18BB-4B3D-8F57-21A4C31737DF}"/>
    <cellStyle name="Millares 174 2 5 4 2 4 2" xfId="29767" xr:uid="{5E850F78-73B3-419E-8AC4-1257B746F0B8}"/>
    <cellStyle name="Millares 174 2 5 4 2 5" xfId="9921" xr:uid="{B086D83C-3E26-4EBC-B5D9-CCA218ACAC5F}"/>
    <cellStyle name="Millares 174 2 5 4 2 5 2" xfId="31424" xr:uid="{B2727A82-C85A-45B0-8068-0083C96660ED}"/>
    <cellStyle name="Millares 174 2 5 4 2 6" xfId="16556" xr:uid="{C1168EFE-0C0E-4CFB-9F5E-906ACCD910C8}"/>
    <cellStyle name="Millares 174 2 5 4 2 6 2" xfId="38059" xr:uid="{22687F72-F722-4190-9B26-EB09E7EEAF68}"/>
    <cellStyle name="Millares 174 2 5 4 2 7" xfId="23161" xr:uid="{0930E6C9-EC9C-4555-91C4-B5070C671EC0}"/>
    <cellStyle name="Millares 174 2 5 4 2 8" xfId="44664" xr:uid="{E240ACD1-509B-4B17-AA5C-65AF347C9E93}"/>
    <cellStyle name="Millares 174 2 5 4 3" xfId="2342" xr:uid="{66A10ABE-713A-4E12-BE2A-2D70BAE94F48}"/>
    <cellStyle name="Millares 174 2 5 4 3 2" xfId="10608" xr:uid="{892498B3-27B7-4C0C-B12F-668A19E3E552}"/>
    <cellStyle name="Millares 174 2 5 4 3 2 2" xfId="32111" xr:uid="{8C0FDA75-3E3D-4DA6-A4A7-4D8B62FFAB0B}"/>
    <cellStyle name="Millares 174 2 5 4 3 3" xfId="17243" xr:uid="{DA69E9DB-8A9E-498A-A598-6A68AB3DC38F}"/>
    <cellStyle name="Millares 174 2 5 4 3 3 2" xfId="38746" xr:uid="{2A5B4FB5-AC54-43B8-BC54-0B27BB942822}"/>
    <cellStyle name="Millares 174 2 5 4 3 4" xfId="23848" xr:uid="{BDAF74C2-25C4-4F7A-9C70-A6C7D3F6F805}"/>
    <cellStyle name="Millares 174 2 5 4 3 5" xfId="45351" xr:uid="{2C247AFE-7392-45A6-81D5-F5E065B36FA9}"/>
    <cellStyle name="Millares 174 2 5 4 4" xfId="3538" xr:uid="{A44586CE-C74A-4054-8107-D26933E9B3F3}"/>
    <cellStyle name="Millares 174 2 5 4 4 2" xfId="11804" xr:uid="{D6257135-1508-4A6F-91D7-75F987CCA67E}"/>
    <cellStyle name="Millares 174 2 5 4 4 2 2" xfId="33307" xr:uid="{5C950F4B-6FE0-4F37-AB61-5B498562F754}"/>
    <cellStyle name="Millares 174 2 5 4 4 3" xfId="18439" xr:uid="{D3037FC9-C16E-418F-A5D6-1B8B78ECB7B8}"/>
    <cellStyle name="Millares 174 2 5 4 4 3 2" xfId="39942" xr:uid="{3D3CA23E-CB07-4C96-B142-78A791720896}"/>
    <cellStyle name="Millares 174 2 5 4 4 4" xfId="25044" xr:uid="{43771DB9-B825-4FEE-A1BA-AA6BDE6375FA}"/>
    <cellStyle name="Millares 174 2 5 4 4 5" xfId="46547" xr:uid="{9BA8D9F3-AE2B-4113-9E89-121C63EDB0D8}"/>
    <cellStyle name="Millares 174 2 5 4 5" xfId="5677" xr:uid="{39321D51-BEE2-4E63-A053-A3961376AB8F}"/>
    <cellStyle name="Millares 174 2 5 4 5 2" xfId="13943" xr:uid="{D9CBBEEE-50FB-4A5D-A3A0-C0578797FEE5}"/>
    <cellStyle name="Millares 174 2 5 4 5 2 2" xfId="35446" xr:uid="{516A65BE-8665-4CD4-A2CE-53341C5C6B2A}"/>
    <cellStyle name="Millares 174 2 5 4 5 3" xfId="20578" xr:uid="{5BE94AE7-50C5-4169-8466-41776D438E8D}"/>
    <cellStyle name="Millares 174 2 5 4 5 3 2" xfId="42081" xr:uid="{796B0B59-C1C0-4B6D-BD4F-C26FD426745D}"/>
    <cellStyle name="Millares 174 2 5 4 5 4" xfId="27183" xr:uid="{61FC11AA-9DEE-4A89-A8E2-F0ECA6D82502}"/>
    <cellStyle name="Millares 174 2 5 4 5 5" xfId="48686" xr:uid="{72521645-29BE-46E0-B956-2E812B17B238}"/>
    <cellStyle name="Millares 174 2 5 4 6" xfId="7318" xr:uid="{68D4EF0B-8391-4B98-8463-9BE3A63EE79D}"/>
    <cellStyle name="Millares 174 2 5 4 6 2" xfId="28821" xr:uid="{336376CA-EC32-4647-BEDD-A4236C3F1199}"/>
    <cellStyle name="Millares 174 2 5 4 7" xfId="8975" xr:uid="{95B1BE2A-27F0-4A09-B9C8-A4BA39A84325}"/>
    <cellStyle name="Millares 174 2 5 4 7 2" xfId="30478" xr:uid="{86CE1595-E2FF-4F28-95DD-CAB60ED3ABFC}"/>
    <cellStyle name="Millares 174 2 5 4 8" xfId="15610" xr:uid="{632A1463-7BB3-4A3B-BA93-7669B757D148}"/>
    <cellStyle name="Millares 174 2 5 4 8 2" xfId="37113" xr:uid="{3D122753-D944-4EF6-BFD4-3DD06CA51CDE}"/>
    <cellStyle name="Millares 174 2 5 4 9" xfId="22215" xr:uid="{23EF9517-A685-43BF-B6FC-F1B3328AFA22}"/>
    <cellStyle name="Millares 174 2 5 5" xfId="978" xr:uid="{50F7F5F0-7232-476A-9C64-6040B98961AC}"/>
    <cellStyle name="Millares 174 2 5 5 2" xfId="3807" xr:uid="{24B5B77D-4EBB-4F19-8FDE-2A9B9F9ACCA0}"/>
    <cellStyle name="Millares 174 2 5 5 2 2" xfId="12073" xr:uid="{70FF98DB-ABE8-4DFA-897F-A653954D40B3}"/>
    <cellStyle name="Millares 174 2 5 5 2 2 2" xfId="33576" xr:uid="{0423CC11-13B9-4991-BDC1-0EF40FF071E2}"/>
    <cellStyle name="Millares 174 2 5 5 2 3" xfId="18708" xr:uid="{95B6F302-A9E0-4B92-BF71-E1DED33E5D13}"/>
    <cellStyle name="Millares 174 2 5 5 2 3 2" xfId="40211" xr:uid="{7CEBD657-087E-4591-9C93-E779C5D0B3B1}"/>
    <cellStyle name="Millares 174 2 5 5 2 4" xfId="25313" xr:uid="{6CE724D7-CE35-41B9-BB14-A649372DD4D6}"/>
    <cellStyle name="Millares 174 2 5 5 2 5" xfId="46816" xr:uid="{9E792986-CED6-41B7-A610-716578932E92}"/>
    <cellStyle name="Millares 174 2 5 5 3" xfId="5946" xr:uid="{870595D8-7CFA-41A9-92B9-02F72C4C70F1}"/>
    <cellStyle name="Millares 174 2 5 5 3 2" xfId="14212" xr:uid="{D43D2284-72E2-405D-80F6-0669EFE44A30}"/>
    <cellStyle name="Millares 174 2 5 5 3 2 2" xfId="35715" xr:uid="{00FA5C4C-05C5-411A-9A0E-E61BC682C9B4}"/>
    <cellStyle name="Millares 174 2 5 5 3 3" xfId="20847" xr:uid="{CBD7F863-5B8C-49D4-8CB4-33ACD075A146}"/>
    <cellStyle name="Millares 174 2 5 5 3 3 2" xfId="42350" xr:uid="{D12CF511-7439-433B-AD02-ED6C056F2801}"/>
    <cellStyle name="Millares 174 2 5 5 3 4" xfId="27452" xr:uid="{481698FF-E032-42FE-89E7-242D632C6F30}"/>
    <cellStyle name="Millares 174 2 5 5 3 5" xfId="48955" xr:uid="{0C2AB6AA-4DDD-4248-8B0B-331CE326B32D}"/>
    <cellStyle name="Millares 174 2 5 5 4" xfId="7587" xr:uid="{0F4910CF-E9D0-4A58-87E1-F56D0F2829F3}"/>
    <cellStyle name="Millares 174 2 5 5 4 2" xfId="29090" xr:uid="{8EA94960-074F-40F6-A492-E27B089F1702}"/>
    <cellStyle name="Millares 174 2 5 5 5" xfId="9244" xr:uid="{7B69CE7E-B87C-4121-8B6B-617E6C912AB1}"/>
    <cellStyle name="Millares 174 2 5 5 5 2" xfId="30747" xr:uid="{7E0C8F5D-8E0A-49AC-BD62-E79527FD6EA9}"/>
    <cellStyle name="Millares 174 2 5 5 6" xfId="15879" xr:uid="{4670EC78-9F48-484C-946C-432FD99C9A7F}"/>
    <cellStyle name="Millares 174 2 5 5 6 2" xfId="37382" xr:uid="{AE32C02B-B2D0-441D-BFDE-07AC35675210}"/>
    <cellStyle name="Millares 174 2 5 5 7" xfId="22484" xr:uid="{A595F319-6EF8-4DCA-9AC9-037D8BD8AC50}"/>
    <cellStyle name="Millares 174 2 5 5 8" xfId="43987" xr:uid="{722416DF-C8B1-4C24-ADBB-2F24C8E20636}"/>
    <cellStyle name="Millares 174 2 5 6" xfId="1238" xr:uid="{21E4B592-8801-4B01-BCD4-A9C6CFBC31ED}"/>
    <cellStyle name="Millares 174 2 5 6 2" xfId="4067" xr:uid="{7F303D4C-A3CF-4CA4-B52F-8647051614AC}"/>
    <cellStyle name="Millares 174 2 5 6 2 2" xfId="12333" xr:uid="{FF44D638-F76B-496D-BBB7-BE7689F166EF}"/>
    <cellStyle name="Millares 174 2 5 6 2 2 2" xfId="33836" xr:uid="{ECBF6AF0-0E36-495E-8DE6-C8883DFBB529}"/>
    <cellStyle name="Millares 174 2 5 6 2 3" xfId="18968" xr:uid="{A1DD7386-7FBA-4CAC-83AD-40620B637BA4}"/>
    <cellStyle name="Millares 174 2 5 6 2 3 2" xfId="40471" xr:uid="{A245897F-03E1-42C3-AFEE-3DEFC01C915C}"/>
    <cellStyle name="Millares 174 2 5 6 2 4" xfId="25573" xr:uid="{82B1240D-7D19-46F2-A09C-40667A16ED15}"/>
    <cellStyle name="Millares 174 2 5 6 2 5" xfId="47076" xr:uid="{1D32ACB4-BC1E-4284-B403-9D4DA2F7C897}"/>
    <cellStyle name="Millares 174 2 5 6 3" xfId="6206" xr:uid="{04070693-9FE5-4989-9A2C-2565155F40C6}"/>
    <cellStyle name="Millares 174 2 5 6 3 2" xfId="14472" xr:uid="{FC842F2B-D4F6-462F-9D3C-7AED4DB3825A}"/>
    <cellStyle name="Millares 174 2 5 6 3 2 2" xfId="35975" xr:uid="{7181A167-C81B-46D3-B812-20BAF5CFEB64}"/>
    <cellStyle name="Millares 174 2 5 6 3 3" xfId="21107" xr:uid="{6C303042-BD87-45B4-A64D-DBDD6FEA5CC3}"/>
    <cellStyle name="Millares 174 2 5 6 3 3 2" xfId="42610" xr:uid="{3A5B2AA6-9560-4F6F-B8C2-1C01FDB00F36}"/>
    <cellStyle name="Millares 174 2 5 6 3 4" xfId="27712" xr:uid="{E9AA10E8-9243-4189-AABA-0B26B8FE0A5C}"/>
    <cellStyle name="Millares 174 2 5 6 3 5" xfId="49215" xr:uid="{032DADA3-67B5-4674-9C31-F00D49002D92}"/>
    <cellStyle name="Millares 174 2 5 6 4" xfId="7847" xr:uid="{513691AF-D25A-47C7-ABE2-54687B772A0B}"/>
    <cellStyle name="Millares 174 2 5 6 4 2" xfId="29350" xr:uid="{A99F11E1-9281-4504-8965-5F060C635C9E}"/>
    <cellStyle name="Millares 174 2 5 6 5" xfId="9504" xr:uid="{9EBC2CEC-4706-4F07-82CC-61BD53520BC9}"/>
    <cellStyle name="Millares 174 2 5 6 5 2" xfId="31007" xr:uid="{28C453D1-BEBD-4F9B-AC0C-79B207F56A78}"/>
    <cellStyle name="Millares 174 2 5 6 6" xfId="16139" xr:uid="{5FD06DA6-6220-4AF9-8EA1-6BBBEA76C9D3}"/>
    <cellStyle name="Millares 174 2 5 6 6 2" xfId="37642" xr:uid="{9621CD87-AB53-4DE4-A2DD-1F45F99AF10A}"/>
    <cellStyle name="Millares 174 2 5 6 7" xfId="22744" xr:uid="{F4D721CF-5073-46A8-BA8B-A6DDF34ED010}"/>
    <cellStyle name="Millares 174 2 5 6 8" xfId="44247" xr:uid="{17E65099-CA07-46E6-BE94-450EEB3B3D2F}"/>
    <cellStyle name="Millares 174 2 5 7" xfId="1926" xr:uid="{4E9F2A9E-9D13-49EA-ADAF-445826AFD311}"/>
    <cellStyle name="Millares 174 2 5 7 2" xfId="10192" xr:uid="{745E1C73-F011-453C-94AE-09043CD06FA8}"/>
    <cellStyle name="Millares 174 2 5 7 2 2" xfId="31695" xr:uid="{2B5834BD-1922-48CF-88C6-AB20201E4149}"/>
    <cellStyle name="Millares 174 2 5 7 3" xfId="16827" xr:uid="{4306F83B-10AD-4CE7-9E17-41057BEF5AF9}"/>
    <cellStyle name="Millares 174 2 5 7 3 2" xfId="38330" xr:uid="{A2F65D55-35A3-499C-B417-591C058652E8}"/>
    <cellStyle name="Millares 174 2 5 7 4" xfId="23432" xr:uid="{DD485F9E-1C4A-40FA-A3C4-E8503D82DA19}"/>
    <cellStyle name="Millares 174 2 5 7 5" xfId="44935" xr:uid="{4C3E41C6-43CC-4F3A-9CEE-D753BDA6CB50}"/>
    <cellStyle name="Millares 174 2 5 8" xfId="2611" xr:uid="{DA91D7E5-6FF2-47A2-A599-0FA57AA85FE3}"/>
    <cellStyle name="Millares 174 2 5 8 2" xfId="10877" xr:uid="{F03C5625-ADFB-4766-9D85-8C688AFC3E83}"/>
    <cellStyle name="Millares 174 2 5 8 2 2" xfId="32380" xr:uid="{C277631B-1924-4F75-BDD9-6C80A4ADAE13}"/>
    <cellStyle name="Millares 174 2 5 8 3" xfId="17512" xr:uid="{CCDEA543-B3A6-4893-95F1-E38153D3E501}"/>
    <cellStyle name="Millares 174 2 5 8 3 2" xfId="39015" xr:uid="{1BB2995C-DB07-47AA-B0CF-B4E192FFF180}"/>
    <cellStyle name="Millares 174 2 5 8 4" xfId="24117" xr:uid="{4CF26A65-5132-42EB-AF37-8A0AD0D219D7}"/>
    <cellStyle name="Millares 174 2 5 8 5" xfId="45620" xr:uid="{239E3105-D253-464F-8E56-1C1DAA48B165}"/>
    <cellStyle name="Millares 174 2 5 9" xfId="3122" xr:uid="{051E2F41-AD82-4CB6-BEB5-F5AD6012819F}"/>
    <cellStyle name="Millares 174 2 5 9 2" xfId="11388" xr:uid="{FA6B5EFC-6B72-4818-A117-4E891BC22177}"/>
    <cellStyle name="Millares 174 2 5 9 2 2" xfId="32891" xr:uid="{1205BF10-78AC-4DF3-B846-5722EE301B2D}"/>
    <cellStyle name="Millares 174 2 5 9 3" xfId="18023" xr:uid="{7F6920E9-94B0-4B50-8918-95C2C1E78745}"/>
    <cellStyle name="Millares 174 2 5 9 3 2" xfId="39526" xr:uid="{3D19FD2B-FFC6-4446-BE46-F3277375F14B}"/>
    <cellStyle name="Millares 174 2 5 9 4" xfId="24628" xr:uid="{617F8F30-7445-470F-A37F-3300B5B4F488}"/>
    <cellStyle name="Millares 174 2 5 9 5" xfId="46131" xr:uid="{4736A51C-8A57-4E32-95EF-98BB9C052460}"/>
    <cellStyle name="Millares 174 2 6" xfId="8447" xr:uid="{92E14C76-3D9F-4753-986A-ED60AD2D9828}"/>
    <cellStyle name="Millares 174 2 6 2" xfId="29950" xr:uid="{E33BDE38-68BF-4B30-A968-14F4AB78CF30}"/>
    <cellStyle name="Millares 18" xfId="140" xr:uid="{1B87F357-5B0B-4781-BD04-5FC316F387FA}"/>
    <cellStyle name="Millares 18 10" xfId="4677" xr:uid="{63D3DC4A-1853-496D-A7DA-BCDBC1005CC9}"/>
    <cellStyle name="Millares 18 10 2" xfId="12943" xr:uid="{3DE2C392-ECA1-4309-9C33-AE3F4C61365B}"/>
    <cellStyle name="Millares 18 10 2 2" xfId="34446" xr:uid="{132E0FF5-B7B3-4602-827F-137931F000B2}"/>
    <cellStyle name="Millares 18 10 3" xfId="19578" xr:uid="{202C43BD-817E-47DF-BAA2-D2A5086D6558}"/>
    <cellStyle name="Millares 18 10 3 2" xfId="41081" xr:uid="{8941DC36-25C2-44F0-BFE5-A71487F57326}"/>
    <cellStyle name="Millares 18 10 4" xfId="26183" xr:uid="{AF9A7A11-CFA6-4016-8CE8-69B1CD3B2918}"/>
    <cellStyle name="Millares 18 10 5" xfId="47686" xr:uid="{3AD38ACA-1CC8-4CE1-AE47-C63FB12C076E}"/>
    <cellStyle name="Millares 18 11" xfId="5180" xr:uid="{8BF19873-324B-4602-88FD-88AA040F3528}"/>
    <cellStyle name="Millares 18 11 2" xfId="13446" xr:uid="{8BB85F46-F986-4E85-8208-D1C45DD7514E}"/>
    <cellStyle name="Millares 18 11 2 2" xfId="34949" xr:uid="{9F0DBF0C-D752-4D9C-AE8B-2560D90B9771}"/>
    <cellStyle name="Millares 18 11 3" xfId="20081" xr:uid="{86BE6355-FF29-4EF6-8FE5-21995BDEF5E1}"/>
    <cellStyle name="Millares 18 11 3 2" xfId="41584" xr:uid="{CD95AE69-EFC2-4A24-BBF5-ECA24A5F4095}"/>
    <cellStyle name="Millares 18 11 4" xfId="26686" xr:uid="{307B849B-76C4-48CA-A095-83A308C77A2B}"/>
    <cellStyle name="Millares 18 11 5" xfId="48189" xr:uid="{318783F3-9F7F-4296-9215-A24CCE5EDC7E}"/>
    <cellStyle name="Millares 18 12" xfId="6821" xr:uid="{0BA671FF-F0A3-47A9-9D28-0F5F888374EC}"/>
    <cellStyle name="Millares 18 12 2" xfId="28324" xr:uid="{6176791B-8240-475F-834F-4FD6EC93A72E}"/>
    <cellStyle name="Millares 18 13" xfId="8475" xr:uid="{5D321452-AA10-4254-ADA5-9C8F0673B88B}"/>
    <cellStyle name="Millares 18 13 2" xfId="29978" xr:uid="{055BE3FB-CA1C-4CC3-951B-7C5F7E354067}"/>
    <cellStyle name="Millares 18 14" xfId="15114" xr:uid="{DBD82220-D615-4908-BA84-A05792BDD3AD}"/>
    <cellStyle name="Millares 18 14 2" xfId="36617" xr:uid="{09E2FD41-1541-487A-A233-C48EE558BA65}"/>
    <cellStyle name="Millares 18 15" xfId="21719" xr:uid="{AE551097-8DD9-4492-B938-DBDD56DAE872}"/>
    <cellStyle name="Millares 18 16" xfId="43222" xr:uid="{35CCBA62-83A9-4ABB-B5DC-DA68CA98BF35}"/>
    <cellStyle name="Millares 18 2" xfId="472" xr:uid="{D4693692-9D1A-4DDA-8D67-4E814D55519F}"/>
    <cellStyle name="Millares 18 2 10" xfId="7083" xr:uid="{DBEA19C8-21AC-43D9-BC4B-AAAD19D8A7E1}"/>
    <cellStyle name="Millares 18 2 10 2" xfId="28586" xr:uid="{4864C301-58CB-4141-804E-D28C7BDE5AF2}"/>
    <cellStyle name="Millares 18 2 11" xfId="8739" xr:uid="{6E987C44-4B75-40FC-A161-2A570F9E0802}"/>
    <cellStyle name="Millares 18 2 11 2" xfId="30242" xr:uid="{9E6B5F6A-8284-4AC1-9FAF-F624FE1D5557}"/>
    <cellStyle name="Millares 18 2 12" xfId="15375" xr:uid="{4EAE34F1-FF86-4F3D-88D3-3F818B395E28}"/>
    <cellStyle name="Millares 18 2 12 2" xfId="36878" xr:uid="{D9C9576E-5320-4251-A83C-E084DF4233ED}"/>
    <cellStyle name="Millares 18 2 13" xfId="21980" xr:uid="{41770183-A90C-46E0-B2C3-5B9E295B07BF}"/>
    <cellStyle name="Millares 18 2 14" xfId="43483" xr:uid="{6096EC51-3C81-4911-8F97-5F8E71A76B9F}"/>
    <cellStyle name="Millares 18 2 2" xfId="754" xr:uid="{2575C206-1B65-434E-ABDF-559BCD7EB375}"/>
    <cellStyle name="Millares 18 2 2 10" xfId="15655" xr:uid="{242E6D44-26DE-446A-B8D7-A5D241CCD35E}"/>
    <cellStyle name="Millares 18 2 2 10 2" xfId="37158" xr:uid="{A9454E45-B388-49C8-A677-7791CB33D704}"/>
    <cellStyle name="Millares 18 2 2 11" xfId="22260" xr:uid="{759DB6C0-FC48-4707-A66B-C9435512EE94}"/>
    <cellStyle name="Millares 18 2 2 12" xfId="43763" xr:uid="{3AC4CFBD-28F0-4358-98BA-97ABB0EB787D}"/>
    <cellStyle name="Millares 18 2 2 2" xfId="1700" xr:uid="{5D0B0B9C-840D-4BFA-A184-1C5142B400D8}"/>
    <cellStyle name="Millares 18 2 2 2 2" xfId="4529" xr:uid="{71ADB9A6-DC88-4196-8623-63A60EC0B7BB}"/>
    <cellStyle name="Millares 18 2 2 2 2 2" xfId="12795" xr:uid="{FB7BF211-832F-44D5-90D2-AC27F252E49A}"/>
    <cellStyle name="Millares 18 2 2 2 2 2 2" xfId="34298" xr:uid="{21E8AB50-0754-4BB2-AF77-A416A78A5C51}"/>
    <cellStyle name="Millares 18 2 2 2 2 3" xfId="19430" xr:uid="{400AB43A-05BD-4C55-9E8D-5F826B1B9A19}"/>
    <cellStyle name="Millares 18 2 2 2 2 3 2" xfId="40933" xr:uid="{3146B2BA-9608-4E1E-975C-934CA0E42DE1}"/>
    <cellStyle name="Millares 18 2 2 2 2 4" xfId="26035" xr:uid="{4E566687-1F9D-41CD-99C2-3336F5A74EF8}"/>
    <cellStyle name="Millares 18 2 2 2 2 5" xfId="47538" xr:uid="{1DA88339-A589-4C5A-9F5F-78083D86D5C0}"/>
    <cellStyle name="Millares 18 2 2 2 3" xfId="6668" xr:uid="{15B2E796-7563-4500-97F3-523B6715896A}"/>
    <cellStyle name="Millares 18 2 2 2 3 2" xfId="14934" xr:uid="{618BB5C1-34FE-47F3-B8A8-C3A6FAA5554A}"/>
    <cellStyle name="Millares 18 2 2 2 3 2 2" xfId="36437" xr:uid="{48D554D5-33C2-4B56-8996-246C454E6653}"/>
    <cellStyle name="Millares 18 2 2 2 3 3" xfId="21569" xr:uid="{78253DC5-02C2-4F92-A53C-AF03C586590B}"/>
    <cellStyle name="Millares 18 2 2 2 3 3 2" xfId="43072" xr:uid="{5B0414BC-D34B-4223-8234-DA9C4FFAC7D0}"/>
    <cellStyle name="Millares 18 2 2 2 3 4" xfId="28174" xr:uid="{60564DA9-0893-4FBB-BFEF-37F8159C2413}"/>
    <cellStyle name="Millares 18 2 2 2 3 5" xfId="49677" xr:uid="{2D6B16DB-E2F7-4494-985B-D4DD7AA73262}"/>
    <cellStyle name="Millares 18 2 2 2 4" xfId="8309" xr:uid="{4A1DFC84-BB2C-4586-8D99-D8DE9366684A}"/>
    <cellStyle name="Millares 18 2 2 2 4 2" xfId="29812" xr:uid="{D14766AD-0D30-4762-8C00-F90ACAEA1F5B}"/>
    <cellStyle name="Millares 18 2 2 2 5" xfId="9966" xr:uid="{6B94EE82-A3EA-449D-9134-AEA2C42708CD}"/>
    <cellStyle name="Millares 18 2 2 2 5 2" xfId="31469" xr:uid="{AC6393FB-7438-4F55-9BB7-717190348F7A}"/>
    <cellStyle name="Millares 18 2 2 2 6" xfId="16601" xr:uid="{FC5562E9-B3BC-4B4F-A29A-37072F6B3A9B}"/>
    <cellStyle name="Millares 18 2 2 2 6 2" xfId="38104" xr:uid="{3CE0C96E-72DA-4251-B489-4104B072B294}"/>
    <cellStyle name="Millares 18 2 2 2 7" xfId="23206" xr:uid="{A315989E-5614-48E2-84EF-EA2AF49F76D0}"/>
    <cellStyle name="Millares 18 2 2 2 8" xfId="44709" xr:uid="{5DDC1EE8-FF68-4840-8910-990383A9E01C}"/>
    <cellStyle name="Millares 18 2 2 3" xfId="2387" xr:uid="{525FBD98-8B57-4EAD-8849-652DA2D534B2}"/>
    <cellStyle name="Millares 18 2 2 3 2" xfId="10653" xr:uid="{EC6B5D5D-C0E4-4C89-A75D-F13C21B96C85}"/>
    <cellStyle name="Millares 18 2 2 3 2 2" xfId="32156" xr:uid="{CE75AECF-0BD5-402C-B3C8-8FD22673FA66}"/>
    <cellStyle name="Millares 18 2 2 3 3" xfId="17288" xr:uid="{C0E52814-A9A2-443C-A219-22B9122B1CAD}"/>
    <cellStyle name="Millares 18 2 2 3 3 2" xfId="38791" xr:uid="{39034BE4-7845-423A-9126-FB8D6188A252}"/>
    <cellStyle name="Millares 18 2 2 3 4" xfId="23893" xr:uid="{BF8344D5-E1E2-4B78-990B-FA7B2D0DAA82}"/>
    <cellStyle name="Millares 18 2 2 3 5" xfId="45396" xr:uid="{BEC88727-4C37-49FC-8C56-C803E8987D30}"/>
    <cellStyle name="Millares 18 2 2 4" xfId="2904" xr:uid="{D6A5B06B-45EC-42C5-A2D6-E44E786FF82E}"/>
    <cellStyle name="Millares 18 2 2 4 2" xfId="11170" xr:uid="{A3136FB9-21E2-41F4-8070-98C1BCF986CE}"/>
    <cellStyle name="Millares 18 2 2 4 2 2" xfId="32673" xr:uid="{7F1C3772-2308-48DF-9467-018C97EBA6CB}"/>
    <cellStyle name="Millares 18 2 2 4 3" xfId="17805" xr:uid="{DA289DD0-C461-486F-AAD3-7FABC271447B}"/>
    <cellStyle name="Millares 18 2 2 4 3 2" xfId="39308" xr:uid="{C5A2E0D7-6C78-4FF4-AB8B-995B840573D2}"/>
    <cellStyle name="Millares 18 2 2 4 4" xfId="24410" xr:uid="{549D99A6-7AED-47EA-9D3A-6841ED6847E1}"/>
    <cellStyle name="Millares 18 2 2 4 5" xfId="45913" xr:uid="{E8C32EA0-5F00-4A2F-A09C-796055EAAE2F}"/>
    <cellStyle name="Millares 18 2 2 5" xfId="3583" xr:uid="{14AE6BFA-416A-4408-94DB-CA1AC92077EC}"/>
    <cellStyle name="Millares 18 2 2 5 2" xfId="11849" xr:uid="{DAE362F6-9FEA-4F84-B223-1CBFB2BB383E}"/>
    <cellStyle name="Millares 18 2 2 5 2 2" xfId="33352" xr:uid="{1722A481-B86C-4E8E-B2B3-B9B16DFEC378}"/>
    <cellStyle name="Millares 18 2 2 5 3" xfId="18484" xr:uid="{A6EE5997-C9A8-4EB9-BDD6-B9E5FD2BDE8A}"/>
    <cellStyle name="Millares 18 2 2 5 3 2" xfId="39987" xr:uid="{42404360-6836-4BAB-A05D-F5D802BD003B}"/>
    <cellStyle name="Millares 18 2 2 5 4" xfId="25089" xr:uid="{90627CE3-9F8B-479C-BCC0-AF0934027387}"/>
    <cellStyle name="Millares 18 2 2 5 5" xfId="46592" xr:uid="{B41CA090-50CF-497E-A4C8-5654395BC877}"/>
    <cellStyle name="Millares 18 2 2 6" xfId="5048" xr:uid="{FB6DCA70-C802-407F-8985-4B2F8C6E5ADF}"/>
    <cellStyle name="Millares 18 2 2 6 2" xfId="13314" xr:uid="{3943D078-7C23-4672-A8C4-E0BCD6ABB34E}"/>
    <cellStyle name="Millares 18 2 2 6 2 2" xfId="34817" xr:uid="{78FCA382-2BF1-462F-B62C-C1CBB00EF8C6}"/>
    <cellStyle name="Millares 18 2 2 6 3" xfId="19949" xr:uid="{B31F68ED-5285-4483-832C-6AA5D73E4C6F}"/>
    <cellStyle name="Millares 18 2 2 6 3 2" xfId="41452" xr:uid="{D0192951-14E4-4D96-9AE1-7E338FE5910E}"/>
    <cellStyle name="Millares 18 2 2 6 4" xfId="26554" xr:uid="{E9B2C412-F7F4-4EA7-A5C7-2FE4EF19D5E5}"/>
    <cellStyle name="Millares 18 2 2 6 5" xfId="48057" xr:uid="{EDC6B1A0-4C19-4059-9D00-24D20A147EC8}"/>
    <cellStyle name="Millares 18 2 2 7" xfId="5722" xr:uid="{B44C7E5B-16A6-438E-879A-ECB70ABEB9B3}"/>
    <cellStyle name="Millares 18 2 2 7 2" xfId="13988" xr:uid="{FB957638-E59C-4879-87BE-556A6ED0937E}"/>
    <cellStyle name="Millares 18 2 2 7 2 2" xfId="35491" xr:uid="{F9F71F34-4CE8-4945-A0DE-C4B808CF539A}"/>
    <cellStyle name="Millares 18 2 2 7 3" xfId="20623" xr:uid="{46757EAB-CF08-4331-8A47-948B46FEDB91}"/>
    <cellStyle name="Millares 18 2 2 7 3 2" xfId="42126" xr:uid="{F8F100FA-A26A-4AB2-8BA6-9C551BA376DB}"/>
    <cellStyle name="Millares 18 2 2 7 4" xfId="27228" xr:uid="{DD9AACD3-4E42-4C00-AEC7-06C976CBC378}"/>
    <cellStyle name="Millares 18 2 2 7 5" xfId="48731" xr:uid="{0355E846-8B2C-47B1-9958-43085E3A6486}"/>
    <cellStyle name="Millares 18 2 2 8" xfId="7363" xr:uid="{AA3B2CEE-BCFE-475C-B96D-2D2AC44E09B4}"/>
    <cellStyle name="Millares 18 2 2 8 2" xfId="28866" xr:uid="{6E27449C-9D0C-40FE-8FFE-847FFE685AC9}"/>
    <cellStyle name="Millares 18 2 2 9" xfId="9020" xr:uid="{A67340E5-20AA-46A5-8DAC-932F8E98D980}"/>
    <cellStyle name="Millares 18 2 2 9 2" xfId="30523" xr:uid="{66C0578C-9BA9-4037-A335-B46422169C6B}"/>
    <cellStyle name="Millares 18 2 3" xfId="1024" xr:uid="{BF8B86B8-D717-4050-8253-200AB20CD756}"/>
    <cellStyle name="Millares 18 2 3 2" xfId="3853" xr:uid="{04B0D56D-3FC8-4490-9349-CF4959AA5A14}"/>
    <cellStyle name="Millares 18 2 3 2 2" xfId="12119" xr:uid="{FB6483FC-5412-4465-8F0A-1A97CDB534AD}"/>
    <cellStyle name="Millares 18 2 3 2 2 2" xfId="33622" xr:uid="{63A5DEC3-4469-469D-8281-2F1875E3C43D}"/>
    <cellStyle name="Millares 18 2 3 2 3" xfId="18754" xr:uid="{F2F5AB94-03C9-4DA3-A912-AFD6FD203E92}"/>
    <cellStyle name="Millares 18 2 3 2 3 2" xfId="40257" xr:uid="{E8007582-21D2-4FA3-B7D6-6E4C5FA3593E}"/>
    <cellStyle name="Millares 18 2 3 2 4" xfId="25359" xr:uid="{B0139B3E-01CD-4A0B-8B80-1EF12C6F7E25}"/>
    <cellStyle name="Millares 18 2 3 2 5" xfId="46862" xr:uid="{966A555B-109D-489D-8FC0-53B4A8850BC0}"/>
    <cellStyle name="Millares 18 2 3 3" xfId="5992" xr:uid="{2F522A6C-BF29-4C0A-AC3B-AFA8CA32945D}"/>
    <cellStyle name="Millares 18 2 3 3 2" xfId="14258" xr:uid="{3EBD64D6-6A11-44D7-8BD3-3E89DED1426D}"/>
    <cellStyle name="Millares 18 2 3 3 2 2" xfId="35761" xr:uid="{BDC307B1-5B83-42B7-AE1E-A810F87B426A}"/>
    <cellStyle name="Millares 18 2 3 3 3" xfId="20893" xr:uid="{810BAE7F-358A-415F-AA95-623EC3859578}"/>
    <cellStyle name="Millares 18 2 3 3 3 2" xfId="42396" xr:uid="{912004BC-C502-41B2-8D31-1EB2175E028C}"/>
    <cellStyle name="Millares 18 2 3 3 4" xfId="27498" xr:uid="{DD5B01FA-29AA-4386-9DDB-9627734E9D0D}"/>
    <cellStyle name="Millares 18 2 3 3 5" xfId="49001" xr:uid="{81B01DD8-0E58-4D42-84DB-F1EF48DDEF7C}"/>
    <cellStyle name="Millares 18 2 3 4" xfId="7633" xr:uid="{76B2170E-2071-4BE8-AC94-49339A23887E}"/>
    <cellStyle name="Millares 18 2 3 4 2" xfId="29136" xr:uid="{51BA4E69-40EA-4AFE-8788-CB4DF759F22C}"/>
    <cellStyle name="Millares 18 2 3 5" xfId="9290" xr:uid="{A1BA41A7-EA55-4966-A808-F79A667374A7}"/>
    <cellStyle name="Millares 18 2 3 5 2" xfId="30793" xr:uid="{30B10387-9DAE-4F2D-8BC3-93989163BBB6}"/>
    <cellStyle name="Millares 18 2 3 6" xfId="15925" xr:uid="{F1CF606C-A5E8-4A83-94AC-1976DA5B3ECF}"/>
    <cellStyle name="Millares 18 2 3 6 2" xfId="37428" xr:uid="{03B1C88E-0BBD-4B24-841B-E5522C61C850}"/>
    <cellStyle name="Millares 18 2 3 7" xfId="22530" xr:uid="{4FF5835F-C352-4115-8D96-AD8E680CB6EE}"/>
    <cellStyle name="Millares 18 2 3 8" xfId="44033" xr:uid="{7144B02C-F7F2-4EF9-A248-F775D87C298A}"/>
    <cellStyle name="Millares 18 2 4" xfId="1420" xr:uid="{E728F6E4-2D7B-4540-A86B-22125E829444}"/>
    <cellStyle name="Millares 18 2 4 2" xfId="4249" xr:uid="{EB82CE0B-A906-47D0-82B9-D382DBB6B97D}"/>
    <cellStyle name="Millares 18 2 4 2 2" xfId="12515" xr:uid="{8610A902-0644-4E7D-9D40-5C2ABB88C5D4}"/>
    <cellStyle name="Millares 18 2 4 2 2 2" xfId="34018" xr:uid="{423B4DAF-52B3-41AB-89CC-D6069EF4373D}"/>
    <cellStyle name="Millares 18 2 4 2 3" xfId="19150" xr:uid="{E691D31E-54F5-45CF-A005-8620D0E8BA78}"/>
    <cellStyle name="Millares 18 2 4 2 3 2" xfId="40653" xr:uid="{CAB2D288-0FE8-4017-9B60-E36E2C665F1B}"/>
    <cellStyle name="Millares 18 2 4 2 4" xfId="25755" xr:uid="{CD654B94-4544-48B8-B862-CD0C7D4ECC71}"/>
    <cellStyle name="Millares 18 2 4 2 5" xfId="47258" xr:uid="{BDA54EF0-7B4E-497C-9B05-A077CEFB4CFB}"/>
    <cellStyle name="Millares 18 2 4 3" xfId="6388" xr:uid="{04D62C89-E867-4633-9D80-22B0877E1339}"/>
    <cellStyle name="Millares 18 2 4 3 2" xfId="14654" xr:uid="{190FA428-1B5E-4663-A824-AB0236D5FFCD}"/>
    <cellStyle name="Millares 18 2 4 3 2 2" xfId="36157" xr:uid="{97876A75-E197-4422-B3FA-D155E7E54257}"/>
    <cellStyle name="Millares 18 2 4 3 3" xfId="21289" xr:uid="{7643562F-CE25-40A0-B9CB-8E295EF576D3}"/>
    <cellStyle name="Millares 18 2 4 3 3 2" xfId="42792" xr:uid="{BEC29D78-D6A0-43B6-A49E-EEBE4618F63F}"/>
    <cellStyle name="Millares 18 2 4 3 4" xfId="27894" xr:uid="{5E812762-CCEB-4600-BA41-3A1D8B96AD96}"/>
    <cellStyle name="Millares 18 2 4 3 5" xfId="49397" xr:uid="{2E283F4E-8509-4853-8601-A7B9F91A276F}"/>
    <cellStyle name="Millares 18 2 4 4" xfId="8029" xr:uid="{258D6A48-00B2-4B69-8C42-7E9359175404}"/>
    <cellStyle name="Millares 18 2 4 4 2" xfId="29532" xr:uid="{3CF2C322-8B5B-4B5B-A70B-3500AF7A2683}"/>
    <cellStyle name="Millares 18 2 4 5" xfId="9686" xr:uid="{540A6579-5040-4FB1-A1B7-46B84DF3F79D}"/>
    <cellStyle name="Millares 18 2 4 5 2" xfId="31189" xr:uid="{48E6592E-6852-4991-A0B0-D4D60B36D09E}"/>
    <cellStyle name="Millares 18 2 4 6" xfId="16321" xr:uid="{FFDE77BD-9139-437D-A7BF-42068AEDEA55}"/>
    <cellStyle name="Millares 18 2 4 6 2" xfId="37824" xr:uid="{D150AB61-E6A3-4E1E-B469-CB7BBC626F4C}"/>
    <cellStyle name="Millares 18 2 4 7" xfId="22926" xr:uid="{966FE2DF-DBC7-4C6A-95C7-1ADECEB84FDC}"/>
    <cellStyle name="Millares 18 2 4 8" xfId="44429" xr:uid="{2B924CE3-7822-43AD-A67A-ACBC9ACD2538}"/>
    <cellStyle name="Millares 18 2 5" xfId="2107" xr:uid="{4F20D85E-A98D-49EF-A1FA-7B5FF463DBCD}"/>
    <cellStyle name="Millares 18 2 5 2" xfId="10373" xr:uid="{F704D387-F68C-4CB0-A990-A27A1D3A4B4C}"/>
    <cellStyle name="Millares 18 2 5 2 2" xfId="31876" xr:uid="{81A200FF-2C05-4CB7-8723-EB5EF2971D00}"/>
    <cellStyle name="Millares 18 2 5 3" xfId="17008" xr:uid="{A782A726-7A8E-4BAE-BBAE-66A0CB19DC1C}"/>
    <cellStyle name="Millares 18 2 5 3 2" xfId="38511" xr:uid="{8C4E6CD1-8F02-444B-ADB9-1F6F6447DE6C}"/>
    <cellStyle name="Millares 18 2 5 4" xfId="23613" xr:uid="{7EF08194-A0C0-46D0-AD23-B3FB0FFD9B20}"/>
    <cellStyle name="Millares 18 2 5 5" xfId="45116" xr:uid="{C8E715AE-9E85-4130-A82F-958F48A1EC91}"/>
    <cellStyle name="Millares 18 2 6" xfId="2655" xr:uid="{BE23015E-1E87-44CD-B8B9-E029D988E0F3}"/>
    <cellStyle name="Millares 18 2 6 2" xfId="10921" xr:uid="{876C09B3-B2B0-4FCF-8EFB-BEC8F7C6AF65}"/>
    <cellStyle name="Millares 18 2 6 2 2" xfId="32424" xr:uid="{7A53CC02-6A58-447D-9288-0ED33A14B179}"/>
    <cellStyle name="Millares 18 2 6 3" xfId="17556" xr:uid="{A2AE8FE1-5EA8-42AD-A0FB-05DD55F2D4A4}"/>
    <cellStyle name="Millares 18 2 6 3 2" xfId="39059" xr:uid="{B33A5532-4AE2-4536-AAC9-B568211F8364}"/>
    <cellStyle name="Millares 18 2 6 4" xfId="24161" xr:uid="{E0BFFAED-7A5E-40D7-9DA4-F6A15BA72553}"/>
    <cellStyle name="Millares 18 2 6 5" xfId="45664" xr:uid="{3D886CEF-528D-4E8D-8463-0CF524AA6BA6}"/>
    <cellStyle name="Millares 18 2 7" xfId="3303" xr:uid="{D6FC4D91-6EAA-44B4-8F59-253BC7DF99BC}"/>
    <cellStyle name="Millares 18 2 7 2" xfId="11569" xr:uid="{F80A919D-C729-4C7D-9688-8857B5CD89ED}"/>
    <cellStyle name="Millares 18 2 7 2 2" xfId="33072" xr:uid="{77EF1B82-00A9-46A3-B0EB-1FDFF692669B}"/>
    <cellStyle name="Millares 18 2 7 3" xfId="18204" xr:uid="{E425DAD2-6654-4069-A728-34434CEF44EA}"/>
    <cellStyle name="Millares 18 2 7 3 2" xfId="39707" xr:uid="{B15FDEB1-340D-47F0-9D66-4BDA024608C6}"/>
    <cellStyle name="Millares 18 2 7 4" xfId="24809" xr:uid="{2F0FC6B7-B77E-484A-992E-74B0E8A047F8}"/>
    <cellStyle name="Millares 18 2 7 5" xfId="46312" xr:uid="{3CC258D4-F5EA-4C69-8B3B-C61D49C24015}"/>
    <cellStyle name="Millares 18 2 8" xfId="4799" xr:uid="{FBBD985B-0857-409C-AA64-02A52929F329}"/>
    <cellStyle name="Millares 18 2 8 2" xfId="13065" xr:uid="{CB6DA14D-78EF-4A76-9B1D-8406DC2EC380}"/>
    <cellStyle name="Millares 18 2 8 2 2" xfId="34568" xr:uid="{3E55D005-24FD-46D2-B81C-A0749AC8EB92}"/>
    <cellStyle name="Millares 18 2 8 3" xfId="19700" xr:uid="{00F5A62C-31F1-4AD3-AB18-0D9BCE258E9B}"/>
    <cellStyle name="Millares 18 2 8 3 2" xfId="41203" xr:uid="{0E4352C8-9D07-47DF-A4A5-E7BD464CB5D1}"/>
    <cellStyle name="Millares 18 2 8 4" xfId="26305" xr:uid="{228394DB-C019-4601-9EB8-7A5EEC8032AD}"/>
    <cellStyle name="Millares 18 2 8 5" xfId="47808" xr:uid="{6942AA68-1BAA-435B-9277-481377D3ACD6}"/>
    <cellStyle name="Millares 18 2 9" xfId="5442" xr:uid="{BFEC4F0D-7DC7-4C95-8ADD-0F078B964AFF}"/>
    <cellStyle name="Millares 18 2 9 2" xfId="13708" xr:uid="{25CA8E19-0AC3-4655-9D82-0487919F4CB2}"/>
    <cellStyle name="Millares 18 2 9 2 2" xfId="35211" xr:uid="{657CCB6E-0018-43E2-982B-1B1FBDAF45C2}"/>
    <cellStyle name="Millares 18 2 9 3" xfId="20343" xr:uid="{3CDC22BD-407D-47A9-AB20-6316706D16C0}"/>
    <cellStyle name="Millares 18 2 9 3 2" xfId="41846" xr:uid="{B5287E52-C243-4392-8B97-6E281F5ED4ED}"/>
    <cellStyle name="Millares 18 2 9 4" xfId="26948" xr:uid="{72052AD6-C48B-4E8D-8FC8-87AD29C7279A}"/>
    <cellStyle name="Millares 18 2 9 5" xfId="48451" xr:uid="{8EDF8538-1EA5-484A-94C7-6243A99194CE}"/>
    <cellStyle name="Millares 18 3" xfId="345" xr:uid="{F9701AF5-FC54-4CD2-86CF-873C46E5E6F0}"/>
    <cellStyle name="Millares 18 3 10" xfId="15248" xr:uid="{F1F85400-BC02-4F38-85F2-E8A31CA45C41}"/>
    <cellStyle name="Millares 18 3 10 2" xfId="36751" xr:uid="{EEF7E5A5-B146-481B-8692-CDC95F94C8ED}"/>
    <cellStyle name="Millares 18 3 11" xfId="21853" xr:uid="{73C4A63F-1656-4790-A130-812693EC67A3}"/>
    <cellStyle name="Millares 18 3 12" xfId="43356" xr:uid="{4C6EEA76-599D-4F18-BBE6-E91C90C237AA}"/>
    <cellStyle name="Millares 18 3 2" xfId="1293" xr:uid="{9BDEB5E7-62C1-4A67-A8B7-E8FF66F5AE50}"/>
    <cellStyle name="Millares 18 3 2 2" xfId="4122" xr:uid="{4BAA233D-4997-4F61-9880-A5A81067B233}"/>
    <cellStyle name="Millares 18 3 2 2 2" xfId="12388" xr:uid="{23C52321-A9C0-4EA6-AE92-E24622D33D3B}"/>
    <cellStyle name="Millares 18 3 2 2 2 2" xfId="33891" xr:uid="{22DD55FA-1878-42D2-AA45-4556A58610B1}"/>
    <cellStyle name="Millares 18 3 2 2 3" xfId="19023" xr:uid="{B5070B2B-A96A-4BA5-AEC4-F883372F09C3}"/>
    <cellStyle name="Millares 18 3 2 2 3 2" xfId="40526" xr:uid="{F194C762-0AFA-42DD-9CEC-FD552CEA9E4F}"/>
    <cellStyle name="Millares 18 3 2 2 4" xfId="25628" xr:uid="{EF3EE3C0-A435-424C-97F2-D31E3B7816DE}"/>
    <cellStyle name="Millares 18 3 2 2 5" xfId="47131" xr:uid="{B2543062-D4C6-48C7-A295-B49BD8DE6AB6}"/>
    <cellStyle name="Millares 18 3 2 3" xfId="6261" xr:uid="{6FD994E4-4B49-4754-A61C-92878E1BBF96}"/>
    <cellStyle name="Millares 18 3 2 3 2" xfId="14527" xr:uid="{23713172-2B75-4B36-8566-3BFBC1FAFCA0}"/>
    <cellStyle name="Millares 18 3 2 3 2 2" xfId="36030" xr:uid="{71F70733-B090-4F52-8399-BD90BDEE22B8}"/>
    <cellStyle name="Millares 18 3 2 3 3" xfId="21162" xr:uid="{2ADD10D8-F40A-4081-B990-9672121A7B0B}"/>
    <cellStyle name="Millares 18 3 2 3 3 2" xfId="42665" xr:uid="{9CFB10CB-4129-4AB4-96D7-37DDE7902917}"/>
    <cellStyle name="Millares 18 3 2 3 4" xfId="27767" xr:uid="{27DADE8D-92B0-428B-B472-836A5C207522}"/>
    <cellStyle name="Millares 18 3 2 3 5" xfId="49270" xr:uid="{DE434EA7-C73F-4A44-8E9D-F03557266304}"/>
    <cellStyle name="Millares 18 3 2 4" xfId="7902" xr:uid="{E00E41E0-6983-489C-83F3-65CFAC85E5DF}"/>
    <cellStyle name="Millares 18 3 2 4 2" xfId="29405" xr:uid="{46218429-FF59-48DC-BDB1-30890112343F}"/>
    <cellStyle name="Millares 18 3 2 5" xfId="9559" xr:uid="{58AC4B9C-4A64-4B08-8795-F3F30506FF5B}"/>
    <cellStyle name="Millares 18 3 2 5 2" xfId="31062" xr:uid="{5E224426-0074-42D5-AB84-5A0AD47BC1D9}"/>
    <cellStyle name="Millares 18 3 2 6" xfId="16194" xr:uid="{8249BD56-2646-476D-AEC8-2DA66E53C2A3}"/>
    <cellStyle name="Millares 18 3 2 6 2" xfId="37697" xr:uid="{506AA926-7564-4148-BC9B-6A90EE23E769}"/>
    <cellStyle name="Millares 18 3 2 7" xfId="22799" xr:uid="{F8C0699E-329F-4709-94B7-413DCF2AB2C1}"/>
    <cellStyle name="Millares 18 3 2 8" xfId="44302" xr:uid="{F7A47A1D-36CB-43A0-977F-4D448B37DCE7}"/>
    <cellStyle name="Millares 18 3 3" xfId="1980" xr:uid="{626825E3-8361-485C-8D5D-818EE16B2376}"/>
    <cellStyle name="Millares 18 3 3 2" xfId="10246" xr:uid="{4836A304-F0D5-48FA-B230-85298F68CA37}"/>
    <cellStyle name="Millares 18 3 3 2 2" xfId="31749" xr:uid="{C5139566-BD77-447D-B346-7AFF3D306F7C}"/>
    <cellStyle name="Millares 18 3 3 3" xfId="16881" xr:uid="{A9CBEB92-B137-478E-88F5-1BBDEA40E74F}"/>
    <cellStyle name="Millares 18 3 3 3 2" xfId="38384" xr:uid="{11372F3B-39AE-4A2C-8A58-A13BD78DF5A3}"/>
    <cellStyle name="Millares 18 3 3 4" xfId="23486" xr:uid="{C9216E36-B96F-4DAC-9170-8350718FEFE6}"/>
    <cellStyle name="Millares 18 3 3 5" xfId="44989" xr:uid="{67C52E29-026F-425C-9A37-A363CF6551C8}"/>
    <cellStyle name="Millares 18 3 4" xfId="2779" xr:uid="{35EDEF05-3028-4370-B586-3ECCA0F8B01B}"/>
    <cellStyle name="Millares 18 3 4 2" xfId="11045" xr:uid="{1037C8DD-577A-4991-8AFB-79F6E9EC1A9B}"/>
    <cellStyle name="Millares 18 3 4 2 2" xfId="32548" xr:uid="{E9133BF4-48B9-4BFD-A772-C608919B73B6}"/>
    <cellStyle name="Millares 18 3 4 3" xfId="17680" xr:uid="{787E86C0-BD73-4E79-AFB3-4C934ED7B1C0}"/>
    <cellStyle name="Millares 18 3 4 3 2" xfId="39183" xr:uid="{E87D891E-5DDD-497D-B021-A14668B0CD77}"/>
    <cellStyle name="Millares 18 3 4 4" xfId="24285" xr:uid="{0F95EA6A-BF82-4F18-BF2C-ADBA774DE944}"/>
    <cellStyle name="Millares 18 3 4 5" xfId="45788" xr:uid="{09C5F5B6-359A-4F5B-88B5-B85E2AE6D37C}"/>
    <cellStyle name="Millares 18 3 5" xfId="3176" xr:uid="{D7C9A81E-DC97-41CD-A4D0-DA4A3A25AA2A}"/>
    <cellStyle name="Millares 18 3 5 2" xfId="11442" xr:uid="{8559A208-31CE-4E15-9BC3-F4AEAFEE10F7}"/>
    <cellStyle name="Millares 18 3 5 2 2" xfId="32945" xr:uid="{B6451034-47DD-4F14-BB67-15DCA2E9D555}"/>
    <cellStyle name="Millares 18 3 5 3" xfId="18077" xr:uid="{72CD9E85-69BD-40AA-A10B-7479EC76016A}"/>
    <cellStyle name="Millares 18 3 5 3 2" xfId="39580" xr:uid="{BB452C1B-1FFC-403C-8D0B-BF7732846D53}"/>
    <cellStyle name="Millares 18 3 5 4" xfId="24682" xr:uid="{90D645B1-682F-433E-AE86-7960479F3611}"/>
    <cellStyle name="Millares 18 3 5 5" xfId="46185" xr:uid="{92DE83F6-5E2C-4A93-9489-66287A1160ED}"/>
    <cellStyle name="Millares 18 3 6" xfId="4923" xr:uid="{7F98439C-8573-4D6C-B89B-8B2AD1BEC94E}"/>
    <cellStyle name="Millares 18 3 6 2" xfId="13189" xr:uid="{44928D1B-7F29-45CE-B29D-07CB79479906}"/>
    <cellStyle name="Millares 18 3 6 2 2" xfId="34692" xr:uid="{FAE52CF8-6620-49F3-9146-8A11DB36F8BE}"/>
    <cellStyle name="Millares 18 3 6 3" xfId="19824" xr:uid="{FDAEA563-610C-4831-A6BF-9D994FEA44C4}"/>
    <cellStyle name="Millares 18 3 6 3 2" xfId="41327" xr:uid="{19C4DE66-CAC1-426B-8129-C2A31531D453}"/>
    <cellStyle name="Millares 18 3 6 4" xfId="26429" xr:uid="{01240F69-0A21-44C4-80BD-2616C71D5CA6}"/>
    <cellStyle name="Millares 18 3 6 5" xfId="47932" xr:uid="{FF77BCD8-6082-4C9B-9721-3AC8570CF5D4}"/>
    <cellStyle name="Millares 18 3 7" xfId="5315" xr:uid="{A56162C1-9DE3-49C7-8DC4-98B834DE8B78}"/>
    <cellStyle name="Millares 18 3 7 2" xfId="13581" xr:uid="{4A834A36-28A0-465C-A183-A22633474759}"/>
    <cellStyle name="Millares 18 3 7 2 2" xfId="35084" xr:uid="{08C822D1-B890-4667-97B1-6CE79FBC8C8C}"/>
    <cellStyle name="Millares 18 3 7 3" xfId="20216" xr:uid="{A441A797-77A3-4BFE-9D10-609907FB1748}"/>
    <cellStyle name="Millares 18 3 7 3 2" xfId="41719" xr:uid="{25374E17-DA7D-4DCC-BFD6-2C319F39F2EC}"/>
    <cellStyle name="Millares 18 3 7 4" xfId="26821" xr:uid="{73439376-9181-451C-AA61-2119A0957C39}"/>
    <cellStyle name="Millares 18 3 7 5" xfId="48324" xr:uid="{BE917028-9EC4-48F8-8D85-DBFD3EA161A2}"/>
    <cellStyle name="Millares 18 3 8" xfId="6956" xr:uid="{84E23AF0-482E-4760-96EA-C778092A87C3}"/>
    <cellStyle name="Millares 18 3 8 2" xfId="28459" xr:uid="{559D0C2A-4B7C-4770-B89C-F5CEBC401384}"/>
    <cellStyle name="Millares 18 3 9" xfId="8612" xr:uid="{49F8751F-DF72-4A2F-8C1C-0B3FF7AE4A74}"/>
    <cellStyle name="Millares 18 3 9 2" xfId="30115" xr:uid="{5CEE789A-9471-4341-AA92-58A0A0A65753}"/>
    <cellStyle name="Millares 18 4" xfId="629" xr:uid="{6A3DFE14-FB57-4E5C-9E52-3D84E9F26B36}"/>
    <cellStyle name="Millares 18 4 10" xfId="43638" xr:uid="{EC00157B-BF6F-4BA6-95EA-86720F9E30DB}"/>
    <cellStyle name="Millares 18 4 2" xfId="1575" xr:uid="{E0FF5994-A551-4D98-8F4A-3C5816775EE2}"/>
    <cellStyle name="Millares 18 4 2 2" xfId="4404" xr:uid="{F9421957-552B-44BC-87AA-9EA0E43D9E8D}"/>
    <cellStyle name="Millares 18 4 2 2 2" xfId="12670" xr:uid="{08F91EB6-6EFC-4760-A247-362778B5F3E9}"/>
    <cellStyle name="Millares 18 4 2 2 2 2" xfId="34173" xr:uid="{2EE2A995-71FE-4EA3-B29A-02AB9196C28E}"/>
    <cellStyle name="Millares 18 4 2 2 3" xfId="19305" xr:uid="{796E9515-1627-447B-9D2C-DEEC17C1F124}"/>
    <cellStyle name="Millares 18 4 2 2 3 2" xfId="40808" xr:uid="{C2EF7912-2933-4817-806B-933E038A3602}"/>
    <cellStyle name="Millares 18 4 2 2 4" xfId="25910" xr:uid="{5760689C-52A8-43D2-9644-1D7DD848D630}"/>
    <cellStyle name="Millares 18 4 2 2 5" xfId="47413" xr:uid="{282B6DA7-458B-4C40-A575-8AA6B5C071DB}"/>
    <cellStyle name="Millares 18 4 2 3" xfId="6543" xr:uid="{7501DB54-E3B3-4AC6-ADF2-D0109CCA634F}"/>
    <cellStyle name="Millares 18 4 2 3 2" xfId="14809" xr:uid="{107D8C6E-AE0A-4A69-9C41-5B0D5488BF3F}"/>
    <cellStyle name="Millares 18 4 2 3 2 2" xfId="36312" xr:uid="{EB03AEA1-B010-43A3-8851-A34F04335B44}"/>
    <cellStyle name="Millares 18 4 2 3 3" xfId="21444" xr:uid="{0E9337CF-33B7-4701-9D2F-C12B4F6EA007}"/>
    <cellStyle name="Millares 18 4 2 3 3 2" xfId="42947" xr:uid="{0E05D6FB-A32A-48E8-B15C-76FF9829AF9E}"/>
    <cellStyle name="Millares 18 4 2 3 4" xfId="28049" xr:uid="{E2BA5939-D5B0-4BD8-9618-D7BA6A5659B5}"/>
    <cellStyle name="Millares 18 4 2 3 5" xfId="49552" xr:uid="{479EE997-CB40-4810-854F-EE86B0FF2284}"/>
    <cellStyle name="Millares 18 4 2 4" xfId="8184" xr:uid="{950C089F-52B2-40EB-8D78-5DD6367622A7}"/>
    <cellStyle name="Millares 18 4 2 4 2" xfId="29687" xr:uid="{F19F0BD8-5322-44FC-AA62-7B6450F718B1}"/>
    <cellStyle name="Millares 18 4 2 5" xfId="9841" xr:uid="{41E1704C-4EB2-4E48-8230-364DDEEEC3E6}"/>
    <cellStyle name="Millares 18 4 2 5 2" xfId="31344" xr:uid="{EED80ECB-FF19-4445-A481-57E1683D77B1}"/>
    <cellStyle name="Millares 18 4 2 6" xfId="16476" xr:uid="{BCE73888-6D4C-4583-8B12-472D68BAB97F}"/>
    <cellStyle name="Millares 18 4 2 6 2" xfId="37979" xr:uid="{D28FDEF1-07F9-4720-B8C9-9DFEAFE71383}"/>
    <cellStyle name="Millares 18 4 2 7" xfId="23081" xr:uid="{307F8789-72EA-482E-ACC3-8789DCAEE894}"/>
    <cellStyle name="Millares 18 4 2 8" xfId="44584" xr:uid="{40B701D4-0406-472D-8740-A86479201BEC}"/>
    <cellStyle name="Millares 18 4 3" xfId="2262" xr:uid="{8A4BFF0C-22CA-4594-87C0-930970DC5946}"/>
    <cellStyle name="Millares 18 4 3 2" xfId="10528" xr:uid="{BC422321-BF94-440F-BCDD-8D0AD5356B00}"/>
    <cellStyle name="Millares 18 4 3 2 2" xfId="32031" xr:uid="{D86B0C9C-99E2-49C2-8F8E-27ED216024FA}"/>
    <cellStyle name="Millares 18 4 3 3" xfId="17163" xr:uid="{39183633-9CD1-497D-B46B-F971F966C478}"/>
    <cellStyle name="Millares 18 4 3 3 2" xfId="38666" xr:uid="{A6C651B3-03BA-402C-A81E-F4C1253ECD36}"/>
    <cellStyle name="Millares 18 4 3 4" xfId="23768" xr:uid="{B36B404C-7B51-44B8-A898-1850A408C30A}"/>
    <cellStyle name="Millares 18 4 3 5" xfId="45271" xr:uid="{464E59A5-B5DE-44F3-8619-95C8B02BC913}"/>
    <cellStyle name="Millares 18 4 4" xfId="3458" xr:uid="{D675C4AF-7C05-4D7E-8DFF-6979FA4F8CC5}"/>
    <cellStyle name="Millares 18 4 4 2" xfId="11724" xr:uid="{00E73FA8-0AB4-4D26-9AA1-352D259CAB7F}"/>
    <cellStyle name="Millares 18 4 4 2 2" xfId="33227" xr:uid="{A9820FFF-7DA7-4417-AEE3-3F35B8D2D148}"/>
    <cellStyle name="Millares 18 4 4 3" xfId="18359" xr:uid="{145C62D6-32B1-4F45-ADD5-F5BCF5C1FA9B}"/>
    <cellStyle name="Millares 18 4 4 3 2" xfId="39862" xr:uid="{1D510FDF-EC38-4086-9C2B-644984F1FD4A}"/>
    <cellStyle name="Millares 18 4 4 4" xfId="24964" xr:uid="{80B25FC3-1189-4B98-9244-1ACD71BB9016}"/>
    <cellStyle name="Millares 18 4 4 5" xfId="46467" xr:uid="{844F7003-7611-4216-A0E6-33FDB267F9F2}"/>
    <cellStyle name="Millares 18 4 5" xfId="5597" xr:uid="{12902630-66FB-44A4-8371-57A1D9846AA2}"/>
    <cellStyle name="Millares 18 4 5 2" xfId="13863" xr:uid="{7F515949-658B-4C39-980E-B93EFF6978B3}"/>
    <cellStyle name="Millares 18 4 5 2 2" xfId="35366" xr:uid="{EC943F5E-D096-4406-84D7-FE2E04097C6E}"/>
    <cellStyle name="Millares 18 4 5 3" xfId="20498" xr:uid="{74458543-D015-4C1F-BFA0-7147497266D3}"/>
    <cellStyle name="Millares 18 4 5 3 2" xfId="42001" xr:uid="{AC9B105F-CB0E-46C0-9350-3DB3132B108F}"/>
    <cellStyle name="Millares 18 4 5 4" xfId="27103" xr:uid="{F9B0A143-40A5-4ED8-95B8-EE94E9E8C209}"/>
    <cellStyle name="Millares 18 4 5 5" xfId="48606" xr:uid="{092324F8-0640-46C7-9A41-275696678540}"/>
    <cellStyle name="Millares 18 4 6" xfId="7238" xr:uid="{31780BFD-9821-4FF8-B1B7-6C70FAB78063}"/>
    <cellStyle name="Millares 18 4 6 2" xfId="28741" xr:uid="{49DA4007-D908-4D21-A724-BBCCC35C5CCE}"/>
    <cellStyle name="Millares 18 4 7" xfId="8895" xr:uid="{F9A41056-1C28-4EC5-8A49-59B3B55C8895}"/>
    <cellStyle name="Millares 18 4 7 2" xfId="30398" xr:uid="{335450BD-91D3-487D-AF16-94C1A59F0736}"/>
    <cellStyle name="Millares 18 4 8" xfId="15530" xr:uid="{21EFA44D-CEB0-4EF7-80E4-D95AF9DFFD74}"/>
    <cellStyle name="Millares 18 4 8 2" xfId="37033" xr:uid="{D5FAE4DC-08D6-4D7F-93A9-98A75C801404}"/>
    <cellStyle name="Millares 18 4 9" xfId="22135" xr:uid="{4A84E7D0-81B6-44C8-9BFA-FE9DD2DDC703}"/>
    <cellStyle name="Millares 18 5" xfId="897" xr:uid="{3ABC04C3-FA7F-47B6-8A71-07E89C9619F7}"/>
    <cellStyle name="Millares 18 5 2" xfId="3726" xr:uid="{3A52DE24-4422-4530-A289-29A82C092607}"/>
    <cellStyle name="Millares 18 5 2 2" xfId="11992" xr:uid="{3351CCA7-4DBE-4CB1-8593-E497E898346D}"/>
    <cellStyle name="Millares 18 5 2 2 2" xfId="33495" xr:uid="{F436E50B-4119-4408-B5EF-A55F9DBFE012}"/>
    <cellStyle name="Millares 18 5 2 3" xfId="18627" xr:uid="{8C49790A-2827-4531-A11D-044B869B4E7C}"/>
    <cellStyle name="Millares 18 5 2 3 2" xfId="40130" xr:uid="{02B9B9B3-9B1D-43FA-88D9-9D7EB13AF976}"/>
    <cellStyle name="Millares 18 5 2 4" xfId="25232" xr:uid="{B379532D-6154-4791-9676-210C3D0CEA3A}"/>
    <cellStyle name="Millares 18 5 2 5" xfId="46735" xr:uid="{40327B59-1BED-40AE-B7FE-8E0F80F7AC12}"/>
    <cellStyle name="Millares 18 5 3" xfId="5865" xr:uid="{C3CE95EE-77BF-44D4-9A90-B0DAF0CF7256}"/>
    <cellStyle name="Millares 18 5 3 2" xfId="14131" xr:uid="{FB9836BA-90F6-47F6-8160-B6AE0098E171}"/>
    <cellStyle name="Millares 18 5 3 2 2" xfId="35634" xr:uid="{2D21446B-05A1-41EE-92C8-CCA18FC63D2D}"/>
    <cellStyle name="Millares 18 5 3 3" xfId="20766" xr:uid="{DEDF6EE7-C722-4350-988A-1FA98C1ABC5B}"/>
    <cellStyle name="Millares 18 5 3 3 2" xfId="42269" xr:uid="{2BB2083B-AC29-40EA-95BB-0BC59396115C}"/>
    <cellStyle name="Millares 18 5 3 4" xfId="27371" xr:uid="{DE73A243-298B-4C2F-BBC7-FF6C82F121B6}"/>
    <cellStyle name="Millares 18 5 3 5" xfId="48874" xr:uid="{35A1F048-BE91-4CA7-A5AA-B0121B567FA1}"/>
    <cellStyle name="Millares 18 5 4" xfId="7506" xr:uid="{6D66442C-EAF0-459D-9BAA-C93CBAF8714A}"/>
    <cellStyle name="Millares 18 5 4 2" xfId="29009" xr:uid="{C3D6B9C3-D012-4984-8E56-E6534481F301}"/>
    <cellStyle name="Millares 18 5 5" xfId="9163" xr:uid="{563E68C4-E73E-44B9-963E-C8F3035FF902}"/>
    <cellStyle name="Millares 18 5 5 2" xfId="30666" xr:uid="{357A8A74-77B2-4AAD-B3B6-431110159649}"/>
    <cellStyle name="Millares 18 5 6" xfId="15798" xr:uid="{649CBED9-7D9E-4E84-B741-303CCFCC7736}"/>
    <cellStyle name="Millares 18 5 6 2" xfId="37301" xr:uid="{DB370F29-B076-451C-B2C5-FDC8EE55AA69}"/>
    <cellStyle name="Millares 18 5 7" xfId="22403" xr:uid="{C261962E-09F6-406E-B3B2-DF017591ACCE}"/>
    <cellStyle name="Millares 18 5 8" xfId="43906" xr:uid="{375FFBE9-FFA5-43DA-A328-3D4F6EE53585}"/>
    <cellStyle name="Millares 18 6" xfId="1158" xr:uid="{F0EB430E-8A47-4413-AEC2-50EBC698FEE7}"/>
    <cellStyle name="Millares 18 6 2" xfId="3987" xr:uid="{86D815B6-C954-4C92-9A5F-9980992CA7C4}"/>
    <cellStyle name="Millares 18 6 2 2" xfId="12253" xr:uid="{F356A00D-A413-47DF-B534-0D11E93A7C81}"/>
    <cellStyle name="Millares 18 6 2 2 2" xfId="33756" xr:uid="{D58A1B9B-02E0-4B75-BA06-AB31F0953DC4}"/>
    <cellStyle name="Millares 18 6 2 3" xfId="18888" xr:uid="{B4210A0E-57FF-4ED0-815E-5CED63E034F9}"/>
    <cellStyle name="Millares 18 6 2 3 2" xfId="40391" xr:uid="{7916509E-0E1D-4028-B451-1E48B89C3316}"/>
    <cellStyle name="Millares 18 6 2 4" xfId="25493" xr:uid="{9EA4FC50-D895-4D5E-BAC1-AE2763AFA23E}"/>
    <cellStyle name="Millares 18 6 2 5" xfId="46996" xr:uid="{0FDFAD56-210D-418F-8E3E-DBDA5B146904}"/>
    <cellStyle name="Millares 18 6 3" xfId="6126" xr:uid="{55B9C5C8-844F-4649-8D4C-2840D0F1A796}"/>
    <cellStyle name="Millares 18 6 3 2" xfId="14392" xr:uid="{0CE05EBB-7C7C-4166-99DA-143D1D6532AF}"/>
    <cellStyle name="Millares 18 6 3 2 2" xfId="35895" xr:uid="{0CA82641-A82C-44C3-B967-A74ADF3F7271}"/>
    <cellStyle name="Millares 18 6 3 3" xfId="21027" xr:uid="{CA3FC123-13B8-4161-8186-2FFAE5E11FF5}"/>
    <cellStyle name="Millares 18 6 3 3 2" xfId="42530" xr:uid="{26FCE9B6-C01B-4896-9302-300DFE994600}"/>
    <cellStyle name="Millares 18 6 3 4" xfId="27632" xr:uid="{755A25C6-F0CD-42A0-B876-13DBA1C07FCE}"/>
    <cellStyle name="Millares 18 6 3 5" xfId="49135" xr:uid="{78E68934-96BE-4E10-AF6C-7C34C92F35A5}"/>
    <cellStyle name="Millares 18 6 4" xfId="7767" xr:uid="{F3B99700-6738-48B4-8323-9C7ACDBA044C}"/>
    <cellStyle name="Millares 18 6 4 2" xfId="29270" xr:uid="{15814E20-DE75-485F-A321-04ED26196082}"/>
    <cellStyle name="Millares 18 6 5" xfId="9424" xr:uid="{4E712B2B-D43D-4D5D-80A1-398CBB11CCFC}"/>
    <cellStyle name="Millares 18 6 5 2" xfId="30927" xr:uid="{FB7A6D87-326E-49BC-BD7F-8D74A3205E51}"/>
    <cellStyle name="Millares 18 6 6" xfId="16059" xr:uid="{0BE70E72-C299-4F59-B378-01F01C3F6F09}"/>
    <cellStyle name="Millares 18 6 6 2" xfId="37562" xr:uid="{D271A6D4-2B4C-4CF0-B1AF-33F108BA15BD}"/>
    <cellStyle name="Millares 18 6 7" xfId="22664" xr:uid="{0C2B3D7B-C56A-4A9C-AD9B-15F997BD00D6}"/>
    <cellStyle name="Millares 18 6 8" xfId="44167" xr:uid="{1734E13A-CDBD-4704-B6B0-078EC64E7A4B}"/>
    <cellStyle name="Millares 18 7" xfId="1846" xr:uid="{8E89E374-C7D1-4E6F-B5F6-CE0D5C85E4B4}"/>
    <cellStyle name="Millares 18 7 2" xfId="10112" xr:uid="{1FAAEFA9-F684-4B10-A58C-00E10A1EFB45}"/>
    <cellStyle name="Millares 18 7 2 2" xfId="31615" xr:uid="{8946044F-39D1-4306-BCB9-62288B2ECF0D}"/>
    <cellStyle name="Millares 18 7 3" xfId="16747" xr:uid="{8007C1C6-E475-4339-9583-6E7B61442F4A}"/>
    <cellStyle name="Millares 18 7 3 2" xfId="38250" xr:uid="{3A195904-8A72-42E4-922F-6A1D4645CAA8}"/>
    <cellStyle name="Millares 18 7 4" xfId="23352" xr:uid="{19A71931-971B-4E53-A6B5-E748BBDE3A63}"/>
    <cellStyle name="Millares 18 7 5" xfId="44855" xr:uid="{442469F9-A638-4006-B785-644ABC93847B}"/>
    <cellStyle name="Millares 18 8" xfId="2531" xr:uid="{B07F6204-F7CD-4252-90B2-E27FE6670555}"/>
    <cellStyle name="Millares 18 8 2" xfId="10797" xr:uid="{F7311CFB-B0A5-4807-AA32-F919FBAB1B81}"/>
    <cellStyle name="Millares 18 8 2 2" xfId="32300" xr:uid="{3CFFAFD2-0664-4D6E-B1FC-AD6C336DB190}"/>
    <cellStyle name="Millares 18 8 3" xfId="17432" xr:uid="{BF36C864-B593-4F4A-B9A1-DE1B0E450E15}"/>
    <cellStyle name="Millares 18 8 3 2" xfId="38935" xr:uid="{EBE8EB40-B590-4F21-AAB1-3E064E84A3AB}"/>
    <cellStyle name="Millares 18 8 4" xfId="24037" xr:uid="{DD4D4380-4981-4F93-96EF-55CE75CE89DB}"/>
    <cellStyle name="Millares 18 8 5" xfId="45540" xr:uid="{65AA482B-5F18-4D4A-93D1-0AE2DCEB4A90}"/>
    <cellStyle name="Millares 18 9" xfId="3042" xr:uid="{A9290547-AA0E-4D38-9D36-7525F26EFA05}"/>
    <cellStyle name="Millares 18 9 2" xfId="11308" xr:uid="{40E243A2-159F-478E-BCDF-0FE97FB25B30}"/>
    <cellStyle name="Millares 18 9 2 2" xfId="32811" xr:uid="{79A05BA6-B693-4450-AD38-FC102E02E99D}"/>
    <cellStyle name="Millares 18 9 3" xfId="17943" xr:uid="{B442A26C-D533-4A84-A4A3-C626E136C2D3}"/>
    <cellStyle name="Millares 18 9 3 2" xfId="39446" xr:uid="{3507260A-72B8-4549-BB64-D7EF57C47795}"/>
    <cellStyle name="Millares 18 9 4" xfId="24548" xr:uid="{2E208691-47FF-4EF9-A199-350C840F41E5}"/>
    <cellStyle name="Millares 18 9 5" xfId="46051" xr:uid="{9F766A4B-7A82-4426-96CF-65A4C6F89169}"/>
    <cellStyle name="Millares 19" xfId="175" xr:uid="{5B63DE28-EE28-40E8-BFA4-783453DB4FFE}"/>
    <cellStyle name="Millares 19 10" xfId="4712" xr:uid="{FF59BF26-D8C6-40D4-8BFC-96345E1DFA8A}"/>
    <cellStyle name="Millares 19 10 2" xfId="12978" xr:uid="{05F73919-AA02-40C7-BBF1-6AB4D3D1BB17}"/>
    <cellStyle name="Millares 19 10 2 2" xfId="34481" xr:uid="{EAF60300-F579-4A21-811D-EBAD7C6E8CC7}"/>
    <cellStyle name="Millares 19 10 3" xfId="19613" xr:uid="{0C7720CD-1CB8-4EF9-98DD-3405B391478F}"/>
    <cellStyle name="Millares 19 10 3 2" xfId="41116" xr:uid="{B7E140EB-1969-4CAE-8904-F453631B62CE}"/>
    <cellStyle name="Millares 19 10 4" xfId="26218" xr:uid="{340C031D-8CF5-495B-B8CC-1F4813D06E3E}"/>
    <cellStyle name="Millares 19 10 5" xfId="47721" xr:uid="{8831A50A-2171-4B30-84E1-4553509089DC}"/>
    <cellStyle name="Millares 19 11" xfId="5215" xr:uid="{45E10149-BB73-4D45-B507-539A4AD519DE}"/>
    <cellStyle name="Millares 19 11 2" xfId="13481" xr:uid="{DBF97166-0ACE-4565-9200-94FD7138B5E7}"/>
    <cellStyle name="Millares 19 11 2 2" xfId="34984" xr:uid="{C420F792-2D2C-4F23-A9EE-4493759FEA4D}"/>
    <cellStyle name="Millares 19 11 3" xfId="20116" xr:uid="{D689407C-5C10-49C6-8680-8E4E4E785567}"/>
    <cellStyle name="Millares 19 11 3 2" xfId="41619" xr:uid="{35F1501D-9943-47C6-8929-4D11F0FD08B6}"/>
    <cellStyle name="Millares 19 11 4" xfId="26721" xr:uid="{21F549A3-A026-4616-95AF-576C7CD3A29A}"/>
    <cellStyle name="Millares 19 11 5" xfId="48224" xr:uid="{A58831F5-7A90-41CC-94B6-D616057FFB1C}"/>
    <cellStyle name="Millares 19 12" xfId="6856" xr:uid="{3DBE7AFF-4167-449E-B186-8EE2B7DFAD8A}"/>
    <cellStyle name="Millares 19 12 2" xfId="28359" xr:uid="{46A43F6F-4E98-4FCD-91F9-E0F72BA070CE}"/>
    <cellStyle name="Millares 19 13" xfId="8510" xr:uid="{D502AEBE-FF47-48B1-8B9F-0989601CA8B5}"/>
    <cellStyle name="Millares 19 13 2" xfId="30013" xr:uid="{FA96C0AA-F7F9-487B-A943-4A66DD7F1BEF}"/>
    <cellStyle name="Millares 19 14" xfId="15149" xr:uid="{B68C2B7D-CC52-4A38-97F7-60F456502647}"/>
    <cellStyle name="Millares 19 14 2" xfId="36652" xr:uid="{44BA18A0-A8DE-429D-8041-C5E16AEAFE63}"/>
    <cellStyle name="Millares 19 15" xfId="21754" xr:uid="{D59874D8-BD50-45A6-AF46-B63CC871E5EB}"/>
    <cellStyle name="Millares 19 16" xfId="43257" xr:uid="{3E6788EC-AC3F-4043-9939-BCE80F04743C}"/>
    <cellStyle name="Millares 19 2" xfId="507" xr:uid="{663494DD-D561-4BA9-BB31-8D740ADE1218}"/>
    <cellStyle name="Millares 19 2 10" xfId="7118" xr:uid="{E3396DC3-CAC0-4C84-809D-BB5FE875D337}"/>
    <cellStyle name="Millares 19 2 10 2" xfId="28621" xr:uid="{CB382FBB-4F7E-4226-91A9-B56CA2352CF0}"/>
    <cellStyle name="Millares 19 2 11" xfId="8774" xr:uid="{1C231B56-867B-4373-963D-A7439D30C609}"/>
    <cellStyle name="Millares 19 2 11 2" xfId="30277" xr:uid="{0316BAE5-3F94-4A39-9FDC-74CB01BD1785}"/>
    <cellStyle name="Millares 19 2 12" xfId="15410" xr:uid="{37196B5A-5FF2-4D28-9EAF-F4C05847C621}"/>
    <cellStyle name="Millares 19 2 12 2" xfId="36913" xr:uid="{5DDA7ED6-5AC2-48EE-A729-0757224B2B45}"/>
    <cellStyle name="Millares 19 2 13" xfId="22015" xr:uid="{49B1F996-699F-4333-BCDA-7B85803E3B14}"/>
    <cellStyle name="Millares 19 2 14" xfId="43518" xr:uid="{2FECDDBB-CE00-4EA9-A136-724AB34FDA13}"/>
    <cellStyle name="Millares 19 2 2" xfId="789" xr:uid="{8BC982C6-9C4A-4C36-99CD-0006EBEBC1CE}"/>
    <cellStyle name="Millares 19 2 2 10" xfId="15690" xr:uid="{B3483227-C159-40D4-B515-326DAFFE63D7}"/>
    <cellStyle name="Millares 19 2 2 10 2" xfId="37193" xr:uid="{68B72703-6281-4C98-85AD-13114B047CF1}"/>
    <cellStyle name="Millares 19 2 2 11" xfId="22295" xr:uid="{DAB29D94-0A17-45D2-BE20-EB037186BB32}"/>
    <cellStyle name="Millares 19 2 2 12" xfId="43798" xr:uid="{263945C1-BF1D-42C7-AE8B-B52D7C150045}"/>
    <cellStyle name="Millares 19 2 2 2" xfId="1735" xr:uid="{DAC2B7EA-9947-427A-8F05-2FE857CD8BD6}"/>
    <cellStyle name="Millares 19 2 2 2 2" xfId="4564" xr:uid="{37630A70-8F26-4F41-8FDB-B2010882E97E}"/>
    <cellStyle name="Millares 19 2 2 2 2 2" xfId="12830" xr:uid="{8FE207F3-230E-466B-AFD3-7443FC4F2462}"/>
    <cellStyle name="Millares 19 2 2 2 2 2 2" xfId="34333" xr:uid="{29DE6814-8A79-493E-A18E-E2E780C6F49C}"/>
    <cellStyle name="Millares 19 2 2 2 2 3" xfId="19465" xr:uid="{4A4BB5B0-280C-4F93-8178-FEF7836F5A55}"/>
    <cellStyle name="Millares 19 2 2 2 2 3 2" xfId="40968" xr:uid="{D20C5EAE-CB88-4C74-A7A7-0E8C87786A7C}"/>
    <cellStyle name="Millares 19 2 2 2 2 4" xfId="26070" xr:uid="{F5664F5D-2F3A-454E-BDF3-2322C0EB8D30}"/>
    <cellStyle name="Millares 19 2 2 2 2 5" xfId="47573" xr:uid="{DFF4C1E5-A41A-408A-8F6E-1448AD7BDA0D}"/>
    <cellStyle name="Millares 19 2 2 2 3" xfId="6703" xr:uid="{74F21BC6-3272-4C25-BD31-45D4391603E4}"/>
    <cellStyle name="Millares 19 2 2 2 3 2" xfId="14969" xr:uid="{C76DAA3C-0E4F-4D7F-A0A0-F9CA5392EEC4}"/>
    <cellStyle name="Millares 19 2 2 2 3 2 2" xfId="36472" xr:uid="{26274B0C-733C-4334-B7A0-E926BDD9DAF0}"/>
    <cellStyle name="Millares 19 2 2 2 3 3" xfId="21604" xr:uid="{67968C72-77A0-4D0C-B467-8907E664F690}"/>
    <cellStyle name="Millares 19 2 2 2 3 3 2" xfId="43107" xr:uid="{B6FDE33D-07FC-4E92-9775-CF1C3D7F9C65}"/>
    <cellStyle name="Millares 19 2 2 2 3 4" xfId="28209" xr:uid="{EEDCC7BC-A9AD-4D88-B0D8-6F4A3B4B899E}"/>
    <cellStyle name="Millares 19 2 2 2 3 5" xfId="49712" xr:uid="{B3B6C330-85A0-4A44-9488-C35FDEDB42AA}"/>
    <cellStyle name="Millares 19 2 2 2 4" xfId="8344" xr:uid="{ED14B803-ECAC-4A6C-985D-5CC2E6E2FBE4}"/>
    <cellStyle name="Millares 19 2 2 2 4 2" xfId="29847" xr:uid="{BE52ED81-6BB1-4B3F-A1F5-0AFDC61A5EAF}"/>
    <cellStyle name="Millares 19 2 2 2 5" xfId="10001" xr:uid="{440188BF-D987-4408-9DE1-57C8B78D83E3}"/>
    <cellStyle name="Millares 19 2 2 2 5 2" xfId="31504" xr:uid="{26094627-5734-4640-9887-D63CA163F514}"/>
    <cellStyle name="Millares 19 2 2 2 6" xfId="16636" xr:uid="{16C231E4-C15C-4667-8606-782CB46BF526}"/>
    <cellStyle name="Millares 19 2 2 2 6 2" xfId="38139" xr:uid="{583A889E-3826-4821-AA9E-8A44C0CA1DF9}"/>
    <cellStyle name="Millares 19 2 2 2 7" xfId="23241" xr:uid="{24FB2CDB-73D8-402E-9543-604D70DAAAE0}"/>
    <cellStyle name="Millares 19 2 2 2 8" xfId="44744" xr:uid="{15EDE1F4-C78B-457B-84DD-5D2CB0A518C2}"/>
    <cellStyle name="Millares 19 2 2 3" xfId="2422" xr:uid="{195E4375-F203-4981-8BAC-DCAA891035EB}"/>
    <cellStyle name="Millares 19 2 2 3 2" xfId="10688" xr:uid="{9212552E-DE11-42B0-AAFE-0CE44AE43208}"/>
    <cellStyle name="Millares 19 2 2 3 2 2" xfId="32191" xr:uid="{8381F07F-B3F5-48BB-8EE8-1596DB2A5359}"/>
    <cellStyle name="Millares 19 2 2 3 3" xfId="17323" xr:uid="{4F92BB96-252E-4494-A131-04B42AE4B1F3}"/>
    <cellStyle name="Millares 19 2 2 3 3 2" xfId="38826" xr:uid="{EFE01561-AF96-40D5-83D0-7D09F5D57BD7}"/>
    <cellStyle name="Millares 19 2 2 3 4" xfId="23928" xr:uid="{A17186E3-1971-4E5A-AB8E-42CB129E70E1}"/>
    <cellStyle name="Millares 19 2 2 3 5" xfId="45431" xr:uid="{B385F761-F577-46C9-90D9-F2D66D8E9BD8}"/>
    <cellStyle name="Millares 19 2 2 4" xfId="2939" xr:uid="{7D7C8F05-947B-43AD-9C9F-3167BF8486A2}"/>
    <cellStyle name="Millares 19 2 2 4 2" xfId="11205" xr:uid="{C98D7522-0E57-4ACC-9866-92755846E023}"/>
    <cellStyle name="Millares 19 2 2 4 2 2" xfId="32708" xr:uid="{0ED4ACDE-506D-4144-A996-415C61CDC93A}"/>
    <cellStyle name="Millares 19 2 2 4 3" xfId="17840" xr:uid="{511C2BBC-CAB5-4B45-BA67-2540651E263A}"/>
    <cellStyle name="Millares 19 2 2 4 3 2" xfId="39343" xr:uid="{7856F594-7C5B-4CAC-B6E4-F1A4FEE29FA7}"/>
    <cellStyle name="Millares 19 2 2 4 4" xfId="24445" xr:uid="{D9A0F219-13A6-486B-BFBC-398A67C85E69}"/>
    <cellStyle name="Millares 19 2 2 4 5" xfId="45948" xr:uid="{51A4D35F-00EE-47EB-8AC8-511436347638}"/>
    <cellStyle name="Millares 19 2 2 5" xfId="3618" xr:uid="{CCACE456-A5DD-4909-BDFB-034436D1A757}"/>
    <cellStyle name="Millares 19 2 2 5 2" xfId="11884" xr:uid="{DC34E4C0-0E85-4417-ADDE-971F5AE0DCF6}"/>
    <cellStyle name="Millares 19 2 2 5 2 2" xfId="33387" xr:uid="{CAB6A9F9-4619-46C1-97A0-507005439955}"/>
    <cellStyle name="Millares 19 2 2 5 3" xfId="18519" xr:uid="{C2A3335B-F3E6-4C77-8E29-4901C89EF62C}"/>
    <cellStyle name="Millares 19 2 2 5 3 2" xfId="40022" xr:uid="{C2E7EA5E-B64E-43C6-AA39-52592AE4C883}"/>
    <cellStyle name="Millares 19 2 2 5 4" xfId="25124" xr:uid="{A4669801-A9F2-4570-81F0-D1768238EEE4}"/>
    <cellStyle name="Millares 19 2 2 5 5" xfId="46627" xr:uid="{DB8D782C-4D8F-4FAF-919D-173017D523E3}"/>
    <cellStyle name="Millares 19 2 2 6" xfId="5083" xr:uid="{15631ACE-4757-4515-99D1-8F3409A4D3DF}"/>
    <cellStyle name="Millares 19 2 2 6 2" xfId="13349" xr:uid="{994B47B4-4231-4780-B229-1B81609BBADB}"/>
    <cellStyle name="Millares 19 2 2 6 2 2" xfId="34852" xr:uid="{BEC3A546-4C12-49AE-9D72-ADFADE360C5D}"/>
    <cellStyle name="Millares 19 2 2 6 3" xfId="19984" xr:uid="{1516561F-A463-4B84-A7C9-140136664394}"/>
    <cellStyle name="Millares 19 2 2 6 3 2" xfId="41487" xr:uid="{14600D2D-E046-4EEE-929C-BEB5BDB7E7F8}"/>
    <cellStyle name="Millares 19 2 2 6 4" xfId="26589" xr:uid="{22B711A3-3372-4081-82ED-BD1F79FB03B9}"/>
    <cellStyle name="Millares 19 2 2 6 5" xfId="48092" xr:uid="{641709C3-C054-4DE2-BF32-B5442E60BA41}"/>
    <cellStyle name="Millares 19 2 2 7" xfId="5757" xr:uid="{2E1F4981-AED2-4885-B7BB-F711F85FEECD}"/>
    <cellStyle name="Millares 19 2 2 7 2" xfId="14023" xr:uid="{D27BE6A5-2513-4EC3-A75A-44921349FEAA}"/>
    <cellStyle name="Millares 19 2 2 7 2 2" xfId="35526" xr:uid="{C1A9448F-D31D-4A24-8834-1EC071A882A1}"/>
    <cellStyle name="Millares 19 2 2 7 3" xfId="20658" xr:uid="{E761DE29-D8C9-4BFB-A592-CDDBFFDF2736}"/>
    <cellStyle name="Millares 19 2 2 7 3 2" xfId="42161" xr:uid="{240DC77A-3D9D-4A9B-92D1-AD065A4970E4}"/>
    <cellStyle name="Millares 19 2 2 7 4" xfId="27263" xr:uid="{19A0C3F9-C335-4AC4-9693-B5D6316F4FB6}"/>
    <cellStyle name="Millares 19 2 2 7 5" xfId="48766" xr:uid="{7F3E9CC9-6B3D-49B0-AD33-62A4E7A06EE6}"/>
    <cellStyle name="Millares 19 2 2 8" xfId="7398" xr:uid="{838794E0-4B71-4824-B018-2C6A82EA6221}"/>
    <cellStyle name="Millares 19 2 2 8 2" xfId="28901" xr:uid="{087F880D-B0A4-4B26-8436-65F5CC048AEF}"/>
    <cellStyle name="Millares 19 2 2 9" xfId="9055" xr:uid="{0D8BA3E9-5CB4-4EB3-BB22-402831E83A34}"/>
    <cellStyle name="Millares 19 2 2 9 2" xfId="30558" xr:uid="{26302142-68A6-461C-838F-B41BF93965FA}"/>
    <cellStyle name="Millares 19 2 3" xfId="1059" xr:uid="{0F499F05-E3C7-4D59-89DD-E0BDBC8F70FF}"/>
    <cellStyle name="Millares 19 2 3 2" xfId="3888" xr:uid="{869D6B00-156E-4C00-8B04-03B6B700F166}"/>
    <cellStyle name="Millares 19 2 3 2 2" xfId="12154" xr:uid="{6B86AF3E-C4FD-43EC-A8F0-38B814D2E44D}"/>
    <cellStyle name="Millares 19 2 3 2 2 2" xfId="33657" xr:uid="{0440D31D-6D6E-442E-AEF6-8A9E092A3EE5}"/>
    <cellStyle name="Millares 19 2 3 2 3" xfId="18789" xr:uid="{9EFD32B8-F715-4D5D-9E81-DE7C67D6E67A}"/>
    <cellStyle name="Millares 19 2 3 2 3 2" xfId="40292" xr:uid="{29D39F7E-73D4-4516-8656-FC4E00C8C9D6}"/>
    <cellStyle name="Millares 19 2 3 2 4" xfId="25394" xr:uid="{78F4B556-4B97-40F7-9D3D-3CCF925CADD9}"/>
    <cellStyle name="Millares 19 2 3 2 5" xfId="46897" xr:uid="{C30B62FC-933E-4143-BEF5-8518E5AC7441}"/>
    <cellStyle name="Millares 19 2 3 3" xfId="6027" xr:uid="{97313725-23F6-48CA-B8EE-6C7A4B0DDE05}"/>
    <cellStyle name="Millares 19 2 3 3 2" xfId="14293" xr:uid="{0F36D719-43CD-4B28-9D84-06E38EB4ABD8}"/>
    <cellStyle name="Millares 19 2 3 3 2 2" xfId="35796" xr:uid="{5F46126D-7D91-4B93-ABDF-7F066075690A}"/>
    <cellStyle name="Millares 19 2 3 3 3" xfId="20928" xr:uid="{2FFC0884-F16E-48B1-9D64-16E43B375DEB}"/>
    <cellStyle name="Millares 19 2 3 3 3 2" xfId="42431" xr:uid="{529DBDC3-083D-4361-ACC8-F8684B30CD48}"/>
    <cellStyle name="Millares 19 2 3 3 4" xfId="27533" xr:uid="{F9A98438-6E73-40C8-8807-FA703E43A4BB}"/>
    <cellStyle name="Millares 19 2 3 3 5" xfId="49036" xr:uid="{9A865EF6-46A6-4B23-9188-28BBD1927A9B}"/>
    <cellStyle name="Millares 19 2 3 4" xfId="7668" xr:uid="{C6CDC534-E687-47D4-B2C8-544866EC290B}"/>
    <cellStyle name="Millares 19 2 3 4 2" xfId="29171" xr:uid="{8F50FB96-FC85-476D-8A13-0CD460F1D462}"/>
    <cellStyle name="Millares 19 2 3 5" xfId="9325" xr:uid="{5E167B63-7B76-4A97-BAC4-6E7E864EC7B5}"/>
    <cellStyle name="Millares 19 2 3 5 2" xfId="30828" xr:uid="{4DFD529C-1E01-4A13-A88F-B51379EB69FD}"/>
    <cellStyle name="Millares 19 2 3 6" xfId="15960" xr:uid="{DFF64E20-3661-41BC-949E-F76422E6E864}"/>
    <cellStyle name="Millares 19 2 3 6 2" xfId="37463" xr:uid="{E3627B60-639C-4F04-8089-CCC3216477CB}"/>
    <cellStyle name="Millares 19 2 3 7" xfId="22565" xr:uid="{325C71B8-94AD-424E-A32C-0896841DFA58}"/>
    <cellStyle name="Millares 19 2 3 8" xfId="44068" xr:uid="{A2FFA2FA-806B-40AE-9F05-B50CC5477052}"/>
    <cellStyle name="Millares 19 2 4" xfId="1455" xr:uid="{0697DFA2-24BB-4E10-BA2E-B6593B82078D}"/>
    <cellStyle name="Millares 19 2 4 2" xfId="4284" xr:uid="{2B957B71-EF2D-4727-BDB5-0E97EA9431F2}"/>
    <cellStyle name="Millares 19 2 4 2 2" xfId="12550" xr:uid="{EE5526D9-545E-4FF7-BF01-35C35E2F7937}"/>
    <cellStyle name="Millares 19 2 4 2 2 2" xfId="34053" xr:uid="{E2F2FA6E-DCB9-4E70-959E-E30CBE0A1828}"/>
    <cellStyle name="Millares 19 2 4 2 3" xfId="19185" xr:uid="{6D41EE21-C372-47BC-9B82-515DABA08827}"/>
    <cellStyle name="Millares 19 2 4 2 3 2" xfId="40688" xr:uid="{3E96F310-AC0A-49A4-A7DB-3CB079DC599C}"/>
    <cellStyle name="Millares 19 2 4 2 4" xfId="25790" xr:uid="{C9FE6072-F92F-40DA-9EB5-B0B1DC1CD418}"/>
    <cellStyle name="Millares 19 2 4 2 5" xfId="47293" xr:uid="{3E9149C2-C78D-46E9-9F9D-D669BA063E09}"/>
    <cellStyle name="Millares 19 2 4 3" xfId="6423" xr:uid="{9E9FED46-CBC1-487F-BC86-DA9E9E1DF5DC}"/>
    <cellStyle name="Millares 19 2 4 3 2" xfId="14689" xr:uid="{0CB20030-D4E5-4180-A7FE-E606C1D897C6}"/>
    <cellStyle name="Millares 19 2 4 3 2 2" xfId="36192" xr:uid="{57BD965D-12F4-4119-8BAD-3DB97DA259DB}"/>
    <cellStyle name="Millares 19 2 4 3 3" xfId="21324" xr:uid="{8F3C7546-8BE0-42E2-B419-21338B2F13B9}"/>
    <cellStyle name="Millares 19 2 4 3 3 2" xfId="42827" xr:uid="{FC40768D-C020-45CC-B7F1-BAA6D8B67EAE}"/>
    <cellStyle name="Millares 19 2 4 3 4" xfId="27929" xr:uid="{F42A9A84-AD8F-488A-8BDE-42F3A5DEA2E8}"/>
    <cellStyle name="Millares 19 2 4 3 5" xfId="49432" xr:uid="{E9051DA3-4B02-4D71-B9C3-6245CAB0D4B1}"/>
    <cellStyle name="Millares 19 2 4 4" xfId="8064" xr:uid="{0DA96E46-2CB4-408D-BAEB-D53E54941AB9}"/>
    <cellStyle name="Millares 19 2 4 4 2" xfId="29567" xr:uid="{0EBF969B-1930-4663-8FF0-2AE295FFD1AA}"/>
    <cellStyle name="Millares 19 2 4 5" xfId="9721" xr:uid="{194754A1-DC48-4995-9C01-E68D4886B69B}"/>
    <cellStyle name="Millares 19 2 4 5 2" xfId="31224" xr:uid="{70BFEDD8-6064-4868-9F26-144003DA6780}"/>
    <cellStyle name="Millares 19 2 4 6" xfId="16356" xr:uid="{F3752D5D-6767-4FA4-87B2-E61D1CA3B33E}"/>
    <cellStyle name="Millares 19 2 4 6 2" xfId="37859" xr:uid="{37EE48DF-214E-44B5-A652-8F847A26B5E2}"/>
    <cellStyle name="Millares 19 2 4 7" xfId="22961" xr:uid="{5F09B79F-4DDE-4BF5-B06F-82092A680F5E}"/>
    <cellStyle name="Millares 19 2 4 8" xfId="44464" xr:uid="{57B3022E-1525-4F1A-AC77-CA570701FFD7}"/>
    <cellStyle name="Millares 19 2 5" xfId="2142" xr:uid="{873B01F6-937D-45DD-90E9-F7812D90E6D8}"/>
    <cellStyle name="Millares 19 2 5 2" xfId="10408" xr:uid="{ED371136-5C40-478D-9622-361BC2548233}"/>
    <cellStyle name="Millares 19 2 5 2 2" xfId="31911" xr:uid="{4965D42D-1AAD-4C22-B8A5-8949C1089075}"/>
    <cellStyle name="Millares 19 2 5 3" xfId="17043" xr:uid="{EDB0C001-01D0-4A9E-A172-C3E4C42D96BE}"/>
    <cellStyle name="Millares 19 2 5 3 2" xfId="38546" xr:uid="{252A65C4-6C08-4850-BE53-1694892C61DE}"/>
    <cellStyle name="Millares 19 2 5 4" xfId="23648" xr:uid="{5938A80A-0464-401A-A17D-CDFD78541DA4}"/>
    <cellStyle name="Millares 19 2 5 5" xfId="45151" xr:uid="{14D6D6DD-9D8C-4894-A559-7AF91AEFF64A}"/>
    <cellStyle name="Millares 19 2 6" xfId="2690" xr:uid="{AFFD7B9B-94E5-4805-81BA-4B340605D1F8}"/>
    <cellStyle name="Millares 19 2 6 2" xfId="10956" xr:uid="{73B592FA-4DDB-4D34-835F-A945FF08CAF1}"/>
    <cellStyle name="Millares 19 2 6 2 2" xfId="32459" xr:uid="{B4FD277C-9F23-405E-828B-4D6C9F9EF475}"/>
    <cellStyle name="Millares 19 2 6 3" xfId="17591" xr:uid="{1CA9D61C-FEDC-4493-A8A3-E67C882F0260}"/>
    <cellStyle name="Millares 19 2 6 3 2" xfId="39094" xr:uid="{23120E7D-37F0-48DC-BCF5-2B541E0BFF61}"/>
    <cellStyle name="Millares 19 2 6 4" xfId="24196" xr:uid="{FC3E1109-ABC5-4F11-96F1-B6A1CC5E63BE}"/>
    <cellStyle name="Millares 19 2 6 5" xfId="45699" xr:uid="{CCE17DB7-62C5-4119-A914-CB68E2082EC0}"/>
    <cellStyle name="Millares 19 2 7" xfId="3338" xr:uid="{B343D8F5-8E2E-48B6-8456-D217D06353E7}"/>
    <cellStyle name="Millares 19 2 7 2" xfId="11604" xr:uid="{D1C50390-23B3-405F-98D5-C0B9EC928E9C}"/>
    <cellStyle name="Millares 19 2 7 2 2" xfId="33107" xr:uid="{475234D1-F26F-4820-BC04-681ED9EF3425}"/>
    <cellStyle name="Millares 19 2 7 3" xfId="18239" xr:uid="{A5166B35-9DDA-4491-A9C8-28320DCC21E6}"/>
    <cellStyle name="Millares 19 2 7 3 2" xfId="39742" xr:uid="{BC82A9E2-F397-4037-8E7B-0203037FAF41}"/>
    <cellStyle name="Millares 19 2 7 4" xfId="24844" xr:uid="{C5C94421-9769-4DA0-A75C-3C2A3B2A3D37}"/>
    <cellStyle name="Millares 19 2 7 5" xfId="46347" xr:uid="{FD9D50ED-AD49-4C09-883E-2719DEC51399}"/>
    <cellStyle name="Millares 19 2 8" xfId="4834" xr:uid="{67C2CAA2-9185-47BF-A481-C1D5974B10DF}"/>
    <cellStyle name="Millares 19 2 8 2" xfId="13100" xr:uid="{8CDAC1A8-A856-45B9-B442-A82F763D8179}"/>
    <cellStyle name="Millares 19 2 8 2 2" xfId="34603" xr:uid="{036BA16F-4766-45A0-9C54-0FFDCE27A711}"/>
    <cellStyle name="Millares 19 2 8 3" xfId="19735" xr:uid="{5F638A52-2ACF-4A25-BEFA-F398D6126659}"/>
    <cellStyle name="Millares 19 2 8 3 2" xfId="41238" xr:uid="{DF793BFF-409D-48FE-9CF8-4CB4058172B6}"/>
    <cellStyle name="Millares 19 2 8 4" xfId="26340" xr:uid="{157D7B98-2249-4807-84CA-139F93CF477C}"/>
    <cellStyle name="Millares 19 2 8 5" xfId="47843" xr:uid="{56F9C097-1FBD-48A4-BC3F-328DE41F9CFB}"/>
    <cellStyle name="Millares 19 2 9" xfId="5477" xr:uid="{56F902A5-35CA-4FB0-9FC7-3FA82F8D4D5C}"/>
    <cellStyle name="Millares 19 2 9 2" xfId="13743" xr:uid="{F0AD6063-F330-4056-AA0B-23C8C01FCF3F}"/>
    <cellStyle name="Millares 19 2 9 2 2" xfId="35246" xr:uid="{055C6A10-875D-4558-8BE0-E8C3717D5106}"/>
    <cellStyle name="Millares 19 2 9 3" xfId="20378" xr:uid="{59997C6E-20E9-4488-99DB-F3B821179331}"/>
    <cellStyle name="Millares 19 2 9 3 2" xfId="41881" xr:uid="{71CC7DC2-D811-45B9-B4C1-A6D0D3AABA87}"/>
    <cellStyle name="Millares 19 2 9 4" xfId="26983" xr:uid="{CF8D9CD4-DA48-415C-A3DA-387B1CC0BFE9}"/>
    <cellStyle name="Millares 19 2 9 5" xfId="48486" xr:uid="{B946E896-4454-410E-B4DC-C20792687EA5}"/>
    <cellStyle name="Millares 19 3" xfId="380" xr:uid="{2DEE1DA7-2EB2-4D23-AD0E-BB887A993B05}"/>
    <cellStyle name="Millares 19 3 10" xfId="15283" xr:uid="{7F331645-943D-4F42-A887-207695C0DD31}"/>
    <cellStyle name="Millares 19 3 10 2" xfId="36786" xr:uid="{3C8D0E99-69B6-48E7-8E3D-16BC426FF25F}"/>
    <cellStyle name="Millares 19 3 11" xfId="21888" xr:uid="{65606D5D-6817-4BDC-B433-F97D3115C601}"/>
    <cellStyle name="Millares 19 3 12" xfId="43391" xr:uid="{E0EBA225-7D57-4189-AC3D-F8DEABFDC786}"/>
    <cellStyle name="Millares 19 3 2" xfId="1328" xr:uid="{C1B069D1-1FE4-4874-B48B-13AD2810F668}"/>
    <cellStyle name="Millares 19 3 2 2" xfId="4157" xr:uid="{DA03B5C6-865E-48F9-9AB9-8EBCC9DFAAB7}"/>
    <cellStyle name="Millares 19 3 2 2 2" xfId="12423" xr:uid="{457F9027-D930-4547-9382-62C8F0835955}"/>
    <cellStyle name="Millares 19 3 2 2 2 2" xfId="33926" xr:uid="{A62EBAAB-A8AD-4CE2-8BE6-539CF3DE59CD}"/>
    <cellStyle name="Millares 19 3 2 2 3" xfId="19058" xr:uid="{463BD746-DEE1-450A-A283-A062E6BEAE86}"/>
    <cellStyle name="Millares 19 3 2 2 3 2" xfId="40561" xr:uid="{4C382AED-15D6-4409-89FA-E837B809F713}"/>
    <cellStyle name="Millares 19 3 2 2 4" xfId="25663" xr:uid="{0057B677-3FF7-433D-96ED-A7FED5145D91}"/>
    <cellStyle name="Millares 19 3 2 2 5" xfId="47166" xr:uid="{D16B820C-A5DF-4AC5-ADAC-C326513EE562}"/>
    <cellStyle name="Millares 19 3 2 3" xfId="6296" xr:uid="{722BE9DA-F8D5-41BC-A24E-84B5D1078625}"/>
    <cellStyle name="Millares 19 3 2 3 2" xfId="14562" xr:uid="{FAED2EEE-57C0-4B28-824C-8F67A938DB79}"/>
    <cellStyle name="Millares 19 3 2 3 2 2" xfId="36065" xr:uid="{E23CF376-0B6E-4FD1-8835-9BD088826547}"/>
    <cellStyle name="Millares 19 3 2 3 3" xfId="21197" xr:uid="{84DE0A8C-EB9F-421A-ADCA-AE20F3F8258D}"/>
    <cellStyle name="Millares 19 3 2 3 3 2" xfId="42700" xr:uid="{7BD6E5ED-D511-4E80-9076-F6DF8118E1ED}"/>
    <cellStyle name="Millares 19 3 2 3 4" xfId="27802" xr:uid="{631BB7B7-8478-496B-ADFF-F29F9969C5EB}"/>
    <cellStyle name="Millares 19 3 2 3 5" xfId="49305" xr:uid="{341DFCB8-BED4-4384-B0DB-80F97C2AC082}"/>
    <cellStyle name="Millares 19 3 2 4" xfId="7937" xr:uid="{AFD28D8D-96BF-458A-91DE-E59361216D3A}"/>
    <cellStyle name="Millares 19 3 2 4 2" xfId="29440" xr:uid="{0351246F-1A02-4009-8278-59CF85AF465C}"/>
    <cellStyle name="Millares 19 3 2 5" xfId="9594" xr:uid="{3F131193-5AB9-4E39-9EA8-A2BE70FFCCB0}"/>
    <cellStyle name="Millares 19 3 2 5 2" xfId="31097" xr:uid="{6A5AA06B-AC80-4864-B57A-4B82B0FEBD9A}"/>
    <cellStyle name="Millares 19 3 2 6" xfId="16229" xr:uid="{D78BD524-8FB0-4815-A167-B3CE403B1F72}"/>
    <cellStyle name="Millares 19 3 2 6 2" xfId="37732" xr:uid="{5E434C47-7A9D-4851-BDCE-42D6B063E688}"/>
    <cellStyle name="Millares 19 3 2 7" xfId="22834" xr:uid="{E78FC95E-35AD-414A-809E-BBA69802EE24}"/>
    <cellStyle name="Millares 19 3 2 8" xfId="44337" xr:uid="{027C5AAF-F180-44FF-8628-F0588B2C1187}"/>
    <cellStyle name="Millares 19 3 3" xfId="2015" xr:uid="{AF54FEEB-A911-4621-BFFC-5D7D1A4D2FF3}"/>
    <cellStyle name="Millares 19 3 3 2" xfId="10281" xr:uid="{FF30D3D5-BCF5-40C1-BE3D-C88BBD097F65}"/>
    <cellStyle name="Millares 19 3 3 2 2" xfId="31784" xr:uid="{87D0505C-8D50-4718-84CB-86E153B2FB0E}"/>
    <cellStyle name="Millares 19 3 3 3" xfId="16916" xr:uid="{2D75D053-8571-4618-93D1-8C70BB3B6532}"/>
    <cellStyle name="Millares 19 3 3 3 2" xfId="38419" xr:uid="{2FC4FD35-FD8A-494B-B383-B675C554B9E1}"/>
    <cellStyle name="Millares 19 3 3 4" xfId="23521" xr:uid="{74E3AF82-36FB-4B5A-A087-01F80900BBF9}"/>
    <cellStyle name="Millares 19 3 3 5" xfId="45024" xr:uid="{3B64BCCE-41F9-4D94-8C09-77DDA39FC5B5}"/>
    <cellStyle name="Millares 19 3 4" xfId="2814" xr:uid="{8179D3E4-B36E-48F7-99CE-2FBAE7D8E30A}"/>
    <cellStyle name="Millares 19 3 4 2" xfId="11080" xr:uid="{93EC7B22-0153-451F-B445-D8357F628DE0}"/>
    <cellStyle name="Millares 19 3 4 2 2" xfId="32583" xr:uid="{3E051A10-A7DC-4FF5-9F03-B0E3D9E2FA83}"/>
    <cellStyle name="Millares 19 3 4 3" xfId="17715" xr:uid="{7F0D101C-9E5F-4B46-8C0B-84251BDD60E9}"/>
    <cellStyle name="Millares 19 3 4 3 2" xfId="39218" xr:uid="{B5CA478E-CD14-4098-A984-CD908F930EB7}"/>
    <cellStyle name="Millares 19 3 4 4" xfId="24320" xr:uid="{085D52C6-83EE-4E7F-991B-E323CDCF5F36}"/>
    <cellStyle name="Millares 19 3 4 5" xfId="45823" xr:uid="{C7E912CF-414B-4047-9FB1-FFA141D87188}"/>
    <cellStyle name="Millares 19 3 5" xfId="3211" xr:uid="{1F0BC633-1FEF-4896-BA56-EC968935487F}"/>
    <cellStyle name="Millares 19 3 5 2" xfId="11477" xr:uid="{B2077DE0-9E6B-4747-A96F-35613931606F}"/>
    <cellStyle name="Millares 19 3 5 2 2" xfId="32980" xr:uid="{41D24845-7031-4EC8-8466-50BF9B33E5F1}"/>
    <cellStyle name="Millares 19 3 5 3" xfId="18112" xr:uid="{A91E322C-4043-4DCF-9A9E-C61E6CBC1DD9}"/>
    <cellStyle name="Millares 19 3 5 3 2" xfId="39615" xr:uid="{FD34B18C-736E-4639-B90E-26C1C2109354}"/>
    <cellStyle name="Millares 19 3 5 4" xfId="24717" xr:uid="{D0FEBEC2-9CDA-4B63-9467-EB473058ED79}"/>
    <cellStyle name="Millares 19 3 5 5" xfId="46220" xr:uid="{03B8BFA5-B028-4976-9C3D-572823E9803C}"/>
    <cellStyle name="Millares 19 3 6" xfId="4958" xr:uid="{50286A41-9EE9-4477-980E-651A6F70E206}"/>
    <cellStyle name="Millares 19 3 6 2" xfId="13224" xr:uid="{9738B26C-8EBA-4DE4-ADEB-C8F911219B21}"/>
    <cellStyle name="Millares 19 3 6 2 2" xfId="34727" xr:uid="{AEAB84DA-247A-4D9C-8BA4-50CB08CE9035}"/>
    <cellStyle name="Millares 19 3 6 3" xfId="19859" xr:uid="{DCB456A8-BE6C-4056-91C9-4FB5E7007EB5}"/>
    <cellStyle name="Millares 19 3 6 3 2" xfId="41362" xr:uid="{9E5B4426-5888-4D86-BAA2-7A22A47C7CD9}"/>
    <cellStyle name="Millares 19 3 6 4" xfId="26464" xr:uid="{46709D34-089E-4644-8E5C-A7B501BD93E3}"/>
    <cellStyle name="Millares 19 3 6 5" xfId="47967" xr:uid="{CFBABE95-503F-4A4B-A1BD-5327864322CD}"/>
    <cellStyle name="Millares 19 3 7" xfId="5350" xr:uid="{D30C9A21-1867-42A7-A29B-ED6B559C63EC}"/>
    <cellStyle name="Millares 19 3 7 2" xfId="13616" xr:uid="{A28F9BA3-947B-4FBB-9BD7-6BFDD2E37165}"/>
    <cellStyle name="Millares 19 3 7 2 2" xfId="35119" xr:uid="{E8884D29-C271-4AEC-9BAC-0A19844F607B}"/>
    <cellStyle name="Millares 19 3 7 3" xfId="20251" xr:uid="{4C0562AE-FCD7-4BA2-89F4-406CE83599E5}"/>
    <cellStyle name="Millares 19 3 7 3 2" xfId="41754" xr:uid="{F44DBBD4-1176-4744-B26E-3B8EA897798E}"/>
    <cellStyle name="Millares 19 3 7 4" xfId="26856" xr:uid="{BA7ADF63-FDFF-44AC-87D1-9F86D531B3B7}"/>
    <cellStyle name="Millares 19 3 7 5" xfId="48359" xr:uid="{4926E2F8-960B-4493-A25B-D15C7819C4DB}"/>
    <cellStyle name="Millares 19 3 8" xfId="6991" xr:uid="{1F3E9199-F8F8-44B1-AF7B-BE9686B36D4F}"/>
    <cellStyle name="Millares 19 3 8 2" xfId="28494" xr:uid="{8CC85692-FC87-4274-AD96-8BAB948F05DC}"/>
    <cellStyle name="Millares 19 3 9" xfId="8647" xr:uid="{0F5D5D13-9811-4B50-92CA-C181BE5398C2}"/>
    <cellStyle name="Millares 19 3 9 2" xfId="30150" xr:uid="{DEF87AE1-42A3-49B6-9B5E-4E2D6A345CC4}"/>
    <cellStyle name="Millares 19 4" xfId="664" xr:uid="{4A4CF0D2-1BCB-4D77-93B5-A24A13F92BDA}"/>
    <cellStyle name="Millares 19 4 10" xfId="43673" xr:uid="{0E93E7DB-0CF5-485B-B69D-8A095832AA42}"/>
    <cellStyle name="Millares 19 4 2" xfId="1610" xr:uid="{DC8BF687-4046-4582-A352-4A7441841A30}"/>
    <cellStyle name="Millares 19 4 2 2" xfId="4439" xr:uid="{8DA3017F-2EBD-4F64-846B-5875B59DC4BB}"/>
    <cellStyle name="Millares 19 4 2 2 2" xfId="12705" xr:uid="{A233A687-4DCB-46CE-B6F6-8177329AA51D}"/>
    <cellStyle name="Millares 19 4 2 2 2 2" xfId="34208" xr:uid="{C54896C8-5427-429A-A085-FB58BA564C9A}"/>
    <cellStyle name="Millares 19 4 2 2 3" xfId="19340" xr:uid="{9A979EAE-D8F3-4AB5-A6E9-99D209155509}"/>
    <cellStyle name="Millares 19 4 2 2 3 2" xfId="40843" xr:uid="{543E21AF-5570-41E7-96F2-A005254F9FA8}"/>
    <cellStyle name="Millares 19 4 2 2 4" xfId="25945" xr:uid="{4624B843-21A0-4F2A-A9A8-913D2DD184BE}"/>
    <cellStyle name="Millares 19 4 2 2 5" xfId="47448" xr:uid="{3B708900-51FD-41D8-AEB1-7DA0413E7EFD}"/>
    <cellStyle name="Millares 19 4 2 3" xfId="6578" xr:uid="{63156ED7-C01F-4B0B-BC02-4DECFE785D5D}"/>
    <cellStyle name="Millares 19 4 2 3 2" xfId="14844" xr:uid="{3C8CBDAF-3376-40E5-9F60-69876F537BF2}"/>
    <cellStyle name="Millares 19 4 2 3 2 2" xfId="36347" xr:uid="{8A2B5564-EFB2-446E-AFA3-D44024405AF4}"/>
    <cellStyle name="Millares 19 4 2 3 3" xfId="21479" xr:uid="{3515AEA1-E7EA-4992-9AAA-A1B7BA7285AD}"/>
    <cellStyle name="Millares 19 4 2 3 3 2" xfId="42982" xr:uid="{E7EC6C60-1745-4DAC-835D-C6024AAE0231}"/>
    <cellStyle name="Millares 19 4 2 3 4" xfId="28084" xr:uid="{6B05C65F-566A-43E1-8DC0-D6D2DCC3A218}"/>
    <cellStyle name="Millares 19 4 2 3 5" xfId="49587" xr:uid="{53C6CBFB-88E9-4F37-8F19-27FCB1F7BB9C}"/>
    <cellStyle name="Millares 19 4 2 4" xfId="8219" xr:uid="{F756CBC8-F2D0-4DFC-BEEA-7EBCF0F32995}"/>
    <cellStyle name="Millares 19 4 2 4 2" xfId="29722" xr:uid="{6DF99CC2-8025-4049-9718-F7E5BEFFC6B8}"/>
    <cellStyle name="Millares 19 4 2 5" xfId="9876" xr:uid="{AEF6162F-1254-451B-892C-08E68331D52A}"/>
    <cellStyle name="Millares 19 4 2 5 2" xfId="31379" xr:uid="{BE55E415-2854-436F-9D7E-5821D3E4C66D}"/>
    <cellStyle name="Millares 19 4 2 6" xfId="16511" xr:uid="{19A9744B-C80B-4373-A572-36678383DF87}"/>
    <cellStyle name="Millares 19 4 2 6 2" xfId="38014" xr:uid="{177EE4E0-5FAC-405D-81F0-14FE9736C863}"/>
    <cellStyle name="Millares 19 4 2 7" xfId="23116" xr:uid="{1BAA6802-A9A0-40D0-BDBF-2A4592D095B0}"/>
    <cellStyle name="Millares 19 4 2 8" xfId="44619" xr:uid="{E1CDDD68-2763-43E3-B87E-5E6CE529ED76}"/>
    <cellStyle name="Millares 19 4 3" xfId="2297" xr:uid="{C96C8570-F7D9-45DA-8B6E-B4DC6871D12B}"/>
    <cellStyle name="Millares 19 4 3 2" xfId="10563" xr:uid="{EA0A9A85-7CD9-473D-A90E-AE199FE32EBA}"/>
    <cellStyle name="Millares 19 4 3 2 2" xfId="32066" xr:uid="{61DCDE4F-CC89-4406-9965-E6757B61B151}"/>
    <cellStyle name="Millares 19 4 3 3" xfId="17198" xr:uid="{40BEF5CE-ACA1-4A59-9D0C-B27827AA2329}"/>
    <cellStyle name="Millares 19 4 3 3 2" xfId="38701" xr:uid="{038DB1D2-4AA2-4258-A77B-72638A1CE800}"/>
    <cellStyle name="Millares 19 4 3 4" xfId="23803" xr:uid="{45DB1C67-C17C-4312-8933-E33F9D3FB161}"/>
    <cellStyle name="Millares 19 4 3 5" xfId="45306" xr:uid="{7B17AE25-C642-4A2F-96E2-121AB1C66978}"/>
    <cellStyle name="Millares 19 4 4" xfId="3493" xr:uid="{E303D6C7-E71D-4D92-B6E4-8C5082DBEBE5}"/>
    <cellStyle name="Millares 19 4 4 2" xfId="11759" xr:uid="{25293BD1-486A-4199-855F-F45561F0D7AC}"/>
    <cellStyle name="Millares 19 4 4 2 2" xfId="33262" xr:uid="{1CBF3C67-D36F-4E9E-A2F3-7EB9A385CD2F}"/>
    <cellStyle name="Millares 19 4 4 3" xfId="18394" xr:uid="{DA5930CC-A7A3-4BC5-ADE3-88C2BE44EB31}"/>
    <cellStyle name="Millares 19 4 4 3 2" xfId="39897" xr:uid="{4DE878A1-ADE9-42AB-85CC-D349A321EEA7}"/>
    <cellStyle name="Millares 19 4 4 4" xfId="24999" xr:uid="{D25EC19B-20DE-438A-A6E3-1BF12CEF40BE}"/>
    <cellStyle name="Millares 19 4 4 5" xfId="46502" xr:uid="{39C65015-FDCB-46A0-963E-F521A0DA5512}"/>
    <cellStyle name="Millares 19 4 5" xfId="5632" xr:uid="{D94B7FF8-57E5-4545-8D64-007AC650A16C}"/>
    <cellStyle name="Millares 19 4 5 2" xfId="13898" xr:uid="{F23E35D3-7FD1-41AC-9F67-DC3DBCBEF9CF}"/>
    <cellStyle name="Millares 19 4 5 2 2" xfId="35401" xr:uid="{6E68B3AD-3850-4E73-A1A3-15DF7BACBE1F}"/>
    <cellStyle name="Millares 19 4 5 3" xfId="20533" xr:uid="{5DF200D0-FCDB-47DC-B6D5-1D511F7947D3}"/>
    <cellStyle name="Millares 19 4 5 3 2" xfId="42036" xr:uid="{2286EF4D-B01D-4E46-961C-4C60ADD0A71A}"/>
    <cellStyle name="Millares 19 4 5 4" xfId="27138" xr:uid="{EB21A4EC-417E-406D-AF15-83796E5A2D3E}"/>
    <cellStyle name="Millares 19 4 5 5" xfId="48641" xr:uid="{EC7BC067-4197-494B-B22C-4DEB7F83101B}"/>
    <cellStyle name="Millares 19 4 6" xfId="7273" xr:uid="{4B048646-091C-49CC-A269-52564160D14B}"/>
    <cellStyle name="Millares 19 4 6 2" xfId="28776" xr:uid="{84507531-9EB5-4443-8522-EB3A4BCE0DC4}"/>
    <cellStyle name="Millares 19 4 7" xfId="8930" xr:uid="{027DBAEC-3434-4990-BE02-A015E15AC760}"/>
    <cellStyle name="Millares 19 4 7 2" xfId="30433" xr:uid="{0CC9428B-26F8-4612-ACA7-AF2AA6753AEB}"/>
    <cellStyle name="Millares 19 4 8" xfId="15565" xr:uid="{424EB1F0-9FCC-4591-8FA9-DD5C866FA434}"/>
    <cellStyle name="Millares 19 4 8 2" xfId="37068" xr:uid="{9C9846BF-4FCA-41ED-A1ED-FDF5151478AA}"/>
    <cellStyle name="Millares 19 4 9" xfId="22170" xr:uid="{7F3DB97D-D046-4432-9E27-35BED2FED9E3}"/>
    <cellStyle name="Millares 19 5" xfId="932" xr:uid="{ED7AF5BC-96F6-4CA8-B785-21846487E07B}"/>
    <cellStyle name="Millares 19 5 2" xfId="3761" xr:uid="{9BAB4B05-0197-432C-AA72-AEC4E0E47AC1}"/>
    <cellStyle name="Millares 19 5 2 2" xfId="12027" xr:uid="{729159BF-48F9-4655-8DEE-9B5B949CC6E2}"/>
    <cellStyle name="Millares 19 5 2 2 2" xfId="33530" xr:uid="{A6B4B032-A12A-4B37-A30E-D733534DDD30}"/>
    <cellStyle name="Millares 19 5 2 3" xfId="18662" xr:uid="{A36840A3-77EE-4BC8-B964-3DC94D48930A}"/>
    <cellStyle name="Millares 19 5 2 3 2" xfId="40165" xr:uid="{93AE17CB-75C1-4210-BFA1-0505E95F71FA}"/>
    <cellStyle name="Millares 19 5 2 4" xfId="25267" xr:uid="{BCA3656A-E0AC-4B93-9AE2-176C8BAFDF70}"/>
    <cellStyle name="Millares 19 5 2 5" xfId="46770" xr:uid="{3D725571-6137-4E4F-8AD3-23B6514B4F70}"/>
    <cellStyle name="Millares 19 5 3" xfId="5900" xr:uid="{A6392BED-7DA5-423B-995E-3F789488468D}"/>
    <cellStyle name="Millares 19 5 3 2" xfId="14166" xr:uid="{DCD97FBD-CE88-429F-ACF7-7E571EF98CB5}"/>
    <cellStyle name="Millares 19 5 3 2 2" xfId="35669" xr:uid="{58972839-F508-48F0-B4A6-770FBA5A1AEB}"/>
    <cellStyle name="Millares 19 5 3 3" xfId="20801" xr:uid="{90B96230-5E56-4B3A-A586-9A47CC8E4329}"/>
    <cellStyle name="Millares 19 5 3 3 2" xfId="42304" xr:uid="{254F8C14-DFAF-438A-B2B4-422A10836946}"/>
    <cellStyle name="Millares 19 5 3 4" xfId="27406" xr:uid="{B008655A-3360-43A0-A043-04289942DCF0}"/>
    <cellStyle name="Millares 19 5 3 5" xfId="48909" xr:uid="{200AC406-59DB-4F86-A153-4DD9E54E19BF}"/>
    <cellStyle name="Millares 19 5 4" xfId="7541" xr:uid="{5AC9BEF0-A390-409F-8E11-D932399CF2BE}"/>
    <cellStyle name="Millares 19 5 4 2" xfId="29044" xr:uid="{FDC77FAF-1A2C-4D91-8789-CD5C592D40B8}"/>
    <cellStyle name="Millares 19 5 5" xfId="9198" xr:uid="{6B8FC341-A88D-420A-A90B-6A646211DEA2}"/>
    <cellStyle name="Millares 19 5 5 2" xfId="30701" xr:uid="{3E936CF6-6468-4E3B-8D0D-39650CEBC779}"/>
    <cellStyle name="Millares 19 5 6" xfId="15833" xr:uid="{F3FF82F6-5D83-4842-942C-B845BA54C6D2}"/>
    <cellStyle name="Millares 19 5 6 2" xfId="37336" xr:uid="{CBDA7FD4-AB32-4253-B882-20B70066FF5B}"/>
    <cellStyle name="Millares 19 5 7" xfId="22438" xr:uid="{9F006A42-749B-4E71-91B5-1E562D5FD1A8}"/>
    <cellStyle name="Millares 19 5 8" xfId="43941" xr:uid="{E769512C-5937-48C1-80EE-4619D1B9CA7B}"/>
    <cellStyle name="Millares 19 6" xfId="1193" xr:uid="{C0561FF1-6F4D-429A-96AB-503FD2079AAF}"/>
    <cellStyle name="Millares 19 6 2" xfId="4022" xr:uid="{4737AD98-FBEB-4BF9-9599-20845C49CE25}"/>
    <cellStyle name="Millares 19 6 2 2" xfId="12288" xr:uid="{AF718051-6BA1-41DC-902A-5D7C9FCFF543}"/>
    <cellStyle name="Millares 19 6 2 2 2" xfId="33791" xr:uid="{AECA7C72-58AC-4D67-88AB-F15148E0D444}"/>
    <cellStyle name="Millares 19 6 2 3" xfId="18923" xr:uid="{E0BC2ED3-EE6C-49B2-AAB3-469F73333AD1}"/>
    <cellStyle name="Millares 19 6 2 3 2" xfId="40426" xr:uid="{E5481292-CF38-4FAC-A6DC-BA7A8CE4DAA3}"/>
    <cellStyle name="Millares 19 6 2 4" xfId="25528" xr:uid="{05E0BCD7-16BD-4022-9336-2A4653B4BFF4}"/>
    <cellStyle name="Millares 19 6 2 5" xfId="47031" xr:uid="{4353A121-6464-49DE-896B-592269F052F4}"/>
    <cellStyle name="Millares 19 6 3" xfId="6161" xr:uid="{1419EB56-3307-44B8-BF1F-944130D0ADA5}"/>
    <cellStyle name="Millares 19 6 3 2" xfId="14427" xr:uid="{F2CB8544-6F40-4140-9ADB-285BE442F64F}"/>
    <cellStyle name="Millares 19 6 3 2 2" xfId="35930" xr:uid="{0D4FC781-F00B-4FCB-9B5D-B8C7106F178A}"/>
    <cellStyle name="Millares 19 6 3 3" xfId="21062" xr:uid="{650B5770-3616-4FB2-8016-A0A0B99485C9}"/>
    <cellStyle name="Millares 19 6 3 3 2" xfId="42565" xr:uid="{4D06E850-8447-41DE-A761-4C89F336497A}"/>
    <cellStyle name="Millares 19 6 3 4" xfId="27667" xr:uid="{24BA09E2-4F2C-4035-8DC6-F2FDB55A36C7}"/>
    <cellStyle name="Millares 19 6 3 5" xfId="49170" xr:uid="{A267A2F2-4F20-40EC-8344-F242BBD0A4DB}"/>
    <cellStyle name="Millares 19 6 4" xfId="7802" xr:uid="{92AD4FD6-1CBD-4167-A94D-AA007BCFF617}"/>
    <cellStyle name="Millares 19 6 4 2" xfId="29305" xr:uid="{8B96390F-80BF-4616-B97C-4916BF32C47F}"/>
    <cellStyle name="Millares 19 6 5" xfId="9459" xr:uid="{796A101B-2788-47CC-A6B1-921AAC4F67D8}"/>
    <cellStyle name="Millares 19 6 5 2" xfId="30962" xr:uid="{353EB94D-6E29-4CB8-92ED-E595CA193F87}"/>
    <cellStyle name="Millares 19 6 6" xfId="16094" xr:uid="{1E9C3EC8-2A3F-4FB7-8ADB-31404C8C5F64}"/>
    <cellStyle name="Millares 19 6 6 2" xfId="37597" xr:uid="{771EDBDF-856C-42EA-A997-A6FA1E9C0321}"/>
    <cellStyle name="Millares 19 6 7" xfId="22699" xr:uid="{0BB98DEC-6864-4225-991A-0777EDB2323C}"/>
    <cellStyle name="Millares 19 6 8" xfId="44202" xr:uid="{7A06EDCA-A6F6-4BBD-A525-31D9FD437F56}"/>
    <cellStyle name="Millares 19 7" xfId="1881" xr:uid="{6831DD94-32BA-4BBD-B0AB-7E4812F590F5}"/>
    <cellStyle name="Millares 19 7 2" xfId="10147" xr:uid="{FC8846C9-782F-4BC0-A853-5FBE5DC90A6A}"/>
    <cellStyle name="Millares 19 7 2 2" xfId="31650" xr:uid="{6592AA4D-82E2-4962-9C8A-34B757E948C4}"/>
    <cellStyle name="Millares 19 7 3" xfId="16782" xr:uid="{1377EBCA-8077-4A4F-9633-957F32835A09}"/>
    <cellStyle name="Millares 19 7 3 2" xfId="38285" xr:uid="{7D5A519D-9204-4CD8-B3A5-9AA81391D3D5}"/>
    <cellStyle name="Millares 19 7 4" xfId="23387" xr:uid="{D6E80038-2333-4402-9488-1A324821572A}"/>
    <cellStyle name="Millares 19 7 5" xfId="44890" xr:uid="{101AAF15-9116-4C53-B9CB-77865E2B7991}"/>
    <cellStyle name="Millares 19 8" xfId="2566" xr:uid="{4DA69A62-CD1F-4F89-B8FA-665590E8FB2B}"/>
    <cellStyle name="Millares 19 8 2" xfId="10832" xr:uid="{A5705B8E-0A45-4BD3-A033-42D521E4659F}"/>
    <cellStyle name="Millares 19 8 2 2" xfId="32335" xr:uid="{A17DDC41-A6B8-4D6E-9792-7C688B64ADCC}"/>
    <cellStyle name="Millares 19 8 3" xfId="17467" xr:uid="{A4C2DDFB-EA21-421C-BBCA-D40A502C825E}"/>
    <cellStyle name="Millares 19 8 3 2" xfId="38970" xr:uid="{5D5C92EA-7319-424D-95C5-4B677E8708AC}"/>
    <cellStyle name="Millares 19 8 4" xfId="24072" xr:uid="{FAF6FC95-CF58-4F97-8AE8-4B67C7EA8A64}"/>
    <cellStyle name="Millares 19 8 5" xfId="45575" xr:uid="{2E8C7413-2645-4845-9377-7D140B0E57E8}"/>
    <cellStyle name="Millares 19 9" xfId="3077" xr:uid="{CF7603E2-4361-43AD-A766-0BCCF6E42EA3}"/>
    <cellStyle name="Millares 19 9 2" xfId="11343" xr:uid="{14E57DE2-454D-419C-BE6E-DBDB2D899118}"/>
    <cellStyle name="Millares 19 9 2 2" xfId="32846" xr:uid="{028E08B0-9FD1-4862-9703-36C174E603FF}"/>
    <cellStyle name="Millares 19 9 3" xfId="17978" xr:uid="{A897B753-2605-4A8F-A2C6-F05FC893EF18}"/>
    <cellStyle name="Millares 19 9 3 2" xfId="39481" xr:uid="{317B1302-ECE2-4E45-BE23-496E994DFFF7}"/>
    <cellStyle name="Millares 19 9 4" xfId="24583" xr:uid="{6598AA4E-35C6-4916-BDC2-F01BB54B450F}"/>
    <cellStyle name="Millares 19 9 5" xfId="46086" xr:uid="{94024A4F-DAB5-4585-A9A9-4127608F72AA}"/>
    <cellStyle name="Millares 2" xfId="6" xr:uid="{00000000-0005-0000-0000-000007000000}"/>
    <cellStyle name="Millares 2 10" xfId="6792" xr:uid="{3A845345-8387-434D-9A37-9618C27A9506}"/>
    <cellStyle name="Millares 2 11" xfId="8438" xr:uid="{EC05136E-FCC5-4129-A813-5CA171CDEE3C}"/>
    <cellStyle name="Millares 2 11 2" xfId="29941" xr:uid="{3B29F000-3A34-466F-A9F7-876DE9A3EE6C}"/>
    <cellStyle name="Millares 2 2" xfId="85" xr:uid="{00000000-0005-0000-0000-000008000000}"/>
    <cellStyle name="Millares 2 2 2" xfId="128" xr:uid="{C6388F77-2CF2-4AE8-A977-94FF34044350}"/>
    <cellStyle name="Millares 2 2 2 10" xfId="3031" xr:uid="{159E260E-CB45-47C5-AC0F-17E58C0F4AE3}"/>
    <cellStyle name="Millares 2 2 2 10 2" xfId="11297" xr:uid="{DB1118FB-230B-4FFF-8BCF-64804BBAD6DB}"/>
    <cellStyle name="Millares 2 2 2 10 2 2" xfId="32800" xr:uid="{1A376735-4791-45CC-A274-3439561D8BB4}"/>
    <cellStyle name="Millares 2 2 2 10 3" xfId="17932" xr:uid="{DD8840E7-7C13-41F9-A7C6-DFDBB97C899E}"/>
    <cellStyle name="Millares 2 2 2 10 3 2" xfId="39435" xr:uid="{63818DE3-0B32-458E-89D9-6529F056ECBC}"/>
    <cellStyle name="Millares 2 2 2 10 4" xfId="24537" xr:uid="{9DEC0493-C456-47A6-BFAB-2891E80DBBE4}"/>
    <cellStyle name="Millares 2 2 2 10 5" xfId="46040" xr:uid="{B19C3E60-7D35-4B82-8832-B42E49542163}"/>
    <cellStyle name="Millares 2 2 2 11" xfId="4666" xr:uid="{C0E6B766-2FAA-4B53-9BDE-978AD7E2DC31}"/>
    <cellStyle name="Millares 2 2 2 11 2" xfId="12932" xr:uid="{6572E300-7B38-4B90-9402-B589F08A6476}"/>
    <cellStyle name="Millares 2 2 2 11 2 2" xfId="34435" xr:uid="{2200FEA3-C7D1-4AD8-AF95-E1296494A86F}"/>
    <cellStyle name="Millares 2 2 2 11 3" xfId="19567" xr:uid="{B884F029-1E12-4DE1-8A13-CA661B382222}"/>
    <cellStyle name="Millares 2 2 2 11 3 2" xfId="41070" xr:uid="{6C879DFA-6FA9-4FA7-AD47-36E461790760}"/>
    <cellStyle name="Millares 2 2 2 11 4" xfId="26172" xr:uid="{3DF7F4C4-0360-4679-BA4B-B3899E77D20A}"/>
    <cellStyle name="Millares 2 2 2 11 5" xfId="47675" xr:uid="{C7ACAE81-6851-4DA9-A13D-A87D0EDE3BF3}"/>
    <cellStyle name="Millares 2 2 2 12" xfId="5169" xr:uid="{7F3C6C3A-0638-4E68-9246-D9243A9EF8CB}"/>
    <cellStyle name="Millares 2 2 2 12 2" xfId="13435" xr:uid="{6E8D9FD8-A552-4B82-B48B-C43C481175D4}"/>
    <cellStyle name="Millares 2 2 2 12 2 2" xfId="34938" xr:uid="{10F9EBC9-7544-4C8A-8764-37D2CE99310A}"/>
    <cellStyle name="Millares 2 2 2 12 3" xfId="20070" xr:uid="{2C71D196-1332-4F3E-B583-8D29F0B005D7}"/>
    <cellStyle name="Millares 2 2 2 12 3 2" xfId="41573" xr:uid="{C5DFAF37-D8A4-4AF0-BC4E-D4B52FFFD4BF}"/>
    <cellStyle name="Millares 2 2 2 12 4" xfId="26675" xr:uid="{D45F3C7B-1FAF-448C-B85C-332E3B06FC46}"/>
    <cellStyle name="Millares 2 2 2 12 5" xfId="48178" xr:uid="{4CFE5C6D-646D-4680-B7D4-7C3E4D090F4F}"/>
    <cellStyle name="Millares 2 2 2 13" xfId="6810" xr:uid="{25F5265F-6364-4297-9FC4-6F7753E771CD}"/>
    <cellStyle name="Millares 2 2 2 13 2" xfId="28313" xr:uid="{BE560876-0772-457D-8017-5BA13BDCAF36}"/>
    <cellStyle name="Millares 2 2 2 14" xfId="8464" xr:uid="{0BEF5067-9D0A-4AB0-A71A-8E132931B8F9}"/>
    <cellStyle name="Millares 2 2 2 14 2" xfId="29967" xr:uid="{6D969B38-D908-4DC4-9D8F-30EB3934E618}"/>
    <cellStyle name="Millares 2 2 2 15" xfId="15103" xr:uid="{013DE08A-1E9E-415F-81F1-FED77E095940}"/>
    <cellStyle name="Millares 2 2 2 15 2" xfId="36606" xr:uid="{7683EEC6-C29C-425D-8E1A-2DB8FBE44386}"/>
    <cellStyle name="Millares 2 2 2 16" xfId="21708" xr:uid="{C80F1E5E-5563-47A0-BA52-4839EBCBB783}"/>
    <cellStyle name="Millares 2 2 2 17" xfId="43211" xr:uid="{7D931FDF-2895-4CCE-95E2-76CACA5BD852}"/>
    <cellStyle name="Millares 2 2 2 2" xfId="166" xr:uid="{42319885-F9FB-4226-A324-C334FDB6F830}"/>
    <cellStyle name="Millares 2 2 2 2 10" xfId="4703" xr:uid="{6FA51B87-7EEC-4359-8829-3C5BDA3038E3}"/>
    <cellStyle name="Millares 2 2 2 2 10 2" xfId="12969" xr:uid="{39501692-C906-44C2-BA42-66C0786ECB2A}"/>
    <cellStyle name="Millares 2 2 2 2 10 2 2" xfId="34472" xr:uid="{613DE99B-A22F-4ADE-9F87-5184A2EF1C37}"/>
    <cellStyle name="Millares 2 2 2 2 10 3" xfId="19604" xr:uid="{DE96EAA0-E8E5-4D1B-8BCD-F95F1456D638}"/>
    <cellStyle name="Millares 2 2 2 2 10 3 2" xfId="41107" xr:uid="{5CD7040F-8A15-4530-A9A0-322214781865}"/>
    <cellStyle name="Millares 2 2 2 2 10 4" xfId="26209" xr:uid="{40F4E542-BF10-4F45-927D-1B666F04D09A}"/>
    <cellStyle name="Millares 2 2 2 2 10 5" xfId="47712" xr:uid="{EF68459B-7529-4A8B-BB3C-09BFF6AB8800}"/>
    <cellStyle name="Millares 2 2 2 2 11" xfId="5206" xr:uid="{0C9F563F-D88F-4729-9F04-0AEB1F005EDE}"/>
    <cellStyle name="Millares 2 2 2 2 11 2" xfId="13472" xr:uid="{0CA0CF00-95E5-422F-A7AC-21F4330B7D2D}"/>
    <cellStyle name="Millares 2 2 2 2 11 2 2" xfId="34975" xr:uid="{73CB7148-BD68-4823-A341-3522537CAF6C}"/>
    <cellStyle name="Millares 2 2 2 2 11 3" xfId="20107" xr:uid="{7CF19CDC-E103-43D9-804D-E4B5FC9D3B16}"/>
    <cellStyle name="Millares 2 2 2 2 11 3 2" xfId="41610" xr:uid="{DD08E07D-BD94-457F-9B81-84719B2B44EC}"/>
    <cellStyle name="Millares 2 2 2 2 11 4" xfId="26712" xr:uid="{4095396D-F116-4596-905D-C03599E4D8C9}"/>
    <cellStyle name="Millares 2 2 2 2 11 5" xfId="48215" xr:uid="{30ED18BD-2072-44C6-BFE0-367BDA3B7E5D}"/>
    <cellStyle name="Millares 2 2 2 2 12" xfId="6847" xr:uid="{3EDA8E75-AD86-44FF-A798-44C3E1103207}"/>
    <cellStyle name="Millares 2 2 2 2 12 2" xfId="28350" xr:uid="{64023EF0-EFEC-4F2D-B78C-C385194EEEC9}"/>
    <cellStyle name="Millares 2 2 2 2 13" xfId="8501" xr:uid="{E45953B8-920C-4277-B4D4-51DA558D13F4}"/>
    <cellStyle name="Millares 2 2 2 2 13 2" xfId="30004" xr:uid="{BCEE3695-F625-4A9C-9561-638669E79698}"/>
    <cellStyle name="Millares 2 2 2 2 14" xfId="15140" xr:uid="{6E67A545-5DE5-4B47-8EF7-3F0EBDC59B55}"/>
    <cellStyle name="Millares 2 2 2 2 14 2" xfId="36643" xr:uid="{54E4CCD5-9078-47E6-A0F9-781453ADFE8B}"/>
    <cellStyle name="Millares 2 2 2 2 15" xfId="21745" xr:uid="{5F429B4C-3F3D-49B2-B437-24D072511080}"/>
    <cellStyle name="Millares 2 2 2 2 16" xfId="43248" xr:uid="{8FAE6103-3724-4459-964E-7AB7326DD072}"/>
    <cellStyle name="Millares 2 2 2 2 2" xfId="498" xr:uid="{4FC86031-8F34-448D-BB37-1C54A9DC48B0}"/>
    <cellStyle name="Millares 2 2 2 2 2 10" xfId="7109" xr:uid="{1FCD58CD-E46A-40AF-9986-E464FBC42CFB}"/>
    <cellStyle name="Millares 2 2 2 2 2 10 2" xfId="28612" xr:uid="{A906DD9C-9C40-4AD2-99EF-A42F94762469}"/>
    <cellStyle name="Millares 2 2 2 2 2 11" xfId="8765" xr:uid="{0103937F-1573-4580-B325-E6453860EFF3}"/>
    <cellStyle name="Millares 2 2 2 2 2 11 2" xfId="30268" xr:uid="{78600B5A-3022-4CCD-9F13-8CC11607CA98}"/>
    <cellStyle name="Millares 2 2 2 2 2 12" xfId="15401" xr:uid="{EE41E1D0-D8B1-4817-B6C0-67938E8D88C3}"/>
    <cellStyle name="Millares 2 2 2 2 2 12 2" xfId="36904" xr:uid="{F9B9D651-BB8A-415A-A77D-B6D054FB2BAF}"/>
    <cellStyle name="Millares 2 2 2 2 2 13" xfId="22006" xr:uid="{6E3F848D-8BF8-4515-AA54-25FBB58EE483}"/>
    <cellStyle name="Millares 2 2 2 2 2 14" xfId="43509" xr:uid="{CC771C66-3052-429D-9561-3E5B981CA026}"/>
    <cellStyle name="Millares 2 2 2 2 2 2" xfId="780" xr:uid="{73B9DF0E-F307-435B-B9AA-95308091EACF}"/>
    <cellStyle name="Millares 2 2 2 2 2 2 10" xfId="15681" xr:uid="{F0078CCF-5EBA-4E30-AA4B-B08E4FDD1146}"/>
    <cellStyle name="Millares 2 2 2 2 2 2 10 2" xfId="37184" xr:uid="{11D9FDDC-4BEC-44A4-B371-C3FAD143F40B}"/>
    <cellStyle name="Millares 2 2 2 2 2 2 11" xfId="22286" xr:uid="{45ACEB43-2246-48DC-AE10-28F392D954F8}"/>
    <cellStyle name="Millares 2 2 2 2 2 2 12" xfId="43789" xr:uid="{ADDCCB9F-997D-4CE6-87BA-DBE2DEBDD266}"/>
    <cellStyle name="Millares 2 2 2 2 2 2 2" xfId="1726" xr:uid="{914880E8-4C0F-4536-BF13-08A14EBD0235}"/>
    <cellStyle name="Millares 2 2 2 2 2 2 2 2" xfId="4555" xr:uid="{DE4514E2-AEFE-44DC-B21B-C8B8A6E9BDA8}"/>
    <cellStyle name="Millares 2 2 2 2 2 2 2 2 2" xfId="12821" xr:uid="{1F306A35-D08A-4AE4-B205-4E929000868E}"/>
    <cellStyle name="Millares 2 2 2 2 2 2 2 2 2 2" xfId="34324" xr:uid="{D7E6262D-6FA4-42AC-8B12-D1827DB04BB1}"/>
    <cellStyle name="Millares 2 2 2 2 2 2 2 2 3" xfId="19456" xr:uid="{E073E875-DA90-4D97-A8D2-DC61416F4A2A}"/>
    <cellStyle name="Millares 2 2 2 2 2 2 2 2 3 2" xfId="40959" xr:uid="{2C7B30DA-4FEF-4CD9-A513-293E1BCE5CAB}"/>
    <cellStyle name="Millares 2 2 2 2 2 2 2 2 4" xfId="26061" xr:uid="{61731C2C-EB57-49BB-9FE3-A8AA0CF0AC68}"/>
    <cellStyle name="Millares 2 2 2 2 2 2 2 2 5" xfId="47564" xr:uid="{06430892-AA1F-4719-9C5D-2FC05FB38FA5}"/>
    <cellStyle name="Millares 2 2 2 2 2 2 2 3" xfId="6694" xr:uid="{758178F6-671D-4014-9CE4-09057E0054E8}"/>
    <cellStyle name="Millares 2 2 2 2 2 2 2 3 2" xfId="14960" xr:uid="{26796496-0915-481D-B0E7-4B573A92845F}"/>
    <cellStyle name="Millares 2 2 2 2 2 2 2 3 2 2" xfId="36463" xr:uid="{18DCE163-F03C-4D4E-AC8D-6A0621EA19AB}"/>
    <cellStyle name="Millares 2 2 2 2 2 2 2 3 3" xfId="21595" xr:uid="{0E3C8C34-007F-4921-AAA1-7810A0CF04CE}"/>
    <cellStyle name="Millares 2 2 2 2 2 2 2 3 3 2" xfId="43098" xr:uid="{417331DA-8415-4158-8416-7EF89359B59D}"/>
    <cellStyle name="Millares 2 2 2 2 2 2 2 3 4" xfId="28200" xr:uid="{9FB42D22-12E5-4E40-A6AA-4F8C28FDF073}"/>
    <cellStyle name="Millares 2 2 2 2 2 2 2 3 5" xfId="49703" xr:uid="{9041254E-B29A-4BA5-9F69-77A3818A24B7}"/>
    <cellStyle name="Millares 2 2 2 2 2 2 2 4" xfId="8335" xr:uid="{2EC0853B-B036-4020-B368-50B5A3655702}"/>
    <cellStyle name="Millares 2 2 2 2 2 2 2 4 2" xfId="29838" xr:uid="{20334BE5-11B8-495D-8336-C86B09F80F9A}"/>
    <cellStyle name="Millares 2 2 2 2 2 2 2 5" xfId="9992" xr:uid="{10ADF9D7-FF20-43ED-8A4E-5D8B03245E91}"/>
    <cellStyle name="Millares 2 2 2 2 2 2 2 5 2" xfId="31495" xr:uid="{4CAD7307-29DF-441D-9D0C-FEA9809F9012}"/>
    <cellStyle name="Millares 2 2 2 2 2 2 2 6" xfId="16627" xr:uid="{21C63967-0D3F-4670-AE5C-3CE823A3B5A2}"/>
    <cellStyle name="Millares 2 2 2 2 2 2 2 6 2" xfId="38130" xr:uid="{60BC7248-80E1-449C-AE45-97A331E71096}"/>
    <cellStyle name="Millares 2 2 2 2 2 2 2 7" xfId="23232" xr:uid="{E9D6CA39-C4EE-4727-A6E6-EFE2C4C8BA99}"/>
    <cellStyle name="Millares 2 2 2 2 2 2 2 8" xfId="44735" xr:uid="{74A70907-4A46-4BE0-A45E-3E5874B7795D}"/>
    <cellStyle name="Millares 2 2 2 2 2 2 3" xfId="2413" xr:uid="{B4AF7AD5-26FA-4487-A00E-05BCB73895FA}"/>
    <cellStyle name="Millares 2 2 2 2 2 2 3 2" xfId="10679" xr:uid="{39EF0D80-DE65-436C-B668-32C0D4A445C2}"/>
    <cellStyle name="Millares 2 2 2 2 2 2 3 2 2" xfId="32182" xr:uid="{B52B375B-5753-481D-8875-527C37EE1BDF}"/>
    <cellStyle name="Millares 2 2 2 2 2 2 3 3" xfId="17314" xr:uid="{A544FAF5-0882-417C-80E4-3C6327E376EC}"/>
    <cellStyle name="Millares 2 2 2 2 2 2 3 3 2" xfId="38817" xr:uid="{F6C72B11-59F0-4658-A8F9-9A1AA2C73289}"/>
    <cellStyle name="Millares 2 2 2 2 2 2 3 4" xfId="23919" xr:uid="{36F5221E-2BEF-482E-A660-F75FD053B809}"/>
    <cellStyle name="Millares 2 2 2 2 2 2 3 5" xfId="45422" xr:uid="{311077E3-0C22-4DEF-8BEF-D4EA5612099A}"/>
    <cellStyle name="Millares 2 2 2 2 2 2 4" xfId="2930" xr:uid="{E523C43B-097A-4A44-AC0B-2929F03DBA71}"/>
    <cellStyle name="Millares 2 2 2 2 2 2 4 2" xfId="11196" xr:uid="{B724C219-394A-4D18-834F-5EF925D8C430}"/>
    <cellStyle name="Millares 2 2 2 2 2 2 4 2 2" xfId="32699" xr:uid="{5C542446-196C-4C76-9C2A-F573F407C34A}"/>
    <cellStyle name="Millares 2 2 2 2 2 2 4 3" xfId="17831" xr:uid="{10885666-235C-4028-8AA3-2DC1521AE09E}"/>
    <cellStyle name="Millares 2 2 2 2 2 2 4 3 2" xfId="39334" xr:uid="{5E97261D-27FB-4F7F-9837-452877944866}"/>
    <cellStyle name="Millares 2 2 2 2 2 2 4 4" xfId="24436" xr:uid="{34A4464D-480D-4607-A8D0-957FCA030A98}"/>
    <cellStyle name="Millares 2 2 2 2 2 2 4 5" xfId="45939" xr:uid="{DCB31489-B7B5-4A07-97FB-0655D957D458}"/>
    <cellStyle name="Millares 2 2 2 2 2 2 5" xfId="3609" xr:uid="{AF33D79B-0559-4C27-AF68-BCED8ABB6E77}"/>
    <cellStyle name="Millares 2 2 2 2 2 2 5 2" xfId="11875" xr:uid="{7D98FEFE-0B22-43E8-920A-C917A830D528}"/>
    <cellStyle name="Millares 2 2 2 2 2 2 5 2 2" xfId="33378" xr:uid="{BEA63C73-BB2D-4B50-8D48-D9996F050D79}"/>
    <cellStyle name="Millares 2 2 2 2 2 2 5 3" xfId="18510" xr:uid="{78423247-8E01-4303-9BB2-CF459A8A15BC}"/>
    <cellStyle name="Millares 2 2 2 2 2 2 5 3 2" xfId="40013" xr:uid="{C4701FF9-7B7A-438C-B5E4-995F2388747D}"/>
    <cellStyle name="Millares 2 2 2 2 2 2 5 4" xfId="25115" xr:uid="{9AAA65D3-B764-4C37-8C62-E625D194ED8A}"/>
    <cellStyle name="Millares 2 2 2 2 2 2 5 5" xfId="46618" xr:uid="{CF0864FA-0909-49B5-9C3A-EC3D38FB2578}"/>
    <cellStyle name="Millares 2 2 2 2 2 2 6" xfId="5074" xr:uid="{00A3B22E-B793-4D78-AA54-BE5F4F3D1455}"/>
    <cellStyle name="Millares 2 2 2 2 2 2 6 2" xfId="13340" xr:uid="{36622E7B-09C0-4FB1-88A8-DDE6B5F1AC98}"/>
    <cellStyle name="Millares 2 2 2 2 2 2 6 2 2" xfId="34843" xr:uid="{53F8EE82-2A38-4FE3-BB36-8077FB395C53}"/>
    <cellStyle name="Millares 2 2 2 2 2 2 6 3" xfId="19975" xr:uid="{4C4F2032-5CF0-445A-B397-9A0B48D03966}"/>
    <cellStyle name="Millares 2 2 2 2 2 2 6 3 2" xfId="41478" xr:uid="{69CDDF81-684B-4D0F-B4D2-5332089DA200}"/>
    <cellStyle name="Millares 2 2 2 2 2 2 6 4" xfId="26580" xr:uid="{791EA723-D2A2-4358-92EC-2409B41C291D}"/>
    <cellStyle name="Millares 2 2 2 2 2 2 6 5" xfId="48083" xr:uid="{40524649-3E9E-41CA-BC34-675C0FADDEA6}"/>
    <cellStyle name="Millares 2 2 2 2 2 2 7" xfId="5748" xr:uid="{A66AC25F-C816-4052-80A8-680D2D8D9615}"/>
    <cellStyle name="Millares 2 2 2 2 2 2 7 2" xfId="14014" xr:uid="{5C267583-4FA8-4C4D-9328-131780F088D0}"/>
    <cellStyle name="Millares 2 2 2 2 2 2 7 2 2" xfId="35517" xr:uid="{CCE5E3DB-5636-4739-AE40-E7CEDFE2CA77}"/>
    <cellStyle name="Millares 2 2 2 2 2 2 7 3" xfId="20649" xr:uid="{617BCB19-1967-42E1-A006-E1AD64059B53}"/>
    <cellStyle name="Millares 2 2 2 2 2 2 7 3 2" xfId="42152" xr:uid="{4224C6D5-E23D-4717-95B3-7DA968DA0A68}"/>
    <cellStyle name="Millares 2 2 2 2 2 2 7 4" xfId="27254" xr:uid="{65ADB75A-79BD-4B5C-B2CA-C7EF9355C4AE}"/>
    <cellStyle name="Millares 2 2 2 2 2 2 7 5" xfId="48757" xr:uid="{A0A7D27C-FA76-4041-897F-2BD3040D5BEE}"/>
    <cellStyle name="Millares 2 2 2 2 2 2 8" xfId="7389" xr:uid="{3476384D-DDFC-469C-88B3-FF53B62AE0B3}"/>
    <cellStyle name="Millares 2 2 2 2 2 2 8 2" xfId="28892" xr:uid="{39367C65-ADB4-435C-ABD5-50E40EB41E29}"/>
    <cellStyle name="Millares 2 2 2 2 2 2 9" xfId="9046" xr:uid="{0777255E-7C71-499B-BEB4-77DDE3F63320}"/>
    <cellStyle name="Millares 2 2 2 2 2 2 9 2" xfId="30549" xr:uid="{74C8BDD1-52EA-42AE-874B-17CC938505B6}"/>
    <cellStyle name="Millares 2 2 2 2 2 3" xfId="1050" xr:uid="{03A59684-B2BC-4B37-9C9C-067DF858F914}"/>
    <cellStyle name="Millares 2 2 2 2 2 3 2" xfId="3879" xr:uid="{A97A963B-C8C3-464B-BD05-841467B6F9CC}"/>
    <cellStyle name="Millares 2 2 2 2 2 3 2 2" xfId="12145" xr:uid="{D2139856-A892-46C4-9679-939B2BA436AB}"/>
    <cellStyle name="Millares 2 2 2 2 2 3 2 2 2" xfId="33648" xr:uid="{FCFD9BF1-C903-417F-A405-9EAD30FD6316}"/>
    <cellStyle name="Millares 2 2 2 2 2 3 2 3" xfId="18780" xr:uid="{0429D1FE-8EBA-4DA0-8CA3-F20E52B542CC}"/>
    <cellStyle name="Millares 2 2 2 2 2 3 2 3 2" xfId="40283" xr:uid="{76E23C05-231C-4879-95C7-6F780AE7DBCD}"/>
    <cellStyle name="Millares 2 2 2 2 2 3 2 4" xfId="25385" xr:uid="{8924E8D5-908E-4AF2-9687-16E4A2D8F6F2}"/>
    <cellStyle name="Millares 2 2 2 2 2 3 2 5" xfId="46888" xr:uid="{1FB3FE6F-8F31-4767-9480-B9F83F7EC743}"/>
    <cellStyle name="Millares 2 2 2 2 2 3 3" xfId="6018" xr:uid="{563504E8-2377-4CBE-A21B-A0A4E0A256D9}"/>
    <cellStyle name="Millares 2 2 2 2 2 3 3 2" xfId="14284" xr:uid="{DF9A65E3-A4A2-469F-B27D-29A483030CCC}"/>
    <cellStyle name="Millares 2 2 2 2 2 3 3 2 2" xfId="35787" xr:uid="{2991E25D-5477-4B50-94F1-D5F258147BB8}"/>
    <cellStyle name="Millares 2 2 2 2 2 3 3 3" xfId="20919" xr:uid="{994F45C8-73DD-4ED7-9598-48F061D3F29E}"/>
    <cellStyle name="Millares 2 2 2 2 2 3 3 3 2" xfId="42422" xr:uid="{2C6054E1-6AF4-426E-94F4-4C2ACDC8F038}"/>
    <cellStyle name="Millares 2 2 2 2 2 3 3 4" xfId="27524" xr:uid="{98FDA2A3-6D7C-476C-A292-F822AAB65DD2}"/>
    <cellStyle name="Millares 2 2 2 2 2 3 3 5" xfId="49027" xr:uid="{8919BB3E-7D03-460C-93DB-217DCBB505A1}"/>
    <cellStyle name="Millares 2 2 2 2 2 3 4" xfId="7659" xr:uid="{3511DBC2-2553-4425-96FF-2B532990E1D3}"/>
    <cellStyle name="Millares 2 2 2 2 2 3 4 2" xfId="29162" xr:uid="{1B7A941B-3614-49E8-88F9-D198D9964279}"/>
    <cellStyle name="Millares 2 2 2 2 2 3 5" xfId="9316" xr:uid="{16C6C4CD-8DF9-435F-B18D-EEC90FF203E8}"/>
    <cellStyle name="Millares 2 2 2 2 2 3 5 2" xfId="30819" xr:uid="{7EF8D274-3479-498C-B53A-9840856744C5}"/>
    <cellStyle name="Millares 2 2 2 2 2 3 6" xfId="15951" xr:uid="{71856022-3555-4ADC-9D8B-C519E42E4E0D}"/>
    <cellStyle name="Millares 2 2 2 2 2 3 6 2" xfId="37454" xr:uid="{6A7BF8C4-00FB-4271-BC1E-E10BF7BF3E4F}"/>
    <cellStyle name="Millares 2 2 2 2 2 3 7" xfId="22556" xr:uid="{C1EE7AD8-8FA2-4436-ABD6-459C1A1AAB06}"/>
    <cellStyle name="Millares 2 2 2 2 2 3 8" xfId="44059" xr:uid="{853CA1F6-2330-4E83-AFC3-F8F8CFDCF9FA}"/>
    <cellStyle name="Millares 2 2 2 2 2 4" xfId="1446" xr:uid="{313A34FA-4842-4DEB-8BAB-E794650ACD6C}"/>
    <cellStyle name="Millares 2 2 2 2 2 4 2" xfId="4275" xr:uid="{BF6A9762-2C49-4E73-987D-5C66E1B7266C}"/>
    <cellStyle name="Millares 2 2 2 2 2 4 2 2" xfId="12541" xr:uid="{DDE45BD6-5EAA-460A-9EA1-C398D903A97A}"/>
    <cellStyle name="Millares 2 2 2 2 2 4 2 2 2" xfId="34044" xr:uid="{8641A026-8E5B-4042-B34C-5E3FEBA1AECF}"/>
    <cellStyle name="Millares 2 2 2 2 2 4 2 3" xfId="19176" xr:uid="{724DE205-3E71-4165-A555-33CA1E2E721C}"/>
    <cellStyle name="Millares 2 2 2 2 2 4 2 3 2" xfId="40679" xr:uid="{0738E670-D75B-4F50-A5A0-8B1A62387B9D}"/>
    <cellStyle name="Millares 2 2 2 2 2 4 2 4" xfId="25781" xr:uid="{944EEDCC-345C-45C0-8D0B-4F75BEAC1FCF}"/>
    <cellStyle name="Millares 2 2 2 2 2 4 2 5" xfId="47284" xr:uid="{0CBE18FD-3D70-4328-BC79-96C82F575B71}"/>
    <cellStyle name="Millares 2 2 2 2 2 4 3" xfId="6414" xr:uid="{E2A25A5A-9365-456A-AC31-E61E4530647B}"/>
    <cellStyle name="Millares 2 2 2 2 2 4 3 2" xfId="14680" xr:uid="{173F75A7-A7CC-442E-A0B1-28987302C70E}"/>
    <cellStyle name="Millares 2 2 2 2 2 4 3 2 2" xfId="36183" xr:uid="{F0EC406E-030B-4023-9A4D-9086194BA04D}"/>
    <cellStyle name="Millares 2 2 2 2 2 4 3 3" xfId="21315" xr:uid="{64927C9D-6B55-498E-9616-766F41013977}"/>
    <cellStyle name="Millares 2 2 2 2 2 4 3 3 2" xfId="42818" xr:uid="{6091CCDE-BF3E-47D8-BC77-666C3C458F23}"/>
    <cellStyle name="Millares 2 2 2 2 2 4 3 4" xfId="27920" xr:uid="{A6292649-5FDE-4918-A961-00DC95C9B3BA}"/>
    <cellStyle name="Millares 2 2 2 2 2 4 3 5" xfId="49423" xr:uid="{C90943E1-3DB3-4869-993B-3E3A208DD9F7}"/>
    <cellStyle name="Millares 2 2 2 2 2 4 4" xfId="8055" xr:uid="{449A68DE-3008-4B4B-A5AF-7D98B64DA675}"/>
    <cellStyle name="Millares 2 2 2 2 2 4 4 2" xfId="29558" xr:uid="{5BB0674E-5D69-4CE2-A125-754BE9F33337}"/>
    <cellStyle name="Millares 2 2 2 2 2 4 5" xfId="9712" xr:uid="{8C1173F9-8A49-4ECA-83C5-01EA02B34C0C}"/>
    <cellStyle name="Millares 2 2 2 2 2 4 5 2" xfId="31215" xr:uid="{6631C509-BA60-49DD-844A-129A27A8C1AD}"/>
    <cellStyle name="Millares 2 2 2 2 2 4 6" xfId="16347" xr:uid="{2A01E85E-0AF5-4641-A9DD-9700ED9855E2}"/>
    <cellStyle name="Millares 2 2 2 2 2 4 6 2" xfId="37850" xr:uid="{DD6FB2C9-CAE4-4189-978A-932FD9E2386D}"/>
    <cellStyle name="Millares 2 2 2 2 2 4 7" xfId="22952" xr:uid="{BF7A5E1C-4004-4147-8744-A63EDA0AAEB2}"/>
    <cellStyle name="Millares 2 2 2 2 2 4 8" xfId="44455" xr:uid="{5CC4DAFC-F90B-4378-ABC3-03D02B97F997}"/>
    <cellStyle name="Millares 2 2 2 2 2 5" xfId="2133" xr:uid="{F25A1C3C-E89D-4FC6-9D6E-19304E1F86AC}"/>
    <cellStyle name="Millares 2 2 2 2 2 5 2" xfId="10399" xr:uid="{8FFD6629-9E6E-4030-AEDA-F8B3E27604C1}"/>
    <cellStyle name="Millares 2 2 2 2 2 5 2 2" xfId="31902" xr:uid="{10D04727-0637-412C-B2A8-E2AC82AD4931}"/>
    <cellStyle name="Millares 2 2 2 2 2 5 3" xfId="17034" xr:uid="{1F26CF33-9EE1-429B-8274-DF7621A8BF37}"/>
    <cellStyle name="Millares 2 2 2 2 2 5 3 2" xfId="38537" xr:uid="{03D796F0-C93C-4AB4-83CD-F8D5F1BB9E3B}"/>
    <cellStyle name="Millares 2 2 2 2 2 5 4" xfId="23639" xr:uid="{B58108C4-4D4A-4948-ABF2-2C91318CE43A}"/>
    <cellStyle name="Millares 2 2 2 2 2 5 5" xfId="45142" xr:uid="{8313D0E8-7083-4786-B67E-E7E2CA626A14}"/>
    <cellStyle name="Millares 2 2 2 2 2 6" xfId="2681" xr:uid="{3B03D8ED-492D-46AC-B401-C51E4BE4B291}"/>
    <cellStyle name="Millares 2 2 2 2 2 6 2" xfId="10947" xr:uid="{1D1D0421-708D-4BA0-B8CE-C60E25819500}"/>
    <cellStyle name="Millares 2 2 2 2 2 6 2 2" xfId="32450" xr:uid="{684719CA-D0CE-4498-92CC-36352B820B94}"/>
    <cellStyle name="Millares 2 2 2 2 2 6 3" xfId="17582" xr:uid="{464AC303-63F5-4131-8055-E7495323A5C3}"/>
    <cellStyle name="Millares 2 2 2 2 2 6 3 2" xfId="39085" xr:uid="{3F6BEA48-E3E6-4C23-ADD6-F357D37EE2F7}"/>
    <cellStyle name="Millares 2 2 2 2 2 6 4" xfId="24187" xr:uid="{65D03344-154F-4D80-A4B4-7D6E5C7A3533}"/>
    <cellStyle name="Millares 2 2 2 2 2 6 5" xfId="45690" xr:uid="{EB1471DF-4CC7-4223-9BFC-101C7E2E3A56}"/>
    <cellStyle name="Millares 2 2 2 2 2 7" xfId="3329" xr:uid="{64DFE668-0CD8-4D3E-B3EB-5CCEBA8ED34E}"/>
    <cellStyle name="Millares 2 2 2 2 2 7 2" xfId="11595" xr:uid="{4CC07D02-3579-4A8E-A361-EA2132C33C1F}"/>
    <cellStyle name="Millares 2 2 2 2 2 7 2 2" xfId="33098" xr:uid="{623BCB7D-3C2D-4424-9932-94BD0F4978C7}"/>
    <cellStyle name="Millares 2 2 2 2 2 7 3" xfId="18230" xr:uid="{D46D745C-110B-47DE-BC47-B4037E50E1EB}"/>
    <cellStyle name="Millares 2 2 2 2 2 7 3 2" xfId="39733" xr:uid="{B84B672D-5EF8-4886-8EDB-854774074AF6}"/>
    <cellStyle name="Millares 2 2 2 2 2 7 4" xfId="24835" xr:uid="{EDFC7BF0-29E4-425E-B16B-ACFF35A226DF}"/>
    <cellStyle name="Millares 2 2 2 2 2 7 5" xfId="46338" xr:uid="{57EECAF8-BF0A-44E1-AD2A-3A5BAB5C5BD9}"/>
    <cellStyle name="Millares 2 2 2 2 2 8" xfId="4825" xr:uid="{67C0446A-3092-499F-BC51-8A8099D555A9}"/>
    <cellStyle name="Millares 2 2 2 2 2 8 2" xfId="13091" xr:uid="{334577DD-91B8-4B19-B5AD-A42AAB1F4DA6}"/>
    <cellStyle name="Millares 2 2 2 2 2 8 2 2" xfId="34594" xr:uid="{B4F2E328-7E44-4F23-8269-1B7876D3A6FA}"/>
    <cellStyle name="Millares 2 2 2 2 2 8 3" xfId="19726" xr:uid="{F00809EC-037A-439C-A0C7-FFB3949AD642}"/>
    <cellStyle name="Millares 2 2 2 2 2 8 3 2" xfId="41229" xr:uid="{E689467B-346A-4CCE-9D59-E89C8E78A817}"/>
    <cellStyle name="Millares 2 2 2 2 2 8 4" xfId="26331" xr:uid="{F8B6A33F-8EB3-477C-B40D-5B03D7648F78}"/>
    <cellStyle name="Millares 2 2 2 2 2 8 5" xfId="47834" xr:uid="{4376A0C4-3893-4531-BF8B-5BE4E1487447}"/>
    <cellStyle name="Millares 2 2 2 2 2 9" xfId="5468" xr:uid="{5A66ABA8-CBE9-43C2-89AD-BFBA16E0F4A3}"/>
    <cellStyle name="Millares 2 2 2 2 2 9 2" xfId="13734" xr:uid="{79444E0F-699D-4F28-BEA4-D5C7EE8E6ACF}"/>
    <cellStyle name="Millares 2 2 2 2 2 9 2 2" xfId="35237" xr:uid="{AFFE9D52-19B2-400C-B776-CE0CB4A173BD}"/>
    <cellStyle name="Millares 2 2 2 2 2 9 3" xfId="20369" xr:uid="{01D8A4D7-6FF7-41E9-8FBB-171BD13D4813}"/>
    <cellStyle name="Millares 2 2 2 2 2 9 3 2" xfId="41872" xr:uid="{AF6F9448-F33D-4668-961E-218B5AAE379D}"/>
    <cellStyle name="Millares 2 2 2 2 2 9 4" xfId="26974" xr:uid="{C5E61860-4F67-40D1-AF10-349739D4886C}"/>
    <cellStyle name="Millares 2 2 2 2 2 9 5" xfId="48477" xr:uid="{D54387A9-05F0-470D-BE90-3D95A5235410}"/>
    <cellStyle name="Millares 2 2 2 2 3" xfId="371" xr:uid="{141B330B-CA96-41C4-B674-71204E7CA72D}"/>
    <cellStyle name="Millares 2 2 2 2 3 10" xfId="15274" xr:uid="{C4CF2262-C4C9-4783-BA0C-457640D38195}"/>
    <cellStyle name="Millares 2 2 2 2 3 10 2" xfId="36777" xr:uid="{7DB6176C-83F4-4237-8B81-774AB85852B3}"/>
    <cellStyle name="Millares 2 2 2 2 3 11" xfId="21879" xr:uid="{A46E738D-9601-4682-AF24-1792B4BADF16}"/>
    <cellStyle name="Millares 2 2 2 2 3 12" xfId="43382" xr:uid="{3ABB437B-1C6A-4DA3-8735-EB7207BDBC62}"/>
    <cellStyle name="Millares 2 2 2 2 3 2" xfId="1319" xr:uid="{D2C23BFA-A730-49B5-9CFC-CEE88A487F0E}"/>
    <cellStyle name="Millares 2 2 2 2 3 2 2" xfId="4148" xr:uid="{0B2C0B69-BDA3-4C15-8A92-FA2D0E761E8F}"/>
    <cellStyle name="Millares 2 2 2 2 3 2 2 2" xfId="12414" xr:uid="{256E175F-7815-43BD-B78B-B7F4E70BDA70}"/>
    <cellStyle name="Millares 2 2 2 2 3 2 2 2 2" xfId="33917" xr:uid="{C6774DF4-1384-4BF6-828B-E892618350A0}"/>
    <cellStyle name="Millares 2 2 2 2 3 2 2 3" xfId="19049" xr:uid="{52179C70-0C3C-4BCB-BE2D-EDA430672E70}"/>
    <cellStyle name="Millares 2 2 2 2 3 2 2 3 2" xfId="40552" xr:uid="{C26D3911-2223-4947-A5B5-A5A5F3CEA6D6}"/>
    <cellStyle name="Millares 2 2 2 2 3 2 2 4" xfId="25654" xr:uid="{714A6F9B-0E33-426A-AAEB-CCD33E19E207}"/>
    <cellStyle name="Millares 2 2 2 2 3 2 2 5" xfId="47157" xr:uid="{4DFF58D0-6209-4CC9-BBDA-00D979F809AE}"/>
    <cellStyle name="Millares 2 2 2 2 3 2 3" xfId="6287" xr:uid="{2ADAB160-4D89-480F-B805-C309A8C5D0E5}"/>
    <cellStyle name="Millares 2 2 2 2 3 2 3 2" xfId="14553" xr:uid="{130E3CDC-70CD-4F33-99A1-3DE8C2B974A3}"/>
    <cellStyle name="Millares 2 2 2 2 3 2 3 2 2" xfId="36056" xr:uid="{7C7DF06D-8021-4C15-83C6-0195D8ABA5E3}"/>
    <cellStyle name="Millares 2 2 2 2 3 2 3 3" xfId="21188" xr:uid="{3E9457C9-06C5-4DDC-86C0-9CD6E42A9F9C}"/>
    <cellStyle name="Millares 2 2 2 2 3 2 3 3 2" xfId="42691" xr:uid="{A55C483A-0BF5-4138-9CC6-BD3F56BA6274}"/>
    <cellStyle name="Millares 2 2 2 2 3 2 3 4" xfId="27793" xr:uid="{25596CF8-2F9C-49C5-901C-69E700CA6E4D}"/>
    <cellStyle name="Millares 2 2 2 2 3 2 3 5" xfId="49296" xr:uid="{DD5563F8-5655-4D07-99CE-7C1F99247F64}"/>
    <cellStyle name="Millares 2 2 2 2 3 2 4" xfId="7928" xr:uid="{037B3B79-50F6-49DB-A7AE-34D6A4D2CB39}"/>
    <cellStyle name="Millares 2 2 2 2 3 2 4 2" xfId="29431" xr:uid="{5645AC02-6160-4B21-A2F7-B3C55FF1AD4C}"/>
    <cellStyle name="Millares 2 2 2 2 3 2 5" xfId="9585" xr:uid="{00572A21-6188-4AF5-B018-63D9EE64E9D6}"/>
    <cellStyle name="Millares 2 2 2 2 3 2 5 2" xfId="31088" xr:uid="{C8A38FA0-F247-4DC5-B988-17E5BFA68019}"/>
    <cellStyle name="Millares 2 2 2 2 3 2 6" xfId="16220" xr:uid="{4FE92257-30BD-4ADD-90CB-FFF9526F6FE5}"/>
    <cellStyle name="Millares 2 2 2 2 3 2 6 2" xfId="37723" xr:uid="{A728C4ED-1C6B-4DDA-B22B-570C98505EE8}"/>
    <cellStyle name="Millares 2 2 2 2 3 2 7" xfId="22825" xr:uid="{AD869CCA-AA5D-4949-A921-16F7198FBFA6}"/>
    <cellStyle name="Millares 2 2 2 2 3 2 8" xfId="44328" xr:uid="{354F6A96-0010-4F66-8B92-385522283F85}"/>
    <cellStyle name="Millares 2 2 2 2 3 3" xfId="2006" xr:uid="{476CDECF-2167-47CA-8359-11B1137A0335}"/>
    <cellStyle name="Millares 2 2 2 2 3 3 2" xfId="10272" xr:uid="{7D46AE91-C2A9-4B1D-A55F-BA92D3C79360}"/>
    <cellStyle name="Millares 2 2 2 2 3 3 2 2" xfId="31775" xr:uid="{7E2C95B5-C4E6-4637-B6DE-A6FB8BBEB590}"/>
    <cellStyle name="Millares 2 2 2 2 3 3 3" xfId="16907" xr:uid="{BD863B53-B275-4102-987A-92F5C768FC30}"/>
    <cellStyle name="Millares 2 2 2 2 3 3 3 2" xfId="38410" xr:uid="{0E075198-9803-45AC-9EC6-8E468AD29A0A}"/>
    <cellStyle name="Millares 2 2 2 2 3 3 4" xfId="23512" xr:uid="{297DD46D-CDBB-4C63-A97A-D4DF984F9959}"/>
    <cellStyle name="Millares 2 2 2 2 3 3 5" xfId="45015" xr:uid="{6043018D-5D55-4A93-894E-A6415597A82A}"/>
    <cellStyle name="Millares 2 2 2 2 3 4" xfId="2805" xr:uid="{1AF045CD-75CC-4A0D-B5D5-3CB63F0CD318}"/>
    <cellStyle name="Millares 2 2 2 2 3 4 2" xfId="11071" xr:uid="{6B6A7431-3954-438A-9DCA-3B54D1202664}"/>
    <cellStyle name="Millares 2 2 2 2 3 4 2 2" xfId="32574" xr:uid="{56D5B323-5CC8-4551-A9F4-D2787134F8B5}"/>
    <cellStyle name="Millares 2 2 2 2 3 4 3" xfId="17706" xr:uid="{C0CC4A4B-8EAE-4226-9C8F-0599A39599EB}"/>
    <cellStyle name="Millares 2 2 2 2 3 4 3 2" xfId="39209" xr:uid="{12146BF5-788B-4852-B128-9DA46E4BCCC9}"/>
    <cellStyle name="Millares 2 2 2 2 3 4 4" xfId="24311" xr:uid="{340945FC-B7E9-4EE0-9442-0BBC9CC48D3E}"/>
    <cellStyle name="Millares 2 2 2 2 3 4 5" xfId="45814" xr:uid="{FCC10E5C-A942-43BC-B556-881D9BCA16B9}"/>
    <cellStyle name="Millares 2 2 2 2 3 5" xfId="3202" xr:uid="{40A80D01-0103-4702-9A86-A8FDCD60AC34}"/>
    <cellStyle name="Millares 2 2 2 2 3 5 2" xfId="11468" xr:uid="{026B6AFE-7297-4A6C-B74B-E1826E787CE1}"/>
    <cellStyle name="Millares 2 2 2 2 3 5 2 2" xfId="32971" xr:uid="{0BBD3044-EE6B-48A7-957B-8DEE71EF6957}"/>
    <cellStyle name="Millares 2 2 2 2 3 5 3" xfId="18103" xr:uid="{62F2F641-97FF-452A-AAA2-628FE1B91BD8}"/>
    <cellStyle name="Millares 2 2 2 2 3 5 3 2" xfId="39606" xr:uid="{CCF04514-3A07-4AD1-AC57-FE59ABFD335F}"/>
    <cellStyle name="Millares 2 2 2 2 3 5 4" xfId="24708" xr:uid="{C49ABAA8-E558-45AC-A163-89672E9533E9}"/>
    <cellStyle name="Millares 2 2 2 2 3 5 5" xfId="46211" xr:uid="{59751752-E8C7-4DCA-B0ED-80A0418941D8}"/>
    <cellStyle name="Millares 2 2 2 2 3 6" xfId="4949" xr:uid="{22B743EA-36F3-486C-90CF-3D28EB99BC56}"/>
    <cellStyle name="Millares 2 2 2 2 3 6 2" xfId="13215" xr:uid="{6CDC01D1-2078-4575-A36E-392A0ACDAF0E}"/>
    <cellStyle name="Millares 2 2 2 2 3 6 2 2" xfId="34718" xr:uid="{88DAB736-1F80-4AE8-B096-F49749430F3C}"/>
    <cellStyle name="Millares 2 2 2 2 3 6 3" xfId="19850" xr:uid="{B469297E-3ADC-4044-A5E9-5EECB2A591E4}"/>
    <cellStyle name="Millares 2 2 2 2 3 6 3 2" xfId="41353" xr:uid="{73B2EE4E-63EF-42C2-B633-9AA47BF1ED50}"/>
    <cellStyle name="Millares 2 2 2 2 3 6 4" xfId="26455" xr:uid="{4C6E0F6E-20E3-4371-8EBF-14BA51E922FB}"/>
    <cellStyle name="Millares 2 2 2 2 3 6 5" xfId="47958" xr:uid="{8CFB96AC-6490-49AE-AFEA-25A9FF951625}"/>
    <cellStyle name="Millares 2 2 2 2 3 7" xfId="5341" xr:uid="{990F69DF-24C7-42D1-9178-4E3077F456D9}"/>
    <cellStyle name="Millares 2 2 2 2 3 7 2" xfId="13607" xr:uid="{58E92915-BD7C-45E3-AC08-52ACFF109ECA}"/>
    <cellStyle name="Millares 2 2 2 2 3 7 2 2" xfId="35110" xr:uid="{CA009497-69FE-4E6F-9C7F-9A713F3A1EA7}"/>
    <cellStyle name="Millares 2 2 2 2 3 7 3" xfId="20242" xr:uid="{50A8B1B4-9BC0-4AC7-9AF8-D46E55102492}"/>
    <cellStyle name="Millares 2 2 2 2 3 7 3 2" xfId="41745" xr:uid="{03E08BD3-8D23-4780-8B9D-5E731F63D42C}"/>
    <cellStyle name="Millares 2 2 2 2 3 7 4" xfId="26847" xr:uid="{3646DB74-2F9E-47C7-A1AC-8B974208C7F6}"/>
    <cellStyle name="Millares 2 2 2 2 3 7 5" xfId="48350" xr:uid="{584CA097-E64C-46C0-8EED-9DE27613E75E}"/>
    <cellStyle name="Millares 2 2 2 2 3 8" xfId="6982" xr:uid="{4BA77B48-DD61-4FBA-8C0D-2B611CF33E6C}"/>
    <cellStyle name="Millares 2 2 2 2 3 8 2" xfId="28485" xr:uid="{6BDB3F4E-0ED2-47E2-B32B-080CDA93819E}"/>
    <cellStyle name="Millares 2 2 2 2 3 9" xfId="8638" xr:uid="{B86296D2-272D-47DE-B9D0-B0CDE964367B}"/>
    <cellStyle name="Millares 2 2 2 2 3 9 2" xfId="30141" xr:uid="{6786DD52-4CC0-46C1-BF3C-2CB0D42E1F60}"/>
    <cellStyle name="Millares 2 2 2 2 4" xfId="655" xr:uid="{E8363707-4802-465E-8691-2028854B6B5F}"/>
    <cellStyle name="Millares 2 2 2 2 4 10" xfId="43664" xr:uid="{F5BB54C6-EFE5-444A-B65B-1C85843C2F75}"/>
    <cellStyle name="Millares 2 2 2 2 4 2" xfId="1601" xr:uid="{932884D6-F615-4911-8FE7-8BEF407C7EB7}"/>
    <cellStyle name="Millares 2 2 2 2 4 2 2" xfId="4430" xr:uid="{E4710A6D-BDE4-4891-B553-B7F447D888E3}"/>
    <cellStyle name="Millares 2 2 2 2 4 2 2 2" xfId="12696" xr:uid="{DA5D8C9F-733D-453A-B250-42566D1CBD57}"/>
    <cellStyle name="Millares 2 2 2 2 4 2 2 2 2" xfId="34199" xr:uid="{1C4D83B3-09E3-4A6C-A7A1-C4BC101EC1B8}"/>
    <cellStyle name="Millares 2 2 2 2 4 2 2 3" xfId="19331" xr:uid="{448042D9-818B-4255-8E80-705AE5ABED11}"/>
    <cellStyle name="Millares 2 2 2 2 4 2 2 3 2" xfId="40834" xr:uid="{66ABF007-F596-4E4B-9D5B-5CA7680977A9}"/>
    <cellStyle name="Millares 2 2 2 2 4 2 2 4" xfId="25936" xr:uid="{2E30EA09-72E2-451F-8BCC-C75F9CD54F8C}"/>
    <cellStyle name="Millares 2 2 2 2 4 2 2 5" xfId="47439" xr:uid="{563AD4A3-297D-4AC8-A808-C19D5C3280A3}"/>
    <cellStyle name="Millares 2 2 2 2 4 2 3" xfId="6569" xr:uid="{4DE78102-08B9-4F3C-9821-A62375821962}"/>
    <cellStyle name="Millares 2 2 2 2 4 2 3 2" xfId="14835" xr:uid="{DD149A74-48C2-4592-A39F-7AFA490461E1}"/>
    <cellStyle name="Millares 2 2 2 2 4 2 3 2 2" xfId="36338" xr:uid="{5AE61E2C-F5DC-4F5C-81D1-2AD35E1290B2}"/>
    <cellStyle name="Millares 2 2 2 2 4 2 3 3" xfId="21470" xr:uid="{5F4F51FE-081E-47D4-BE4E-04E46F0E6F39}"/>
    <cellStyle name="Millares 2 2 2 2 4 2 3 3 2" xfId="42973" xr:uid="{F0C36681-709F-4D61-BEC8-B4154057CE0E}"/>
    <cellStyle name="Millares 2 2 2 2 4 2 3 4" xfId="28075" xr:uid="{47031DFD-D648-4877-AF32-6A95ED8A8814}"/>
    <cellStyle name="Millares 2 2 2 2 4 2 3 5" xfId="49578" xr:uid="{42A22F46-432B-4160-9E9F-9CF0D9053479}"/>
    <cellStyle name="Millares 2 2 2 2 4 2 4" xfId="8210" xr:uid="{53C8ACE9-1519-4FCC-9620-A6C719374817}"/>
    <cellStyle name="Millares 2 2 2 2 4 2 4 2" xfId="29713" xr:uid="{AF356410-D312-476F-9CA5-F1BAD3CF165F}"/>
    <cellStyle name="Millares 2 2 2 2 4 2 5" xfId="9867" xr:uid="{B888C334-5BA4-4099-BE08-F34C84564B25}"/>
    <cellStyle name="Millares 2 2 2 2 4 2 5 2" xfId="31370" xr:uid="{59AE9BF4-9F04-494F-BDF0-A2C04158F609}"/>
    <cellStyle name="Millares 2 2 2 2 4 2 6" xfId="16502" xr:uid="{614857C2-6EE8-4C1A-8C7C-5AE9A43F24B4}"/>
    <cellStyle name="Millares 2 2 2 2 4 2 6 2" xfId="38005" xr:uid="{B459BE4F-017C-4179-9005-DDFF3CE06D90}"/>
    <cellStyle name="Millares 2 2 2 2 4 2 7" xfId="23107" xr:uid="{0E6461B4-9B0C-418A-AE38-E5AD911BE0EB}"/>
    <cellStyle name="Millares 2 2 2 2 4 2 8" xfId="44610" xr:uid="{51BB1DF7-B208-4B5D-83DF-D67B17B441E7}"/>
    <cellStyle name="Millares 2 2 2 2 4 3" xfId="2288" xr:uid="{68723EA1-D407-49FC-B189-776C04F54108}"/>
    <cellStyle name="Millares 2 2 2 2 4 3 2" xfId="10554" xr:uid="{7E6F5DB2-EFCC-47C5-9639-25A209FEC87F}"/>
    <cellStyle name="Millares 2 2 2 2 4 3 2 2" xfId="32057" xr:uid="{C7F22A63-34D2-4076-96DF-811B086330B3}"/>
    <cellStyle name="Millares 2 2 2 2 4 3 3" xfId="17189" xr:uid="{37806015-E413-4F49-AEA5-3DF717FCCE65}"/>
    <cellStyle name="Millares 2 2 2 2 4 3 3 2" xfId="38692" xr:uid="{C58075BB-1E79-4101-AA9E-D3E3A2CDFBBA}"/>
    <cellStyle name="Millares 2 2 2 2 4 3 4" xfId="23794" xr:uid="{945E426B-1177-470B-8C09-65E1DA4914C1}"/>
    <cellStyle name="Millares 2 2 2 2 4 3 5" xfId="45297" xr:uid="{193E1AB9-CECF-4D78-9A5D-7BCC7FA2F91A}"/>
    <cellStyle name="Millares 2 2 2 2 4 4" xfId="3484" xr:uid="{19E345C2-DCDB-4A00-8486-4C39BD35D535}"/>
    <cellStyle name="Millares 2 2 2 2 4 4 2" xfId="11750" xr:uid="{9FB62ACE-E94E-4B94-B6E2-75F701EF6372}"/>
    <cellStyle name="Millares 2 2 2 2 4 4 2 2" xfId="33253" xr:uid="{F9F51BFD-B012-407B-A7BD-CDFB1DF6FD81}"/>
    <cellStyle name="Millares 2 2 2 2 4 4 3" xfId="18385" xr:uid="{D687AE01-AACE-43F7-96B7-7C49819EAC7D}"/>
    <cellStyle name="Millares 2 2 2 2 4 4 3 2" xfId="39888" xr:uid="{FF3A5131-63EC-48E4-9DA7-DED3720E64E3}"/>
    <cellStyle name="Millares 2 2 2 2 4 4 4" xfId="24990" xr:uid="{45EF125F-C935-480F-9C25-8DDB8631DE75}"/>
    <cellStyle name="Millares 2 2 2 2 4 4 5" xfId="46493" xr:uid="{6B10CEFD-D890-4A20-83FC-B9CFA7F1F443}"/>
    <cellStyle name="Millares 2 2 2 2 4 5" xfId="5623" xr:uid="{3C89D82E-411D-4C4A-94B5-D6A4BF1C1D92}"/>
    <cellStyle name="Millares 2 2 2 2 4 5 2" xfId="13889" xr:uid="{05D1ADA6-161D-46A4-9625-40778F4C9ABC}"/>
    <cellStyle name="Millares 2 2 2 2 4 5 2 2" xfId="35392" xr:uid="{50832572-066F-4C9A-933C-2B07ECA6D317}"/>
    <cellStyle name="Millares 2 2 2 2 4 5 3" xfId="20524" xr:uid="{908A8342-8603-48E3-9139-2BBC8AF8A5A0}"/>
    <cellStyle name="Millares 2 2 2 2 4 5 3 2" xfId="42027" xr:uid="{63FF4422-789C-429A-AD7F-154AD608FBB0}"/>
    <cellStyle name="Millares 2 2 2 2 4 5 4" xfId="27129" xr:uid="{CAE39D7B-42B6-49C0-88C6-24A97BED57DF}"/>
    <cellStyle name="Millares 2 2 2 2 4 5 5" xfId="48632" xr:uid="{4625F4E2-AD4C-471D-AA2F-1DB4AA662721}"/>
    <cellStyle name="Millares 2 2 2 2 4 6" xfId="7264" xr:uid="{012FED68-F37E-4725-BF16-A745FC1B9EEE}"/>
    <cellStyle name="Millares 2 2 2 2 4 6 2" xfId="28767" xr:uid="{5C2CCFC3-820E-450D-A321-5AC00F9BFF9A}"/>
    <cellStyle name="Millares 2 2 2 2 4 7" xfId="8921" xr:uid="{9D6BFAF2-6DD2-487D-BE95-AA4519EEA57E}"/>
    <cellStyle name="Millares 2 2 2 2 4 7 2" xfId="30424" xr:uid="{3C94B565-CD9B-42E3-A375-AD7D77FC0234}"/>
    <cellStyle name="Millares 2 2 2 2 4 8" xfId="15556" xr:uid="{14998D70-1914-443E-9B97-C5D9FE2F33F6}"/>
    <cellStyle name="Millares 2 2 2 2 4 8 2" xfId="37059" xr:uid="{02717637-73D0-472E-851C-BAE123EB0370}"/>
    <cellStyle name="Millares 2 2 2 2 4 9" xfId="22161" xr:uid="{A1C2B66A-C7B0-4283-ABFB-07FC7AEF397B}"/>
    <cellStyle name="Millares 2 2 2 2 5" xfId="923" xr:uid="{40AD650E-B3ED-472A-A755-31B3B1DEB9A8}"/>
    <cellStyle name="Millares 2 2 2 2 5 2" xfId="3752" xr:uid="{69D5B0AC-148E-4D36-8D7D-654D1160CD5D}"/>
    <cellStyle name="Millares 2 2 2 2 5 2 2" xfId="12018" xr:uid="{3AE90777-94B0-4DA4-BCC2-DF4D1260427D}"/>
    <cellStyle name="Millares 2 2 2 2 5 2 2 2" xfId="33521" xr:uid="{3F9B3F05-74DE-41AA-AFD0-746E34987C20}"/>
    <cellStyle name="Millares 2 2 2 2 5 2 3" xfId="18653" xr:uid="{8F21DFE1-FE4C-4F81-B8E6-038963EF65AE}"/>
    <cellStyle name="Millares 2 2 2 2 5 2 3 2" xfId="40156" xr:uid="{8AD397D4-ED9F-404B-8337-82A7AAB58180}"/>
    <cellStyle name="Millares 2 2 2 2 5 2 4" xfId="25258" xr:uid="{3AA06B27-8777-4210-BDC6-840B8DFB1D97}"/>
    <cellStyle name="Millares 2 2 2 2 5 2 5" xfId="46761" xr:uid="{C02E6E40-FC12-442E-8983-F6BB3C561AC0}"/>
    <cellStyle name="Millares 2 2 2 2 5 3" xfId="5891" xr:uid="{AC175544-BA06-426D-8E0C-62EF77ED13D0}"/>
    <cellStyle name="Millares 2 2 2 2 5 3 2" xfId="14157" xr:uid="{1B7448B3-27E2-4DDD-85EA-494B245A749D}"/>
    <cellStyle name="Millares 2 2 2 2 5 3 2 2" xfId="35660" xr:uid="{2E4B4D61-76F9-4CAE-9ADD-1975D21757DC}"/>
    <cellStyle name="Millares 2 2 2 2 5 3 3" xfId="20792" xr:uid="{744BB985-63B6-4316-A0A0-542F9DC8CC48}"/>
    <cellStyle name="Millares 2 2 2 2 5 3 3 2" xfId="42295" xr:uid="{0AFF91A6-2C04-4DCE-A953-B4823153C1F3}"/>
    <cellStyle name="Millares 2 2 2 2 5 3 4" xfId="27397" xr:uid="{34B08EBF-C8AE-4B7F-84D8-E6E3084A2ABD}"/>
    <cellStyle name="Millares 2 2 2 2 5 3 5" xfId="48900" xr:uid="{A2993D33-7E4E-46AD-9984-7AD24BFF6450}"/>
    <cellStyle name="Millares 2 2 2 2 5 4" xfId="7532" xr:uid="{7BEE829C-7BBB-498B-B4D8-A42E736E6D41}"/>
    <cellStyle name="Millares 2 2 2 2 5 4 2" xfId="29035" xr:uid="{D9F48D66-ECBD-4955-A2B8-F22D7B29CEC1}"/>
    <cellStyle name="Millares 2 2 2 2 5 5" xfId="9189" xr:uid="{F7C343E8-4EB7-49A9-B7CF-9EC344B2AF69}"/>
    <cellStyle name="Millares 2 2 2 2 5 5 2" xfId="30692" xr:uid="{3FBBF33F-5429-4DC1-BE63-529FB376B726}"/>
    <cellStyle name="Millares 2 2 2 2 5 6" xfId="15824" xr:uid="{15FB0F35-BAFD-4C62-BF9E-A7888AAC8F44}"/>
    <cellStyle name="Millares 2 2 2 2 5 6 2" xfId="37327" xr:uid="{4EDEBBFF-F2A1-48DB-A68F-624F622FC8D5}"/>
    <cellStyle name="Millares 2 2 2 2 5 7" xfId="22429" xr:uid="{53232065-D4AF-48EA-81F5-284A6127BC47}"/>
    <cellStyle name="Millares 2 2 2 2 5 8" xfId="43932" xr:uid="{4D7DC3DF-0F61-4AF4-A766-0DE760AE2AE9}"/>
    <cellStyle name="Millares 2 2 2 2 6" xfId="1184" xr:uid="{5B838975-1124-4635-8268-9C575DC2D081}"/>
    <cellStyle name="Millares 2 2 2 2 6 2" xfId="4013" xr:uid="{2BEE50B2-E125-4D52-A591-EE530FB2C9A4}"/>
    <cellStyle name="Millares 2 2 2 2 6 2 2" xfId="12279" xr:uid="{381403AA-9CD7-4625-B05D-B658090763BC}"/>
    <cellStyle name="Millares 2 2 2 2 6 2 2 2" xfId="33782" xr:uid="{8E6F5CE8-8670-4D5B-BB5D-0579CA58FA99}"/>
    <cellStyle name="Millares 2 2 2 2 6 2 3" xfId="18914" xr:uid="{D13EB4E0-67DF-4528-A689-C5DD8F103730}"/>
    <cellStyle name="Millares 2 2 2 2 6 2 3 2" xfId="40417" xr:uid="{139DC734-FE3D-4C2D-A0B1-CC18D9D00F34}"/>
    <cellStyle name="Millares 2 2 2 2 6 2 4" xfId="25519" xr:uid="{079D5EDE-6A2C-4E57-8823-3886F60C45E3}"/>
    <cellStyle name="Millares 2 2 2 2 6 2 5" xfId="47022" xr:uid="{A8AC6958-DD93-47C4-B53F-70F221992BCA}"/>
    <cellStyle name="Millares 2 2 2 2 6 3" xfId="6152" xr:uid="{D808A4E0-7C83-4BD2-B779-C112B397715E}"/>
    <cellStyle name="Millares 2 2 2 2 6 3 2" xfId="14418" xr:uid="{580FC6F0-BCE5-4F5B-9F3B-2837296F4413}"/>
    <cellStyle name="Millares 2 2 2 2 6 3 2 2" xfId="35921" xr:uid="{375C3CD9-57E7-4A18-AB9E-410BAAC7D79F}"/>
    <cellStyle name="Millares 2 2 2 2 6 3 3" xfId="21053" xr:uid="{338E9E2F-5577-4EC6-AE24-6556C2EAF0FC}"/>
    <cellStyle name="Millares 2 2 2 2 6 3 3 2" xfId="42556" xr:uid="{26F26794-B1FC-4DE7-B732-2629F83EF501}"/>
    <cellStyle name="Millares 2 2 2 2 6 3 4" xfId="27658" xr:uid="{2CC4663D-8214-413D-9717-CB86221271B8}"/>
    <cellStyle name="Millares 2 2 2 2 6 3 5" xfId="49161" xr:uid="{D0DF9C9E-23BC-4A73-B302-635CD8E03E93}"/>
    <cellStyle name="Millares 2 2 2 2 6 4" xfId="7793" xr:uid="{570C527B-7B30-4B96-AD90-B370D0DBA688}"/>
    <cellStyle name="Millares 2 2 2 2 6 4 2" xfId="29296" xr:uid="{B5B37E50-35DF-4DEB-9EE8-F9B1F087B7AC}"/>
    <cellStyle name="Millares 2 2 2 2 6 5" xfId="9450" xr:uid="{5751516F-F069-4071-B273-4D4795E08455}"/>
    <cellStyle name="Millares 2 2 2 2 6 5 2" xfId="30953" xr:uid="{E70EA0BA-73BB-4BFC-A31E-0D803B0D7B20}"/>
    <cellStyle name="Millares 2 2 2 2 6 6" xfId="16085" xr:uid="{BF59D92B-F327-422A-B579-EDF6A0DBFB90}"/>
    <cellStyle name="Millares 2 2 2 2 6 6 2" xfId="37588" xr:uid="{F8EB68FC-E891-4365-B477-6D82103C1B78}"/>
    <cellStyle name="Millares 2 2 2 2 6 7" xfId="22690" xr:uid="{247A653D-81C2-4BB8-88E5-C4597CDBC702}"/>
    <cellStyle name="Millares 2 2 2 2 6 8" xfId="44193" xr:uid="{25345A28-8B1C-4F4A-8637-524FBFD2A535}"/>
    <cellStyle name="Millares 2 2 2 2 7" xfId="1872" xr:uid="{8C7D99FA-EC06-4E48-8E7B-DC8A7FEC1A0A}"/>
    <cellStyle name="Millares 2 2 2 2 7 2" xfId="10138" xr:uid="{9B93D2A1-8281-4E26-BFB9-9CF045AF2ED1}"/>
    <cellStyle name="Millares 2 2 2 2 7 2 2" xfId="31641" xr:uid="{EACD8CE2-B0DC-4AC1-B366-34FC65E8AA6C}"/>
    <cellStyle name="Millares 2 2 2 2 7 3" xfId="16773" xr:uid="{3F565009-D578-4E79-905A-C14D52A2034A}"/>
    <cellStyle name="Millares 2 2 2 2 7 3 2" xfId="38276" xr:uid="{BF6BE1A3-4CE2-4C3B-B887-770938BEBB9E}"/>
    <cellStyle name="Millares 2 2 2 2 7 4" xfId="23378" xr:uid="{20AA0315-B318-4CB4-AA79-1C9334B745FF}"/>
    <cellStyle name="Millares 2 2 2 2 7 5" xfId="44881" xr:uid="{5B1A4CB1-64C9-491E-B3BC-B2C55594B82C}"/>
    <cellStyle name="Millares 2 2 2 2 8" xfId="2557" xr:uid="{A8D6952C-EF00-4220-A648-011010F9ECA1}"/>
    <cellStyle name="Millares 2 2 2 2 8 2" xfId="10823" xr:uid="{5933D506-B0C8-4B2F-ADFF-D4865BE6C89C}"/>
    <cellStyle name="Millares 2 2 2 2 8 2 2" xfId="32326" xr:uid="{6FA3549D-1BED-429B-9281-088502AFA433}"/>
    <cellStyle name="Millares 2 2 2 2 8 3" xfId="17458" xr:uid="{DB42F017-907C-48ED-9387-AFE4B15C5CD0}"/>
    <cellStyle name="Millares 2 2 2 2 8 3 2" xfId="38961" xr:uid="{2A2B1FAB-1E51-4D7F-AA35-ACED35EF039F}"/>
    <cellStyle name="Millares 2 2 2 2 8 4" xfId="24063" xr:uid="{C0DBB57A-C3CC-4555-B4B4-B85AE4B52CD7}"/>
    <cellStyle name="Millares 2 2 2 2 8 5" xfId="45566" xr:uid="{78BE90E7-9A34-4D4B-91B1-2DE605ABA8CB}"/>
    <cellStyle name="Millares 2 2 2 2 9" xfId="3068" xr:uid="{14574CF4-A43B-448A-8494-5127B0A61D24}"/>
    <cellStyle name="Millares 2 2 2 2 9 2" xfId="11334" xr:uid="{0B2FBBFC-ACB0-4236-9A5A-8455D6030B5B}"/>
    <cellStyle name="Millares 2 2 2 2 9 2 2" xfId="32837" xr:uid="{8D216C6E-07D8-445B-92EF-3B8966F5DD64}"/>
    <cellStyle name="Millares 2 2 2 2 9 3" xfId="17969" xr:uid="{6A78D570-F2B1-4F81-B6A1-862CCE7A2C9C}"/>
    <cellStyle name="Millares 2 2 2 2 9 3 2" xfId="39472" xr:uid="{B9BCE0CD-5B0A-4342-9608-BA5FB386767B}"/>
    <cellStyle name="Millares 2 2 2 2 9 4" xfId="24574" xr:uid="{40F3F922-197B-4764-A518-F8252BBD77AD}"/>
    <cellStyle name="Millares 2 2 2 2 9 5" xfId="46077" xr:uid="{09021AB8-96FA-478C-925D-6F549A357A23}"/>
    <cellStyle name="Millares 2 2 2 3" xfId="461" xr:uid="{59B71066-F58D-45A5-A190-CC7660D14848}"/>
    <cellStyle name="Millares 2 2 2 3 10" xfId="7072" xr:uid="{6C6F47CA-6276-4943-95EE-814098ED15B3}"/>
    <cellStyle name="Millares 2 2 2 3 10 2" xfId="28575" xr:uid="{4E6B6FD6-1F6C-45C5-8A50-09EA5B476AF8}"/>
    <cellStyle name="Millares 2 2 2 3 11" xfId="8728" xr:uid="{9557D003-F6BB-4008-AF60-DE34392CAAED}"/>
    <cellStyle name="Millares 2 2 2 3 11 2" xfId="30231" xr:uid="{BCF7C427-DEE3-4BD4-A89A-68014ED4AA0F}"/>
    <cellStyle name="Millares 2 2 2 3 12" xfId="15364" xr:uid="{FC901498-E899-474C-9133-C37F404D804B}"/>
    <cellStyle name="Millares 2 2 2 3 12 2" xfId="36867" xr:uid="{5EC4784A-DCA1-4456-9CA2-9E2EC0D699F2}"/>
    <cellStyle name="Millares 2 2 2 3 13" xfId="21969" xr:uid="{9D6BD09E-3E3C-4E7B-BDB1-2007022FF114}"/>
    <cellStyle name="Millares 2 2 2 3 14" xfId="43472" xr:uid="{3063708D-6C24-4383-A471-D02B828A9315}"/>
    <cellStyle name="Millares 2 2 2 3 2" xfId="743" xr:uid="{36252670-4A16-4D41-8806-4767F0EC0F4E}"/>
    <cellStyle name="Millares 2 2 2 3 2 10" xfId="15644" xr:uid="{15B76294-3611-4871-AFD3-46E24FA6F2C8}"/>
    <cellStyle name="Millares 2 2 2 3 2 10 2" xfId="37147" xr:uid="{920EB924-6BC1-478C-ADC9-72FF5AF0CDD6}"/>
    <cellStyle name="Millares 2 2 2 3 2 11" xfId="22249" xr:uid="{ECF06870-2784-4054-8426-724110E9142E}"/>
    <cellStyle name="Millares 2 2 2 3 2 12" xfId="43752" xr:uid="{8BE0C502-B7E0-460D-91DC-909E32C98840}"/>
    <cellStyle name="Millares 2 2 2 3 2 2" xfId="1689" xr:uid="{5621B881-1DCC-41F5-A879-8059526101E0}"/>
    <cellStyle name="Millares 2 2 2 3 2 2 2" xfId="4518" xr:uid="{0B18C0BA-DACB-4168-847C-3E5BC4572CBC}"/>
    <cellStyle name="Millares 2 2 2 3 2 2 2 2" xfId="12784" xr:uid="{C48B5500-5FAA-458F-84FB-8990C0E3305D}"/>
    <cellStyle name="Millares 2 2 2 3 2 2 2 2 2" xfId="34287" xr:uid="{EA6D8B47-B8F7-4C1C-9863-92F54EC9088D}"/>
    <cellStyle name="Millares 2 2 2 3 2 2 2 3" xfId="19419" xr:uid="{088CF3D4-BFD0-4E34-877C-711AB7A43B85}"/>
    <cellStyle name="Millares 2 2 2 3 2 2 2 3 2" xfId="40922" xr:uid="{E0022D4C-C2FD-4EB8-9D85-5DEF8E24E945}"/>
    <cellStyle name="Millares 2 2 2 3 2 2 2 4" xfId="26024" xr:uid="{614032AD-FE61-4DCF-84C0-D51D7DB44CE1}"/>
    <cellStyle name="Millares 2 2 2 3 2 2 2 5" xfId="47527" xr:uid="{2D867AF0-8BE1-41C2-B2A1-FE2E257A9733}"/>
    <cellStyle name="Millares 2 2 2 3 2 2 3" xfId="6657" xr:uid="{C4A5DCCA-E92D-4EFB-8AC4-118909499C10}"/>
    <cellStyle name="Millares 2 2 2 3 2 2 3 2" xfId="14923" xr:uid="{C1BDF9F3-ABE8-4B14-AB6E-614596178505}"/>
    <cellStyle name="Millares 2 2 2 3 2 2 3 2 2" xfId="36426" xr:uid="{9A2C2B9A-9288-44CD-94E3-12527B7AE17B}"/>
    <cellStyle name="Millares 2 2 2 3 2 2 3 3" xfId="21558" xr:uid="{842E2FE9-966E-4CFB-9A53-CE1F7F25A9DD}"/>
    <cellStyle name="Millares 2 2 2 3 2 2 3 3 2" xfId="43061" xr:uid="{678C752F-78B5-430F-9828-5652E4A0F6B2}"/>
    <cellStyle name="Millares 2 2 2 3 2 2 3 4" xfId="28163" xr:uid="{291DB639-3A5B-4F8E-A552-3BDAF545B7DE}"/>
    <cellStyle name="Millares 2 2 2 3 2 2 3 5" xfId="49666" xr:uid="{93DA1837-E059-4B16-ADC8-C9846F6E74F2}"/>
    <cellStyle name="Millares 2 2 2 3 2 2 4" xfId="8298" xr:uid="{001DCDE9-B2AE-4ED9-AA4E-EEC2A7A26B42}"/>
    <cellStyle name="Millares 2 2 2 3 2 2 4 2" xfId="29801" xr:uid="{C722DA78-0681-4635-BC7A-FC23637A1921}"/>
    <cellStyle name="Millares 2 2 2 3 2 2 5" xfId="9955" xr:uid="{7016A5AD-37C9-47C8-9E6C-BD904BE68558}"/>
    <cellStyle name="Millares 2 2 2 3 2 2 5 2" xfId="31458" xr:uid="{136688AA-5F26-4229-A895-3255B596386C}"/>
    <cellStyle name="Millares 2 2 2 3 2 2 6" xfId="16590" xr:uid="{DE7592D4-8531-4E0C-820E-B8FD5DCFDC56}"/>
    <cellStyle name="Millares 2 2 2 3 2 2 6 2" xfId="38093" xr:uid="{6BEDC7DB-E64E-4CF3-B024-400EE078516C}"/>
    <cellStyle name="Millares 2 2 2 3 2 2 7" xfId="23195" xr:uid="{76E54723-9351-4178-A3AA-EC1EFDAE6875}"/>
    <cellStyle name="Millares 2 2 2 3 2 2 8" xfId="44698" xr:uid="{5307B6C6-2475-4799-8297-661019B94551}"/>
    <cellStyle name="Millares 2 2 2 3 2 3" xfId="2376" xr:uid="{B39C71E0-F5B9-421F-9318-CC35FFD649A5}"/>
    <cellStyle name="Millares 2 2 2 3 2 3 2" xfId="10642" xr:uid="{BEE3EF89-6BED-4997-A0A6-3B3D02FF7D13}"/>
    <cellStyle name="Millares 2 2 2 3 2 3 2 2" xfId="32145" xr:uid="{017771C9-6CC1-4820-9F28-465DD0420B50}"/>
    <cellStyle name="Millares 2 2 2 3 2 3 3" xfId="17277" xr:uid="{6CE7206D-79F8-4B3E-898C-8A1B1301F938}"/>
    <cellStyle name="Millares 2 2 2 3 2 3 3 2" xfId="38780" xr:uid="{D637ADBC-8B90-4DA2-B034-9E6B8EDFAD35}"/>
    <cellStyle name="Millares 2 2 2 3 2 3 4" xfId="23882" xr:uid="{956C10D3-74B1-4FAB-B125-A262D946F984}"/>
    <cellStyle name="Millares 2 2 2 3 2 3 5" xfId="45385" xr:uid="{FB2AD753-7640-4A19-BD37-B22B66E9D0F5}"/>
    <cellStyle name="Millares 2 2 2 3 2 4" xfId="2893" xr:uid="{0520F82B-AA10-4F08-982F-F6B52EF524FC}"/>
    <cellStyle name="Millares 2 2 2 3 2 4 2" xfId="11159" xr:uid="{C346D715-E402-4F01-B4B0-BFA818186196}"/>
    <cellStyle name="Millares 2 2 2 3 2 4 2 2" xfId="32662" xr:uid="{D04164F5-612A-4FA8-B38A-37A61F381999}"/>
    <cellStyle name="Millares 2 2 2 3 2 4 3" xfId="17794" xr:uid="{FA9FBA3A-11FC-4448-B6E8-33238781ECD4}"/>
    <cellStyle name="Millares 2 2 2 3 2 4 3 2" xfId="39297" xr:uid="{97D6D4EE-D53D-4175-B4E3-4949BC4874A4}"/>
    <cellStyle name="Millares 2 2 2 3 2 4 4" xfId="24399" xr:uid="{6358E17A-9303-4B29-8100-E1214227849A}"/>
    <cellStyle name="Millares 2 2 2 3 2 4 5" xfId="45902" xr:uid="{178071A2-DD3D-4158-8A0E-5E7FDB48C0AB}"/>
    <cellStyle name="Millares 2 2 2 3 2 5" xfId="3572" xr:uid="{9B4594D4-CDD7-426D-8A4C-BB4E7A284FAD}"/>
    <cellStyle name="Millares 2 2 2 3 2 5 2" xfId="11838" xr:uid="{6CDBD90D-2DFD-4BA9-B0E7-DA65EC87EE99}"/>
    <cellStyle name="Millares 2 2 2 3 2 5 2 2" xfId="33341" xr:uid="{2C9C100E-7594-4974-A0B9-190652F71FDD}"/>
    <cellStyle name="Millares 2 2 2 3 2 5 3" xfId="18473" xr:uid="{E9B6336A-4ECE-4665-8332-688830644D7F}"/>
    <cellStyle name="Millares 2 2 2 3 2 5 3 2" xfId="39976" xr:uid="{002710AF-DE48-480A-87C5-9A6D26B01C68}"/>
    <cellStyle name="Millares 2 2 2 3 2 5 4" xfId="25078" xr:uid="{79B56520-C166-4A83-BB21-88D0F89C5521}"/>
    <cellStyle name="Millares 2 2 2 3 2 5 5" xfId="46581" xr:uid="{423C7E46-861B-45DD-9A7C-EF327C6DA416}"/>
    <cellStyle name="Millares 2 2 2 3 2 6" xfId="5037" xr:uid="{489066AC-14F5-42BD-833D-A5250191BE4F}"/>
    <cellStyle name="Millares 2 2 2 3 2 6 2" xfId="13303" xr:uid="{6C8331C5-F0CC-4BD9-8F75-EEB3344448BD}"/>
    <cellStyle name="Millares 2 2 2 3 2 6 2 2" xfId="34806" xr:uid="{96BDB0E0-6ADE-4C67-B720-F251848F6D3F}"/>
    <cellStyle name="Millares 2 2 2 3 2 6 3" xfId="19938" xr:uid="{46DA1FEC-8994-458F-9517-BE74E2F9EFB6}"/>
    <cellStyle name="Millares 2 2 2 3 2 6 3 2" xfId="41441" xr:uid="{8B3875F1-2E92-4A1A-9408-BD99BB437568}"/>
    <cellStyle name="Millares 2 2 2 3 2 6 4" xfId="26543" xr:uid="{042CFA42-0DB3-4EAF-B2A1-DA391042E85F}"/>
    <cellStyle name="Millares 2 2 2 3 2 6 5" xfId="48046" xr:uid="{93185E42-D4B0-4E0C-9DCB-23ECAACF8B0B}"/>
    <cellStyle name="Millares 2 2 2 3 2 7" xfId="5711" xr:uid="{514F2BF0-2ADE-48B4-AAB6-F2C4B2E2ADC0}"/>
    <cellStyle name="Millares 2 2 2 3 2 7 2" xfId="13977" xr:uid="{A7E664F2-7F7B-4949-A205-B077869D464C}"/>
    <cellStyle name="Millares 2 2 2 3 2 7 2 2" xfId="35480" xr:uid="{4765A808-7BA5-46EA-92C0-A8BAB1CF2FF4}"/>
    <cellStyle name="Millares 2 2 2 3 2 7 3" xfId="20612" xr:uid="{771B33F8-5248-4ED1-9291-D24E97D1CB4F}"/>
    <cellStyle name="Millares 2 2 2 3 2 7 3 2" xfId="42115" xr:uid="{1974C022-445C-4D4A-A92A-D686C12AC94E}"/>
    <cellStyle name="Millares 2 2 2 3 2 7 4" xfId="27217" xr:uid="{28DE326B-DAAD-4751-B801-461F09184385}"/>
    <cellStyle name="Millares 2 2 2 3 2 7 5" xfId="48720" xr:uid="{694C9F7F-E165-4566-89D3-B08A8A87EE3C}"/>
    <cellStyle name="Millares 2 2 2 3 2 8" xfId="7352" xr:uid="{808AF0EE-E87C-45A5-92C2-8D63C0069515}"/>
    <cellStyle name="Millares 2 2 2 3 2 8 2" xfId="28855" xr:uid="{1090BF28-019D-4F53-870B-1A6C8F6CA2C1}"/>
    <cellStyle name="Millares 2 2 2 3 2 9" xfId="9009" xr:uid="{C1B2E66D-5ED8-42EC-9FCD-418547A96BC7}"/>
    <cellStyle name="Millares 2 2 2 3 2 9 2" xfId="30512" xr:uid="{28C1FC9F-08F7-417D-BAF3-F4022F634B08}"/>
    <cellStyle name="Millares 2 2 2 3 3" xfId="1013" xr:uid="{784BD03D-5FE4-4AA5-AD9B-0814C630AB4D}"/>
    <cellStyle name="Millares 2 2 2 3 3 2" xfId="3842" xr:uid="{AE51653E-0278-432D-A201-37339A3D4D5D}"/>
    <cellStyle name="Millares 2 2 2 3 3 2 2" xfId="12108" xr:uid="{D17AC15D-D610-4B5B-86B0-D02595D5BDA8}"/>
    <cellStyle name="Millares 2 2 2 3 3 2 2 2" xfId="33611" xr:uid="{3469CAC2-42A1-4AD2-93FF-DABD118BC164}"/>
    <cellStyle name="Millares 2 2 2 3 3 2 3" xfId="18743" xr:uid="{9AD96EEB-48D9-4C4A-9B47-22951544DA16}"/>
    <cellStyle name="Millares 2 2 2 3 3 2 3 2" xfId="40246" xr:uid="{481F6776-A297-4F56-8164-1FCAA7DC2ED0}"/>
    <cellStyle name="Millares 2 2 2 3 3 2 4" xfId="25348" xr:uid="{8D4A4A28-5786-42C9-AF75-F778E4493EFC}"/>
    <cellStyle name="Millares 2 2 2 3 3 2 5" xfId="46851" xr:uid="{CB683ACE-906B-4DA8-9119-6D35F7A2A9BE}"/>
    <cellStyle name="Millares 2 2 2 3 3 3" xfId="5981" xr:uid="{01DD1FE0-C8A5-4220-8DDA-4AF05F1AE864}"/>
    <cellStyle name="Millares 2 2 2 3 3 3 2" xfId="14247" xr:uid="{2CDEDFA2-4C90-4813-8085-F2CAB948E458}"/>
    <cellStyle name="Millares 2 2 2 3 3 3 2 2" xfId="35750" xr:uid="{FB2AEADA-F481-4DAB-9D07-422F65FEEA9C}"/>
    <cellStyle name="Millares 2 2 2 3 3 3 3" xfId="20882" xr:uid="{26BDE650-0BC6-4B20-A811-DB075A9541B7}"/>
    <cellStyle name="Millares 2 2 2 3 3 3 3 2" xfId="42385" xr:uid="{2B34C961-2E1E-4D28-B835-123F3650DFEC}"/>
    <cellStyle name="Millares 2 2 2 3 3 3 4" xfId="27487" xr:uid="{B8859E8B-EC2B-47E9-8048-7702ACAED387}"/>
    <cellStyle name="Millares 2 2 2 3 3 3 5" xfId="48990" xr:uid="{333D93F2-0523-40B8-9974-7D54A8F196A6}"/>
    <cellStyle name="Millares 2 2 2 3 3 4" xfId="7622" xr:uid="{26DF520F-8E24-4785-9541-FE633046517B}"/>
    <cellStyle name="Millares 2 2 2 3 3 4 2" xfId="29125" xr:uid="{3DB25B45-45B8-42F0-8581-9EDEE330A91B}"/>
    <cellStyle name="Millares 2 2 2 3 3 5" xfId="9279" xr:uid="{904CC82A-CFF7-419C-AA3C-47DE347870E2}"/>
    <cellStyle name="Millares 2 2 2 3 3 5 2" xfId="30782" xr:uid="{84EFAF52-66D7-4798-855F-4A46CBF3DCE7}"/>
    <cellStyle name="Millares 2 2 2 3 3 6" xfId="15914" xr:uid="{92454DB3-404B-4654-A085-FA349D935FA1}"/>
    <cellStyle name="Millares 2 2 2 3 3 6 2" xfId="37417" xr:uid="{E519C844-3B84-49CF-8459-983C0D4B213E}"/>
    <cellStyle name="Millares 2 2 2 3 3 7" xfId="22519" xr:uid="{D5EFAB4F-D212-47CD-880A-473CC479A972}"/>
    <cellStyle name="Millares 2 2 2 3 3 8" xfId="44022" xr:uid="{643203E6-6A82-4095-B931-0C5BFA41595A}"/>
    <cellStyle name="Millares 2 2 2 3 4" xfId="1409" xr:uid="{F86FFFEF-353E-4E32-8358-7F385F631966}"/>
    <cellStyle name="Millares 2 2 2 3 4 2" xfId="4238" xr:uid="{BD51D465-E244-40FC-B620-C11656784E83}"/>
    <cellStyle name="Millares 2 2 2 3 4 2 2" xfId="12504" xr:uid="{A7482BA4-9D73-4E97-A020-D7407F911181}"/>
    <cellStyle name="Millares 2 2 2 3 4 2 2 2" xfId="34007" xr:uid="{3BFADF21-EA05-4E97-9D5E-C14D92BD1E8A}"/>
    <cellStyle name="Millares 2 2 2 3 4 2 3" xfId="19139" xr:uid="{8D5EBA16-92B1-4FDB-89CE-3876F02CA5CF}"/>
    <cellStyle name="Millares 2 2 2 3 4 2 3 2" xfId="40642" xr:uid="{9B7844B5-3850-439A-B06E-9987FE61D1AE}"/>
    <cellStyle name="Millares 2 2 2 3 4 2 4" xfId="25744" xr:uid="{6AB7E711-E095-4074-8353-A43E742045E9}"/>
    <cellStyle name="Millares 2 2 2 3 4 2 5" xfId="47247" xr:uid="{970D0819-9DA9-48AC-90EE-23AAD6E2E953}"/>
    <cellStyle name="Millares 2 2 2 3 4 3" xfId="6377" xr:uid="{00FE7E22-98CA-4295-9547-4A1F9A2DCEE3}"/>
    <cellStyle name="Millares 2 2 2 3 4 3 2" xfId="14643" xr:uid="{23CB240B-AE28-4D3B-9F9F-9BFB7B07B454}"/>
    <cellStyle name="Millares 2 2 2 3 4 3 2 2" xfId="36146" xr:uid="{1BD1D3F0-F7CA-4F87-AFB5-8E0FC439EB66}"/>
    <cellStyle name="Millares 2 2 2 3 4 3 3" xfId="21278" xr:uid="{50E7B15D-4953-4843-9BDB-B49C0777B3F9}"/>
    <cellStyle name="Millares 2 2 2 3 4 3 3 2" xfId="42781" xr:uid="{BE17BC8E-8829-4DB6-B442-5FB2BE50B77A}"/>
    <cellStyle name="Millares 2 2 2 3 4 3 4" xfId="27883" xr:uid="{5CAD1F34-D01C-40EF-B29D-54DBB30E19A0}"/>
    <cellStyle name="Millares 2 2 2 3 4 3 5" xfId="49386" xr:uid="{CC759253-999F-4300-B224-14D221246E0A}"/>
    <cellStyle name="Millares 2 2 2 3 4 4" xfId="8018" xr:uid="{79B4FBD4-94AA-491B-9ECE-E1608C225392}"/>
    <cellStyle name="Millares 2 2 2 3 4 4 2" xfId="29521" xr:uid="{7AB2777A-C612-4DFB-84F5-A07134A538F8}"/>
    <cellStyle name="Millares 2 2 2 3 4 5" xfId="9675" xr:uid="{39702451-0341-47F1-AD2F-C2A45F7A4EAD}"/>
    <cellStyle name="Millares 2 2 2 3 4 5 2" xfId="31178" xr:uid="{722E36A5-1DF6-49C4-B5C5-927A1D343DB2}"/>
    <cellStyle name="Millares 2 2 2 3 4 6" xfId="16310" xr:uid="{BAE95F3D-2ADC-4663-844C-DBAF3FA58681}"/>
    <cellStyle name="Millares 2 2 2 3 4 6 2" xfId="37813" xr:uid="{543FEBD2-DD5D-443B-80B6-800B8DDBEE72}"/>
    <cellStyle name="Millares 2 2 2 3 4 7" xfId="22915" xr:uid="{3CBC10D8-8714-47F0-98E2-B7A59A7E70C8}"/>
    <cellStyle name="Millares 2 2 2 3 4 8" xfId="44418" xr:uid="{D4220B83-344B-4F89-B8F6-046443F81647}"/>
    <cellStyle name="Millares 2 2 2 3 5" xfId="2096" xr:uid="{3CFCFB11-0FDA-4552-B8B5-84C22ACEC08D}"/>
    <cellStyle name="Millares 2 2 2 3 5 2" xfId="10362" xr:uid="{4B2EBA92-DB8F-4585-AD53-A72B02BCDDEC}"/>
    <cellStyle name="Millares 2 2 2 3 5 2 2" xfId="31865" xr:uid="{E4F2A805-4F94-4481-8823-5F125D728A4F}"/>
    <cellStyle name="Millares 2 2 2 3 5 3" xfId="16997" xr:uid="{FC05EB97-AA1B-4CAC-BD43-B0DA37D33EC3}"/>
    <cellStyle name="Millares 2 2 2 3 5 3 2" xfId="38500" xr:uid="{02D27C39-49C8-45BA-B216-1132106D071D}"/>
    <cellStyle name="Millares 2 2 2 3 5 4" xfId="23602" xr:uid="{8A412CE1-6E23-4685-8A91-18871B10457B}"/>
    <cellStyle name="Millares 2 2 2 3 5 5" xfId="45105" xr:uid="{1FFAF4C6-11E5-4D6C-A41C-938386332A18}"/>
    <cellStyle name="Millares 2 2 2 3 6" xfId="2644" xr:uid="{E5EA89A7-BC46-445B-8E4C-A0867AFADEE7}"/>
    <cellStyle name="Millares 2 2 2 3 6 2" xfId="10910" xr:uid="{D79AF22A-852B-4A41-BDE9-986BFE27144F}"/>
    <cellStyle name="Millares 2 2 2 3 6 2 2" xfId="32413" xr:uid="{C34B44CC-0108-47A5-AD41-8C2F6A9CB640}"/>
    <cellStyle name="Millares 2 2 2 3 6 3" xfId="17545" xr:uid="{BB0FA669-B22F-4F86-B89D-870E4C5CF360}"/>
    <cellStyle name="Millares 2 2 2 3 6 3 2" xfId="39048" xr:uid="{453ED00B-46FD-4FF8-B1D7-7CEB8211A175}"/>
    <cellStyle name="Millares 2 2 2 3 6 4" xfId="24150" xr:uid="{E0567AED-378D-4419-A671-0AE0E2C72FFF}"/>
    <cellStyle name="Millares 2 2 2 3 6 5" xfId="45653" xr:uid="{87F0B981-F2EE-444F-9099-D1D401FD2A62}"/>
    <cellStyle name="Millares 2 2 2 3 7" xfId="3292" xr:uid="{468C6390-A1D0-442E-B20D-506AD059F75E}"/>
    <cellStyle name="Millares 2 2 2 3 7 2" xfId="11558" xr:uid="{14667470-AD60-4017-9EAC-7ADD70D8255C}"/>
    <cellStyle name="Millares 2 2 2 3 7 2 2" xfId="33061" xr:uid="{522D6DFB-B10E-4D97-8F41-D9DB757FB49F}"/>
    <cellStyle name="Millares 2 2 2 3 7 3" xfId="18193" xr:uid="{28E34F10-0A29-46CA-8CC4-CAAC5301ED3F}"/>
    <cellStyle name="Millares 2 2 2 3 7 3 2" xfId="39696" xr:uid="{DB4FC7AD-781A-431D-9AE7-A46428372050}"/>
    <cellStyle name="Millares 2 2 2 3 7 4" xfId="24798" xr:uid="{95CDFC07-F63D-4A31-BCDB-722CD6D8E77C}"/>
    <cellStyle name="Millares 2 2 2 3 7 5" xfId="46301" xr:uid="{67A73FBA-7494-440F-B6C7-8A51B8A04E59}"/>
    <cellStyle name="Millares 2 2 2 3 8" xfId="4788" xr:uid="{9EFB4DBE-68AD-4771-8A20-4D0D1554B470}"/>
    <cellStyle name="Millares 2 2 2 3 8 2" xfId="13054" xr:uid="{EE4E4523-2864-4398-829D-BA3DFC542333}"/>
    <cellStyle name="Millares 2 2 2 3 8 2 2" xfId="34557" xr:uid="{6232CAFC-E090-41AC-9D7A-934D24E225F4}"/>
    <cellStyle name="Millares 2 2 2 3 8 3" xfId="19689" xr:uid="{A123590D-6CDA-48AB-B487-99DD54562CFC}"/>
    <cellStyle name="Millares 2 2 2 3 8 3 2" xfId="41192" xr:uid="{4B5D4E70-3508-4F99-A700-00B274CF7475}"/>
    <cellStyle name="Millares 2 2 2 3 8 4" xfId="26294" xr:uid="{D17ACA06-166E-4014-A278-EA3CCC698ADF}"/>
    <cellStyle name="Millares 2 2 2 3 8 5" xfId="47797" xr:uid="{15F565C7-8BEC-4DC8-A2FA-DAAE86022435}"/>
    <cellStyle name="Millares 2 2 2 3 9" xfId="5431" xr:uid="{4117C618-0D35-4043-8DDB-99304B006909}"/>
    <cellStyle name="Millares 2 2 2 3 9 2" xfId="13697" xr:uid="{716BF078-11E1-4315-9067-B0637A6EE986}"/>
    <cellStyle name="Millares 2 2 2 3 9 2 2" xfId="35200" xr:uid="{906DFF97-6B97-439D-A610-23DF5A5180DE}"/>
    <cellStyle name="Millares 2 2 2 3 9 3" xfId="20332" xr:uid="{E4963902-6600-468F-8623-317AC0BBFF41}"/>
    <cellStyle name="Millares 2 2 2 3 9 3 2" xfId="41835" xr:uid="{1770604E-B91E-48B3-B954-317C47316BF8}"/>
    <cellStyle name="Millares 2 2 2 3 9 4" xfId="26937" xr:uid="{CC6F6144-7126-4517-AA43-41E2B0D04363}"/>
    <cellStyle name="Millares 2 2 2 3 9 5" xfId="48440" xr:uid="{8F922B08-3ACD-4B8F-880A-CA12130E4729}"/>
    <cellStyle name="Millares 2 2 2 4" xfId="334" xr:uid="{EC4240B7-7340-436C-8826-A187919A3655}"/>
    <cellStyle name="Millares 2 2 2 4 10" xfId="15237" xr:uid="{35A0166F-56D4-426D-A2A7-B1CF3EF11412}"/>
    <cellStyle name="Millares 2 2 2 4 10 2" xfId="36740" xr:uid="{70FF700C-494C-491F-9CE6-1928E2BA8488}"/>
    <cellStyle name="Millares 2 2 2 4 11" xfId="21842" xr:uid="{FDDCA775-EFAF-4CBA-9290-560E7B0575F4}"/>
    <cellStyle name="Millares 2 2 2 4 12" xfId="43345" xr:uid="{518767AB-1DF1-45F6-ADF4-26BC8D4DEDCB}"/>
    <cellStyle name="Millares 2 2 2 4 2" xfId="1282" xr:uid="{ABE1B3B4-2256-4FE8-BDAA-6548FB1A3A2D}"/>
    <cellStyle name="Millares 2 2 2 4 2 2" xfId="4111" xr:uid="{8D19F453-D198-4D0E-8D08-274D86F2B28A}"/>
    <cellStyle name="Millares 2 2 2 4 2 2 2" xfId="12377" xr:uid="{9973DFA1-4FEA-4DD4-A8EC-B1DC7392866B}"/>
    <cellStyle name="Millares 2 2 2 4 2 2 2 2" xfId="33880" xr:uid="{E4011C37-B196-4D49-AC21-9E93D580AA0D}"/>
    <cellStyle name="Millares 2 2 2 4 2 2 3" xfId="19012" xr:uid="{68FB05CE-C42B-4620-A063-8A56F4BD95B0}"/>
    <cellStyle name="Millares 2 2 2 4 2 2 3 2" xfId="40515" xr:uid="{9A993996-1347-4FDB-8762-3407DC098116}"/>
    <cellStyle name="Millares 2 2 2 4 2 2 4" xfId="25617" xr:uid="{67209ED0-16CF-4CEC-ACB3-4DEB59037784}"/>
    <cellStyle name="Millares 2 2 2 4 2 2 5" xfId="47120" xr:uid="{D74E019A-662C-4445-9C8F-53E06E39C230}"/>
    <cellStyle name="Millares 2 2 2 4 2 3" xfId="6250" xr:uid="{91305134-6EE4-41A5-B3C7-4D208CF67D3A}"/>
    <cellStyle name="Millares 2 2 2 4 2 3 2" xfId="14516" xr:uid="{F5BB7DCD-06F2-42E3-9732-8B61F8CB066E}"/>
    <cellStyle name="Millares 2 2 2 4 2 3 2 2" xfId="36019" xr:uid="{0E910D5A-3714-498B-B8FC-C64B34CD4372}"/>
    <cellStyle name="Millares 2 2 2 4 2 3 3" xfId="21151" xr:uid="{28131919-0560-47E1-92B0-CCC5EE098ECF}"/>
    <cellStyle name="Millares 2 2 2 4 2 3 3 2" xfId="42654" xr:uid="{62502D41-4912-4608-9DE4-9F178A47A218}"/>
    <cellStyle name="Millares 2 2 2 4 2 3 4" xfId="27756" xr:uid="{AC401559-C11D-47C3-94C3-12096826A238}"/>
    <cellStyle name="Millares 2 2 2 4 2 3 5" xfId="49259" xr:uid="{F5B2DC57-794B-46D4-B1C4-8E7E2747A4A1}"/>
    <cellStyle name="Millares 2 2 2 4 2 4" xfId="7891" xr:uid="{FF42C9FA-2165-442F-A8B7-A1CD751DD5FD}"/>
    <cellStyle name="Millares 2 2 2 4 2 4 2" xfId="29394" xr:uid="{107EE183-1269-4362-A7ED-6C62AD7B7350}"/>
    <cellStyle name="Millares 2 2 2 4 2 5" xfId="9548" xr:uid="{72E7056A-5D8E-48B0-BE29-03890136AEDA}"/>
    <cellStyle name="Millares 2 2 2 4 2 5 2" xfId="31051" xr:uid="{599DE24D-D4F2-46D8-952C-5A745D31143F}"/>
    <cellStyle name="Millares 2 2 2 4 2 6" xfId="16183" xr:uid="{595BE599-2E3D-4761-93B4-080B88B79CEF}"/>
    <cellStyle name="Millares 2 2 2 4 2 6 2" xfId="37686" xr:uid="{D59CB9AC-68A3-409C-A236-4294658E7BD9}"/>
    <cellStyle name="Millares 2 2 2 4 2 7" xfId="22788" xr:uid="{112B4FC7-AB51-4D58-9802-2D0F70B32754}"/>
    <cellStyle name="Millares 2 2 2 4 2 8" xfId="44291" xr:uid="{5F97ADCF-DE8F-4FF6-A5D1-B6BADCB022AD}"/>
    <cellStyle name="Millares 2 2 2 4 3" xfId="1969" xr:uid="{F2835D4F-DA6D-4B21-BD4C-9873A4C2C453}"/>
    <cellStyle name="Millares 2 2 2 4 3 2" xfId="10235" xr:uid="{1BD06DD7-21EF-4C5E-9CAE-DBF828DA1216}"/>
    <cellStyle name="Millares 2 2 2 4 3 2 2" xfId="31738" xr:uid="{BABA1653-BF24-4F3A-9132-787BC6017E3B}"/>
    <cellStyle name="Millares 2 2 2 4 3 3" xfId="16870" xr:uid="{9305AC2C-0C68-4E80-A95A-1AB55D9A66F6}"/>
    <cellStyle name="Millares 2 2 2 4 3 3 2" xfId="38373" xr:uid="{E11AFAE4-B3CD-474C-987E-771E26031E13}"/>
    <cellStyle name="Millares 2 2 2 4 3 4" xfId="23475" xr:uid="{E276F1D3-FD3D-4C31-B124-57F986D46793}"/>
    <cellStyle name="Millares 2 2 2 4 3 5" xfId="44978" xr:uid="{51925DE0-697F-4AA4-A4BD-048701CD80BB}"/>
    <cellStyle name="Millares 2 2 2 4 4" xfId="2768" xr:uid="{B97B895C-8AE0-4DF2-A93C-4E4D588EF5E1}"/>
    <cellStyle name="Millares 2 2 2 4 4 2" xfId="11034" xr:uid="{15FA3088-58E6-4994-A531-ED7721048FA2}"/>
    <cellStyle name="Millares 2 2 2 4 4 2 2" xfId="32537" xr:uid="{02AFB685-C9D9-45CF-A453-ADB12054B64D}"/>
    <cellStyle name="Millares 2 2 2 4 4 3" xfId="17669" xr:uid="{B9DB11F1-F88C-4D40-9725-C9523666C2FB}"/>
    <cellStyle name="Millares 2 2 2 4 4 3 2" xfId="39172" xr:uid="{88A825EA-C9DF-4816-A2A8-6409CF15694D}"/>
    <cellStyle name="Millares 2 2 2 4 4 4" xfId="24274" xr:uid="{CEB7B005-AB7D-429F-A651-3B86C509A6B5}"/>
    <cellStyle name="Millares 2 2 2 4 4 5" xfId="45777" xr:uid="{6C493154-2D3C-4CBD-825A-0C9A7BD5646B}"/>
    <cellStyle name="Millares 2 2 2 4 5" xfId="3165" xr:uid="{4AA30B9B-E723-40A5-8095-1B91F8C9D6DE}"/>
    <cellStyle name="Millares 2 2 2 4 5 2" xfId="11431" xr:uid="{71AC9BF7-E387-4630-A066-77CA248EF52B}"/>
    <cellStyle name="Millares 2 2 2 4 5 2 2" xfId="32934" xr:uid="{BD8866D1-136B-4C14-A335-B6C946898787}"/>
    <cellStyle name="Millares 2 2 2 4 5 3" xfId="18066" xr:uid="{21FCE40C-E6EB-4F5D-98B2-E58D11808AEE}"/>
    <cellStyle name="Millares 2 2 2 4 5 3 2" xfId="39569" xr:uid="{99AA839B-8C87-490A-A8CF-43CDBD9A8562}"/>
    <cellStyle name="Millares 2 2 2 4 5 4" xfId="24671" xr:uid="{48053BF1-DA62-4775-A45E-BC39FDF0C5E2}"/>
    <cellStyle name="Millares 2 2 2 4 5 5" xfId="46174" xr:uid="{8FD3C07B-4FBE-4C32-B985-0F6D0323EBC2}"/>
    <cellStyle name="Millares 2 2 2 4 6" xfId="4912" xr:uid="{783BE1CD-C333-4EF6-AAE8-14EF0C14C885}"/>
    <cellStyle name="Millares 2 2 2 4 6 2" xfId="13178" xr:uid="{9F33EFDB-A1E4-41C6-B62F-B59D07A8FB56}"/>
    <cellStyle name="Millares 2 2 2 4 6 2 2" xfId="34681" xr:uid="{EAC96C2F-96EE-4A61-98BA-AD8AC7133748}"/>
    <cellStyle name="Millares 2 2 2 4 6 3" xfId="19813" xr:uid="{AB4BE37B-DF32-48B4-9AE1-E59060E522E2}"/>
    <cellStyle name="Millares 2 2 2 4 6 3 2" xfId="41316" xr:uid="{BDF902FE-E415-455F-9A79-0E9D59085C54}"/>
    <cellStyle name="Millares 2 2 2 4 6 4" xfId="26418" xr:uid="{5F69AADA-1696-4882-8CFE-FAFA05D0A589}"/>
    <cellStyle name="Millares 2 2 2 4 6 5" xfId="47921" xr:uid="{B34527B4-CA93-49E3-80A2-A9C8DD98834A}"/>
    <cellStyle name="Millares 2 2 2 4 7" xfId="5304" xr:uid="{E1598E2C-60B3-41D0-A494-7A543011ACEC}"/>
    <cellStyle name="Millares 2 2 2 4 7 2" xfId="13570" xr:uid="{F001702B-0B5C-48F8-8793-F338B05413B0}"/>
    <cellStyle name="Millares 2 2 2 4 7 2 2" xfId="35073" xr:uid="{D05580B0-A7A1-4D89-9A6A-A74A23D2D063}"/>
    <cellStyle name="Millares 2 2 2 4 7 3" xfId="20205" xr:uid="{C4C3810B-AF73-4623-9886-391352BC0978}"/>
    <cellStyle name="Millares 2 2 2 4 7 3 2" xfId="41708" xr:uid="{435C4FA1-2579-4041-90CB-870FE1A234C3}"/>
    <cellStyle name="Millares 2 2 2 4 7 4" xfId="26810" xr:uid="{15F78FB9-EBB9-402B-96F4-E6ECF0CFE980}"/>
    <cellStyle name="Millares 2 2 2 4 7 5" xfId="48313" xr:uid="{4FE94416-F3BB-4CE2-A6A4-ED28FE6705A0}"/>
    <cellStyle name="Millares 2 2 2 4 8" xfId="6945" xr:uid="{2A89002D-C574-4F7E-894D-307B64DE57C2}"/>
    <cellStyle name="Millares 2 2 2 4 8 2" xfId="28448" xr:uid="{2A7571B5-1990-4B82-A709-E30C6E89A373}"/>
    <cellStyle name="Millares 2 2 2 4 9" xfId="8601" xr:uid="{817AD0AA-24F3-47B4-839F-DC12F37022EC}"/>
    <cellStyle name="Millares 2 2 2 4 9 2" xfId="30104" xr:uid="{C6017285-1FB5-435E-A21B-9D9BD9CA866F}"/>
    <cellStyle name="Millares 2 2 2 5" xfId="618" xr:uid="{16C95289-22A4-4F08-91D2-52BCA6F856B8}"/>
    <cellStyle name="Millares 2 2 2 5 10" xfId="43627" xr:uid="{F94169EB-FC20-40C6-851D-56E35E886A09}"/>
    <cellStyle name="Millares 2 2 2 5 2" xfId="1564" xr:uid="{8F5F0B1A-41B3-4044-ABCE-7387C58BF4F7}"/>
    <cellStyle name="Millares 2 2 2 5 2 2" xfId="4393" xr:uid="{FAE8D135-066B-441E-B712-E4D30DAF4CC7}"/>
    <cellStyle name="Millares 2 2 2 5 2 2 2" xfId="12659" xr:uid="{D7775B4F-1A90-49E3-9E53-DB5CD032511D}"/>
    <cellStyle name="Millares 2 2 2 5 2 2 2 2" xfId="34162" xr:uid="{A3D3AD49-548C-4BEF-8303-AD2A4B48469D}"/>
    <cellStyle name="Millares 2 2 2 5 2 2 3" xfId="19294" xr:uid="{F27CAB3D-6E64-4D10-B37C-F1E75C25B58B}"/>
    <cellStyle name="Millares 2 2 2 5 2 2 3 2" xfId="40797" xr:uid="{0E8C43AB-A97A-4DC0-AAB7-69D5AA4D5ACD}"/>
    <cellStyle name="Millares 2 2 2 5 2 2 4" xfId="25899" xr:uid="{AEB7A565-5B9E-4BF9-8773-7D832D852087}"/>
    <cellStyle name="Millares 2 2 2 5 2 2 5" xfId="47402" xr:uid="{C79678A5-5885-43C0-9363-2494CFA563FC}"/>
    <cellStyle name="Millares 2 2 2 5 2 3" xfId="6532" xr:uid="{D0705B8A-4AFB-4456-986D-C0269DF29B03}"/>
    <cellStyle name="Millares 2 2 2 5 2 3 2" xfId="14798" xr:uid="{178AD988-EA13-4BA1-90B0-6437C6F6EB56}"/>
    <cellStyle name="Millares 2 2 2 5 2 3 2 2" xfId="36301" xr:uid="{8FA6476C-93A5-4822-9BAD-3519C7C316F1}"/>
    <cellStyle name="Millares 2 2 2 5 2 3 3" xfId="21433" xr:uid="{1E2E926E-DE15-42ED-AAB6-C1FB88C7020F}"/>
    <cellStyle name="Millares 2 2 2 5 2 3 3 2" xfId="42936" xr:uid="{773933AB-51C5-4355-8813-A090944D531A}"/>
    <cellStyle name="Millares 2 2 2 5 2 3 4" xfId="28038" xr:uid="{4C098D47-9C01-45F8-8842-7B9DD5275A7B}"/>
    <cellStyle name="Millares 2 2 2 5 2 3 5" xfId="49541" xr:uid="{CBBEE9C0-190B-4525-ABE0-626BEE772DA2}"/>
    <cellStyle name="Millares 2 2 2 5 2 4" xfId="8173" xr:uid="{C61C0864-B0B4-47AB-B187-2F7A6D9C28E6}"/>
    <cellStyle name="Millares 2 2 2 5 2 4 2" xfId="29676" xr:uid="{04041F61-B0C2-4DCC-9E5F-6F66910E5D99}"/>
    <cellStyle name="Millares 2 2 2 5 2 5" xfId="9830" xr:uid="{4B1D2607-39F9-41D0-A26F-E814DF321855}"/>
    <cellStyle name="Millares 2 2 2 5 2 5 2" xfId="31333" xr:uid="{2190612D-CFA5-4D6E-8B96-44A71769A048}"/>
    <cellStyle name="Millares 2 2 2 5 2 6" xfId="16465" xr:uid="{8591ED6D-9182-4235-A0B5-C272133765F5}"/>
    <cellStyle name="Millares 2 2 2 5 2 6 2" xfId="37968" xr:uid="{D95E6C0F-7E82-4A66-B59E-085A0DAEA4FA}"/>
    <cellStyle name="Millares 2 2 2 5 2 7" xfId="23070" xr:uid="{0E812297-4EE1-4709-B6AC-ED681A9297EB}"/>
    <cellStyle name="Millares 2 2 2 5 2 8" xfId="44573" xr:uid="{71B832CE-6838-4C7D-BF10-7F067948C9D3}"/>
    <cellStyle name="Millares 2 2 2 5 3" xfId="2251" xr:uid="{A7BF415B-BBE9-4375-B0A0-2A2A728270DE}"/>
    <cellStyle name="Millares 2 2 2 5 3 2" xfId="10517" xr:uid="{40551A3C-75FF-4115-A765-10DDEE056E11}"/>
    <cellStyle name="Millares 2 2 2 5 3 2 2" xfId="32020" xr:uid="{B66914B3-F0D3-439D-985D-29A5F26DBD3D}"/>
    <cellStyle name="Millares 2 2 2 5 3 3" xfId="17152" xr:uid="{B03F04EA-4BA5-467D-9DDD-C0BB60EDCD64}"/>
    <cellStyle name="Millares 2 2 2 5 3 3 2" xfId="38655" xr:uid="{12C68D5D-4ECE-4C88-993F-4F12B2064190}"/>
    <cellStyle name="Millares 2 2 2 5 3 4" xfId="23757" xr:uid="{CD365813-7569-41E3-9640-D7B253E0736A}"/>
    <cellStyle name="Millares 2 2 2 5 3 5" xfId="45260" xr:uid="{5A07A5A6-F1FC-4FFB-B72C-58CF2326B535}"/>
    <cellStyle name="Millares 2 2 2 5 4" xfId="3447" xr:uid="{B572AC3A-974F-48CB-86C2-5B45A5E1C3D3}"/>
    <cellStyle name="Millares 2 2 2 5 4 2" xfId="11713" xr:uid="{62DD139F-E9A2-4075-AFFA-EE684547AA29}"/>
    <cellStyle name="Millares 2 2 2 5 4 2 2" xfId="33216" xr:uid="{58552E70-6D03-4AAB-9BED-D34F0C51A9E0}"/>
    <cellStyle name="Millares 2 2 2 5 4 3" xfId="18348" xr:uid="{E541E4BA-DFB4-4F37-9705-C588A5F156A8}"/>
    <cellStyle name="Millares 2 2 2 5 4 3 2" xfId="39851" xr:uid="{B6AA462F-2EDE-47FB-9B99-34FC0960FFBE}"/>
    <cellStyle name="Millares 2 2 2 5 4 4" xfId="24953" xr:uid="{1A3C4ABD-6801-459F-A07A-DA239CE49AB8}"/>
    <cellStyle name="Millares 2 2 2 5 4 5" xfId="46456" xr:uid="{1C17CBFB-52E3-43DD-ACE8-A1FC3C845EE6}"/>
    <cellStyle name="Millares 2 2 2 5 5" xfId="5586" xr:uid="{405D1387-499C-432C-AFC9-9FD42A30A334}"/>
    <cellStyle name="Millares 2 2 2 5 5 2" xfId="13852" xr:uid="{2BAB1A02-AC68-4667-819F-7D37E09D716C}"/>
    <cellStyle name="Millares 2 2 2 5 5 2 2" xfId="35355" xr:uid="{9883CB5E-07CF-49EB-A539-8921453900C7}"/>
    <cellStyle name="Millares 2 2 2 5 5 3" xfId="20487" xr:uid="{7E622829-7BF4-462A-BFE6-0C3A1015D3EF}"/>
    <cellStyle name="Millares 2 2 2 5 5 3 2" xfId="41990" xr:uid="{69AE0F6D-5887-46CA-AD6D-4EA05FCA554B}"/>
    <cellStyle name="Millares 2 2 2 5 5 4" xfId="27092" xr:uid="{9FF5CDA7-0826-47E3-B892-0355089131C0}"/>
    <cellStyle name="Millares 2 2 2 5 5 5" xfId="48595" xr:uid="{2A35D47F-F7CB-4D41-982E-0525DAC3B929}"/>
    <cellStyle name="Millares 2 2 2 5 6" xfId="7227" xr:uid="{461B7294-9B42-4190-9B93-0260E0B87DB6}"/>
    <cellStyle name="Millares 2 2 2 5 6 2" xfId="28730" xr:uid="{C78D0F9D-C256-4ADB-9933-96913586A693}"/>
    <cellStyle name="Millares 2 2 2 5 7" xfId="8884" xr:uid="{31F15119-F514-4466-A7F8-559596F6F681}"/>
    <cellStyle name="Millares 2 2 2 5 7 2" xfId="30387" xr:uid="{20BD0775-8470-4B2C-ABE4-CFBAD9E74095}"/>
    <cellStyle name="Millares 2 2 2 5 8" xfId="15519" xr:uid="{F47990C2-9ABC-4A74-B8DE-E7D1E77B68AA}"/>
    <cellStyle name="Millares 2 2 2 5 8 2" xfId="37022" xr:uid="{27DCA553-46D6-4289-8B8D-D5644FEC0DFF}"/>
    <cellStyle name="Millares 2 2 2 5 9" xfId="22124" xr:uid="{5DA288D0-7DF0-4AD9-AA83-87AFD6031158}"/>
    <cellStyle name="Millares 2 2 2 6" xfId="886" xr:uid="{125127C8-5672-4E8F-B728-F87A0CF20EE4}"/>
    <cellStyle name="Millares 2 2 2 6 2" xfId="3715" xr:uid="{7ADC7829-E2F8-49A9-A9EC-9CAEC5F3D391}"/>
    <cellStyle name="Millares 2 2 2 6 2 2" xfId="11981" xr:uid="{4B59B520-6995-439E-BE1A-4BBF02FCE4BB}"/>
    <cellStyle name="Millares 2 2 2 6 2 2 2" xfId="33484" xr:uid="{00C001CE-6DAD-48DD-9901-8210B33B61F0}"/>
    <cellStyle name="Millares 2 2 2 6 2 3" xfId="18616" xr:uid="{4191BE2D-CD1F-4F7C-89AD-948201AEE5C4}"/>
    <cellStyle name="Millares 2 2 2 6 2 3 2" xfId="40119" xr:uid="{5644CDCE-54D5-4513-A577-8BE792D1F0BE}"/>
    <cellStyle name="Millares 2 2 2 6 2 4" xfId="25221" xr:uid="{26897E7B-E564-4FBE-B180-C310EBC3B2B9}"/>
    <cellStyle name="Millares 2 2 2 6 2 5" xfId="46724" xr:uid="{A9434E25-C371-49FC-B213-0CA99D743EBA}"/>
    <cellStyle name="Millares 2 2 2 6 3" xfId="5854" xr:uid="{F6F923A5-83EF-42DC-985F-C6F52FF03E80}"/>
    <cellStyle name="Millares 2 2 2 6 3 2" xfId="14120" xr:uid="{653B9F97-12F3-4BA5-B561-553D07F633A0}"/>
    <cellStyle name="Millares 2 2 2 6 3 2 2" xfId="35623" xr:uid="{45767872-81DE-44AB-B08B-C29E9CCF217D}"/>
    <cellStyle name="Millares 2 2 2 6 3 3" xfId="20755" xr:uid="{E80253F9-CCC0-48D2-9971-F72562ADA5BF}"/>
    <cellStyle name="Millares 2 2 2 6 3 3 2" xfId="42258" xr:uid="{D42EC04F-0B77-401B-AE9B-5EAF0AA784B7}"/>
    <cellStyle name="Millares 2 2 2 6 3 4" xfId="27360" xr:uid="{EDAF322C-C710-44BB-8428-2166AD6594A1}"/>
    <cellStyle name="Millares 2 2 2 6 3 5" xfId="48863" xr:uid="{869A6317-EE90-405E-9248-AA937208751B}"/>
    <cellStyle name="Millares 2 2 2 6 4" xfId="7495" xr:uid="{1D5F2DA1-388C-4862-8DFC-034ABD82D104}"/>
    <cellStyle name="Millares 2 2 2 6 4 2" xfId="28998" xr:uid="{E7884207-07A6-42C7-9C9F-C9C6398A5C16}"/>
    <cellStyle name="Millares 2 2 2 6 5" xfId="9152" xr:uid="{DBDC5152-FBB2-4A75-8EF6-F2F032209BF1}"/>
    <cellStyle name="Millares 2 2 2 6 5 2" xfId="30655" xr:uid="{8E764C02-6DEC-415D-BA7C-75A1EB280A22}"/>
    <cellStyle name="Millares 2 2 2 6 6" xfId="15787" xr:uid="{3DDF7032-FED2-45E8-AB3A-29F6CBFFF12D}"/>
    <cellStyle name="Millares 2 2 2 6 6 2" xfId="37290" xr:uid="{521AA03D-FB90-4B0D-A992-42784000C5B8}"/>
    <cellStyle name="Millares 2 2 2 6 7" xfId="22392" xr:uid="{4EF52274-9A64-4BDB-83B7-603C9CA49654}"/>
    <cellStyle name="Millares 2 2 2 6 8" xfId="43895" xr:uid="{80EA88AA-E4A7-444E-A8A7-48D8222680B9}"/>
    <cellStyle name="Millares 2 2 2 7" xfId="1147" xr:uid="{F088F68E-1E2E-4FC1-AFA1-896F3A0EB909}"/>
    <cellStyle name="Millares 2 2 2 7 2" xfId="3976" xr:uid="{999A1702-5713-4ED3-9426-D717480A5547}"/>
    <cellStyle name="Millares 2 2 2 7 2 2" xfId="12242" xr:uid="{32972551-64C8-4924-8BB9-1E74EE6F4CCA}"/>
    <cellStyle name="Millares 2 2 2 7 2 2 2" xfId="33745" xr:uid="{9939364F-6811-4E1D-BA6F-6FE67574CCDA}"/>
    <cellStyle name="Millares 2 2 2 7 2 3" xfId="18877" xr:uid="{3281ABC6-845F-4160-9437-E56F9AADF497}"/>
    <cellStyle name="Millares 2 2 2 7 2 3 2" xfId="40380" xr:uid="{2F04ECCA-1F51-4C57-AF97-A74437A226B0}"/>
    <cellStyle name="Millares 2 2 2 7 2 4" xfId="25482" xr:uid="{A8158C6D-46F2-40B2-B0AC-E6267DBC83D0}"/>
    <cellStyle name="Millares 2 2 2 7 2 5" xfId="46985" xr:uid="{FD89102D-7CA9-4872-B700-7CC23528B3AE}"/>
    <cellStyle name="Millares 2 2 2 7 3" xfId="6115" xr:uid="{8F6CCB18-1886-49A8-9E67-5344D5DB0FA8}"/>
    <cellStyle name="Millares 2 2 2 7 3 2" xfId="14381" xr:uid="{8CD28851-A984-45EB-B57C-975E8665E2C2}"/>
    <cellStyle name="Millares 2 2 2 7 3 2 2" xfId="35884" xr:uid="{1ABCDE37-CBDE-4120-8FA9-8399D957014F}"/>
    <cellStyle name="Millares 2 2 2 7 3 3" xfId="21016" xr:uid="{2D4C6944-B450-4BCB-BB1A-37FFF78218DE}"/>
    <cellStyle name="Millares 2 2 2 7 3 3 2" xfId="42519" xr:uid="{C661249F-14CA-4C36-856B-A10F46133CB7}"/>
    <cellStyle name="Millares 2 2 2 7 3 4" xfId="27621" xr:uid="{A98C6752-9143-4060-BD02-2C89D46A5A32}"/>
    <cellStyle name="Millares 2 2 2 7 3 5" xfId="49124" xr:uid="{B00EEC6B-C5FC-4154-83B5-B1F1A44D75B9}"/>
    <cellStyle name="Millares 2 2 2 7 4" xfId="7756" xr:uid="{15DE6BCB-AE7D-48D1-9EB7-CAA63FD92F7B}"/>
    <cellStyle name="Millares 2 2 2 7 4 2" xfId="29259" xr:uid="{2961A5EB-A12B-4FB8-B181-3249AB2BE944}"/>
    <cellStyle name="Millares 2 2 2 7 5" xfId="9413" xr:uid="{67892747-1917-4715-AC5F-F580A42A19D8}"/>
    <cellStyle name="Millares 2 2 2 7 5 2" xfId="30916" xr:uid="{CC13FC70-4C6E-4BF7-BA67-3F15F45B9312}"/>
    <cellStyle name="Millares 2 2 2 7 6" xfId="16048" xr:uid="{403EC357-E4E7-4987-8400-0A1EB464C606}"/>
    <cellStyle name="Millares 2 2 2 7 6 2" xfId="37551" xr:uid="{E41E8284-1D83-4F4F-9615-9359EC59B66A}"/>
    <cellStyle name="Millares 2 2 2 7 7" xfId="22653" xr:uid="{06F6654C-BA94-4798-8A1C-E3C311CB96F3}"/>
    <cellStyle name="Millares 2 2 2 7 8" xfId="44156" xr:uid="{84A3A416-568D-4223-88B8-A48E0C9B10E1}"/>
    <cellStyle name="Millares 2 2 2 8" xfId="1835" xr:uid="{ACEC4806-8E8D-481B-AF25-A6C610FF31AF}"/>
    <cellStyle name="Millares 2 2 2 8 2" xfId="10101" xr:uid="{6D525D39-BFE6-4F20-B9C8-50D2383BCD8A}"/>
    <cellStyle name="Millares 2 2 2 8 2 2" xfId="31604" xr:uid="{31A98354-B28E-493B-A17D-77321935C678}"/>
    <cellStyle name="Millares 2 2 2 8 3" xfId="16736" xr:uid="{BD7F14CC-9A6E-43A1-83B6-E83FD419774D}"/>
    <cellStyle name="Millares 2 2 2 8 3 2" xfId="38239" xr:uid="{8C0D3EFC-1107-44C4-9FCB-948A6180C050}"/>
    <cellStyle name="Millares 2 2 2 8 4" xfId="23341" xr:uid="{EA4DEFBB-6D1B-470A-A311-4C661440F9F6}"/>
    <cellStyle name="Millares 2 2 2 8 5" xfId="44844" xr:uid="{AD50FD03-1BF8-48AD-9E26-6638A0AAC19D}"/>
    <cellStyle name="Millares 2 2 2 9" xfId="2520" xr:uid="{64082DE0-9C60-4EAE-923E-C9A3920D5E16}"/>
    <cellStyle name="Millares 2 2 2 9 2" xfId="10786" xr:uid="{00F5EC02-67EC-424D-83C1-07A99B4828E0}"/>
    <cellStyle name="Millares 2 2 2 9 2 2" xfId="32289" xr:uid="{E7821EF9-E92E-48B9-82ED-2DB880B90E77}"/>
    <cellStyle name="Millares 2 2 2 9 3" xfId="17421" xr:uid="{3397DF1A-0FC7-45EC-A961-899FBD883188}"/>
    <cellStyle name="Millares 2 2 2 9 3 2" xfId="38924" xr:uid="{2BBDD335-3B85-4B1E-9B96-554753196376}"/>
    <cellStyle name="Millares 2 2 2 9 4" xfId="24026" xr:uid="{0AAFF57E-78EC-4906-BB3B-A015AB63B3A5}"/>
    <cellStyle name="Millares 2 2 2 9 5" xfId="45529" xr:uid="{CF9D907D-7247-49F1-BFF8-B2A3DBCD0F3C}"/>
    <cellStyle name="Millares 2 2 3" xfId="191" xr:uid="{F73536A4-5A3A-4AB4-8562-7EB206BD6525}"/>
    <cellStyle name="Millares 2 2 4" xfId="148" xr:uid="{EE0AD848-B3EF-43E1-BD09-93024E499BE1}"/>
    <cellStyle name="Millares 2 2 4 10" xfId="4685" xr:uid="{0A72A815-7665-4BA2-9381-1B5A0FBAE7FD}"/>
    <cellStyle name="Millares 2 2 4 10 2" xfId="12951" xr:uid="{425ECF59-198A-4745-8376-8CECA0DEA8E4}"/>
    <cellStyle name="Millares 2 2 4 10 2 2" xfId="34454" xr:uid="{1BED7500-2557-43BF-888D-F36A6D4F782D}"/>
    <cellStyle name="Millares 2 2 4 10 3" xfId="19586" xr:uid="{A92F4107-5811-4F4E-BBB1-C71FB7B69A1F}"/>
    <cellStyle name="Millares 2 2 4 10 3 2" xfId="41089" xr:uid="{19C351EB-818D-4078-B732-CC5F7696167D}"/>
    <cellStyle name="Millares 2 2 4 10 4" xfId="26191" xr:uid="{D0E1FF6A-266E-43D1-848C-8AFAAB4ADD12}"/>
    <cellStyle name="Millares 2 2 4 10 5" xfId="47694" xr:uid="{F1368E4D-FF33-46F3-AE78-62B907C8370C}"/>
    <cellStyle name="Millares 2 2 4 11" xfId="5188" xr:uid="{8110F0CB-C547-4FD9-A691-EEFCE2A5EE96}"/>
    <cellStyle name="Millares 2 2 4 11 2" xfId="13454" xr:uid="{61F929DF-D788-4D25-977D-A19E18870D24}"/>
    <cellStyle name="Millares 2 2 4 11 2 2" xfId="34957" xr:uid="{1F2565BA-3879-4B5D-BECD-190567772537}"/>
    <cellStyle name="Millares 2 2 4 11 3" xfId="20089" xr:uid="{61AB61CC-1B13-45CD-AC84-FD4DB7C36D34}"/>
    <cellStyle name="Millares 2 2 4 11 3 2" xfId="41592" xr:uid="{3EC7FE38-7623-4C76-870F-392A4E02A519}"/>
    <cellStyle name="Millares 2 2 4 11 4" xfId="26694" xr:uid="{4A47D1E1-F6E4-488A-BFF8-B7C81D5B3F2D}"/>
    <cellStyle name="Millares 2 2 4 11 5" xfId="48197" xr:uid="{8A737EA1-CDA3-4856-880F-8C0D0A2B5DF7}"/>
    <cellStyle name="Millares 2 2 4 12" xfId="6829" xr:uid="{0F9AEFD8-979F-4912-A785-BC82EFD0740A}"/>
    <cellStyle name="Millares 2 2 4 12 2" xfId="28332" xr:uid="{B53D9E1F-DF11-4925-8152-961C3DE56FAA}"/>
    <cellStyle name="Millares 2 2 4 13" xfId="8483" xr:uid="{AEBA7421-FF19-432D-8950-D8193291AF7C}"/>
    <cellStyle name="Millares 2 2 4 13 2" xfId="29986" xr:uid="{6AD0109B-35FD-4198-9519-07E99DB5D276}"/>
    <cellStyle name="Millares 2 2 4 14" xfId="15122" xr:uid="{8A7D0E01-7011-4AD6-A572-B16F290A048B}"/>
    <cellStyle name="Millares 2 2 4 14 2" xfId="36625" xr:uid="{34EB1F75-004C-484C-9909-A5ECF6739BF4}"/>
    <cellStyle name="Millares 2 2 4 15" xfId="21727" xr:uid="{7E91C600-4965-4024-AADF-47C860C9BB75}"/>
    <cellStyle name="Millares 2 2 4 16" xfId="43230" xr:uid="{A2CEAB37-48FE-4B9C-A81A-C3ECBE40291A}"/>
    <cellStyle name="Millares 2 2 4 2" xfId="480" xr:uid="{413F3352-37CF-4ACD-B495-575FF5916E85}"/>
    <cellStyle name="Millares 2 2 4 2 10" xfId="7091" xr:uid="{5863E891-3A4D-4EEB-8AA0-52EE8BC355F0}"/>
    <cellStyle name="Millares 2 2 4 2 10 2" xfId="28594" xr:uid="{0F6978C5-DD67-4600-8A6C-31F63725C14E}"/>
    <cellStyle name="Millares 2 2 4 2 11" xfId="8747" xr:uid="{5AED937D-6FE6-4EDC-B96F-7CF50B965636}"/>
    <cellStyle name="Millares 2 2 4 2 11 2" xfId="30250" xr:uid="{31CEE514-F685-4305-BD7E-19365814EC53}"/>
    <cellStyle name="Millares 2 2 4 2 12" xfId="15383" xr:uid="{CDBBEEEC-ACDD-4520-B484-3AE96566890A}"/>
    <cellStyle name="Millares 2 2 4 2 12 2" xfId="36886" xr:uid="{2DF516B7-489E-4B7C-9AC1-2D5A08FFCB6D}"/>
    <cellStyle name="Millares 2 2 4 2 13" xfId="21988" xr:uid="{DDABC66E-1A5C-4509-825B-E2244D8F25F3}"/>
    <cellStyle name="Millares 2 2 4 2 14" xfId="43491" xr:uid="{B3EF196F-5E83-4BDC-BA66-880FBF40AA32}"/>
    <cellStyle name="Millares 2 2 4 2 2" xfId="762" xr:uid="{B470519A-FE26-4436-A479-EB5D4A31FFEB}"/>
    <cellStyle name="Millares 2 2 4 2 2 10" xfId="15663" xr:uid="{4C558F43-B59C-4C12-84BD-FC5FE8E78E62}"/>
    <cellStyle name="Millares 2 2 4 2 2 10 2" xfId="37166" xr:uid="{9B842620-C092-4C2C-A701-663AD3BE0FF8}"/>
    <cellStyle name="Millares 2 2 4 2 2 11" xfId="22268" xr:uid="{170446E2-38E2-4F4F-ACF3-FFE9C8F33BB7}"/>
    <cellStyle name="Millares 2 2 4 2 2 12" xfId="43771" xr:uid="{674DB8E6-0722-4B50-8D52-BCCC85E8866E}"/>
    <cellStyle name="Millares 2 2 4 2 2 2" xfId="1708" xr:uid="{0F2B782F-237A-4847-BCCA-6D98367D03A4}"/>
    <cellStyle name="Millares 2 2 4 2 2 2 2" xfId="4537" xr:uid="{B0810881-3E71-4876-B862-799F6A079B29}"/>
    <cellStyle name="Millares 2 2 4 2 2 2 2 2" xfId="12803" xr:uid="{1EA2AAE6-A038-4F9A-B388-450D37B84DF7}"/>
    <cellStyle name="Millares 2 2 4 2 2 2 2 2 2" xfId="34306" xr:uid="{D291F585-927D-4544-98B0-5B6B1B50BBA6}"/>
    <cellStyle name="Millares 2 2 4 2 2 2 2 3" xfId="19438" xr:uid="{EB3E3DD3-5FAB-4CA5-BF45-43F4DD240A0F}"/>
    <cellStyle name="Millares 2 2 4 2 2 2 2 3 2" xfId="40941" xr:uid="{CB86BAC7-6EA6-4414-85AF-ABF7E46F6FC0}"/>
    <cellStyle name="Millares 2 2 4 2 2 2 2 4" xfId="26043" xr:uid="{F5A27C4F-1933-44F1-8FB4-6E591D040A73}"/>
    <cellStyle name="Millares 2 2 4 2 2 2 2 5" xfId="47546" xr:uid="{F2AB6310-2098-47EB-9DAA-265D12639E6D}"/>
    <cellStyle name="Millares 2 2 4 2 2 2 3" xfId="6676" xr:uid="{E284A890-D937-4E12-8977-2379948DE0F2}"/>
    <cellStyle name="Millares 2 2 4 2 2 2 3 2" xfId="14942" xr:uid="{9D05C7C7-8793-4C89-835D-00A9435471FB}"/>
    <cellStyle name="Millares 2 2 4 2 2 2 3 2 2" xfId="36445" xr:uid="{287E4D4F-E469-4994-BCEE-D52B25B886F1}"/>
    <cellStyle name="Millares 2 2 4 2 2 2 3 3" xfId="21577" xr:uid="{4A49CFBA-318C-4452-AE60-D0FC8469A843}"/>
    <cellStyle name="Millares 2 2 4 2 2 2 3 3 2" xfId="43080" xr:uid="{BE66322E-88D9-4E33-914B-07EBE80B39F2}"/>
    <cellStyle name="Millares 2 2 4 2 2 2 3 4" xfId="28182" xr:uid="{E7FD4FB4-1696-4832-BE00-83F4661C2701}"/>
    <cellStyle name="Millares 2 2 4 2 2 2 3 5" xfId="49685" xr:uid="{5FD95997-FB73-4366-BA62-1C273EB6F0C0}"/>
    <cellStyle name="Millares 2 2 4 2 2 2 4" xfId="8317" xr:uid="{B9439ABE-F16D-4CC8-8AD6-6139A40419E4}"/>
    <cellStyle name="Millares 2 2 4 2 2 2 4 2" xfId="29820" xr:uid="{7B0A5911-5FE8-449D-9886-2EDACEF2CAB6}"/>
    <cellStyle name="Millares 2 2 4 2 2 2 5" xfId="9974" xr:uid="{E9D257DC-7B85-4312-BE3A-20C93E204C3B}"/>
    <cellStyle name="Millares 2 2 4 2 2 2 5 2" xfId="31477" xr:uid="{3D9554EB-EAF8-4AAA-9CEE-EDDBB264092E}"/>
    <cellStyle name="Millares 2 2 4 2 2 2 6" xfId="16609" xr:uid="{CFAC0580-CEF9-48F2-A885-9ADD0102268C}"/>
    <cellStyle name="Millares 2 2 4 2 2 2 6 2" xfId="38112" xr:uid="{3F7FEE6C-44FE-4072-B313-7BA2469AC653}"/>
    <cellStyle name="Millares 2 2 4 2 2 2 7" xfId="23214" xr:uid="{C05D8A5D-D57E-4913-99CE-276976BD1B8D}"/>
    <cellStyle name="Millares 2 2 4 2 2 2 8" xfId="44717" xr:uid="{A1BA0351-F41A-47C0-BDDD-E951CBFBA5B8}"/>
    <cellStyle name="Millares 2 2 4 2 2 3" xfId="2395" xr:uid="{1E9ED9CD-CCE1-44EA-8AD5-4F35614C1C2C}"/>
    <cellStyle name="Millares 2 2 4 2 2 3 2" xfId="10661" xr:uid="{9D33B65F-BBE0-436A-B312-BAD81AB510E6}"/>
    <cellStyle name="Millares 2 2 4 2 2 3 2 2" xfId="32164" xr:uid="{FD552666-DAB7-4349-8D77-A16798D5B319}"/>
    <cellStyle name="Millares 2 2 4 2 2 3 3" xfId="17296" xr:uid="{448451DA-A2AE-48A3-A851-5C7F578599BE}"/>
    <cellStyle name="Millares 2 2 4 2 2 3 3 2" xfId="38799" xr:uid="{3A585EC8-C276-4207-89DF-791C9CE17DF7}"/>
    <cellStyle name="Millares 2 2 4 2 2 3 4" xfId="23901" xr:uid="{99D58E15-EBE5-452D-AF81-214E26CEAB92}"/>
    <cellStyle name="Millares 2 2 4 2 2 3 5" xfId="45404" xr:uid="{C9451D02-CF81-48EE-B9DB-EFE91466512B}"/>
    <cellStyle name="Millares 2 2 4 2 2 4" xfId="2912" xr:uid="{46199FAA-E604-4EB6-92D6-0F6B11C6B9E7}"/>
    <cellStyle name="Millares 2 2 4 2 2 4 2" xfId="11178" xr:uid="{42F20A0B-6585-4BA3-AC4B-4FC2EBE0C7EB}"/>
    <cellStyle name="Millares 2 2 4 2 2 4 2 2" xfId="32681" xr:uid="{C58FD05B-29FF-423A-89AE-97F26A3A947A}"/>
    <cellStyle name="Millares 2 2 4 2 2 4 3" xfId="17813" xr:uid="{73C2AA0F-485B-4006-B660-FE030AE32934}"/>
    <cellStyle name="Millares 2 2 4 2 2 4 3 2" xfId="39316" xr:uid="{1A7CB8C4-4352-4B31-89CF-7B2CB2936A7B}"/>
    <cellStyle name="Millares 2 2 4 2 2 4 4" xfId="24418" xr:uid="{6DFBC0BE-907A-4667-836D-28C2633F7E49}"/>
    <cellStyle name="Millares 2 2 4 2 2 4 5" xfId="45921" xr:uid="{C0ADD37C-6631-4B83-BD3D-F96F2791BE03}"/>
    <cellStyle name="Millares 2 2 4 2 2 5" xfId="3591" xr:uid="{BA9FE3C1-A1B5-4102-B144-430C1EB55459}"/>
    <cellStyle name="Millares 2 2 4 2 2 5 2" xfId="11857" xr:uid="{C4A38208-7FB6-4DA5-AF01-A866BB56ACE6}"/>
    <cellStyle name="Millares 2 2 4 2 2 5 2 2" xfId="33360" xr:uid="{C5FFCCDF-91D8-44E1-B894-EFD88A961BD9}"/>
    <cellStyle name="Millares 2 2 4 2 2 5 3" xfId="18492" xr:uid="{BA98B03D-4D75-4928-902B-8419ED379603}"/>
    <cellStyle name="Millares 2 2 4 2 2 5 3 2" xfId="39995" xr:uid="{A6ED12C5-5AB7-4A9E-AA09-C8B89F06BECC}"/>
    <cellStyle name="Millares 2 2 4 2 2 5 4" xfId="25097" xr:uid="{5F045290-EEC2-472A-BAF3-4EA93B454B3C}"/>
    <cellStyle name="Millares 2 2 4 2 2 5 5" xfId="46600" xr:uid="{2E7C9B9F-7041-41DD-9BA6-9FBDD62FEF57}"/>
    <cellStyle name="Millares 2 2 4 2 2 6" xfId="5056" xr:uid="{4DD9ED09-E49D-4D5F-81B2-757497E45B4E}"/>
    <cellStyle name="Millares 2 2 4 2 2 6 2" xfId="13322" xr:uid="{368CB985-1D4F-4E93-8F2B-E21FEF938784}"/>
    <cellStyle name="Millares 2 2 4 2 2 6 2 2" xfId="34825" xr:uid="{717A8D6A-6FEB-47FE-B174-A0DB6A2AEA2B}"/>
    <cellStyle name="Millares 2 2 4 2 2 6 3" xfId="19957" xr:uid="{39258D7C-385F-4047-998F-14D79A122F74}"/>
    <cellStyle name="Millares 2 2 4 2 2 6 3 2" xfId="41460" xr:uid="{10633B37-71D3-4F5D-A3DA-738EEC89CB89}"/>
    <cellStyle name="Millares 2 2 4 2 2 6 4" xfId="26562" xr:uid="{763B0CE3-8DA4-4229-BFEC-75F5E9504F16}"/>
    <cellStyle name="Millares 2 2 4 2 2 6 5" xfId="48065" xr:uid="{40CA4E7E-729C-4831-9F77-F603ADF08CB1}"/>
    <cellStyle name="Millares 2 2 4 2 2 7" xfId="5730" xr:uid="{C172BFBF-C9A7-4EAD-90F8-D154E05DF013}"/>
    <cellStyle name="Millares 2 2 4 2 2 7 2" xfId="13996" xr:uid="{1635C259-334B-48FC-B29B-74194DD80084}"/>
    <cellStyle name="Millares 2 2 4 2 2 7 2 2" xfId="35499" xr:uid="{6916EE19-934E-4ACB-AAC4-1ABEA9121ADA}"/>
    <cellStyle name="Millares 2 2 4 2 2 7 3" xfId="20631" xr:uid="{8801E0CE-DCA7-433C-B98E-F3F3DCD90195}"/>
    <cellStyle name="Millares 2 2 4 2 2 7 3 2" xfId="42134" xr:uid="{A8E93F6D-6F4F-4F8C-A560-951CA44E2841}"/>
    <cellStyle name="Millares 2 2 4 2 2 7 4" xfId="27236" xr:uid="{BC8B7A58-2D14-4D50-AAFF-3E4E3C96BA6E}"/>
    <cellStyle name="Millares 2 2 4 2 2 7 5" xfId="48739" xr:uid="{6C538FDD-0527-4777-B254-9B9C5373F082}"/>
    <cellStyle name="Millares 2 2 4 2 2 8" xfId="7371" xr:uid="{27A1C3D1-1AD1-4C00-9959-4EAA47F1DD89}"/>
    <cellStyle name="Millares 2 2 4 2 2 8 2" xfId="28874" xr:uid="{DCED20BE-9EEA-4146-BDEE-9102FE22E29D}"/>
    <cellStyle name="Millares 2 2 4 2 2 9" xfId="9028" xr:uid="{4F040A1B-45BA-4415-8F95-C6B6093F2110}"/>
    <cellStyle name="Millares 2 2 4 2 2 9 2" xfId="30531" xr:uid="{04D85F10-FCD4-45B3-B27D-3161DC0FBD40}"/>
    <cellStyle name="Millares 2 2 4 2 3" xfId="1032" xr:uid="{26AABF81-1465-4910-9572-B915AD6E92AE}"/>
    <cellStyle name="Millares 2 2 4 2 3 2" xfId="3861" xr:uid="{D8809606-B70E-451D-8FBF-BF096463A8DC}"/>
    <cellStyle name="Millares 2 2 4 2 3 2 2" xfId="12127" xr:uid="{06AE169C-C94F-4813-AAD2-DAA3CFEE3343}"/>
    <cellStyle name="Millares 2 2 4 2 3 2 2 2" xfId="33630" xr:uid="{7FD4EACA-5A52-45EF-8858-3CB35F757CB7}"/>
    <cellStyle name="Millares 2 2 4 2 3 2 3" xfId="18762" xr:uid="{49E13F9B-F47F-4ED7-9D63-8756B7FDB139}"/>
    <cellStyle name="Millares 2 2 4 2 3 2 3 2" xfId="40265" xr:uid="{0EB7466A-42F5-4323-BDD8-7E463B6F0403}"/>
    <cellStyle name="Millares 2 2 4 2 3 2 4" xfId="25367" xr:uid="{9D407926-38CF-4E2C-B282-CF4F34A936F2}"/>
    <cellStyle name="Millares 2 2 4 2 3 2 5" xfId="46870" xr:uid="{3B9676BC-7B65-4A19-93F0-E7DC6ECD57F2}"/>
    <cellStyle name="Millares 2 2 4 2 3 3" xfId="6000" xr:uid="{60C35C4D-1AAD-45B2-B501-D72DB4CAE733}"/>
    <cellStyle name="Millares 2 2 4 2 3 3 2" xfId="14266" xr:uid="{51617265-2FF8-40DF-8254-11D85DFA83EA}"/>
    <cellStyle name="Millares 2 2 4 2 3 3 2 2" xfId="35769" xr:uid="{883E0FB6-9F5A-489F-A1FE-DB35AD9EF05F}"/>
    <cellStyle name="Millares 2 2 4 2 3 3 3" xfId="20901" xr:uid="{F49EC031-03EC-42F0-BC18-08A7E06BA33A}"/>
    <cellStyle name="Millares 2 2 4 2 3 3 3 2" xfId="42404" xr:uid="{BEBAEAEF-7D06-4C6C-B7D4-D3183EBF289B}"/>
    <cellStyle name="Millares 2 2 4 2 3 3 4" xfId="27506" xr:uid="{78DF6245-240A-4555-BBAF-2E118F5CA581}"/>
    <cellStyle name="Millares 2 2 4 2 3 3 5" xfId="49009" xr:uid="{A9880537-0449-4499-A3A9-0F88CA8B4936}"/>
    <cellStyle name="Millares 2 2 4 2 3 4" xfId="7641" xr:uid="{D614DAE1-0165-46E1-BAEF-AEACFB2A7469}"/>
    <cellStyle name="Millares 2 2 4 2 3 4 2" xfId="29144" xr:uid="{5ED8A77C-DBDD-49BA-8902-12DF7EFF79CF}"/>
    <cellStyle name="Millares 2 2 4 2 3 5" xfId="9298" xr:uid="{1717E517-F36A-42DF-BD32-38159A7DDEE9}"/>
    <cellStyle name="Millares 2 2 4 2 3 5 2" xfId="30801" xr:uid="{AD85D408-B129-4E5A-8A67-F8A713C75351}"/>
    <cellStyle name="Millares 2 2 4 2 3 6" xfId="15933" xr:uid="{F75C8964-D9AA-457F-AB92-C6E19DF2F5B4}"/>
    <cellStyle name="Millares 2 2 4 2 3 6 2" xfId="37436" xr:uid="{3961F938-95A1-452B-B43C-88E891433351}"/>
    <cellStyle name="Millares 2 2 4 2 3 7" xfId="22538" xr:uid="{E83BD67C-7367-43FC-8460-D75A2FA59CD9}"/>
    <cellStyle name="Millares 2 2 4 2 3 8" xfId="44041" xr:uid="{E2F28BFE-476D-4B87-A52B-A4C4B80A88E7}"/>
    <cellStyle name="Millares 2 2 4 2 4" xfId="1428" xr:uid="{2663FBF1-B854-4564-B727-1085FA462D1E}"/>
    <cellStyle name="Millares 2 2 4 2 4 2" xfId="4257" xr:uid="{91839AED-E605-43E8-9F32-4FAE2CBA5C58}"/>
    <cellStyle name="Millares 2 2 4 2 4 2 2" xfId="12523" xr:uid="{C4E895F9-3352-4CD8-8179-CDB8247FD8E4}"/>
    <cellStyle name="Millares 2 2 4 2 4 2 2 2" xfId="34026" xr:uid="{90837D19-4AAE-458E-BFBB-5CE8882905E4}"/>
    <cellStyle name="Millares 2 2 4 2 4 2 3" xfId="19158" xr:uid="{3425A8AD-8BEF-4176-9A2B-32C814A22254}"/>
    <cellStyle name="Millares 2 2 4 2 4 2 3 2" xfId="40661" xr:uid="{808628B1-A01F-4E8A-8558-5DF57C32C120}"/>
    <cellStyle name="Millares 2 2 4 2 4 2 4" xfId="25763" xr:uid="{6E25DD3E-B953-4344-84F7-E738252A8353}"/>
    <cellStyle name="Millares 2 2 4 2 4 2 5" xfId="47266" xr:uid="{05954B79-C3A9-431B-9D45-B8387B92F883}"/>
    <cellStyle name="Millares 2 2 4 2 4 3" xfId="6396" xr:uid="{A61CE837-2B48-4EB2-B894-71F177B1807C}"/>
    <cellStyle name="Millares 2 2 4 2 4 3 2" xfId="14662" xr:uid="{A08A8EB4-FB6A-4B53-A247-45B6DBD546E1}"/>
    <cellStyle name="Millares 2 2 4 2 4 3 2 2" xfId="36165" xr:uid="{CC2949E0-937E-4DBE-82D0-2FB26E9A5282}"/>
    <cellStyle name="Millares 2 2 4 2 4 3 3" xfId="21297" xr:uid="{FFEB3B83-D289-4059-BBF6-9AA0EEF82CBA}"/>
    <cellStyle name="Millares 2 2 4 2 4 3 3 2" xfId="42800" xr:uid="{AEB081C8-2534-42DD-95B8-3D86E6B1F694}"/>
    <cellStyle name="Millares 2 2 4 2 4 3 4" xfId="27902" xr:uid="{FFC6DE45-B6DF-4ADD-896E-9408E5E9F714}"/>
    <cellStyle name="Millares 2 2 4 2 4 3 5" xfId="49405" xr:uid="{B87980E3-C376-4FDC-B78A-F1021A812886}"/>
    <cellStyle name="Millares 2 2 4 2 4 4" xfId="8037" xr:uid="{43830336-6195-4AF5-9450-3A3DB2B7C547}"/>
    <cellStyle name="Millares 2 2 4 2 4 4 2" xfId="29540" xr:uid="{14598CCE-392A-4F1C-A5D8-6AFC72BD4252}"/>
    <cellStyle name="Millares 2 2 4 2 4 5" xfId="9694" xr:uid="{F3FC3126-CC12-4D20-8490-9FDA374AAD85}"/>
    <cellStyle name="Millares 2 2 4 2 4 5 2" xfId="31197" xr:uid="{E23C0867-BD29-4CBD-9DAA-A5E92813CC3A}"/>
    <cellStyle name="Millares 2 2 4 2 4 6" xfId="16329" xr:uid="{3DB764A2-6A91-4BDE-8C61-AFA3971DA0EC}"/>
    <cellStyle name="Millares 2 2 4 2 4 6 2" xfId="37832" xr:uid="{D3AB7BB0-7370-4644-9E05-DBEC6DF25FB7}"/>
    <cellStyle name="Millares 2 2 4 2 4 7" xfId="22934" xr:uid="{EB48C34C-3F49-408B-8DB7-4F5DA21EFDA2}"/>
    <cellStyle name="Millares 2 2 4 2 4 8" xfId="44437" xr:uid="{C3D5C7D8-C993-43DB-8086-DA0D9481E44C}"/>
    <cellStyle name="Millares 2 2 4 2 5" xfId="2115" xr:uid="{085DE61E-7C70-4ED1-8D8D-34A9A47DAC3D}"/>
    <cellStyle name="Millares 2 2 4 2 5 2" xfId="10381" xr:uid="{A34CAE44-2A2D-403F-BCB0-12B4FB925A7E}"/>
    <cellStyle name="Millares 2 2 4 2 5 2 2" xfId="31884" xr:uid="{F2F7C6D6-415A-4143-99A3-AC60165D256F}"/>
    <cellStyle name="Millares 2 2 4 2 5 3" xfId="17016" xr:uid="{DB8C4A32-9143-4967-B172-F30F036BAF79}"/>
    <cellStyle name="Millares 2 2 4 2 5 3 2" xfId="38519" xr:uid="{9356BC5C-9CD3-4859-A142-928EC5543390}"/>
    <cellStyle name="Millares 2 2 4 2 5 4" xfId="23621" xr:uid="{BE2331E1-4414-4FB1-96AF-F35428C3455E}"/>
    <cellStyle name="Millares 2 2 4 2 5 5" xfId="45124" xr:uid="{44F7160A-5804-48E0-A0CA-4425891950E5}"/>
    <cellStyle name="Millares 2 2 4 2 6" xfId="2663" xr:uid="{C9F12720-4703-4C84-83F4-95E8874BC4ED}"/>
    <cellStyle name="Millares 2 2 4 2 6 2" xfId="10929" xr:uid="{359A10B9-5C80-49F3-8D3B-0BA679FC577A}"/>
    <cellStyle name="Millares 2 2 4 2 6 2 2" xfId="32432" xr:uid="{ECE66F75-E433-4BB2-866B-937F795FB568}"/>
    <cellStyle name="Millares 2 2 4 2 6 3" xfId="17564" xr:uid="{3D276F66-A1EE-422E-B377-EBA8FF0AD445}"/>
    <cellStyle name="Millares 2 2 4 2 6 3 2" xfId="39067" xr:uid="{1BA59C63-5D49-42DF-BA6D-DEE41922B5CC}"/>
    <cellStyle name="Millares 2 2 4 2 6 4" xfId="24169" xr:uid="{01E7B46A-3E37-4659-BA1A-1389EBD6023C}"/>
    <cellStyle name="Millares 2 2 4 2 6 5" xfId="45672" xr:uid="{CA33CAAC-1292-4356-828E-0069E55E3625}"/>
    <cellStyle name="Millares 2 2 4 2 7" xfId="3311" xr:uid="{4A9E0A66-6F18-45C0-A562-6850F60E40CA}"/>
    <cellStyle name="Millares 2 2 4 2 7 2" xfId="11577" xr:uid="{64EEAB3C-65E3-450A-B747-B9349BDA670A}"/>
    <cellStyle name="Millares 2 2 4 2 7 2 2" xfId="33080" xr:uid="{7007DF6C-B444-48C2-868F-FE348E47997F}"/>
    <cellStyle name="Millares 2 2 4 2 7 3" xfId="18212" xr:uid="{AD40233C-EF45-4A06-80A4-F1EE93A54901}"/>
    <cellStyle name="Millares 2 2 4 2 7 3 2" xfId="39715" xr:uid="{36EE08A8-B8F2-44D5-91E8-106D3AB04526}"/>
    <cellStyle name="Millares 2 2 4 2 7 4" xfId="24817" xr:uid="{FDAFBBF1-CCFA-448F-A26C-7FB547CAD175}"/>
    <cellStyle name="Millares 2 2 4 2 7 5" xfId="46320" xr:uid="{59A168DA-A750-40DB-B34E-083FE7AA3521}"/>
    <cellStyle name="Millares 2 2 4 2 8" xfId="4807" xr:uid="{FD971FD3-2E44-4C66-8F3B-9A7F7CEDC5D0}"/>
    <cellStyle name="Millares 2 2 4 2 8 2" xfId="13073" xr:uid="{D149B514-12C4-407B-B5AF-F98FB99B4714}"/>
    <cellStyle name="Millares 2 2 4 2 8 2 2" xfId="34576" xr:uid="{AF23DD4E-DAD2-47BC-9708-17EA8DAF74CB}"/>
    <cellStyle name="Millares 2 2 4 2 8 3" xfId="19708" xr:uid="{700A6927-1022-4B9F-88B5-AD2E88A0EBE0}"/>
    <cellStyle name="Millares 2 2 4 2 8 3 2" xfId="41211" xr:uid="{F218D99B-E706-44A6-BDC0-F9D0D70717C9}"/>
    <cellStyle name="Millares 2 2 4 2 8 4" xfId="26313" xr:uid="{E69B9498-F5C9-4D02-B575-BFD694391AC7}"/>
    <cellStyle name="Millares 2 2 4 2 8 5" xfId="47816" xr:uid="{E2C9F9AB-145D-4E61-984E-8D10B7F8714B}"/>
    <cellStyle name="Millares 2 2 4 2 9" xfId="5450" xr:uid="{4F3AE6A4-B2F3-4640-8F1F-C8C3FEEDBB30}"/>
    <cellStyle name="Millares 2 2 4 2 9 2" xfId="13716" xr:uid="{1CFD07F5-1E84-4BC2-8C6D-FBCE7E2A78C5}"/>
    <cellStyle name="Millares 2 2 4 2 9 2 2" xfId="35219" xr:uid="{FAD6F413-5393-4450-81ED-5C8FF22BF2CA}"/>
    <cellStyle name="Millares 2 2 4 2 9 3" xfId="20351" xr:uid="{30E1D47A-880C-4D22-BA1F-5BBFC0A97313}"/>
    <cellStyle name="Millares 2 2 4 2 9 3 2" xfId="41854" xr:uid="{50DA2050-5EC2-4C2E-A2F0-60445C5CB030}"/>
    <cellStyle name="Millares 2 2 4 2 9 4" xfId="26956" xr:uid="{FC0D26DF-2B38-4C18-9290-19B20C17C4B3}"/>
    <cellStyle name="Millares 2 2 4 2 9 5" xfId="48459" xr:uid="{F17C3954-B12B-4EE3-88B8-95FE47D2149B}"/>
    <cellStyle name="Millares 2 2 4 3" xfId="353" xr:uid="{0FCB8413-1B37-49C3-95E5-078F3779902A}"/>
    <cellStyle name="Millares 2 2 4 3 10" xfId="15256" xr:uid="{8AF99467-F671-472A-A182-D9FDE749E49D}"/>
    <cellStyle name="Millares 2 2 4 3 10 2" xfId="36759" xr:uid="{1BA2A08B-7C77-4828-9A4C-5EADC9A21F45}"/>
    <cellStyle name="Millares 2 2 4 3 11" xfId="21861" xr:uid="{E460B2D7-7069-49B4-9595-9E5BE58BE1F3}"/>
    <cellStyle name="Millares 2 2 4 3 12" xfId="43364" xr:uid="{07955924-A1C9-437E-BA33-F31CFA3F3947}"/>
    <cellStyle name="Millares 2 2 4 3 2" xfId="1301" xr:uid="{8C719CDD-B437-4CD5-84A6-34DD48B5B6DD}"/>
    <cellStyle name="Millares 2 2 4 3 2 2" xfId="4130" xr:uid="{BF6FB674-09DD-4A9C-AEC6-26EAE38054CC}"/>
    <cellStyle name="Millares 2 2 4 3 2 2 2" xfId="12396" xr:uid="{DBD9AB0A-8017-48DB-88D4-F8A08C5A1C53}"/>
    <cellStyle name="Millares 2 2 4 3 2 2 2 2" xfId="33899" xr:uid="{CA5114D0-6D34-47D4-884C-40C78A009555}"/>
    <cellStyle name="Millares 2 2 4 3 2 2 3" xfId="19031" xr:uid="{42E4AB00-03DC-432B-9041-C470302C14A2}"/>
    <cellStyle name="Millares 2 2 4 3 2 2 3 2" xfId="40534" xr:uid="{2CF6E867-DD58-454F-9635-B344D3CAA05F}"/>
    <cellStyle name="Millares 2 2 4 3 2 2 4" xfId="25636" xr:uid="{A949BC12-5CF4-4D79-9720-ED37B45F4B6E}"/>
    <cellStyle name="Millares 2 2 4 3 2 2 5" xfId="47139" xr:uid="{01A48E9A-E2A1-478C-B3EB-60FCC1AC8B90}"/>
    <cellStyle name="Millares 2 2 4 3 2 3" xfId="6269" xr:uid="{43556457-A8BD-4709-9878-6A73EC67F600}"/>
    <cellStyle name="Millares 2 2 4 3 2 3 2" xfId="14535" xr:uid="{63750B10-1EDC-48B0-BEB1-BC40C2AD2BC3}"/>
    <cellStyle name="Millares 2 2 4 3 2 3 2 2" xfId="36038" xr:uid="{06FE472A-F489-4C74-B9BD-5A1D7A31B8D4}"/>
    <cellStyle name="Millares 2 2 4 3 2 3 3" xfId="21170" xr:uid="{2D9C863C-7444-482E-AA7F-0A176EC4AC33}"/>
    <cellStyle name="Millares 2 2 4 3 2 3 3 2" xfId="42673" xr:uid="{61DFFD08-94FD-47C3-A9B1-803751F41A2C}"/>
    <cellStyle name="Millares 2 2 4 3 2 3 4" xfId="27775" xr:uid="{81519E5E-9AF6-409E-A00A-77C7C045463A}"/>
    <cellStyle name="Millares 2 2 4 3 2 3 5" xfId="49278" xr:uid="{A6B8F5DA-C40B-463E-8B60-C6834BEB3B12}"/>
    <cellStyle name="Millares 2 2 4 3 2 4" xfId="7910" xr:uid="{A5B85BD7-DAA4-4706-ADD7-C679E37B033C}"/>
    <cellStyle name="Millares 2 2 4 3 2 4 2" xfId="29413" xr:uid="{C7DA4B46-A0E2-40C1-A6F2-67C2CC1FC1F4}"/>
    <cellStyle name="Millares 2 2 4 3 2 5" xfId="9567" xr:uid="{C95DD120-2A20-4E69-BB54-EB4C500EE1B2}"/>
    <cellStyle name="Millares 2 2 4 3 2 5 2" xfId="31070" xr:uid="{38A4602F-1C4B-4263-A3AD-418C462F1862}"/>
    <cellStyle name="Millares 2 2 4 3 2 6" xfId="16202" xr:uid="{EDF07317-425B-4D0A-9655-FACFB66165EB}"/>
    <cellStyle name="Millares 2 2 4 3 2 6 2" xfId="37705" xr:uid="{9978A8A9-8CE0-491C-B662-71CEE100BAAA}"/>
    <cellStyle name="Millares 2 2 4 3 2 7" xfId="22807" xr:uid="{B8316AA8-0915-41E6-9567-982833FA4ECB}"/>
    <cellStyle name="Millares 2 2 4 3 2 8" xfId="44310" xr:uid="{CC54BA98-550B-456E-AB73-ED2BBD4DF0CB}"/>
    <cellStyle name="Millares 2 2 4 3 3" xfId="1988" xr:uid="{8B8893D5-D95C-40C8-8229-8795FAB64A44}"/>
    <cellStyle name="Millares 2 2 4 3 3 2" xfId="10254" xr:uid="{7DE0BB6E-568D-4199-8AC3-BCD8F730B935}"/>
    <cellStyle name="Millares 2 2 4 3 3 2 2" xfId="31757" xr:uid="{2DA9F467-2398-4359-9923-51DDE44F9960}"/>
    <cellStyle name="Millares 2 2 4 3 3 3" xfId="16889" xr:uid="{9693F576-4CFD-470E-991A-5E1F06753F7F}"/>
    <cellStyle name="Millares 2 2 4 3 3 3 2" xfId="38392" xr:uid="{EC69AE33-CF09-40D2-99C4-5C34A6B87D9A}"/>
    <cellStyle name="Millares 2 2 4 3 3 4" xfId="23494" xr:uid="{9712BC07-E4EF-4A18-AB5B-8601486304A6}"/>
    <cellStyle name="Millares 2 2 4 3 3 5" xfId="44997" xr:uid="{162193E0-82C9-4D4A-8759-25C799CC2132}"/>
    <cellStyle name="Millares 2 2 4 3 4" xfId="2787" xr:uid="{A04FF2CB-D489-4DF5-81DD-B42E61DBB89D}"/>
    <cellStyle name="Millares 2 2 4 3 4 2" xfId="11053" xr:uid="{E45F7F99-8CCA-41AA-89F0-4839C3FCE44C}"/>
    <cellStyle name="Millares 2 2 4 3 4 2 2" xfId="32556" xr:uid="{FA93BEEE-C9BA-4446-BAE7-DF73277A57AB}"/>
    <cellStyle name="Millares 2 2 4 3 4 3" xfId="17688" xr:uid="{BF023ED8-88FD-4C82-8626-8126F53F973E}"/>
    <cellStyle name="Millares 2 2 4 3 4 3 2" xfId="39191" xr:uid="{BBF20DFE-FD9F-4B7B-9149-FE08439A2E33}"/>
    <cellStyle name="Millares 2 2 4 3 4 4" xfId="24293" xr:uid="{2D5ACE2C-A354-4472-BA07-9CFBD739EDF5}"/>
    <cellStyle name="Millares 2 2 4 3 4 5" xfId="45796" xr:uid="{27EDA180-F309-4A1E-BDA3-1D12F188D316}"/>
    <cellStyle name="Millares 2 2 4 3 5" xfId="3184" xr:uid="{981C4DC2-8F10-40E2-A071-3FEFE2AF4228}"/>
    <cellStyle name="Millares 2 2 4 3 5 2" xfId="11450" xr:uid="{932DB367-D46C-4E71-BDAA-150D7639A3EF}"/>
    <cellStyle name="Millares 2 2 4 3 5 2 2" xfId="32953" xr:uid="{0BF555D3-FD82-492B-B57E-3011E798A614}"/>
    <cellStyle name="Millares 2 2 4 3 5 3" xfId="18085" xr:uid="{B48EA10F-2FAA-4826-A6E0-56E646C0AC25}"/>
    <cellStyle name="Millares 2 2 4 3 5 3 2" xfId="39588" xr:uid="{BCC4BC3D-9EC2-44F0-840D-C18C0C54AC55}"/>
    <cellStyle name="Millares 2 2 4 3 5 4" xfId="24690" xr:uid="{CA22FDB6-8C9B-41F0-BDF0-097CC8DB22F5}"/>
    <cellStyle name="Millares 2 2 4 3 5 5" xfId="46193" xr:uid="{7A9476D8-1957-49FD-9B22-96026EEA77D2}"/>
    <cellStyle name="Millares 2 2 4 3 6" xfId="4931" xr:uid="{6B3E2414-06D1-4661-8976-371D8A574FEA}"/>
    <cellStyle name="Millares 2 2 4 3 6 2" xfId="13197" xr:uid="{285A3E93-0C6B-465D-8D6F-EB4E08ADB242}"/>
    <cellStyle name="Millares 2 2 4 3 6 2 2" xfId="34700" xr:uid="{4319581A-6330-4E4B-B647-4DA502E761F0}"/>
    <cellStyle name="Millares 2 2 4 3 6 3" xfId="19832" xr:uid="{208B3675-43A5-40E5-AD6E-5CEAD14A747E}"/>
    <cellStyle name="Millares 2 2 4 3 6 3 2" xfId="41335" xr:uid="{15E822A0-3781-41AB-8CEF-C7610DE4FA82}"/>
    <cellStyle name="Millares 2 2 4 3 6 4" xfId="26437" xr:uid="{C0B4EAE7-6098-44FD-A00B-70EA70E9DAFE}"/>
    <cellStyle name="Millares 2 2 4 3 6 5" xfId="47940" xr:uid="{254F8647-8AE4-428C-84DD-4E0B413BF88B}"/>
    <cellStyle name="Millares 2 2 4 3 7" xfId="5323" xr:uid="{84B4354E-1CFF-4242-8DB5-0D9A3BE22AA4}"/>
    <cellStyle name="Millares 2 2 4 3 7 2" xfId="13589" xr:uid="{CC27202B-2EE3-4B37-8A74-042DCD0E6F35}"/>
    <cellStyle name="Millares 2 2 4 3 7 2 2" xfId="35092" xr:uid="{70DF6304-CAB3-4F47-A93C-55D8931BEEBC}"/>
    <cellStyle name="Millares 2 2 4 3 7 3" xfId="20224" xr:uid="{E1BD05AD-D703-4907-A90D-BF74B10270B0}"/>
    <cellStyle name="Millares 2 2 4 3 7 3 2" xfId="41727" xr:uid="{0AC9CB39-AB44-4A58-AFBF-84D71644EE2E}"/>
    <cellStyle name="Millares 2 2 4 3 7 4" xfId="26829" xr:uid="{9DD3C552-8B42-430B-801C-BEEF5DD291EF}"/>
    <cellStyle name="Millares 2 2 4 3 7 5" xfId="48332" xr:uid="{B2D765AE-D0EA-447C-89CC-E6DA7A99DBD1}"/>
    <cellStyle name="Millares 2 2 4 3 8" xfId="6964" xr:uid="{7CDA95A5-81C3-4AA7-8D16-3D28CBD58883}"/>
    <cellStyle name="Millares 2 2 4 3 8 2" xfId="28467" xr:uid="{928D291F-BF58-4B96-B753-7319F56E8C1B}"/>
    <cellStyle name="Millares 2 2 4 3 9" xfId="8620" xr:uid="{9FD19720-59E5-41EE-8733-B8B9C3858AEC}"/>
    <cellStyle name="Millares 2 2 4 3 9 2" xfId="30123" xr:uid="{01789954-D306-4ED0-8C0B-ED9CC404493C}"/>
    <cellStyle name="Millares 2 2 4 4" xfId="637" xr:uid="{F08C61D1-5585-4A8C-B424-2CFC96267A1E}"/>
    <cellStyle name="Millares 2 2 4 4 10" xfId="43646" xr:uid="{6D679AD0-1F73-46C5-BBF8-4E1248F86313}"/>
    <cellStyle name="Millares 2 2 4 4 2" xfId="1583" xr:uid="{5866861F-80E2-4D83-8590-A24E6E780D2C}"/>
    <cellStyle name="Millares 2 2 4 4 2 2" xfId="4412" xr:uid="{8D7A9B59-A8F7-483A-A5D0-BAF0909EC6DA}"/>
    <cellStyle name="Millares 2 2 4 4 2 2 2" xfId="12678" xr:uid="{4E814FE4-7A59-42A7-A64C-30530AD35553}"/>
    <cellStyle name="Millares 2 2 4 4 2 2 2 2" xfId="34181" xr:uid="{5BCDBB1D-A392-419A-AAA0-36FEB6AA1E29}"/>
    <cellStyle name="Millares 2 2 4 4 2 2 3" xfId="19313" xr:uid="{59020D77-E7D3-48DA-AD0A-E1A92D4D74C7}"/>
    <cellStyle name="Millares 2 2 4 4 2 2 3 2" xfId="40816" xr:uid="{254FF34B-E3B4-47F0-9B4D-36D1687F5650}"/>
    <cellStyle name="Millares 2 2 4 4 2 2 4" xfId="25918" xr:uid="{67253441-6B60-4D80-8940-F6AA04585C5E}"/>
    <cellStyle name="Millares 2 2 4 4 2 2 5" xfId="47421" xr:uid="{4D43F034-BAA1-4E00-BD31-26D004EE819A}"/>
    <cellStyle name="Millares 2 2 4 4 2 3" xfId="6551" xr:uid="{5ED1644F-C7F0-4D8F-A3C2-C06700B1491D}"/>
    <cellStyle name="Millares 2 2 4 4 2 3 2" xfId="14817" xr:uid="{605DC92D-8D5A-422A-B75B-106EC1050763}"/>
    <cellStyle name="Millares 2 2 4 4 2 3 2 2" xfId="36320" xr:uid="{78AE5E7A-566D-4EE0-A2A7-9FC6A87260CC}"/>
    <cellStyle name="Millares 2 2 4 4 2 3 3" xfId="21452" xr:uid="{AA9968D5-FB6A-4CE6-9CA5-30D079A5EDC3}"/>
    <cellStyle name="Millares 2 2 4 4 2 3 3 2" xfId="42955" xr:uid="{207AF837-8385-4B3E-ABA5-CAF37C744034}"/>
    <cellStyle name="Millares 2 2 4 4 2 3 4" xfId="28057" xr:uid="{FFCE8627-D7AA-44EC-A761-F7C1449295DF}"/>
    <cellStyle name="Millares 2 2 4 4 2 3 5" xfId="49560" xr:uid="{88A94964-7AEC-4DBF-B2B4-6BADE5FF8B5C}"/>
    <cellStyle name="Millares 2 2 4 4 2 4" xfId="8192" xr:uid="{3C867887-9CAD-4F29-B7DB-D35F07F5B34B}"/>
    <cellStyle name="Millares 2 2 4 4 2 4 2" xfId="29695" xr:uid="{6F8A93DE-E443-4C85-9E4F-FBC0409267FA}"/>
    <cellStyle name="Millares 2 2 4 4 2 5" xfId="9849" xr:uid="{3D536B03-E02B-4E82-9440-E218E12B1074}"/>
    <cellStyle name="Millares 2 2 4 4 2 5 2" xfId="31352" xr:uid="{098493F2-9855-43E0-90BA-7A0127B52672}"/>
    <cellStyle name="Millares 2 2 4 4 2 6" xfId="16484" xr:uid="{EB2DF37E-5169-4FC1-8FE4-C038C0113736}"/>
    <cellStyle name="Millares 2 2 4 4 2 6 2" xfId="37987" xr:uid="{2D00D16E-3373-4190-96E7-D7D831335488}"/>
    <cellStyle name="Millares 2 2 4 4 2 7" xfId="23089" xr:uid="{62661B0E-DEB0-49E3-A550-279732A09B1D}"/>
    <cellStyle name="Millares 2 2 4 4 2 8" xfId="44592" xr:uid="{0994894F-4A13-4E14-AB7D-8660B5A98A06}"/>
    <cellStyle name="Millares 2 2 4 4 3" xfId="2270" xr:uid="{5D640647-7A93-4E28-BBDC-0C49EB830F44}"/>
    <cellStyle name="Millares 2 2 4 4 3 2" xfId="10536" xr:uid="{28B16F82-9F10-47CA-8C61-F99414E9444C}"/>
    <cellStyle name="Millares 2 2 4 4 3 2 2" xfId="32039" xr:uid="{600C5C31-3F2C-4DB7-AD78-215C7D9D5DF2}"/>
    <cellStyle name="Millares 2 2 4 4 3 3" xfId="17171" xr:uid="{72F08F4A-7988-49C4-A6DC-713E609C9473}"/>
    <cellStyle name="Millares 2 2 4 4 3 3 2" xfId="38674" xr:uid="{FC75DE6D-06CC-44D4-B25F-F7EF889C96CE}"/>
    <cellStyle name="Millares 2 2 4 4 3 4" xfId="23776" xr:uid="{D02DD720-9091-4EC9-B9FC-C3175A54D53F}"/>
    <cellStyle name="Millares 2 2 4 4 3 5" xfId="45279" xr:uid="{38C09825-2671-46A9-A7D5-4D33956E07AF}"/>
    <cellStyle name="Millares 2 2 4 4 4" xfId="3466" xr:uid="{126CE251-4F29-4F56-B535-1588FE34C466}"/>
    <cellStyle name="Millares 2 2 4 4 4 2" xfId="11732" xr:uid="{40081616-349F-4F36-9CE0-D41F03F071E9}"/>
    <cellStyle name="Millares 2 2 4 4 4 2 2" xfId="33235" xr:uid="{8AEB218E-EB45-47E2-8998-83963F4A3F26}"/>
    <cellStyle name="Millares 2 2 4 4 4 3" xfId="18367" xr:uid="{FA04ACAD-C061-443C-A271-84D69159082C}"/>
    <cellStyle name="Millares 2 2 4 4 4 3 2" xfId="39870" xr:uid="{1260B078-0989-4408-B2F9-8044D1AD9F34}"/>
    <cellStyle name="Millares 2 2 4 4 4 4" xfId="24972" xr:uid="{D25A3FE8-6955-45A2-9303-384E13EBD96D}"/>
    <cellStyle name="Millares 2 2 4 4 4 5" xfId="46475" xr:uid="{C2BB3404-45A3-4187-8953-E54420E9C491}"/>
    <cellStyle name="Millares 2 2 4 4 5" xfId="5605" xr:uid="{1CC8DC57-48BB-4EB6-A4CC-231814C8F66D}"/>
    <cellStyle name="Millares 2 2 4 4 5 2" xfId="13871" xr:uid="{0092A582-3141-4CE9-8790-BCC386B518A0}"/>
    <cellStyle name="Millares 2 2 4 4 5 2 2" xfId="35374" xr:uid="{37BEA756-A52F-4A99-922A-1305EA16D190}"/>
    <cellStyle name="Millares 2 2 4 4 5 3" xfId="20506" xr:uid="{5CEDAA10-AE8D-403B-968C-6720E56528D0}"/>
    <cellStyle name="Millares 2 2 4 4 5 3 2" xfId="42009" xr:uid="{2558D934-92A9-4032-A3BE-06028A6157D1}"/>
    <cellStyle name="Millares 2 2 4 4 5 4" xfId="27111" xr:uid="{6234CFCE-0A1A-4462-B08A-E310406880C4}"/>
    <cellStyle name="Millares 2 2 4 4 5 5" xfId="48614" xr:uid="{BA2A87C5-08D2-44E6-A7A3-3F8ABB4CA55C}"/>
    <cellStyle name="Millares 2 2 4 4 6" xfId="7246" xr:uid="{CAB14499-9285-4ADF-A927-D4C7E74EC124}"/>
    <cellStyle name="Millares 2 2 4 4 6 2" xfId="28749" xr:uid="{3E3D7507-49F1-471D-8AC7-6DEDDC24B3C1}"/>
    <cellStyle name="Millares 2 2 4 4 7" xfId="8903" xr:uid="{FAD36891-B007-4C50-9533-42E3C150BC6E}"/>
    <cellStyle name="Millares 2 2 4 4 7 2" xfId="30406" xr:uid="{E28092DB-4226-40D3-90D9-F4E93B98C667}"/>
    <cellStyle name="Millares 2 2 4 4 8" xfId="15538" xr:uid="{EDE25932-05A9-43B0-B816-583C91E4D543}"/>
    <cellStyle name="Millares 2 2 4 4 8 2" xfId="37041" xr:uid="{355FE745-F2A2-47DF-AE18-B5A4EABF8162}"/>
    <cellStyle name="Millares 2 2 4 4 9" xfId="22143" xr:uid="{F85106A3-A569-4DAA-9EAE-003B62677307}"/>
    <cellStyle name="Millares 2 2 4 5" xfId="905" xr:uid="{458258D5-0328-4623-A248-226B23174208}"/>
    <cellStyle name="Millares 2 2 4 5 2" xfId="3734" xr:uid="{3C6F1A50-F4F7-4891-ABFA-2221F605BA20}"/>
    <cellStyle name="Millares 2 2 4 5 2 2" xfId="12000" xr:uid="{A2B9CEF6-CD2F-4531-910F-95A794EC807B}"/>
    <cellStyle name="Millares 2 2 4 5 2 2 2" xfId="33503" xr:uid="{CE13952B-E515-47FA-9DA7-D8CB4A66B91B}"/>
    <cellStyle name="Millares 2 2 4 5 2 3" xfId="18635" xr:uid="{0781558F-4050-40E8-B6A4-40B53FA5C9A6}"/>
    <cellStyle name="Millares 2 2 4 5 2 3 2" xfId="40138" xr:uid="{0BCD8208-7CE6-4BCD-9230-81BD2292E46C}"/>
    <cellStyle name="Millares 2 2 4 5 2 4" xfId="25240" xr:uid="{1F5B7296-CB42-4228-901A-E703F55EE900}"/>
    <cellStyle name="Millares 2 2 4 5 2 5" xfId="46743" xr:uid="{69CA5591-92BD-45DA-9F7E-8EC635A8D522}"/>
    <cellStyle name="Millares 2 2 4 5 3" xfId="5873" xr:uid="{FAB87E2E-32B6-40B9-9999-51690909B4F2}"/>
    <cellStyle name="Millares 2 2 4 5 3 2" xfId="14139" xr:uid="{9FFCC445-5222-419C-A795-9524410E7563}"/>
    <cellStyle name="Millares 2 2 4 5 3 2 2" xfId="35642" xr:uid="{38FCB3DB-AFCC-49B1-90E1-ED3C288505D3}"/>
    <cellStyle name="Millares 2 2 4 5 3 3" xfId="20774" xr:uid="{D8D5FB50-C4E6-476F-98A9-B875B97CF4BA}"/>
    <cellStyle name="Millares 2 2 4 5 3 3 2" xfId="42277" xr:uid="{61121D61-1672-4B0B-929F-4ADD29944265}"/>
    <cellStyle name="Millares 2 2 4 5 3 4" xfId="27379" xr:uid="{8AF5C7A4-6D9A-4562-98E1-7411F6B5E08C}"/>
    <cellStyle name="Millares 2 2 4 5 3 5" xfId="48882" xr:uid="{437509B7-FB74-4F2F-9C13-23CA6D94A81A}"/>
    <cellStyle name="Millares 2 2 4 5 4" xfId="7514" xr:uid="{A875F0FD-1CD6-4ABC-9B51-A6CFD5298866}"/>
    <cellStyle name="Millares 2 2 4 5 4 2" xfId="29017" xr:uid="{6B224EB6-FEAC-499F-B6FA-B8E8E1FD61DD}"/>
    <cellStyle name="Millares 2 2 4 5 5" xfId="9171" xr:uid="{0BA92AC8-518C-4BC1-BC25-07DB1E876121}"/>
    <cellStyle name="Millares 2 2 4 5 5 2" xfId="30674" xr:uid="{4607AA92-AAA6-4465-B1AF-A13E13BD8CCC}"/>
    <cellStyle name="Millares 2 2 4 5 6" xfId="15806" xr:uid="{C19B0B23-75FC-4940-B87F-597AA94B9F5D}"/>
    <cellStyle name="Millares 2 2 4 5 6 2" xfId="37309" xr:uid="{D8BF4766-8BEC-402C-8269-766B05BA849B}"/>
    <cellStyle name="Millares 2 2 4 5 7" xfId="22411" xr:uid="{9FE0F05A-E2AB-4FFB-900C-E54F57446BD8}"/>
    <cellStyle name="Millares 2 2 4 5 8" xfId="43914" xr:uid="{80C088DF-6E1E-4CA7-89CA-E40ED5C9DB90}"/>
    <cellStyle name="Millares 2 2 4 6" xfId="1166" xr:uid="{90941CA2-02FC-4992-8619-D87A03944D07}"/>
    <cellStyle name="Millares 2 2 4 6 2" xfId="3995" xr:uid="{C1F4FCA4-E440-454F-BEBF-CF72BD2FF87C}"/>
    <cellStyle name="Millares 2 2 4 6 2 2" xfId="12261" xr:uid="{2BB4FC9C-CA23-404E-982A-BB53865891A4}"/>
    <cellStyle name="Millares 2 2 4 6 2 2 2" xfId="33764" xr:uid="{9528DE12-2BC9-44DF-A395-4D26150CB4AB}"/>
    <cellStyle name="Millares 2 2 4 6 2 3" xfId="18896" xr:uid="{A543EA0B-BBDC-4A6F-BC3B-F1592A1A3CEC}"/>
    <cellStyle name="Millares 2 2 4 6 2 3 2" xfId="40399" xr:uid="{EDE2B80A-4E28-4728-97FC-3CE94CE1BDBC}"/>
    <cellStyle name="Millares 2 2 4 6 2 4" xfId="25501" xr:uid="{A9A2BAA9-5C9D-4B17-BA66-E8F4ABB7F0D7}"/>
    <cellStyle name="Millares 2 2 4 6 2 5" xfId="47004" xr:uid="{4DE530A4-22CB-4AE5-BA58-1DB42ADACF37}"/>
    <cellStyle name="Millares 2 2 4 6 3" xfId="6134" xr:uid="{575F4B5E-07E5-4A6D-8166-DC564482D882}"/>
    <cellStyle name="Millares 2 2 4 6 3 2" xfId="14400" xr:uid="{17EFB284-7291-4619-8AD7-DBB9E572E420}"/>
    <cellStyle name="Millares 2 2 4 6 3 2 2" xfId="35903" xr:uid="{5AB1CDC1-DAC0-470D-B106-0B86FE537CFD}"/>
    <cellStyle name="Millares 2 2 4 6 3 3" xfId="21035" xr:uid="{6C73E251-6D88-4C92-9B7C-4DFA0D99EF5E}"/>
    <cellStyle name="Millares 2 2 4 6 3 3 2" xfId="42538" xr:uid="{2004F0E9-8310-4F10-8775-8512F761E32D}"/>
    <cellStyle name="Millares 2 2 4 6 3 4" xfId="27640" xr:uid="{2A54F804-3494-4BBB-85E3-AB2BC6FB3908}"/>
    <cellStyle name="Millares 2 2 4 6 3 5" xfId="49143" xr:uid="{4E2F9D19-6CDD-4854-B8FF-E49612A2127C}"/>
    <cellStyle name="Millares 2 2 4 6 4" xfId="7775" xr:uid="{F70EA6D4-97A4-491E-AE2B-571708F15A29}"/>
    <cellStyle name="Millares 2 2 4 6 4 2" xfId="29278" xr:uid="{1E1073EC-B548-4BDF-841E-6350F5C828DE}"/>
    <cellStyle name="Millares 2 2 4 6 5" xfId="9432" xr:uid="{ADF864E5-75DB-4B35-8F1C-C24500FE60EA}"/>
    <cellStyle name="Millares 2 2 4 6 5 2" xfId="30935" xr:uid="{8B74E0F6-81A7-4267-90F2-DE3D4DE428AF}"/>
    <cellStyle name="Millares 2 2 4 6 6" xfId="16067" xr:uid="{8D5FC297-0F51-47DE-A7B0-82950AA8FDB1}"/>
    <cellStyle name="Millares 2 2 4 6 6 2" xfId="37570" xr:uid="{55D92D46-4730-48A8-8196-EA4E4C50D957}"/>
    <cellStyle name="Millares 2 2 4 6 7" xfId="22672" xr:uid="{A3B7A5B1-CEBA-4862-94DB-8093B4BA628F}"/>
    <cellStyle name="Millares 2 2 4 6 8" xfId="44175" xr:uid="{FFCBC503-C96B-466E-9FEB-36AE4743EE63}"/>
    <cellStyle name="Millares 2 2 4 7" xfId="1854" xr:uid="{3A16F8ED-9688-479D-A959-6C53510801B8}"/>
    <cellStyle name="Millares 2 2 4 7 2" xfId="10120" xr:uid="{17707503-2566-47EE-AC36-AE9E6C029125}"/>
    <cellStyle name="Millares 2 2 4 7 2 2" xfId="31623" xr:uid="{10245457-E826-446C-B69F-88EE00C98BC3}"/>
    <cellStyle name="Millares 2 2 4 7 3" xfId="16755" xr:uid="{F2D0EC46-ABAC-4D3C-BA75-FBBEC1074D24}"/>
    <cellStyle name="Millares 2 2 4 7 3 2" xfId="38258" xr:uid="{05102F65-A8CB-4584-9AEC-D7034394B43E}"/>
    <cellStyle name="Millares 2 2 4 7 4" xfId="23360" xr:uid="{8CEE520A-8811-4B0B-BF36-E06135C1600A}"/>
    <cellStyle name="Millares 2 2 4 7 5" xfId="44863" xr:uid="{0451E740-7BD4-44ED-B381-BF46A39803DF}"/>
    <cellStyle name="Millares 2 2 4 8" xfId="2539" xr:uid="{8471FDE2-778B-4199-A74A-BDBB61E25970}"/>
    <cellStyle name="Millares 2 2 4 8 2" xfId="10805" xr:uid="{A89E61A2-45E5-4F8D-B158-9A2F1DD8F525}"/>
    <cellStyle name="Millares 2 2 4 8 2 2" xfId="32308" xr:uid="{4E020369-49A9-4CC0-B6D1-909D1A32B148}"/>
    <cellStyle name="Millares 2 2 4 8 3" xfId="17440" xr:uid="{4E8C3B56-9EBF-42DE-934B-2200B9FAA003}"/>
    <cellStyle name="Millares 2 2 4 8 3 2" xfId="38943" xr:uid="{1DFEA2BF-C931-45EF-9DDC-DD9FD2333D68}"/>
    <cellStyle name="Millares 2 2 4 8 4" xfId="24045" xr:uid="{98791E92-DB2C-4DBE-960D-505A9AA94297}"/>
    <cellStyle name="Millares 2 2 4 8 5" xfId="45548" xr:uid="{2A35931D-3C06-44D5-A77F-AA1DB5E6CE10}"/>
    <cellStyle name="Millares 2 2 4 9" xfId="3050" xr:uid="{5A6AC7C7-D54B-4CCB-A2C0-131DC177E56B}"/>
    <cellStyle name="Millares 2 2 4 9 2" xfId="11316" xr:uid="{113B19DD-AE8E-496C-849D-D53106861475}"/>
    <cellStyle name="Millares 2 2 4 9 2 2" xfId="32819" xr:uid="{90D9BC68-A3E5-42CC-831C-5D88358122B1}"/>
    <cellStyle name="Millares 2 2 4 9 3" xfId="17951" xr:uid="{BF65EB7D-7AAC-480E-A17E-F708BDE9DCFB}"/>
    <cellStyle name="Millares 2 2 4 9 3 2" xfId="39454" xr:uid="{D7B41EA3-234E-44EA-ACA2-9C77E59F27C9}"/>
    <cellStyle name="Millares 2 2 4 9 4" xfId="24556" xr:uid="{11467FE1-A583-48D0-979E-6A2E7804E1ED}"/>
    <cellStyle name="Millares 2 2 4 9 5" xfId="46059" xr:uid="{EBEDEF17-919C-4945-AAAC-443694EF41A6}"/>
    <cellStyle name="Millares 2 2 5" xfId="207" xr:uid="{92D3B991-EC42-4167-A344-DDAC5ABC4930}"/>
    <cellStyle name="Millares 2 2 5 10" xfId="4726" xr:uid="{3CFD5E96-AD24-45EA-9DBC-87826877A51C}"/>
    <cellStyle name="Millares 2 2 5 10 2" xfId="12992" xr:uid="{E744631D-A364-4E13-A3D2-1E734CAE4342}"/>
    <cellStyle name="Millares 2 2 5 10 2 2" xfId="34495" xr:uid="{C5C347D7-7F60-46E3-B5CF-F934B24448EC}"/>
    <cellStyle name="Millares 2 2 5 10 3" xfId="19627" xr:uid="{D8459AF0-4110-4B1F-8793-5970FF006261}"/>
    <cellStyle name="Millares 2 2 5 10 3 2" xfId="41130" xr:uid="{4E420DB4-2392-4DB1-AA09-CFFD3997E567}"/>
    <cellStyle name="Millares 2 2 5 10 4" xfId="26232" xr:uid="{EF547031-BF53-4BC6-AFFA-841AB988526B}"/>
    <cellStyle name="Millares 2 2 5 10 5" xfId="47735" xr:uid="{FD3B2E68-CAAB-4E53-A4F9-C83F0BF1324E}"/>
    <cellStyle name="Millares 2 2 5 11" xfId="5229" xr:uid="{87FAC046-B632-432E-A418-5016563F0B10}"/>
    <cellStyle name="Millares 2 2 5 11 2" xfId="13495" xr:uid="{7191F67F-49C5-4796-AB2C-95D3CAA7BFBA}"/>
    <cellStyle name="Millares 2 2 5 11 2 2" xfId="34998" xr:uid="{7F7939C2-47EB-4B87-B600-F491A66BBE94}"/>
    <cellStyle name="Millares 2 2 5 11 3" xfId="20130" xr:uid="{A4777CB4-0756-407E-962A-31446F9186BE}"/>
    <cellStyle name="Millares 2 2 5 11 3 2" xfId="41633" xr:uid="{344AA2C5-BFCF-4E19-A4DF-047DD115F8DC}"/>
    <cellStyle name="Millares 2 2 5 11 4" xfId="26735" xr:uid="{AEFAD956-78AF-4A0A-93BB-D08CB2540DE4}"/>
    <cellStyle name="Millares 2 2 5 11 5" xfId="48238" xr:uid="{7925CCB5-C5C9-49FA-8D44-006E13B84AF2}"/>
    <cellStyle name="Millares 2 2 5 12" xfId="6870" xr:uid="{D67D2421-3C90-4075-8DE5-6E28AD794BD0}"/>
    <cellStyle name="Millares 2 2 5 12 2" xfId="28373" xr:uid="{9E479563-CB04-4F21-8693-64244CC1ABFA}"/>
    <cellStyle name="Millares 2 2 5 13" xfId="8524" xr:uid="{6DC200FF-F84F-4DD0-A1EA-E566656983B5}"/>
    <cellStyle name="Millares 2 2 5 13 2" xfId="30027" xr:uid="{663AB206-AD2A-4DDD-B959-2F0D7B04A1F3}"/>
    <cellStyle name="Millares 2 2 5 14" xfId="15163" xr:uid="{0C76B2E8-B056-4AEB-B0F1-DB906E338D0F}"/>
    <cellStyle name="Millares 2 2 5 14 2" xfId="36666" xr:uid="{260E6273-861B-4187-886F-EDAAA5B670C6}"/>
    <cellStyle name="Millares 2 2 5 15" xfId="21768" xr:uid="{0C650D45-8448-431D-AC72-32657F497C95}"/>
    <cellStyle name="Millares 2 2 5 16" xfId="43271" xr:uid="{BF57AF1E-1223-450F-A0EA-96D18D2FB090}"/>
    <cellStyle name="Millares 2 2 5 2" xfId="522" xr:uid="{FC77F852-675C-4630-83E3-845C9E0FA8F4}"/>
    <cellStyle name="Millares 2 2 5 2 10" xfId="7133" xr:uid="{C50FD473-C341-43BE-A220-80A2E02277C4}"/>
    <cellStyle name="Millares 2 2 5 2 10 2" xfId="28636" xr:uid="{DA3C0240-229C-4276-9ABD-CC33187CB133}"/>
    <cellStyle name="Millares 2 2 5 2 11" xfId="8789" xr:uid="{46B791BA-2626-48D0-B4F1-B3D73CFC2561}"/>
    <cellStyle name="Millares 2 2 5 2 11 2" xfId="30292" xr:uid="{8BA60503-6340-4C49-9ED4-9819ED81B89F}"/>
    <cellStyle name="Millares 2 2 5 2 12" xfId="15425" xr:uid="{2460E456-4B6D-4B09-8711-74E97ABF18EC}"/>
    <cellStyle name="Millares 2 2 5 2 12 2" xfId="36928" xr:uid="{1B1C5319-4748-4CE7-A1B7-82C725D61129}"/>
    <cellStyle name="Millares 2 2 5 2 13" xfId="22030" xr:uid="{8118D6DF-CEB7-4616-BB00-3FDC78A7A1DB}"/>
    <cellStyle name="Millares 2 2 5 2 14" xfId="43533" xr:uid="{FB57F746-E30A-4189-ADC9-82F33A04AC11}"/>
    <cellStyle name="Millares 2 2 5 2 2" xfId="804" xr:uid="{F5ED252F-0923-458A-B7F7-1507D36033E7}"/>
    <cellStyle name="Millares 2 2 5 2 2 10" xfId="15705" xr:uid="{8B148BB5-98BC-47CF-A818-F691BF46385A}"/>
    <cellStyle name="Millares 2 2 5 2 2 10 2" xfId="37208" xr:uid="{94405F23-522F-471C-B0F0-38CEE98EB9B6}"/>
    <cellStyle name="Millares 2 2 5 2 2 11" xfId="22310" xr:uid="{C88BE628-BF60-4720-ADAD-347ADB23DF4F}"/>
    <cellStyle name="Millares 2 2 5 2 2 12" xfId="43813" xr:uid="{EEA79476-13B2-4FFF-9681-C01E8FE92F06}"/>
    <cellStyle name="Millares 2 2 5 2 2 2" xfId="1750" xr:uid="{F0FAC41D-365D-4B4D-BF1F-99E737F9F3A8}"/>
    <cellStyle name="Millares 2 2 5 2 2 2 2" xfId="4579" xr:uid="{05601E2E-464A-4953-B884-735334D30401}"/>
    <cellStyle name="Millares 2 2 5 2 2 2 2 2" xfId="12845" xr:uid="{1444450A-8D92-4047-BF77-9D38AB345B21}"/>
    <cellStyle name="Millares 2 2 5 2 2 2 2 2 2" xfId="34348" xr:uid="{C946F024-AEA5-4C69-836E-489796E62F10}"/>
    <cellStyle name="Millares 2 2 5 2 2 2 2 3" xfId="19480" xr:uid="{E93217C6-20DA-40EC-8BF0-AAA42A2F4536}"/>
    <cellStyle name="Millares 2 2 5 2 2 2 2 3 2" xfId="40983" xr:uid="{B42BB549-4132-4A53-B68D-324D8C546F51}"/>
    <cellStyle name="Millares 2 2 5 2 2 2 2 4" xfId="26085" xr:uid="{95BE969E-F7CC-477A-BC38-386B3CD821B1}"/>
    <cellStyle name="Millares 2 2 5 2 2 2 2 5" xfId="47588" xr:uid="{88E27255-0E82-4286-B029-C768FF3C9658}"/>
    <cellStyle name="Millares 2 2 5 2 2 2 3" xfId="6718" xr:uid="{EE1A9EBE-A0C6-40E6-AFF8-0A6B8EC73A7F}"/>
    <cellStyle name="Millares 2 2 5 2 2 2 3 2" xfId="14984" xr:uid="{33554306-6588-436C-A18B-AFA6AA477F9F}"/>
    <cellStyle name="Millares 2 2 5 2 2 2 3 2 2" xfId="36487" xr:uid="{F90A844D-3385-4AB4-AD44-FC2BFD6BE51C}"/>
    <cellStyle name="Millares 2 2 5 2 2 2 3 3" xfId="21619" xr:uid="{0C53181E-6790-41B5-864B-CFB24B711B93}"/>
    <cellStyle name="Millares 2 2 5 2 2 2 3 3 2" xfId="43122" xr:uid="{29240E31-7134-464C-9974-0D57BF0C13C1}"/>
    <cellStyle name="Millares 2 2 5 2 2 2 3 4" xfId="28224" xr:uid="{95052E66-C0B9-4A0A-9916-195E8545326A}"/>
    <cellStyle name="Millares 2 2 5 2 2 2 3 5" xfId="49727" xr:uid="{E255A322-F2EE-4554-9E27-060BE013DBCE}"/>
    <cellStyle name="Millares 2 2 5 2 2 2 4" xfId="8359" xr:uid="{910AAA70-EEB8-4568-ACEF-78D92D6ED8CF}"/>
    <cellStyle name="Millares 2 2 5 2 2 2 4 2" xfId="29862" xr:uid="{90F4F412-529B-4373-977E-6A716413B2A5}"/>
    <cellStyle name="Millares 2 2 5 2 2 2 5" xfId="10016" xr:uid="{727FFCC2-4E78-4A04-BD2B-815A972E95CD}"/>
    <cellStyle name="Millares 2 2 5 2 2 2 5 2" xfId="31519" xr:uid="{8DC2C6A3-A42A-4574-A21B-75085B9B87DB}"/>
    <cellStyle name="Millares 2 2 5 2 2 2 6" xfId="16651" xr:uid="{4428D5C0-E1F3-481B-BC3C-396665156CB1}"/>
    <cellStyle name="Millares 2 2 5 2 2 2 6 2" xfId="38154" xr:uid="{9ED82C97-B2AE-4A7D-82CA-979A186E69CE}"/>
    <cellStyle name="Millares 2 2 5 2 2 2 7" xfId="23256" xr:uid="{B2242109-9346-4C11-8FBE-1DADF98C4923}"/>
    <cellStyle name="Millares 2 2 5 2 2 2 8" xfId="44759" xr:uid="{07D3ED13-C639-4DAD-9AE3-20B5DB368282}"/>
    <cellStyle name="Millares 2 2 5 2 2 3" xfId="2437" xr:uid="{B93D9F1E-A582-4EE4-90CC-2BF4BF7F116A}"/>
    <cellStyle name="Millares 2 2 5 2 2 3 2" xfId="10703" xr:uid="{B484F052-46AD-4ECA-8AD8-9272844324F0}"/>
    <cellStyle name="Millares 2 2 5 2 2 3 2 2" xfId="32206" xr:uid="{F0568BBA-7C05-4A2E-84B9-B93789F819E7}"/>
    <cellStyle name="Millares 2 2 5 2 2 3 3" xfId="17338" xr:uid="{D27ECA10-9FD6-4705-84EC-D7B8E82C119B}"/>
    <cellStyle name="Millares 2 2 5 2 2 3 3 2" xfId="38841" xr:uid="{CA37B492-0066-4DDE-BE22-2598FFA9F87D}"/>
    <cellStyle name="Millares 2 2 5 2 2 3 4" xfId="23943" xr:uid="{081D58B4-D84D-4A50-9BB6-D7C91733F18D}"/>
    <cellStyle name="Millares 2 2 5 2 2 3 5" xfId="45446" xr:uid="{E59C5F8C-5534-4FA9-8C73-353BFC59AAE1}"/>
    <cellStyle name="Millares 2 2 5 2 2 4" xfId="2954" xr:uid="{F57AA807-9863-4079-A938-0EEAC278A551}"/>
    <cellStyle name="Millares 2 2 5 2 2 4 2" xfId="11220" xr:uid="{0DA8469D-33D9-45F7-A8F7-2BB66738E9F1}"/>
    <cellStyle name="Millares 2 2 5 2 2 4 2 2" xfId="32723" xr:uid="{E45BEDC7-32F5-46C5-A6A2-3AB6D2AFF0D9}"/>
    <cellStyle name="Millares 2 2 5 2 2 4 3" xfId="17855" xr:uid="{3D10DBA8-04DE-4D74-915D-D29F7A15F190}"/>
    <cellStyle name="Millares 2 2 5 2 2 4 3 2" xfId="39358" xr:uid="{C0CE576D-AB6D-4BA8-9155-8C68CB329BB8}"/>
    <cellStyle name="Millares 2 2 5 2 2 4 4" xfId="24460" xr:uid="{74B6311F-2AE3-4F80-8F68-B4A711699F7F}"/>
    <cellStyle name="Millares 2 2 5 2 2 4 5" xfId="45963" xr:uid="{F5D57B69-39FA-4A61-A155-BF673F8480F3}"/>
    <cellStyle name="Millares 2 2 5 2 2 5" xfId="3633" xr:uid="{EBF3249A-ABCF-43A3-A01B-C4E1EF8CF68E}"/>
    <cellStyle name="Millares 2 2 5 2 2 5 2" xfId="11899" xr:uid="{38CDAA6E-82DC-4634-85A7-771FB6AFD79F}"/>
    <cellStyle name="Millares 2 2 5 2 2 5 2 2" xfId="33402" xr:uid="{E5C8E590-C4B5-4EA4-808E-6B6262A4CD01}"/>
    <cellStyle name="Millares 2 2 5 2 2 5 3" xfId="18534" xr:uid="{F202717B-87C9-4CFF-87AA-D7BF688A3974}"/>
    <cellStyle name="Millares 2 2 5 2 2 5 3 2" xfId="40037" xr:uid="{42A26F3C-4624-4E00-8127-4D42BCF29107}"/>
    <cellStyle name="Millares 2 2 5 2 2 5 4" xfId="25139" xr:uid="{BB43D4D3-9564-40B1-BB7A-5FAE7E15C97F}"/>
    <cellStyle name="Millares 2 2 5 2 2 5 5" xfId="46642" xr:uid="{3114B53C-D69B-4C88-8CF7-7463DD978BD1}"/>
    <cellStyle name="Millares 2 2 5 2 2 6" xfId="5098" xr:uid="{114EA3B1-00C5-4E16-A0FA-10229918B013}"/>
    <cellStyle name="Millares 2 2 5 2 2 6 2" xfId="13364" xr:uid="{4E095F8F-E9D6-4939-ADCB-E6CC46158E70}"/>
    <cellStyle name="Millares 2 2 5 2 2 6 2 2" xfId="34867" xr:uid="{ACC5207C-AE93-496A-9361-FBB36DF32FDA}"/>
    <cellStyle name="Millares 2 2 5 2 2 6 3" xfId="19999" xr:uid="{C96081BD-DBD6-4AA0-BF2F-9B28A6470F93}"/>
    <cellStyle name="Millares 2 2 5 2 2 6 3 2" xfId="41502" xr:uid="{A46AC554-22A2-4C23-AFCB-850CE8C84C20}"/>
    <cellStyle name="Millares 2 2 5 2 2 6 4" xfId="26604" xr:uid="{9DD19C04-89D4-4D09-B4AB-78DD44BD0323}"/>
    <cellStyle name="Millares 2 2 5 2 2 6 5" xfId="48107" xr:uid="{DC188E17-DD78-406F-9D7D-E4340C08E7A7}"/>
    <cellStyle name="Millares 2 2 5 2 2 7" xfId="5772" xr:uid="{C605E200-58E4-4FD4-AEB5-F78C5B625572}"/>
    <cellStyle name="Millares 2 2 5 2 2 7 2" xfId="14038" xr:uid="{1AAD0BF5-DB09-40C9-89DF-7F46D5833541}"/>
    <cellStyle name="Millares 2 2 5 2 2 7 2 2" xfId="35541" xr:uid="{A9906AF0-34A4-4B33-A9E7-18E871CF86E5}"/>
    <cellStyle name="Millares 2 2 5 2 2 7 3" xfId="20673" xr:uid="{1AEF7950-2030-4147-A518-3C44B83D30FE}"/>
    <cellStyle name="Millares 2 2 5 2 2 7 3 2" xfId="42176" xr:uid="{927ECB19-3807-4542-99CF-1D112541B593}"/>
    <cellStyle name="Millares 2 2 5 2 2 7 4" xfId="27278" xr:uid="{100C7261-3D87-4E31-A7C3-36878F7D3D5F}"/>
    <cellStyle name="Millares 2 2 5 2 2 7 5" xfId="48781" xr:uid="{0C1EEDBC-699F-48DA-BF00-ED21E964E9DF}"/>
    <cellStyle name="Millares 2 2 5 2 2 8" xfId="7413" xr:uid="{ADA7DC93-DD0E-41EC-8DBB-98FB9C99C365}"/>
    <cellStyle name="Millares 2 2 5 2 2 8 2" xfId="28916" xr:uid="{0BF36913-650F-4F69-B61D-F31380BC1303}"/>
    <cellStyle name="Millares 2 2 5 2 2 9" xfId="9070" xr:uid="{FC4951DA-0A0B-4DB3-A2B4-41A257B4F809}"/>
    <cellStyle name="Millares 2 2 5 2 2 9 2" xfId="30573" xr:uid="{9FB7E596-C86C-4438-A511-1D69F5746A68}"/>
    <cellStyle name="Millares 2 2 5 2 3" xfId="1074" xr:uid="{FC774B9F-7F69-4FAF-8D38-AF60A3D925CF}"/>
    <cellStyle name="Millares 2 2 5 2 3 2" xfId="3903" xr:uid="{595D6E5E-DC48-490F-93F8-94E812D4BED1}"/>
    <cellStyle name="Millares 2 2 5 2 3 2 2" xfId="12169" xr:uid="{23B3FCBB-96B6-4A6B-A7D3-81788AA5D4DA}"/>
    <cellStyle name="Millares 2 2 5 2 3 2 2 2" xfId="33672" xr:uid="{9C1176DA-3BEB-4525-818F-366FCCA6620D}"/>
    <cellStyle name="Millares 2 2 5 2 3 2 3" xfId="18804" xr:uid="{4B6591AD-57AF-4A8E-A5E6-35AF1FE6F48E}"/>
    <cellStyle name="Millares 2 2 5 2 3 2 3 2" xfId="40307" xr:uid="{F8FEF66D-277F-48DC-8061-FDAB86350B59}"/>
    <cellStyle name="Millares 2 2 5 2 3 2 4" xfId="25409" xr:uid="{6703BFF5-1843-412E-AFD8-B69E6CA653B2}"/>
    <cellStyle name="Millares 2 2 5 2 3 2 5" xfId="46912" xr:uid="{71913043-F387-44FF-A79A-62A32D024A3A}"/>
    <cellStyle name="Millares 2 2 5 2 3 3" xfId="6042" xr:uid="{4FB9245E-C36A-493D-9FA6-771D52211BA6}"/>
    <cellStyle name="Millares 2 2 5 2 3 3 2" xfId="14308" xr:uid="{A4B44E99-52D4-4F9E-907E-0326ABA85F1A}"/>
    <cellStyle name="Millares 2 2 5 2 3 3 2 2" xfId="35811" xr:uid="{E3CEDCAB-492C-4E10-9E6E-AD2D1E9FC40F}"/>
    <cellStyle name="Millares 2 2 5 2 3 3 3" xfId="20943" xr:uid="{3560938D-EE54-48E8-9F5A-0EDEE5555927}"/>
    <cellStyle name="Millares 2 2 5 2 3 3 3 2" xfId="42446" xr:uid="{A6CCDE6F-C6C0-409B-B532-85CF70E93FF9}"/>
    <cellStyle name="Millares 2 2 5 2 3 3 4" xfId="27548" xr:uid="{44898870-1CD6-4215-8CC4-1B8ECCACB8A0}"/>
    <cellStyle name="Millares 2 2 5 2 3 3 5" xfId="49051" xr:uid="{DD46374F-A1F5-4696-8B19-45D7A2EC7327}"/>
    <cellStyle name="Millares 2 2 5 2 3 4" xfId="7683" xr:uid="{9B4C08ED-5CB5-4E00-AC23-FACC038961EA}"/>
    <cellStyle name="Millares 2 2 5 2 3 4 2" xfId="29186" xr:uid="{80D03E86-6204-434B-AE21-E46084A53B26}"/>
    <cellStyle name="Millares 2 2 5 2 3 5" xfId="9340" xr:uid="{9C4DE3E6-800D-4902-8D10-6E4097341180}"/>
    <cellStyle name="Millares 2 2 5 2 3 5 2" xfId="30843" xr:uid="{A4414D39-B5B3-464B-ACBA-F861F798BBB8}"/>
    <cellStyle name="Millares 2 2 5 2 3 6" xfId="15975" xr:uid="{E9BA499C-CDAD-4FDC-BFF5-B3CE51D35E5D}"/>
    <cellStyle name="Millares 2 2 5 2 3 6 2" xfId="37478" xr:uid="{BC04C560-C62E-4DE4-9A6A-A0A441F2B6AF}"/>
    <cellStyle name="Millares 2 2 5 2 3 7" xfId="22580" xr:uid="{F7E99A55-44B9-4A12-A57A-8F1C71F0AB28}"/>
    <cellStyle name="Millares 2 2 5 2 3 8" xfId="44083" xr:uid="{E7C15196-F5FE-4BB6-A090-CBAD765BA3D5}"/>
    <cellStyle name="Millares 2 2 5 2 4" xfId="1470" xr:uid="{194392B2-3FE6-4133-869F-94EFBB3EAFD1}"/>
    <cellStyle name="Millares 2 2 5 2 4 2" xfId="4299" xr:uid="{CC29D711-5321-45FF-82CC-3D3A997322D3}"/>
    <cellStyle name="Millares 2 2 5 2 4 2 2" xfId="12565" xr:uid="{50E85068-3916-4A50-8CB6-8ECFDEE3D0EC}"/>
    <cellStyle name="Millares 2 2 5 2 4 2 2 2" xfId="34068" xr:uid="{B13D3340-F53C-4B01-BCCE-79C4F8CAE213}"/>
    <cellStyle name="Millares 2 2 5 2 4 2 3" xfId="19200" xr:uid="{9784820A-B20B-4857-B717-F47160D2F8E9}"/>
    <cellStyle name="Millares 2 2 5 2 4 2 3 2" xfId="40703" xr:uid="{8E745516-E2EC-42A5-B496-2C120728F29C}"/>
    <cellStyle name="Millares 2 2 5 2 4 2 4" xfId="25805" xr:uid="{042D96B9-43C8-4664-9EC4-5DAC44B424FB}"/>
    <cellStyle name="Millares 2 2 5 2 4 2 5" xfId="47308" xr:uid="{A5781529-D018-4B57-9556-B993DDEF0B0C}"/>
    <cellStyle name="Millares 2 2 5 2 4 3" xfId="6438" xr:uid="{8AC752E6-8F74-4255-8827-66C61B4CF790}"/>
    <cellStyle name="Millares 2 2 5 2 4 3 2" xfId="14704" xr:uid="{F3580F49-AAF4-48F1-86ED-BECE35C6AD58}"/>
    <cellStyle name="Millares 2 2 5 2 4 3 2 2" xfId="36207" xr:uid="{7CEF9EC2-E338-44BE-9EC7-5BF049D3B5F5}"/>
    <cellStyle name="Millares 2 2 5 2 4 3 3" xfId="21339" xr:uid="{11C62AA4-D021-44BB-9C69-7AB417BC5252}"/>
    <cellStyle name="Millares 2 2 5 2 4 3 3 2" xfId="42842" xr:uid="{280DE3B4-58D0-4C72-918C-0C9D4DB2BA9C}"/>
    <cellStyle name="Millares 2 2 5 2 4 3 4" xfId="27944" xr:uid="{FF1085A2-D0C6-4999-A1C0-185E76F892A0}"/>
    <cellStyle name="Millares 2 2 5 2 4 3 5" xfId="49447" xr:uid="{95C6253C-7FA2-4D80-B5ED-EA2E9CE1C2B9}"/>
    <cellStyle name="Millares 2 2 5 2 4 4" xfId="8079" xr:uid="{72C5325C-8849-4537-8D42-5E67769F0DA2}"/>
    <cellStyle name="Millares 2 2 5 2 4 4 2" xfId="29582" xr:uid="{B2418A7A-D011-48D5-9945-1A75AFC46FCB}"/>
    <cellStyle name="Millares 2 2 5 2 4 5" xfId="9736" xr:uid="{AA59C9F5-B3A6-4B85-B356-A21D15D44FA7}"/>
    <cellStyle name="Millares 2 2 5 2 4 5 2" xfId="31239" xr:uid="{5A5F00DE-7638-4BDA-8EC6-95130E15E3DF}"/>
    <cellStyle name="Millares 2 2 5 2 4 6" xfId="16371" xr:uid="{48BDEEEB-F558-44A3-8463-ED72A338C314}"/>
    <cellStyle name="Millares 2 2 5 2 4 6 2" xfId="37874" xr:uid="{A485A9C9-6828-4F6A-BA71-E47562E8DC69}"/>
    <cellStyle name="Millares 2 2 5 2 4 7" xfId="22976" xr:uid="{9D22DFDE-443D-4D05-AE2A-E812DDEABE47}"/>
    <cellStyle name="Millares 2 2 5 2 4 8" xfId="44479" xr:uid="{D4E70718-AFAB-41C9-B362-784BDBF385B0}"/>
    <cellStyle name="Millares 2 2 5 2 5" xfId="2157" xr:uid="{AE57DEAB-5F48-48D5-9414-BCE4022461DC}"/>
    <cellStyle name="Millares 2 2 5 2 5 2" xfId="10423" xr:uid="{8FA27F08-AC52-472C-8905-3A779D413D19}"/>
    <cellStyle name="Millares 2 2 5 2 5 2 2" xfId="31926" xr:uid="{19AAE279-4590-4F95-A197-73A039D65440}"/>
    <cellStyle name="Millares 2 2 5 2 5 3" xfId="17058" xr:uid="{53785F7B-FBE7-4B8E-82C8-3BCC6D9A119C}"/>
    <cellStyle name="Millares 2 2 5 2 5 3 2" xfId="38561" xr:uid="{C2120738-58A8-4F33-B9ED-291B26D3EFE4}"/>
    <cellStyle name="Millares 2 2 5 2 5 4" xfId="23663" xr:uid="{15FE54D4-1CA5-4B6D-B243-3C6ADF22AC64}"/>
    <cellStyle name="Millares 2 2 5 2 5 5" xfId="45166" xr:uid="{4971EAAD-1667-4FA3-A16E-E56CAE019DB7}"/>
    <cellStyle name="Millares 2 2 5 2 6" xfId="2704" xr:uid="{A72E41DA-3BEC-4B59-8EDB-EFB5B1B69440}"/>
    <cellStyle name="Millares 2 2 5 2 6 2" xfId="10970" xr:uid="{F72B9DB9-9CF4-45FE-B6CE-05AD9740BFB4}"/>
    <cellStyle name="Millares 2 2 5 2 6 2 2" xfId="32473" xr:uid="{E8929452-26FF-47C5-917C-E2BEEF2BC98D}"/>
    <cellStyle name="Millares 2 2 5 2 6 3" xfId="17605" xr:uid="{A4434821-25CF-4A4D-B7FB-CA146570BD49}"/>
    <cellStyle name="Millares 2 2 5 2 6 3 2" xfId="39108" xr:uid="{2EC13786-FCA8-443C-BC9A-AC8AC6410EFC}"/>
    <cellStyle name="Millares 2 2 5 2 6 4" xfId="24210" xr:uid="{03C60D9C-59E1-42F5-901F-E3AFA5BB05D2}"/>
    <cellStyle name="Millares 2 2 5 2 6 5" xfId="45713" xr:uid="{DF615A0A-367F-4674-8724-AAC30B134308}"/>
    <cellStyle name="Millares 2 2 5 2 7" xfId="3353" xr:uid="{BD3D8216-686B-4AC7-9073-07D9366F55C8}"/>
    <cellStyle name="Millares 2 2 5 2 7 2" xfId="11619" xr:uid="{C95DFBAA-5D02-481A-98D2-1B3D790C4D71}"/>
    <cellStyle name="Millares 2 2 5 2 7 2 2" xfId="33122" xr:uid="{E90C6A49-C77F-4309-8E9B-BC33F2C0FA74}"/>
    <cellStyle name="Millares 2 2 5 2 7 3" xfId="18254" xr:uid="{FA618322-3359-4C35-9D15-86B22FF1FAC6}"/>
    <cellStyle name="Millares 2 2 5 2 7 3 2" xfId="39757" xr:uid="{7F6C2BD3-9B58-4B3E-8498-9E8EE9668C84}"/>
    <cellStyle name="Millares 2 2 5 2 7 4" xfId="24859" xr:uid="{8AE3E961-DB63-4E6D-A8A1-249146B50EA5}"/>
    <cellStyle name="Millares 2 2 5 2 7 5" xfId="46362" xr:uid="{DFFC1E7A-2916-4FDB-9BE9-BE50439CA28E}"/>
    <cellStyle name="Millares 2 2 5 2 8" xfId="4848" xr:uid="{E6CA4AA6-F715-4383-BFDC-C1CB3FA1BBF1}"/>
    <cellStyle name="Millares 2 2 5 2 8 2" xfId="13114" xr:uid="{C54636EF-2C5F-4386-8DF2-5F830EB87455}"/>
    <cellStyle name="Millares 2 2 5 2 8 2 2" xfId="34617" xr:uid="{844AA712-B5A4-454E-92C9-5FC94C3E79ED}"/>
    <cellStyle name="Millares 2 2 5 2 8 3" xfId="19749" xr:uid="{CD65CEE6-8BB3-4F1D-9F5D-53B7E2E5EBFE}"/>
    <cellStyle name="Millares 2 2 5 2 8 3 2" xfId="41252" xr:uid="{56B104B3-C88C-4171-BB4F-698B1F5C1B58}"/>
    <cellStyle name="Millares 2 2 5 2 8 4" xfId="26354" xr:uid="{17A8804C-E69C-45E8-9B3E-A4416D50573C}"/>
    <cellStyle name="Millares 2 2 5 2 8 5" xfId="47857" xr:uid="{0C561F8E-D546-482F-BC89-DDEBAC14094A}"/>
    <cellStyle name="Millares 2 2 5 2 9" xfId="5492" xr:uid="{BE35E53A-5AC9-46A9-8273-7FA5C815D284}"/>
    <cellStyle name="Millares 2 2 5 2 9 2" xfId="13758" xr:uid="{63E7DD81-67E0-4564-B317-6B99574340FF}"/>
    <cellStyle name="Millares 2 2 5 2 9 2 2" xfId="35261" xr:uid="{072C8936-390E-4CD2-927A-3A13826F2140}"/>
    <cellStyle name="Millares 2 2 5 2 9 3" xfId="20393" xr:uid="{449350D4-1E16-4F9C-AE50-EEB4A35FDFB4}"/>
    <cellStyle name="Millares 2 2 5 2 9 3 2" xfId="41896" xr:uid="{4F2EEEB6-8701-4FC8-BF8C-835FC9ADB538}"/>
    <cellStyle name="Millares 2 2 5 2 9 4" xfId="26998" xr:uid="{8106C183-BFE1-4AF2-B090-12DA7B1FF759}"/>
    <cellStyle name="Millares 2 2 5 2 9 5" xfId="48501" xr:uid="{2196E884-CFB5-4FC5-A58F-8C7380DC5350}"/>
    <cellStyle name="Millares 2 2 5 3" xfId="394" xr:uid="{25683BA8-DEB0-4728-8ED2-FF689A8E6CF9}"/>
    <cellStyle name="Millares 2 2 5 3 10" xfId="15297" xr:uid="{58AF7602-9C84-4F44-80D7-3727989F3639}"/>
    <cellStyle name="Millares 2 2 5 3 10 2" xfId="36800" xr:uid="{9B9AE5B4-C0C2-4396-8B93-3EC6D18B306E}"/>
    <cellStyle name="Millares 2 2 5 3 11" xfId="21902" xr:uid="{5E384576-D42E-4E81-A519-00DE4E2954A9}"/>
    <cellStyle name="Millares 2 2 5 3 12" xfId="43405" xr:uid="{F9664C01-38D5-4888-AE4C-B3B3EAE78894}"/>
    <cellStyle name="Millares 2 2 5 3 2" xfId="1342" xr:uid="{B318B928-2B2E-45CB-AAA2-4B6056C23C91}"/>
    <cellStyle name="Millares 2 2 5 3 2 2" xfId="4171" xr:uid="{C9A59A6C-52CD-4325-8C00-4D2D084DD2AF}"/>
    <cellStyle name="Millares 2 2 5 3 2 2 2" xfId="12437" xr:uid="{34AB3F83-B77E-4488-874F-A617C7FDEA4E}"/>
    <cellStyle name="Millares 2 2 5 3 2 2 2 2" xfId="33940" xr:uid="{885755FB-3250-47F7-A2B0-FD6A7D5A5E27}"/>
    <cellStyle name="Millares 2 2 5 3 2 2 3" xfId="19072" xr:uid="{75D30214-6991-429F-AD51-1DE21B665D78}"/>
    <cellStyle name="Millares 2 2 5 3 2 2 3 2" xfId="40575" xr:uid="{D35FE866-8AFF-4A97-9A32-4D8EB5B4613C}"/>
    <cellStyle name="Millares 2 2 5 3 2 2 4" xfId="25677" xr:uid="{D587F1D8-BD44-4A7B-B597-AD5A866D446A}"/>
    <cellStyle name="Millares 2 2 5 3 2 2 5" xfId="47180" xr:uid="{E5E12388-AB4E-4782-87D8-68D530CB3C7E}"/>
    <cellStyle name="Millares 2 2 5 3 2 3" xfId="6310" xr:uid="{527E0BA7-E7CC-4E40-AF90-7F2E60E2E773}"/>
    <cellStyle name="Millares 2 2 5 3 2 3 2" xfId="14576" xr:uid="{0F67CDEB-5744-4906-AC07-8C1836AE5C04}"/>
    <cellStyle name="Millares 2 2 5 3 2 3 2 2" xfId="36079" xr:uid="{6757779C-9EEE-4CDB-9F19-10A621412811}"/>
    <cellStyle name="Millares 2 2 5 3 2 3 3" xfId="21211" xr:uid="{728C12FA-BCAA-42E6-BE11-3A56EA9A6B78}"/>
    <cellStyle name="Millares 2 2 5 3 2 3 3 2" xfId="42714" xr:uid="{893D55BC-1110-4A06-BEDE-9920AFB44ACC}"/>
    <cellStyle name="Millares 2 2 5 3 2 3 4" xfId="27816" xr:uid="{EB6ED791-F4EB-42AB-AACD-75726C7599C5}"/>
    <cellStyle name="Millares 2 2 5 3 2 3 5" xfId="49319" xr:uid="{DA8996EB-B9DE-4D46-AC6F-5A9C9D7D50B1}"/>
    <cellStyle name="Millares 2 2 5 3 2 4" xfId="7951" xr:uid="{FD5A45AF-1B4A-489C-9322-C18A3E39FA46}"/>
    <cellStyle name="Millares 2 2 5 3 2 4 2" xfId="29454" xr:uid="{D1AEAC2E-6FC0-40E9-A723-2D52ABAAF5A7}"/>
    <cellStyle name="Millares 2 2 5 3 2 5" xfId="9608" xr:uid="{C18E568B-E908-4EFE-8466-5C3544CE223F}"/>
    <cellStyle name="Millares 2 2 5 3 2 5 2" xfId="31111" xr:uid="{C1C98D65-8A8B-49BB-A210-156CADB112F0}"/>
    <cellStyle name="Millares 2 2 5 3 2 6" xfId="16243" xr:uid="{3C75DC2E-5157-42AE-B958-6E5884256D24}"/>
    <cellStyle name="Millares 2 2 5 3 2 6 2" xfId="37746" xr:uid="{CA4AD121-FE55-4E76-BC0C-FE26F871421C}"/>
    <cellStyle name="Millares 2 2 5 3 2 7" xfId="22848" xr:uid="{14CEC416-78AD-4AF8-86D4-AA75D2C2BD31}"/>
    <cellStyle name="Millares 2 2 5 3 2 8" xfId="44351" xr:uid="{66471EE8-623A-448B-BE1A-5DD4ED355057}"/>
    <cellStyle name="Millares 2 2 5 3 3" xfId="2029" xr:uid="{5F866A1F-F733-4C62-AA99-CBF8752966D5}"/>
    <cellStyle name="Millares 2 2 5 3 3 2" xfId="10295" xr:uid="{34974A32-F8FC-412E-9D97-B771D2E04144}"/>
    <cellStyle name="Millares 2 2 5 3 3 2 2" xfId="31798" xr:uid="{8E6D5590-9705-4D02-BB9B-AE165920E53B}"/>
    <cellStyle name="Millares 2 2 5 3 3 3" xfId="16930" xr:uid="{C4088387-A13F-4716-880E-AAF3498F08A5}"/>
    <cellStyle name="Millares 2 2 5 3 3 3 2" xfId="38433" xr:uid="{E120F7E8-1703-436C-9037-24B390DC5A98}"/>
    <cellStyle name="Millares 2 2 5 3 3 4" xfId="23535" xr:uid="{2D92704E-1912-4C88-A78F-8D4DE6591556}"/>
    <cellStyle name="Millares 2 2 5 3 3 5" xfId="45038" xr:uid="{8CE357DC-8F13-4247-97C5-EC608A23A8A9}"/>
    <cellStyle name="Millares 2 2 5 3 4" xfId="2828" xr:uid="{4DED769C-F049-4447-9E5A-EFAD311C21C6}"/>
    <cellStyle name="Millares 2 2 5 3 4 2" xfId="11094" xr:uid="{C1C7A0D3-C73D-41B7-901C-D1D6384D6AED}"/>
    <cellStyle name="Millares 2 2 5 3 4 2 2" xfId="32597" xr:uid="{133377C5-708F-4A89-A108-1F40C58EABE9}"/>
    <cellStyle name="Millares 2 2 5 3 4 3" xfId="17729" xr:uid="{A5A52FDC-7B0E-41A0-B8C3-EF13FDD94238}"/>
    <cellStyle name="Millares 2 2 5 3 4 3 2" xfId="39232" xr:uid="{9F0A4064-DD85-4737-8251-755C10EA3709}"/>
    <cellStyle name="Millares 2 2 5 3 4 4" xfId="24334" xr:uid="{28525D4A-A261-4D7A-A46A-89C63294FB05}"/>
    <cellStyle name="Millares 2 2 5 3 4 5" xfId="45837" xr:uid="{4606E1FF-FFAF-4579-8D5B-6065D243BCB6}"/>
    <cellStyle name="Millares 2 2 5 3 5" xfId="3225" xr:uid="{E9A9E0A0-2B6E-4E34-A518-3865DD5F23BC}"/>
    <cellStyle name="Millares 2 2 5 3 5 2" xfId="11491" xr:uid="{D8541D1D-FF71-4D7B-A7D2-3E2100B1A15D}"/>
    <cellStyle name="Millares 2 2 5 3 5 2 2" xfId="32994" xr:uid="{6CABC7DF-5DA8-435E-9CFF-39C2E149909C}"/>
    <cellStyle name="Millares 2 2 5 3 5 3" xfId="18126" xr:uid="{62FC40FF-D19C-437E-AC85-293C5978FD01}"/>
    <cellStyle name="Millares 2 2 5 3 5 3 2" xfId="39629" xr:uid="{2EB1CB10-EDE5-43EB-A6FE-210BE2F4E667}"/>
    <cellStyle name="Millares 2 2 5 3 5 4" xfId="24731" xr:uid="{570F6274-437B-41CF-9397-1AC971A9C5DE}"/>
    <cellStyle name="Millares 2 2 5 3 5 5" xfId="46234" xr:uid="{330604D6-F0CF-4D4A-80F8-FD49BC439BEB}"/>
    <cellStyle name="Millares 2 2 5 3 6" xfId="4972" xr:uid="{2EB160C5-F580-4E4A-8CE3-FC99A58B13DC}"/>
    <cellStyle name="Millares 2 2 5 3 6 2" xfId="13238" xr:uid="{D52BED64-4528-43A7-96E4-051F9F12EC52}"/>
    <cellStyle name="Millares 2 2 5 3 6 2 2" xfId="34741" xr:uid="{4A106541-2662-45BD-9F39-3EB495AD5818}"/>
    <cellStyle name="Millares 2 2 5 3 6 3" xfId="19873" xr:uid="{5EDDCCD5-0942-49F8-9EDC-027B77814E9E}"/>
    <cellStyle name="Millares 2 2 5 3 6 3 2" xfId="41376" xr:uid="{69561E89-AAFB-45A0-AFAF-EAA6D8800A59}"/>
    <cellStyle name="Millares 2 2 5 3 6 4" xfId="26478" xr:uid="{CF7B1A32-78A0-476F-8D65-517D4A3881BF}"/>
    <cellStyle name="Millares 2 2 5 3 6 5" xfId="47981" xr:uid="{62731DE4-6644-42D4-A592-432C4402CF33}"/>
    <cellStyle name="Millares 2 2 5 3 7" xfId="5364" xr:uid="{25578C34-B08F-445C-BC7E-678777665775}"/>
    <cellStyle name="Millares 2 2 5 3 7 2" xfId="13630" xr:uid="{47C64AE3-8713-497E-BADB-380F16082B61}"/>
    <cellStyle name="Millares 2 2 5 3 7 2 2" xfId="35133" xr:uid="{6D2812B8-BFEF-4AE4-B6BC-89C86A3653BD}"/>
    <cellStyle name="Millares 2 2 5 3 7 3" xfId="20265" xr:uid="{E205FB81-D760-45E7-9ADD-C95980126139}"/>
    <cellStyle name="Millares 2 2 5 3 7 3 2" xfId="41768" xr:uid="{3FD61DA2-36B3-4334-9664-047C8177CE12}"/>
    <cellStyle name="Millares 2 2 5 3 7 4" xfId="26870" xr:uid="{7832E51E-F9D2-4D97-B9E7-399CA5247B11}"/>
    <cellStyle name="Millares 2 2 5 3 7 5" xfId="48373" xr:uid="{8218231E-AC8C-42F5-B67A-0846BC13C3E9}"/>
    <cellStyle name="Millares 2 2 5 3 8" xfId="7005" xr:uid="{81BF98FC-B754-4E15-83EC-52C2E865ADE9}"/>
    <cellStyle name="Millares 2 2 5 3 8 2" xfId="28508" xr:uid="{F31EFD56-61A6-4D08-8F69-412F6763A420}"/>
    <cellStyle name="Millares 2 2 5 3 9" xfId="8661" xr:uid="{73A0E263-C11E-4722-AD84-1D3FA104F624}"/>
    <cellStyle name="Millares 2 2 5 3 9 2" xfId="30164" xr:uid="{749C983D-8D45-45C4-A1DA-D0E6ED08A193}"/>
    <cellStyle name="Millares 2 2 5 4" xfId="678" xr:uid="{27B23A9B-49D6-4B6A-8738-3BE7872DFE16}"/>
    <cellStyle name="Millares 2 2 5 4 10" xfId="43687" xr:uid="{E8982B9C-F6DE-4B61-9887-0DE65084EC77}"/>
    <cellStyle name="Millares 2 2 5 4 2" xfId="1624" xr:uid="{30D2CAAA-E1D8-4514-BB0C-E56A1BEFD566}"/>
    <cellStyle name="Millares 2 2 5 4 2 2" xfId="4453" xr:uid="{890121F9-1620-4A57-9089-F6D1C618E3AA}"/>
    <cellStyle name="Millares 2 2 5 4 2 2 2" xfId="12719" xr:uid="{6163A55D-870B-4B7F-AF4A-467D0B7AF0AB}"/>
    <cellStyle name="Millares 2 2 5 4 2 2 2 2" xfId="34222" xr:uid="{7410B986-6443-4E74-A5D0-70BCD5216D3B}"/>
    <cellStyle name="Millares 2 2 5 4 2 2 3" xfId="19354" xr:uid="{132F7CBC-5B26-4E44-9ACF-5084E5B74ED3}"/>
    <cellStyle name="Millares 2 2 5 4 2 2 3 2" xfId="40857" xr:uid="{E1CD92A7-270E-44CE-A5D4-A391D83246E0}"/>
    <cellStyle name="Millares 2 2 5 4 2 2 4" xfId="25959" xr:uid="{6DEB8623-57F4-4471-B408-9277EF1E8596}"/>
    <cellStyle name="Millares 2 2 5 4 2 2 5" xfId="47462" xr:uid="{2C90C161-9551-47EE-8DCF-3FB29707945A}"/>
    <cellStyle name="Millares 2 2 5 4 2 3" xfId="6592" xr:uid="{3474F0BB-B218-4492-B823-E0811CC5045A}"/>
    <cellStyle name="Millares 2 2 5 4 2 3 2" xfId="14858" xr:uid="{02799A5C-3228-40E2-9DF9-A998400BDA28}"/>
    <cellStyle name="Millares 2 2 5 4 2 3 2 2" xfId="36361" xr:uid="{1ABB75C6-9C2D-47DF-A858-DE2219BE5F56}"/>
    <cellStyle name="Millares 2 2 5 4 2 3 3" xfId="21493" xr:uid="{1D6ADD5E-A4CA-4A59-8BD6-47E5F43F6CB7}"/>
    <cellStyle name="Millares 2 2 5 4 2 3 3 2" xfId="42996" xr:uid="{0792BD5F-3CC6-4E3A-8456-23057FD35884}"/>
    <cellStyle name="Millares 2 2 5 4 2 3 4" xfId="28098" xr:uid="{98DF2A09-CB6A-4E16-B6C6-5C189D2768FF}"/>
    <cellStyle name="Millares 2 2 5 4 2 3 5" xfId="49601" xr:uid="{1833C5F9-A134-4BBC-AB1B-95F9AF91C828}"/>
    <cellStyle name="Millares 2 2 5 4 2 4" xfId="8233" xr:uid="{DF21A7CD-3F96-4288-B733-ED67A6114E67}"/>
    <cellStyle name="Millares 2 2 5 4 2 4 2" xfId="29736" xr:uid="{FBAD7740-D155-44D7-9F5D-7C1697FDF879}"/>
    <cellStyle name="Millares 2 2 5 4 2 5" xfId="9890" xr:uid="{1B30B740-3AAB-46A7-B883-C77D98B37160}"/>
    <cellStyle name="Millares 2 2 5 4 2 5 2" xfId="31393" xr:uid="{48E15653-D554-49D4-887A-EAFEC0DE06E5}"/>
    <cellStyle name="Millares 2 2 5 4 2 6" xfId="16525" xr:uid="{400A9EBB-2499-42F0-A51C-FAAA703CC5B5}"/>
    <cellStyle name="Millares 2 2 5 4 2 6 2" xfId="38028" xr:uid="{F5D7E95A-1DA7-4EA9-BE5D-1680AE03CA4D}"/>
    <cellStyle name="Millares 2 2 5 4 2 7" xfId="23130" xr:uid="{B24BEE3C-D41A-4D15-8762-B7BCAEB586A3}"/>
    <cellStyle name="Millares 2 2 5 4 2 8" xfId="44633" xr:uid="{65D70198-E582-4E59-97F1-3095C836F62A}"/>
    <cellStyle name="Millares 2 2 5 4 3" xfId="2311" xr:uid="{F9A4BB47-F900-4F17-A769-1AFE26A819D9}"/>
    <cellStyle name="Millares 2 2 5 4 3 2" xfId="10577" xr:uid="{B4231E21-842F-470E-BB18-8FA136882B50}"/>
    <cellStyle name="Millares 2 2 5 4 3 2 2" xfId="32080" xr:uid="{28CE5869-BE2E-4FAD-B916-5F75C0036D9D}"/>
    <cellStyle name="Millares 2 2 5 4 3 3" xfId="17212" xr:uid="{1C286602-18B5-42AE-B68F-6DF9C03817BD}"/>
    <cellStyle name="Millares 2 2 5 4 3 3 2" xfId="38715" xr:uid="{2F2D0FAD-F76D-4BB5-9F73-88E6FD57BE1C}"/>
    <cellStyle name="Millares 2 2 5 4 3 4" xfId="23817" xr:uid="{E47AC108-EB31-4C15-8C6B-006DB1E24415}"/>
    <cellStyle name="Millares 2 2 5 4 3 5" xfId="45320" xr:uid="{F16A2168-ECA4-4877-B3C5-104ABF356857}"/>
    <cellStyle name="Millares 2 2 5 4 4" xfId="3507" xr:uid="{C270CF87-5AF2-47EC-8C2D-A93D2681CEC1}"/>
    <cellStyle name="Millares 2 2 5 4 4 2" xfId="11773" xr:uid="{8FD853D1-4AB8-430F-A811-170CB247E81F}"/>
    <cellStyle name="Millares 2 2 5 4 4 2 2" xfId="33276" xr:uid="{E96B4A02-ABEC-413D-A398-FBA7C1ACF86A}"/>
    <cellStyle name="Millares 2 2 5 4 4 3" xfId="18408" xr:uid="{71C810C9-EBDA-4A3C-814E-D65649F02C0D}"/>
    <cellStyle name="Millares 2 2 5 4 4 3 2" xfId="39911" xr:uid="{74E69960-CF19-42F6-AA87-3A8557F4CC29}"/>
    <cellStyle name="Millares 2 2 5 4 4 4" xfId="25013" xr:uid="{6A95176D-897D-4F98-88A5-451D6DBEE301}"/>
    <cellStyle name="Millares 2 2 5 4 4 5" xfId="46516" xr:uid="{29BE695F-F574-4E89-8133-249555D312C5}"/>
    <cellStyle name="Millares 2 2 5 4 5" xfId="5646" xr:uid="{B9CFFA26-CC4E-4512-B5D1-939E1BE94C21}"/>
    <cellStyle name="Millares 2 2 5 4 5 2" xfId="13912" xr:uid="{AF65AE6C-1BFD-4CA5-9218-097907CBAD03}"/>
    <cellStyle name="Millares 2 2 5 4 5 2 2" xfId="35415" xr:uid="{7A46DD59-F643-4760-A0C8-5F446E4F7CA0}"/>
    <cellStyle name="Millares 2 2 5 4 5 3" xfId="20547" xr:uid="{51798FAE-9294-4D1B-8943-F3845072D120}"/>
    <cellStyle name="Millares 2 2 5 4 5 3 2" xfId="42050" xr:uid="{3125C31C-A6F4-467B-A79C-34EDDA34835F}"/>
    <cellStyle name="Millares 2 2 5 4 5 4" xfId="27152" xr:uid="{A3075CDC-9302-4891-A8DC-F020059CFFB4}"/>
    <cellStyle name="Millares 2 2 5 4 5 5" xfId="48655" xr:uid="{25AB319E-547E-4504-BD7A-DAC5C011AB2B}"/>
    <cellStyle name="Millares 2 2 5 4 6" xfId="7287" xr:uid="{53A00E7A-81CE-4C25-8E3A-4C4700F7D25D}"/>
    <cellStyle name="Millares 2 2 5 4 6 2" xfId="28790" xr:uid="{E0C12BE6-D2CD-4C46-A440-BAA3FBAE7166}"/>
    <cellStyle name="Millares 2 2 5 4 7" xfId="8944" xr:uid="{99241AD5-BD9D-478E-B643-106641E5368C}"/>
    <cellStyle name="Millares 2 2 5 4 7 2" xfId="30447" xr:uid="{E845F42F-78E6-417F-8266-A9FED8B248D7}"/>
    <cellStyle name="Millares 2 2 5 4 8" xfId="15579" xr:uid="{094FE600-0251-4C11-A653-D012E85ADB5E}"/>
    <cellStyle name="Millares 2 2 5 4 8 2" xfId="37082" xr:uid="{0D4F535B-A4A4-4E8F-A78D-1F30FDD98E64}"/>
    <cellStyle name="Millares 2 2 5 4 9" xfId="22184" xr:uid="{FFBE8974-4D39-41C8-9B5F-305D97579567}"/>
    <cellStyle name="Millares 2 2 5 5" xfId="946" xr:uid="{61F009D7-054B-4672-932C-F032085BD8DD}"/>
    <cellStyle name="Millares 2 2 5 5 2" xfId="3775" xr:uid="{D05D92A9-5CB6-4C24-8D5F-0AC2FC1354C4}"/>
    <cellStyle name="Millares 2 2 5 5 2 2" xfId="12041" xr:uid="{CACB64FA-B620-4983-ADB8-3CC1CEB0F1AC}"/>
    <cellStyle name="Millares 2 2 5 5 2 2 2" xfId="33544" xr:uid="{884FF264-7918-4293-A115-C9C57817A721}"/>
    <cellStyle name="Millares 2 2 5 5 2 3" xfId="18676" xr:uid="{49FDFDA3-A699-43CE-AD21-16F3603F2F81}"/>
    <cellStyle name="Millares 2 2 5 5 2 3 2" xfId="40179" xr:uid="{3B553862-06F1-4685-801D-EB7504D1F832}"/>
    <cellStyle name="Millares 2 2 5 5 2 4" xfId="25281" xr:uid="{DC5FD25D-B900-44CA-8AFA-7E8779B9CF17}"/>
    <cellStyle name="Millares 2 2 5 5 2 5" xfId="46784" xr:uid="{5EA4D929-C5E4-4FA7-8979-E96374C63F37}"/>
    <cellStyle name="Millares 2 2 5 5 3" xfId="5914" xr:uid="{90FBF5DD-906F-4EDE-831D-7593A8B74158}"/>
    <cellStyle name="Millares 2 2 5 5 3 2" xfId="14180" xr:uid="{648593CB-BDD8-4657-8B86-1CB9680CF4A4}"/>
    <cellStyle name="Millares 2 2 5 5 3 2 2" xfId="35683" xr:uid="{1B561960-EEC3-4D8C-9318-BC9B2A897002}"/>
    <cellStyle name="Millares 2 2 5 5 3 3" xfId="20815" xr:uid="{8CDFCE91-EFCB-43A8-990D-CEA967BC399F}"/>
    <cellStyle name="Millares 2 2 5 5 3 3 2" xfId="42318" xr:uid="{0B8C179D-0906-4C11-BF98-379DC36C03B9}"/>
    <cellStyle name="Millares 2 2 5 5 3 4" xfId="27420" xr:uid="{936950F1-C63F-4F0E-8420-277580B9B949}"/>
    <cellStyle name="Millares 2 2 5 5 3 5" xfId="48923" xr:uid="{9127517F-9B86-4C2A-A857-44EB098C6C6B}"/>
    <cellStyle name="Millares 2 2 5 5 4" xfId="7555" xr:uid="{68012FD6-C69B-4150-8445-37E16F326E28}"/>
    <cellStyle name="Millares 2 2 5 5 4 2" xfId="29058" xr:uid="{A152C5F0-7DEF-41AE-9E4A-89D74CD28A69}"/>
    <cellStyle name="Millares 2 2 5 5 5" xfId="9212" xr:uid="{97483DD0-0755-4584-BC6A-AFB92B4D6A9C}"/>
    <cellStyle name="Millares 2 2 5 5 5 2" xfId="30715" xr:uid="{823DA14A-AA31-4E3C-897C-6E15CEE8A0FB}"/>
    <cellStyle name="Millares 2 2 5 5 6" xfId="15847" xr:uid="{83C1EA92-6B09-4609-8A4B-84FA55CFAC9D}"/>
    <cellStyle name="Millares 2 2 5 5 6 2" xfId="37350" xr:uid="{AB949C39-360A-46CC-9D2E-9D1F0F47CBF8}"/>
    <cellStyle name="Millares 2 2 5 5 7" xfId="22452" xr:uid="{9274064A-0D0A-44C3-8E89-FF85B15FE809}"/>
    <cellStyle name="Millares 2 2 5 5 8" xfId="43955" xr:uid="{5A08B311-347E-494A-BEA6-5AD60F85A0BD}"/>
    <cellStyle name="Millares 2 2 5 6" xfId="1207" xr:uid="{7E92FE1C-501A-4D5C-92DB-A131476104AE}"/>
    <cellStyle name="Millares 2 2 5 6 2" xfId="4036" xr:uid="{D7CCC268-728A-44BB-B638-CBDAFFD35A9A}"/>
    <cellStyle name="Millares 2 2 5 6 2 2" xfId="12302" xr:uid="{61DCDD5E-3EC4-4325-8D1F-26F0F298EAF3}"/>
    <cellStyle name="Millares 2 2 5 6 2 2 2" xfId="33805" xr:uid="{71ACBC9A-2A4D-468D-BAE7-6678DCF7820D}"/>
    <cellStyle name="Millares 2 2 5 6 2 3" xfId="18937" xr:uid="{2D9C2549-730F-471A-8BDC-8B6A72A9EE34}"/>
    <cellStyle name="Millares 2 2 5 6 2 3 2" xfId="40440" xr:uid="{14133C3A-F9AE-4CCE-9FB3-51C9DBC41FBC}"/>
    <cellStyle name="Millares 2 2 5 6 2 4" xfId="25542" xr:uid="{C56137C4-4D64-4FB0-BBFD-BB8B456C3502}"/>
    <cellStyle name="Millares 2 2 5 6 2 5" xfId="47045" xr:uid="{0F213654-564B-402F-B632-C7D0C4D0FB28}"/>
    <cellStyle name="Millares 2 2 5 6 3" xfId="6175" xr:uid="{21627A55-44A7-4A99-AC23-60FD93DFCAC3}"/>
    <cellStyle name="Millares 2 2 5 6 3 2" xfId="14441" xr:uid="{1C0CCD02-689B-4110-9750-7357DCE3189D}"/>
    <cellStyle name="Millares 2 2 5 6 3 2 2" xfId="35944" xr:uid="{1BC566DC-82C1-4B9C-B7C0-45C61F1CC1A8}"/>
    <cellStyle name="Millares 2 2 5 6 3 3" xfId="21076" xr:uid="{48446E42-60EB-428F-8025-C95435B0DD3E}"/>
    <cellStyle name="Millares 2 2 5 6 3 3 2" xfId="42579" xr:uid="{49A32303-EED9-4BDF-AD99-58DF1DE63BE1}"/>
    <cellStyle name="Millares 2 2 5 6 3 4" xfId="27681" xr:uid="{278BEFFE-6889-47BB-8967-3ECB55D18077}"/>
    <cellStyle name="Millares 2 2 5 6 3 5" xfId="49184" xr:uid="{5FE57D5A-C048-4F53-8514-950CF09ABC8B}"/>
    <cellStyle name="Millares 2 2 5 6 4" xfId="7816" xr:uid="{89DF73DE-F80D-4FF9-8A93-B90B7D770EFE}"/>
    <cellStyle name="Millares 2 2 5 6 4 2" xfId="29319" xr:uid="{90FC76E8-2F8A-4613-BA9B-8B810F34DCF0}"/>
    <cellStyle name="Millares 2 2 5 6 5" xfId="9473" xr:uid="{E22FA567-9E5D-4A9C-AAA9-7DA778E41634}"/>
    <cellStyle name="Millares 2 2 5 6 5 2" xfId="30976" xr:uid="{99AF2B46-C0D3-44C2-9B0A-1AD78589C399}"/>
    <cellStyle name="Millares 2 2 5 6 6" xfId="16108" xr:uid="{0CEE5FDD-C7B5-4B4A-AA5B-AB258EB7CE9D}"/>
    <cellStyle name="Millares 2 2 5 6 6 2" xfId="37611" xr:uid="{64801036-1E18-4621-A096-6C1CA080B8E1}"/>
    <cellStyle name="Millares 2 2 5 6 7" xfId="22713" xr:uid="{E59B9F71-52D3-4857-8258-560C2D5B017D}"/>
    <cellStyle name="Millares 2 2 5 6 8" xfId="44216" xr:uid="{6F720F58-1A65-4089-B852-DB00BCF99F10}"/>
    <cellStyle name="Millares 2 2 5 7" xfId="1895" xr:uid="{4E7B96C3-2504-4063-9A1E-7C7823E16851}"/>
    <cellStyle name="Millares 2 2 5 7 2" xfId="10161" xr:uid="{7B3D8E2C-7C67-4DFE-833A-5F5F719D7C58}"/>
    <cellStyle name="Millares 2 2 5 7 2 2" xfId="31664" xr:uid="{44A71E7D-3750-419F-87CC-CE2517B3B9E6}"/>
    <cellStyle name="Millares 2 2 5 7 3" xfId="16796" xr:uid="{A3BF9FC1-6B6C-4FEA-B4D1-59599557497A}"/>
    <cellStyle name="Millares 2 2 5 7 3 2" xfId="38299" xr:uid="{2BE1716B-C32C-4860-B6B7-205089722D87}"/>
    <cellStyle name="Millares 2 2 5 7 4" xfId="23401" xr:uid="{14F0587C-1088-4B33-BF85-FB2601AB291B}"/>
    <cellStyle name="Millares 2 2 5 7 5" xfId="44904" xr:uid="{90A5BAA4-1E88-4F3F-97B4-9E9EBD8837EB}"/>
    <cellStyle name="Millares 2 2 5 8" xfId="2580" xr:uid="{7D184D8F-63B8-4DEF-B1A3-51D9C16172DE}"/>
    <cellStyle name="Millares 2 2 5 8 2" xfId="10846" xr:uid="{48A62CAF-5C4F-47FE-8D1E-A59C95504984}"/>
    <cellStyle name="Millares 2 2 5 8 2 2" xfId="32349" xr:uid="{A1C92BB2-96C5-40B1-8060-1B7EF299DE2D}"/>
    <cellStyle name="Millares 2 2 5 8 3" xfId="17481" xr:uid="{9D21FA38-F1E2-4189-8EB8-65006EE32B5A}"/>
    <cellStyle name="Millares 2 2 5 8 3 2" xfId="38984" xr:uid="{12D3294B-EB3A-44FD-BC91-CA2D46289CB7}"/>
    <cellStyle name="Millares 2 2 5 8 4" xfId="24086" xr:uid="{1BE34917-0FA6-4A86-BE05-21D62C475007}"/>
    <cellStyle name="Millares 2 2 5 8 5" xfId="45589" xr:uid="{A9AA2E93-F23C-46AB-998A-624883E4F77B}"/>
    <cellStyle name="Millares 2 2 5 9" xfId="3091" xr:uid="{A74C073F-FE8F-439C-B0E8-6607135051AD}"/>
    <cellStyle name="Millares 2 2 5 9 2" xfId="11357" xr:uid="{73B1E040-274B-4CC6-BA54-4ED80156EE7E}"/>
    <cellStyle name="Millares 2 2 5 9 2 2" xfId="32860" xr:uid="{38CF5466-D1B0-4105-9E6F-542C09BC3138}"/>
    <cellStyle name="Millares 2 2 5 9 3" xfId="17992" xr:uid="{AB050A19-954A-429F-972C-733AD8EB858F}"/>
    <cellStyle name="Millares 2 2 5 9 3 2" xfId="39495" xr:uid="{EC95585A-DB6C-4676-971E-A08B5D26E333}"/>
    <cellStyle name="Millares 2 2 5 9 4" xfId="24597" xr:uid="{0AD490E6-43A3-4074-A1E3-883ADDE55E6D}"/>
    <cellStyle name="Millares 2 2 5 9 5" xfId="46100" xr:uid="{3B4A51DC-92AD-4F26-BAE7-BC1870A79B99}"/>
    <cellStyle name="Millares 2 2 6" xfId="242" xr:uid="{F28A517A-063B-49D6-BA4B-EA1D0CBCDFF1}"/>
    <cellStyle name="Millares 2 2 6 10" xfId="4756" xr:uid="{BA01556A-52D7-402B-8DBA-F56D8DA4440C}"/>
    <cellStyle name="Millares 2 2 6 10 2" xfId="13022" xr:uid="{C8F2342E-76F2-4E89-8D42-251B1C271AA4}"/>
    <cellStyle name="Millares 2 2 6 10 2 2" xfId="34525" xr:uid="{6F576FE8-DD6C-4AD6-BEB6-135B62E7ED38}"/>
    <cellStyle name="Millares 2 2 6 10 3" xfId="19657" xr:uid="{7C24250E-E58F-45D7-B685-D6F4746A3E34}"/>
    <cellStyle name="Millares 2 2 6 10 3 2" xfId="41160" xr:uid="{1BC74FA1-4F8D-41E9-8773-B2D2DD3C8083}"/>
    <cellStyle name="Millares 2 2 6 10 4" xfId="26262" xr:uid="{3176BB6B-6E8E-4F71-9007-A9E8DE321CF7}"/>
    <cellStyle name="Millares 2 2 6 10 5" xfId="47765" xr:uid="{87B05A20-36A5-429A-87BF-5113F0C9AAC6}"/>
    <cellStyle name="Millares 2 2 6 11" xfId="5259" xr:uid="{3EC8BD7F-8BD8-4E65-AC7D-3CB8A67D61B2}"/>
    <cellStyle name="Millares 2 2 6 11 2" xfId="13525" xr:uid="{E68C0ADA-92E6-47F8-AFB9-12B50568B3E2}"/>
    <cellStyle name="Millares 2 2 6 11 2 2" xfId="35028" xr:uid="{2F58F9D5-A72E-455C-A908-151411A7D8B9}"/>
    <cellStyle name="Millares 2 2 6 11 3" xfId="20160" xr:uid="{F3809DC9-09C1-41DF-B69F-A1F85431D428}"/>
    <cellStyle name="Millares 2 2 6 11 3 2" xfId="41663" xr:uid="{920CF7B9-5DF3-4FC7-83A1-12A75877FED0}"/>
    <cellStyle name="Millares 2 2 6 11 4" xfId="26765" xr:uid="{D1E78D49-18FC-47C3-8798-AEB218EDEC00}"/>
    <cellStyle name="Millares 2 2 6 11 5" xfId="48268" xr:uid="{37DE4A6D-3B75-4B93-B06B-C9C8F9589093}"/>
    <cellStyle name="Millares 2 2 6 12" xfId="6900" xr:uid="{88ECADB7-A9E4-4D2A-81C8-F8EB00F13BF6}"/>
    <cellStyle name="Millares 2 2 6 12 2" xfId="28403" xr:uid="{B75A6EC4-4FEB-4854-B7DE-F82D1D809D06}"/>
    <cellStyle name="Millares 2 2 6 13" xfId="8555" xr:uid="{7D9A3E19-4844-472A-A227-F7A3B28D59AC}"/>
    <cellStyle name="Millares 2 2 6 13 2" xfId="30058" xr:uid="{89552EE0-5E60-4027-92EB-19233ADDD529}"/>
    <cellStyle name="Millares 2 2 6 14" xfId="15193" xr:uid="{60EA890B-D4B6-4230-A9BE-04EC32A43E2E}"/>
    <cellStyle name="Millares 2 2 6 14 2" xfId="36696" xr:uid="{82C19644-2295-4E90-ACC7-3AA24295800B}"/>
    <cellStyle name="Millares 2 2 6 15" xfId="21798" xr:uid="{7A41C28C-C5C9-4667-8A68-F23507CCC537}"/>
    <cellStyle name="Millares 2 2 6 16" xfId="43301" xr:uid="{E74F20E7-18B8-4EAF-8C4B-B7BFC2DD9403}"/>
    <cellStyle name="Millares 2 2 6 2" xfId="553" xr:uid="{DC06AAD5-8090-4518-8BF0-1CE198DC7FD7}"/>
    <cellStyle name="Millares 2 2 6 2 10" xfId="7164" xr:uid="{D82145FA-90BF-41EA-B53B-AF4ED34EDF81}"/>
    <cellStyle name="Millares 2 2 6 2 10 2" xfId="28667" xr:uid="{4925C8F1-A51E-4AC2-B081-8A0BA9CFCDDC}"/>
    <cellStyle name="Millares 2 2 6 2 11" xfId="8820" xr:uid="{9CE406A9-8579-4E0A-A4BC-C183B320FD62}"/>
    <cellStyle name="Millares 2 2 6 2 11 2" xfId="30323" xr:uid="{57C9B719-BD60-4E6D-AF85-F33F12727235}"/>
    <cellStyle name="Millares 2 2 6 2 12" xfId="15456" xr:uid="{4E7EB6BE-E200-4EF7-A4A8-581F43A043DE}"/>
    <cellStyle name="Millares 2 2 6 2 12 2" xfId="36959" xr:uid="{7F6ADF1F-788A-45C1-AA8B-831D7411BC01}"/>
    <cellStyle name="Millares 2 2 6 2 13" xfId="22061" xr:uid="{2E94E819-252E-47AC-BB10-A74B97755BD8}"/>
    <cellStyle name="Millares 2 2 6 2 14" xfId="43564" xr:uid="{FEB42C61-5FE2-4CAF-AAC3-490423F03ED0}"/>
    <cellStyle name="Millares 2 2 6 2 2" xfId="835" xr:uid="{7965BFA3-EEC2-4FF5-BB89-E008FFD5D83F}"/>
    <cellStyle name="Millares 2 2 6 2 2 10" xfId="15736" xr:uid="{4865307D-1C22-46AC-A958-A645C9360E99}"/>
    <cellStyle name="Millares 2 2 6 2 2 10 2" xfId="37239" xr:uid="{C15B2681-AEB7-4598-8F15-E6EB7685388B}"/>
    <cellStyle name="Millares 2 2 6 2 2 11" xfId="22341" xr:uid="{4A208CA8-FAE6-4201-807A-470EB4FED8BF}"/>
    <cellStyle name="Millares 2 2 6 2 2 12" xfId="43844" xr:uid="{A7FEABB2-F517-430D-AD6D-6F88A48EC6F2}"/>
    <cellStyle name="Millares 2 2 6 2 2 2" xfId="1781" xr:uid="{568B25EC-9BFD-4285-9755-C030676A3C0A}"/>
    <cellStyle name="Millares 2 2 6 2 2 2 2" xfId="4610" xr:uid="{4E90DD46-3664-436C-A7F1-0909A13948D2}"/>
    <cellStyle name="Millares 2 2 6 2 2 2 2 2" xfId="12876" xr:uid="{7E043803-17F5-4596-8B48-2A998FA13B32}"/>
    <cellStyle name="Millares 2 2 6 2 2 2 2 2 2" xfId="34379" xr:uid="{2D6EE299-EBB8-4BDC-B086-E8A118030495}"/>
    <cellStyle name="Millares 2 2 6 2 2 2 2 3" xfId="19511" xr:uid="{E9658B31-7097-4A97-B08E-9C487DEFDE24}"/>
    <cellStyle name="Millares 2 2 6 2 2 2 2 3 2" xfId="41014" xr:uid="{F117876D-16D8-4555-AD62-ADDA79453506}"/>
    <cellStyle name="Millares 2 2 6 2 2 2 2 4" xfId="26116" xr:uid="{709A93C7-863E-4C61-A077-68C6063425EB}"/>
    <cellStyle name="Millares 2 2 6 2 2 2 2 5" xfId="47619" xr:uid="{31B76E7D-5B04-4440-A86F-4AA640C50555}"/>
    <cellStyle name="Millares 2 2 6 2 2 2 3" xfId="6749" xr:uid="{E0855598-AAC9-4EF9-B4DD-F31C122703D9}"/>
    <cellStyle name="Millares 2 2 6 2 2 2 3 2" xfId="15015" xr:uid="{867ECD34-0E45-4FFB-87DC-C61D707DF840}"/>
    <cellStyle name="Millares 2 2 6 2 2 2 3 2 2" xfId="36518" xr:uid="{F01F3247-86FB-4D88-BD28-6170465615D7}"/>
    <cellStyle name="Millares 2 2 6 2 2 2 3 3" xfId="21650" xr:uid="{74C1B8A2-8E65-4CA2-AE79-3A06960E0405}"/>
    <cellStyle name="Millares 2 2 6 2 2 2 3 3 2" xfId="43153" xr:uid="{100DF270-5B9E-4CC8-BA7D-1A5790AF8F38}"/>
    <cellStyle name="Millares 2 2 6 2 2 2 3 4" xfId="28255" xr:uid="{A9EF1193-12FE-43E1-9EF9-D65C8521FB31}"/>
    <cellStyle name="Millares 2 2 6 2 2 2 3 5" xfId="49758" xr:uid="{C15FDB9C-2DF0-4B10-9CD9-5B2340FB362D}"/>
    <cellStyle name="Millares 2 2 6 2 2 2 4" xfId="8390" xr:uid="{AA48FB0D-DAB9-4D61-AB5A-5B585E68B086}"/>
    <cellStyle name="Millares 2 2 6 2 2 2 4 2" xfId="29893" xr:uid="{5D95AA14-0B38-4D99-A9C5-DBCBEBD61035}"/>
    <cellStyle name="Millares 2 2 6 2 2 2 5" xfId="10047" xr:uid="{F75ADA71-A509-4792-83DC-D3F51E3D90A1}"/>
    <cellStyle name="Millares 2 2 6 2 2 2 5 2" xfId="31550" xr:uid="{46F4BBC4-A9A7-4A8F-9FDD-21F374BEF562}"/>
    <cellStyle name="Millares 2 2 6 2 2 2 6" xfId="16682" xr:uid="{C622B866-62BA-4817-9A9C-DDB4F9C1F2C0}"/>
    <cellStyle name="Millares 2 2 6 2 2 2 6 2" xfId="38185" xr:uid="{75EB3EBA-B2EA-4EE5-B93E-D24A3EFAF3F9}"/>
    <cellStyle name="Millares 2 2 6 2 2 2 7" xfId="23287" xr:uid="{A73EDA8A-8E20-4DCA-A6BF-C239192FEE5C}"/>
    <cellStyle name="Millares 2 2 6 2 2 2 8" xfId="44790" xr:uid="{62748824-260B-46EE-B534-0BDAB87B9F1C}"/>
    <cellStyle name="Millares 2 2 6 2 2 3" xfId="2468" xr:uid="{8A5B7F42-25A4-419D-BC1B-DEF80ADE86E5}"/>
    <cellStyle name="Millares 2 2 6 2 2 3 2" xfId="10734" xr:uid="{346B6531-7E59-4B2D-A3FF-3DB9F91BE5AB}"/>
    <cellStyle name="Millares 2 2 6 2 2 3 2 2" xfId="32237" xr:uid="{0BEB6D21-B6AE-40F8-8E23-A0C1922EE0C1}"/>
    <cellStyle name="Millares 2 2 6 2 2 3 3" xfId="17369" xr:uid="{90EB8C8D-24F3-4FED-A4F2-4FB3F75FD7FC}"/>
    <cellStyle name="Millares 2 2 6 2 2 3 3 2" xfId="38872" xr:uid="{63439D81-5ECB-4055-BA73-4046766BA12D}"/>
    <cellStyle name="Millares 2 2 6 2 2 3 4" xfId="23974" xr:uid="{15DD7B58-EA00-4B23-AB17-A03C69FE4A97}"/>
    <cellStyle name="Millares 2 2 6 2 2 3 5" xfId="45477" xr:uid="{DC39D5B3-749E-4B2F-8565-4628C8E97BBE}"/>
    <cellStyle name="Millares 2 2 6 2 2 4" xfId="2985" xr:uid="{25DBF040-272B-47F7-9F61-EE78B9AE5B6C}"/>
    <cellStyle name="Millares 2 2 6 2 2 4 2" xfId="11251" xr:uid="{10D9575E-AEE2-4790-BB1D-B9C4386D9360}"/>
    <cellStyle name="Millares 2 2 6 2 2 4 2 2" xfId="32754" xr:uid="{133909BD-2D93-49C1-B7A6-295DD0EA03BD}"/>
    <cellStyle name="Millares 2 2 6 2 2 4 3" xfId="17886" xr:uid="{201334B6-BB74-41B0-9A6B-3AA1E1DAC0D5}"/>
    <cellStyle name="Millares 2 2 6 2 2 4 3 2" xfId="39389" xr:uid="{A7273503-E055-40FB-8AE3-3189468E3492}"/>
    <cellStyle name="Millares 2 2 6 2 2 4 4" xfId="24491" xr:uid="{D6F8BEE9-201D-47DA-8CDC-ADB51D1275B6}"/>
    <cellStyle name="Millares 2 2 6 2 2 4 5" xfId="45994" xr:uid="{34BB4629-2E8E-4DC4-BFEE-31C7B07FCD56}"/>
    <cellStyle name="Millares 2 2 6 2 2 5" xfId="3664" xr:uid="{C68C0D30-DF47-4425-AFBC-D7B96E8EB986}"/>
    <cellStyle name="Millares 2 2 6 2 2 5 2" xfId="11930" xr:uid="{0C8DCB0D-B4A7-41D3-AC30-D64EF625A0DF}"/>
    <cellStyle name="Millares 2 2 6 2 2 5 2 2" xfId="33433" xr:uid="{77A26E05-A3F1-4BDC-879E-83DB286290AE}"/>
    <cellStyle name="Millares 2 2 6 2 2 5 3" xfId="18565" xr:uid="{CA4BFE4A-4633-411A-B977-6EAB7F006D37}"/>
    <cellStyle name="Millares 2 2 6 2 2 5 3 2" xfId="40068" xr:uid="{CF8C76CA-6A1C-400C-8ACA-9D06D02DD912}"/>
    <cellStyle name="Millares 2 2 6 2 2 5 4" xfId="25170" xr:uid="{2ECD7528-6EF7-49CC-959B-B097CB4AD006}"/>
    <cellStyle name="Millares 2 2 6 2 2 5 5" xfId="46673" xr:uid="{94DFB656-1393-4877-B358-C403363C71E5}"/>
    <cellStyle name="Millares 2 2 6 2 2 6" xfId="5129" xr:uid="{7AD03A4C-B80D-4512-B544-0B2767B9F2A8}"/>
    <cellStyle name="Millares 2 2 6 2 2 6 2" xfId="13395" xr:uid="{761A82E3-E885-47A6-8E42-73B5686260DD}"/>
    <cellStyle name="Millares 2 2 6 2 2 6 2 2" xfId="34898" xr:uid="{4FEF78B9-F714-45A5-9667-27151CB46198}"/>
    <cellStyle name="Millares 2 2 6 2 2 6 3" xfId="20030" xr:uid="{9EDC28CF-1F08-42E3-8477-B6FC90DEF54F}"/>
    <cellStyle name="Millares 2 2 6 2 2 6 3 2" xfId="41533" xr:uid="{4FB22C48-3F79-49F7-93B4-FA27802A59CF}"/>
    <cellStyle name="Millares 2 2 6 2 2 6 4" xfId="26635" xr:uid="{6AFE77E5-9C01-4B5A-8121-18D0BDFA03B3}"/>
    <cellStyle name="Millares 2 2 6 2 2 6 5" xfId="48138" xr:uid="{B39C8B9D-8A80-48E9-9607-5C5DEA026D1C}"/>
    <cellStyle name="Millares 2 2 6 2 2 7" xfId="5803" xr:uid="{FFA2D2F6-5DC8-4DFE-8096-3D4AD42292D5}"/>
    <cellStyle name="Millares 2 2 6 2 2 7 2" xfId="14069" xr:uid="{1CA712DB-5FC1-47B4-8DA7-ECE4D62EFB15}"/>
    <cellStyle name="Millares 2 2 6 2 2 7 2 2" xfId="35572" xr:uid="{B190C540-5F95-4E23-8EE6-B53E34785964}"/>
    <cellStyle name="Millares 2 2 6 2 2 7 3" xfId="20704" xr:uid="{39EF69DB-A11A-4B72-937C-C1C1E89ED5CF}"/>
    <cellStyle name="Millares 2 2 6 2 2 7 3 2" xfId="42207" xr:uid="{711C9BDC-8305-4A40-9F5E-DF06573A884B}"/>
    <cellStyle name="Millares 2 2 6 2 2 7 4" xfId="27309" xr:uid="{14A5E271-B55F-42A9-9089-EF15671A3BE3}"/>
    <cellStyle name="Millares 2 2 6 2 2 7 5" xfId="48812" xr:uid="{13DFC77C-7E5A-47CE-8323-AE14C033EDB0}"/>
    <cellStyle name="Millares 2 2 6 2 2 8" xfId="7444" xr:uid="{D8FF60CC-A831-4979-B203-27B1D8B1BC50}"/>
    <cellStyle name="Millares 2 2 6 2 2 8 2" xfId="28947" xr:uid="{A7AB55C6-4FC6-4408-A436-9C040792B270}"/>
    <cellStyle name="Millares 2 2 6 2 2 9" xfId="9101" xr:uid="{A8F00EF7-0B08-44EF-A257-8DDF375CBAF9}"/>
    <cellStyle name="Millares 2 2 6 2 2 9 2" xfId="30604" xr:uid="{67DE3C36-B53E-4DD2-A08C-B9EAFA19D753}"/>
    <cellStyle name="Millares 2 2 6 2 3" xfId="1105" xr:uid="{E2897F89-CBF8-438F-974B-DB004EF0D92F}"/>
    <cellStyle name="Millares 2 2 6 2 3 2" xfId="3934" xr:uid="{AB760384-390E-402C-982A-24D6F63ED732}"/>
    <cellStyle name="Millares 2 2 6 2 3 2 2" xfId="12200" xr:uid="{D3C1FD0E-5866-481E-98D6-240B12B1BDA2}"/>
    <cellStyle name="Millares 2 2 6 2 3 2 2 2" xfId="33703" xr:uid="{26A3B126-7680-47E3-BC72-6CA0157E7AC9}"/>
    <cellStyle name="Millares 2 2 6 2 3 2 3" xfId="18835" xr:uid="{6721934B-95D5-48F8-8634-B74CD2116B45}"/>
    <cellStyle name="Millares 2 2 6 2 3 2 3 2" xfId="40338" xr:uid="{1A9A5612-F7DD-4767-9E59-48C69B702D73}"/>
    <cellStyle name="Millares 2 2 6 2 3 2 4" xfId="25440" xr:uid="{6BA9E0F4-59AA-447F-B963-CDB19FEFE4BB}"/>
    <cellStyle name="Millares 2 2 6 2 3 2 5" xfId="46943" xr:uid="{9D5906B0-8FAF-4BF3-9E40-908988FED184}"/>
    <cellStyle name="Millares 2 2 6 2 3 3" xfId="6073" xr:uid="{FF513795-847A-4523-8CA9-9D3FD1334410}"/>
    <cellStyle name="Millares 2 2 6 2 3 3 2" xfId="14339" xr:uid="{829195BF-9642-4021-8EEF-11F164A0958C}"/>
    <cellStyle name="Millares 2 2 6 2 3 3 2 2" xfId="35842" xr:uid="{2F5985C8-EB45-4854-8B6B-D64D44FEA2CC}"/>
    <cellStyle name="Millares 2 2 6 2 3 3 3" xfId="20974" xr:uid="{E0EA208F-11AF-4127-BBA1-88C518AF3C50}"/>
    <cellStyle name="Millares 2 2 6 2 3 3 3 2" xfId="42477" xr:uid="{97E4C93A-8AE9-4612-9824-4577CA334588}"/>
    <cellStyle name="Millares 2 2 6 2 3 3 4" xfId="27579" xr:uid="{9B617652-95E5-40BC-9D30-0DFA5B794D04}"/>
    <cellStyle name="Millares 2 2 6 2 3 3 5" xfId="49082" xr:uid="{CF53EA99-65BE-467A-95B2-07458C261089}"/>
    <cellStyle name="Millares 2 2 6 2 3 4" xfId="7714" xr:uid="{EC5AC65A-4501-413D-8DE0-B77D32F84DAA}"/>
    <cellStyle name="Millares 2 2 6 2 3 4 2" xfId="29217" xr:uid="{39CE2D62-D164-49E0-94E2-1BBF874C2C13}"/>
    <cellStyle name="Millares 2 2 6 2 3 5" xfId="9371" xr:uid="{2FB7A5F0-4BA4-4F75-87C3-3FD6867C48ED}"/>
    <cellStyle name="Millares 2 2 6 2 3 5 2" xfId="30874" xr:uid="{A9A80728-D187-4240-A4B0-8E772334418C}"/>
    <cellStyle name="Millares 2 2 6 2 3 6" xfId="16006" xr:uid="{2B955E07-2DD5-48E5-924D-9CDC3C41455D}"/>
    <cellStyle name="Millares 2 2 6 2 3 6 2" xfId="37509" xr:uid="{38812E85-7D42-48A1-B8AA-8B81EBA08B9C}"/>
    <cellStyle name="Millares 2 2 6 2 3 7" xfId="22611" xr:uid="{2560B9E1-F6EF-4E4A-A360-2E5C63D03D17}"/>
    <cellStyle name="Millares 2 2 6 2 3 8" xfId="44114" xr:uid="{D12807A4-434B-413C-AF5C-A28098523BF0}"/>
    <cellStyle name="Millares 2 2 6 2 4" xfId="1501" xr:uid="{E98513DD-F10E-4FAE-ACBC-003BE7DAF510}"/>
    <cellStyle name="Millares 2 2 6 2 4 2" xfId="4330" xr:uid="{5270423B-F4A0-47CB-9A56-4A6F6C2DA0A3}"/>
    <cellStyle name="Millares 2 2 6 2 4 2 2" xfId="12596" xr:uid="{61BA3F1E-D65C-4FFE-80CB-5395DCD57A44}"/>
    <cellStyle name="Millares 2 2 6 2 4 2 2 2" xfId="34099" xr:uid="{F01C5EC0-C37A-4AE8-B663-5DEC4AEFAC88}"/>
    <cellStyle name="Millares 2 2 6 2 4 2 3" xfId="19231" xr:uid="{9FC0DDB5-12BB-4D88-BCFF-7C4D244995B3}"/>
    <cellStyle name="Millares 2 2 6 2 4 2 3 2" xfId="40734" xr:uid="{79981940-A4AC-44A3-AC83-B40055A618E4}"/>
    <cellStyle name="Millares 2 2 6 2 4 2 4" xfId="25836" xr:uid="{0091C3ED-E2EC-4E74-A6AE-D5410B16EF12}"/>
    <cellStyle name="Millares 2 2 6 2 4 2 5" xfId="47339" xr:uid="{3DE4C422-F0A3-462C-B872-6F8AA316E8A5}"/>
    <cellStyle name="Millares 2 2 6 2 4 3" xfId="6469" xr:uid="{7427B92A-3620-445E-9DD5-9CCF95563495}"/>
    <cellStyle name="Millares 2 2 6 2 4 3 2" xfId="14735" xr:uid="{5E999F9C-33BA-45A6-ADC6-F677A872D5C2}"/>
    <cellStyle name="Millares 2 2 6 2 4 3 2 2" xfId="36238" xr:uid="{EC95166C-4854-4B6B-BACA-A6C6857DC986}"/>
    <cellStyle name="Millares 2 2 6 2 4 3 3" xfId="21370" xr:uid="{6295037F-3778-4A79-B2D1-16FB7CE3227C}"/>
    <cellStyle name="Millares 2 2 6 2 4 3 3 2" xfId="42873" xr:uid="{E21DA836-BFDF-4D1F-AA37-06CB30C84FD9}"/>
    <cellStyle name="Millares 2 2 6 2 4 3 4" xfId="27975" xr:uid="{8B8EE9E8-0FDF-4A2D-9865-E3723D09C207}"/>
    <cellStyle name="Millares 2 2 6 2 4 3 5" xfId="49478" xr:uid="{8EFC3A50-CA54-46BF-B16B-72497B1E2E3B}"/>
    <cellStyle name="Millares 2 2 6 2 4 4" xfId="8110" xr:uid="{0F7F912B-8ABA-4F26-8C29-550A814EEA6D}"/>
    <cellStyle name="Millares 2 2 6 2 4 4 2" xfId="29613" xr:uid="{B51332DF-9246-44E5-9534-564030EE6549}"/>
    <cellStyle name="Millares 2 2 6 2 4 5" xfId="9767" xr:uid="{85DBB86E-7064-496F-9568-BA7291D71CFE}"/>
    <cellStyle name="Millares 2 2 6 2 4 5 2" xfId="31270" xr:uid="{386482A2-2F9F-4BA1-A257-44CCC6A61EDB}"/>
    <cellStyle name="Millares 2 2 6 2 4 6" xfId="16402" xr:uid="{E10FC032-F636-4515-9B31-2E370F75DA82}"/>
    <cellStyle name="Millares 2 2 6 2 4 6 2" xfId="37905" xr:uid="{8324D09C-4D4B-4132-9949-A5B871EAE772}"/>
    <cellStyle name="Millares 2 2 6 2 4 7" xfId="23007" xr:uid="{8FA4A5A8-D99E-4A85-93B7-6CD369533A8F}"/>
    <cellStyle name="Millares 2 2 6 2 4 8" xfId="44510" xr:uid="{75E17654-6C56-4738-8337-94FDF8C57087}"/>
    <cellStyle name="Millares 2 2 6 2 5" xfId="2188" xr:uid="{CB82EE57-DEAB-42C9-876A-8455E5512227}"/>
    <cellStyle name="Millares 2 2 6 2 5 2" xfId="10454" xr:uid="{37734735-91D8-492F-908C-40545DB38E6F}"/>
    <cellStyle name="Millares 2 2 6 2 5 2 2" xfId="31957" xr:uid="{BE5757AE-6321-4700-907D-BD911E41F1DA}"/>
    <cellStyle name="Millares 2 2 6 2 5 3" xfId="17089" xr:uid="{1947264C-EAC7-458E-9BB8-9F8314DA7A79}"/>
    <cellStyle name="Millares 2 2 6 2 5 3 2" xfId="38592" xr:uid="{E5A5AAAF-0DE7-4B5C-918C-7414A2783779}"/>
    <cellStyle name="Millares 2 2 6 2 5 4" xfId="23694" xr:uid="{2F4F1FFF-4CEA-4B3C-AD97-A80E86880E8F}"/>
    <cellStyle name="Millares 2 2 6 2 5 5" xfId="45197" xr:uid="{889024E8-15D0-496D-99F4-42F72F98302D}"/>
    <cellStyle name="Millares 2 2 6 2 6" xfId="2734" xr:uid="{615ADB08-4E0C-4EA1-86C2-46D68F928450}"/>
    <cellStyle name="Millares 2 2 6 2 6 2" xfId="11000" xr:uid="{DC8F5D1A-5686-46E7-8079-942D421AB97D}"/>
    <cellStyle name="Millares 2 2 6 2 6 2 2" xfId="32503" xr:uid="{7CA57B25-8158-440D-BB26-6A1A85C0C774}"/>
    <cellStyle name="Millares 2 2 6 2 6 3" xfId="17635" xr:uid="{201ADD9F-1B37-48FF-812E-B74637501F96}"/>
    <cellStyle name="Millares 2 2 6 2 6 3 2" xfId="39138" xr:uid="{3E573413-7077-40A6-B5CC-CB9B7CEE89B3}"/>
    <cellStyle name="Millares 2 2 6 2 6 4" xfId="24240" xr:uid="{18D25F9B-4ED2-4467-BF5D-F46365EAD384}"/>
    <cellStyle name="Millares 2 2 6 2 6 5" xfId="45743" xr:uid="{464A03BA-CDA8-48F4-B0E3-F4FD810B8C11}"/>
    <cellStyle name="Millares 2 2 6 2 7" xfId="3384" xr:uid="{75E45AA5-7F3C-4830-9FB3-9FEED377B218}"/>
    <cellStyle name="Millares 2 2 6 2 7 2" xfId="11650" xr:uid="{94DDE9C0-F0B7-4F1C-A213-80C43B37EA22}"/>
    <cellStyle name="Millares 2 2 6 2 7 2 2" xfId="33153" xr:uid="{C3E8FAA7-A0C0-496F-B0D4-015A3DB8518C}"/>
    <cellStyle name="Millares 2 2 6 2 7 3" xfId="18285" xr:uid="{5876B4CC-222B-4B0B-A65D-50E8AB0C62C0}"/>
    <cellStyle name="Millares 2 2 6 2 7 3 2" xfId="39788" xr:uid="{88324716-1EF6-4050-AB75-937358B767C0}"/>
    <cellStyle name="Millares 2 2 6 2 7 4" xfId="24890" xr:uid="{4429F427-453F-4F8A-B2E4-49414CCFFF3E}"/>
    <cellStyle name="Millares 2 2 6 2 7 5" xfId="46393" xr:uid="{ECC32A64-AC4B-47FB-9599-61D83FCADA39}"/>
    <cellStyle name="Millares 2 2 6 2 8" xfId="4878" xr:uid="{9CD778C6-C105-4BFC-8A96-ADD8B20B1703}"/>
    <cellStyle name="Millares 2 2 6 2 8 2" xfId="13144" xr:uid="{42E9A687-EFF5-4F15-80A2-5C6EC758F473}"/>
    <cellStyle name="Millares 2 2 6 2 8 2 2" xfId="34647" xr:uid="{BE050751-1D30-4279-83DA-D27A8E9758C4}"/>
    <cellStyle name="Millares 2 2 6 2 8 3" xfId="19779" xr:uid="{69A74986-842B-4726-ACE9-AD3F30EC5FFB}"/>
    <cellStyle name="Millares 2 2 6 2 8 3 2" xfId="41282" xr:uid="{3FE15F68-105B-4DC2-AA24-65572CCBCF7C}"/>
    <cellStyle name="Millares 2 2 6 2 8 4" xfId="26384" xr:uid="{7E1F155A-C53C-4298-A293-BE8631BEBFBB}"/>
    <cellStyle name="Millares 2 2 6 2 8 5" xfId="47887" xr:uid="{080B4843-0FE4-41E8-9C26-EDDA7CF216F8}"/>
    <cellStyle name="Millares 2 2 6 2 9" xfId="5523" xr:uid="{01CC1BCE-BCC5-4D08-AF77-6F3FE5FBF2D1}"/>
    <cellStyle name="Millares 2 2 6 2 9 2" xfId="13789" xr:uid="{AF8420A7-877B-4732-8791-0DFCC51E7B68}"/>
    <cellStyle name="Millares 2 2 6 2 9 2 2" xfId="35292" xr:uid="{C1E85176-C5C6-4A68-A5EC-520D9AF1DD62}"/>
    <cellStyle name="Millares 2 2 6 2 9 3" xfId="20424" xr:uid="{AEF4FEAC-93BE-46A7-9DD7-74280832EDAF}"/>
    <cellStyle name="Millares 2 2 6 2 9 3 2" xfId="41927" xr:uid="{202E740D-F96C-4542-BD10-B248C340E1A7}"/>
    <cellStyle name="Millares 2 2 6 2 9 4" xfId="27029" xr:uid="{609787EE-EDBD-4E82-A4C1-E1B9681325B0}"/>
    <cellStyle name="Millares 2 2 6 2 9 5" xfId="48532" xr:uid="{AD82B2CF-60CA-4D63-9883-B248C4F88F42}"/>
    <cellStyle name="Millares 2 2 6 3" xfId="424" xr:uid="{ECCB7629-7839-44AA-B8A9-F245A0E770FC}"/>
    <cellStyle name="Millares 2 2 6 3 10" xfId="15327" xr:uid="{07D30582-9936-4591-9FEE-3C9BFE9111A5}"/>
    <cellStyle name="Millares 2 2 6 3 10 2" xfId="36830" xr:uid="{9F0C06A0-6103-416A-B1E7-3D4C653ACD84}"/>
    <cellStyle name="Millares 2 2 6 3 11" xfId="21932" xr:uid="{A91F9F66-71B1-42B5-90BD-F7F0515E837A}"/>
    <cellStyle name="Millares 2 2 6 3 12" xfId="43435" xr:uid="{FB42175D-088D-4A4B-A2EC-8207E146DBBC}"/>
    <cellStyle name="Millares 2 2 6 3 2" xfId="1372" xr:uid="{41C51E20-37A6-41B3-9A97-12D4FE4C9BBB}"/>
    <cellStyle name="Millares 2 2 6 3 2 2" xfId="4201" xr:uid="{52F47993-FF46-4A47-9367-E67BCAF15B3C}"/>
    <cellStyle name="Millares 2 2 6 3 2 2 2" xfId="12467" xr:uid="{8F0D69AC-1601-48FF-B6FB-7C0321B55418}"/>
    <cellStyle name="Millares 2 2 6 3 2 2 2 2" xfId="33970" xr:uid="{D83BCB2B-086B-4B53-96D2-A327BE92EFD2}"/>
    <cellStyle name="Millares 2 2 6 3 2 2 3" xfId="19102" xr:uid="{3C424701-317C-4843-BAC8-FEC1FD061AA2}"/>
    <cellStyle name="Millares 2 2 6 3 2 2 3 2" xfId="40605" xr:uid="{8121C84E-6D44-42E5-9D7D-3ED73E22E499}"/>
    <cellStyle name="Millares 2 2 6 3 2 2 4" xfId="25707" xr:uid="{53504138-FD8E-4C39-A7F4-A2D0ACF5086F}"/>
    <cellStyle name="Millares 2 2 6 3 2 2 5" xfId="47210" xr:uid="{91DE8D51-F6F4-4284-929D-C50C5F09F735}"/>
    <cellStyle name="Millares 2 2 6 3 2 3" xfId="6340" xr:uid="{B9909956-5AD9-4FA8-A09D-00EB8C8CDA07}"/>
    <cellStyle name="Millares 2 2 6 3 2 3 2" xfId="14606" xr:uid="{45BD3370-97E2-4ECF-BFD7-42944271B48B}"/>
    <cellStyle name="Millares 2 2 6 3 2 3 2 2" xfId="36109" xr:uid="{23B9FCBE-EF1C-4160-8D4F-890440586AE4}"/>
    <cellStyle name="Millares 2 2 6 3 2 3 3" xfId="21241" xr:uid="{5E41C713-30BB-4D27-AF2E-D3C6F6C044F0}"/>
    <cellStyle name="Millares 2 2 6 3 2 3 3 2" xfId="42744" xr:uid="{50CDFF35-3FE3-467A-9BA8-8178E794BE26}"/>
    <cellStyle name="Millares 2 2 6 3 2 3 4" xfId="27846" xr:uid="{6F4F34E2-654A-4B06-AEA5-8F8CCABF5AE8}"/>
    <cellStyle name="Millares 2 2 6 3 2 3 5" xfId="49349" xr:uid="{64A74D12-05CD-4237-95C7-7F1230DD6D17}"/>
    <cellStyle name="Millares 2 2 6 3 2 4" xfId="7981" xr:uid="{47ED8773-8A43-48C7-82F1-F159EF655A8B}"/>
    <cellStyle name="Millares 2 2 6 3 2 4 2" xfId="29484" xr:uid="{A05D186D-0781-4EF0-8638-BFAE41AABB43}"/>
    <cellStyle name="Millares 2 2 6 3 2 5" xfId="9638" xr:uid="{3E115B2B-B60E-4EB6-AE82-0FE764019416}"/>
    <cellStyle name="Millares 2 2 6 3 2 5 2" xfId="31141" xr:uid="{80CB9B86-3B23-4B98-A1DA-1958691EEE04}"/>
    <cellStyle name="Millares 2 2 6 3 2 6" xfId="16273" xr:uid="{0BB601E9-3EE6-4629-95A2-01DE584E0AAC}"/>
    <cellStyle name="Millares 2 2 6 3 2 6 2" xfId="37776" xr:uid="{4C022D72-A290-4C0C-9E31-ECB01835E0E8}"/>
    <cellStyle name="Millares 2 2 6 3 2 7" xfId="22878" xr:uid="{ADDCC173-1B19-4258-B8E1-D1F9EDC5784D}"/>
    <cellStyle name="Millares 2 2 6 3 2 8" xfId="44381" xr:uid="{F0B906B7-2629-46F8-9A41-6797A17DFF8E}"/>
    <cellStyle name="Millares 2 2 6 3 3" xfId="2059" xr:uid="{D2888FD0-0AFB-453B-B6E9-CD223962551B}"/>
    <cellStyle name="Millares 2 2 6 3 3 2" xfId="10325" xr:uid="{8E4AA018-C42F-4311-9341-C9AE044999E3}"/>
    <cellStyle name="Millares 2 2 6 3 3 2 2" xfId="31828" xr:uid="{55D00676-8828-42EE-84EF-53889B659985}"/>
    <cellStyle name="Millares 2 2 6 3 3 3" xfId="16960" xr:uid="{B12FEB57-17B9-4F89-9B89-C0E25DE26B0A}"/>
    <cellStyle name="Millares 2 2 6 3 3 3 2" xfId="38463" xr:uid="{D47C468D-A80D-4AAC-9442-C6C669908975}"/>
    <cellStyle name="Millares 2 2 6 3 3 4" xfId="23565" xr:uid="{38445E6E-691E-4CB1-9151-7477BB20DCF2}"/>
    <cellStyle name="Millares 2 2 6 3 3 5" xfId="45068" xr:uid="{09CC55BA-B367-438A-B379-69799ADA3751}"/>
    <cellStyle name="Millares 2 2 6 3 4" xfId="2858" xr:uid="{D62923B5-22CA-49D5-B926-90034B8C04B5}"/>
    <cellStyle name="Millares 2 2 6 3 4 2" xfId="11124" xr:uid="{2A77D424-B737-43D5-B423-650778DAC39F}"/>
    <cellStyle name="Millares 2 2 6 3 4 2 2" xfId="32627" xr:uid="{DD584F71-27C1-444E-9262-5CCB1919BF44}"/>
    <cellStyle name="Millares 2 2 6 3 4 3" xfId="17759" xr:uid="{BC929432-7E74-4E00-8BCE-BEB6FAB00D8D}"/>
    <cellStyle name="Millares 2 2 6 3 4 3 2" xfId="39262" xr:uid="{1069CEC7-0D5E-41DA-A765-3F58B66F3999}"/>
    <cellStyle name="Millares 2 2 6 3 4 4" xfId="24364" xr:uid="{5052EFF1-6472-494E-A0C8-B54A79062793}"/>
    <cellStyle name="Millares 2 2 6 3 4 5" xfId="45867" xr:uid="{2FA9B290-3A76-44AF-B47F-BB08F6632B57}"/>
    <cellStyle name="Millares 2 2 6 3 5" xfId="3255" xr:uid="{E387E335-0210-4F77-9138-8547E8F9141E}"/>
    <cellStyle name="Millares 2 2 6 3 5 2" xfId="11521" xr:uid="{2E062A4D-AA08-4745-807A-31858A97D915}"/>
    <cellStyle name="Millares 2 2 6 3 5 2 2" xfId="33024" xr:uid="{0E580446-39AB-48D3-B1E6-EC1F99783C8D}"/>
    <cellStyle name="Millares 2 2 6 3 5 3" xfId="18156" xr:uid="{566745E1-E013-4DE1-8D16-B240A24D2AFE}"/>
    <cellStyle name="Millares 2 2 6 3 5 3 2" xfId="39659" xr:uid="{00586F2B-C563-4A4F-B622-F35F46E5AC5A}"/>
    <cellStyle name="Millares 2 2 6 3 5 4" xfId="24761" xr:uid="{24C83E1F-50B1-4C35-A56D-F3FC94B25997}"/>
    <cellStyle name="Millares 2 2 6 3 5 5" xfId="46264" xr:uid="{F1AC050C-6A93-491E-8A01-1F65D1A0CFAF}"/>
    <cellStyle name="Millares 2 2 6 3 6" xfId="5002" xr:uid="{1D1595AD-B327-4411-9443-4AFA3BE93369}"/>
    <cellStyle name="Millares 2 2 6 3 6 2" xfId="13268" xr:uid="{DA6ACC5D-4DC9-4649-8B52-A339C1294DC7}"/>
    <cellStyle name="Millares 2 2 6 3 6 2 2" xfId="34771" xr:uid="{2F259A78-BBE9-4CE0-8F48-1C695E94A502}"/>
    <cellStyle name="Millares 2 2 6 3 6 3" xfId="19903" xr:uid="{F971AF70-F370-4CF9-9709-867951A31CCE}"/>
    <cellStyle name="Millares 2 2 6 3 6 3 2" xfId="41406" xr:uid="{D1CB5AEF-8AFB-451C-BA10-059929CDF5E6}"/>
    <cellStyle name="Millares 2 2 6 3 6 4" xfId="26508" xr:uid="{1A32BD51-607E-4853-AB4F-F9192B66699E}"/>
    <cellStyle name="Millares 2 2 6 3 6 5" xfId="48011" xr:uid="{8EAF352D-441A-4438-8170-56CBF30B5F60}"/>
    <cellStyle name="Millares 2 2 6 3 7" xfId="5394" xr:uid="{ED08E1D0-11C2-43B0-A6C9-784E548EB755}"/>
    <cellStyle name="Millares 2 2 6 3 7 2" xfId="13660" xr:uid="{17F73B24-3404-40B2-ABD5-24136A76663E}"/>
    <cellStyle name="Millares 2 2 6 3 7 2 2" xfId="35163" xr:uid="{347A037C-B364-451B-83CD-123383713CE2}"/>
    <cellStyle name="Millares 2 2 6 3 7 3" xfId="20295" xr:uid="{6FC95134-B6F9-4916-A9C1-1F1DEECFA7BD}"/>
    <cellStyle name="Millares 2 2 6 3 7 3 2" xfId="41798" xr:uid="{D04A0D8F-5D28-492F-A48B-1D24E5954AE6}"/>
    <cellStyle name="Millares 2 2 6 3 7 4" xfId="26900" xr:uid="{71145B76-7247-41BD-9FFC-CBF5590D8079}"/>
    <cellStyle name="Millares 2 2 6 3 7 5" xfId="48403" xr:uid="{D26F6EE9-DCBE-4074-9BD2-F2EAE32E2D49}"/>
    <cellStyle name="Millares 2 2 6 3 8" xfId="7035" xr:uid="{9214C113-A47A-4C95-881C-6ED0859EFBF8}"/>
    <cellStyle name="Millares 2 2 6 3 8 2" xfId="28538" xr:uid="{E833E63E-324B-4524-A33A-A4B46C997800}"/>
    <cellStyle name="Millares 2 2 6 3 9" xfId="8691" xr:uid="{D5DE3724-6D03-40D7-8985-05248A577571}"/>
    <cellStyle name="Millares 2 2 6 3 9 2" xfId="30194" xr:uid="{49301118-3832-47B5-91F9-B98465268822}"/>
    <cellStyle name="Millares 2 2 6 4" xfId="708" xr:uid="{29E0F047-D345-4EB4-A2D6-222992864928}"/>
    <cellStyle name="Millares 2 2 6 4 10" xfId="43717" xr:uid="{8ED1A444-ED67-4F5B-A8F6-D280A68A1AB0}"/>
    <cellStyle name="Millares 2 2 6 4 2" xfId="1654" xr:uid="{58671366-8118-409D-B348-7A67EFF2AF9D}"/>
    <cellStyle name="Millares 2 2 6 4 2 2" xfId="4483" xr:uid="{C5056719-1C85-4045-A12A-4E69E9C07C90}"/>
    <cellStyle name="Millares 2 2 6 4 2 2 2" xfId="12749" xr:uid="{B7E7C38E-30C1-4308-934E-E06D8C79074A}"/>
    <cellStyle name="Millares 2 2 6 4 2 2 2 2" xfId="34252" xr:uid="{61DE2C69-FB6E-4205-996B-CE9F0E286DAA}"/>
    <cellStyle name="Millares 2 2 6 4 2 2 3" xfId="19384" xr:uid="{0863A35E-136F-4661-9037-34893D6572CC}"/>
    <cellStyle name="Millares 2 2 6 4 2 2 3 2" xfId="40887" xr:uid="{A9DE5059-5B38-4177-B003-49424F9218A9}"/>
    <cellStyle name="Millares 2 2 6 4 2 2 4" xfId="25989" xr:uid="{83F6F146-E125-432F-A6B1-EEC7DDF85555}"/>
    <cellStyle name="Millares 2 2 6 4 2 2 5" xfId="47492" xr:uid="{EB1CFB2F-133C-42A7-802A-BD9575169E61}"/>
    <cellStyle name="Millares 2 2 6 4 2 3" xfId="6622" xr:uid="{BC629CF1-38F4-4206-9485-58E164206834}"/>
    <cellStyle name="Millares 2 2 6 4 2 3 2" xfId="14888" xr:uid="{60E44240-7B9D-4B5D-A6C9-E92CA7991170}"/>
    <cellStyle name="Millares 2 2 6 4 2 3 2 2" xfId="36391" xr:uid="{CCDE3946-95AD-4233-8679-723A538BA7E9}"/>
    <cellStyle name="Millares 2 2 6 4 2 3 3" xfId="21523" xr:uid="{CCEF6E64-2236-46D4-A47B-81A44FF04390}"/>
    <cellStyle name="Millares 2 2 6 4 2 3 3 2" xfId="43026" xr:uid="{CA6CECE2-A11C-4E68-BFF5-3FBD33910316}"/>
    <cellStyle name="Millares 2 2 6 4 2 3 4" xfId="28128" xr:uid="{CBE4DBA1-3786-44B9-A534-F81186D6118A}"/>
    <cellStyle name="Millares 2 2 6 4 2 3 5" xfId="49631" xr:uid="{1E79429F-F8F1-48FD-B963-BF438BBFC21B}"/>
    <cellStyle name="Millares 2 2 6 4 2 4" xfId="8263" xr:uid="{D9A98136-4226-471F-B2C2-D667631E6776}"/>
    <cellStyle name="Millares 2 2 6 4 2 4 2" xfId="29766" xr:uid="{BB714491-32D4-4A78-94D4-3DE951727F29}"/>
    <cellStyle name="Millares 2 2 6 4 2 5" xfId="9920" xr:uid="{AC6FD54F-0ADC-4934-8CAC-D8F11BA92A7E}"/>
    <cellStyle name="Millares 2 2 6 4 2 5 2" xfId="31423" xr:uid="{AB7B43B4-2FF2-417F-914E-DED94A5B441D}"/>
    <cellStyle name="Millares 2 2 6 4 2 6" xfId="16555" xr:uid="{16891604-B0DA-4804-98EA-108B675336BB}"/>
    <cellStyle name="Millares 2 2 6 4 2 6 2" xfId="38058" xr:uid="{EAE9A302-888C-4FEA-B38B-39D5901BE71C}"/>
    <cellStyle name="Millares 2 2 6 4 2 7" xfId="23160" xr:uid="{748D86BB-36AA-4510-A287-D85B75096B46}"/>
    <cellStyle name="Millares 2 2 6 4 2 8" xfId="44663" xr:uid="{ECD28D81-8854-4D7A-8F1A-3690CF39B013}"/>
    <cellStyle name="Millares 2 2 6 4 3" xfId="2341" xr:uid="{FEADC381-7EEE-4E8B-BFEE-4FC208B6B77F}"/>
    <cellStyle name="Millares 2 2 6 4 3 2" xfId="10607" xr:uid="{0ACC020C-B6C6-4B97-87A4-3DC78B3738CE}"/>
    <cellStyle name="Millares 2 2 6 4 3 2 2" xfId="32110" xr:uid="{A7DA0A5C-7FDE-4D56-8682-D881572372F6}"/>
    <cellStyle name="Millares 2 2 6 4 3 3" xfId="17242" xr:uid="{37D20763-1A24-40DD-B418-7B55323D7971}"/>
    <cellStyle name="Millares 2 2 6 4 3 3 2" xfId="38745" xr:uid="{C505EB50-EFF2-4FF9-A95C-9ABE7A7ABF71}"/>
    <cellStyle name="Millares 2 2 6 4 3 4" xfId="23847" xr:uid="{8E2BB6ED-C4DD-47FE-A4CB-7942FF855017}"/>
    <cellStyle name="Millares 2 2 6 4 3 5" xfId="45350" xr:uid="{CF3E7C60-3969-4D35-B409-67F5FAD06724}"/>
    <cellStyle name="Millares 2 2 6 4 4" xfId="3537" xr:uid="{5F675B7E-1898-4972-8EEF-7F76D044ECA7}"/>
    <cellStyle name="Millares 2 2 6 4 4 2" xfId="11803" xr:uid="{49AEE03B-F342-4FC6-94C3-F7CFEA555C3C}"/>
    <cellStyle name="Millares 2 2 6 4 4 2 2" xfId="33306" xr:uid="{1CC9AA38-318B-42A7-B527-5CCC89C7FA93}"/>
    <cellStyle name="Millares 2 2 6 4 4 3" xfId="18438" xr:uid="{05C27223-EA69-473D-9182-FD7B22EC695C}"/>
    <cellStyle name="Millares 2 2 6 4 4 3 2" xfId="39941" xr:uid="{456BA25D-477D-4BE5-B507-14E17C4BD5D6}"/>
    <cellStyle name="Millares 2 2 6 4 4 4" xfId="25043" xr:uid="{E151CD77-1C18-45F7-B184-DA4A7F14B119}"/>
    <cellStyle name="Millares 2 2 6 4 4 5" xfId="46546" xr:uid="{A19D868B-784C-4C8D-A272-A6DEE0EFF422}"/>
    <cellStyle name="Millares 2 2 6 4 5" xfId="5676" xr:uid="{DC4A887D-BD1F-4441-880B-EA05A312A3C6}"/>
    <cellStyle name="Millares 2 2 6 4 5 2" xfId="13942" xr:uid="{539F5EBA-44B8-4D38-A13F-1EFE6643AAA4}"/>
    <cellStyle name="Millares 2 2 6 4 5 2 2" xfId="35445" xr:uid="{8EFDFDB4-0363-4D11-8EAE-ACDAF0C01F81}"/>
    <cellStyle name="Millares 2 2 6 4 5 3" xfId="20577" xr:uid="{D07C4745-524D-4C80-92DD-8D6255CB9CCC}"/>
    <cellStyle name="Millares 2 2 6 4 5 3 2" xfId="42080" xr:uid="{E035C255-8797-43D1-B5DC-39734E4C9AEF}"/>
    <cellStyle name="Millares 2 2 6 4 5 4" xfId="27182" xr:uid="{428D32BA-09BC-4E2D-A4AC-94EAC17443E8}"/>
    <cellStyle name="Millares 2 2 6 4 5 5" xfId="48685" xr:uid="{5C9A5BE8-3FAF-4E5D-AE2A-5A7B11663745}"/>
    <cellStyle name="Millares 2 2 6 4 6" xfId="7317" xr:uid="{F0B03D93-6DAE-4744-AE5E-3752B345C885}"/>
    <cellStyle name="Millares 2 2 6 4 6 2" xfId="28820" xr:uid="{30474CB6-F38D-4224-9913-2C163320C3E1}"/>
    <cellStyle name="Millares 2 2 6 4 7" xfId="8974" xr:uid="{6006D554-1514-45BD-ACAD-9253767AAA56}"/>
    <cellStyle name="Millares 2 2 6 4 7 2" xfId="30477" xr:uid="{9770DDF0-0D6D-4B60-B687-7866642A68F0}"/>
    <cellStyle name="Millares 2 2 6 4 8" xfId="15609" xr:uid="{3AC18249-C0E2-451D-AC87-3740D8B7A23D}"/>
    <cellStyle name="Millares 2 2 6 4 8 2" xfId="37112" xr:uid="{6775961E-8279-4BA8-AC29-7605063703D7}"/>
    <cellStyle name="Millares 2 2 6 4 9" xfId="22214" xr:uid="{4181628D-2D36-4B1B-B515-4C1E438E021F}"/>
    <cellStyle name="Millares 2 2 6 5" xfId="977" xr:uid="{BA8E5EE0-504C-47B0-AF08-1037FECF0D43}"/>
    <cellStyle name="Millares 2 2 6 5 2" xfId="3806" xr:uid="{53EF4BFF-B88E-4479-947F-2CB0A3CE84D3}"/>
    <cellStyle name="Millares 2 2 6 5 2 2" xfId="12072" xr:uid="{0AE70B33-D348-4751-A430-408B7D0569DA}"/>
    <cellStyle name="Millares 2 2 6 5 2 2 2" xfId="33575" xr:uid="{A16BE951-AA35-43E2-BE97-80595298DEF3}"/>
    <cellStyle name="Millares 2 2 6 5 2 3" xfId="18707" xr:uid="{4566A864-4E4C-4396-A0FC-E625E8C268C0}"/>
    <cellStyle name="Millares 2 2 6 5 2 3 2" xfId="40210" xr:uid="{F8907E27-ED68-479F-AA65-5F188B901BC8}"/>
    <cellStyle name="Millares 2 2 6 5 2 4" xfId="25312" xr:uid="{3F31F75E-8ABA-48FA-B73C-20DD2421B28A}"/>
    <cellStyle name="Millares 2 2 6 5 2 5" xfId="46815" xr:uid="{C622062F-42CE-4880-9C52-9B751466E502}"/>
    <cellStyle name="Millares 2 2 6 5 3" xfId="5945" xr:uid="{046CA7F5-8791-420C-A80C-14EC0BA3495C}"/>
    <cellStyle name="Millares 2 2 6 5 3 2" xfId="14211" xr:uid="{C61616B1-D314-4757-92F4-630B071966A9}"/>
    <cellStyle name="Millares 2 2 6 5 3 2 2" xfId="35714" xr:uid="{DDB2FAF2-7A3D-4E6F-8D8A-6F4E7E342DDF}"/>
    <cellStyle name="Millares 2 2 6 5 3 3" xfId="20846" xr:uid="{59B6E346-AFD2-4928-A9AF-7552C6CA7F03}"/>
    <cellStyle name="Millares 2 2 6 5 3 3 2" xfId="42349" xr:uid="{62F15385-F9D4-470E-B6EA-D90DCE403231}"/>
    <cellStyle name="Millares 2 2 6 5 3 4" xfId="27451" xr:uid="{6444EAF7-1800-40CD-A853-8D35314FDC7D}"/>
    <cellStyle name="Millares 2 2 6 5 3 5" xfId="48954" xr:uid="{9D03F51C-6DEB-4C69-BD38-EEF7DE7C57D5}"/>
    <cellStyle name="Millares 2 2 6 5 4" xfId="7586" xr:uid="{619D4557-3E24-47D0-A0AF-8D93ED7EFB8E}"/>
    <cellStyle name="Millares 2 2 6 5 4 2" xfId="29089" xr:uid="{D5732CAC-63B5-483C-8FA3-68250F43C6FC}"/>
    <cellStyle name="Millares 2 2 6 5 5" xfId="9243" xr:uid="{16B184FE-3265-4495-97D6-774D824C3BBC}"/>
    <cellStyle name="Millares 2 2 6 5 5 2" xfId="30746" xr:uid="{18CE637B-ED28-4522-8479-82376643D7BE}"/>
    <cellStyle name="Millares 2 2 6 5 6" xfId="15878" xr:uid="{DDDF7903-114B-467F-AB36-114CE1CC6AF2}"/>
    <cellStyle name="Millares 2 2 6 5 6 2" xfId="37381" xr:uid="{3C9FC2EB-504E-4B26-B02F-0AF680D8CF21}"/>
    <cellStyle name="Millares 2 2 6 5 7" xfId="22483" xr:uid="{BCDD1FCB-A3A6-4A6E-B038-E2D2A9D4E71B}"/>
    <cellStyle name="Millares 2 2 6 5 8" xfId="43986" xr:uid="{A8F42FED-EA9B-41B3-8C6E-A77DEC1AB5F5}"/>
    <cellStyle name="Millares 2 2 6 6" xfId="1237" xr:uid="{FB941BC6-4586-4757-8050-930EDC823C45}"/>
    <cellStyle name="Millares 2 2 6 6 2" xfId="4066" xr:uid="{F603F075-F3E4-472C-A9F6-391FBE18789E}"/>
    <cellStyle name="Millares 2 2 6 6 2 2" xfId="12332" xr:uid="{1F34CC45-FF24-432E-B08B-63C0FA852C55}"/>
    <cellStyle name="Millares 2 2 6 6 2 2 2" xfId="33835" xr:uid="{A63BDEA1-E9D7-48AA-9D66-46B3BD81B98B}"/>
    <cellStyle name="Millares 2 2 6 6 2 3" xfId="18967" xr:uid="{2B1FAED5-5017-4924-A499-B32812EC65CB}"/>
    <cellStyle name="Millares 2 2 6 6 2 3 2" xfId="40470" xr:uid="{B1FBBB04-F002-42B7-B5A9-A01452FDB7E5}"/>
    <cellStyle name="Millares 2 2 6 6 2 4" xfId="25572" xr:uid="{0796428F-AC64-48DF-A2CF-87C4AE7D0771}"/>
    <cellStyle name="Millares 2 2 6 6 2 5" xfId="47075" xr:uid="{396F4E86-D5AF-48A6-B50A-F80D96C95C4C}"/>
    <cellStyle name="Millares 2 2 6 6 3" xfId="6205" xr:uid="{190A4AF9-754C-494F-952C-A6C07B0D470D}"/>
    <cellStyle name="Millares 2 2 6 6 3 2" xfId="14471" xr:uid="{150920C9-CD0C-43FF-9BDE-371632F7FDD6}"/>
    <cellStyle name="Millares 2 2 6 6 3 2 2" xfId="35974" xr:uid="{6520D8EF-936F-417F-AE0E-50E25C4F055B}"/>
    <cellStyle name="Millares 2 2 6 6 3 3" xfId="21106" xr:uid="{02195C6A-EB81-42D1-B38D-1379335DAC05}"/>
    <cellStyle name="Millares 2 2 6 6 3 3 2" xfId="42609" xr:uid="{9B925014-50A7-4B9E-8D75-77BA525A0FA3}"/>
    <cellStyle name="Millares 2 2 6 6 3 4" xfId="27711" xr:uid="{525BB39A-72A6-4041-9EF0-87D70B340264}"/>
    <cellStyle name="Millares 2 2 6 6 3 5" xfId="49214" xr:uid="{F91FF478-A782-4A02-8AC4-DECE6D41BF49}"/>
    <cellStyle name="Millares 2 2 6 6 4" xfId="7846" xr:uid="{52B812E5-917A-44B9-A52C-B709885B593A}"/>
    <cellStyle name="Millares 2 2 6 6 4 2" xfId="29349" xr:uid="{BB380B39-6302-45D3-9902-207A0CAB3F5E}"/>
    <cellStyle name="Millares 2 2 6 6 5" xfId="9503" xr:uid="{C1E49099-C0BA-4FDE-8B87-B97B111CCCD2}"/>
    <cellStyle name="Millares 2 2 6 6 5 2" xfId="31006" xr:uid="{61A021C4-9827-42E8-99F4-D3F946387B3C}"/>
    <cellStyle name="Millares 2 2 6 6 6" xfId="16138" xr:uid="{AA27B854-8A89-4A13-A386-D203F2F1B493}"/>
    <cellStyle name="Millares 2 2 6 6 6 2" xfId="37641" xr:uid="{154EE826-D439-459A-92D9-915D456E3108}"/>
    <cellStyle name="Millares 2 2 6 6 7" xfId="22743" xr:uid="{7236D58F-1B98-47C9-9263-632D897DAB35}"/>
    <cellStyle name="Millares 2 2 6 6 8" xfId="44246" xr:uid="{F071D672-010A-4104-B597-465897717C5D}"/>
    <cellStyle name="Millares 2 2 6 7" xfId="1925" xr:uid="{02570074-38C8-4B67-BA90-DB3D452AD4A1}"/>
    <cellStyle name="Millares 2 2 6 7 2" xfId="10191" xr:uid="{D662E2C1-4263-47A3-B718-1EDB2518D4A9}"/>
    <cellStyle name="Millares 2 2 6 7 2 2" xfId="31694" xr:uid="{C09B8E2F-6B18-4089-8171-C86981403C67}"/>
    <cellStyle name="Millares 2 2 6 7 3" xfId="16826" xr:uid="{2CAEC637-BE07-4FC0-845F-2A730C8A55DA}"/>
    <cellStyle name="Millares 2 2 6 7 3 2" xfId="38329" xr:uid="{3F4A56D4-48DF-4083-9D21-182DE5DDE4FA}"/>
    <cellStyle name="Millares 2 2 6 7 4" xfId="23431" xr:uid="{1972CC79-C82C-4B9D-B198-E9285C5C2EA5}"/>
    <cellStyle name="Millares 2 2 6 7 5" xfId="44934" xr:uid="{605F2451-8CD7-45F1-9B6A-6B52E054CECF}"/>
    <cellStyle name="Millares 2 2 6 8" xfId="2610" xr:uid="{8C0D7111-7405-4226-9AEF-5D26CAC473A6}"/>
    <cellStyle name="Millares 2 2 6 8 2" xfId="10876" xr:uid="{9B839843-CE71-4906-8870-51E2BE1A8410}"/>
    <cellStyle name="Millares 2 2 6 8 2 2" xfId="32379" xr:uid="{09511A1B-0D7A-413D-99E8-B074BC0E838D}"/>
    <cellStyle name="Millares 2 2 6 8 3" xfId="17511" xr:uid="{CBA118AD-99A6-4A4A-B0DA-6045A3248CF9}"/>
    <cellStyle name="Millares 2 2 6 8 3 2" xfId="39014" xr:uid="{0158B153-EDB7-4670-8219-BC3683B6368C}"/>
    <cellStyle name="Millares 2 2 6 8 4" xfId="24116" xr:uid="{B15BA34F-2611-45B2-AAA1-1AFF62456214}"/>
    <cellStyle name="Millares 2 2 6 8 5" xfId="45619" xr:uid="{B85DB00A-68B1-4664-BA7A-EB0EE24DEE9A}"/>
    <cellStyle name="Millares 2 2 6 9" xfId="3121" xr:uid="{0BD62984-24F3-4927-9DC7-D008DA1E5F16}"/>
    <cellStyle name="Millares 2 2 6 9 2" xfId="11387" xr:uid="{45DC9DE6-0A7C-4DDC-BB4D-3FF42F8D831E}"/>
    <cellStyle name="Millares 2 2 6 9 2 2" xfId="32890" xr:uid="{89AB88B1-9EF2-4844-9043-66FB17B0EC9D}"/>
    <cellStyle name="Millares 2 2 6 9 3" xfId="18022" xr:uid="{DA6F4150-A7C3-4739-A5B3-61E11A40C75C}"/>
    <cellStyle name="Millares 2 2 6 9 3 2" xfId="39525" xr:uid="{18A6F264-8DEA-4C53-960E-CB0E2A8143D9}"/>
    <cellStyle name="Millares 2 2 6 9 4" xfId="24627" xr:uid="{F10C528E-695D-43BE-AF74-5D56B23B385F}"/>
    <cellStyle name="Millares 2 2 6 9 5" xfId="46130" xr:uid="{EBF47957-4251-4A14-BE44-FEEA293A66AC}"/>
    <cellStyle name="Millares 2 2 7" xfId="294" xr:uid="{634A014B-042F-416D-A07B-8BEB6F44393F}"/>
    <cellStyle name="Millares 2 2 8" xfId="8446" xr:uid="{47D45839-D7E0-40B2-81DC-FF0E05B49471}"/>
    <cellStyle name="Millares 2 2 8 2" xfId="29949" xr:uid="{545F8A37-D655-4142-9EDF-773838DB0AAC}"/>
    <cellStyle name="Millares 2 3" xfId="100" xr:uid="{6FA65A70-4FBE-4A28-8E93-E1989C30E6DE}"/>
    <cellStyle name="Millares 2 3 2" xfId="295" xr:uid="{8FBBC805-6826-4D8D-8F02-5A32537373FE}"/>
    <cellStyle name="Millares 2 4" xfId="121" xr:uid="{5D6EB04D-3B14-4AF1-97E0-5135E2EAA22B}"/>
    <cellStyle name="Millares 2 4 10" xfId="2513" xr:uid="{AB3B59E6-4624-4428-B8CF-6965B53E9D90}"/>
    <cellStyle name="Millares 2 4 10 2" xfId="10779" xr:uid="{D66DED4C-65DF-4FDF-A47C-95A873A6D9AF}"/>
    <cellStyle name="Millares 2 4 10 2 2" xfId="32282" xr:uid="{FD429ADD-25A6-4135-80CA-2FADC6783496}"/>
    <cellStyle name="Millares 2 4 10 3" xfId="17414" xr:uid="{971E4FD0-813E-4926-AC6F-B0D7FE1103FA}"/>
    <cellStyle name="Millares 2 4 10 3 2" xfId="38917" xr:uid="{1E0F81C8-9EA5-43D6-A357-047825A692B4}"/>
    <cellStyle name="Millares 2 4 10 4" xfId="24019" xr:uid="{FA790BF8-9A87-4B33-93C3-F3F94D55FB9F}"/>
    <cellStyle name="Millares 2 4 10 5" xfId="45522" xr:uid="{78E190FC-979E-4AFA-929F-E293D95D53E0}"/>
    <cellStyle name="Millares 2 4 11" xfId="3024" xr:uid="{91961084-5D88-4132-A784-E4F115F4BBCC}"/>
    <cellStyle name="Millares 2 4 11 2" xfId="11290" xr:uid="{B2E02444-FD7A-4F4F-91AF-A3FF518EFBFA}"/>
    <cellStyle name="Millares 2 4 11 2 2" xfId="32793" xr:uid="{DBC3FD3A-174E-4D25-9CC7-017E776E9D5C}"/>
    <cellStyle name="Millares 2 4 11 3" xfId="17925" xr:uid="{C14C8C80-5EFE-414D-8112-EB39B36D1657}"/>
    <cellStyle name="Millares 2 4 11 3 2" xfId="39428" xr:uid="{2CD2A5D0-725B-48A2-8FA7-D3278D1747F7}"/>
    <cellStyle name="Millares 2 4 11 4" xfId="24530" xr:uid="{3A10557A-A6FF-45AF-972C-B5992ED445EC}"/>
    <cellStyle name="Millares 2 4 11 5" xfId="46033" xr:uid="{67A62FA8-0C8B-4F9D-9777-E644E261849C}"/>
    <cellStyle name="Millares 2 4 12" xfId="4659" xr:uid="{AAD008FE-3F68-41EB-9980-843144307F78}"/>
    <cellStyle name="Millares 2 4 12 2" xfId="12925" xr:uid="{47C3941E-99BD-44D0-8D80-83AD46604F9A}"/>
    <cellStyle name="Millares 2 4 12 2 2" xfId="34428" xr:uid="{A1F48754-7902-4FE7-8383-D3564CF3B78B}"/>
    <cellStyle name="Millares 2 4 12 3" xfId="19560" xr:uid="{354AD9DE-4D90-4D45-84E7-82F3C1F6AAAB}"/>
    <cellStyle name="Millares 2 4 12 3 2" xfId="41063" xr:uid="{8403D8F0-0D75-4298-88C8-70A52422C592}"/>
    <cellStyle name="Millares 2 4 12 4" xfId="26165" xr:uid="{7D6410E4-D291-411D-AA6D-F9E9DDB9A223}"/>
    <cellStyle name="Millares 2 4 12 5" xfId="47668" xr:uid="{7B374033-5CE1-4E06-BFB4-F9B686A93F49}"/>
    <cellStyle name="Millares 2 4 13" xfId="5162" xr:uid="{DDFAC4CE-0202-4ABE-8BD8-4485D198A62C}"/>
    <cellStyle name="Millares 2 4 13 2" xfId="13428" xr:uid="{83561098-5339-4657-BE11-74DA01B6340D}"/>
    <cellStyle name="Millares 2 4 13 2 2" xfId="34931" xr:uid="{9D34BA08-6FAA-4D25-A476-4F8720B3F900}"/>
    <cellStyle name="Millares 2 4 13 3" xfId="20063" xr:uid="{1860D74D-EA0D-4794-89C2-A92693310492}"/>
    <cellStyle name="Millares 2 4 13 3 2" xfId="41566" xr:uid="{3B579BE4-C7D6-4E0D-8535-AC452781F28F}"/>
    <cellStyle name="Millares 2 4 13 4" xfId="26668" xr:uid="{17121ACD-3798-4ADC-9E12-9419EF33A86D}"/>
    <cellStyle name="Millares 2 4 13 5" xfId="48171" xr:uid="{681137E3-779F-4FA2-A34D-A9E35FF9B357}"/>
    <cellStyle name="Millares 2 4 14" xfId="6803" xr:uid="{48B3CEF2-B88C-4E35-94CB-B05130E95388}"/>
    <cellStyle name="Millares 2 4 14 2" xfId="28306" xr:uid="{64DB6ACF-DC67-4710-BD16-3534B6BF503D}"/>
    <cellStyle name="Millares 2 4 15" xfId="8457" xr:uid="{6A434E54-4486-42FB-B857-74AEC3DF4DBE}"/>
    <cellStyle name="Millares 2 4 15 2" xfId="29960" xr:uid="{864AAB38-B154-4061-9981-0EAF219E67A9}"/>
    <cellStyle name="Millares 2 4 16" xfId="15096" xr:uid="{3C6FCA25-C206-4AAD-BE6F-E563C6771D59}"/>
    <cellStyle name="Millares 2 4 16 2" xfId="36599" xr:uid="{49FE0D44-BCA6-4976-B4C2-C9B803BACC6E}"/>
    <cellStyle name="Millares 2 4 17" xfId="21701" xr:uid="{E0DDADC0-87DE-4AF0-9C8F-17FB36574586}"/>
    <cellStyle name="Millares 2 4 18" xfId="43204" xr:uid="{6985AAF8-8FD6-4BD5-A399-5B1A43E4FDCD}"/>
    <cellStyle name="Millares 2 4 2" xfId="159" xr:uid="{E9B6EA12-FE19-47A2-8FEC-69F0854111DF}"/>
    <cellStyle name="Millares 2 4 2 10" xfId="4696" xr:uid="{041900FE-409E-45BA-A773-BB7DDB917D4B}"/>
    <cellStyle name="Millares 2 4 2 10 2" xfId="12962" xr:uid="{378E53AD-E3D0-444D-BC92-209297AAC1D3}"/>
    <cellStyle name="Millares 2 4 2 10 2 2" xfId="34465" xr:uid="{4C5A58BA-070D-45AA-9602-5FED8ECFADE7}"/>
    <cellStyle name="Millares 2 4 2 10 3" xfId="19597" xr:uid="{297E98D6-0709-469C-A4F5-B62A2AE77ACA}"/>
    <cellStyle name="Millares 2 4 2 10 3 2" xfId="41100" xr:uid="{2020D6EA-1E83-4BED-8AC5-AC80635D9A72}"/>
    <cellStyle name="Millares 2 4 2 10 4" xfId="26202" xr:uid="{4E8C4B1C-6F24-4999-86EB-115123DA47E5}"/>
    <cellStyle name="Millares 2 4 2 10 5" xfId="47705" xr:uid="{9CE4071B-02EB-4311-8FDC-6CCB7D437BC9}"/>
    <cellStyle name="Millares 2 4 2 11" xfId="5199" xr:uid="{FB6CA73E-B2D4-41C7-91C7-6795065FA07E}"/>
    <cellStyle name="Millares 2 4 2 11 2" xfId="13465" xr:uid="{D83499E7-4FD0-4858-A5FE-11A63AC927CA}"/>
    <cellStyle name="Millares 2 4 2 11 2 2" xfId="34968" xr:uid="{28D5E14A-FA7B-465C-B39A-5910C3ABAEDD}"/>
    <cellStyle name="Millares 2 4 2 11 3" xfId="20100" xr:uid="{E4D904E7-820C-4B26-BAEB-B9DAF641B1E9}"/>
    <cellStyle name="Millares 2 4 2 11 3 2" xfId="41603" xr:uid="{8EEEE257-B607-43EC-A6E3-6FA777A9BC32}"/>
    <cellStyle name="Millares 2 4 2 11 4" xfId="26705" xr:uid="{8FC996F4-303D-4B36-A8A0-31F37EDAB85D}"/>
    <cellStyle name="Millares 2 4 2 11 5" xfId="48208" xr:uid="{155BF4C3-BD4E-4505-89DF-CF072D4A4B07}"/>
    <cellStyle name="Millares 2 4 2 12" xfId="6840" xr:uid="{EE78CAF0-0622-455D-80B5-11788405E180}"/>
    <cellStyle name="Millares 2 4 2 12 2" xfId="28343" xr:uid="{B8DA9981-3C16-4576-A79D-0C55DFA5634A}"/>
    <cellStyle name="Millares 2 4 2 13" xfId="8494" xr:uid="{68812854-2852-49FE-8198-B4E794F51CD0}"/>
    <cellStyle name="Millares 2 4 2 13 2" xfId="29997" xr:uid="{19B2ECB2-30D1-4BB9-AE3F-901141AD2A4A}"/>
    <cellStyle name="Millares 2 4 2 14" xfId="15133" xr:uid="{720BAF5C-A5A1-42B0-8293-264927AE2C21}"/>
    <cellStyle name="Millares 2 4 2 14 2" xfId="36636" xr:uid="{6E9FDC3A-58CD-4A63-9530-72D080015AA6}"/>
    <cellStyle name="Millares 2 4 2 15" xfId="21738" xr:uid="{AF3D72CF-6351-42F9-B14C-130DFF4845FA}"/>
    <cellStyle name="Millares 2 4 2 16" xfId="43241" xr:uid="{80332D93-E194-4A5B-BA92-F635ED1B19A0}"/>
    <cellStyle name="Millares 2 4 2 2" xfId="491" xr:uid="{67523EFB-8AA8-43AA-B2AD-2D3823AAF6AD}"/>
    <cellStyle name="Millares 2 4 2 2 10" xfId="7102" xr:uid="{570AE9BC-936D-47CB-83CD-27729BECF8A0}"/>
    <cellStyle name="Millares 2 4 2 2 10 2" xfId="28605" xr:uid="{37EB0CCB-3FAB-472E-A8DF-CD7616A1E334}"/>
    <cellStyle name="Millares 2 4 2 2 11" xfId="8758" xr:uid="{96CBB9A2-9678-42E0-90F8-B7CE63E4CC83}"/>
    <cellStyle name="Millares 2 4 2 2 11 2" xfId="30261" xr:uid="{8AF50E9C-3EB9-4651-80C7-75B7794BA98D}"/>
    <cellStyle name="Millares 2 4 2 2 12" xfId="15394" xr:uid="{B53573C3-3DE0-4C1D-AB7A-222EB0BC0E5A}"/>
    <cellStyle name="Millares 2 4 2 2 12 2" xfId="36897" xr:uid="{06EC7A97-EC51-4C55-B910-4DDBCDA11BFF}"/>
    <cellStyle name="Millares 2 4 2 2 13" xfId="21999" xr:uid="{A475E39E-78D7-4183-AB53-880DD551079E}"/>
    <cellStyle name="Millares 2 4 2 2 14" xfId="43502" xr:uid="{5C3512D7-8D93-46D4-81F6-E6BF000980DA}"/>
    <cellStyle name="Millares 2 4 2 2 2" xfId="773" xr:uid="{361CE910-4308-4707-8FAC-DE31BC02FF8A}"/>
    <cellStyle name="Millares 2 4 2 2 2 10" xfId="15674" xr:uid="{F4D87D72-C0AD-4060-A1FC-A767B71FF76C}"/>
    <cellStyle name="Millares 2 4 2 2 2 10 2" xfId="37177" xr:uid="{755791E8-DBBA-40A0-BF43-2955BB602810}"/>
    <cellStyle name="Millares 2 4 2 2 2 11" xfId="22279" xr:uid="{616FB303-0F8E-4015-AD0A-DEB9C2777A08}"/>
    <cellStyle name="Millares 2 4 2 2 2 12" xfId="43782" xr:uid="{A1D64A65-42D7-41B7-8706-E774AC7BD489}"/>
    <cellStyle name="Millares 2 4 2 2 2 2" xfId="1719" xr:uid="{1DFFBE68-3C4F-438D-A4EE-9FB696A5D298}"/>
    <cellStyle name="Millares 2 4 2 2 2 2 2" xfId="4548" xr:uid="{DEAC86C0-5819-4CCE-AEBD-570F746FF1DE}"/>
    <cellStyle name="Millares 2 4 2 2 2 2 2 2" xfId="12814" xr:uid="{C7BD5AC6-62EA-404F-BC29-64C3636BBCBD}"/>
    <cellStyle name="Millares 2 4 2 2 2 2 2 2 2" xfId="34317" xr:uid="{0AD4D826-1A76-4CA2-A311-41D4A403BA51}"/>
    <cellStyle name="Millares 2 4 2 2 2 2 2 3" xfId="19449" xr:uid="{51F29941-21AA-4A43-A208-D2CC00F6A979}"/>
    <cellStyle name="Millares 2 4 2 2 2 2 2 3 2" xfId="40952" xr:uid="{D4939965-1EC5-43C1-95E8-A0DCD6939D6B}"/>
    <cellStyle name="Millares 2 4 2 2 2 2 2 4" xfId="26054" xr:uid="{A32664C2-2C46-468D-82C0-52222770109F}"/>
    <cellStyle name="Millares 2 4 2 2 2 2 2 5" xfId="47557" xr:uid="{686ADFCA-FDC1-4C95-BB03-5F4EE6E68D41}"/>
    <cellStyle name="Millares 2 4 2 2 2 2 3" xfId="6687" xr:uid="{A9D3CFBB-C5F6-49F8-AC41-17DCC2794476}"/>
    <cellStyle name="Millares 2 4 2 2 2 2 3 2" xfId="14953" xr:uid="{080908D9-FFC0-4C03-B239-BC1F82632D50}"/>
    <cellStyle name="Millares 2 4 2 2 2 2 3 2 2" xfId="36456" xr:uid="{3380F200-9080-4BE6-8E6B-65B7F5402EDE}"/>
    <cellStyle name="Millares 2 4 2 2 2 2 3 3" xfId="21588" xr:uid="{6D47D56E-F171-4506-AFF2-5F25ED788F13}"/>
    <cellStyle name="Millares 2 4 2 2 2 2 3 3 2" xfId="43091" xr:uid="{A1AA1EC4-8C4D-4939-998E-59B9105DBC7C}"/>
    <cellStyle name="Millares 2 4 2 2 2 2 3 4" xfId="28193" xr:uid="{C170A428-9E56-4D6E-8F2C-040EA0F3D137}"/>
    <cellStyle name="Millares 2 4 2 2 2 2 3 5" xfId="49696" xr:uid="{D802C441-D60A-4F86-9306-A381D0A98887}"/>
    <cellStyle name="Millares 2 4 2 2 2 2 4" xfId="8328" xr:uid="{3DAECCF2-B525-434A-869C-B050FC261836}"/>
    <cellStyle name="Millares 2 4 2 2 2 2 4 2" xfId="29831" xr:uid="{A66AA143-A014-488C-9777-21357CF786FB}"/>
    <cellStyle name="Millares 2 4 2 2 2 2 5" xfId="9985" xr:uid="{DD476A08-5AA5-49F7-B91B-DEE01BB15028}"/>
    <cellStyle name="Millares 2 4 2 2 2 2 5 2" xfId="31488" xr:uid="{4EEC6AF7-3618-414D-8520-D661F6E6C74D}"/>
    <cellStyle name="Millares 2 4 2 2 2 2 6" xfId="16620" xr:uid="{E578BC6D-DD6B-451D-89FC-BD8349C5105B}"/>
    <cellStyle name="Millares 2 4 2 2 2 2 6 2" xfId="38123" xr:uid="{4072DAA7-D792-4EB7-8FAB-91400A4DE55E}"/>
    <cellStyle name="Millares 2 4 2 2 2 2 7" xfId="23225" xr:uid="{ECB059FE-8B7C-4D68-899C-903F4CB48101}"/>
    <cellStyle name="Millares 2 4 2 2 2 2 8" xfId="44728" xr:uid="{7C17F303-3233-4915-9772-F71014F6C63F}"/>
    <cellStyle name="Millares 2 4 2 2 2 3" xfId="2406" xr:uid="{7F378356-25F1-4A54-A1C1-4F54A50470C5}"/>
    <cellStyle name="Millares 2 4 2 2 2 3 2" xfId="10672" xr:uid="{5B8E325D-E185-449E-94C5-236F93BCB183}"/>
    <cellStyle name="Millares 2 4 2 2 2 3 2 2" xfId="32175" xr:uid="{7509CF70-F5B5-45A2-8171-955D7745F576}"/>
    <cellStyle name="Millares 2 4 2 2 2 3 3" xfId="17307" xr:uid="{4C3E0291-7059-49E6-A34A-A4B4A11E8EC9}"/>
    <cellStyle name="Millares 2 4 2 2 2 3 3 2" xfId="38810" xr:uid="{DFDDE0A8-D334-4B2F-B627-4DF3F066019D}"/>
    <cellStyle name="Millares 2 4 2 2 2 3 4" xfId="23912" xr:uid="{3E93531A-41AA-42AF-B0E8-F3A83B660089}"/>
    <cellStyle name="Millares 2 4 2 2 2 3 5" xfId="45415" xr:uid="{7AADFD19-BBA7-4C75-B36D-36EB60C73581}"/>
    <cellStyle name="Millares 2 4 2 2 2 4" xfId="2923" xr:uid="{90DD982D-100B-494C-95C7-962A3B6558F5}"/>
    <cellStyle name="Millares 2 4 2 2 2 4 2" xfId="11189" xr:uid="{AF012BCA-7B06-459E-9C5D-8C1AE2E2F7FC}"/>
    <cellStyle name="Millares 2 4 2 2 2 4 2 2" xfId="32692" xr:uid="{5B5F396C-627C-4D3E-8010-588A0EF51E2D}"/>
    <cellStyle name="Millares 2 4 2 2 2 4 3" xfId="17824" xr:uid="{16CEEAE5-99FD-4A00-A15C-5A6818A09B7B}"/>
    <cellStyle name="Millares 2 4 2 2 2 4 3 2" xfId="39327" xr:uid="{6B713D56-F1DB-4231-9CE2-6674438CDD4D}"/>
    <cellStyle name="Millares 2 4 2 2 2 4 4" xfId="24429" xr:uid="{AD17A7FF-881C-4ECC-AF56-05FACD084F45}"/>
    <cellStyle name="Millares 2 4 2 2 2 4 5" xfId="45932" xr:uid="{2C3BF8F4-1731-4FAD-917D-816319DBE828}"/>
    <cellStyle name="Millares 2 4 2 2 2 5" xfId="3602" xr:uid="{805826EF-72A4-42A5-8D28-36C55BEBA582}"/>
    <cellStyle name="Millares 2 4 2 2 2 5 2" xfId="11868" xr:uid="{9941BB7D-EDB0-46A4-84A5-B3AF1307DA48}"/>
    <cellStyle name="Millares 2 4 2 2 2 5 2 2" xfId="33371" xr:uid="{4E252A27-8BCD-49FD-9B91-9C25D2CDD9B1}"/>
    <cellStyle name="Millares 2 4 2 2 2 5 3" xfId="18503" xr:uid="{51A3BF14-DB30-4333-A53F-7FFD6988767F}"/>
    <cellStyle name="Millares 2 4 2 2 2 5 3 2" xfId="40006" xr:uid="{1E0B1F7D-25B0-4A7E-838D-F98366F67CAD}"/>
    <cellStyle name="Millares 2 4 2 2 2 5 4" xfId="25108" xr:uid="{501190CF-6061-493B-8B71-6DE411A2605D}"/>
    <cellStyle name="Millares 2 4 2 2 2 5 5" xfId="46611" xr:uid="{4D9BDC46-F455-4BC4-9A73-3B3BF8F80D24}"/>
    <cellStyle name="Millares 2 4 2 2 2 6" xfId="5067" xr:uid="{9878607E-AAA5-467B-89D2-E31C1AFBC6E7}"/>
    <cellStyle name="Millares 2 4 2 2 2 6 2" xfId="13333" xr:uid="{C8409D9E-6873-421F-9BBD-B148FF370978}"/>
    <cellStyle name="Millares 2 4 2 2 2 6 2 2" xfId="34836" xr:uid="{EF63E514-BE98-4A16-9D36-ED95B15A8094}"/>
    <cellStyle name="Millares 2 4 2 2 2 6 3" xfId="19968" xr:uid="{3E527B9A-8D25-4CC2-8DFD-1D5435728C2A}"/>
    <cellStyle name="Millares 2 4 2 2 2 6 3 2" xfId="41471" xr:uid="{F9C188B6-C57B-410E-9A12-75C3A987F4C9}"/>
    <cellStyle name="Millares 2 4 2 2 2 6 4" xfId="26573" xr:uid="{0CCDAFEE-519D-4D98-A920-83886F99ED0E}"/>
    <cellStyle name="Millares 2 4 2 2 2 6 5" xfId="48076" xr:uid="{05A23181-C66C-4166-AA03-B7C993A8AB3C}"/>
    <cellStyle name="Millares 2 4 2 2 2 7" xfId="5741" xr:uid="{31723F9B-1572-47F9-A9B5-246C41BF8A84}"/>
    <cellStyle name="Millares 2 4 2 2 2 7 2" xfId="14007" xr:uid="{9AB484E8-1759-48A4-A5B6-243E272F4048}"/>
    <cellStyle name="Millares 2 4 2 2 2 7 2 2" xfId="35510" xr:uid="{17B1BCEC-83D8-4D14-8609-B61B7EC18919}"/>
    <cellStyle name="Millares 2 4 2 2 2 7 3" xfId="20642" xr:uid="{2AB70B76-6BCE-4ED6-8A19-69A9927FD23B}"/>
    <cellStyle name="Millares 2 4 2 2 2 7 3 2" xfId="42145" xr:uid="{5B969866-D0E2-41C4-A0B9-C23E4DCB2C5F}"/>
    <cellStyle name="Millares 2 4 2 2 2 7 4" xfId="27247" xr:uid="{819F09EE-8F1C-4E13-B73D-2D536827CCA3}"/>
    <cellStyle name="Millares 2 4 2 2 2 7 5" xfId="48750" xr:uid="{B72EDBFE-633D-4141-B313-412A6384BEC0}"/>
    <cellStyle name="Millares 2 4 2 2 2 8" xfId="7382" xr:uid="{6832D98F-D9B7-46C0-A00A-2FEDEF478B2B}"/>
    <cellStyle name="Millares 2 4 2 2 2 8 2" xfId="28885" xr:uid="{9C9DDFE7-1334-4552-A624-D8C533EE2F8B}"/>
    <cellStyle name="Millares 2 4 2 2 2 9" xfId="9039" xr:uid="{8B77275D-D17F-4ACB-BBD9-0EB961F14146}"/>
    <cellStyle name="Millares 2 4 2 2 2 9 2" xfId="30542" xr:uid="{1EA0FE57-3608-45B3-AB3E-71DFB20F5092}"/>
    <cellStyle name="Millares 2 4 2 2 3" xfId="1043" xr:uid="{4C015484-1A0E-4F16-B626-E410EA19CF9F}"/>
    <cellStyle name="Millares 2 4 2 2 3 2" xfId="3872" xr:uid="{8EB61C4A-EBD4-4977-838C-866FE14EB792}"/>
    <cellStyle name="Millares 2 4 2 2 3 2 2" xfId="12138" xr:uid="{F355D7BE-6F5B-4A73-889C-EE194CDFCF0B}"/>
    <cellStyle name="Millares 2 4 2 2 3 2 2 2" xfId="33641" xr:uid="{4C3304FA-02AD-4EF9-8EF2-F8B42F024904}"/>
    <cellStyle name="Millares 2 4 2 2 3 2 3" xfId="18773" xr:uid="{8F5E1626-6BE5-4975-9F19-64310A4D8D9A}"/>
    <cellStyle name="Millares 2 4 2 2 3 2 3 2" xfId="40276" xr:uid="{2D782905-948B-45A5-B6B8-A547EAE0FC53}"/>
    <cellStyle name="Millares 2 4 2 2 3 2 4" xfId="25378" xr:uid="{D651F2D2-8D0C-4695-885B-0C81FC569FDF}"/>
    <cellStyle name="Millares 2 4 2 2 3 2 5" xfId="46881" xr:uid="{4D47112D-FC4D-4416-BE73-7E24C9B277DC}"/>
    <cellStyle name="Millares 2 4 2 2 3 3" xfId="6011" xr:uid="{53A60AFE-FBF7-4BE1-8762-8370779B23BC}"/>
    <cellStyle name="Millares 2 4 2 2 3 3 2" xfId="14277" xr:uid="{406BE5DF-D8D1-49BB-905C-C78714B4BB7B}"/>
    <cellStyle name="Millares 2 4 2 2 3 3 2 2" xfId="35780" xr:uid="{3C552427-E0C5-4A71-9D01-698B851185F3}"/>
    <cellStyle name="Millares 2 4 2 2 3 3 3" xfId="20912" xr:uid="{0FE862FD-3334-4FED-9AF8-804417087CCB}"/>
    <cellStyle name="Millares 2 4 2 2 3 3 3 2" xfId="42415" xr:uid="{06B418EB-1717-40B3-9A1E-912969B2A663}"/>
    <cellStyle name="Millares 2 4 2 2 3 3 4" xfId="27517" xr:uid="{718339AE-166B-43E4-BF68-553585068742}"/>
    <cellStyle name="Millares 2 4 2 2 3 3 5" xfId="49020" xr:uid="{6445C952-B9A2-4DAB-90B1-24463C01E061}"/>
    <cellStyle name="Millares 2 4 2 2 3 4" xfId="7652" xr:uid="{9D7F010A-53D0-449A-BF2E-B35DA97D274D}"/>
    <cellStyle name="Millares 2 4 2 2 3 4 2" xfId="29155" xr:uid="{B1C5C78B-0B53-46B3-902D-693EDEF78792}"/>
    <cellStyle name="Millares 2 4 2 2 3 5" xfId="9309" xr:uid="{5BB090C4-1768-469F-AD1A-765C1485334D}"/>
    <cellStyle name="Millares 2 4 2 2 3 5 2" xfId="30812" xr:uid="{2F419E94-0619-4DC1-9778-79B16D3ADC95}"/>
    <cellStyle name="Millares 2 4 2 2 3 6" xfId="15944" xr:uid="{4D23327D-B13F-4C0C-8A87-731F7F7414AB}"/>
    <cellStyle name="Millares 2 4 2 2 3 6 2" xfId="37447" xr:uid="{B0345271-5314-4D5D-8897-FC2510BDEF83}"/>
    <cellStyle name="Millares 2 4 2 2 3 7" xfId="22549" xr:uid="{49FE5B8E-632E-4085-B323-8E42880511D0}"/>
    <cellStyle name="Millares 2 4 2 2 3 8" xfId="44052" xr:uid="{63B1D326-9249-4F1D-AACD-AD7B62E7D4B1}"/>
    <cellStyle name="Millares 2 4 2 2 4" xfId="1439" xr:uid="{084639CE-1BF3-4443-8F0D-667D30BC506A}"/>
    <cellStyle name="Millares 2 4 2 2 4 2" xfId="4268" xr:uid="{0860C7EE-FA7A-4D78-B800-B5775AED4E31}"/>
    <cellStyle name="Millares 2 4 2 2 4 2 2" xfId="12534" xr:uid="{B63F962A-36A9-4781-85EC-B555C4211938}"/>
    <cellStyle name="Millares 2 4 2 2 4 2 2 2" xfId="34037" xr:uid="{B6B827F9-334F-443F-BEED-055BB986EB5B}"/>
    <cellStyle name="Millares 2 4 2 2 4 2 3" xfId="19169" xr:uid="{CAD03F17-D365-410E-B986-6B344A36C789}"/>
    <cellStyle name="Millares 2 4 2 2 4 2 3 2" xfId="40672" xr:uid="{1B8DE3A5-0825-4300-8AAF-A37F10550F96}"/>
    <cellStyle name="Millares 2 4 2 2 4 2 4" xfId="25774" xr:uid="{C31C3505-F5B5-4E2E-AD5E-9D58FE2ABD3F}"/>
    <cellStyle name="Millares 2 4 2 2 4 2 5" xfId="47277" xr:uid="{71B1629F-4328-4957-8E7F-1EF7E7EF1333}"/>
    <cellStyle name="Millares 2 4 2 2 4 3" xfId="6407" xr:uid="{07F45E67-92B7-4F40-A6DD-4BFF445994FE}"/>
    <cellStyle name="Millares 2 4 2 2 4 3 2" xfId="14673" xr:uid="{7DFE54F5-468E-4E7B-9E83-96FE114944A7}"/>
    <cellStyle name="Millares 2 4 2 2 4 3 2 2" xfId="36176" xr:uid="{D5B5DD57-6C8A-46C9-A019-A162D61194B1}"/>
    <cellStyle name="Millares 2 4 2 2 4 3 3" xfId="21308" xr:uid="{0035B86E-ECCA-4A2C-9452-7225BEC4E025}"/>
    <cellStyle name="Millares 2 4 2 2 4 3 3 2" xfId="42811" xr:uid="{DC33BF94-5711-47F2-8023-1C2760082CF1}"/>
    <cellStyle name="Millares 2 4 2 2 4 3 4" xfId="27913" xr:uid="{EAF9DE7D-0AEB-40B2-9129-8FEC4E37C493}"/>
    <cellStyle name="Millares 2 4 2 2 4 3 5" xfId="49416" xr:uid="{57B420A0-9195-4721-BB86-885FC63C3E7A}"/>
    <cellStyle name="Millares 2 4 2 2 4 4" xfId="8048" xr:uid="{57D3865B-6420-4FB4-90C0-C49BD8108106}"/>
    <cellStyle name="Millares 2 4 2 2 4 4 2" xfId="29551" xr:uid="{B95F5770-B64A-4B87-BF8C-EB247D8CB8E5}"/>
    <cellStyle name="Millares 2 4 2 2 4 5" xfId="9705" xr:uid="{4B23ACF5-7F46-49D3-878C-0480A21B06D9}"/>
    <cellStyle name="Millares 2 4 2 2 4 5 2" xfId="31208" xr:uid="{8C0A70F7-7021-455D-A1E8-C119D645C7A6}"/>
    <cellStyle name="Millares 2 4 2 2 4 6" xfId="16340" xr:uid="{6DF0CB0B-4AFD-4A1D-8E58-4FA664BF4FF5}"/>
    <cellStyle name="Millares 2 4 2 2 4 6 2" xfId="37843" xr:uid="{A40E7226-370C-46AA-B32B-C8B50E0003E8}"/>
    <cellStyle name="Millares 2 4 2 2 4 7" xfId="22945" xr:uid="{AF2B2624-7FCC-4255-A01C-DAE357214ABB}"/>
    <cellStyle name="Millares 2 4 2 2 4 8" xfId="44448" xr:uid="{07417245-A22B-4DDC-91DC-121CFC36BE0A}"/>
    <cellStyle name="Millares 2 4 2 2 5" xfId="2126" xr:uid="{7FEDD7A9-B135-4B54-AED9-4A2D11E99AA1}"/>
    <cellStyle name="Millares 2 4 2 2 5 2" xfId="10392" xr:uid="{F5E4F536-FDB8-4CDF-B53D-1D030D9AC19C}"/>
    <cellStyle name="Millares 2 4 2 2 5 2 2" xfId="31895" xr:uid="{896F02C9-CED5-47F2-8AAA-3CE16FB95033}"/>
    <cellStyle name="Millares 2 4 2 2 5 3" xfId="17027" xr:uid="{D3A03544-0F3B-457F-AA98-757DB93D0DF7}"/>
    <cellStyle name="Millares 2 4 2 2 5 3 2" xfId="38530" xr:uid="{B8802F38-3F16-42DA-B60C-313107BC7A0C}"/>
    <cellStyle name="Millares 2 4 2 2 5 4" xfId="23632" xr:uid="{B192804F-1019-4C26-89E3-E4AD47C4A558}"/>
    <cellStyle name="Millares 2 4 2 2 5 5" xfId="45135" xr:uid="{F285BDBA-156C-4BEC-B65E-8506F6A425A1}"/>
    <cellStyle name="Millares 2 4 2 2 6" xfId="2674" xr:uid="{9A0B6047-7353-44AE-9F74-8E7CDB44DE73}"/>
    <cellStyle name="Millares 2 4 2 2 6 2" xfId="10940" xr:uid="{6C21D084-DEF8-4162-97D7-232BD057CE97}"/>
    <cellStyle name="Millares 2 4 2 2 6 2 2" xfId="32443" xr:uid="{7137B1C8-B18C-47D2-9880-8675E84564F3}"/>
    <cellStyle name="Millares 2 4 2 2 6 3" xfId="17575" xr:uid="{32597466-4460-4AA6-A4E7-A3A9D64DC880}"/>
    <cellStyle name="Millares 2 4 2 2 6 3 2" xfId="39078" xr:uid="{9B4CBEB1-1AAC-4DEC-9907-99F49C53B4C1}"/>
    <cellStyle name="Millares 2 4 2 2 6 4" xfId="24180" xr:uid="{B2484783-9CA3-4D70-8408-939FCEE2E539}"/>
    <cellStyle name="Millares 2 4 2 2 6 5" xfId="45683" xr:uid="{C58D1A19-4489-44AC-A755-5531756F755D}"/>
    <cellStyle name="Millares 2 4 2 2 7" xfId="3322" xr:uid="{C6A25716-396D-4FF0-8FAA-05503A19A76F}"/>
    <cellStyle name="Millares 2 4 2 2 7 2" xfId="11588" xr:uid="{0BBF5526-2C51-4CD2-BEE1-806C48282036}"/>
    <cellStyle name="Millares 2 4 2 2 7 2 2" xfId="33091" xr:uid="{784A88F8-80AE-470B-822F-9AF06EC39FD7}"/>
    <cellStyle name="Millares 2 4 2 2 7 3" xfId="18223" xr:uid="{BF717541-3D25-4B34-AF85-F9BF38E23785}"/>
    <cellStyle name="Millares 2 4 2 2 7 3 2" xfId="39726" xr:uid="{50B89400-9E3F-43A6-8DB3-60FE5F8BEDB8}"/>
    <cellStyle name="Millares 2 4 2 2 7 4" xfId="24828" xr:uid="{F38DCE66-5BD2-4BA3-BDB3-5615E082DB35}"/>
    <cellStyle name="Millares 2 4 2 2 7 5" xfId="46331" xr:uid="{8FF50561-BF65-40EA-B6AA-4C4DC70C139A}"/>
    <cellStyle name="Millares 2 4 2 2 8" xfId="4818" xr:uid="{56467E0D-02E2-4076-8F2D-872105D5E3E0}"/>
    <cellStyle name="Millares 2 4 2 2 8 2" xfId="13084" xr:uid="{D1033287-32BE-445E-9977-66B60EA1E1B3}"/>
    <cellStyle name="Millares 2 4 2 2 8 2 2" xfId="34587" xr:uid="{2157F4D3-ECD9-4A63-8AE1-E5E73DE11B1E}"/>
    <cellStyle name="Millares 2 4 2 2 8 3" xfId="19719" xr:uid="{77044595-D8D5-4631-AC70-FEB5C2D11B1D}"/>
    <cellStyle name="Millares 2 4 2 2 8 3 2" xfId="41222" xr:uid="{789C017E-9EF5-4D6D-BED6-C9FA5637AD31}"/>
    <cellStyle name="Millares 2 4 2 2 8 4" xfId="26324" xr:uid="{A9E52EC1-0EE8-4BA1-A487-AD5BF2730313}"/>
    <cellStyle name="Millares 2 4 2 2 8 5" xfId="47827" xr:uid="{EEC84CFC-A13F-49C1-88D9-BADA9F7B5166}"/>
    <cellStyle name="Millares 2 4 2 2 9" xfId="5461" xr:uid="{C5DBE676-0651-4C9E-921C-ED8F6891AF0D}"/>
    <cellStyle name="Millares 2 4 2 2 9 2" xfId="13727" xr:uid="{CA6E9B82-8526-4EEE-808D-49A51C094D25}"/>
    <cellStyle name="Millares 2 4 2 2 9 2 2" xfId="35230" xr:uid="{09610A54-1826-485E-87D3-3D078BF17B20}"/>
    <cellStyle name="Millares 2 4 2 2 9 3" xfId="20362" xr:uid="{721F549B-610D-48D9-B78B-570F74316656}"/>
    <cellStyle name="Millares 2 4 2 2 9 3 2" xfId="41865" xr:uid="{D1D051BF-84D3-455B-A8B9-1FA423DD6D4D}"/>
    <cellStyle name="Millares 2 4 2 2 9 4" xfId="26967" xr:uid="{51355A7A-0B7C-4F33-8910-9727F03DA509}"/>
    <cellStyle name="Millares 2 4 2 2 9 5" xfId="48470" xr:uid="{93E471D1-F127-4D4C-937A-FCA639D824F8}"/>
    <cellStyle name="Millares 2 4 2 3" xfId="364" xr:uid="{2510BFCC-105F-465A-AC64-EA889B56FA15}"/>
    <cellStyle name="Millares 2 4 2 3 10" xfId="15267" xr:uid="{723F0248-8497-44E2-B201-3667AC1E902D}"/>
    <cellStyle name="Millares 2 4 2 3 10 2" xfId="36770" xr:uid="{A77A6C98-3F8C-42B4-B808-04DE4B344F30}"/>
    <cellStyle name="Millares 2 4 2 3 11" xfId="21872" xr:uid="{B806DFA2-75ED-4014-880E-ED179600E591}"/>
    <cellStyle name="Millares 2 4 2 3 12" xfId="43375" xr:uid="{0653C9A8-AE1A-49DA-96A3-F19B975D763E}"/>
    <cellStyle name="Millares 2 4 2 3 2" xfId="1312" xr:uid="{603B8D53-5221-4284-BB9A-8902CDCE3F89}"/>
    <cellStyle name="Millares 2 4 2 3 2 2" xfId="4141" xr:uid="{BEA445B4-00B6-418E-951F-DDEFDABE4884}"/>
    <cellStyle name="Millares 2 4 2 3 2 2 2" xfId="12407" xr:uid="{D68C5508-1F13-430E-892B-1604E6641800}"/>
    <cellStyle name="Millares 2 4 2 3 2 2 2 2" xfId="33910" xr:uid="{50400783-642D-4564-A6DD-8232F5C27B7E}"/>
    <cellStyle name="Millares 2 4 2 3 2 2 3" xfId="19042" xr:uid="{44E4E3DA-E1B4-4CA2-966D-2A0D17DFE82E}"/>
    <cellStyle name="Millares 2 4 2 3 2 2 3 2" xfId="40545" xr:uid="{86D474C1-D561-4EDF-91C2-1F5A1D156A27}"/>
    <cellStyle name="Millares 2 4 2 3 2 2 4" xfId="25647" xr:uid="{B1BE5A50-A687-4920-8656-3F956D471796}"/>
    <cellStyle name="Millares 2 4 2 3 2 2 5" xfId="47150" xr:uid="{0F4C2A8A-1086-40D8-B7E9-B83DAD6E1F1E}"/>
    <cellStyle name="Millares 2 4 2 3 2 3" xfId="6280" xr:uid="{0B63FFDD-5ECF-42B1-8101-49483C3F7001}"/>
    <cellStyle name="Millares 2 4 2 3 2 3 2" xfId="14546" xr:uid="{F301A732-5761-477C-8B6F-4B150E0F767C}"/>
    <cellStyle name="Millares 2 4 2 3 2 3 2 2" xfId="36049" xr:uid="{4D4A768C-815D-4653-A01A-FAE181A98919}"/>
    <cellStyle name="Millares 2 4 2 3 2 3 3" xfId="21181" xr:uid="{65D8789B-3D78-4F30-94AE-4F8C5CAC070D}"/>
    <cellStyle name="Millares 2 4 2 3 2 3 3 2" xfId="42684" xr:uid="{76811E79-46AE-4D4F-B88A-8325DD544537}"/>
    <cellStyle name="Millares 2 4 2 3 2 3 4" xfId="27786" xr:uid="{F2126D56-6D27-4CAF-B00C-B00DB559385A}"/>
    <cellStyle name="Millares 2 4 2 3 2 3 5" xfId="49289" xr:uid="{9A22912E-EB59-4B58-9756-67A6781698E9}"/>
    <cellStyle name="Millares 2 4 2 3 2 4" xfId="7921" xr:uid="{2B7CF6E3-B444-466C-8DEF-7D4E87685E99}"/>
    <cellStyle name="Millares 2 4 2 3 2 4 2" xfId="29424" xr:uid="{5F0BE039-423A-411C-8C6F-B3B407DD6C08}"/>
    <cellStyle name="Millares 2 4 2 3 2 5" xfId="9578" xr:uid="{2B85BD90-BD6E-49D3-B111-5265F6A14EA6}"/>
    <cellStyle name="Millares 2 4 2 3 2 5 2" xfId="31081" xr:uid="{1278B58E-F21C-4CC8-BA03-1E1B9E19FF8B}"/>
    <cellStyle name="Millares 2 4 2 3 2 6" xfId="16213" xr:uid="{7B7B257D-A405-4981-9617-B91DDEA0A819}"/>
    <cellStyle name="Millares 2 4 2 3 2 6 2" xfId="37716" xr:uid="{9112B392-2CBC-47B3-A640-C1FCB3D1A46E}"/>
    <cellStyle name="Millares 2 4 2 3 2 7" xfId="22818" xr:uid="{426C319D-594A-4A92-92DB-1319B8EC2A18}"/>
    <cellStyle name="Millares 2 4 2 3 2 8" xfId="44321" xr:uid="{88197EBF-0251-4131-B25B-F4319994034D}"/>
    <cellStyle name="Millares 2 4 2 3 3" xfId="1999" xr:uid="{DF0570A1-3B56-47E6-A926-DEBCCE954F24}"/>
    <cellStyle name="Millares 2 4 2 3 3 2" xfId="10265" xr:uid="{88E0FE14-F6EE-446C-B5CC-D8C8CF8320C0}"/>
    <cellStyle name="Millares 2 4 2 3 3 2 2" xfId="31768" xr:uid="{6576C375-B6D8-4F1D-8F1C-AF1D23C05820}"/>
    <cellStyle name="Millares 2 4 2 3 3 3" xfId="16900" xr:uid="{922F5C6C-0149-4747-9BA3-825E47DA3302}"/>
    <cellStyle name="Millares 2 4 2 3 3 3 2" xfId="38403" xr:uid="{2CAE639D-10E0-4F47-80D2-53B99E37D025}"/>
    <cellStyle name="Millares 2 4 2 3 3 4" xfId="23505" xr:uid="{64EEC1B6-A188-4263-B2CE-E8EF52C407AD}"/>
    <cellStyle name="Millares 2 4 2 3 3 5" xfId="45008" xr:uid="{9063DA2E-8A7C-4918-B782-7E68338A2DAD}"/>
    <cellStyle name="Millares 2 4 2 3 4" xfId="2798" xr:uid="{9958BCDE-717C-4F77-8AA6-783BC59D0204}"/>
    <cellStyle name="Millares 2 4 2 3 4 2" xfId="11064" xr:uid="{000EEC1A-BC2A-4723-9570-DEF506A523ED}"/>
    <cellStyle name="Millares 2 4 2 3 4 2 2" xfId="32567" xr:uid="{11ED65B5-6B0D-425E-AF8E-07D316CCF1D7}"/>
    <cellStyle name="Millares 2 4 2 3 4 3" xfId="17699" xr:uid="{D586E414-593E-42E4-B2A4-ECD3DA1DC9D4}"/>
    <cellStyle name="Millares 2 4 2 3 4 3 2" xfId="39202" xr:uid="{3115619A-98C9-4850-8ED8-6436CC664A52}"/>
    <cellStyle name="Millares 2 4 2 3 4 4" xfId="24304" xr:uid="{4BC15011-A180-43ED-902E-FEBD12B390B1}"/>
    <cellStyle name="Millares 2 4 2 3 4 5" xfId="45807" xr:uid="{2B9E0C44-EA9B-4A55-801D-378026216899}"/>
    <cellStyle name="Millares 2 4 2 3 5" xfId="3195" xr:uid="{48B526C5-1C72-4318-9752-F50DB36ABD80}"/>
    <cellStyle name="Millares 2 4 2 3 5 2" xfId="11461" xr:uid="{0282B1BD-A0EA-4ED8-A802-A9AE9B12044F}"/>
    <cellStyle name="Millares 2 4 2 3 5 2 2" xfId="32964" xr:uid="{24CBE21C-30D1-480A-A6EC-F02E52EC11F9}"/>
    <cellStyle name="Millares 2 4 2 3 5 3" xfId="18096" xr:uid="{94EC8D72-64B4-4FB3-B479-3285D5151D39}"/>
    <cellStyle name="Millares 2 4 2 3 5 3 2" xfId="39599" xr:uid="{387FA145-2941-42AB-9501-59CFB03FFCC8}"/>
    <cellStyle name="Millares 2 4 2 3 5 4" xfId="24701" xr:uid="{D6806BC7-1A46-475D-9415-3D912FC28D6E}"/>
    <cellStyle name="Millares 2 4 2 3 5 5" xfId="46204" xr:uid="{A30E8C1F-ED5A-4271-828B-E26BF2FA056F}"/>
    <cellStyle name="Millares 2 4 2 3 6" xfId="4942" xr:uid="{B10D892E-5340-478D-AF48-C9FDF01486BF}"/>
    <cellStyle name="Millares 2 4 2 3 6 2" xfId="13208" xr:uid="{5DA54DE1-11E1-467B-BE06-7EDDB58398D3}"/>
    <cellStyle name="Millares 2 4 2 3 6 2 2" xfId="34711" xr:uid="{C6DF3E84-3562-4E8D-970A-7058C6BBABDA}"/>
    <cellStyle name="Millares 2 4 2 3 6 3" xfId="19843" xr:uid="{080C955A-C82C-4166-AA9A-1E2213550DAD}"/>
    <cellStyle name="Millares 2 4 2 3 6 3 2" xfId="41346" xr:uid="{0718070E-CEB5-4C23-8687-CBC8EF0D0DE6}"/>
    <cellStyle name="Millares 2 4 2 3 6 4" xfId="26448" xr:uid="{86CA658F-8DB8-4F86-A614-42DCF255DFF6}"/>
    <cellStyle name="Millares 2 4 2 3 6 5" xfId="47951" xr:uid="{2ABCC744-FECF-4A79-93DA-F9E19F9E8AA1}"/>
    <cellStyle name="Millares 2 4 2 3 7" xfId="5334" xr:uid="{81CCD52F-4833-43CF-ACAA-D467B2930699}"/>
    <cellStyle name="Millares 2 4 2 3 7 2" xfId="13600" xr:uid="{4A82C920-177A-45D8-BBA8-5445F9181D31}"/>
    <cellStyle name="Millares 2 4 2 3 7 2 2" xfId="35103" xr:uid="{5A67E9B5-80FE-4D2A-B207-3C8C8DA3823D}"/>
    <cellStyle name="Millares 2 4 2 3 7 3" xfId="20235" xr:uid="{323FED01-5530-4434-8C57-9202A71AF0EA}"/>
    <cellStyle name="Millares 2 4 2 3 7 3 2" xfId="41738" xr:uid="{1E02F5EA-72A8-4AED-B0CA-3C28FF03E836}"/>
    <cellStyle name="Millares 2 4 2 3 7 4" xfId="26840" xr:uid="{09EC0FDE-043F-4CCF-B079-AEC01CEBDB85}"/>
    <cellStyle name="Millares 2 4 2 3 7 5" xfId="48343" xr:uid="{DE9DB8E4-452A-40A5-A0DA-C9893AAF39A5}"/>
    <cellStyle name="Millares 2 4 2 3 8" xfId="6975" xr:uid="{5BB16E78-DCCC-4485-89B0-3B6059C3FCE4}"/>
    <cellStyle name="Millares 2 4 2 3 8 2" xfId="28478" xr:uid="{9740BE2C-06B7-48E9-859F-963AC49C1448}"/>
    <cellStyle name="Millares 2 4 2 3 9" xfId="8631" xr:uid="{20C06324-94D3-4306-BE54-7987EA2AE4B5}"/>
    <cellStyle name="Millares 2 4 2 3 9 2" xfId="30134" xr:uid="{6EEC1C00-88AB-42D3-894D-A3CC2B5E5AAC}"/>
    <cellStyle name="Millares 2 4 2 4" xfId="648" xr:uid="{1F4A84B1-DC4D-4A25-96FC-2B9F769AABBC}"/>
    <cellStyle name="Millares 2 4 2 4 10" xfId="43657" xr:uid="{F8FA263A-011C-4E3B-B58D-D137CB5184CF}"/>
    <cellStyle name="Millares 2 4 2 4 2" xfId="1594" xr:uid="{84988900-5102-48AD-9141-489ACACDBA69}"/>
    <cellStyle name="Millares 2 4 2 4 2 2" xfId="4423" xr:uid="{7661474E-0D38-498D-BA62-0692956156D1}"/>
    <cellStyle name="Millares 2 4 2 4 2 2 2" xfId="12689" xr:uid="{B067B09D-B8F7-45EA-888E-3090772A669A}"/>
    <cellStyle name="Millares 2 4 2 4 2 2 2 2" xfId="34192" xr:uid="{5E5073AF-96F4-4A42-A8E5-438309F732FF}"/>
    <cellStyle name="Millares 2 4 2 4 2 2 3" xfId="19324" xr:uid="{CAF94F93-F5ED-41A3-9E33-2F22426A8A6F}"/>
    <cellStyle name="Millares 2 4 2 4 2 2 3 2" xfId="40827" xr:uid="{D29E67C3-33F6-471D-BF22-B28A0DE9FA4C}"/>
    <cellStyle name="Millares 2 4 2 4 2 2 4" xfId="25929" xr:uid="{AD98CC27-3A29-4E7F-9214-920F38769FFF}"/>
    <cellStyle name="Millares 2 4 2 4 2 2 5" xfId="47432" xr:uid="{135EBBE1-B70F-4B62-A745-AE4CE5B16DB7}"/>
    <cellStyle name="Millares 2 4 2 4 2 3" xfId="6562" xr:uid="{3707D2E8-601D-4192-BED1-2AB3AD3EB507}"/>
    <cellStyle name="Millares 2 4 2 4 2 3 2" xfId="14828" xr:uid="{449F89D4-7BDC-4789-9DCA-BE5E28641012}"/>
    <cellStyle name="Millares 2 4 2 4 2 3 2 2" xfId="36331" xr:uid="{5CAA137B-83A8-4249-979E-6E72FC2771C2}"/>
    <cellStyle name="Millares 2 4 2 4 2 3 3" xfId="21463" xr:uid="{EA8C6CFF-AA40-4024-967A-B5642821D206}"/>
    <cellStyle name="Millares 2 4 2 4 2 3 3 2" xfId="42966" xr:uid="{0D8B5FAA-59C2-412E-BEF2-E08FDEB5A432}"/>
    <cellStyle name="Millares 2 4 2 4 2 3 4" xfId="28068" xr:uid="{79E38359-9B9E-4B59-B011-32CDFAB2EFEE}"/>
    <cellStyle name="Millares 2 4 2 4 2 3 5" xfId="49571" xr:uid="{EF1B95A3-3A9A-45ED-9DD2-80A544CF4D0E}"/>
    <cellStyle name="Millares 2 4 2 4 2 4" xfId="8203" xr:uid="{70B6425F-27C8-416F-929A-3D365DC72707}"/>
    <cellStyle name="Millares 2 4 2 4 2 4 2" xfId="29706" xr:uid="{EFEAC4C3-C820-4889-B6C5-F7B8BA776F1C}"/>
    <cellStyle name="Millares 2 4 2 4 2 5" xfId="9860" xr:uid="{598347B5-D2A3-4078-BDB3-A31A19BACE0E}"/>
    <cellStyle name="Millares 2 4 2 4 2 5 2" xfId="31363" xr:uid="{BD41C65D-1C60-4414-859C-94A621F14D28}"/>
    <cellStyle name="Millares 2 4 2 4 2 6" xfId="16495" xr:uid="{0872CAFB-A78C-46B0-B8EC-58AB9951CCB0}"/>
    <cellStyle name="Millares 2 4 2 4 2 6 2" xfId="37998" xr:uid="{51DEBB94-AB36-4FA8-A3E3-BDF5732AEA2A}"/>
    <cellStyle name="Millares 2 4 2 4 2 7" xfId="23100" xr:uid="{F67D8988-01D3-4B12-B426-93BB318E267E}"/>
    <cellStyle name="Millares 2 4 2 4 2 8" xfId="44603" xr:uid="{2BFAE320-EFC0-49BD-A066-52953059DE5E}"/>
    <cellStyle name="Millares 2 4 2 4 3" xfId="2281" xr:uid="{7EEA7651-0B2D-4FC3-A388-4D893DC26413}"/>
    <cellStyle name="Millares 2 4 2 4 3 2" xfId="10547" xr:uid="{8EA444F6-7F35-42BA-AE65-3CADBE38655D}"/>
    <cellStyle name="Millares 2 4 2 4 3 2 2" xfId="32050" xr:uid="{BBAD573A-B15B-4DF6-8C37-22106002D9E7}"/>
    <cellStyle name="Millares 2 4 2 4 3 3" xfId="17182" xr:uid="{161D4987-C383-4E29-82FD-5D1A459A560C}"/>
    <cellStyle name="Millares 2 4 2 4 3 3 2" xfId="38685" xr:uid="{45138539-F5B8-48AA-9321-154A7EBAE7FE}"/>
    <cellStyle name="Millares 2 4 2 4 3 4" xfId="23787" xr:uid="{68F07140-4DE2-4C54-9B69-70EC565A2B24}"/>
    <cellStyle name="Millares 2 4 2 4 3 5" xfId="45290" xr:uid="{8CE5E727-553E-42E2-BBB1-822226DB67FC}"/>
    <cellStyle name="Millares 2 4 2 4 4" xfId="3477" xr:uid="{0648674F-9770-49AB-B3B2-90C051610085}"/>
    <cellStyle name="Millares 2 4 2 4 4 2" xfId="11743" xr:uid="{E6BDC12A-1EE3-4B3F-ABE1-0B6026E5C51B}"/>
    <cellStyle name="Millares 2 4 2 4 4 2 2" xfId="33246" xr:uid="{10D01EB8-24D9-4253-B39D-3F7B4AFAB099}"/>
    <cellStyle name="Millares 2 4 2 4 4 3" xfId="18378" xr:uid="{FD2BC91B-70E2-47AE-8A28-12C81FEB46EB}"/>
    <cellStyle name="Millares 2 4 2 4 4 3 2" xfId="39881" xr:uid="{6C4F9865-8A2C-4CEA-94B9-DD25124D0833}"/>
    <cellStyle name="Millares 2 4 2 4 4 4" xfId="24983" xr:uid="{FA0831D4-BE70-415F-A85E-20A7D5606997}"/>
    <cellStyle name="Millares 2 4 2 4 4 5" xfId="46486" xr:uid="{2700F8A7-7908-4851-84E3-624642C4B91E}"/>
    <cellStyle name="Millares 2 4 2 4 5" xfId="5616" xr:uid="{857FC592-1A5E-4342-8C58-E6E4B91A2104}"/>
    <cellStyle name="Millares 2 4 2 4 5 2" xfId="13882" xr:uid="{D2377DED-9411-4B34-80EC-079EFEF357B8}"/>
    <cellStyle name="Millares 2 4 2 4 5 2 2" xfId="35385" xr:uid="{3286B39F-EC55-4611-8E65-AC06CEA00252}"/>
    <cellStyle name="Millares 2 4 2 4 5 3" xfId="20517" xr:uid="{5C7C460B-ECB0-4D13-B8A5-24B6EF476377}"/>
    <cellStyle name="Millares 2 4 2 4 5 3 2" xfId="42020" xr:uid="{06A32452-41BE-4568-AAD7-8FDFF0FFFC98}"/>
    <cellStyle name="Millares 2 4 2 4 5 4" xfId="27122" xr:uid="{1DDE5A62-5D00-4EB8-8D7D-CDEE7275AEC2}"/>
    <cellStyle name="Millares 2 4 2 4 5 5" xfId="48625" xr:uid="{D30D5581-A9FC-4978-BC63-54000DB584B9}"/>
    <cellStyle name="Millares 2 4 2 4 6" xfId="7257" xr:uid="{5CD919CC-035D-4E81-9CB4-E6AC1E6F3935}"/>
    <cellStyle name="Millares 2 4 2 4 6 2" xfId="28760" xr:uid="{7F6FBFF0-C129-4E4F-BD8A-AAC3EF3B9D3F}"/>
    <cellStyle name="Millares 2 4 2 4 7" xfId="8914" xr:uid="{920C2373-463C-493F-A760-5A0993FBFFE3}"/>
    <cellStyle name="Millares 2 4 2 4 7 2" xfId="30417" xr:uid="{15F178F8-8F65-456C-B61D-98A4F9D67026}"/>
    <cellStyle name="Millares 2 4 2 4 8" xfId="15549" xr:uid="{C7EC4651-CAA8-412B-91E7-D1886DA4FEEB}"/>
    <cellStyle name="Millares 2 4 2 4 8 2" xfId="37052" xr:uid="{BFD9B460-EDD1-4BE7-B0B6-33AF58DA4AFA}"/>
    <cellStyle name="Millares 2 4 2 4 9" xfId="22154" xr:uid="{C1CA5B11-CBD5-4B8A-ADA7-368604F740D0}"/>
    <cellStyle name="Millares 2 4 2 5" xfId="916" xr:uid="{7A224095-EF14-492A-9D05-E70C302FD392}"/>
    <cellStyle name="Millares 2 4 2 5 2" xfId="3745" xr:uid="{3EF45D38-65A2-4CAC-A8F1-3F10DA846009}"/>
    <cellStyle name="Millares 2 4 2 5 2 2" xfId="12011" xr:uid="{218FDECF-F844-406E-9422-EC183EC9D206}"/>
    <cellStyle name="Millares 2 4 2 5 2 2 2" xfId="33514" xr:uid="{D0B0E929-342B-4EDF-A74C-33DA7869F336}"/>
    <cellStyle name="Millares 2 4 2 5 2 3" xfId="18646" xr:uid="{6C11CD51-7D72-4420-9AE5-22CED03D7A5A}"/>
    <cellStyle name="Millares 2 4 2 5 2 3 2" xfId="40149" xr:uid="{6BA0C937-F7F3-492A-9739-ECFBBDFF8894}"/>
    <cellStyle name="Millares 2 4 2 5 2 4" xfId="25251" xr:uid="{FE2E98CF-2874-4D9C-960D-00C6FEE601DB}"/>
    <cellStyle name="Millares 2 4 2 5 2 5" xfId="46754" xr:uid="{A0BD545C-6900-4DC2-AF50-95B7D730B965}"/>
    <cellStyle name="Millares 2 4 2 5 3" xfId="5884" xr:uid="{EDCA385A-D189-4FC3-AA9D-E8DB42D9D1DC}"/>
    <cellStyle name="Millares 2 4 2 5 3 2" xfId="14150" xr:uid="{DBCB7FAE-25EF-410A-B2BA-7F38B0F74A85}"/>
    <cellStyle name="Millares 2 4 2 5 3 2 2" xfId="35653" xr:uid="{1C302CBF-9D32-40A4-8562-4A7FE4D9CD8D}"/>
    <cellStyle name="Millares 2 4 2 5 3 3" xfId="20785" xr:uid="{0CD61234-AF6A-416B-8180-AD65E3CB6F33}"/>
    <cellStyle name="Millares 2 4 2 5 3 3 2" xfId="42288" xr:uid="{640A564A-CD44-4918-A9AD-3DBDF24F3A1E}"/>
    <cellStyle name="Millares 2 4 2 5 3 4" xfId="27390" xr:uid="{D52FA3BE-2855-4FF2-9F82-924D5FBD6C5C}"/>
    <cellStyle name="Millares 2 4 2 5 3 5" xfId="48893" xr:uid="{F0D3010A-F614-41D4-9781-24409D910768}"/>
    <cellStyle name="Millares 2 4 2 5 4" xfId="7525" xr:uid="{1D226AAB-6FC5-4789-9FD9-F7F8E0D31CC1}"/>
    <cellStyle name="Millares 2 4 2 5 4 2" xfId="29028" xr:uid="{FF555155-7370-4CF2-BDE9-83F99507D523}"/>
    <cellStyle name="Millares 2 4 2 5 5" xfId="9182" xr:uid="{E8370935-6A0A-4C87-B37F-38D4FEA434B1}"/>
    <cellStyle name="Millares 2 4 2 5 5 2" xfId="30685" xr:uid="{9678EED6-03F8-46EB-B1F8-99F0EA7BD5D2}"/>
    <cellStyle name="Millares 2 4 2 5 6" xfId="15817" xr:uid="{1A2FB188-CD98-46A1-A9CD-AC44E2048A3C}"/>
    <cellStyle name="Millares 2 4 2 5 6 2" xfId="37320" xr:uid="{58373E68-ABB4-49B7-B079-D99E57BFA62D}"/>
    <cellStyle name="Millares 2 4 2 5 7" xfId="22422" xr:uid="{3CADCC2C-FF6D-440C-ABD7-546EA083BD88}"/>
    <cellStyle name="Millares 2 4 2 5 8" xfId="43925" xr:uid="{853CB795-E73B-487C-8A1B-3DA54A21A0FF}"/>
    <cellStyle name="Millares 2 4 2 6" xfId="1177" xr:uid="{E640CB33-9A62-473C-BDD4-806FF291B8EA}"/>
    <cellStyle name="Millares 2 4 2 6 2" xfId="4006" xr:uid="{60F6AEE0-32D6-403A-95CB-8085FC844C15}"/>
    <cellStyle name="Millares 2 4 2 6 2 2" xfId="12272" xr:uid="{12979E06-4C2C-480B-A882-51820EE20963}"/>
    <cellStyle name="Millares 2 4 2 6 2 2 2" xfId="33775" xr:uid="{C4153891-6A12-4AAB-8EDD-C94E0D2F1F1A}"/>
    <cellStyle name="Millares 2 4 2 6 2 3" xfId="18907" xr:uid="{CD07BB3C-C5A5-46BA-A043-A97C0E47F6E2}"/>
    <cellStyle name="Millares 2 4 2 6 2 3 2" xfId="40410" xr:uid="{F9E059E7-6C5C-4C79-902D-A1ED3F04BC44}"/>
    <cellStyle name="Millares 2 4 2 6 2 4" xfId="25512" xr:uid="{3B6B4E58-68FE-4D91-A5D9-3DC7B6189D96}"/>
    <cellStyle name="Millares 2 4 2 6 2 5" xfId="47015" xr:uid="{AAA73E04-E18E-4591-8EB9-0B73461F571D}"/>
    <cellStyle name="Millares 2 4 2 6 3" xfId="6145" xr:uid="{D3552A27-30F8-4EA8-9B13-33CA1A79DD2C}"/>
    <cellStyle name="Millares 2 4 2 6 3 2" xfId="14411" xr:uid="{1DB6916D-6655-4C7E-AE0C-60DF89709CFB}"/>
    <cellStyle name="Millares 2 4 2 6 3 2 2" xfId="35914" xr:uid="{22F9FBCC-29AE-481A-A72A-C2478F507D35}"/>
    <cellStyle name="Millares 2 4 2 6 3 3" xfId="21046" xr:uid="{BED9B0FC-A060-40C2-BE57-223ACC442A5D}"/>
    <cellStyle name="Millares 2 4 2 6 3 3 2" xfId="42549" xr:uid="{AD6DB255-EC54-4AE3-B95F-8E742F7CC69C}"/>
    <cellStyle name="Millares 2 4 2 6 3 4" xfId="27651" xr:uid="{CEE35F2C-6F4A-4677-A295-45F3800D82D4}"/>
    <cellStyle name="Millares 2 4 2 6 3 5" xfId="49154" xr:uid="{19476921-2D1B-4B6A-8428-3CE3563436C5}"/>
    <cellStyle name="Millares 2 4 2 6 4" xfId="7786" xr:uid="{A96EBBE6-5980-4270-9EF6-E5132104DB66}"/>
    <cellStyle name="Millares 2 4 2 6 4 2" xfId="29289" xr:uid="{B2E201A8-683C-44A9-A671-D8B107C4471A}"/>
    <cellStyle name="Millares 2 4 2 6 5" xfId="9443" xr:uid="{899D53B7-9E86-4737-ADE7-2CA16A7FC9DC}"/>
    <cellStyle name="Millares 2 4 2 6 5 2" xfId="30946" xr:uid="{D4620323-767A-49BC-BE66-C1169C896924}"/>
    <cellStyle name="Millares 2 4 2 6 6" xfId="16078" xr:uid="{D4633968-0E3C-405E-B790-849907711D34}"/>
    <cellStyle name="Millares 2 4 2 6 6 2" xfId="37581" xr:uid="{6422F8C5-9099-4219-8B53-1D7B6CFC623B}"/>
    <cellStyle name="Millares 2 4 2 6 7" xfId="22683" xr:uid="{132E10FB-D964-4D80-8F1A-08E34CF4649C}"/>
    <cellStyle name="Millares 2 4 2 6 8" xfId="44186" xr:uid="{BD61DEE4-F158-4BFD-BFE6-3EE96F7ACD61}"/>
    <cellStyle name="Millares 2 4 2 7" xfId="1865" xr:uid="{C81CCDBE-DF1A-43DE-BE36-280E3C790BAB}"/>
    <cellStyle name="Millares 2 4 2 7 2" xfId="10131" xr:uid="{3A93DCB5-8842-4853-9187-F9B6FFB14A85}"/>
    <cellStyle name="Millares 2 4 2 7 2 2" xfId="31634" xr:uid="{80ECD154-383B-4D67-B0A4-4C5AFE965356}"/>
    <cellStyle name="Millares 2 4 2 7 3" xfId="16766" xr:uid="{D21C33A1-4748-4D16-96E9-E3F26E0BC1C2}"/>
    <cellStyle name="Millares 2 4 2 7 3 2" xfId="38269" xr:uid="{369F0B49-DCB3-493F-87A3-4C8E3A0C7C47}"/>
    <cellStyle name="Millares 2 4 2 7 4" xfId="23371" xr:uid="{4B106030-C977-4661-B85E-7EFD248303C4}"/>
    <cellStyle name="Millares 2 4 2 7 5" xfId="44874" xr:uid="{835677DA-CC29-4E5E-A3B4-61CC3BF78FBE}"/>
    <cellStyle name="Millares 2 4 2 8" xfId="2550" xr:uid="{7813AE19-A70F-4A5E-847B-B73AEAAF9FB7}"/>
    <cellStyle name="Millares 2 4 2 8 2" xfId="10816" xr:uid="{791E695C-3504-4E7A-A319-D5C41841E659}"/>
    <cellStyle name="Millares 2 4 2 8 2 2" xfId="32319" xr:uid="{3207C6BD-410A-4510-97C9-51A726ECF908}"/>
    <cellStyle name="Millares 2 4 2 8 3" xfId="17451" xr:uid="{FB173A40-ED47-4A18-9D34-3B11D90C8D46}"/>
    <cellStyle name="Millares 2 4 2 8 3 2" xfId="38954" xr:uid="{A06E17B7-2D97-4D2F-A535-F957A04EBE77}"/>
    <cellStyle name="Millares 2 4 2 8 4" xfId="24056" xr:uid="{547B63B8-E861-4748-9432-835AADD08ADE}"/>
    <cellStyle name="Millares 2 4 2 8 5" xfId="45559" xr:uid="{7616D189-FB15-43A0-B4B2-89708F284002}"/>
    <cellStyle name="Millares 2 4 2 9" xfId="3061" xr:uid="{1D0E3131-082D-42F7-8076-38B0E1B957A3}"/>
    <cellStyle name="Millares 2 4 2 9 2" xfId="11327" xr:uid="{55D436C6-E619-45AE-8563-C32636205B52}"/>
    <cellStyle name="Millares 2 4 2 9 2 2" xfId="32830" xr:uid="{26F19DCA-8E16-49FE-9C3F-309D6CB4E920}"/>
    <cellStyle name="Millares 2 4 2 9 3" xfId="17962" xr:uid="{6B64BAEC-096A-46A1-9DAC-B893C05F2C50}"/>
    <cellStyle name="Millares 2 4 2 9 3 2" xfId="39465" xr:uid="{96802E76-DCB9-4709-8CC8-B753E9C37630}"/>
    <cellStyle name="Millares 2 4 2 9 4" xfId="24567" xr:uid="{D6248A90-444C-4C8A-8496-768F53638E0A}"/>
    <cellStyle name="Millares 2 4 2 9 5" xfId="46070" xr:uid="{F39FE36B-7EE3-4ABD-836E-E43112CBDEB4}"/>
    <cellStyle name="Millares 2 4 3" xfId="298" xr:uid="{50C59D78-AAC9-4660-B06B-8030BF74A960}"/>
    <cellStyle name="Millares 2 4 3 10" xfId="4767" xr:uid="{77D5DCCF-F184-4323-A29C-AD146AC0305C}"/>
    <cellStyle name="Millares 2 4 3 10 2" xfId="13033" xr:uid="{F96CC675-6E0B-46BB-AE9A-B79F18B419F7}"/>
    <cellStyle name="Millares 2 4 3 10 2 2" xfId="34536" xr:uid="{FAEA9536-CF5C-4FDC-A6EA-B2865471DD2A}"/>
    <cellStyle name="Millares 2 4 3 10 3" xfId="19668" xr:uid="{B2160624-CEC9-4B5F-82E5-3DFAA73EFE61}"/>
    <cellStyle name="Millares 2 4 3 10 3 2" xfId="41171" xr:uid="{0C83AA8E-95E7-4847-ABD8-22DD9B25EFD3}"/>
    <cellStyle name="Millares 2 4 3 10 4" xfId="26273" xr:uid="{75A83607-43B3-4D6D-9541-52C1BE3F9DE7}"/>
    <cellStyle name="Millares 2 4 3 10 5" xfId="47776" xr:uid="{5AE8A01D-C8B1-49D8-84CC-7FF2350AA62F}"/>
    <cellStyle name="Millares 2 4 3 11" xfId="5271" xr:uid="{AC43A6E1-6376-4B86-8737-F9588429DC74}"/>
    <cellStyle name="Millares 2 4 3 11 2" xfId="13537" xr:uid="{B85F47E7-4D63-4C1A-B81D-0B9FDF5DA0CB}"/>
    <cellStyle name="Millares 2 4 3 11 2 2" xfId="35040" xr:uid="{9D65B53B-15D7-4040-88D2-4BFA2842B238}"/>
    <cellStyle name="Millares 2 4 3 11 3" xfId="20172" xr:uid="{51740616-06B0-4676-828C-76A614AB39DB}"/>
    <cellStyle name="Millares 2 4 3 11 3 2" xfId="41675" xr:uid="{87FB3CC8-62D4-4EDD-8D46-68A6A20D7159}"/>
    <cellStyle name="Millares 2 4 3 11 4" xfId="26777" xr:uid="{35ABC69C-CA22-4990-8D21-3EC55EC026B8}"/>
    <cellStyle name="Millares 2 4 3 11 5" xfId="48280" xr:uid="{DC022DC4-DB32-47A4-B5C1-ECC6491D9354}"/>
    <cellStyle name="Millares 2 4 3 12" xfId="6912" xr:uid="{5F1C3FD7-D51B-44E2-836C-7AB23C96F98B}"/>
    <cellStyle name="Millares 2 4 3 12 2" xfId="28415" xr:uid="{9F246CD1-4D6E-409C-93F5-766750D19B6A}"/>
    <cellStyle name="Millares 2 4 3 13" xfId="8568" xr:uid="{EDBFF7A3-568F-4407-8079-6138C2B54A64}"/>
    <cellStyle name="Millares 2 4 3 13 2" xfId="30071" xr:uid="{FA6A1C13-5C33-40A6-BD8C-AE5D41DE4403}"/>
    <cellStyle name="Millares 2 4 3 14" xfId="15204" xr:uid="{90EEB31F-A7AA-438D-8C6C-0FBBA3E7CC52}"/>
    <cellStyle name="Millares 2 4 3 14 2" xfId="36707" xr:uid="{BFF3C90E-C180-45F8-B956-A6C8CF92BB2A}"/>
    <cellStyle name="Millares 2 4 3 15" xfId="21809" xr:uid="{AAA0130B-3CBE-4FE1-898A-F7B19929D1A4}"/>
    <cellStyle name="Millares 2 4 3 16" xfId="43312" xr:uid="{A494B11B-3ACE-4C10-AE63-6FEC03D96FE2}"/>
    <cellStyle name="Millares 2 4 3 2" xfId="565" xr:uid="{B2CCBC28-8090-447C-AE49-D8827C2E4937}"/>
    <cellStyle name="Millares 2 4 3 2 10" xfId="7176" xr:uid="{58BF91A4-88D7-4C2D-9208-3450476FB271}"/>
    <cellStyle name="Millares 2 4 3 2 10 2" xfId="28679" xr:uid="{5DC5AEFD-0883-4C03-91E4-AADDCC845B58}"/>
    <cellStyle name="Millares 2 4 3 2 11" xfId="8832" xr:uid="{5F749CE0-556E-4E3B-8DC8-363A837FA775}"/>
    <cellStyle name="Millares 2 4 3 2 11 2" xfId="30335" xr:uid="{50C5DA99-F161-477C-8AE0-D9ACA78980E5}"/>
    <cellStyle name="Millares 2 4 3 2 12" xfId="15468" xr:uid="{E19C9D2B-4039-4962-B3C8-8CA5D52FA9E7}"/>
    <cellStyle name="Millares 2 4 3 2 12 2" xfId="36971" xr:uid="{8DE76388-0245-4B7A-91A8-A33F287AD7C7}"/>
    <cellStyle name="Millares 2 4 3 2 13" xfId="22073" xr:uid="{BAA0146E-8A4E-4269-9B1C-52273945DAE8}"/>
    <cellStyle name="Millares 2 4 3 2 14" xfId="43576" xr:uid="{F213E6F5-840D-4877-AA8F-AF9DED736E19}"/>
    <cellStyle name="Millares 2 4 3 2 2" xfId="847" xr:uid="{1B252C7C-EF6C-4B0C-A5AB-2D0FC1BE967F}"/>
    <cellStyle name="Millares 2 4 3 2 2 10" xfId="15748" xr:uid="{224E029D-B4BD-447A-A6FB-0A7C29754F4A}"/>
    <cellStyle name="Millares 2 4 3 2 2 10 2" xfId="37251" xr:uid="{78817156-7F11-458A-BD30-4F904AE887BD}"/>
    <cellStyle name="Millares 2 4 3 2 2 11" xfId="22353" xr:uid="{1EF4F124-1803-4E51-95CF-A70C1BEBB0CB}"/>
    <cellStyle name="Millares 2 4 3 2 2 12" xfId="43856" xr:uid="{367DED43-B405-4965-87D3-B3B76B848220}"/>
    <cellStyle name="Millares 2 4 3 2 2 2" xfId="1793" xr:uid="{F8E5AE8D-4100-49E7-BCDA-6E7A74273C29}"/>
    <cellStyle name="Millares 2 4 3 2 2 2 2" xfId="4622" xr:uid="{2243533C-F2BD-40CF-B894-6D0E57E7D2C6}"/>
    <cellStyle name="Millares 2 4 3 2 2 2 2 2" xfId="12888" xr:uid="{F4583283-0E65-4198-804C-61B1C8C87B8C}"/>
    <cellStyle name="Millares 2 4 3 2 2 2 2 2 2" xfId="34391" xr:uid="{A02C55AF-C269-4740-873C-3409AD89A9B6}"/>
    <cellStyle name="Millares 2 4 3 2 2 2 2 3" xfId="19523" xr:uid="{8FF62EFA-2BD7-4D4D-90E6-E0DE88789EEE}"/>
    <cellStyle name="Millares 2 4 3 2 2 2 2 3 2" xfId="41026" xr:uid="{45835F7D-C5AF-4535-9587-11C79F52C4D2}"/>
    <cellStyle name="Millares 2 4 3 2 2 2 2 4" xfId="26128" xr:uid="{2331158A-29A8-41DF-94EE-38092E4EAC9A}"/>
    <cellStyle name="Millares 2 4 3 2 2 2 2 5" xfId="47631" xr:uid="{249D82DC-8358-4B82-A1B5-CE43DF4FD974}"/>
    <cellStyle name="Millares 2 4 3 2 2 2 3" xfId="6761" xr:uid="{B8DB2017-1636-4CE6-AC7A-8F50FF41EEC1}"/>
    <cellStyle name="Millares 2 4 3 2 2 2 3 2" xfId="15027" xr:uid="{91F8840C-B399-4F58-AB5D-4A2E8BC12C37}"/>
    <cellStyle name="Millares 2 4 3 2 2 2 3 2 2" xfId="36530" xr:uid="{5CC56653-B536-4D3B-BDA1-46D913139433}"/>
    <cellStyle name="Millares 2 4 3 2 2 2 3 3" xfId="21662" xr:uid="{BAAE70FA-7960-40B6-9D84-E82072D7E60C}"/>
    <cellStyle name="Millares 2 4 3 2 2 2 3 3 2" xfId="43165" xr:uid="{03C4C3BE-3F4D-4813-B1EC-63584C9AE981}"/>
    <cellStyle name="Millares 2 4 3 2 2 2 3 4" xfId="28267" xr:uid="{A9D9197A-2372-4814-A5BD-26E71D54A48C}"/>
    <cellStyle name="Millares 2 4 3 2 2 2 3 5" xfId="49770" xr:uid="{3FDDC456-FD0A-4E7D-B047-2E9A0529435E}"/>
    <cellStyle name="Millares 2 4 3 2 2 2 4" xfId="8402" xr:uid="{E9383C5E-8052-4083-B935-E64CE8CF6001}"/>
    <cellStyle name="Millares 2 4 3 2 2 2 4 2" xfId="29905" xr:uid="{4ED29E84-F305-4F0F-9973-417541186A3B}"/>
    <cellStyle name="Millares 2 4 3 2 2 2 5" xfId="10059" xr:uid="{7E4F0A4B-D6D3-4D43-AA75-6A4A720FF40D}"/>
    <cellStyle name="Millares 2 4 3 2 2 2 5 2" xfId="31562" xr:uid="{CC13E285-834E-470C-8C1A-C747687562E6}"/>
    <cellStyle name="Millares 2 4 3 2 2 2 6" xfId="16694" xr:uid="{B03AD0A6-12DC-4BAD-B9F9-65E4FDB7FCD0}"/>
    <cellStyle name="Millares 2 4 3 2 2 2 6 2" xfId="38197" xr:uid="{C347ABC6-0306-47EE-801F-40FB8C3E3E67}"/>
    <cellStyle name="Millares 2 4 3 2 2 2 7" xfId="23299" xr:uid="{4129FF46-C549-4C51-BF38-504867634B2F}"/>
    <cellStyle name="Millares 2 4 3 2 2 2 8" xfId="44802" xr:uid="{E8CD840C-6257-419F-B357-86CAEB70012F}"/>
    <cellStyle name="Millares 2 4 3 2 2 3" xfId="2480" xr:uid="{D5DA8FBB-585A-4759-A3F6-9C4688498934}"/>
    <cellStyle name="Millares 2 4 3 2 2 3 2" xfId="10746" xr:uid="{30A5B9AC-4664-4871-A926-7AF62C3F326E}"/>
    <cellStyle name="Millares 2 4 3 2 2 3 2 2" xfId="32249" xr:uid="{25F33EF3-6CAF-442B-8634-AFA5BAB82C63}"/>
    <cellStyle name="Millares 2 4 3 2 2 3 3" xfId="17381" xr:uid="{6808CDF2-E190-430F-AC4C-3B4264DAEE63}"/>
    <cellStyle name="Millares 2 4 3 2 2 3 3 2" xfId="38884" xr:uid="{4F966389-8A18-4B98-8B2A-436BC80840AA}"/>
    <cellStyle name="Millares 2 4 3 2 2 3 4" xfId="23986" xr:uid="{F94F19D5-5D40-4467-BF88-ECE3A5212713}"/>
    <cellStyle name="Millares 2 4 3 2 2 3 5" xfId="45489" xr:uid="{FEDDE99E-765B-47D1-81FC-7EA9971A7537}"/>
    <cellStyle name="Millares 2 4 3 2 2 4" xfId="2997" xr:uid="{4F910C11-7531-4BCE-83B2-A978D16198BB}"/>
    <cellStyle name="Millares 2 4 3 2 2 4 2" xfId="11263" xr:uid="{E6F94987-C4DB-496C-A69D-B07DFA88EC7E}"/>
    <cellStyle name="Millares 2 4 3 2 2 4 2 2" xfId="32766" xr:uid="{508A4AEF-A6AF-4FBF-A9A9-08B6C104D5F0}"/>
    <cellStyle name="Millares 2 4 3 2 2 4 3" xfId="17898" xr:uid="{CF6C915A-88EB-4663-AE40-920BEEBC5929}"/>
    <cellStyle name="Millares 2 4 3 2 2 4 3 2" xfId="39401" xr:uid="{0960AD06-D5BC-4ABC-B93C-C2C462E1BEAC}"/>
    <cellStyle name="Millares 2 4 3 2 2 4 4" xfId="24503" xr:uid="{416D3F1E-5C1E-46FF-AFA7-1E0B1556181F}"/>
    <cellStyle name="Millares 2 4 3 2 2 4 5" xfId="46006" xr:uid="{83A856FB-D066-41EE-BCC7-0B842EC93F9C}"/>
    <cellStyle name="Millares 2 4 3 2 2 5" xfId="3676" xr:uid="{614826AE-9AF0-4AB1-BA64-B8A550D441E6}"/>
    <cellStyle name="Millares 2 4 3 2 2 5 2" xfId="11942" xr:uid="{681B0C39-D2E7-41BC-AB82-3A21AEC1F206}"/>
    <cellStyle name="Millares 2 4 3 2 2 5 2 2" xfId="33445" xr:uid="{88B9D770-82EF-4802-B78A-703FF9C31B17}"/>
    <cellStyle name="Millares 2 4 3 2 2 5 3" xfId="18577" xr:uid="{9ED87711-376F-4CF5-9A5E-04C7882A5678}"/>
    <cellStyle name="Millares 2 4 3 2 2 5 3 2" xfId="40080" xr:uid="{9E61742C-5F1D-4D98-AE94-4BB18FF9027C}"/>
    <cellStyle name="Millares 2 4 3 2 2 5 4" xfId="25182" xr:uid="{4675F7BC-4283-4901-8908-29AA5C0E7E1C}"/>
    <cellStyle name="Millares 2 4 3 2 2 5 5" xfId="46685" xr:uid="{96CB57DF-32BD-4B0D-8FC3-8111D0D163B0}"/>
    <cellStyle name="Millares 2 4 3 2 2 6" xfId="5141" xr:uid="{72D4A71B-0371-47CB-B7CF-31C1EE124CE6}"/>
    <cellStyle name="Millares 2 4 3 2 2 6 2" xfId="13407" xr:uid="{C0DC97BA-1D08-4FD4-8CC7-95B6A0368B76}"/>
    <cellStyle name="Millares 2 4 3 2 2 6 2 2" xfId="34910" xr:uid="{69BB73B2-BDC2-4526-BF22-6F6D97DEFB14}"/>
    <cellStyle name="Millares 2 4 3 2 2 6 3" xfId="20042" xr:uid="{0EE6F126-60B5-41DA-8090-3F6EE57345F2}"/>
    <cellStyle name="Millares 2 4 3 2 2 6 3 2" xfId="41545" xr:uid="{2E28F9AE-D419-4AAD-BEC8-504926390034}"/>
    <cellStyle name="Millares 2 4 3 2 2 6 4" xfId="26647" xr:uid="{F9D4817A-6BEB-49AB-8762-127FCF3F7215}"/>
    <cellStyle name="Millares 2 4 3 2 2 6 5" xfId="48150" xr:uid="{AD1E0384-2130-4255-BAB9-ECF811D7A1D2}"/>
    <cellStyle name="Millares 2 4 3 2 2 7" xfId="5815" xr:uid="{4FE485C0-31A4-4DAF-ACA6-2A4EA62F0E99}"/>
    <cellStyle name="Millares 2 4 3 2 2 7 2" xfId="14081" xr:uid="{8874B469-266B-4D29-9FCF-AFCDE3AA6196}"/>
    <cellStyle name="Millares 2 4 3 2 2 7 2 2" xfId="35584" xr:uid="{902AC4C0-F1EB-4ED2-816D-67DEF92BB137}"/>
    <cellStyle name="Millares 2 4 3 2 2 7 3" xfId="20716" xr:uid="{E1FA582F-6B11-4111-988C-38BD1CCCB592}"/>
    <cellStyle name="Millares 2 4 3 2 2 7 3 2" xfId="42219" xr:uid="{5396C29A-E16E-454F-A959-A221D767FA6B}"/>
    <cellStyle name="Millares 2 4 3 2 2 7 4" xfId="27321" xr:uid="{D68D0E62-520D-4BB8-9347-C42DEC1B05A5}"/>
    <cellStyle name="Millares 2 4 3 2 2 7 5" xfId="48824" xr:uid="{24124959-05A3-421E-BB4B-5DF00CD778D2}"/>
    <cellStyle name="Millares 2 4 3 2 2 8" xfId="7456" xr:uid="{1B3CCD6A-7CBE-4003-85C1-7F7038C8BAC3}"/>
    <cellStyle name="Millares 2 4 3 2 2 8 2" xfId="28959" xr:uid="{107E18E6-1645-443B-B196-63882352C6E3}"/>
    <cellStyle name="Millares 2 4 3 2 2 9" xfId="9113" xr:uid="{555E335C-8CEC-4D78-B8FA-EFD5EC7BD7B4}"/>
    <cellStyle name="Millares 2 4 3 2 2 9 2" xfId="30616" xr:uid="{37A071FD-DA28-42FC-BEE7-CB7D134CAD4C}"/>
    <cellStyle name="Millares 2 4 3 2 3" xfId="1117" xr:uid="{4885345A-B29E-4721-BF56-D2A75FBF9064}"/>
    <cellStyle name="Millares 2 4 3 2 3 2" xfId="3946" xr:uid="{EC0F1D38-2276-4C08-96D4-9D63DF526751}"/>
    <cellStyle name="Millares 2 4 3 2 3 2 2" xfId="12212" xr:uid="{E9D463CF-2210-4B87-8802-EA3ED458EC94}"/>
    <cellStyle name="Millares 2 4 3 2 3 2 2 2" xfId="33715" xr:uid="{5A2EEF6C-8F28-4152-AC5D-1171404D1E94}"/>
    <cellStyle name="Millares 2 4 3 2 3 2 3" xfId="18847" xr:uid="{39915DB4-8A56-48B1-A6A0-8FAFCB2821C3}"/>
    <cellStyle name="Millares 2 4 3 2 3 2 3 2" xfId="40350" xr:uid="{B2078CED-FA8B-4816-AA3A-9A068177B57F}"/>
    <cellStyle name="Millares 2 4 3 2 3 2 4" xfId="25452" xr:uid="{3C68AAC2-8B39-4EA5-8BAE-2A4321024670}"/>
    <cellStyle name="Millares 2 4 3 2 3 2 5" xfId="46955" xr:uid="{53236A97-7DA1-4C5B-AFD6-1D26F8209537}"/>
    <cellStyle name="Millares 2 4 3 2 3 3" xfId="6085" xr:uid="{336DDADD-0C4B-4719-A89A-358971B1DF9A}"/>
    <cellStyle name="Millares 2 4 3 2 3 3 2" xfId="14351" xr:uid="{09E2D242-2B9B-400D-964F-905AFB029B66}"/>
    <cellStyle name="Millares 2 4 3 2 3 3 2 2" xfId="35854" xr:uid="{97B4740C-21EF-48FA-AB54-72CB0AF2DD8C}"/>
    <cellStyle name="Millares 2 4 3 2 3 3 3" xfId="20986" xr:uid="{94DD3BA7-7128-438F-A1DC-B4D8048E323C}"/>
    <cellStyle name="Millares 2 4 3 2 3 3 3 2" xfId="42489" xr:uid="{ACAD8B15-F109-4F2D-AB79-9E56B952AA3B}"/>
    <cellStyle name="Millares 2 4 3 2 3 3 4" xfId="27591" xr:uid="{9C1661B4-AC27-4B27-B5E1-FD7AC4A02DBB}"/>
    <cellStyle name="Millares 2 4 3 2 3 3 5" xfId="49094" xr:uid="{1FD774FC-FFD6-44FE-981E-B57BFD6E3B10}"/>
    <cellStyle name="Millares 2 4 3 2 3 4" xfId="7726" xr:uid="{D0899F7E-156E-423F-8582-42F16B32F772}"/>
    <cellStyle name="Millares 2 4 3 2 3 4 2" xfId="29229" xr:uid="{65D4C83F-A833-4430-B547-8EE41168B93C}"/>
    <cellStyle name="Millares 2 4 3 2 3 5" xfId="9383" xr:uid="{A7E26A0F-9F9B-4E54-A969-1A6E28A345C2}"/>
    <cellStyle name="Millares 2 4 3 2 3 5 2" xfId="30886" xr:uid="{2BEF6141-F9C6-4BFE-8C81-21388FAC3E84}"/>
    <cellStyle name="Millares 2 4 3 2 3 6" xfId="16018" xr:uid="{3F4A2676-B338-49B4-B817-E58476020E50}"/>
    <cellStyle name="Millares 2 4 3 2 3 6 2" xfId="37521" xr:uid="{247D5D34-15ED-42C1-92D9-ACED4E846ABE}"/>
    <cellStyle name="Millares 2 4 3 2 3 7" xfId="22623" xr:uid="{CDF7F4D4-184E-4F2F-9D5E-617E8AE15ABA}"/>
    <cellStyle name="Millares 2 4 3 2 3 8" xfId="44126" xr:uid="{446C2B81-6247-4FE9-9ACF-FA350D170501}"/>
    <cellStyle name="Millares 2 4 3 2 4" xfId="1513" xr:uid="{247BBE4E-FADA-44F5-A918-925E7795F210}"/>
    <cellStyle name="Millares 2 4 3 2 4 2" xfId="4342" xr:uid="{DCFDEB95-47EA-477D-8DCA-D90A32455D0A}"/>
    <cellStyle name="Millares 2 4 3 2 4 2 2" xfId="12608" xr:uid="{C8C9F45F-1386-4EB4-9121-3A5F44F51DCF}"/>
    <cellStyle name="Millares 2 4 3 2 4 2 2 2" xfId="34111" xr:uid="{75A0C94E-4159-4EFF-836A-782147326CE3}"/>
    <cellStyle name="Millares 2 4 3 2 4 2 3" xfId="19243" xr:uid="{56D0BA7D-6F93-4139-BAD9-3372F764C1E9}"/>
    <cellStyle name="Millares 2 4 3 2 4 2 3 2" xfId="40746" xr:uid="{58F2828D-FD48-4E17-8759-FEEFD9F3A7F5}"/>
    <cellStyle name="Millares 2 4 3 2 4 2 4" xfId="25848" xr:uid="{3679F256-05DF-48ED-BD77-565FC777DF8C}"/>
    <cellStyle name="Millares 2 4 3 2 4 2 5" xfId="47351" xr:uid="{58BE7BF0-0856-4689-9D80-2BE9F2E95689}"/>
    <cellStyle name="Millares 2 4 3 2 4 3" xfId="6481" xr:uid="{7E49F572-102A-43E8-95DF-120A499D596F}"/>
    <cellStyle name="Millares 2 4 3 2 4 3 2" xfId="14747" xr:uid="{FB10EAD0-0D90-4ECE-910D-D735249B2579}"/>
    <cellStyle name="Millares 2 4 3 2 4 3 2 2" xfId="36250" xr:uid="{D455B2F5-C1CB-47FE-8BC9-F4B5D0AFEA6E}"/>
    <cellStyle name="Millares 2 4 3 2 4 3 3" xfId="21382" xr:uid="{CB63F8EF-1DA9-41C6-8856-931652B7392D}"/>
    <cellStyle name="Millares 2 4 3 2 4 3 3 2" xfId="42885" xr:uid="{2839B3ED-36E7-498F-8FBA-196A24C89B2E}"/>
    <cellStyle name="Millares 2 4 3 2 4 3 4" xfId="27987" xr:uid="{3E2990B7-2E20-4DEF-B7AC-613CD9C0BEE5}"/>
    <cellStyle name="Millares 2 4 3 2 4 3 5" xfId="49490" xr:uid="{3C0F9F42-ED74-45E5-8FBF-EEA836EC6BCC}"/>
    <cellStyle name="Millares 2 4 3 2 4 4" xfId="8122" xr:uid="{7AAC27B1-6CB8-4A2F-8496-2D8D0D49BC48}"/>
    <cellStyle name="Millares 2 4 3 2 4 4 2" xfId="29625" xr:uid="{69A1325D-95BC-41C7-BD1E-24EAAFAFBC79}"/>
    <cellStyle name="Millares 2 4 3 2 4 5" xfId="9779" xr:uid="{45324E16-6C92-417E-990D-24FB6735A475}"/>
    <cellStyle name="Millares 2 4 3 2 4 5 2" xfId="31282" xr:uid="{A46FC35C-175C-4E70-B115-62F9DA0129AF}"/>
    <cellStyle name="Millares 2 4 3 2 4 6" xfId="16414" xr:uid="{E42E736B-A122-4259-9D33-974AA8E94DEA}"/>
    <cellStyle name="Millares 2 4 3 2 4 6 2" xfId="37917" xr:uid="{D70CC055-4258-4DFD-AE91-174B91D5E512}"/>
    <cellStyle name="Millares 2 4 3 2 4 7" xfId="23019" xr:uid="{9516475E-1782-41D2-A031-6BFCDC6272F4}"/>
    <cellStyle name="Millares 2 4 3 2 4 8" xfId="44522" xr:uid="{CDB1C65E-E09F-4CB5-AA4B-4EB52A1674F0}"/>
    <cellStyle name="Millares 2 4 3 2 5" xfId="2200" xr:uid="{CCCD1A73-F537-40CA-99CE-7F628A9233C0}"/>
    <cellStyle name="Millares 2 4 3 2 5 2" xfId="10466" xr:uid="{3FACF5D5-E302-4E25-AB6A-B99A10A02B1F}"/>
    <cellStyle name="Millares 2 4 3 2 5 2 2" xfId="31969" xr:uid="{5C86AEAF-42DA-427D-855B-57D7069AE9A3}"/>
    <cellStyle name="Millares 2 4 3 2 5 3" xfId="17101" xr:uid="{E052CEDA-AE3F-4317-93A7-F3C2AF23B130}"/>
    <cellStyle name="Millares 2 4 3 2 5 3 2" xfId="38604" xr:uid="{A1B1EEDA-BF47-4470-9074-22B87609756F}"/>
    <cellStyle name="Millares 2 4 3 2 5 4" xfId="23706" xr:uid="{DB4F2D5E-B691-41B1-92E7-2A9D2AA12C22}"/>
    <cellStyle name="Millares 2 4 3 2 5 5" xfId="45209" xr:uid="{0E1BE57F-4E6F-4E75-B631-49DCDE78EC4B}"/>
    <cellStyle name="Millares 2 4 3 2 6" xfId="2745" xr:uid="{963819EA-2B8B-4796-A1B2-58C6BDF8478F}"/>
    <cellStyle name="Millares 2 4 3 2 6 2" xfId="11011" xr:uid="{6835969A-C128-417C-945C-1B5970AC5120}"/>
    <cellStyle name="Millares 2 4 3 2 6 2 2" xfId="32514" xr:uid="{3DBF2B8B-18B7-48D0-96F3-5EAD9AC61242}"/>
    <cellStyle name="Millares 2 4 3 2 6 3" xfId="17646" xr:uid="{EE208796-73B7-46FA-A1EB-48400DEF94A8}"/>
    <cellStyle name="Millares 2 4 3 2 6 3 2" xfId="39149" xr:uid="{F49CD30E-F577-4E99-9A56-904A5F1420CF}"/>
    <cellStyle name="Millares 2 4 3 2 6 4" xfId="24251" xr:uid="{FE0B6578-5491-4DAC-AFDF-2743DDFAA2C3}"/>
    <cellStyle name="Millares 2 4 3 2 6 5" xfId="45754" xr:uid="{665F26D2-4594-4DDA-84A4-E8E9284B11E8}"/>
    <cellStyle name="Millares 2 4 3 2 7" xfId="3396" xr:uid="{BB5CB0D3-EA1B-46C7-85D9-5998745CAC27}"/>
    <cellStyle name="Millares 2 4 3 2 7 2" xfId="11662" xr:uid="{7457A002-CDEE-4442-92C2-6E55EF3FBF42}"/>
    <cellStyle name="Millares 2 4 3 2 7 2 2" xfId="33165" xr:uid="{AD3ABC31-6C61-4DD8-A366-1AE7E7732DCB}"/>
    <cellStyle name="Millares 2 4 3 2 7 3" xfId="18297" xr:uid="{2C496BF4-2E96-496D-9DEC-54EE3355896B}"/>
    <cellStyle name="Millares 2 4 3 2 7 3 2" xfId="39800" xr:uid="{65AA4870-E31C-466A-8CEC-84D4AC174487}"/>
    <cellStyle name="Millares 2 4 3 2 7 4" xfId="24902" xr:uid="{9E1D45C3-0F16-423F-9EB8-82C5CF466F0C}"/>
    <cellStyle name="Millares 2 4 3 2 7 5" xfId="46405" xr:uid="{DD37EBDF-BBAD-4E79-A912-21104E4DE760}"/>
    <cellStyle name="Millares 2 4 3 2 8" xfId="4889" xr:uid="{AB11ABD9-6025-413A-840F-9B48E2349234}"/>
    <cellStyle name="Millares 2 4 3 2 8 2" xfId="13155" xr:uid="{C448AD5C-15F6-414B-8528-5C8975956C6F}"/>
    <cellStyle name="Millares 2 4 3 2 8 2 2" xfId="34658" xr:uid="{53AC1EE5-C2A2-48FE-B199-8DEA9898C467}"/>
    <cellStyle name="Millares 2 4 3 2 8 3" xfId="19790" xr:uid="{F8715429-B343-42E4-BCCD-0234A14A8582}"/>
    <cellStyle name="Millares 2 4 3 2 8 3 2" xfId="41293" xr:uid="{A37BC9AA-949E-4EBD-8E25-4F6DDF6037B0}"/>
    <cellStyle name="Millares 2 4 3 2 8 4" xfId="26395" xr:uid="{DF44B1F4-36DE-43D0-AA7F-B5AA3E71A30F}"/>
    <cellStyle name="Millares 2 4 3 2 8 5" xfId="47898" xr:uid="{39A99641-DF7B-44D8-B2EF-CFC06ACD2B04}"/>
    <cellStyle name="Millares 2 4 3 2 9" xfId="5535" xr:uid="{9C43489E-0723-46AC-9DEC-7115E725218B}"/>
    <cellStyle name="Millares 2 4 3 2 9 2" xfId="13801" xr:uid="{82B3F7A6-E226-45D2-AA92-B8FA343AEC19}"/>
    <cellStyle name="Millares 2 4 3 2 9 2 2" xfId="35304" xr:uid="{C65056EE-9D3E-413D-BB57-70E5D0059C9C}"/>
    <cellStyle name="Millares 2 4 3 2 9 3" xfId="20436" xr:uid="{1B17922E-3F66-48C0-99FC-AD4A362B195D}"/>
    <cellStyle name="Millares 2 4 3 2 9 3 2" xfId="41939" xr:uid="{BE371227-5048-4208-9F4B-D0A4573D599E}"/>
    <cellStyle name="Millares 2 4 3 2 9 4" xfId="27041" xr:uid="{8530F385-D16E-4AE2-8D60-BD66771DE2E8}"/>
    <cellStyle name="Millares 2 4 3 2 9 5" xfId="48544" xr:uid="{1AA2D846-C21F-4792-8845-246263BBF5D0}"/>
    <cellStyle name="Millares 2 4 3 3" xfId="437" xr:uid="{9608AA91-FB44-4069-80C4-7A96F4C38227}"/>
    <cellStyle name="Millares 2 4 3 3 10" xfId="15340" xr:uid="{9B85556B-A40B-465E-AF02-DB5AEBA7BCFD}"/>
    <cellStyle name="Millares 2 4 3 3 10 2" xfId="36843" xr:uid="{B0FB0943-AAB5-4967-9CAA-48A140D45021}"/>
    <cellStyle name="Millares 2 4 3 3 11" xfId="21945" xr:uid="{B34BF5B0-F1CF-4571-86BE-5A2FB91D50B2}"/>
    <cellStyle name="Millares 2 4 3 3 12" xfId="43448" xr:uid="{92428480-EE4D-4EA1-843E-86068C1E36BD}"/>
    <cellStyle name="Millares 2 4 3 3 2" xfId="1385" xr:uid="{B05C94D8-B092-478F-930A-6C330E0355B0}"/>
    <cellStyle name="Millares 2 4 3 3 2 2" xfId="4214" xr:uid="{2E6084E0-B86E-424D-9640-34D972090053}"/>
    <cellStyle name="Millares 2 4 3 3 2 2 2" xfId="12480" xr:uid="{7D8EFD18-B907-431E-8E3B-4EB1BE675B4E}"/>
    <cellStyle name="Millares 2 4 3 3 2 2 2 2" xfId="33983" xr:uid="{5B690510-07EC-4A99-8B31-F9B7564EBC6C}"/>
    <cellStyle name="Millares 2 4 3 3 2 2 3" xfId="19115" xr:uid="{8DD1D385-A2B5-414F-A9AA-143A9D0D199C}"/>
    <cellStyle name="Millares 2 4 3 3 2 2 3 2" xfId="40618" xr:uid="{08DDFDE7-F3D8-414C-BEB8-DD0EA0F0E425}"/>
    <cellStyle name="Millares 2 4 3 3 2 2 4" xfId="25720" xr:uid="{187D339F-E2D8-4DA0-B5F4-C152F3D300D7}"/>
    <cellStyle name="Millares 2 4 3 3 2 2 5" xfId="47223" xr:uid="{AA16DBF9-7F44-4324-AC14-E235E67FB88D}"/>
    <cellStyle name="Millares 2 4 3 3 2 3" xfId="6353" xr:uid="{77F3218A-56B9-405B-B941-D00DB1FDC4E4}"/>
    <cellStyle name="Millares 2 4 3 3 2 3 2" xfId="14619" xr:uid="{CCA08F4D-C2F4-438B-A3D0-EEBDC7BD4B6D}"/>
    <cellStyle name="Millares 2 4 3 3 2 3 2 2" xfId="36122" xr:uid="{048AD8AC-2423-44C0-BEEF-7D38CE662BB2}"/>
    <cellStyle name="Millares 2 4 3 3 2 3 3" xfId="21254" xr:uid="{639F279C-4F59-4F39-96EE-62A0D7ADF6AF}"/>
    <cellStyle name="Millares 2 4 3 3 2 3 3 2" xfId="42757" xr:uid="{69B676DE-7C66-4B2F-9E5D-7B1C20F8B272}"/>
    <cellStyle name="Millares 2 4 3 3 2 3 4" xfId="27859" xr:uid="{34FC5EAB-5A9B-432B-87FC-FC9BC5FB8229}"/>
    <cellStyle name="Millares 2 4 3 3 2 3 5" xfId="49362" xr:uid="{13DE39C5-0F81-4FE6-9925-3DB5018C8F80}"/>
    <cellStyle name="Millares 2 4 3 3 2 4" xfId="7994" xr:uid="{D8339664-1C3A-4A7B-9A59-264BA9BD8E2F}"/>
    <cellStyle name="Millares 2 4 3 3 2 4 2" xfId="29497" xr:uid="{53B01508-1B9D-4B11-A167-0E45961C3595}"/>
    <cellStyle name="Millares 2 4 3 3 2 5" xfId="9651" xr:uid="{303463CA-73E5-4851-B779-8FECD7AA2EC2}"/>
    <cellStyle name="Millares 2 4 3 3 2 5 2" xfId="31154" xr:uid="{A39A76DB-46B8-40B7-8BE6-CE9C459B8F38}"/>
    <cellStyle name="Millares 2 4 3 3 2 6" xfId="16286" xr:uid="{CFC311E5-B6F0-4D24-9D86-1470E0628072}"/>
    <cellStyle name="Millares 2 4 3 3 2 6 2" xfId="37789" xr:uid="{AB9FF6EB-7C85-483D-BAA2-A250F6D98527}"/>
    <cellStyle name="Millares 2 4 3 3 2 7" xfId="22891" xr:uid="{41322C25-95A2-4E82-ABA5-431C618B5623}"/>
    <cellStyle name="Millares 2 4 3 3 2 8" xfId="44394" xr:uid="{0BEBAA45-4FB1-4B65-A8B8-452EDB20D434}"/>
    <cellStyle name="Millares 2 4 3 3 3" xfId="2072" xr:uid="{6159E23F-A3DB-42E9-8B14-D0E046A7C4BF}"/>
    <cellStyle name="Millares 2 4 3 3 3 2" xfId="10338" xr:uid="{8EAE82E0-781F-4D32-B6F7-28C6423131B7}"/>
    <cellStyle name="Millares 2 4 3 3 3 2 2" xfId="31841" xr:uid="{1F2BD7DD-C92F-4A4A-914C-734D7A21B361}"/>
    <cellStyle name="Millares 2 4 3 3 3 3" xfId="16973" xr:uid="{5E5D9143-68D9-40B3-8E8D-CFE1930312C1}"/>
    <cellStyle name="Millares 2 4 3 3 3 3 2" xfId="38476" xr:uid="{0D79CC2D-CEC2-4AA8-B478-2C570FE1B3B2}"/>
    <cellStyle name="Millares 2 4 3 3 3 4" xfId="23578" xr:uid="{A63E97F4-5ECC-4603-9F15-AE1547F871D0}"/>
    <cellStyle name="Millares 2 4 3 3 3 5" xfId="45081" xr:uid="{E32466FF-BB82-4469-B553-2ECA947015E2}"/>
    <cellStyle name="Millares 2 4 3 3 4" xfId="2869" xr:uid="{DE3165E8-5326-42D1-B96F-C0F412BA2BEA}"/>
    <cellStyle name="Millares 2 4 3 3 4 2" xfId="11135" xr:uid="{8C3FC3A3-BEC3-4130-B254-0E8EB749D7B3}"/>
    <cellStyle name="Millares 2 4 3 3 4 2 2" xfId="32638" xr:uid="{4A54E79E-9F39-414D-9CF2-9D823B7034B9}"/>
    <cellStyle name="Millares 2 4 3 3 4 3" xfId="17770" xr:uid="{EA7AC5E2-49B0-4A95-BAAA-F3986487F235}"/>
    <cellStyle name="Millares 2 4 3 3 4 3 2" xfId="39273" xr:uid="{A100D523-C44C-43C3-8475-D4DD757A948B}"/>
    <cellStyle name="Millares 2 4 3 3 4 4" xfId="24375" xr:uid="{2F463344-D00A-4F47-8B63-61485282394F}"/>
    <cellStyle name="Millares 2 4 3 3 4 5" xfId="45878" xr:uid="{9F341701-5AEF-46C7-8915-15516AA92D8A}"/>
    <cellStyle name="Millares 2 4 3 3 5" xfId="3268" xr:uid="{9769E447-B548-411A-BF0F-6B177E5C3428}"/>
    <cellStyle name="Millares 2 4 3 3 5 2" xfId="11534" xr:uid="{C5E0D23E-EE92-4F56-BCFC-287D8B26E8B9}"/>
    <cellStyle name="Millares 2 4 3 3 5 2 2" xfId="33037" xr:uid="{32557BD7-BA82-482D-B396-56094FD008F7}"/>
    <cellStyle name="Millares 2 4 3 3 5 3" xfId="18169" xr:uid="{46D123EC-740E-4140-B45D-8E781DFF4EA1}"/>
    <cellStyle name="Millares 2 4 3 3 5 3 2" xfId="39672" xr:uid="{F4A67FFB-6C3E-4B55-BF76-64FA17914745}"/>
    <cellStyle name="Millares 2 4 3 3 5 4" xfId="24774" xr:uid="{C89EC0C5-EDC3-4FF1-9006-9612077A8E86}"/>
    <cellStyle name="Millares 2 4 3 3 5 5" xfId="46277" xr:uid="{8CA6220D-A168-4A91-9763-2C7FF0E2F648}"/>
    <cellStyle name="Millares 2 4 3 3 6" xfId="5013" xr:uid="{F807D3AE-4480-4465-B8E7-261234965A42}"/>
    <cellStyle name="Millares 2 4 3 3 6 2" xfId="13279" xr:uid="{F39A48FD-DFCE-4C43-8073-C1FDF3C165EF}"/>
    <cellStyle name="Millares 2 4 3 3 6 2 2" xfId="34782" xr:uid="{15F06EB0-A4BB-427F-9D36-0AD595EABCBE}"/>
    <cellStyle name="Millares 2 4 3 3 6 3" xfId="19914" xr:uid="{17A9AAC5-CCB6-4C42-B78D-AFF4B197CF69}"/>
    <cellStyle name="Millares 2 4 3 3 6 3 2" xfId="41417" xr:uid="{F4E4BBF4-6D80-466B-8818-AA180FA7C23A}"/>
    <cellStyle name="Millares 2 4 3 3 6 4" xfId="26519" xr:uid="{15B96664-CA3A-4572-98F4-1234F2F80AAD}"/>
    <cellStyle name="Millares 2 4 3 3 6 5" xfId="48022" xr:uid="{0618B46C-06AA-4E47-9E1D-3B829A174D27}"/>
    <cellStyle name="Millares 2 4 3 3 7" xfId="5407" xr:uid="{79CC65C8-09F5-4DF4-9A30-5D64165FBF56}"/>
    <cellStyle name="Millares 2 4 3 3 7 2" xfId="13673" xr:uid="{75519819-E52C-4842-98B5-7AEB79F18412}"/>
    <cellStyle name="Millares 2 4 3 3 7 2 2" xfId="35176" xr:uid="{547C3803-EA3E-46EA-BD11-3F52231EDDFD}"/>
    <cellStyle name="Millares 2 4 3 3 7 3" xfId="20308" xr:uid="{7648E5ED-9BD4-493D-885D-228003087B0B}"/>
    <cellStyle name="Millares 2 4 3 3 7 3 2" xfId="41811" xr:uid="{9FF7D081-AB18-46C1-89CA-1B76F4353589}"/>
    <cellStyle name="Millares 2 4 3 3 7 4" xfId="26913" xr:uid="{69AD5B15-00C3-4AA9-9390-0C44F087E846}"/>
    <cellStyle name="Millares 2 4 3 3 7 5" xfId="48416" xr:uid="{F2AFB8A8-21B2-4E96-A533-3AAAF35BB4B1}"/>
    <cellStyle name="Millares 2 4 3 3 8" xfId="7048" xr:uid="{F9D7CC15-0488-4C13-B7F1-0B8481054FCC}"/>
    <cellStyle name="Millares 2 4 3 3 8 2" xfId="28551" xr:uid="{6DC65803-5178-44D7-A376-16A12E9D4857}"/>
    <cellStyle name="Millares 2 4 3 3 9" xfId="8704" xr:uid="{C2323A2A-A2AB-4C6C-8600-EBB58B9390F3}"/>
    <cellStyle name="Millares 2 4 3 3 9 2" xfId="30207" xr:uid="{DFCD0B12-9364-42EB-BE26-6465010E9F8C}"/>
    <cellStyle name="Millares 2 4 3 4" xfId="719" xr:uid="{DA99AE83-C19D-487D-A60A-11CBD54AACAE}"/>
    <cellStyle name="Millares 2 4 3 4 10" xfId="43728" xr:uid="{BF4FC241-7DF3-4859-BD44-3DE8119201D3}"/>
    <cellStyle name="Millares 2 4 3 4 2" xfId="1665" xr:uid="{6B8ACB87-54FE-4322-BA6A-9ED188F84654}"/>
    <cellStyle name="Millares 2 4 3 4 2 2" xfId="4494" xr:uid="{605DF6D4-E3D9-47CC-82DA-E7C492591DD9}"/>
    <cellStyle name="Millares 2 4 3 4 2 2 2" xfId="12760" xr:uid="{0E576566-4465-4678-8437-B09DE03F1FBB}"/>
    <cellStyle name="Millares 2 4 3 4 2 2 2 2" xfId="34263" xr:uid="{7752FDF9-0E5D-40CD-B07E-6E2F7AC83C69}"/>
    <cellStyle name="Millares 2 4 3 4 2 2 3" xfId="19395" xr:uid="{CBDBCF27-0B48-411E-AA1D-C5A2BC50F000}"/>
    <cellStyle name="Millares 2 4 3 4 2 2 3 2" xfId="40898" xr:uid="{D8D9820B-D192-4D93-94D4-804D0D084562}"/>
    <cellStyle name="Millares 2 4 3 4 2 2 4" xfId="26000" xr:uid="{7807A722-4DEF-4A8D-8617-A6F32498E825}"/>
    <cellStyle name="Millares 2 4 3 4 2 2 5" xfId="47503" xr:uid="{BB063F30-5CBD-4E97-9D98-532F24D7F79F}"/>
    <cellStyle name="Millares 2 4 3 4 2 3" xfId="6633" xr:uid="{5E824FC3-CEF8-4BFB-A67A-9860519EA459}"/>
    <cellStyle name="Millares 2 4 3 4 2 3 2" xfId="14899" xr:uid="{5E2072CA-C6AE-459E-8CD5-3D3ED8A9B984}"/>
    <cellStyle name="Millares 2 4 3 4 2 3 2 2" xfId="36402" xr:uid="{1183D426-31AF-4F2C-8AA4-3114957675E0}"/>
    <cellStyle name="Millares 2 4 3 4 2 3 3" xfId="21534" xr:uid="{68CA3E9C-F9BA-435E-BDCE-3E813702495F}"/>
    <cellStyle name="Millares 2 4 3 4 2 3 3 2" xfId="43037" xr:uid="{4A22F70C-F9C7-41BC-91CD-BAB1A95F33F7}"/>
    <cellStyle name="Millares 2 4 3 4 2 3 4" xfId="28139" xr:uid="{EFFD875B-D6D0-4E8A-9861-8946A9255180}"/>
    <cellStyle name="Millares 2 4 3 4 2 3 5" xfId="49642" xr:uid="{8A3A0C5C-5E22-499B-A3DA-2405F8B1836D}"/>
    <cellStyle name="Millares 2 4 3 4 2 4" xfId="8274" xr:uid="{BBCDB16E-14DF-46B3-8ED8-1762E8BAD237}"/>
    <cellStyle name="Millares 2 4 3 4 2 4 2" xfId="29777" xr:uid="{70A60F25-8ECF-45DF-B5CB-14A29998A849}"/>
    <cellStyle name="Millares 2 4 3 4 2 5" xfId="9931" xr:uid="{8FC5E201-9678-4081-BC43-95184ACA9226}"/>
    <cellStyle name="Millares 2 4 3 4 2 5 2" xfId="31434" xr:uid="{C5141FA4-F482-4C81-B317-8DDB008C73FF}"/>
    <cellStyle name="Millares 2 4 3 4 2 6" xfId="16566" xr:uid="{D81D3A4D-96F2-48F4-8CB5-C4651D5C56D9}"/>
    <cellStyle name="Millares 2 4 3 4 2 6 2" xfId="38069" xr:uid="{77637EE6-8E1C-49F3-AB2D-5E21AABC5A13}"/>
    <cellStyle name="Millares 2 4 3 4 2 7" xfId="23171" xr:uid="{150A25D7-43F0-4521-942C-926703599A15}"/>
    <cellStyle name="Millares 2 4 3 4 2 8" xfId="44674" xr:uid="{23653728-CE7C-44BF-B35D-5A57DDF97D0C}"/>
    <cellStyle name="Millares 2 4 3 4 3" xfId="2352" xr:uid="{07CC71DB-9515-4CEB-A196-F83551BCA170}"/>
    <cellStyle name="Millares 2 4 3 4 3 2" xfId="10618" xr:uid="{665C41D4-26FA-40BB-B5E9-EE13B50D4623}"/>
    <cellStyle name="Millares 2 4 3 4 3 2 2" xfId="32121" xr:uid="{53D15897-E552-418E-82A4-20927173AA8C}"/>
    <cellStyle name="Millares 2 4 3 4 3 3" xfId="17253" xr:uid="{9D9795D1-E258-4569-B171-0FF37A0D0DF6}"/>
    <cellStyle name="Millares 2 4 3 4 3 3 2" xfId="38756" xr:uid="{B409FAF5-304B-40B0-A5E0-AF306623BE21}"/>
    <cellStyle name="Millares 2 4 3 4 3 4" xfId="23858" xr:uid="{D653D81E-DAAC-4BAA-9081-1F420900CB90}"/>
    <cellStyle name="Millares 2 4 3 4 3 5" xfId="45361" xr:uid="{C53708E3-D678-4E16-91E6-EA626680BD9B}"/>
    <cellStyle name="Millares 2 4 3 4 4" xfId="3548" xr:uid="{002BFC5D-5F71-4A30-BB65-98F416054B5A}"/>
    <cellStyle name="Millares 2 4 3 4 4 2" xfId="11814" xr:uid="{AC712AFD-0D81-4DF9-9881-1D0D7784BC37}"/>
    <cellStyle name="Millares 2 4 3 4 4 2 2" xfId="33317" xr:uid="{4E1A5EA9-8BF3-411F-AC7F-C4331E529A38}"/>
    <cellStyle name="Millares 2 4 3 4 4 3" xfId="18449" xr:uid="{D0EE9A94-8F26-4C0A-B3DE-516BE607ABD0}"/>
    <cellStyle name="Millares 2 4 3 4 4 3 2" xfId="39952" xr:uid="{F7D1F4DC-84B1-4C28-B049-090CF060871D}"/>
    <cellStyle name="Millares 2 4 3 4 4 4" xfId="25054" xr:uid="{84579AFD-6D60-4951-AF31-A63F0459546E}"/>
    <cellStyle name="Millares 2 4 3 4 4 5" xfId="46557" xr:uid="{2041D754-CD0E-4995-BF28-E440EF0CF423}"/>
    <cellStyle name="Millares 2 4 3 4 5" xfId="5687" xr:uid="{4CBD07E5-5E96-44FC-9E1A-B894B9A7697F}"/>
    <cellStyle name="Millares 2 4 3 4 5 2" xfId="13953" xr:uid="{BF5BF3AC-0B7F-4F45-82B1-B845E1F833DD}"/>
    <cellStyle name="Millares 2 4 3 4 5 2 2" xfId="35456" xr:uid="{C5FED79A-45F8-4727-983D-B63385461DFC}"/>
    <cellStyle name="Millares 2 4 3 4 5 3" xfId="20588" xr:uid="{0F15CFDD-A4F1-47B1-AAB4-0108F372C19F}"/>
    <cellStyle name="Millares 2 4 3 4 5 3 2" xfId="42091" xr:uid="{EEC731FA-547A-405E-AD61-6244560FA1D3}"/>
    <cellStyle name="Millares 2 4 3 4 5 4" xfId="27193" xr:uid="{BD4381C0-3FDC-49BB-87CF-30348AE34D6A}"/>
    <cellStyle name="Millares 2 4 3 4 5 5" xfId="48696" xr:uid="{D09BADC8-EAE7-4594-91C8-CBD819443B33}"/>
    <cellStyle name="Millares 2 4 3 4 6" xfId="7328" xr:uid="{DFEBF0CC-C4E5-4232-9063-A403A2489960}"/>
    <cellStyle name="Millares 2 4 3 4 6 2" xfId="28831" xr:uid="{B7C937F8-8C27-49BD-A13C-657EB74413F9}"/>
    <cellStyle name="Millares 2 4 3 4 7" xfId="8985" xr:uid="{C291D976-CF94-46BF-9675-2C551E53C304}"/>
    <cellStyle name="Millares 2 4 3 4 7 2" xfId="30488" xr:uid="{FA4B496D-C46F-4119-8734-B445E8B45632}"/>
    <cellStyle name="Millares 2 4 3 4 8" xfId="15620" xr:uid="{9FDD6AF4-F1D6-49B0-B16C-6C0A9453F2D3}"/>
    <cellStyle name="Millares 2 4 3 4 8 2" xfId="37123" xr:uid="{407D8788-88FA-464B-B9E6-A19966453D26}"/>
    <cellStyle name="Millares 2 4 3 4 9" xfId="22225" xr:uid="{08C619ED-C673-411B-9505-8EEA192F9C06}"/>
    <cellStyle name="Millares 2 4 3 5" xfId="989" xr:uid="{9EC86AC7-AC27-4F84-90E3-BB62BA4704B3}"/>
    <cellStyle name="Millares 2 4 3 5 2" xfId="3818" xr:uid="{8146C546-2EE6-4CA7-A3C9-F2683DC08B68}"/>
    <cellStyle name="Millares 2 4 3 5 2 2" xfId="12084" xr:uid="{4A62C53A-3988-4EB0-939B-146C9DAAEC23}"/>
    <cellStyle name="Millares 2 4 3 5 2 2 2" xfId="33587" xr:uid="{DD6D8A6A-790D-40C5-B311-100DF782459F}"/>
    <cellStyle name="Millares 2 4 3 5 2 3" xfId="18719" xr:uid="{12804E8A-757B-4B9A-820F-FC61FA3BDCCF}"/>
    <cellStyle name="Millares 2 4 3 5 2 3 2" xfId="40222" xr:uid="{08FFB3F2-B761-43A9-B27B-924D7B27510F}"/>
    <cellStyle name="Millares 2 4 3 5 2 4" xfId="25324" xr:uid="{D0132DA5-574D-4333-AF20-30F199B4F7AF}"/>
    <cellStyle name="Millares 2 4 3 5 2 5" xfId="46827" xr:uid="{FEB05C1F-CB28-4999-81DC-D38CE27D33ED}"/>
    <cellStyle name="Millares 2 4 3 5 3" xfId="5957" xr:uid="{EF23BB7E-11B5-409D-982F-174DADB0A420}"/>
    <cellStyle name="Millares 2 4 3 5 3 2" xfId="14223" xr:uid="{FF87938C-DB4A-4072-9AFB-E5E1C287590C}"/>
    <cellStyle name="Millares 2 4 3 5 3 2 2" xfId="35726" xr:uid="{6CD0B94E-C4C6-4046-9C60-EA0620F84245}"/>
    <cellStyle name="Millares 2 4 3 5 3 3" xfId="20858" xr:uid="{4D5E8893-7782-4896-973D-418572FC6884}"/>
    <cellStyle name="Millares 2 4 3 5 3 3 2" xfId="42361" xr:uid="{BE7C945C-9359-473F-8433-81D2B8545E45}"/>
    <cellStyle name="Millares 2 4 3 5 3 4" xfId="27463" xr:uid="{6D3FA225-EBE3-4625-843C-6538C21E4796}"/>
    <cellStyle name="Millares 2 4 3 5 3 5" xfId="48966" xr:uid="{A2F9BA71-04E5-471D-AC18-C69CA5DB69CB}"/>
    <cellStyle name="Millares 2 4 3 5 4" xfId="7598" xr:uid="{BD8B6C40-F871-4341-BF0A-016C4BAF9B78}"/>
    <cellStyle name="Millares 2 4 3 5 4 2" xfId="29101" xr:uid="{65B70DAD-658F-4572-B209-620CEA2433F1}"/>
    <cellStyle name="Millares 2 4 3 5 5" xfId="9255" xr:uid="{F36650F3-3EB9-4794-A1B1-74A8AD473906}"/>
    <cellStyle name="Millares 2 4 3 5 5 2" xfId="30758" xr:uid="{485D8071-5A4E-4BB5-AB37-FC6750BABED9}"/>
    <cellStyle name="Millares 2 4 3 5 6" xfId="15890" xr:uid="{826BA4D2-1586-42E3-AD3D-265F2AEF1215}"/>
    <cellStyle name="Millares 2 4 3 5 6 2" xfId="37393" xr:uid="{C97D5CA7-92C8-4181-91C3-4BB5FB43D478}"/>
    <cellStyle name="Millares 2 4 3 5 7" xfId="22495" xr:uid="{30FD36D3-EF9A-478F-9239-46F2B5C34321}"/>
    <cellStyle name="Millares 2 4 3 5 8" xfId="43998" xr:uid="{DFCE2515-48EC-4A19-86DA-B15B94E1D806}"/>
    <cellStyle name="Millares 2 4 3 6" xfId="1249" xr:uid="{3DE84988-948E-4B7D-8DAE-38D0D317ADFB}"/>
    <cellStyle name="Millares 2 4 3 6 2" xfId="4078" xr:uid="{544A87A5-BF3A-4740-A10C-415CD3E069B4}"/>
    <cellStyle name="Millares 2 4 3 6 2 2" xfId="12344" xr:uid="{5C9A4560-CD00-47BE-90D9-B1EE981B3B03}"/>
    <cellStyle name="Millares 2 4 3 6 2 2 2" xfId="33847" xr:uid="{BE22D999-1E31-429A-80C6-AE7009EF06C7}"/>
    <cellStyle name="Millares 2 4 3 6 2 3" xfId="18979" xr:uid="{610BD2D1-52F6-46F6-BD87-322E651F4AF8}"/>
    <cellStyle name="Millares 2 4 3 6 2 3 2" xfId="40482" xr:uid="{32B38A71-FE8B-4088-A814-EE4F168D9028}"/>
    <cellStyle name="Millares 2 4 3 6 2 4" xfId="25584" xr:uid="{50B6E45A-8724-4DD6-BB33-F715DB84890A}"/>
    <cellStyle name="Millares 2 4 3 6 2 5" xfId="47087" xr:uid="{B9396A33-258D-4886-BEE6-937592926C1A}"/>
    <cellStyle name="Millares 2 4 3 6 3" xfId="6217" xr:uid="{A4582F40-FFFC-44A2-98A0-96E6EA919E6E}"/>
    <cellStyle name="Millares 2 4 3 6 3 2" xfId="14483" xr:uid="{1953F477-B414-4E2B-8B13-8E73D05F6444}"/>
    <cellStyle name="Millares 2 4 3 6 3 2 2" xfId="35986" xr:uid="{69EDB16B-CF6D-4FB4-9EF1-84E29A677CBF}"/>
    <cellStyle name="Millares 2 4 3 6 3 3" xfId="21118" xr:uid="{0EB548FA-13EA-48ED-BB16-F6DC1CF753AE}"/>
    <cellStyle name="Millares 2 4 3 6 3 3 2" xfId="42621" xr:uid="{D06639D1-20F3-441A-9643-C94BBCB45485}"/>
    <cellStyle name="Millares 2 4 3 6 3 4" xfId="27723" xr:uid="{B1AEEE0D-EFCD-4C62-B8F7-3F6DB5D08E0D}"/>
    <cellStyle name="Millares 2 4 3 6 3 5" xfId="49226" xr:uid="{1DA6B68E-63E8-4EB9-89B5-5F9A2358ABBF}"/>
    <cellStyle name="Millares 2 4 3 6 4" xfId="7858" xr:uid="{A83C2361-B0A3-4DAB-8815-8482A2747FE9}"/>
    <cellStyle name="Millares 2 4 3 6 4 2" xfId="29361" xr:uid="{7B528B4E-5A9D-457A-A406-C745E24F1C7F}"/>
    <cellStyle name="Millares 2 4 3 6 5" xfId="9515" xr:uid="{FAFFCCB5-C446-41C1-BCB9-06EC881436CB}"/>
    <cellStyle name="Millares 2 4 3 6 5 2" xfId="31018" xr:uid="{DC889E02-494B-4331-BFDE-66866EDCF65D}"/>
    <cellStyle name="Millares 2 4 3 6 6" xfId="16150" xr:uid="{49086C18-E0C0-4AEC-8EB6-F8BA872DD0AC}"/>
    <cellStyle name="Millares 2 4 3 6 6 2" xfId="37653" xr:uid="{234B7384-0B7D-42CB-BD41-F65DE3441F9B}"/>
    <cellStyle name="Millares 2 4 3 6 7" xfId="22755" xr:uid="{BA52632F-D2D2-4700-A5BF-18E93355EA47}"/>
    <cellStyle name="Millares 2 4 3 6 8" xfId="44258" xr:uid="{EF17B362-09AF-4E47-88BA-509C1BC02B66}"/>
    <cellStyle name="Millares 2 4 3 7" xfId="1936" xr:uid="{35216551-6C2D-492C-BE31-EB07EE00860E}"/>
    <cellStyle name="Millares 2 4 3 7 2" xfId="10202" xr:uid="{D5FF10E3-3DEB-4678-B52A-AA91C721CE11}"/>
    <cellStyle name="Millares 2 4 3 7 2 2" xfId="31705" xr:uid="{2D080439-B488-4D80-877E-7F7A137762E4}"/>
    <cellStyle name="Millares 2 4 3 7 3" xfId="16837" xr:uid="{48D5AB1F-025D-4DC4-A1D1-FF096ECCBCE3}"/>
    <cellStyle name="Millares 2 4 3 7 3 2" xfId="38340" xr:uid="{86BBC20D-39DC-41AA-A9CA-F42A56B3627F}"/>
    <cellStyle name="Millares 2 4 3 7 4" xfId="23442" xr:uid="{692C302B-A5D3-4912-9585-3CCFED56CE80}"/>
    <cellStyle name="Millares 2 4 3 7 5" xfId="44945" xr:uid="{C11088B3-7403-45AA-8671-45EC63982A76}"/>
    <cellStyle name="Millares 2 4 3 8" xfId="2623" xr:uid="{7A13F21A-B367-4808-B19D-9A4ADAD42400}"/>
    <cellStyle name="Millares 2 4 3 8 2" xfId="10889" xr:uid="{621E8741-E222-4A7F-88F4-036054A28F26}"/>
    <cellStyle name="Millares 2 4 3 8 2 2" xfId="32392" xr:uid="{A68F8735-2B67-461D-936B-5B0D32DB0BB0}"/>
    <cellStyle name="Millares 2 4 3 8 3" xfId="17524" xr:uid="{B129180A-E1D7-48A6-A7CD-8DF894339FE1}"/>
    <cellStyle name="Millares 2 4 3 8 3 2" xfId="39027" xr:uid="{1CCC1292-B903-44A6-A59D-A184A0C976EC}"/>
    <cellStyle name="Millares 2 4 3 8 4" xfId="24129" xr:uid="{E9D55C69-1193-4DB0-BD36-DDAD03A6F89D}"/>
    <cellStyle name="Millares 2 4 3 8 5" xfId="45632" xr:uid="{2BC22CA6-16DE-436D-A44E-E087BAC38DEB}"/>
    <cellStyle name="Millares 2 4 3 9" xfId="3132" xr:uid="{4580E5E1-4404-4833-A44C-08496EF17C68}"/>
    <cellStyle name="Millares 2 4 3 9 2" xfId="11398" xr:uid="{42AE0073-53E6-47DA-A36A-45432E67A2FC}"/>
    <cellStyle name="Millares 2 4 3 9 2 2" xfId="32901" xr:uid="{60F3BEA4-9332-4391-BFC5-08B366A2F061}"/>
    <cellStyle name="Millares 2 4 3 9 3" xfId="18033" xr:uid="{F8B088AC-5B70-469E-B8B9-7CD655578CDE}"/>
    <cellStyle name="Millares 2 4 3 9 3 2" xfId="39536" xr:uid="{879541EE-E4AA-41AF-B9BA-A63CACF01171}"/>
    <cellStyle name="Millares 2 4 3 9 4" xfId="24638" xr:uid="{F657C4C2-B198-4948-9A29-785C6EAAF924}"/>
    <cellStyle name="Millares 2 4 3 9 5" xfId="46141" xr:uid="{4B69A7D6-1881-4D5F-AF05-9CDC827F4B16}"/>
    <cellStyle name="Millares 2 4 4" xfId="454" xr:uid="{03536B4F-C4BF-4BC2-A421-C533636218D4}"/>
    <cellStyle name="Millares 2 4 4 10" xfId="7065" xr:uid="{510AE5CF-5468-49B5-9EA2-61ECD0462BF0}"/>
    <cellStyle name="Millares 2 4 4 10 2" xfId="28568" xr:uid="{B47ED0BC-7D6F-4DD9-9C84-65537EC11375}"/>
    <cellStyle name="Millares 2 4 4 11" xfId="8721" xr:uid="{1487FA5E-3A47-4A45-B6BF-D95983F09D07}"/>
    <cellStyle name="Millares 2 4 4 11 2" xfId="30224" xr:uid="{25C02E94-290B-433B-BBA3-793DFD36E61D}"/>
    <cellStyle name="Millares 2 4 4 12" xfId="15357" xr:uid="{8CA819A2-0145-48F4-B1CD-870E5619342A}"/>
    <cellStyle name="Millares 2 4 4 12 2" xfId="36860" xr:uid="{7AA72588-AC1D-4440-8DBF-EC6B1E9FBC68}"/>
    <cellStyle name="Millares 2 4 4 13" xfId="21962" xr:uid="{4C0C07C3-1D6F-4625-8A9C-083235CB4288}"/>
    <cellStyle name="Millares 2 4 4 14" xfId="43465" xr:uid="{C450892D-5FB0-4D2C-A876-A754FCC6BD9E}"/>
    <cellStyle name="Millares 2 4 4 2" xfId="736" xr:uid="{05B48F49-DF70-402F-A486-FE8A7113CCFC}"/>
    <cellStyle name="Millares 2 4 4 2 10" xfId="15637" xr:uid="{8246BA5C-BEC8-47C5-BD64-C03D1EC24871}"/>
    <cellStyle name="Millares 2 4 4 2 10 2" xfId="37140" xr:uid="{4D96B8D5-650B-4EAA-B255-ED7492252C48}"/>
    <cellStyle name="Millares 2 4 4 2 11" xfId="22242" xr:uid="{12883106-5B89-44BC-82B9-D99BD227DEC6}"/>
    <cellStyle name="Millares 2 4 4 2 12" xfId="43745" xr:uid="{DDBCAC36-EDD4-4ADA-97C3-0322C78A1071}"/>
    <cellStyle name="Millares 2 4 4 2 2" xfId="1682" xr:uid="{3AEE97A3-8886-470E-B8D3-480AC22E82EF}"/>
    <cellStyle name="Millares 2 4 4 2 2 2" xfId="4511" xr:uid="{0FCD52DE-83CA-4A11-BB58-E20AE9681949}"/>
    <cellStyle name="Millares 2 4 4 2 2 2 2" xfId="12777" xr:uid="{415012DC-1492-4C15-BB1B-8F048EE2F89D}"/>
    <cellStyle name="Millares 2 4 4 2 2 2 2 2" xfId="34280" xr:uid="{063845B7-E1F4-4A46-8B3B-08C283771C92}"/>
    <cellStyle name="Millares 2 4 4 2 2 2 3" xfId="19412" xr:uid="{2DA14036-089E-42FC-9D09-7CBE4F05E35D}"/>
    <cellStyle name="Millares 2 4 4 2 2 2 3 2" xfId="40915" xr:uid="{CC1B2DCB-B41C-4C3C-82DB-84A5B614A942}"/>
    <cellStyle name="Millares 2 4 4 2 2 2 4" xfId="26017" xr:uid="{D0D5AAE5-4594-47B5-9888-5307F78C7804}"/>
    <cellStyle name="Millares 2 4 4 2 2 2 5" xfId="47520" xr:uid="{B7D7A62D-F592-4E21-A242-A778EF0804D3}"/>
    <cellStyle name="Millares 2 4 4 2 2 3" xfId="6650" xr:uid="{14E1C8C8-828A-43A0-8D23-4F42EA9730F8}"/>
    <cellStyle name="Millares 2 4 4 2 2 3 2" xfId="14916" xr:uid="{5E5153CE-E4E7-494F-8CD0-9695E6787DDD}"/>
    <cellStyle name="Millares 2 4 4 2 2 3 2 2" xfId="36419" xr:uid="{CBDBE77B-3EBC-4FDF-986C-C6CD7C7BB9EA}"/>
    <cellStyle name="Millares 2 4 4 2 2 3 3" xfId="21551" xr:uid="{7F9A7009-34BA-45C1-A8D6-5B140CD52FEE}"/>
    <cellStyle name="Millares 2 4 4 2 2 3 3 2" xfId="43054" xr:uid="{C6C3A0D8-F820-421C-A9FD-A8A99513E91B}"/>
    <cellStyle name="Millares 2 4 4 2 2 3 4" xfId="28156" xr:uid="{47F4D655-CAF0-4613-8140-7A2C8DB692C8}"/>
    <cellStyle name="Millares 2 4 4 2 2 3 5" xfId="49659" xr:uid="{D7F1E73B-48D6-4C73-BAFF-7672B8CCB227}"/>
    <cellStyle name="Millares 2 4 4 2 2 4" xfId="8291" xr:uid="{43CDFC83-F90F-4270-82E7-EF590BA2E7E3}"/>
    <cellStyle name="Millares 2 4 4 2 2 4 2" xfId="29794" xr:uid="{D42E8D23-4464-4E82-9ED0-685ADC2BEBBC}"/>
    <cellStyle name="Millares 2 4 4 2 2 5" xfId="9948" xr:uid="{8B857700-D870-4953-A337-CCDAAD880CDE}"/>
    <cellStyle name="Millares 2 4 4 2 2 5 2" xfId="31451" xr:uid="{BA775E0C-F35B-4A88-AB19-4E94432246B3}"/>
    <cellStyle name="Millares 2 4 4 2 2 6" xfId="16583" xr:uid="{3AA37DAA-B2B0-48FC-A4CD-499CC689C51B}"/>
    <cellStyle name="Millares 2 4 4 2 2 6 2" xfId="38086" xr:uid="{AAE6F7F1-C2C9-4A92-8B16-847779288454}"/>
    <cellStyle name="Millares 2 4 4 2 2 7" xfId="23188" xr:uid="{22FFE3A7-D24C-489F-8123-3DBD165BE5ED}"/>
    <cellStyle name="Millares 2 4 4 2 2 8" xfId="44691" xr:uid="{767A28BF-E015-4BCE-8917-830DCDE1CAF2}"/>
    <cellStyle name="Millares 2 4 4 2 3" xfId="2369" xr:uid="{4F413143-49A2-4B64-ABC6-F5ACA3280387}"/>
    <cellStyle name="Millares 2 4 4 2 3 2" xfId="10635" xr:uid="{B47D0737-CA60-4383-B892-1C454CFDCA8F}"/>
    <cellStyle name="Millares 2 4 4 2 3 2 2" xfId="32138" xr:uid="{844CE01C-EC7B-4A54-AC01-A2CB1F8887B6}"/>
    <cellStyle name="Millares 2 4 4 2 3 3" xfId="17270" xr:uid="{9B2D94B5-063B-416E-B28B-092BD90EA98B}"/>
    <cellStyle name="Millares 2 4 4 2 3 3 2" xfId="38773" xr:uid="{470155F2-2F73-4096-BB50-74FDED64D940}"/>
    <cellStyle name="Millares 2 4 4 2 3 4" xfId="23875" xr:uid="{ABC1A320-1478-4E02-BEFB-21131B2992BE}"/>
    <cellStyle name="Millares 2 4 4 2 3 5" xfId="45378" xr:uid="{5D81AEA3-ED3E-4BD2-9A60-557782C5CF26}"/>
    <cellStyle name="Millares 2 4 4 2 4" xfId="2886" xr:uid="{E6A80C67-104A-4D2E-9DB2-2029F19F29F4}"/>
    <cellStyle name="Millares 2 4 4 2 4 2" xfId="11152" xr:uid="{9EBE9A4D-17BE-4F7A-82E7-C04BDD72A6A0}"/>
    <cellStyle name="Millares 2 4 4 2 4 2 2" xfId="32655" xr:uid="{C2F9C78D-9F5C-466B-9AE9-1E0FDCDCC514}"/>
    <cellStyle name="Millares 2 4 4 2 4 3" xfId="17787" xr:uid="{4747B500-7110-49A9-875A-C4D6B24207C3}"/>
    <cellStyle name="Millares 2 4 4 2 4 3 2" xfId="39290" xr:uid="{5F188E9B-3374-46E5-A246-219B5914FF68}"/>
    <cellStyle name="Millares 2 4 4 2 4 4" xfId="24392" xr:uid="{C65A49DA-6D30-43E0-B63A-4D497EC59672}"/>
    <cellStyle name="Millares 2 4 4 2 4 5" xfId="45895" xr:uid="{5AB13999-1DC9-4F7C-8F06-0B33600E0604}"/>
    <cellStyle name="Millares 2 4 4 2 5" xfId="3565" xr:uid="{58792B7E-25C9-4764-9625-871F23D4072E}"/>
    <cellStyle name="Millares 2 4 4 2 5 2" xfId="11831" xr:uid="{DD065A21-B5FA-4DBD-8ABF-36A5FE5A9C63}"/>
    <cellStyle name="Millares 2 4 4 2 5 2 2" xfId="33334" xr:uid="{07EFE718-D08D-40D6-AF3B-DDE5BB473362}"/>
    <cellStyle name="Millares 2 4 4 2 5 3" xfId="18466" xr:uid="{F4AA218A-A4BC-4B4F-873C-AC4A4C8201CD}"/>
    <cellStyle name="Millares 2 4 4 2 5 3 2" xfId="39969" xr:uid="{1677BEFD-4777-412D-B275-778CABF94586}"/>
    <cellStyle name="Millares 2 4 4 2 5 4" xfId="25071" xr:uid="{B37D0BC0-4841-4CB0-9320-9223188E18AA}"/>
    <cellStyle name="Millares 2 4 4 2 5 5" xfId="46574" xr:uid="{2B5A6AB1-6719-4456-B33C-75DE5A900F47}"/>
    <cellStyle name="Millares 2 4 4 2 6" xfId="5030" xr:uid="{014383D9-C6FB-4CDE-8339-845FCA56E2BC}"/>
    <cellStyle name="Millares 2 4 4 2 6 2" xfId="13296" xr:uid="{C3ACA0CA-CDE1-4C4C-B09C-473DB066F2AB}"/>
    <cellStyle name="Millares 2 4 4 2 6 2 2" xfId="34799" xr:uid="{1E49058B-285A-4FD1-B74D-DFC5C184502F}"/>
    <cellStyle name="Millares 2 4 4 2 6 3" xfId="19931" xr:uid="{44DD1FF5-DD41-4CCD-8287-41419FA89348}"/>
    <cellStyle name="Millares 2 4 4 2 6 3 2" xfId="41434" xr:uid="{2FFAE32A-25D3-44D3-85CF-20F3A011EF55}"/>
    <cellStyle name="Millares 2 4 4 2 6 4" xfId="26536" xr:uid="{3AE86718-851A-41BE-8612-3345AE2E2437}"/>
    <cellStyle name="Millares 2 4 4 2 6 5" xfId="48039" xr:uid="{8FE63936-D97D-464D-9E22-1706504B06C2}"/>
    <cellStyle name="Millares 2 4 4 2 7" xfId="5704" xr:uid="{7B20EE04-CA19-4A9D-B747-1F4C55F64B98}"/>
    <cellStyle name="Millares 2 4 4 2 7 2" xfId="13970" xr:uid="{42264AC3-CBDE-42A2-BE18-AF7DD2514705}"/>
    <cellStyle name="Millares 2 4 4 2 7 2 2" xfId="35473" xr:uid="{9168A6A1-C876-43D7-A291-2AFCB92057E7}"/>
    <cellStyle name="Millares 2 4 4 2 7 3" xfId="20605" xr:uid="{386ABC30-9247-4196-8FA4-3489EC391967}"/>
    <cellStyle name="Millares 2 4 4 2 7 3 2" xfId="42108" xr:uid="{79444CAF-2E39-47C0-8CB4-19A4FAF1125A}"/>
    <cellStyle name="Millares 2 4 4 2 7 4" xfId="27210" xr:uid="{51FE662D-B402-45B9-B492-9876F3876F8A}"/>
    <cellStyle name="Millares 2 4 4 2 7 5" xfId="48713" xr:uid="{D5139881-5F27-4A2E-94D5-D26FF3C374E2}"/>
    <cellStyle name="Millares 2 4 4 2 8" xfId="7345" xr:uid="{A7EA1D94-07EC-48A9-9461-86A480E14FDE}"/>
    <cellStyle name="Millares 2 4 4 2 8 2" xfId="28848" xr:uid="{58F2157A-A9BE-4D46-9716-605FCD4602E3}"/>
    <cellStyle name="Millares 2 4 4 2 9" xfId="9002" xr:uid="{477A2D07-A096-4E11-8DED-7F40AF09A5D7}"/>
    <cellStyle name="Millares 2 4 4 2 9 2" xfId="30505" xr:uid="{D24158A2-B81C-45B2-87F1-B52279CE84E8}"/>
    <cellStyle name="Millares 2 4 4 3" xfId="1006" xr:uid="{BB6053D2-0282-4E0A-B69D-84D4BF10D681}"/>
    <cellStyle name="Millares 2 4 4 3 2" xfId="3835" xr:uid="{A181BBF6-05D6-4A1E-8454-CC04BA88D095}"/>
    <cellStyle name="Millares 2 4 4 3 2 2" xfId="12101" xr:uid="{BAD7BF11-E4C4-4E1D-A161-BC54E5636873}"/>
    <cellStyle name="Millares 2 4 4 3 2 2 2" xfId="33604" xr:uid="{83EF338B-ADC4-4F74-A509-658A112DCDBC}"/>
    <cellStyle name="Millares 2 4 4 3 2 3" xfId="18736" xr:uid="{54870B4A-42BC-4C71-8D95-1E9FEFDFF4C4}"/>
    <cellStyle name="Millares 2 4 4 3 2 3 2" xfId="40239" xr:uid="{45585EF4-788F-47CC-AB37-4521BDC14F82}"/>
    <cellStyle name="Millares 2 4 4 3 2 4" xfId="25341" xr:uid="{208B865F-7F3A-42A4-ADA7-34FCD83D0EF6}"/>
    <cellStyle name="Millares 2 4 4 3 2 5" xfId="46844" xr:uid="{4DF33498-BEC9-4D1C-9216-3394086ED1E1}"/>
    <cellStyle name="Millares 2 4 4 3 3" xfId="5974" xr:uid="{CC1DD06D-1C1F-4AB0-BFCD-8CAA3F319225}"/>
    <cellStyle name="Millares 2 4 4 3 3 2" xfId="14240" xr:uid="{7B4CF720-205A-44E4-A1E1-6F362DA60595}"/>
    <cellStyle name="Millares 2 4 4 3 3 2 2" xfId="35743" xr:uid="{10A3A235-7876-4898-877E-565FA7777F68}"/>
    <cellStyle name="Millares 2 4 4 3 3 3" xfId="20875" xr:uid="{BBECD805-2D0B-4921-8ED1-6DFAFF63785B}"/>
    <cellStyle name="Millares 2 4 4 3 3 3 2" xfId="42378" xr:uid="{CA883829-7F37-436D-9EEE-A0B6A1F5946F}"/>
    <cellStyle name="Millares 2 4 4 3 3 4" xfId="27480" xr:uid="{531C9F8D-4C23-4205-8510-B5A16ED9D0B3}"/>
    <cellStyle name="Millares 2 4 4 3 3 5" xfId="48983" xr:uid="{ADDC195C-2FCB-4349-90B3-50CEC725B3BD}"/>
    <cellStyle name="Millares 2 4 4 3 4" xfId="7615" xr:uid="{FD9FD069-F1DE-4B1E-BC1A-C44914331C99}"/>
    <cellStyle name="Millares 2 4 4 3 4 2" xfId="29118" xr:uid="{F6E77257-BF6C-474C-8379-112C9425A9ED}"/>
    <cellStyle name="Millares 2 4 4 3 5" xfId="9272" xr:uid="{65C6BB79-B6E7-468C-8780-04F79F5D8597}"/>
    <cellStyle name="Millares 2 4 4 3 5 2" xfId="30775" xr:uid="{9A7C3E05-C7F0-4CA3-924C-D1D87BF02B2F}"/>
    <cellStyle name="Millares 2 4 4 3 6" xfId="15907" xr:uid="{D18D412D-088A-4EC5-82B9-FA1B39625BEE}"/>
    <cellStyle name="Millares 2 4 4 3 6 2" xfId="37410" xr:uid="{1D9D4768-BD0D-45D1-969C-53632A8BD7A3}"/>
    <cellStyle name="Millares 2 4 4 3 7" xfId="22512" xr:uid="{D6C0CD39-D557-4EAD-BFA5-75CF45C93FD0}"/>
    <cellStyle name="Millares 2 4 4 3 8" xfId="44015" xr:uid="{0192E1FA-519C-4EF3-9BF0-729B12106EBA}"/>
    <cellStyle name="Millares 2 4 4 4" xfId="1402" xr:uid="{154286B5-F3D0-482A-A7C1-59EE4CF97F88}"/>
    <cellStyle name="Millares 2 4 4 4 2" xfId="4231" xr:uid="{66A65CB5-A3DC-4852-8886-CCE9B92F07BA}"/>
    <cellStyle name="Millares 2 4 4 4 2 2" xfId="12497" xr:uid="{C61F15C0-64D0-427B-9A92-8BB244DE3AF0}"/>
    <cellStyle name="Millares 2 4 4 4 2 2 2" xfId="34000" xr:uid="{37B42E73-0BF5-4786-ACDB-32DDC7180F0B}"/>
    <cellStyle name="Millares 2 4 4 4 2 3" xfId="19132" xr:uid="{9731CD93-3831-4AC6-BB78-2B70C2CF1B8E}"/>
    <cellStyle name="Millares 2 4 4 4 2 3 2" xfId="40635" xr:uid="{F6086371-F49B-4793-9408-5A12724911C1}"/>
    <cellStyle name="Millares 2 4 4 4 2 4" xfId="25737" xr:uid="{131B0309-E71D-499A-9CD4-962074EDE9CC}"/>
    <cellStyle name="Millares 2 4 4 4 2 5" xfId="47240" xr:uid="{D5C303D6-093A-4BE8-8FAF-3415935B730C}"/>
    <cellStyle name="Millares 2 4 4 4 3" xfId="6370" xr:uid="{C799FC87-B622-4FF7-BC35-B0A7E8BD7112}"/>
    <cellStyle name="Millares 2 4 4 4 3 2" xfId="14636" xr:uid="{45A22D54-71AF-4635-ABBA-CCEBAF7A1DB4}"/>
    <cellStyle name="Millares 2 4 4 4 3 2 2" xfId="36139" xr:uid="{B408BA49-939F-401B-B3BE-F44B833EE33D}"/>
    <cellStyle name="Millares 2 4 4 4 3 3" xfId="21271" xr:uid="{BDD3DEC1-6368-4E64-8A4D-B0576BE7C3D6}"/>
    <cellStyle name="Millares 2 4 4 4 3 3 2" xfId="42774" xr:uid="{7BB86917-A077-4420-AEBF-E795605DA923}"/>
    <cellStyle name="Millares 2 4 4 4 3 4" xfId="27876" xr:uid="{CE16A297-580D-4FF5-A25E-313B69435535}"/>
    <cellStyle name="Millares 2 4 4 4 3 5" xfId="49379" xr:uid="{4CDDB289-EB0C-43A2-BC7C-6E2624976610}"/>
    <cellStyle name="Millares 2 4 4 4 4" xfId="8011" xr:uid="{722DC2E2-2EAD-4878-8FD3-305D333E0B40}"/>
    <cellStyle name="Millares 2 4 4 4 4 2" xfId="29514" xr:uid="{20165C9D-D1D2-4C64-8ABB-1EFE6478C47F}"/>
    <cellStyle name="Millares 2 4 4 4 5" xfId="9668" xr:uid="{B2003EE6-C31F-4477-A7BA-E877C0499859}"/>
    <cellStyle name="Millares 2 4 4 4 5 2" xfId="31171" xr:uid="{139DE1B1-50C9-40A5-A441-4C80F19DA045}"/>
    <cellStyle name="Millares 2 4 4 4 6" xfId="16303" xr:uid="{5C6277EF-2E31-4F0F-B5BF-50F0BB7BACDD}"/>
    <cellStyle name="Millares 2 4 4 4 6 2" xfId="37806" xr:uid="{BF6486D2-DFF0-43F0-A572-477B9CD911D5}"/>
    <cellStyle name="Millares 2 4 4 4 7" xfId="22908" xr:uid="{B588878F-0882-45ED-BBE6-1AD7E7C48AE9}"/>
    <cellStyle name="Millares 2 4 4 4 8" xfId="44411" xr:uid="{7D2B32FC-4A84-4EE7-B93F-84A910E3046F}"/>
    <cellStyle name="Millares 2 4 4 5" xfId="2089" xr:uid="{95BECCD9-185E-4A75-B56C-CCC4EA10C8E3}"/>
    <cellStyle name="Millares 2 4 4 5 2" xfId="10355" xr:uid="{F286E03C-E0F8-4574-93D6-EA367525D611}"/>
    <cellStyle name="Millares 2 4 4 5 2 2" xfId="31858" xr:uid="{8A5A66A0-F719-4E2B-AE47-F926F5547743}"/>
    <cellStyle name="Millares 2 4 4 5 3" xfId="16990" xr:uid="{226E9F1C-D41B-4EE3-8281-AA1F19041EBD}"/>
    <cellStyle name="Millares 2 4 4 5 3 2" xfId="38493" xr:uid="{17A93CB1-AABF-489D-BCA2-A330655121FF}"/>
    <cellStyle name="Millares 2 4 4 5 4" xfId="23595" xr:uid="{41858B5B-89A0-46AB-AFA1-266DB5F874D6}"/>
    <cellStyle name="Millares 2 4 4 5 5" xfId="45098" xr:uid="{F6351E8F-85A8-4455-A40A-75C12B42A0DF}"/>
    <cellStyle name="Millares 2 4 4 6" xfId="2637" xr:uid="{8F016CA6-CEF6-4B66-A7FC-FECED8288A9A}"/>
    <cellStyle name="Millares 2 4 4 6 2" xfId="10903" xr:uid="{F3118A3E-6114-4607-A2D8-9D2737581F82}"/>
    <cellStyle name="Millares 2 4 4 6 2 2" xfId="32406" xr:uid="{0A1F5660-20A7-4435-B2C6-7CA22F5F2C5D}"/>
    <cellStyle name="Millares 2 4 4 6 3" xfId="17538" xr:uid="{5F5448C9-A1AC-464E-B25E-E5C19FA014A4}"/>
    <cellStyle name="Millares 2 4 4 6 3 2" xfId="39041" xr:uid="{67D3C99C-CF67-4FF2-91A8-8D4A37156282}"/>
    <cellStyle name="Millares 2 4 4 6 4" xfId="24143" xr:uid="{CC116547-100D-4196-BFC8-0BFA09B909AB}"/>
    <cellStyle name="Millares 2 4 4 6 5" xfId="45646" xr:uid="{CC79AA16-57D8-4875-A551-88A504814E0E}"/>
    <cellStyle name="Millares 2 4 4 7" xfId="3285" xr:uid="{51383610-8631-4469-A027-05B47AA7CEDF}"/>
    <cellStyle name="Millares 2 4 4 7 2" xfId="11551" xr:uid="{DC377D03-8CEE-4199-972C-E756B5DC2419}"/>
    <cellStyle name="Millares 2 4 4 7 2 2" xfId="33054" xr:uid="{75A2DA24-E0D4-4EB1-A80D-A463C23A78A0}"/>
    <cellStyle name="Millares 2 4 4 7 3" xfId="18186" xr:uid="{405BAE1A-7D93-4000-B5CA-59D0A702B327}"/>
    <cellStyle name="Millares 2 4 4 7 3 2" xfId="39689" xr:uid="{6C4F1A43-35EE-4557-B461-78BB304F063E}"/>
    <cellStyle name="Millares 2 4 4 7 4" xfId="24791" xr:uid="{771D5F03-6556-4D98-9DAC-CA2883C52FD2}"/>
    <cellStyle name="Millares 2 4 4 7 5" xfId="46294" xr:uid="{5DC790A4-796D-494E-8A72-182AA1C4D850}"/>
    <cellStyle name="Millares 2 4 4 8" xfId="4781" xr:uid="{D40246F5-C7D5-464A-A748-CAAA60390459}"/>
    <cellStyle name="Millares 2 4 4 8 2" xfId="13047" xr:uid="{C4E1BC0B-5C5C-4E88-9733-5D6202F1544B}"/>
    <cellStyle name="Millares 2 4 4 8 2 2" xfId="34550" xr:uid="{9E5D7292-AB01-42E1-8543-AFBC97D55766}"/>
    <cellStyle name="Millares 2 4 4 8 3" xfId="19682" xr:uid="{7B180D0C-C3FF-4C56-80C2-AE7FE2583055}"/>
    <cellStyle name="Millares 2 4 4 8 3 2" xfId="41185" xr:uid="{C45F6468-B6EA-4D28-834C-6CA3DA049C03}"/>
    <cellStyle name="Millares 2 4 4 8 4" xfId="26287" xr:uid="{FC0ED4DB-0F51-40DC-A88A-339269C2C973}"/>
    <cellStyle name="Millares 2 4 4 8 5" xfId="47790" xr:uid="{272B4D4E-9C80-48EC-B60A-65EAA5208266}"/>
    <cellStyle name="Millares 2 4 4 9" xfId="5424" xr:uid="{08F9BB95-FE0E-4FBB-83B9-7C4027173F86}"/>
    <cellStyle name="Millares 2 4 4 9 2" xfId="13690" xr:uid="{0EE3B6FF-06CF-4DE5-A6B0-153A6435B13E}"/>
    <cellStyle name="Millares 2 4 4 9 2 2" xfId="35193" xr:uid="{294477A1-EE32-4861-8605-527BCCCDF4AC}"/>
    <cellStyle name="Millares 2 4 4 9 3" xfId="20325" xr:uid="{10F04EC2-5040-4401-A41F-55B58F32FE44}"/>
    <cellStyle name="Millares 2 4 4 9 3 2" xfId="41828" xr:uid="{02748EB2-7C12-41AA-A695-2DC5247E47FE}"/>
    <cellStyle name="Millares 2 4 4 9 4" xfId="26930" xr:uid="{35ECD2DA-B251-43B3-AC02-167B5DDB1792}"/>
    <cellStyle name="Millares 2 4 4 9 5" xfId="48433" xr:uid="{E3491BAD-4F4D-4918-986E-587B23EA3733}"/>
    <cellStyle name="Millares 2 4 5" xfId="327" xr:uid="{7C1D3BC3-F371-4A54-BF78-639D7C410FD3}"/>
    <cellStyle name="Millares 2 4 5 10" xfId="15230" xr:uid="{CDAB10C4-4EE8-43ED-8048-7ADE65FD4152}"/>
    <cellStyle name="Millares 2 4 5 10 2" xfId="36733" xr:uid="{1A29EAD4-5505-4D4C-8B19-C0395A0D861B}"/>
    <cellStyle name="Millares 2 4 5 11" xfId="21835" xr:uid="{27112DCA-5C72-4466-8AA2-48C5F34ED62B}"/>
    <cellStyle name="Millares 2 4 5 12" xfId="43338" xr:uid="{84430F19-1B28-43C2-BA4E-E08CA629AAC1}"/>
    <cellStyle name="Millares 2 4 5 2" xfId="1275" xr:uid="{F298C1EC-E645-433B-8943-5F61179DDD05}"/>
    <cellStyle name="Millares 2 4 5 2 2" xfId="4104" xr:uid="{2BBE3E98-597B-42AB-9F45-FB7B2D5D5A5D}"/>
    <cellStyle name="Millares 2 4 5 2 2 2" xfId="12370" xr:uid="{FE2E8998-B697-4B92-849C-C12053DBEBE7}"/>
    <cellStyle name="Millares 2 4 5 2 2 2 2" xfId="33873" xr:uid="{FA26ED8E-7A94-4123-9287-D39523E2B2FC}"/>
    <cellStyle name="Millares 2 4 5 2 2 3" xfId="19005" xr:uid="{894FB50F-1823-43D9-80FC-14C23C9E45EA}"/>
    <cellStyle name="Millares 2 4 5 2 2 3 2" xfId="40508" xr:uid="{FEA16C86-D227-4812-B184-324A5C6C83B4}"/>
    <cellStyle name="Millares 2 4 5 2 2 4" xfId="25610" xr:uid="{2602DBCB-E58E-4BBC-8C20-16F0C984F8F5}"/>
    <cellStyle name="Millares 2 4 5 2 2 5" xfId="47113" xr:uid="{3D7CEAF6-C6BA-45E2-B5C1-6B784B698E19}"/>
    <cellStyle name="Millares 2 4 5 2 3" xfId="6243" xr:uid="{E99E3E15-951A-4843-84F9-022C324A1D14}"/>
    <cellStyle name="Millares 2 4 5 2 3 2" xfId="14509" xr:uid="{1B495706-8891-4B74-827C-35069AA87028}"/>
    <cellStyle name="Millares 2 4 5 2 3 2 2" xfId="36012" xr:uid="{3E09D951-0BE2-434F-99D9-6ECBDB3944D0}"/>
    <cellStyle name="Millares 2 4 5 2 3 3" xfId="21144" xr:uid="{2616CC3D-1CE6-4C44-99F4-55B6459F99DE}"/>
    <cellStyle name="Millares 2 4 5 2 3 3 2" xfId="42647" xr:uid="{3D40FA48-8554-4E0B-B2B6-ED020A33D2AF}"/>
    <cellStyle name="Millares 2 4 5 2 3 4" xfId="27749" xr:uid="{1D13718C-0846-45EE-B960-5167C3A52617}"/>
    <cellStyle name="Millares 2 4 5 2 3 5" xfId="49252" xr:uid="{A1AD1561-3664-4AD2-8217-A798D50B07F3}"/>
    <cellStyle name="Millares 2 4 5 2 4" xfId="7884" xr:uid="{62D0FDD0-0993-4D96-9239-EBB06F723EB1}"/>
    <cellStyle name="Millares 2 4 5 2 4 2" xfId="29387" xr:uid="{73A211A2-B3E6-41B9-ABD6-8417ADA42EB3}"/>
    <cellStyle name="Millares 2 4 5 2 5" xfId="9541" xr:uid="{81A61A51-4255-4D3F-AB13-2453171A9C32}"/>
    <cellStyle name="Millares 2 4 5 2 5 2" xfId="31044" xr:uid="{4DA35BC2-F389-4A96-9EFB-33FDF3FA3AD9}"/>
    <cellStyle name="Millares 2 4 5 2 6" xfId="16176" xr:uid="{63AE75DB-0D03-487A-A807-308025507372}"/>
    <cellStyle name="Millares 2 4 5 2 6 2" xfId="37679" xr:uid="{93585C74-23A5-4264-9373-DA460EE59695}"/>
    <cellStyle name="Millares 2 4 5 2 7" xfId="22781" xr:uid="{B1A6845D-B80F-449D-A555-76C6BAC8D31E}"/>
    <cellStyle name="Millares 2 4 5 2 8" xfId="44284" xr:uid="{A5E93B1C-9073-45BA-A5CC-D7709CB2F665}"/>
    <cellStyle name="Millares 2 4 5 3" xfId="1962" xr:uid="{F5FDE930-9CBC-4B52-905F-9C78D666F52E}"/>
    <cellStyle name="Millares 2 4 5 3 2" xfId="10228" xr:uid="{845216E1-D002-42CD-97DA-EAD5C2F38C0F}"/>
    <cellStyle name="Millares 2 4 5 3 2 2" xfId="31731" xr:uid="{54C9E7A9-8BCF-46D5-9C1D-3BC8BA9EDD27}"/>
    <cellStyle name="Millares 2 4 5 3 3" xfId="16863" xr:uid="{A3725BDB-3386-460C-8760-A06C7B493620}"/>
    <cellStyle name="Millares 2 4 5 3 3 2" xfId="38366" xr:uid="{DC2A3691-1CA4-4738-9968-5CDD9BE14275}"/>
    <cellStyle name="Millares 2 4 5 3 4" xfId="23468" xr:uid="{DA45E1C5-C7FD-4522-AF6E-ED470D183752}"/>
    <cellStyle name="Millares 2 4 5 3 5" xfId="44971" xr:uid="{B8F180A5-6804-4CDB-91E2-9E4A7A450F7C}"/>
    <cellStyle name="Millares 2 4 5 4" xfId="2761" xr:uid="{E9116DF1-487E-4446-BCE1-E92A60A84335}"/>
    <cellStyle name="Millares 2 4 5 4 2" xfId="11027" xr:uid="{36FA560E-D2DD-4882-992F-37E275981936}"/>
    <cellStyle name="Millares 2 4 5 4 2 2" xfId="32530" xr:uid="{6601AB1A-1FAF-4506-A5A0-BB9659A7D36D}"/>
    <cellStyle name="Millares 2 4 5 4 3" xfId="17662" xr:uid="{4EDEA3AB-D7E9-4B9C-A399-BF139B681374}"/>
    <cellStyle name="Millares 2 4 5 4 3 2" xfId="39165" xr:uid="{2649133A-734E-4BD3-9A8C-BD17BC57DCA3}"/>
    <cellStyle name="Millares 2 4 5 4 4" xfId="24267" xr:uid="{B0BE9B63-0C78-45FF-9089-F9D5862767B3}"/>
    <cellStyle name="Millares 2 4 5 4 5" xfId="45770" xr:uid="{53BD29E4-C0AB-4EAC-A447-0AA1A9C6CDE2}"/>
    <cellStyle name="Millares 2 4 5 5" xfId="3158" xr:uid="{927007AE-0BA3-43E2-B89E-1E0ACDB3379B}"/>
    <cellStyle name="Millares 2 4 5 5 2" xfId="11424" xr:uid="{D3827D06-65B6-41E6-AA3E-DDF851315A33}"/>
    <cellStyle name="Millares 2 4 5 5 2 2" xfId="32927" xr:uid="{FB3CB8EC-E8ED-469C-A49A-52756E00BD0F}"/>
    <cellStyle name="Millares 2 4 5 5 3" xfId="18059" xr:uid="{3803ADD6-AFF4-429D-BD45-DA509B4DD6AD}"/>
    <cellStyle name="Millares 2 4 5 5 3 2" xfId="39562" xr:uid="{CD73F74F-602F-4AC3-9D35-B4AC840C9EA8}"/>
    <cellStyle name="Millares 2 4 5 5 4" xfId="24664" xr:uid="{89BBF880-852D-404C-BA2D-55771F435C00}"/>
    <cellStyle name="Millares 2 4 5 5 5" xfId="46167" xr:uid="{8A52B25B-DB77-484E-A67F-1DFBABBEB38B}"/>
    <cellStyle name="Millares 2 4 5 6" xfId="4905" xr:uid="{C8D7C58C-2ACC-46A6-86EC-CA6E699ED23C}"/>
    <cellStyle name="Millares 2 4 5 6 2" xfId="13171" xr:uid="{047F50B1-D948-4C9E-834F-D9723D15C3F5}"/>
    <cellStyle name="Millares 2 4 5 6 2 2" xfId="34674" xr:uid="{F8D2C232-49D7-4765-9858-C2169061290B}"/>
    <cellStyle name="Millares 2 4 5 6 3" xfId="19806" xr:uid="{2073DE68-BEC1-4FD7-AA19-1C53FC0D8CC8}"/>
    <cellStyle name="Millares 2 4 5 6 3 2" xfId="41309" xr:uid="{DC8F9052-C1A9-4912-9F9E-300D96E8FE44}"/>
    <cellStyle name="Millares 2 4 5 6 4" xfId="26411" xr:uid="{A541F58E-23B2-4296-B484-083FE99DC137}"/>
    <cellStyle name="Millares 2 4 5 6 5" xfId="47914" xr:uid="{66E56699-E2C8-495B-8948-46A69BB9D19A}"/>
    <cellStyle name="Millares 2 4 5 7" xfId="5297" xr:uid="{469E14ED-2B4C-44C8-8EE0-59D7E464D4E0}"/>
    <cellStyle name="Millares 2 4 5 7 2" xfId="13563" xr:uid="{36F02FB7-3206-47E3-BFB2-16D41B04AE9D}"/>
    <cellStyle name="Millares 2 4 5 7 2 2" xfId="35066" xr:uid="{B024CDEE-A8D9-4E35-8BC8-B0AEAD125C5F}"/>
    <cellStyle name="Millares 2 4 5 7 3" xfId="20198" xr:uid="{00C240E2-56FD-4488-B90A-CE990DB4305A}"/>
    <cellStyle name="Millares 2 4 5 7 3 2" xfId="41701" xr:uid="{90C3E02C-4C90-4F6D-98AF-21FDD6F8CD4B}"/>
    <cellStyle name="Millares 2 4 5 7 4" xfId="26803" xr:uid="{17B2C740-9F30-4DCC-AAD5-822D3935CA66}"/>
    <cellStyle name="Millares 2 4 5 7 5" xfId="48306" xr:uid="{F1AC25B2-CF83-44E8-910A-0DE596EFA7C7}"/>
    <cellStyle name="Millares 2 4 5 8" xfId="6938" xr:uid="{26926CEA-DF20-4663-94DC-8F793673E51A}"/>
    <cellStyle name="Millares 2 4 5 8 2" xfId="28441" xr:uid="{9CC9893A-C619-4A61-8C8E-FF7C4CA0E084}"/>
    <cellStyle name="Millares 2 4 5 9" xfId="8594" xr:uid="{5AC9A21B-D24A-43CB-B43D-A49ABAB4DF7F}"/>
    <cellStyle name="Millares 2 4 5 9 2" xfId="30097" xr:uid="{5C0F5510-DCD8-48B7-9085-32B29870F8B8}"/>
    <cellStyle name="Millares 2 4 6" xfId="611" xr:uid="{5023A0A8-A6EA-478D-9505-A7DBCC486AF7}"/>
    <cellStyle name="Millares 2 4 6 10" xfId="43620" xr:uid="{869F0DA4-3B0B-4C55-92C1-3875E232B535}"/>
    <cellStyle name="Millares 2 4 6 2" xfId="1557" xr:uid="{26713539-DE85-4FA8-9ED1-6829A03844A5}"/>
    <cellStyle name="Millares 2 4 6 2 2" xfId="4386" xr:uid="{5026D5E1-8E97-4CC2-B3A9-2CA7FA9A427E}"/>
    <cellStyle name="Millares 2 4 6 2 2 2" xfId="12652" xr:uid="{6BAD440C-CF03-4D4D-9FF3-93AD8F482353}"/>
    <cellStyle name="Millares 2 4 6 2 2 2 2" xfId="34155" xr:uid="{3C0DD14B-A528-46E8-8DFB-C6A995E8937C}"/>
    <cellStyle name="Millares 2 4 6 2 2 3" xfId="19287" xr:uid="{23F436EC-3319-47BB-A281-122C88A874B2}"/>
    <cellStyle name="Millares 2 4 6 2 2 3 2" xfId="40790" xr:uid="{CF8A482E-83EC-4B69-98F9-46D07B309F21}"/>
    <cellStyle name="Millares 2 4 6 2 2 4" xfId="25892" xr:uid="{DD2A8833-ECEE-4F6D-AA20-BDF07D4BEB76}"/>
    <cellStyle name="Millares 2 4 6 2 2 5" xfId="47395" xr:uid="{A5BD59D1-5F01-4ED5-90B4-B7DB82685DD1}"/>
    <cellStyle name="Millares 2 4 6 2 3" xfId="6525" xr:uid="{90EFA10F-6C8A-415A-B788-F20C2E2B5379}"/>
    <cellStyle name="Millares 2 4 6 2 3 2" xfId="14791" xr:uid="{B53F73AE-9A31-4D94-9FEA-53CEFBA12B67}"/>
    <cellStyle name="Millares 2 4 6 2 3 2 2" xfId="36294" xr:uid="{882FD0AB-8429-45A7-BBD6-E2885539B51D}"/>
    <cellStyle name="Millares 2 4 6 2 3 3" xfId="21426" xr:uid="{24DC271D-A6B1-4908-988E-0ADC4507C23E}"/>
    <cellStyle name="Millares 2 4 6 2 3 3 2" xfId="42929" xr:uid="{DD52C30B-4273-4B56-B215-A7A5C7C580C7}"/>
    <cellStyle name="Millares 2 4 6 2 3 4" xfId="28031" xr:uid="{94AD124F-291C-4CD5-868E-CB796C790058}"/>
    <cellStyle name="Millares 2 4 6 2 3 5" xfId="49534" xr:uid="{21C0EFCC-D805-4F8C-83A6-29E25D743307}"/>
    <cellStyle name="Millares 2 4 6 2 4" xfId="8166" xr:uid="{7AF01EF1-A6DE-4359-A37D-DD93A43DAAAB}"/>
    <cellStyle name="Millares 2 4 6 2 4 2" xfId="29669" xr:uid="{9CB9CD39-CB53-4108-B052-008D7F6204EB}"/>
    <cellStyle name="Millares 2 4 6 2 5" xfId="9823" xr:uid="{A80EF008-343A-4C2F-94AC-785A84FA5509}"/>
    <cellStyle name="Millares 2 4 6 2 5 2" xfId="31326" xr:uid="{C839023C-216D-410C-AFD6-08D7A9B75529}"/>
    <cellStyle name="Millares 2 4 6 2 6" xfId="16458" xr:uid="{7D5DCE45-4DD7-4EC5-A7E1-61F23CCFC033}"/>
    <cellStyle name="Millares 2 4 6 2 6 2" xfId="37961" xr:uid="{6589A88F-813D-4BF5-93A1-BCDAC642C128}"/>
    <cellStyle name="Millares 2 4 6 2 7" xfId="23063" xr:uid="{726B4C9B-A38A-4E7D-85F1-D2C24DE3C294}"/>
    <cellStyle name="Millares 2 4 6 2 8" xfId="44566" xr:uid="{05A51EC5-E8D4-4D90-80CA-4C3BAF4D5CDC}"/>
    <cellStyle name="Millares 2 4 6 3" xfId="2244" xr:uid="{74BEDC37-6823-4453-805E-872B86CC736C}"/>
    <cellStyle name="Millares 2 4 6 3 2" xfId="10510" xr:uid="{022F4445-1B43-41E8-9F91-420C2B0A0FAF}"/>
    <cellStyle name="Millares 2 4 6 3 2 2" xfId="32013" xr:uid="{C46D0E4A-8D6C-4E83-A20D-31300F29DE39}"/>
    <cellStyle name="Millares 2 4 6 3 3" xfId="17145" xr:uid="{A8ECD0EA-60EB-45EA-8208-A63C42F8664A}"/>
    <cellStyle name="Millares 2 4 6 3 3 2" xfId="38648" xr:uid="{6D3B5F83-A634-47B0-8486-C0D877099603}"/>
    <cellStyle name="Millares 2 4 6 3 4" xfId="23750" xr:uid="{06190B60-4B6F-4DAB-AA0E-3B1E5FAF9736}"/>
    <cellStyle name="Millares 2 4 6 3 5" xfId="45253" xr:uid="{B7282326-38AB-4E0E-8FD2-3131E6C98B99}"/>
    <cellStyle name="Millares 2 4 6 4" xfId="3440" xr:uid="{4B2B3764-3B69-4A22-AA5F-1571E22F467F}"/>
    <cellStyle name="Millares 2 4 6 4 2" xfId="11706" xr:uid="{CC1EF46F-265E-44E6-9FFC-6F86FC4460FB}"/>
    <cellStyle name="Millares 2 4 6 4 2 2" xfId="33209" xr:uid="{70425A15-AA18-4F5C-B22B-504EAB3380AC}"/>
    <cellStyle name="Millares 2 4 6 4 3" xfId="18341" xr:uid="{3CB6910E-F455-4DD7-91ED-2B424C83F412}"/>
    <cellStyle name="Millares 2 4 6 4 3 2" xfId="39844" xr:uid="{57E5DA35-0743-42FD-B4A4-AE3034EC2CAA}"/>
    <cellStyle name="Millares 2 4 6 4 4" xfId="24946" xr:uid="{A7606B2A-239A-4C04-BFCE-357716E36979}"/>
    <cellStyle name="Millares 2 4 6 4 5" xfId="46449" xr:uid="{97252CEB-B36E-4115-9822-178FD0050E62}"/>
    <cellStyle name="Millares 2 4 6 5" xfId="5579" xr:uid="{49F13B6A-E45F-4CED-B79E-51FEABB588D3}"/>
    <cellStyle name="Millares 2 4 6 5 2" xfId="13845" xr:uid="{C67FF696-BCC3-4F4F-A9CE-F335F7C237D3}"/>
    <cellStyle name="Millares 2 4 6 5 2 2" xfId="35348" xr:uid="{79B2D782-6162-4444-A21D-018BF18C0206}"/>
    <cellStyle name="Millares 2 4 6 5 3" xfId="20480" xr:uid="{1441A1F2-18DB-4392-A497-AFF300152E59}"/>
    <cellStyle name="Millares 2 4 6 5 3 2" xfId="41983" xr:uid="{1FA4C5B0-57D7-4420-AF44-ABC615158C98}"/>
    <cellStyle name="Millares 2 4 6 5 4" xfId="27085" xr:uid="{85FB761E-EC2C-4AAA-8A86-DB6E6F6B9597}"/>
    <cellStyle name="Millares 2 4 6 5 5" xfId="48588" xr:uid="{236C42EA-D8AC-4409-87A5-67820278084F}"/>
    <cellStyle name="Millares 2 4 6 6" xfId="7220" xr:uid="{30C5BBEF-654C-4B32-A4FC-72A801868963}"/>
    <cellStyle name="Millares 2 4 6 6 2" xfId="28723" xr:uid="{260B73C5-5326-49D4-B9F8-05B9ADB007E5}"/>
    <cellStyle name="Millares 2 4 6 7" xfId="8877" xr:uid="{9B0BA3EF-DFF3-447C-B2AB-19BECB8F98D1}"/>
    <cellStyle name="Millares 2 4 6 7 2" xfId="30380" xr:uid="{84ADC181-3D68-433E-A601-5C0990309325}"/>
    <cellStyle name="Millares 2 4 6 8" xfId="15512" xr:uid="{CC77D5FB-6087-44EC-BEED-AB78D3399D2E}"/>
    <cellStyle name="Millares 2 4 6 8 2" xfId="37015" xr:uid="{9D0493D2-6BE1-439F-A2F0-1E1B5B6D61A6}"/>
    <cellStyle name="Millares 2 4 6 9" xfId="22117" xr:uid="{746C13C5-D23C-4382-9200-CFF9E6410B41}"/>
    <cellStyle name="Millares 2 4 7" xfId="879" xr:uid="{13E045DD-D584-4595-8BE6-771F4C39FE80}"/>
    <cellStyle name="Millares 2 4 7 2" xfId="3708" xr:uid="{5D529BDC-8A82-4583-8238-665798606DBF}"/>
    <cellStyle name="Millares 2 4 7 2 2" xfId="11974" xr:uid="{E17FDC89-F5EB-4843-9902-DD3C74D20D22}"/>
    <cellStyle name="Millares 2 4 7 2 2 2" xfId="33477" xr:uid="{B42D72AE-4DD1-4725-BE2B-53DE208E53B4}"/>
    <cellStyle name="Millares 2 4 7 2 3" xfId="18609" xr:uid="{EDE63DD8-CA67-44A6-ACD4-032F5F5A93E6}"/>
    <cellStyle name="Millares 2 4 7 2 3 2" xfId="40112" xr:uid="{0AB853BE-83F6-467E-9755-4A0885FF0A83}"/>
    <cellStyle name="Millares 2 4 7 2 4" xfId="25214" xr:uid="{DE2835A7-C324-44D5-8DA6-480C360FFF76}"/>
    <cellStyle name="Millares 2 4 7 2 5" xfId="46717" xr:uid="{0607A026-8669-4ED0-926C-1DB2E754D9F6}"/>
    <cellStyle name="Millares 2 4 7 3" xfId="5847" xr:uid="{347144F2-54C6-4BD2-8D38-C471C297292F}"/>
    <cellStyle name="Millares 2 4 7 3 2" xfId="14113" xr:uid="{1C657DF4-580D-4531-8767-8E9C3542D116}"/>
    <cellStyle name="Millares 2 4 7 3 2 2" xfId="35616" xr:uid="{BABAB588-FA6A-4559-9A95-DF731E3467BC}"/>
    <cellStyle name="Millares 2 4 7 3 3" xfId="20748" xr:uid="{F4C2E0EA-7833-44C6-8BEA-C0BC05301185}"/>
    <cellStyle name="Millares 2 4 7 3 3 2" xfId="42251" xr:uid="{178B6C0A-8CA9-4569-B469-F9C5B84AE4AD}"/>
    <cellStyle name="Millares 2 4 7 3 4" xfId="27353" xr:uid="{037CBD92-3631-4B6C-832C-380F6AE6DC09}"/>
    <cellStyle name="Millares 2 4 7 3 5" xfId="48856" xr:uid="{0392234A-DD3E-41C2-B0A2-E29C8E5D6D17}"/>
    <cellStyle name="Millares 2 4 7 4" xfId="7488" xr:uid="{64466891-FE06-4412-9FE3-F31E7D1E2A92}"/>
    <cellStyle name="Millares 2 4 7 4 2" xfId="28991" xr:uid="{974F537B-A1EB-427B-ABC4-52DA543BDF6D}"/>
    <cellStyle name="Millares 2 4 7 5" xfId="9145" xr:uid="{AA5EEAAE-EE3D-4F55-8014-3C84C4FEB207}"/>
    <cellStyle name="Millares 2 4 7 5 2" xfId="30648" xr:uid="{DD6896F1-C33B-4816-AC07-EF2763A981FE}"/>
    <cellStyle name="Millares 2 4 7 6" xfId="15780" xr:uid="{C3D44E93-B0D3-4A4B-91F5-46686AA94956}"/>
    <cellStyle name="Millares 2 4 7 6 2" xfId="37283" xr:uid="{4F14EDAE-F23B-4E16-9664-16EA05E489A7}"/>
    <cellStyle name="Millares 2 4 7 7" xfId="22385" xr:uid="{8CA3BB4F-548A-4DC9-958D-D08FAA8853AE}"/>
    <cellStyle name="Millares 2 4 7 8" xfId="43888" xr:uid="{14AB0EB7-AC6D-4E60-A408-B92A0A4B4969}"/>
    <cellStyle name="Millares 2 4 8" xfId="1140" xr:uid="{2255955B-20BB-4E59-998E-F76B421E3472}"/>
    <cellStyle name="Millares 2 4 8 2" xfId="3969" xr:uid="{F53DE971-7B94-4E7D-A33B-FF6FAB7EF35E}"/>
    <cellStyle name="Millares 2 4 8 2 2" xfId="12235" xr:uid="{31492414-CCCE-4DF4-A895-775FB8F99430}"/>
    <cellStyle name="Millares 2 4 8 2 2 2" xfId="33738" xr:uid="{2865EA14-F15D-4BF0-AC84-0AFD342B939F}"/>
    <cellStyle name="Millares 2 4 8 2 3" xfId="18870" xr:uid="{62CC581A-37AD-436C-8199-C243609F2D44}"/>
    <cellStyle name="Millares 2 4 8 2 3 2" xfId="40373" xr:uid="{11E543F9-913D-46AD-86CF-7B96ACBA842E}"/>
    <cellStyle name="Millares 2 4 8 2 4" xfId="25475" xr:uid="{07C15E14-133D-45AB-B297-15F02C89C8E6}"/>
    <cellStyle name="Millares 2 4 8 2 5" xfId="46978" xr:uid="{E5DF6B3A-5455-4341-934C-604FB534C945}"/>
    <cellStyle name="Millares 2 4 8 3" xfId="6108" xr:uid="{4B3DC746-5730-4832-A38D-25D4EA6BDBA7}"/>
    <cellStyle name="Millares 2 4 8 3 2" xfId="14374" xr:uid="{13A8D512-C2D8-4B0A-99D7-A8197469E63B}"/>
    <cellStyle name="Millares 2 4 8 3 2 2" xfId="35877" xr:uid="{10AD6AE3-6633-4B4C-A23A-2C8EB50DC8FD}"/>
    <cellStyle name="Millares 2 4 8 3 3" xfId="21009" xr:uid="{F62F1556-7BDF-4CF4-AA28-BE661033FB04}"/>
    <cellStyle name="Millares 2 4 8 3 3 2" xfId="42512" xr:uid="{A3D585FA-7E8A-4182-A0E1-331B3E3407EB}"/>
    <cellStyle name="Millares 2 4 8 3 4" xfId="27614" xr:uid="{C48A543B-8182-445D-8B66-448FF08A0068}"/>
    <cellStyle name="Millares 2 4 8 3 5" xfId="49117" xr:uid="{DA484D2B-6D1F-489C-BA96-D72404D7085E}"/>
    <cellStyle name="Millares 2 4 8 4" xfId="7749" xr:uid="{A8952A81-D287-4391-A59E-BA01090CD684}"/>
    <cellStyle name="Millares 2 4 8 4 2" xfId="29252" xr:uid="{8F16074A-857D-45A9-9F34-32C162C3F331}"/>
    <cellStyle name="Millares 2 4 8 5" xfId="9406" xr:uid="{E41E35C3-417E-4115-84B5-40CBF141E8BF}"/>
    <cellStyle name="Millares 2 4 8 5 2" xfId="30909" xr:uid="{486E6F77-CA4D-4A28-8040-C068353A174A}"/>
    <cellStyle name="Millares 2 4 8 6" xfId="16041" xr:uid="{6233612E-3EE6-4DAC-8BD0-EE499B5B61E0}"/>
    <cellStyle name="Millares 2 4 8 6 2" xfId="37544" xr:uid="{1CE2513B-8424-4E5F-9573-80F428E793A7}"/>
    <cellStyle name="Millares 2 4 8 7" xfId="22646" xr:uid="{F6EF3B64-0B0A-4BF7-86A1-DC4A30B1AF93}"/>
    <cellStyle name="Millares 2 4 8 8" xfId="44149" xr:uid="{497FC3FC-DCE6-4B88-A7EF-CC1AF12076F9}"/>
    <cellStyle name="Millares 2 4 9" xfId="1828" xr:uid="{948A5C12-F398-4558-9361-8C4D0D4A4942}"/>
    <cellStyle name="Millares 2 4 9 2" xfId="10094" xr:uid="{2F829A20-A75B-4DDF-8663-02580A79127F}"/>
    <cellStyle name="Millares 2 4 9 2 2" xfId="31597" xr:uid="{0554B389-4C01-485D-845B-5DC866F3C2FE}"/>
    <cellStyle name="Millares 2 4 9 3" xfId="16729" xr:uid="{9488F24A-2456-40C2-8C9C-96051527239B}"/>
    <cellStyle name="Millares 2 4 9 3 2" xfId="38232" xr:uid="{D790A515-6BF5-4690-9D4C-A82E7C0BE1F3}"/>
    <cellStyle name="Millares 2 4 9 4" xfId="23334" xr:uid="{CC4E1373-9E14-4B69-8335-4C20C97299C1}"/>
    <cellStyle name="Millares 2 4 9 5" xfId="44837" xr:uid="{4DE2C729-AE21-455A-BB85-721C863802B7}"/>
    <cellStyle name="Millares 2 5" xfId="178" xr:uid="{E824E76D-4A4A-476E-BDE1-98343DC40F41}"/>
    <cellStyle name="Millares 2 5 10" xfId="4714" xr:uid="{50C1D7D2-21CE-4D3A-9A6F-D3E62A32778D}"/>
    <cellStyle name="Millares 2 5 10 2" xfId="12980" xr:uid="{598848F8-8A18-42B9-99FB-1F1B9B74FCF7}"/>
    <cellStyle name="Millares 2 5 10 2 2" xfId="34483" xr:uid="{C073066D-8C80-42A5-8A99-EE5C9BFEAC2C}"/>
    <cellStyle name="Millares 2 5 10 3" xfId="19615" xr:uid="{5C2BA4E1-D71A-4D15-88CF-5C85ACF33806}"/>
    <cellStyle name="Millares 2 5 10 3 2" xfId="41118" xr:uid="{916A7D98-E5C8-4968-8307-86D26930D8D6}"/>
    <cellStyle name="Millares 2 5 10 4" xfId="26220" xr:uid="{5CA970BC-5162-42AA-8E97-F554038B2D66}"/>
    <cellStyle name="Millares 2 5 10 5" xfId="47723" xr:uid="{F21C1EFE-7C3D-4259-94E5-955F0CA823DF}"/>
    <cellStyle name="Millares 2 5 11" xfId="5217" xr:uid="{D5A9CE07-E143-4E7D-A42A-353E77E9BC3D}"/>
    <cellStyle name="Millares 2 5 11 2" xfId="13483" xr:uid="{2B183E89-1907-4668-9492-2D406D7DA83B}"/>
    <cellStyle name="Millares 2 5 11 2 2" xfId="34986" xr:uid="{1C8E55A9-7264-499F-AA0B-324655718B03}"/>
    <cellStyle name="Millares 2 5 11 3" xfId="20118" xr:uid="{872FD0DA-CFBA-485A-81A4-028667DD4562}"/>
    <cellStyle name="Millares 2 5 11 3 2" xfId="41621" xr:uid="{5FA7A6CE-9FC1-4A48-B1D3-0221694C4791}"/>
    <cellStyle name="Millares 2 5 11 4" xfId="26723" xr:uid="{6D764DD9-8DD4-413A-8731-15CB4F55A519}"/>
    <cellStyle name="Millares 2 5 11 5" xfId="48226" xr:uid="{29DF1940-2379-4E4F-8F22-6C131CBD4D9E}"/>
    <cellStyle name="Millares 2 5 12" xfId="6858" xr:uid="{7DD4E26F-5F2E-45EC-A971-3CA5ADAC95ED}"/>
    <cellStyle name="Millares 2 5 12 2" xfId="28361" xr:uid="{AE87D588-F351-42D1-9F28-50ABB81941E3}"/>
    <cellStyle name="Millares 2 5 13" xfId="8512" xr:uid="{40DBF2D9-B29E-46F0-A18D-066D6D543CA7}"/>
    <cellStyle name="Millares 2 5 13 2" xfId="30015" xr:uid="{CA7AA30F-253F-4C44-A7EA-F8197717C388}"/>
    <cellStyle name="Millares 2 5 14" xfId="15151" xr:uid="{1F3D7ED8-A50A-49F6-AF9A-DB05053660B7}"/>
    <cellStyle name="Millares 2 5 14 2" xfId="36654" xr:uid="{431514F1-7466-48FF-BF28-A4B4DC511AFF}"/>
    <cellStyle name="Millares 2 5 15" xfId="21756" xr:uid="{7F62B3BA-0B31-4E8E-A6BF-A77E516D592D}"/>
    <cellStyle name="Millares 2 5 16" xfId="43259" xr:uid="{FC1ABFAC-AA12-4EE2-BDA0-44B7F59CC778}"/>
    <cellStyle name="Millares 2 5 2" xfId="509" xr:uid="{7C2AB363-CC8C-4842-83F2-3B30275FCDBF}"/>
    <cellStyle name="Millares 2 5 2 10" xfId="7120" xr:uid="{A11D20BE-3156-4137-B398-78D5DAD39C0C}"/>
    <cellStyle name="Millares 2 5 2 10 2" xfId="28623" xr:uid="{B5B185F8-2530-4E31-94CA-980DE4800E89}"/>
    <cellStyle name="Millares 2 5 2 11" xfId="8776" xr:uid="{3C6FDDAA-6C14-4792-8D54-08918025CACB}"/>
    <cellStyle name="Millares 2 5 2 11 2" xfId="30279" xr:uid="{6494B0F2-3132-4551-B423-0CC1582E6A25}"/>
    <cellStyle name="Millares 2 5 2 12" xfId="15412" xr:uid="{722752E7-591F-4213-B508-9CB88CABA607}"/>
    <cellStyle name="Millares 2 5 2 12 2" xfId="36915" xr:uid="{E4BC6EB1-78D4-4F84-8722-A29894811A73}"/>
    <cellStyle name="Millares 2 5 2 13" xfId="22017" xr:uid="{5A38DB8F-9731-4572-8A27-443740E71FF5}"/>
    <cellStyle name="Millares 2 5 2 14" xfId="43520" xr:uid="{53374353-DDA3-4CCC-8074-08F86519E03E}"/>
    <cellStyle name="Millares 2 5 2 2" xfId="791" xr:uid="{BF89ED15-9B91-4FD2-A95F-898A130103E9}"/>
    <cellStyle name="Millares 2 5 2 2 10" xfId="15692" xr:uid="{99DB7066-D418-43EF-97AE-3173591C0196}"/>
    <cellStyle name="Millares 2 5 2 2 10 2" xfId="37195" xr:uid="{C3570F29-AC16-4EF6-8C0A-F0BDA623A872}"/>
    <cellStyle name="Millares 2 5 2 2 11" xfId="22297" xr:uid="{E1A5756C-D218-498E-8D5F-03F9E1D9B5CD}"/>
    <cellStyle name="Millares 2 5 2 2 12" xfId="43800" xr:uid="{04CEE91D-D81E-4D4F-B3A4-6429DE8D538B}"/>
    <cellStyle name="Millares 2 5 2 2 2" xfId="1737" xr:uid="{C8D4C12C-B6D3-43AE-B455-78E1529C2558}"/>
    <cellStyle name="Millares 2 5 2 2 2 2" xfId="4566" xr:uid="{C0DD38B8-FA87-467E-8772-075266DCDD43}"/>
    <cellStyle name="Millares 2 5 2 2 2 2 2" xfId="12832" xr:uid="{3F77CDAA-B335-4A1B-B287-F19709D7EF45}"/>
    <cellStyle name="Millares 2 5 2 2 2 2 2 2" xfId="34335" xr:uid="{42B586E3-B193-4EA6-8F12-5882838E0238}"/>
    <cellStyle name="Millares 2 5 2 2 2 2 3" xfId="19467" xr:uid="{262ACC6B-2EF0-4EB2-8292-F4AFF98B2AEC}"/>
    <cellStyle name="Millares 2 5 2 2 2 2 3 2" xfId="40970" xr:uid="{7D80E8D4-ADBD-40F8-B6F1-2F20F074D2F4}"/>
    <cellStyle name="Millares 2 5 2 2 2 2 4" xfId="26072" xr:uid="{F07DE71F-25D8-491E-B770-B2AE402B6AF9}"/>
    <cellStyle name="Millares 2 5 2 2 2 2 5" xfId="47575" xr:uid="{FECA8C01-B0EE-4B84-A3CE-FF69762FEDE6}"/>
    <cellStyle name="Millares 2 5 2 2 2 3" xfId="6705" xr:uid="{9615341C-EA8E-40F7-A19D-EA7CA8079C06}"/>
    <cellStyle name="Millares 2 5 2 2 2 3 2" xfId="14971" xr:uid="{A49A2FD8-D83C-4A8A-BE17-79F03B68172E}"/>
    <cellStyle name="Millares 2 5 2 2 2 3 2 2" xfId="36474" xr:uid="{BEFF2CBF-BC4A-44EA-A252-CA74E8449F8C}"/>
    <cellStyle name="Millares 2 5 2 2 2 3 3" xfId="21606" xr:uid="{4A9D9614-4351-461B-A6C0-0BB8CA8E1A2C}"/>
    <cellStyle name="Millares 2 5 2 2 2 3 3 2" xfId="43109" xr:uid="{55146488-EB4F-46ED-961D-C1C3F98158D5}"/>
    <cellStyle name="Millares 2 5 2 2 2 3 4" xfId="28211" xr:uid="{68A76A42-DCBB-41DD-B2BF-32DD8C981BF8}"/>
    <cellStyle name="Millares 2 5 2 2 2 3 5" xfId="49714" xr:uid="{F874479C-B1C7-4984-9126-50A8A108123D}"/>
    <cellStyle name="Millares 2 5 2 2 2 4" xfId="8346" xr:uid="{365707AB-7210-4BBB-A2E0-E8759FB4BD97}"/>
    <cellStyle name="Millares 2 5 2 2 2 4 2" xfId="29849" xr:uid="{B40183F1-164D-4E7C-AE22-877C64E28CFC}"/>
    <cellStyle name="Millares 2 5 2 2 2 5" xfId="10003" xr:uid="{66259638-19DC-46CB-A0BB-4E3E12C92634}"/>
    <cellStyle name="Millares 2 5 2 2 2 5 2" xfId="31506" xr:uid="{5D7721CF-6E85-480F-A4DA-3A0373505371}"/>
    <cellStyle name="Millares 2 5 2 2 2 6" xfId="16638" xr:uid="{D2C0A3AB-3D22-4B3F-AB96-6F5759E90D84}"/>
    <cellStyle name="Millares 2 5 2 2 2 6 2" xfId="38141" xr:uid="{4039D800-26F5-4108-96CD-40C9BEAFBB93}"/>
    <cellStyle name="Millares 2 5 2 2 2 7" xfId="23243" xr:uid="{72BCBC26-288F-4A57-AA2B-1D97E4A28E81}"/>
    <cellStyle name="Millares 2 5 2 2 2 8" xfId="44746" xr:uid="{BC340E08-8CB3-4373-82EE-E1246A847135}"/>
    <cellStyle name="Millares 2 5 2 2 3" xfId="2424" xr:uid="{61ACAAFB-2BFF-4BCC-A453-1CA2D0D49EA2}"/>
    <cellStyle name="Millares 2 5 2 2 3 2" xfId="10690" xr:uid="{28791BF5-6745-4B0E-8E43-0C5EA128F173}"/>
    <cellStyle name="Millares 2 5 2 2 3 2 2" xfId="32193" xr:uid="{A6DAE063-CB42-432E-9506-CC13745E8DEB}"/>
    <cellStyle name="Millares 2 5 2 2 3 3" xfId="17325" xr:uid="{FCEBF966-ADF5-436C-BC61-B5BD840D6F09}"/>
    <cellStyle name="Millares 2 5 2 2 3 3 2" xfId="38828" xr:uid="{7535DD80-F947-4895-AC43-B925A50409AB}"/>
    <cellStyle name="Millares 2 5 2 2 3 4" xfId="23930" xr:uid="{8C2F8025-253A-419F-BA1D-351EBB9C734C}"/>
    <cellStyle name="Millares 2 5 2 2 3 5" xfId="45433" xr:uid="{5D92801B-BEB3-4179-AD75-165501A74D91}"/>
    <cellStyle name="Millares 2 5 2 2 4" xfId="2941" xr:uid="{27AC1516-9C2A-41D5-89CC-D86A4CC5BAE8}"/>
    <cellStyle name="Millares 2 5 2 2 4 2" xfId="11207" xr:uid="{49B3ED2A-DCA2-43B1-A9B0-94FC62E84D3C}"/>
    <cellStyle name="Millares 2 5 2 2 4 2 2" xfId="32710" xr:uid="{3383A778-4F07-4DBE-9DAD-4D470A40347A}"/>
    <cellStyle name="Millares 2 5 2 2 4 3" xfId="17842" xr:uid="{C4BEFB77-1E9E-4221-AA68-40A4C8E2A0B5}"/>
    <cellStyle name="Millares 2 5 2 2 4 3 2" xfId="39345" xr:uid="{F9D8D52A-8605-4677-ABD9-5CC8317DA06E}"/>
    <cellStyle name="Millares 2 5 2 2 4 4" xfId="24447" xr:uid="{0E05FFD7-3C8F-41A9-BA75-4536A827331C}"/>
    <cellStyle name="Millares 2 5 2 2 4 5" xfId="45950" xr:uid="{E2EA1DD7-93DE-44D1-BEF6-AE90B0ADA294}"/>
    <cellStyle name="Millares 2 5 2 2 5" xfId="3620" xr:uid="{7680DFF6-D14A-46DA-A4F3-B1D81A062B37}"/>
    <cellStyle name="Millares 2 5 2 2 5 2" xfId="11886" xr:uid="{BDC2E0B7-4739-4C89-AF72-3CA33083C710}"/>
    <cellStyle name="Millares 2 5 2 2 5 2 2" xfId="33389" xr:uid="{3B0C92A0-0DAC-432A-B847-DC594EBFD94B}"/>
    <cellStyle name="Millares 2 5 2 2 5 3" xfId="18521" xr:uid="{3B4504BE-12B8-4367-B1BA-83B53CA8924E}"/>
    <cellStyle name="Millares 2 5 2 2 5 3 2" xfId="40024" xr:uid="{E5003311-6FC7-4B2C-BD43-B163C8A60B19}"/>
    <cellStyle name="Millares 2 5 2 2 5 4" xfId="25126" xr:uid="{D736A213-1633-46F7-B2BA-91DCF2FED547}"/>
    <cellStyle name="Millares 2 5 2 2 5 5" xfId="46629" xr:uid="{2F3F3000-C710-4CC6-9104-55F464135DE6}"/>
    <cellStyle name="Millares 2 5 2 2 6" xfId="5085" xr:uid="{C270C0B8-2EFE-468B-9BC6-72DD36CCDCFE}"/>
    <cellStyle name="Millares 2 5 2 2 6 2" xfId="13351" xr:uid="{48C4086D-CFA5-45A8-A016-57FE8CFDCDB9}"/>
    <cellStyle name="Millares 2 5 2 2 6 2 2" xfId="34854" xr:uid="{F0661D50-6612-4394-A2C4-2AFE595BC870}"/>
    <cellStyle name="Millares 2 5 2 2 6 3" xfId="19986" xr:uid="{DB66642B-F564-46D3-9335-69AFAF780F26}"/>
    <cellStyle name="Millares 2 5 2 2 6 3 2" xfId="41489" xr:uid="{C4EF4FB9-ECF5-47C1-B0FE-E7AFCF831A2D}"/>
    <cellStyle name="Millares 2 5 2 2 6 4" xfId="26591" xr:uid="{FE661D13-6342-4094-8734-F6BA26422F3E}"/>
    <cellStyle name="Millares 2 5 2 2 6 5" xfId="48094" xr:uid="{ED726EA2-D4C8-42B8-AC09-A83F1F79F467}"/>
    <cellStyle name="Millares 2 5 2 2 7" xfId="5759" xr:uid="{116944C2-3E4F-46B1-8940-C32EA8B7F817}"/>
    <cellStyle name="Millares 2 5 2 2 7 2" xfId="14025" xr:uid="{E74EB802-30E1-4029-A98A-DEDB6D3CE525}"/>
    <cellStyle name="Millares 2 5 2 2 7 2 2" xfId="35528" xr:uid="{829DADFE-6FA0-4F55-842D-A52FCDDD2E25}"/>
    <cellStyle name="Millares 2 5 2 2 7 3" xfId="20660" xr:uid="{8F6DF12F-57C4-4F44-B6E4-65F2E9DB3D39}"/>
    <cellStyle name="Millares 2 5 2 2 7 3 2" xfId="42163" xr:uid="{70805DDD-0EC9-49D4-BFF0-1967D007270B}"/>
    <cellStyle name="Millares 2 5 2 2 7 4" xfId="27265" xr:uid="{8E7B73C8-2070-4079-8BB6-CECD0ACCD6D1}"/>
    <cellStyle name="Millares 2 5 2 2 7 5" xfId="48768" xr:uid="{AD1E973B-E13C-496F-B4B8-F8FCF5B8F7B8}"/>
    <cellStyle name="Millares 2 5 2 2 8" xfId="7400" xr:uid="{64E6D1C7-953A-4FE8-8C2C-DCE4616ACC6E}"/>
    <cellStyle name="Millares 2 5 2 2 8 2" xfId="28903" xr:uid="{B941EDF2-05AD-4CF7-8800-9C38760857B7}"/>
    <cellStyle name="Millares 2 5 2 2 9" xfId="9057" xr:uid="{38C2E0D7-D724-4FD5-996F-6F6EA1370D86}"/>
    <cellStyle name="Millares 2 5 2 2 9 2" xfId="30560" xr:uid="{93F034FF-F14B-44CC-BC7D-97413DF7F864}"/>
    <cellStyle name="Millares 2 5 2 3" xfId="1061" xr:uid="{B8D8CD0E-C22B-4A68-B6C3-3F32A97C83CD}"/>
    <cellStyle name="Millares 2 5 2 3 2" xfId="3890" xr:uid="{BDE5058B-7BAF-440D-A32A-6A6C5E5538E0}"/>
    <cellStyle name="Millares 2 5 2 3 2 2" xfId="12156" xr:uid="{F9571FC0-C392-4561-8298-A20ECC8A8011}"/>
    <cellStyle name="Millares 2 5 2 3 2 2 2" xfId="33659" xr:uid="{3E302606-F0AD-440D-9906-CF33AD4FE2BD}"/>
    <cellStyle name="Millares 2 5 2 3 2 3" xfId="18791" xr:uid="{EE428BC6-6BD5-471A-9F10-B38671C8ECB6}"/>
    <cellStyle name="Millares 2 5 2 3 2 3 2" xfId="40294" xr:uid="{2A623943-C66A-4221-8350-B5F97F03054E}"/>
    <cellStyle name="Millares 2 5 2 3 2 4" xfId="25396" xr:uid="{BE280801-6A40-4AA0-9CBE-32B18A08AF38}"/>
    <cellStyle name="Millares 2 5 2 3 2 5" xfId="46899" xr:uid="{E2999B48-89C7-43DA-B36C-066BC1B9C487}"/>
    <cellStyle name="Millares 2 5 2 3 3" xfId="6029" xr:uid="{1F590667-F727-4DAE-9BA2-9CA26042FD7F}"/>
    <cellStyle name="Millares 2 5 2 3 3 2" xfId="14295" xr:uid="{5CBA9B1B-5FA5-4718-BBA4-17EDFFD7E7B9}"/>
    <cellStyle name="Millares 2 5 2 3 3 2 2" xfId="35798" xr:uid="{145D7ADA-83DE-4C0C-AC05-C121F3D09C95}"/>
    <cellStyle name="Millares 2 5 2 3 3 3" xfId="20930" xr:uid="{48F63AEC-F83B-4393-8E54-59FAC66EF145}"/>
    <cellStyle name="Millares 2 5 2 3 3 3 2" xfId="42433" xr:uid="{4084F063-47D4-48F5-BAFC-736E6AEFC55A}"/>
    <cellStyle name="Millares 2 5 2 3 3 4" xfId="27535" xr:uid="{B269316C-6F21-4C77-863D-C3E809CE77B0}"/>
    <cellStyle name="Millares 2 5 2 3 3 5" xfId="49038" xr:uid="{6494F028-B758-436E-9D6D-ABD6795E7441}"/>
    <cellStyle name="Millares 2 5 2 3 4" xfId="7670" xr:uid="{BE5154E5-133E-4017-AF56-014569F68990}"/>
    <cellStyle name="Millares 2 5 2 3 4 2" xfId="29173" xr:uid="{1332116C-FEDF-4944-B03B-43039B49C93F}"/>
    <cellStyle name="Millares 2 5 2 3 5" xfId="9327" xr:uid="{927F2A45-4396-457A-B114-66F2224E9623}"/>
    <cellStyle name="Millares 2 5 2 3 5 2" xfId="30830" xr:uid="{894E7B47-3CAE-41D6-9FF5-B05B1477497F}"/>
    <cellStyle name="Millares 2 5 2 3 6" xfId="15962" xr:uid="{B1947D9E-3ED4-409A-BA77-BF96D1BCE4F3}"/>
    <cellStyle name="Millares 2 5 2 3 6 2" xfId="37465" xr:uid="{3FDB254F-BE57-49B2-9C62-43FFDD62F42F}"/>
    <cellStyle name="Millares 2 5 2 3 7" xfId="22567" xr:uid="{283E7A5D-CCED-466B-B1CF-73617AD0D7EB}"/>
    <cellStyle name="Millares 2 5 2 3 8" xfId="44070" xr:uid="{4D62F3F4-A124-49F7-9A34-5DED179D651F}"/>
    <cellStyle name="Millares 2 5 2 4" xfId="1457" xr:uid="{EEF6DC18-1127-4C02-B987-6020A29143BE}"/>
    <cellStyle name="Millares 2 5 2 4 2" xfId="4286" xr:uid="{F0A2A42A-916F-4666-8990-8C6FD06AB7CB}"/>
    <cellStyle name="Millares 2 5 2 4 2 2" xfId="12552" xr:uid="{F4461FE7-6CC1-4C62-A983-96355ACC5A04}"/>
    <cellStyle name="Millares 2 5 2 4 2 2 2" xfId="34055" xr:uid="{C41DDCAF-5D73-4BB0-9C92-8D1B870DD0DA}"/>
    <cellStyle name="Millares 2 5 2 4 2 3" xfId="19187" xr:uid="{29D9B0DE-137D-4450-A97F-0A7A235FE3BC}"/>
    <cellStyle name="Millares 2 5 2 4 2 3 2" xfId="40690" xr:uid="{AA90C263-07D3-47E4-A0A1-662764A10FA6}"/>
    <cellStyle name="Millares 2 5 2 4 2 4" xfId="25792" xr:uid="{74A8D78D-E39C-4287-A65C-A80A7C8DAD3B}"/>
    <cellStyle name="Millares 2 5 2 4 2 5" xfId="47295" xr:uid="{98DCD7B7-6663-4AFC-AA39-4AB13483B920}"/>
    <cellStyle name="Millares 2 5 2 4 3" xfId="6425" xr:uid="{606D5DC1-AE4B-4E9D-836E-7784FC812B28}"/>
    <cellStyle name="Millares 2 5 2 4 3 2" xfId="14691" xr:uid="{A8C08851-D284-4100-A563-55C598394756}"/>
    <cellStyle name="Millares 2 5 2 4 3 2 2" xfId="36194" xr:uid="{2A0D5ACE-51D3-4A0E-B8C8-8A203522A076}"/>
    <cellStyle name="Millares 2 5 2 4 3 3" xfId="21326" xr:uid="{F573735A-938D-480E-82AB-552E297230C7}"/>
    <cellStyle name="Millares 2 5 2 4 3 3 2" xfId="42829" xr:uid="{576291D6-2644-4632-9797-0C865F75D359}"/>
    <cellStyle name="Millares 2 5 2 4 3 4" xfId="27931" xr:uid="{C81B6E20-2301-4707-9773-7A2C09299E82}"/>
    <cellStyle name="Millares 2 5 2 4 3 5" xfId="49434" xr:uid="{F1FBA0E0-CAB8-4FA8-811F-0CC3F5FD859A}"/>
    <cellStyle name="Millares 2 5 2 4 4" xfId="8066" xr:uid="{781AC911-20A8-4C40-99C9-D8D87E2E22AD}"/>
    <cellStyle name="Millares 2 5 2 4 4 2" xfId="29569" xr:uid="{179D2761-E47E-457E-A137-8010917B7CC3}"/>
    <cellStyle name="Millares 2 5 2 4 5" xfId="9723" xr:uid="{E9FEF7B0-DD98-4750-9EE6-39B2B7552A7F}"/>
    <cellStyle name="Millares 2 5 2 4 5 2" xfId="31226" xr:uid="{E52EBD1E-7C2D-4526-9BEB-242337D25760}"/>
    <cellStyle name="Millares 2 5 2 4 6" xfId="16358" xr:uid="{CE0E113D-6FDE-4AC1-A041-CBF5D3859294}"/>
    <cellStyle name="Millares 2 5 2 4 6 2" xfId="37861" xr:uid="{438D3990-DF6B-4CB1-B72C-A59E528D54D8}"/>
    <cellStyle name="Millares 2 5 2 4 7" xfId="22963" xr:uid="{C9B16CD6-4D40-4096-B2E5-912FFB0A350B}"/>
    <cellStyle name="Millares 2 5 2 4 8" xfId="44466" xr:uid="{73BBA024-8641-4AA2-BABB-7A178A9A7456}"/>
    <cellStyle name="Millares 2 5 2 5" xfId="2144" xr:uid="{9FE9E7C1-040F-4639-9C29-756518C351C0}"/>
    <cellStyle name="Millares 2 5 2 5 2" xfId="10410" xr:uid="{101AA13C-58DB-4543-994E-CF45C43E361C}"/>
    <cellStyle name="Millares 2 5 2 5 2 2" xfId="31913" xr:uid="{FE921765-169A-4033-ACCB-52AC6A3210A3}"/>
    <cellStyle name="Millares 2 5 2 5 3" xfId="17045" xr:uid="{E5DE1899-FFA9-4697-B1F5-3542427656EC}"/>
    <cellStyle name="Millares 2 5 2 5 3 2" xfId="38548" xr:uid="{D43674FD-EF9C-42C1-BA97-4B3EB53D1061}"/>
    <cellStyle name="Millares 2 5 2 5 4" xfId="23650" xr:uid="{B8DEBA83-1418-4EF9-B5A4-FAAEC3112494}"/>
    <cellStyle name="Millares 2 5 2 5 5" xfId="45153" xr:uid="{B22E8157-B103-46CA-9858-D3DA7AACC1A4}"/>
    <cellStyle name="Millares 2 5 2 6" xfId="2692" xr:uid="{7EC645A7-32A3-43EC-94D8-2BB8A0368A8D}"/>
    <cellStyle name="Millares 2 5 2 6 2" xfId="10958" xr:uid="{0C7EE9A7-4AC9-4933-9EFD-32240B554423}"/>
    <cellStyle name="Millares 2 5 2 6 2 2" xfId="32461" xr:uid="{D3E8F262-B69D-4284-AC81-CC960353B24B}"/>
    <cellStyle name="Millares 2 5 2 6 3" xfId="17593" xr:uid="{2F6E9B42-410E-4F6D-A031-EBF59612F7E5}"/>
    <cellStyle name="Millares 2 5 2 6 3 2" xfId="39096" xr:uid="{45C159C2-4F86-4D7D-A11C-FA06EC3CBCBB}"/>
    <cellStyle name="Millares 2 5 2 6 4" xfId="24198" xr:uid="{90BD1BED-2B4F-4006-893E-5A4EE25EA219}"/>
    <cellStyle name="Millares 2 5 2 6 5" xfId="45701" xr:uid="{0D99FCB7-22E0-4F09-B29F-47D6E70E1FCE}"/>
    <cellStyle name="Millares 2 5 2 7" xfId="3340" xr:uid="{D52BCFEF-5DFA-41E5-87B3-9A738046FA94}"/>
    <cellStyle name="Millares 2 5 2 7 2" xfId="11606" xr:uid="{7FB9C8D2-7B40-4054-A126-92EEDB2C2167}"/>
    <cellStyle name="Millares 2 5 2 7 2 2" xfId="33109" xr:uid="{AD09B63A-20FF-486A-8272-D25EE924C159}"/>
    <cellStyle name="Millares 2 5 2 7 3" xfId="18241" xr:uid="{4F8125A3-1EDC-43C0-A5EB-B09D4FF0A05E}"/>
    <cellStyle name="Millares 2 5 2 7 3 2" xfId="39744" xr:uid="{C00AF8E3-B905-49A8-8541-6EC2875E1539}"/>
    <cellStyle name="Millares 2 5 2 7 4" xfId="24846" xr:uid="{4E18D49A-9FE7-40C2-BC87-9AE1C4A3A436}"/>
    <cellStyle name="Millares 2 5 2 7 5" xfId="46349" xr:uid="{D1A91A86-D23F-438A-81A5-82B82B7351C5}"/>
    <cellStyle name="Millares 2 5 2 8" xfId="4836" xr:uid="{85AAD458-49E4-46C7-A8D2-B9E5B0A5BC93}"/>
    <cellStyle name="Millares 2 5 2 8 2" xfId="13102" xr:uid="{D463FFBC-423C-48B6-9C33-9FF6DF665F01}"/>
    <cellStyle name="Millares 2 5 2 8 2 2" xfId="34605" xr:uid="{F76ABD97-25EA-41D3-8FF3-CCFBD4BD250C}"/>
    <cellStyle name="Millares 2 5 2 8 3" xfId="19737" xr:uid="{4441DA72-6037-46EE-92C5-8E09D54FC4F0}"/>
    <cellStyle name="Millares 2 5 2 8 3 2" xfId="41240" xr:uid="{C6AEB154-9ABC-4477-8B54-13A673FEF44B}"/>
    <cellStyle name="Millares 2 5 2 8 4" xfId="26342" xr:uid="{EF0E260D-F36D-4CBD-B968-84EB83A8D470}"/>
    <cellStyle name="Millares 2 5 2 8 5" xfId="47845" xr:uid="{9E6B5D94-0508-49FA-B5FB-410DC8F08C2E}"/>
    <cellStyle name="Millares 2 5 2 9" xfId="5479" xr:uid="{934B9036-CF50-4267-8C6E-4081ADF31BF5}"/>
    <cellStyle name="Millares 2 5 2 9 2" xfId="13745" xr:uid="{8AAF47CC-8D18-4D38-BCBD-7A0F8A4CB8EB}"/>
    <cellStyle name="Millares 2 5 2 9 2 2" xfId="35248" xr:uid="{0C2A2E75-2BF7-46C6-BC1B-4CF5C6749472}"/>
    <cellStyle name="Millares 2 5 2 9 3" xfId="20380" xr:uid="{2265ECC7-CC13-4B34-8D83-91A6F5800822}"/>
    <cellStyle name="Millares 2 5 2 9 3 2" xfId="41883" xr:uid="{8BC39307-C3FF-48F3-ACF4-D2CCE9D80DCE}"/>
    <cellStyle name="Millares 2 5 2 9 4" xfId="26985" xr:uid="{68DB4E95-4CB2-4755-BC03-B9889C7FE803}"/>
    <cellStyle name="Millares 2 5 2 9 5" xfId="48488" xr:uid="{BAD25C02-66BC-408C-A165-6C941EFDAE1E}"/>
    <cellStyle name="Millares 2 5 3" xfId="382" xr:uid="{A72CD79D-6E9E-4CEC-874B-7B0B9E2619C6}"/>
    <cellStyle name="Millares 2 5 3 10" xfId="15285" xr:uid="{F55F32D8-1B24-4044-A7F6-84E241BD635F}"/>
    <cellStyle name="Millares 2 5 3 10 2" xfId="36788" xr:uid="{797F459F-C73A-43D6-BDC2-F0ED5CCC9470}"/>
    <cellStyle name="Millares 2 5 3 11" xfId="21890" xr:uid="{513E50F4-07B7-4911-B5E7-369B2B6922A0}"/>
    <cellStyle name="Millares 2 5 3 12" xfId="43393" xr:uid="{8C4C0F61-9FB1-40F3-BA73-A024F86E015E}"/>
    <cellStyle name="Millares 2 5 3 2" xfId="1330" xr:uid="{D312FE70-15C7-422F-9686-8DDFF0D75188}"/>
    <cellStyle name="Millares 2 5 3 2 2" xfId="4159" xr:uid="{255B0048-20CE-4F68-B573-988FA4768D1A}"/>
    <cellStyle name="Millares 2 5 3 2 2 2" xfId="12425" xr:uid="{1322378E-16FA-490B-A52B-E151618F4595}"/>
    <cellStyle name="Millares 2 5 3 2 2 2 2" xfId="33928" xr:uid="{1EA0D998-FAAB-4BA4-B4BE-6FF894707FBA}"/>
    <cellStyle name="Millares 2 5 3 2 2 3" xfId="19060" xr:uid="{37408502-2983-486B-A6C9-1AEB2C55FE2A}"/>
    <cellStyle name="Millares 2 5 3 2 2 3 2" xfId="40563" xr:uid="{67CCB360-1C98-46D1-8780-B35E67CA3322}"/>
    <cellStyle name="Millares 2 5 3 2 2 4" xfId="25665" xr:uid="{F2E86467-0053-416F-B596-D44ABE3BC987}"/>
    <cellStyle name="Millares 2 5 3 2 2 5" xfId="47168" xr:uid="{CA86C29F-5CCC-4485-A387-256542F34E9E}"/>
    <cellStyle name="Millares 2 5 3 2 3" xfId="6298" xr:uid="{2CD4E022-89C5-495E-8212-B53281110B29}"/>
    <cellStyle name="Millares 2 5 3 2 3 2" xfId="14564" xr:uid="{B208BDA1-614F-4E53-8473-E5CD4F21C616}"/>
    <cellStyle name="Millares 2 5 3 2 3 2 2" xfId="36067" xr:uid="{7F0EDE79-0B21-4D7F-B442-4C8919379A97}"/>
    <cellStyle name="Millares 2 5 3 2 3 3" xfId="21199" xr:uid="{983BBFB6-60DF-407F-A3D4-DA9EEB056D4C}"/>
    <cellStyle name="Millares 2 5 3 2 3 3 2" xfId="42702" xr:uid="{758822D4-0A9F-43A1-9B12-B1CD9E686DDF}"/>
    <cellStyle name="Millares 2 5 3 2 3 4" xfId="27804" xr:uid="{1A6D6379-4DE6-4345-AB39-813BE1253297}"/>
    <cellStyle name="Millares 2 5 3 2 3 5" xfId="49307" xr:uid="{14F2C442-FA0C-4EF2-97AE-3FBC8C88B88C}"/>
    <cellStyle name="Millares 2 5 3 2 4" xfId="7939" xr:uid="{CCF8436D-6C03-4F5F-869F-54A94919CE87}"/>
    <cellStyle name="Millares 2 5 3 2 4 2" xfId="29442" xr:uid="{09352D41-F51F-4A3E-B70D-ABCF9A6D866D}"/>
    <cellStyle name="Millares 2 5 3 2 5" xfId="9596" xr:uid="{B6CDF14A-285A-4EDA-A675-65811E903451}"/>
    <cellStyle name="Millares 2 5 3 2 5 2" xfId="31099" xr:uid="{965E3C45-AEDD-4E47-85EA-B9A634AF8A7A}"/>
    <cellStyle name="Millares 2 5 3 2 6" xfId="16231" xr:uid="{495751B3-14F6-4BF1-A97B-FC5595E7DB3B}"/>
    <cellStyle name="Millares 2 5 3 2 6 2" xfId="37734" xr:uid="{F8A76BE1-1843-48FE-8B26-BF22B9C51A42}"/>
    <cellStyle name="Millares 2 5 3 2 7" xfId="22836" xr:uid="{4169055A-511E-4575-B3BC-BF7E1FAAF1CC}"/>
    <cellStyle name="Millares 2 5 3 2 8" xfId="44339" xr:uid="{FD08EA55-8203-49C9-8237-FEFCDA453986}"/>
    <cellStyle name="Millares 2 5 3 3" xfId="2017" xr:uid="{48CD99DF-8E35-487F-B965-CFF776C39BE5}"/>
    <cellStyle name="Millares 2 5 3 3 2" xfId="10283" xr:uid="{BDF0C8FD-C084-4BA8-9520-4B8B4C785E5B}"/>
    <cellStyle name="Millares 2 5 3 3 2 2" xfId="31786" xr:uid="{D3C0E1E2-0EC4-4CD2-9E03-77CBA1ED3162}"/>
    <cellStyle name="Millares 2 5 3 3 3" xfId="16918" xr:uid="{870F0501-5561-42CB-81EC-C26D4A94BA4F}"/>
    <cellStyle name="Millares 2 5 3 3 3 2" xfId="38421" xr:uid="{2B406282-4644-4211-A526-68D3C083CBBA}"/>
    <cellStyle name="Millares 2 5 3 3 4" xfId="23523" xr:uid="{ED442901-9DC7-4270-88A6-B6DF2B734166}"/>
    <cellStyle name="Millares 2 5 3 3 5" xfId="45026" xr:uid="{CE4A0160-3DDF-4429-A0AA-4DF91BFC9A3B}"/>
    <cellStyle name="Millares 2 5 3 4" xfId="2816" xr:uid="{687FB7EF-6384-4052-ABBC-4408B25501B7}"/>
    <cellStyle name="Millares 2 5 3 4 2" xfId="11082" xr:uid="{96B2040D-4489-472C-A7F9-BE237FC9DB54}"/>
    <cellStyle name="Millares 2 5 3 4 2 2" xfId="32585" xr:uid="{67000B1D-01D9-483F-BDEA-E07FAE13B3D1}"/>
    <cellStyle name="Millares 2 5 3 4 3" xfId="17717" xr:uid="{4C5AB99A-37A8-4603-8CFA-C87C635AB851}"/>
    <cellStyle name="Millares 2 5 3 4 3 2" xfId="39220" xr:uid="{FA1FFC1B-6EC8-4E3B-A31F-5E56EA9AED74}"/>
    <cellStyle name="Millares 2 5 3 4 4" xfId="24322" xr:uid="{C6C02C14-67AF-4E62-877A-7CD8AC82F6F3}"/>
    <cellStyle name="Millares 2 5 3 4 5" xfId="45825" xr:uid="{FCB57CE8-BEA0-41AD-9649-03C1C16DF7B9}"/>
    <cellStyle name="Millares 2 5 3 5" xfId="3213" xr:uid="{25CB1D50-6833-481E-8658-5B690B97CE35}"/>
    <cellStyle name="Millares 2 5 3 5 2" xfId="11479" xr:uid="{FECCAA07-0420-4F07-B18B-BA259C5BD001}"/>
    <cellStyle name="Millares 2 5 3 5 2 2" xfId="32982" xr:uid="{2D1D06D3-76D9-447D-9B0E-0551C360E545}"/>
    <cellStyle name="Millares 2 5 3 5 3" xfId="18114" xr:uid="{A2D97B0C-5845-43E5-A9B2-35DAA47D52B8}"/>
    <cellStyle name="Millares 2 5 3 5 3 2" xfId="39617" xr:uid="{374E266D-91D1-4AF7-8C85-4069818EB1DB}"/>
    <cellStyle name="Millares 2 5 3 5 4" xfId="24719" xr:uid="{161A8F4D-F8E2-44DA-8618-079A37235113}"/>
    <cellStyle name="Millares 2 5 3 5 5" xfId="46222" xr:uid="{8492E467-D7FF-40DC-8459-2CD0494880DE}"/>
    <cellStyle name="Millares 2 5 3 6" xfId="4960" xr:uid="{9FC3D67D-78F8-4723-8088-020303CD6C2D}"/>
    <cellStyle name="Millares 2 5 3 6 2" xfId="13226" xr:uid="{C2882E5E-C987-410F-80FB-58BFC136A7E2}"/>
    <cellStyle name="Millares 2 5 3 6 2 2" xfId="34729" xr:uid="{52A8B6DE-3E8C-4A14-B883-F484E1D527B5}"/>
    <cellStyle name="Millares 2 5 3 6 3" xfId="19861" xr:uid="{56EED60E-132A-4228-892E-47F85910BA68}"/>
    <cellStyle name="Millares 2 5 3 6 3 2" xfId="41364" xr:uid="{F1D00792-3E19-40F8-9244-647B9A887A8D}"/>
    <cellStyle name="Millares 2 5 3 6 4" xfId="26466" xr:uid="{58D2C0C6-399A-49A8-9187-EE723518DEC7}"/>
    <cellStyle name="Millares 2 5 3 6 5" xfId="47969" xr:uid="{0A844191-EBF2-43DA-950A-1A65A7B524DF}"/>
    <cellStyle name="Millares 2 5 3 7" xfId="5352" xr:uid="{4BBCA8F5-31DE-4DFF-BBD7-2EE4A53F49AD}"/>
    <cellStyle name="Millares 2 5 3 7 2" xfId="13618" xr:uid="{D6864F3A-A50D-46D8-AF44-7762D991194A}"/>
    <cellStyle name="Millares 2 5 3 7 2 2" xfId="35121" xr:uid="{414AD9A0-01A1-4968-A25C-AEE72AAF6825}"/>
    <cellStyle name="Millares 2 5 3 7 3" xfId="20253" xr:uid="{F8B57FEA-E2D1-4EFB-A4CF-6FBFC2D36D51}"/>
    <cellStyle name="Millares 2 5 3 7 3 2" xfId="41756" xr:uid="{BCE9047A-5ADF-4D69-9347-10AAF1531190}"/>
    <cellStyle name="Millares 2 5 3 7 4" xfId="26858" xr:uid="{55129818-7B9B-4EB1-81D4-2A81B83B9CCF}"/>
    <cellStyle name="Millares 2 5 3 7 5" xfId="48361" xr:uid="{377CF19B-90DC-4044-B470-B89B15B917D9}"/>
    <cellStyle name="Millares 2 5 3 8" xfId="6993" xr:uid="{10F3E6C0-A7FF-4C57-B968-6C00AF400060}"/>
    <cellStyle name="Millares 2 5 3 8 2" xfId="28496" xr:uid="{3BB7D664-7D41-4C10-9AC1-8F107EC9422B}"/>
    <cellStyle name="Millares 2 5 3 9" xfId="8649" xr:uid="{6E05B975-51D5-4109-A02E-EF51F954DECC}"/>
    <cellStyle name="Millares 2 5 3 9 2" xfId="30152" xr:uid="{7B4A8DA5-39B4-4AFB-8DE7-3B6440AA701B}"/>
    <cellStyle name="Millares 2 5 4" xfId="666" xr:uid="{E376ACED-8D6B-4C02-BB89-5469269AEEAE}"/>
    <cellStyle name="Millares 2 5 4 10" xfId="43675" xr:uid="{5D6FCCA8-3FB5-420B-9D2D-6329E6500738}"/>
    <cellStyle name="Millares 2 5 4 2" xfId="1612" xr:uid="{89933DCF-8CBF-433B-AEB2-6B6C1C2DD8F3}"/>
    <cellStyle name="Millares 2 5 4 2 2" xfId="4441" xr:uid="{0790FD80-DC89-409B-B30B-692A2EAE53D1}"/>
    <cellStyle name="Millares 2 5 4 2 2 2" xfId="12707" xr:uid="{4E0D4105-97ED-4A6D-9A88-25121BED2789}"/>
    <cellStyle name="Millares 2 5 4 2 2 2 2" xfId="34210" xr:uid="{FFDE8383-BCA6-4A96-9B4D-AA673190E2EF}"/>
    <cellStyle name="Millares 2 5 4 2 2 3" xfId="19342" xr:uid="{87EE5C92-CB24-4F6F-8142-94DCE627C1BF}"/>
    <cellStyle name="Millares 2 5 4 2 2 3 2" xfId="40845" xr:uid="{BDF19453-6241-48EA-8E2A-510DA43E5F59}"/>
    <cellStyle name="Millares 2 5 4 2 2 4" xfId="25947" xr:uid="{8118DDC2-6CBD-42D9-9D1A-543C763E22D6}"/>
    <cellStyle name="Millares 2 5 4 2 2 5" xfId="47450" xr:uid="{42AECC04-97E4-4D1A-B406-C450B11553A6}"/>
    <cellStyle name="Millares 2 5 4 2 3" xfId="6580" xr:uid="{4B2E3903-097C-48E3-BE2D-E612FE575CE4}"/>
    <cellStyle name="Millares 2 5 4 2 3 2" xfId="14846" xr:uid="{45704600-98FA-4C5B-85A8-66271925A7C0}"/>
    <cellStyle name="Millares 2 5 4 2 3 2 2" xfId="36349" xr:uid="{FB017913-0BB6-415F-B376-9FE7A8C42E1A}"/>
    <cellStyle name="Millares 2 5 4 2 3 3" xfId="21481" xr:uid="{893D2CB2-C62E-4DBB-92E9-A9EAC534F013}"/>
    <cellStyle name="Millares 2 5 4 2 3 3 2" xfId="42984" xr:uid="{5A671A5A-47BA-4493-BBB4-0A2C24DFEE89}"/>
    <cellStyle name="Millares 2 5 4 2 3 4" xfId="28086" xr:uid="{8F73DA25-2795-444F-A8AA-203C9639EFBE}"/>
    <cellStyle name="Millares 2 5 4 2 3 5" xfId="49589" xr:uid="{29E4226A-098B-42B7-91DE-3837AE59C019}"/>
    <cellStyle name="Millares 2 5 4 2 4" xfId="8221" xr:uid="{32EE7BB2-8371-4881-86A2-7BB52B7BDC0A}"/>
    <cellStyle name="Millares 2 5 4 2 4 2" xfId="29724" xr:uid="{A390D37C-7367-4411-9ED8-E5E35CB66C1E}"/>
    <cellStyle name="Millares 2 5 4 2 5" xfId="9878" xr:uid="{3F33A72F-7A2F-41B5-AE58-3D801A9B1203}"/>
    <cellStyle name="Millares 2 5 4 2 5 2" xfId="31381" xr:uid="{B7C612E9-CB3A-4F13-861E-F106A44456A4}"/>
    <cellStyle name="Millares 2 5 4 2 6" xfId="16513" xr:uid="{B114D726-1040-457F-AB9B-80B73D5A09E4}"/>
    <cellStyle name="Millares 2 5 4 2 6 2" xfId="38016" xr:uid="{963BB3EA-9E25-41A2-AECB-452B92651B87}"/>
    <cellStyle name="Millares 2 5 4 2 7" xfId="23118" xr:uid="{408965F9-C223-46F9-BEDE-F02FF7497245}"/>
    <cellStyle name="Millares 2 5 4 2 8" xfId="44621" xr:uid="{F3CBDBED-562F-43F8-9B2D-5682BDE833A8}"/>
    <cellStyle name="Millares 2 5 4 3" xfId="2299" xr:uid="{AB8C850D-95A7-47C0-AB4A-AC789CB60444}"/>
    <cellStyle name="Millares 2 5 4 3 2" xfId="10565" xr:uid="{A3D7A3C9-B7D3-4A34-AE82-1846E5B7A01B}"/>
    <cellStyle name="Millares 2 5 4 3 2 2" xfId="32068" xr:uid="{14DDEE61-7082-4436-AB4E-C66DADC350F9}"/>
    <cellStyle name="Millares 2 5 4 3 3" xfId="17200" xr:uid="{1BECE157-B44B-4FEB-937F-89038F51970C}"/>
    <cellStyle name="Millares 2 5 4 3 3 2" xfId="38703" xr:uid="{F1C3E4CB-3BB7-466A-91CE-FE3C4F62BF19}"/>
    <cellStyle name="Millares 2 5 4 3 4" xfId="23805" xr:uid="{4004DB79-5C64-4AEB-AC82-35BA42621F18}"/>
    <cellStyle name="Millares 2 5 4 3 5" xfId="45308" xr:uid="{1A56C526-5433-414E-ADED-E53F1FD90033}"/>
    <cellStyle name="Millares 2 5 4 4" xfId="3495" xr:uid="{911A7F3F-00B3-448B-8FCA-3D8B84F2232F}"/>
    <cellStyle name="Millares 2 5 4 4 2" xfId="11761" xr:uid="{5297A29B-362B-4339-ADCA-68B63C8374FF}"/>
    <cellStyle name="Millares 2 5 4 4 2 2" xfId="33264" xr:uid="{CED80CC0-5FB0-4168-AF4F-DF6DA9A853BF}"/>
    <cellStyle name="Millares 2 5 4 4 3" xfId="18396" xr:uid="{5E49617E-FCCF-4AB1-B3F2-6591CAE7F167}"/>
    <cellStyle name="Millares 2 5 4 4 3 2" xfId="39899" xr:uid="{1F2B6B14-F2DE-412C-9828-27C9EFA012A3}"/>
    <cellStyle name="Millares 2 5 4 4 4" xfId="25001" xr:uid="{2797AAD7-E1C7-4B1E-B359-C6BC8D0A0F32}"/>
    <cellStyle name="Millares 2 5 4 4 5" xfId="46504" xr:uid="{BC95CD90-497C-4ECB-8A1D-ECEB286C2A46}"/>
    <cellStyle name="Millares 2 5 4 5" xfId="5634" xr:uid="{F1557349-09D6-4DBB-A2ED-A58AC8FA77A4}"/>
    <cellStyle name="Millares 2 5 4 5 2" xfId="13900" xr:uid="{DAA37CA8-9A78-4823-BBB0-B5AC649F7EF9}"/>
    <cellStyle name="Millares 2 5 4 5 2 2" xfId="35403" xr:uid="{FD984B51-F074-4766-9E03-1FA6D2A12877}"/>
    <cellStyle name="Millares 2 5 4 5 3" xfId="20535" xr:uid="{9CBA6561-F890-4A27-AE66-9B992A99F28D}"/>
    <cellStyle name="Millares 2 5 4 5 3 2" xfId="42038" xr:uid="{62853828-6242-4CCD-9038-3C0106E9FA49}"/>
    <cellStyle name="Millares 2 5 4 5 4" xfId="27140" xr:uid="{0A75FF9C-2246-4402-A1CF-F07FF1F90CD4}"/>
    <cellStyle name="Millares 2 5 4 5 5" xfId="48643" xr:uid="{A3C2A6FE-36FA-4EDA-97FA-F8E496F72845}"/>
    <cellStyle name="Millares 2 5 4 6" xfId="7275" xr:uid="{2D53CAA7-5F1D-4ABD-AFF8-03F55DCC3071}"/>
    <cellStyle name="Millares 2 5 4 6 2" xfId="28778" xr:uid="{ACD9BEA5-7FE1-4A1E-B2ED-66BE2B805D5F}"/>
    <cellStyle name="Millares 2 5 4 7" xfId="8932" xr:uid="{785C07D2-2E8B-462C-A6B2-D44BAEF46BF1}"/>
    <cellStyle name="Millares 2 5 4 7 2" xfId="30435" xr:uid="{3439B92C-9BAF-4FBA-84F3-F04D550A092F}"/>
    <cellStyle name="Millares 2 5 4 8" xfId="15567" xr:uid="{F50A144E-5D38-4FC1-97CD-23E018FE7020}"/>
    <cellStyle name="Millares 2 5 4 8 2" xfId="37070" xr:uid="{3E0348C7-99A7-428B-8359-B62897C3EC81}"/>
    <cellStyle name="Millares 2 5 4 9" xfId="22172" xr:uid="{59A67DF0-A966-4BAF-8255-F5420C5DDD33}"/>
    <cellStyle name="Millares 2 5 5" xfId="934" xr:uid="{D70BD151-A2B7-4A4B-BF8E-C8AEE2864420}"/>
    <cellStyle name="Millares 2 5 5 2" xfId="3763" xr:uid="{E841CC0A-7C4B-4048-8848-102BF7306155}"/>
    <cellStyle name="Millares 2 5 5 2 2" xfId="12029" xr:uid="{A4C12107-CA34-4884-8E40-B04CFCEC4F57}"/>
    <cellStyle name="Millares 2 5 5 2 2 2" xfId="33532" xr:uid="{8978C144-5FD8-44E1-BEEC-E580F63DBDAB}"/>
    <cellStyle name="Millares 2 5 5 2 3" xfId="18664" xr:uid="{C4EFED67-1570-4FFA-A84B-8422F37A02D9}"/>
    <cellStyle name="Millares 2 5 5 2 3 2" xfId="40167" xr:uid="{2BD81D00-924D-43D5-9AA8-70638702D5B2}"/>
    <cellStyle name="Millares 2 5 5 2 4" xfId="25269" xr:uid="{F7BF1484-FE30-45EF-9044-D3EDE0445947}"/>
    <cellStyle name="Millares 2 5 5 2 5" xfId="46772" xr:uid="{50469141-FC94-4EDF-9A2E-02C533826516}"/>
    <cellStyle name="Millares 2 5 5 3" xfId="5902" xr:uid="{BE1BA2FC-92AC-4A52-A0AA-70975D86E7EF}"/>
    <cellStyle name="Millares 2 5 5 3 2" xfId="14168" xr:uid="{7132E679-0D8C-4DAD-81F7-7DFAA22599B8}"/>
    <cellStyle name="Millares 2 5 5 3 2 2" xfId="35671" xr:uid="{ABED51E0-0AC9-4EEE-8271-18635892B449}"/>
    <cellStyle name="Millares 2 5 5 3 3" xfId="20803" xr:uid="{AACB037D-BD02-457C-82ED-16B8511A53C6}"/>
    <cellStyle name="Millares 2 5 5 3 3 2" xfId="42306" xr:uid="{E885E12A-6308-41D6-B728-A8D70FCE1C62}"/>
    <cellStyle name="Millares 2 5 5 3 4" xfId="27408" xr:uid="{D6F3B415-71BD-48CF-8015-C0FDCF9E7E0D}"/>
    <cellStyle name="Millares 2 5 5 3 5" xfId="48911" xr:uid="{775FB7EB-387E-4562-9845-C6652472CBC5}"/>
    <cellStyle name="Millares 2 5 5 4" xfId="7543" xr:uid="{7FBAC6B9-D991-48D2-8798-85D4850F0E08}"/>
    <cellStyle name="Millares 2 5 5 4 2" xfId="29046" xr:uid="{11094195-AD83-4E8C-8A14-8AD4128DE687}"/>
    <cellStyle name="Millares 2 5 5 5" xfId="9200" xr:uid="{F2AC7F08-39F7-4447-B5AD-65B2F6EA172A}"/>
    <cellStyle name="Millares 2 5 5 5 2" xfId="30703" xr:uid="{83273829-FA28-4963-94F0-4A491059DC48}"/>
    <cellStyle name="Millares 2 5 5 6" xfId="15835" xr:uid="{1CE3DA91-89FA-47EE-93ED-3A25B583EE8E}"/>
    <cellStyle name="Millares 2 5 5 6 2" xfId="37338" xr:uid="{F633A272-18D9-4310-99FB-E2647C9F02E5}"/>
    <cellStyle name="Millares 2 5 5 7" xfId="22440" xr:uid="{AB97DB7D-40D2-41A4-8E46-9E6F30E04E28}"/>
    <cellStyle name="Millares 2 5 5 8" xfId="43943" xr:uid="{3B6E566E-5E2E-43A4-952F-3B94C53773D8}"/>
    <cellStyle name="Millares 2 5 6" xfId="1195" xr:uid="{B93F9AE8-A6C3-4096-BE0A-12B3E29D8CFB}"/>
    <cellStyle name="Millares 2 5 6 2" xfId="4024" xr:uid="{E7C4F904-53BE-437A-A1F0-7584F61A5BC4}"/>
    <cellStyle name="Millares 2 5 6 2 2" xfId="12290" xr:uid="{A40047C8-208C-4721-A4C6-41A43D074F0F}"/>
    <cellStyle name="Millares 2 5 6 2 2 2" xfId="33793" xr:uid="{9EE1EEFB-00D1-40F3-8C3A-196D16CCF5A7}"/>
    <cellStyle name="Millares 2 5 6 2 3" xfId="18925" xr:uid="{17B37ABE-6F92-4FFD-A389-32A29079E2BF}"/>
    <cellStyle name="Millares 2 5 6 2 3 2" xfId="40428" xr:uid="{675E1861-C3DB-4928-94D8-4BD6AE261EF5}"/>
    <cellStyle name="Millares 2 5 6 2 4" xfId="25530" xr:uid="{B7D93546-FB36-4C73-BECA-4A7BD5007A80}"/>
    <cellStyle name="Millares 2 5 6 2 5" xfId="47033" xr:uid="{5EEE4F1A-F7B3-4922-ADA7-AA42123C181B}"/>
    <cellStyle name="Millares 2 5 6 3" xfId="6163" xr:uid="{2D123577-D350-43EA-A766-FE70BAB0581E}"/>
    <cellStyle name="Millares 2 5 6 3 2" xfId="14429" xr:uid="{9A201AF2-40DE-4853-BC85-4595149DF22E}"/>
    <cellStyle name="Millares 2 5 6 3 2 2" xfId="35932" xr:uid="{8ACB4D80-5F01-4061-BDAD-3AB69C0B43EB}"/>
    <cellStyle name="Millares 2 5 6 3 3" xfId="21064" xr:uid="{F67C5826-9E21-447F-B079-8F951F9A8059}"/>
    <cellStyle name="Millares 2 5 6 3 3 2" xfId="42567" xr:uid="{61887DA3-1E49-451A-86EA-4B2250C6CD1C}"/>
    <cellStyle name="Millares 2 5 6 3 4" xfId="27669" xr:uid="{D102DDBB-7E35-4671-82C0-93AC07F45EAE}"/>
    <cellStyle name="Millares 2 5 6 3 5" xfId="49172" xr:uid="{4F6491DF-34FD-4F8A-9594-01A2C86F3CE0}"/>
    <cellStyle name="Millares 2 5 6 4" xfId="7804" xr:uid="{2A128D37-4ABE-408E-B130-B9C38540C5FF}"/>
    <cellStyle name="Millares 2 5 6 4 2" xfId="29307" xr:uid="{DD19882E-006B-4D1E-89C2-F2030EE91A20}"/>
    <cellStyle name="Millares 2 5 6 5" xfId="9461" xr:uid="{3EE3405F-C413-40AD-8C86-2A608D55776A}"/>
    <cellStyle name="Millares 2 5 6 5 2" xfId="30964" xr:uid="{8AFC8E35-F70B-4857-949D-B0A18A1042DE}"/>
    <cellStyle name="Millares 2 5 6 6" xfId="16096" xr:uid="{FF4FB4A1-2A29-4B47-B4D9-0DADB3BBF62E}"/>
    <cellStyle name="Millares 2 5 6 6 2" xfId="37599" xr:uid="{57209C47-399D-41BA-AEF7-1F9E01BB3545}"/>
    <cellStyle name="Millares 2 5 6 7" xfId="22701" xr:uid="{9B316230-CDD0-42D1-A5FD-1A199CD65421}"/>
    <cellStyle name="Millares 2 5 6 8" xfId="44204" xr:uid="{FBFEBD81-BD52-4FC6-98F8-746D28C29452}"/>
    <cellStyle name="Millares 2 5 7" xfId="1883" xr:uid="{F0729FF5-63C9-49A2-B381-294701472B38}"/>
    <cellStyle name="Millares 2 5 7 2" xfId="10149" xr:uid="{28B7B21B-BD91-41E6-8C4F-30CE3641C7BC}"/>
    <cellStyle name="Millares 2 5 7 2 2" xfId="31652" xr:uid="{34206294-B7BB-4C51-986A-97378AED01C7}"/>
    <cellStyle name="Millares 2 5 7 3" xfId="16784" xr:uid="{380883CD-2DBB-4739-AB9D-8D07D357C1E6}"/>
    <cellStyle name="Millares 2 5 7 3 2" xfId="38287" xr:uid="{94550F09-7ABF-46ED-BB76-B8F44AA89214}"/>
    <cellStyle name="Millares 2 5 7 4" xfId="23389" xr:uid="{68B1A58B-C7A6-4370-9EB0-EB4367A7C508}"/>
    <cellStyle name="Millares 2 5 7 5" xfId="44892" xr:uid="{980A6BD6-B4E6-472C-836B-BE8B21602779}"/>
    <cellStyle name="Millares 2 5 8" xfId="2568" xr:uid="{E09A8C8D-1782-474E-9FB6-F5986BA86E25}"/>
    <cellStyle name="Millares 2 5 8 2" xfId="10834" xr:uid="{6AFED92E-5D14-4E16-B536-5E24DD60784C}"/>
    <cellStyle name="Millares 2 5 8 2 2" xfId="32337" xr:uid="{C406541B-85D4-4E9C-92D5-55C571CFFD67}"/>
    <cellStyle name="Millares 2 5 8 3" xfId="17469" xr:uid="{7D43E170-898E-47ED-9634-40D5CD166904}"/>
    <cellStyle name="Millares 2 5 8 3 2" xfId="38972" xr:uid="{CC7C34AB-35B8-4E80-BCAF-B6F3EF3571FF}"/>
    <cellStyle name="Millares 2 5 8 4" xfId="24074" xr:uid="{98693F8B-41B3-4860-8DC6-77B1DCFB35EB}"/>
    <cellStyle name="Millares 2 5 8 5" xfId="45577" xr:uid="{8D09C13C-9736-44BC-90D3-2D39080AD4B9}"/>
    <cellStyle name="Millares 2 5 9" xfId="3079" xr:uid="{E96F1616-1CA2-4E0F-9981-7044D8765642}"/>
    <cellStyle name="Millares 2 5 9 2" xfId="11345" xr:uid="{3C104A90-E64D-4042-9BAB-F8534BA7CA9A}"/>
    <cellStyle name="Millares 2 5 9 2 2" xfId="32848" xr:uid="{43AE37B6-A28C-4119-AAE0-3F0DFF35CD67}"/>
    <cellStyle name="Millares 2 5 9 3" xfId="17980" xr:uid="{9B6F7FD2-849E-43E9-8DA9-C5F67E3A109D}"/>
    <cellStyle name="Millares 2 5 9 3 2" xfId="39483" xr:uid="{B75A55E8-BA40-4C20-B44E-328E43D58C86}"/>
    <cellStyle name="Millares 2 5 9 4" xfId="24585" xr:uid="{2CC41386-635B-486E-9FAC-CDF5746E2639}"/>
    <cellStyle name="Millares 2 5 9 5" xfId="46088" xr:uid="{CD95F47C-673C-4BB0-A341-F4D9B6C609D7}"/>
    <cellStyle name="Millares 2 6" xfId="142" xr:uid="{2096DE2A-0D05-4A7B-8AA7-9F46F9B430FB}"/>
    <cellStyle name="Millares 2 6 10" xfId="4679" xr:uid="{6D262BFF-2AC4-4CD6-B4F9-B494D88AB016}"/>
    <cellStyle name="Millares 2 6 10 2" xfId="12945" xr:uid="{048C880E-DC67-4E2A-9A65-ED92561C808D}"/>
    <cellStyle name="Millares 2 6 10 2 2" xfId="34448" xr:uid="{BACDCAFA-5E3C-4C6C-AAD4-4BAEF3B30EBD}"/>
    <cellStyle name="Millares 2 6 10 3" xfId="19580" xr:uid="{15253F6C-685B-4B86-8F48-7B7EF695F1A8}"/>
    <cellStyle name="Millares 2 6 10 3 2" xfId="41083" xr:uid="{FC8D9FC9-7209-425C-BDAF-6E7CDD34CB70}"/>
    <cellStyle name="Millares 2 6 10 4" xfId="26185" xr:uid="{008F2A63-59D0-4F19-925C-C91288DA1858}"/>
    <cellStyle name="Millares 2 6 10 5" xfId="47688" xr:uid="{C8D0FCF7-817E-46C3-8182-3BAD744D5EB1}"/>
    <cellStyle name="Millares 2 6 11" xfId="5182" xr:uid="{9EB5A866-7710-49B8-8907-71A0681115C3}"/>
    <cellStyle name="Millares 2 6 11 2" xfId="13448" xr:uid="{5D185FE4-F29E-45E7-820F-662638E2421E}"/>
    <cellStyle name="Millares 2 6 11 2 2" xfId="34951" xr:uid="{1BBC6817-2679-403B-A908-199ED3C1BC8B}"/>
    <cellStyle name="Millares 2 6 11 3" xfId="20083" xr:uid="{47C99D3C-BE40-44FF-A0DD-6FF38602BEEE}"/>
    <cellStyle name="Millares 2 6 11 3 2" xfId="41586" xr:uid="{E24173AD-CD3D-4EF1-AC06-2CA355836B74}"/>
    <cellStyle name="Millares 2 6 11 4" xfId="26688" xr:uid="{69640061-45F9-4B5B-A25E-D2E14C814E18}"/>
    <cellStyle name="Millares 2 6 11 5" xfId="48191" xr:uid="{24AE2E8A-C6D9-45BF-8CD0-97C554774A34}"/>
    <cellStyle name="Millares 2 6 12" xfId="6823" xr:uid="{4F0647BC-A1AC-4371-8753-63BB7B87F6E1}"/>
    <cellStyle name="Millares 2 6 12 2" xfId="28326" xr:uid="{56460814-9726-482B-9C29-3ACFB9ACC60A}"/>
    <cellStyle name="Millares 2 6 13" xfId="8477" xr:uid="{CE7A3FB3-03C1-4B05-BF7A-BCBE5B9FC969}"/>
    <cellStyle name="Millares 2 6 13 2" xfId="29980" xr:uid="{F0B38310-41FB-498B-BD0C-78FBC2936E8C}"/>
    <cellStyle name="Millares 2 6 14" xfId="15116" xr:uid="{F3DBD793-20F6-49FE-B39D-9164BCE44F84}"/>
    <cellStyle name="Millares 2 6 14 2" xfId="36619" xr:uid="{7E1AE115-B333-403A-91DD-5283B91ADFB5}"/>
    <cellStyle name="Millares 2 6 15" xfId="21721" xr:uid="{9D8C07DB-6091-496A-A94A-805670DD12AA}"/>
    <cellStyle name="Millares 2 6 16" xfId="43224" xr:uid="{49AA6082-758F-4211-9352-B0AC7563F118}"/>
    <cellStyle name="Millares 2 6 2" xfId="474" xr:uid="{2846E16A-567E-482D-9DB3-0373C24ACB8D}"/>
    <cellStyle name="Millares 2 6 2 10" xfId="7085" xr:uid="{C6AA0B8B-301F-4DF6-9192-E139F7367029}"/>
    <cellStyle name="Millares 2 6 2 10 2" xfId="28588" xr:uid="{A2B4E9B0-DFF0-4581-9A50-D7AE3FF8E75C}"/>
    <cellStyle name="Millares 2 6 2 11" xfId="8741" xr:uid="{0567B5D0-47C0-41C8-86A9-57EAB856D5FD}"/>
    <cellStyle name="Millares 2 6 2 11 2" xfId="30244" xr:uid="{D7860FF0-ED87-4B15-89E9-AD14D13AEECE}"/>
    <cellStyle name="Millares 2 6 2 12" xfId="15377" xr:uid="{185DEAB4-C04B-4582-96D6-952CE862DF3A}"/>
    <cellStyle name="Millares 2 6 2 12 2" xfId="36880" xr:uid="{6F8DAE13-9479-42F7-9D77-5E81953862D5}"/>
    <cellStyle name="Millares 2 6 2 13" xfId="21982" xr:uid="{AE726BB2-B49C-497A-ACFF-F507A610BA0D}"/>
    <cellStyle name="Millares 2 6 2 14" xfId="43485" xr:uid="{71B64BD6-69EE-4591-865F-6D2F2C071C3B}"/>
    <cellStyle name="Millares 2 6 2 2" xfId="756" xr:uid="{9C830757-6FE0-473F-883E-542CA54D50F0}"/>
    <cellStyle name="Millares 2 6 2 2 10" xfId="15657" xr:uid="{6E2A8629-9860-4E64-99E0-44CD76F65CAD}"/>
    <cellStyle name="Millares 2 6 2 2 10 2" xfId="37160" xr:uid="{24B4973F-19C6-48A3-8002-51CD4AA1A7FB}"/>
    <cellStyle name="Millares 2 6 2 2 11" xfId="22262" xr:uid="{3D95D5BE-4D08-4A53-AD33-0A43F4B80076}"/>
    <cellStyle name="Millares 2 6 2 2 12" xfId="43765" xr:uid="{2FD01619-D841-466A-BFA0-B5EB013681AB}"/>
    <cellStyle name="Millares 2 6 2 2 2" xfId="1702" xr:uid="{A0E7931A-E6EB-4DCE-A5D2-BDB779612D33}"/>
    <cellStyle name="Millares 2 6 2 2 2 2" xfId="4531" xr:uid="{E3343132-7133-4123-909E-D9FAF9867544}"/>
    <cellStyle name="Millares 2 6 2 2 2 2 2" xfId="12797" xr:uid="{82FE6CE0-86C6-4EFE-B904-EA3A642A3EE4}"/>
    <cellStyle name="Millares 2 6 2 2 2 2 2 2" xfId="34300" xr:uid="{837115DE-6A0D-4472-BD59-C0DD7F76EC30}"/>
    <cellStyle name="Millares 2 6 2 2 2 2 3" xfId="19432" xr:uid="{B513E1D1-C260-49E9-996A-39CFFAE27F1F}"/>
    <cellStyle name="Millares 2 6 2 2 2 2 3 2" xfId="40935" xr:uid="{285550B3-BDC9-4674-9638-ECC90DE0A7C6}"/>
    <cellStyle name="Millares 2 6 2 2 2 2 4" xfId="26037" xr:uid="{71347882-8BD0-4ADA-9925-21C7AD4EFCF6}"/>
    <cellStyle name="Millares 2 6 2 2 2 2 5" xfId="47540" xr:uid="{F3CD3487-98CE-46FA-82FE-E2D87C494C94}"/>
    <cellStyle name="Millares 2 6 2 2 2 3" xfId="6670" xr:uid="{7FF29E4A-783C-474C-BAC5-D73490F7B21D}"/>
    <cellStyle name="Millares 2 6 2 2 2 3 2" xfId="14936" xr:uid="{377963FA-14C5-419A-B2A4-50FCE2EBC81A}"/>
    <cellStyle name="Millares 2 6 2 2 2 3 2 2" xfId="36439" xr:uid="{C31F6939-D271-403C-A4B4-29E2D0410E96}"/>
    <cellStyle name="Millares 2 6 2 2 2 3 3" xfId="21571" xr:uid="{48F48B20-638C-4AC0-8242-D0AC58DAEA9B}"/>
    <cellStyle name="Millares 2 6 2 2 2 3 3 2" xfId="43074" xr:uid="{BE0564E3-A7C7-4E70-BA1D-1F4DE445BE17}"/>
    <cellStyle name="Millares 2 6 2 2 2 3 4" xfId="28176" xr:uid="{A1A8F2F1-150D-4405-94B3-3A48D7E129AB}"/>
    <cellStyle name="Millares 2 6 2 2 2 3 5" xfId="49679" xr:uid="{8DF2B626-2493-4086-B16B-CBAEA9A9E536}"/>
    <cellStyle name="Millares 2 6 2 2 2 4" xfId="8311" xr:uid="{89D2537B-962F-4194-88B5-A70DE4FF8F48}"/>
    <cellStyle name="Millares 2 6 2 2 2 4 2" xfId="29814" xr:uid="{0165452B-847C-4B3B-B770-7868B116ECC4}"/>
    <cellStyle name="Millares 2 6 2 2 2 5" xfId="9968" xr:uid="{F73C32B2-2A15-484E-B68F-5FD43569A49C}"/>
    <cellStyle name="Millares 2 6 2 2 2 5 2" xfId="31471" xr:uid="{068A604C-0059-4F59-97F2-B6E9DE326B1D}"/>
    <cellStyle name="Millares 2 6 2 2 2 6" xfId="16603" xr:uid="{480BEA14-C780-4309-BE3B-D61DD948B9EF}"/>
    <cellStyle name="Millares 2 6 2 2 2 6 2" xfId="38106" xr:uid="{ABCF1E07-75C3-4A4A-A462-1998E73405F4}"/>
    <cellStyle name="Millares 2 6 2 2 2 7" xfId="23208" xr:uid="{E8B65061-9096-4A29-BC36-F28F96271E4A}"/>
    <cellStyle name="Millares 2 6 2 2 2 8" xfId="44711" xr:uid="{9C9BDB8E-1487-4D6D-8C23-C600FB9E3DB0}"/>
    <cellStyle name="Millares 2 6 2 2 3" xfId="2389" xr:uid="{939B418F-4AE0-41CF-9523-7835EFB03399}"/>
    <cellStyle name="Millares 2 6 2 2 3 2" xfId="10655" xr:uid="{485E4948-6E46-4B08-B50D-431F54264CAC}"/>
    <cellStyle name="Millares 2 6 2 2 3 2 2" xfId="32158" xr:uid="{DFE00380-95A3-4958-AD10-2476FC04212B}"/>
    <cellStyle name="Millares 2 6 2 2 3 3" xfId="17290" xr:uid="{89957F96-3913-4C88-8FB9-3D18D552EAB0}"/>
    <cellStyle name="Millares 2 6 2 2 3 3 2" xfId="38793" xr:uid="{1A0A4342-7457-4E1D-B8DB-2C0CDD13B45E}"/>
    <cellStyle name="Millares 2 6 2 2 3 4" xfId="23895" xr:uid="{B247F985-7139-43B6-A0C4-BF5072E43403}"/>
    <cellStyle name="Millares 2 6 2 2 3 5" xfId="45398" xr:uid="{336FE14D-5F20-4B20-93DC-2E1A3858B3D8}"/>
    <cellStyle name="Millares 2 6 2 2 4" xfId="2906" xr:uid="{FDA976F7-4B29-4DD8-B3B8-81EDA550FEAB}"/>
    <cellStyle name="Millares 2 6 2 2 4 2" xfId="11172" xr:uid="{061EFDD1-C217-47FB-A8C7-0BB4996B4C6B}"/>
    <cellStyle name="Millares 2 6 2 2 4 2 2" xfId="32675" xr:uid="{DD0335BA-01B8-4829-A861-9486CFC2F127}"/>
    <cellStyle name="Millares 2 6 2 2 4 3" xfId="17807" xr:uid="{9A11BAA7-3430-42C5-ABE9-B1C9BE354D3B}"/>
    <cellStyle name="Millares 2 6 2 2 4 3 2" xfId="39310" xr:uid="{5C329C9E-34A1-4E91-874D-125A29DFC07B}"/>
    <cellStyle name="Millares 2 6 2 2 4 4" xfId="24412" xr:uid="{93419076-F151-499F-91F6-D4441A920F51}"/>
    <cellStyle name="Millares 2 6 2 2 4 5" xfId="45915" xr:uid="{AF840CA8-85F4-4A66-B6FF-873CD02F0FF4}"/>
    <cellStyle name="Millares 2 6 2 2 5" xfId="3585" xr:uid="{543D1729-04C0-4CD9-835D-996420FCB1AD}"/>
    <cellStyle name="Millares 2 6 2 2 5 2" xfId="11851" xr:uid="{7944B344-68ED-47A0-909D-A569F9BE98E5}"/>
    <cellStyle name="Millares 2 6 2 2 5 2 2" xfId="33354" xr:uid="{E9C96D3A-4201-4DBF-B2DC-64ADF91AB197}"/>
    <cellStyle name="Millares 2 6 2 2 5 3" xfId="18486" xr:uid="{7ED9DF39-8F7B-419F-B8BA-3E5753E3AF8C}"/>
    <cellStyle name="Millares 2 6 2 2 5 3 2" xfId="39989" xr:uid="{7610B446-8CA1-4A6E-B403-AD030155ABEE}"/>
    <cellStyle name="Millares 2 6 2 2 5 4" xfId="25091" xr:uid="{1E20D0DC-94B8-45C6-80CA-E4C00CF4306D}"/>
    <cellStyle name="Millares 2 6 2 2 5 5" xfId="46594" xr:uid="{C97D4D24-C8AA-4491-907D-B20DAE5156DD}"/>
    <cellStyle name="Millares 2 6 2 2 6" xfId="5050" xr:uid="{AF7A8BBB-E7EC-442E-948B-A9CAAAEB28FA}"/>
    <cellStyle name="Millares 2 6 2 2 6 2" xfId="13316" xr:uid="{EB5EB2C7-E2CE-4A87-839A-C704AC95F429}"/>
    <cellStyle name="Millares 2 6 2 2 6 2 2" xfId="34819" xr:uid="{D1D39105-C411-4FC4-B2F1-1B6DD196D420}"/>
    <cellStyle name="Millares 2 6 2 2 6 3" xfId="19951" xr:uid="{55743111-9F6C-4020-942F-7C3769281838}"/>
    <cellStyle name="Millares 2 6 2 2 6 3 2" xfId="41454" xr:uid="{9248A47D-076B-41BC-ACDA-8A38573A16E7}"/>
    <cellStyle name="Millares 2 6 2 2 6 4" xfId="26556" xr:uid="{30B7CDC1-70B6-4CBD-9E89-651F671C31A4}"/>
    <cellStyle name="Millares 2 6 2 2 6 5" xfId="48059" xr:uid="{CD65FA1A-8CF9-45BB-A5CF-B8C9E9502613}"/>
    <cellStyle name="Millares 2 6 2 2 7" xfId="5724" xr:uid="{84E75B26-316A-4978-A4D8-804E6B0DBB90}"/>
    <cellStyle name="Millares 2 6 2 2 7 2" xfId="13990" xr:uid="{4611C6E0-62DD-4B5C-8E58-F42A31B180AC}"/>
    <cellStyle name="Millares 2 6 2 2 7 2 2" xfId="35493" xr:uid="{9C7D0D5B-1C1B-40CB-8921-F9043C30F746}"/>
    <cellStyle name="Millares 2 6 2 2 7 3" xfId="20625" xr:uid="{B2BA72D6-1DAF-45A4-8841-D663175EE7D6}"/>
    <cellStyle name="Millares 2 6 2 2 7 3 2" xfId="42128" xr:uid="{F13852EC-BF2A-45C9-AAD5-C12AE168538F}"/>
    <cellStyle name="Millares 2 6 2 2 7 4" xfId="27230" xr:uid="{2736AFE5-0C5B-4F69-A2D6-2C2A87558EB8}"/>
    <cellStyle name="Millares 2 6 2 2 7 5" xfId="48733" xr:uid="{A5D81C5A-2283-4F8A-A218-8B0A6A8E5A2B}"/>
    <cellStyle name="Millares 2 6 2 2 8" xfId="7365" xr:uid="{7B3D3610-709D-4E6A-9F61-0187AEA4AE6B}"/>
    <cellStyle name="Millares 2 6 2 2 8 2" xfId="28868" xr:uid="{B13C2002-ED81-4709-BB19-86635164F0DD}"/>
    <cellStyle name="Millares 2 6 2 2 9" xfId="9022" xr:uid="{F4E5273C-70E4-4BCE-832B-6F4C00390BF0}"/>
    <cellStyle name="Millares 2 6 2 2 9 2" xfId="30525" xr:uid="{CD93F1CE-B84E-4ACE-ADFA-127DC106D1B0}"/>
    <cellStyle name="Millares 2 6 2 3" xfId="1026" xr:uid="{DF644641-8AE5-4EA7-840C-1BFE9540A73A}"/>
    <cellStyle name="Millares 2 6 2 3 2" xfId="3855" xr:uid="{DE24691C-4A5B-498E-82D4-D0E61D9AE7D8}"/>
    <cellStyle name="Millares 2 6 2 3 2 2" xfId="12121" xr:uid="{9E3571E8-6CA1-4F40-9E51-5D38BDB166C8}"/>
    <cellStyle name="Millares 2 6 2 3 2 2 2" xfId="33624" xr:uid="{9D277101-444B-40D7-9953-C0CD7C1D7F1C}"/>
    <cellStyle name="Millares 2 6 2 3 2 3" xfId="18756" xr:uid="{CC46A81E-D5CD-4AC2-A1F8-AF4E56E8239E}"/>
    <cellStyle name="Millares 2 6 2 3 2 3 2" xfId="40259" xr:uid="{FB6C86DE-07EF-4085-BB9E-C2F6E0377202}"/>
    <cellStyle name="Millares 2 6 2 3 2 4" xfId="25361" xr:uid="{C76DDF3E-F10B-4072-9FC9-EA14229140A5}"/>
    <cellStyle name="Millares 2 6 2 3 2 5" xfId="46864" xr:uid="{4EF96554-2217-45D6-A6E7-E8F033AA2E29}"/>
    <cellStyle name="Millares 2 6 2 3 3" xfId="5994" xr:uid="{5D795C4D-4E42-4D4A-8C80-2D4F5DF22D0A}"/>
    <cellStyle name="Millares 2 6 2 3 3 2" xfId="14260" xr:uid="{8CEFFAA2-C6BC-4BF7-AF0A-1BAFAE924F0F}"/>
    <cellStyle name="Millares 2 6 2 3 3 2 2" xfId="35763" xr:uid="{6856DDC0-A19B-46ED-92B7-438D48C19C80}"/>
    <cellStyle name="Millares 2 6 2 3 3 3" xfId="20895" xr:uid="{46410AD8-CBA8-4597-8BF2-64E0B411E2CB}"/>
    <cellStyle name="Millares 2 6 2 3 3 3 2" xfId="42398" xr:uid="{A53F15C8-BDD2-4E48-BA41-2D129BFDE7C3}"/>
    <cellStyle name="Millares 2 6 2 3 3 4" xfId="27500" xr:uid="{CC4D96C1-5BE1-42BB-98D3-8B8B645A3D17}"/>
    <cellStyle name="Millares 2 6 2 3 3 5" xfId="49003" xr:uid="{DB71BBB5-2E12-441E-A65F-8DA2BE2174F5}"/>
    <cellStyle name="Millares 2 6 2 3 4" xfId="7635" xr:uid="{7BFC03EB-D7CB-46F0-8176-EA91FDE1C7FE}"/>
    <cellStyle name="Millares 2 6 2 3 4 2" xfId="29138" xr:uid="{AF8134D9-A107-4BE4-90C6-9186FDB6CFC1}"/>
    <cellStyle name="Millares 2 6 2 3 5" xfId="9292" xr:uid="{A173EAD0-440B-4FC9-9A28-AF9753FA0C79}"/>
    <cellStyle name="Millares 2 6 2 3 5 2" xfId="30795" xr:uid="{E86386F3-6F5E-4FE6-B66E-727EF25C822C}"/>
    <cellStyle name="Millares 2 6 2 3 6" xfId="15927" xr:uid="{CF1A03A5-EA24-4913-8A18-080827A0C682}"/>
    <cellStyle name="Millares 2 6 2 3 6 2" xfId="37430" xr:uid="{2E56BE7A-0714-4A07-9944-5EFB7804B5CB}"/>
    <cellStyle name="Millares 2 6 2 3 7" xfId="22532" xr:uid="{C0773F35-E348-472B-ABC5-7F6B90F33F89}"/>
    <cellStyle name="Millares 2 6 2 3 8" xfId="44035" xr:uid="{F8ADAE4C-DFBF-496A-B4CC-981118ED4168}"/>
    <cellStyle name="Millares 2 6 2 4" xfId="1422" xr:uid="{A84F2258-423E-4C7B-B5DD-7BED13E2DC15}"/>
    <cellStyle name="Millares 2 6 2 4 2" xfId="4251" xr:uid="{62249680-E359-4DC3-BC23-4782F4015E68}"/>
    <cellStyle name="Millares 2 6 2 4 2 2" xfId="12517" xr:uid="{D97C3CB8-30A2-4C4D-956D-3946E8D51D13}"/>
    <cellStyle name="Millares 2 6 2 4 2 2 2" xfId="34020" xr:uid="{F4F323FB-09D7-49F1-A9DF-87465F45F50B}"/>
    <cellStyle name="Millares 2 6 2 4 2 3" xfId="19152" xr:uid="{9A82F6FC-06E4-4DF1-BB81-C38B08C1B158}"/>
    <cellStyle name="Millares 2 6 2 4 2 3 2" xfId="40655" xr:uid="{25221C46-0397-498A-8D18-D3F01761586E}"/>
    <cellStyle name="Millares 2 6 2 4 2 4" xfId="25757" xr:uid="{7A32885C-C8F4-4DF5-BF8D-BEA5E275F415}"/>
    <cellStyle name="Millares 2 6 2 4 2 5" xfId="47260" xr:uid="{CBF37A0C-A680-4BBF-9ED4-1622624D06D2}"/>
    <cellStyle name="Millares 2 6 2 4 3" xfId="6390" xr:uid="{F2069B4E-5256-47F1-A6FA-2064A957A836}"/>
    <cellStyle name="Millares 2 6 2 4 3 2" xfId="14656" xr:uid="{D2EB3206-B55C-4675-B778-EA0131D44C78}"/>
    <cellStyle name="Millares 2 6 2 4 3 2 2" xfId="36159" xr:uid="{FC7C4B1C-BCA2-456C-93C1-D0BC34E6ADF6}"/>
    <cellStyle name="Millares 2 6 2 4 3 3" xfId="21291" xr:uid="{ECD62AD0-1505-4DF8-88E4-A01329C1D687}"/>
    <cellStyle name="Millares 2 6 2 4 3 3 2" xfId="42794" xr:uid="{F68F8120-EDF2-480B-B0F2-1BD137816523}"/>
    <cellStyle name="Millares 2 6 2 4 3 4" xfId="27896" xr:uid="{83042461-514E-4981-9B6E-E2707A7889DF}"/>
    <cellStyle name="Millares 2 6 2 4 3 5" xfId="49399" xr:uid="{26A28DAD-CAE9-4F32-B9B5-21F0201F3035}"/>
    <cellStyle name="Millares 2 6 2 4 4" xfId="8031" xr:uid="{BC8205DC-9AFB-473D-AFEB-E5E0E5AA78D1}"/>
    <cellStyle name="Millares 2 6 2 4 4 2" xfId="29534" xr:uid="{9F710A7C-D31F-431C-89EE-C976C40872EE}"/>
    <cellStyle name="Millares 2 6 2 4 5" xfId="9688" xr:uid="{41D5740B-9FB8-4B00-8D10-D96C7D8BCA5A}"/>
    <cellStyle name="Millares 2 6 2 4 5 2" xfId="31191" xr:uid="{3E862951-01E0-4A0E-AA26-978DCED901FD}"/>
    <cellStyle name="Millares 2 6 2 4 6" xfId="16323" xr:uid="{0993451F-DBC3-40E0-9468-B3C24CA83D4B}"/>
    <cellStyle name="Millares 2 6 2 4 6 2" xfId="37826" xr:uid="{41BD66E0-1767-45D1-818A-713A8AB155A7}"/>
    <cellStyle name="Millares 2 6 2 4 7" xfId="22928" xr:uid="{AC57CA74-0E6B-4D73-86B5-5A437AADBC4A}"/>
    <cellStyle name="Millares 2 6 2 4 8" xfId="44431" xr:uid="{BFDF0DB3-5E36-4C6F-8CDF-BD91539B0058}"/>
    <cellStyle name="Millares 2 6 2 5" xfId="2109" xr:uid="{4051E29B-B874-435A-AC21-FA6B24172DD2}"/>
    <cellStyle name="Millares 2 6 2 5 2" xfId="10375" xr:uid="{73132265-D8BA-492C-B98D-3482C3E43A9C}"/>
    <cellStyle name="Millares 2 6 2 5 2 2" xfId="31878" xr:uid="{1A63FFA7-2564-4E6F-8CCE-952E9FB7F365}"/>
    <cellStyle name="Millares 2 6 2 5 3" xfId="17010" xr:uid="{A1138C12-E5AC-41EE-A182-304D30284404}"/>
    <cellStyle name="Millares 2 6 2 5 3 2" xfId="38513" xr:uid="{56B03731-8C1B-49B7-B08E-FBF0107D2F6B}"/>
    <cellStyle name="Millares 2 6 2 5 4" xfId="23615" xr:uid="{59D9CA52-815D-4F93-80B2-9CF74CE046A3}"/>
    <cellStyle name="Millares 2 6 2 5 5" xfId="45118" xr:uid="{B4DF3F74-5C3D-4607-A04B-16FD648874AB}"/>
    <cellStyle name="Millares 2 6 2 6" xfId="2657" xr:uid="{A9F8CFBF-19B6-477C-AED8-D550C64783B3}"/>
    <cellStyle name="Millares 2 6 2 6 2" xfId="10923" xr:uid="{EBA64D8B-7F94-4A91-8A3A-37CAA2F7DD0C}"/>
    <cellStyle name="Millares 2 6 2 6 2 2" xfId="32426" xr:uid="{554690B3-5525-4D39-A344-7AC349594AC5}"/>
    <cellStyle name="Millares 2 6 2 6 3" xfId="17558" xr:uid="{B9DBA383-F491-4B94-9269-6897B487F9CD}"/>
    <cellStyle name="Millares 2 6 2 6 3 2" xfId="39061" xr:uid="{75925B1E-BDD3-4A03-A50B-B9E61FE0C781}"/>
    <cellStyle name="Millares 2 6 2 6 4" xfId="24163" xr:uid="{AB36C277-F510-4093-A8FF-ADD6E9F9A6C3}"/>
    <cellStyle name="Millares 2 6 2 6 5" xfId="45666" xr:uid="{EBC4D6BF-CFF3-4406-9E3E-C73CF819D803}"/>
    <cellStyle name="Millares 2 6 2 7" xfId="3305" xr:uid="{F29F3DE6-3E94-49A7-86FC-391AF74133E6}"/>
    <cellStyle name="Millares 2 6 2 7 2" xfId="11571" xr:uid="{630C9C39-FCF0-40AB-85B1-2F8B6F6BB2C4}"/>
    <cellStyle name="Millares 2 6 2 7 2 2" xfId="33074" xr:uid="{47A55373-71AC-4886-A80D-C0E3BF7707F6}"/>
    <cellStyle name="Millares 2 6 2 7 3" xfId="18206" xr:uid="{7B751568-80F7-45C4-92AB-BF41F16A2D17}"/>
    <cellStyle name="Millares 2 6 2 7 3 2" xfId="39709" xr:uid="{FBE7D401-91DE-403A-AD8F-CD94BDB2532D}"/>
    <cellStyle name="Millares 2 6 2 7 4" xfId="24811" xr:uid="{EFAEE392-6D7F-45FD-A9DE-91911E2FCD3B}"/>
    <cellStyle name="Millares 2 6 2 7 5" xfId="46314" xr:uid="{831B2260-5FAE-4005-B414-40229D04DC28}"/>
    <cellStyle name="Millares 2 6 2 8" xfId="4801" xr:uid="{E14B3A38-7D5A-43B8-97A7-EA2EF04C34BB}"/>
    <cellStyle name="Millares 2 6 2 8 2" xfId="13067" xr:uid="{FF563BC6-86D0-4F33-AC84-2EC9EC46494D}"/>
    <cellStyle name="Millares 2 6 2 8 2 2" xfId="34570" xr:uid="{C8C807AE-0863-49A9-94C5-033241EED822}"/>
    <cellStyle name="Millares 2 6 2 8 3" xfId="19702" xr:uid="{FB1DD3DE-81E6-46BE-BB82-4F70AD340D3E}"/>
    <cellStyle name="Millares 2 6 2 8 3 2" xfId="41205" xr:uid="{02B9AB78-A6A8-4096-9C6B-9F04D783C3D7}"/>
    <cellStyle name="Millares 2 6 2 8 4" xfId="26307" xr:uid="{C6B7ABA5-5A3A-413C-8001-2FCEBB8E6492}"/>
    <cellStyle name="Millares 2 6 2 8 5" xfId="47810" xr:uid="{89C2C517-4F0E-4CB2-8C37-8E21DB64F267}"/>
    <cellStyle name="Millares 2 6 2 9" xfId="5444" xr:uid="{431E0474-F749-4C94-A8E5-78E6A61C2005}"/>
    <cellStyle name="Millares 2 6 2 9 2" xfId="13710" xr:uid="{6AD1BF2C-1DD0-4F26-BA96-3F1E2023CA9F}"/>
    <cellStyle name="Millares 2 6 2 9 2 2" xfId="35213" xr:uid="{9B689A9D-BD0A-4DAD-8328-0A178D467466}"/>
    <cellStyle name="Millares 2 6 2 9 3" xfId="20345" xr:uid="{D60B5F12-8454-40DA-B752-C713F7A5D051}"/>
    <cellStyle name="Millares 2 6 2 9 3 2" xfId="41848" xr:uid="{69F22004-3EFB-45AD-9BC0-7105E5AC4999}"/>
    <cellStyle name="Millares 2 6 2 9 4" xfId="26950" xr:uid="{0BE8EA79-826A-430A-BE15-B917C73D8304}"/>
    <cellStyle name="Millares 2 6 2 9 5" xfId="48453" xr:uid="{16CAAE09-7DAF-4A22-927C-226CF4EAD586}"/>
    <cellStyle name="Millares 2 6 3" xfId="347" xr:uid="{11478005-DFF3-447D-9C24-A099C191D8ED}"/>
    <cellStyle name="Millares 2 6 3 10" xfId="15250" xr:uid="{AA340528-9D3E-4A94-B96F-A371C939F82D}"/>
    <cellStyle name="Millares 2 6 3 10 2" xfId="36753" xr:uid="{CD7825EB-C030-43DF-A5FA-6CB683C5DC10}"/>
    <cellStyle name="Millares 2 6 3 11" xfId="21855" xr:uid="{499E5096-DC9D-4230-8468-CFD2FDE8A150}"/>
    <cellStyle name="Millares 2 6 3 12" xfId="43358" xr:uid="{1DE97F1F-F834-46BF-9352-303338D8CAA6}"/>
    <cellStyle name="Millares 2 6 3 2" xfId="1295" xr:uid="{E3A9953B-2309-4FE0-9865-05119ECA60C5}"/>
    <cellStyle name="Millares 2 6 3 2 2" xfId="4124" xr:uid="{18070786-02C0-47F4-9A35-F45052CF0B4E}"/>
    <cellStyle name="Millares 2 6 3 2 2 2" xfId="12390" xr:uid="{CD7DA3BB-966C-46B6-A625-97EB5D1C2CF2}"/>
    <cellStyle name="Millares 2 6 3 2 2 2 2" xfId="33893" xr:uid="{DA22B8A2-F6A1-4934-89ED-4774090A655B}"/>
    <cellStyle name="Millares 2 6 3 2 2 3" xfId="19025" xr:uid="{0602B307-373D-48FA-BA93-DA046F50380F}"/>
    <cellStyle name="Millares 2 6 3 2 2 3 2" xfId="40528" xr:uid="{C82C6E11-B541-4ED1-B629-2DB0B9D86DD1}"/>
    <cellStyle name="Millares 2 6 3 2 2 4" xfId="25630" xr:uid="{4899488E-A4D3-4A47-B982-81D21552F3C4}"/>
    <cellStyle name="Millares 2 6 3 2 2 5" xfId="47133" xr:uid="{B5CA6DB9-0F36-4922-8122-77C39E00E8E3}"/>
    <cellStyle name="Millares 2 6 3 2 3" xfId="6263" xr:uid="{746E0D56-194E-4968-BFA4-C4C9B14B2132}"/>
    <cellStyle name="Millares 2 6 3 2 3 2" xfId="14529" xr:uid="{59F88B69-DDC0-4373-969A-1E582D87343E}"/>
    <cellStyle name="Millares 2 6 3 2 3 2 2" xfId="36032" xr:uid="{F06AC139-391D-4DE5-8C21-A624BC328688}"/>
    <cellStyle name="Millares 2 6 3 2 3 3" xfId="21164" xr:uid="{8369C17A-D26F-4B63-BE4D-AEDF466D7766}"/>
    <cellStyle name="Millares 2 6 3 2 3 3 2" xfId="42667" xr:uid="{6FC14431-8CD1-4A32-9F91-39AA9EFDFBDD}"/>
    <cellStyle name="Millares 2 6 3 2 3 4" xfId="27769" xr:uid="{3078774A-A9BF-4F84-9133-AC2E8A35B949}"/>
    <cellStyle name="Millares 2 6 3 2 3 5" xfId="49272" xr:uid="{DF3CF25A-8D49-4888-9CFF-480A5407F6C8}"/>
    <cellStyle name="Millares 2 6 3 2 4" xfId="7904" xr:uid="{6918B735-936A-464B-9287-FC4C674E0EB4}"/>
    <cellStyle name="Millares 2 6 3 2 4 2" xfId="29407" xr:uid="{5E3CDEE9-B7A6-4E1E-986B-E6BFE08A99F4}"/>
    <cellStyle name="Millares 2 6 3 2 5" xfId="9561" xr:uid="{EEDC4867-0E97-4C83-AF47-8A31A4D4EF61}"/>
    <cellStyle name="Millares 2 6 3 2 5 2" xfId="31064" xr:uid="{6CEFD3C4-6708-4F07-9786-9DF730D54FA4}"/>
    <cellStyle name="Millares 2 6 3 2 6" xfId="16196" xr:uid="{23AF2277-3BA7-4374-A8C5-EF2A984ADA9A}"/>
    <cellStyle name="Millares 2 6 3 2 6 2" xfId="37699" xr:uid="{2CFC8B71-5C6D-4F8E-8FB1-2218298B8498}"/>
    <cellStyle name="Millares 2 6 3 2 7" xfId="22801" xr:uid="{7D9BAAD0-A57E-4CEB-9045-DEEE399A84DD}"/>
    <cellStyle name="Millares 2 6 3 2 8" xfId="44304" xr:uid="{15ADB307-CA80-49B1-AFDC-01D7C2C49D38}"/>
    <cellStyle name="Millares 2 6 3 3" xfId="1982" xr:uid="{B3BA9166-5BA5-474C-8BA4-D0D042183AB0}"/>
    <cellStyle name="Millares 2 6 3 3 2" xfId="10248" xr:uid="{027508D1-5932-4B8F-AD54-087733F07CF2}"/>
    <cellStyle name="Millares 2 6 3 3 2 2" xfId="31751" xr:uid="{29728501-D065-41F4-B50A-7B74C83204D3}"/>
    <cellStyle name="Millares 2 6 3 3 3" xfId="16883" xr:uid="{6826502F-6D03-4CAD-A2EF-6EDDAFB9CBD7}"/>
    <cellStyle name="Millares 2 6 3 3 3 2" xfId="38386" xr:uid="{9EF936FB-6794-43FA-AD35-2840E2E55ECE}"/>
    <cellStyle name="Millares 2 6 3 3 4" xfId="23488" xr:uid="{E1D7C5E1-0404-4CF2-9B3B-B0D10BB464B0}"/>
    <cellStyle name="Millares 2 6 3 3 5" xfId="44991" xr:uid="{8897E07F-7C59-4BAD-B65E-6ADE13804A14}"/>
    <cellStyle name="Millares 2 6 3 4" xfId="2781" xr:uid="{A8ED090C-66F6-4BF2-89CA-A22CBE6EA0D8}"/>
    <cellStyle name="Millares 2 6 3 4 2" xfId="11047" xr:uid="{BE6FF9A9-366F-4C3F-965A-29F2562F6BF0}"/>
    <cellStyle name="Millares 2 6 3 4 2 2" xfId="32550" xr:uid="{B56759C4-9B0D-49F0-8F9E-521303E5AC76}"/>
    <cellStyle name="Millares 2 6 3 4 3" xfId="17682" xr:uid="{357818C8-7C00-4717-A3C6-98363D3B82B5}"/>
    <cellStyle name="Millares 2 6 3 4 3 2" xfId="39185" xr:uid="{89C5A6BB-4E0F-4A18-AD1B-19127D9D12BE}"/>
    <cellStyle name="Millares 2 6 3 4 4" xfId="24287" xr:uid="{E50FBFE2-C518-4B3A-BE36-BBA3E50A9EAC}"/>
    <cellStyle name="Millares 2 6 3 4 5" xfId="45790" xr:uid="{5B79D96A-073E-47CD-A674-2A951496B4F0}"/>
    <cellStyle name="Millares 2 6 3 5" xfId="3178" xr:uid="{119BAEAA-3E61-45D0-A8DD-C85491ABAE35}"/>
    <cellStyle name="Millares 2 6 3 5 2" xfId="11444" xr:uid="{9D1256C2-E029-4110-9A7D-D6109957538E}"/>
    <cellStyle name="Millares 2 6 3 5 2 2" xfId="32947" xr:uid="{4AAD095E-F17E-4837-9012-C4D8F1E043CD}"/>
    <cellStyle name="Millares 2 6 3 5 3" xfId="18079" xr:uid="{E212C974-F4DB-48F4-A166-0069B9CE9B05}"/>
    <cellStyle name="Millares 2 6 3 5 3 2" xfId="39582" xr:uid="{3D298E04-C727-4B26-AD7A-6F366ECA6650}"/>
    <cellStyle name="Millares 2 6 3 5 4" xfId="24684" xr:uid="{9B61CFF1-8175-48C2-A81E-D2400A11B9F7}"/>
    <cellStyle name="Millares 2 6 3 5 5" xfId="46187" xr:uid="{88212891-A83D-4248-8AA7-0C32C4138097}"/>
    <cellStyle name="Millares 2 6 3 6" xfId="4925" xr:uid="{4812414A-C4C0-40E6-80F9-B390B5B5DFD7}"/>
    <cellStyle name="Millares 2 6 3 6 2" xfId="13191" xr:uid="{61765055-BAAD-439F-8054-C438828F140D}"/>
    <cellStyle name="Millares 2 6 3 6 2 2" xfId="34694" xr:uid="{B5F8E551-383C-407C-B176-8C730827AE02}"/>
    <cellStyle name="Millares 2 6 3 6 3" xfId="19826" xr:uid="{D392C894-0FD5-4347-9EDE-876B9027FDB0}"/>
    <cellStyle name="Millares 2 6 3 6 3 2" xfId="41329" xr:uid="{4A799DD5-D2EA-434A-AA1B-A82B6060B460}"/>
    <cellStyle name="Millares 2 6 3 6 4" xfId="26431" xr:uid="{49E3FD6F-0A67-4F41-AB9A-8732056695B2}"/>
    <cellStyle name="Millares 2 6 3 6 5" xfId="47934" xr:uid="{F0D506D9-66FA-4D80-92CB-ACB68C83271A}"/>
    <cellStyle name="Millares 2 6 3 7" xfId="5317" xr:uid="{94ADB0DF-F436-4E6D-8494-0E8E5419300B}"/>
    <cellStyle name="Millares 2 6 3 7 2" xfId="13583" xr:uid="{9E7773FD-831D-4BCB-AB39-1ED934B1C82D}"/>
    <cellStyle name="Millares 2 6 3 7 2 2" xfId="35086" xr:uid="{5208B66D-31E3-4F91-BC6E-747CA13CD1FB}"/>
    <cellStyle name="Millares 2 6 3 7 3" xfId="20218" xr:uid="{4E5D699E-3965-4565-AE71-ED4E581EF420}"/>
    <cellStyle name="Millares 2 6 3 7 3 2" xfId="41721" xr:uid="{26F2420A-4513-47E3-B7F0-F86318A557B7}"/>
    <cellStyle name="Millares 2 6 3 7 4" xfId="26823" xr:uid="{71468A9C-C679-4215-9C86-7EF82F51F62A}"/>
    <cellStyle name="Millares 2 6 3 7 5" xfId="48326" xr:uid="{CB1347D8-A8C3-41F2-A131-03B5201A0E77}"/>
    <cellStyle name="Millares 2 6 3 8" xfId="6958" xr:uid="{6A4D252E-59A8-4CD9-AB63-E8D374CB085C}"/>
    <cellStyle name="Millares 2 6 3 8 2" xfId="28461" xr:uid="{CF318A2B-DD7F-41EE-B39B-B83D7CA6E91D}"/>
    <cellStyle name="Millares 2 6 3 9" xfId="8614" xr:uid="{BC3D7128-1B93-44E4-9F35-7119F2954771}"/>
    <cellStyle name="Millares 2 6 3 9 2" xfId="30117" xr:uid="{7A6393A8-8D37-4703-A3A5-ECB3A6EA8DBD}"/>
    <cellStyle name="Millares 2 6 4" xfId="631" xr:uid="{358CC718-AB8A-4F91-ACE8-09C3A1F8328B}"/>
    <cellStyle name="Millares 2 6 4 10" xfId="43640" xr:uid="{36A0DA72-E90A-4217-953E-03057EA3F1BF}"/>
    <cellStyle name="Millares 2 6 4 2" xfId="1577" xr:uid="{E73F25BA-1453-456C-AC15-C840E6BD00CE}"/>
    <cellStyle name="Millares 2 6 4 2 2" xfId="4406" xr:uid="{9784FED4-BCFC-45FD-9F52-10BA111E18EC}"/>
    <cellStyle name="Millares 2 6 4 2 2 2" xfId="12672" xr:uid="{7F64DEF6-AF8F-4F12-8D92-AA50065ABBA1}"/>
    <cellStyle name="Millares 2 6 4 2 2 2 2" xfId="34175" xr:uid="{A69E7E5A-7759-45A5-A484-DCBC859B46B4}"/>
    <cellStyle name="Millares 2 6 4 2 2 3" xfId="19307" xr:uid="{EA498E43-0005-47CF-8BF7-B9AB2A2639AA}"/>
    <cellStyle name="Millares 2 6 4 2 2 3 2" xfId="40810" xr:uid="{972B9FFA-3963-4A65-8C8D-E9624319A6A4}"/>
    <cellStyle name="Millares 2 6 4 2 2 4" xfId="25912" xr:uid="{B0E08ED0-FEE3-4FA0-9CAB-79E5DEF0DAF0}"/>
    <cellStyle name="Millares 2 6 4 2 2 5" xfId="47415" xr:uid="{6069AA48-B6B1-4A0B-BEC3-4273CBD4A947}"/>
    <cellStyle name="Millares 2 6 4 2 3" xfId="6545" xr:uid="{38C81B1B-CD3C-47BB-8E0A-F9100BF2AA37}"/>
    <cellStyle name="Millares 2 6 4 2 3 2" xfId="14811" xr:uid="{79E60EBD-0EFC-4121-B466-A20517D688FB}"/>
    <cellStyle name="Millares 2 6 4 2 3 2 2" xfId="36314" xr:uid="{03434B31-BCEB-4BAD-91EE-8A794231B462}"/>
    <cellStyle name="Millares 2 6 4 2 3 3" xfId="21446" xr:uid="{E6808C1F-CB48-4670-93E0-241C03EEB4B6}"/>
    <cellStyle name="Millares 2 6 4 2 3 3 2" xfId="42949" xr:uid="{98EFA31F-2A54-4F25-A389-7F1405FAC354}"/>
    <cellStyle name="Millares 2 6 4 2 3 4" xfId="28051" xr:uid="{70886150-9C3A-4B46-9935-8CBB37042BFE}"/>
    <cellStyle name="Millares 2 6 4 2 3 5" xfId="49554" xr:uid="{C68E03F1-CAF5-4BCF-AFE0-8A5A251A0F17}"/>
    <cellStyle name="Millares 2 6 4 2 4" xfId="8186" xr:uid="{4ADBDECA-B3A6-4714-A8E7-0232E0F687EC}"/>
    <cellStyle name="Millares 2 6 4 2 4 2" xfId="29689" xr:uid="{572684D5-8D81-476C-ABB8-5446CFC7F2C4}"/>
    <cellStyle name="Millares 2 6 4 2 5" xfId="9843" xr:uid="{AF70329C-359F-4B98-8B1F-713F06B1CB5A}"/>
    <cellStyle name="Millares 2 6 4 2 5 2" xfId="31346" xr:uid="{C6674651-8314-4019-877C-BA4AF5203AE0}"/>
    <cellStyle name="Millares 2 6 4 2 6" xfId="16478" xr:uid="{F7D2B6F2-3E88-48E1-A276-654853B09E0F}"/>
    <cellStyle name="Millares 2 6 4 2 6 2" xfId="37981" xr:uid="{E36CA8C4-212D-4085-B895-E1C50C4E62F0}"/>
    <cellStyle name="Millares 2 6 4 2 7" xfId="23083" xr:uid="{3B184756-5FB3-4C78-B7F5-6EA598275EED}"/>
    <cellStyle name="Millares 2 6 4 2 8" xfId="44586" xr:uid="{4BBE786A-1407-4881-BC2D-8AB55785A6D6}"/>
    <cellStyle name="Millares 2 6 4 3" xfId="2264" xr:uid="{07B28268-99A0-4D4C-88D6-BDEC7DF9DDB8}"/>
    <cellStyle name="Millares 2 6 4 3 2" xfId="10530" xr:uid="{D6354968-A115-40ED-8215-870308C079C0}"/>
    <cellStyle name="Millares 2 6 4 3 2 2" xfId="32033" xr:uid="{44CE60C0-DD72-4047-B261-3732D92B1511}"/>
    <cellStyle name="Millares 2 6 4 3 3" xfId="17165" xr:uid="{A0E4B339-92CD-41D3-B0B6-5E0452651B8F}"/>
    <cellStyle name="Millares 2 6 4 3 3 2" xfId="38668" xr:uid="{BA13F423-2488-4C27-9D0F-DF6ECB1BC335}"/>
    <cellStyle name="Millares 2 6 4 3 4" xfId="23770" xr:uid="{584CBA65-3260-4C28-9CEB-FBDEBDABC6C7}"/>
    <cellStyle name="Millares 2 6 4 3 5" xfId="45273" xr:uid="{13777B47-7ABE-4A93-A9CF-2D3B0B710110}"/>
    <cellStyle name="Millares 2 6 4 4" xfId="3460" xr:uid="{AF381D87-7AB6-40A5-8225-FBF483CFE8A5}"/>
    <cellStyle name="Millares 2 6 4 4 2" xfId="11726" xr:uid="{808A6977-8C63-467A-BAA9-02F2D9C9EDDD}"/>
    <cellStyle name="Millares 2 6 4 4 2 2" xfId="33229" xr:uid="{E7B9498F-5D26-499D-B93D-C81CCDC5A36C}"/>
    <cellStyle name="Millares 2 6 4 4 3" xfId="18361" xr:uid="{62F13AD2-8680-401C-BC1F-48EF2BF19156}"/>
    <cellStyle name="Millares 2 6 4 4 3 2" xfId="39864" xr:uid="{963BC44D-33CA-408E-8902-787656A81F1A}"/>
    <cellStyle name="Millares 2 6 4 4 4" xfId="24966" xr:uid="{5E23CA5B-6FA2-4C87-8C83-1073B3C5188F}"/>
    <cellStyle name="Millares 2 6 4 4 5" xfId="46469" xr:uid="{72731894-4344-49E3-9B12-24A520A04EF1}"/>
    <cellStyle name="Millares 2 6 4 5" xfId="5599" xr:uid="{9F446CBB-F2C5-4BF0-B6DD-FAA710F4FD4C}"/>
    <cellStyle name="Millares 2 6 4 5 2" xfId="13865" xr:uid="{CD773CA1-A1C7-471B-B480-D1E33A6E2693}"/>
    <cellStyle name="Millares 2 6 4 5 2 2" xfId="35368" xr:uid="{F0CBF328-0714-4DB9-910E-C5BBAF5C3617}"/>
    <cellStyle name="Millares 2 6 4 5 3" xfId="20500" xr:uid="{954171E3-7DDC-423E-B4D6-932624037205}"/>
    <cellStyle name="Millares 2 6 4 5 3 2" xfId="42003" xr:uid="{E6680FC9-492D-41EF-B654-C3174FCDA71F}"/>
    <cellStyle name="Millares 2 6 4 5 4" xfId="27105" xr:uid="{B9DCDC7A-7CD6-4CBD-91D6-FA17D67EB7FF}"/>
    <cellStyle name="Millares 2 6 4 5 5" xfId="48608" xr:uid="{5159713B-5358-4AB2-BAC3-A46B18FA347A}"/>
    <cellStyle name="Millares 2 6 4 6" xfId="7240" xr:uid="{CD2C07EF-0F47-48B2-B9A6-E5299C46160E}"/>
    <cellStyle name="Millares 2 6 4 6 2" xfId="28743" xr:uid="{2C8B9C8A-D749-4119-8334-A076FE183750}"/>
    <cellStyle name="Millares 2 6 4 7" xfId="8897" xr:uid="{779BD426-9334-4BDD-8F37-EAAFF7E5447C}"/>
    <cellStyle name="Millares 2 6 4 7 2" xfId="30400" xr:uid="{105811D3-D19D-4E19-99A9-3349AB4E2C97}"/>
    <cellStyle name="Millares 2 6 4 8" xfId="15532" xr:uid="{451FD54B-9956-40A6-9F3F-0772D2B39720}"/>
    <cellStyle name="Millares 2 6 4 8 2" xfId="37035" xr:uid="{7DF8A314-0035-4E5F-AEDC-BA0A8A794820}"/>
    <cellStyle name="Millares 2 6 4 9" xfId="22137" xr:uid="{3A8D49AC-4F50-4B8A-AFB9-4AD42FBE88AA}"/>
    <cellStyle name="Millares 2 6 5" xfId="899" xr:uid="{945C0727-2C7A-455B-9B03-88CEDC9F164F}"/>
    <cellStyle name="Millares 2 6 5 2" xfId="3728" xr:uid="{7421BF82-FF18-46B8-8841-BCDE1CC9EE44}"/>
    <cellStyle name="Millares 2 6 5 2 2" xfId="11994" xr:uid="{1355078A-2CF1-406F-B187-3DBCC1EE0836}"/>
    <cellStyle name="Millares 2 6 5 2 2 2" xfId="33497" xr:uid="{56785C9A-51EF-4503-A826-5FA9BE20C3A1}"/>
    <cellStyle name="Millares 2 6 5 2 3" xfId="18629" xr:uid="{358E340B-1E29-4359-9953-0D63066DEA6B}"/>
    <cellStyle name="Millares 2 6 5 2 3 2" xfId="40132" xr:uid="{3B122C58-34BF-4953-B61E-E9458E984D46}"/>
    <cellStyle name="Millares 2 6 5 2 4" xfId="25234" xr:uid="{204A8A7A-D063-4424-ACE7-1BB3BB2DE500}"/>
    <cellStyle name="Millares 2 6 5 2 5" xfId="46737" xr:uid="{7838CC6D-ADDA-4DF2-B81C-51809879D4A6}"/>
    <cellStyle name="Millares 2 6 5 3" xfId="5867" xr:uid="{E13F1D07-F850-41CC-9FBC-A2CF95190C6A}"/>
    <cellStyle name="Millares 2 6 5 3 2" xfId="14133" xr:uid="{779690F8-8BF1-4E2B-81B9-4E76255BD3E0}"/>
    <cellStyle name="Millares 2 6 5 3 2 2" xfId="35636" xr:uid="{6F48C182-8A78-44AB-BD62-132F3A5652A3}"/>
    <cellStyle name="Millares 2 6 5 3 3" xfId="20768" xr:uid="{6C14A861-9A2A-4EFE-B5F9-630853F01FFE}"/>
    <cellStyle name="Millares 2 6 5 3 3 2" xfId="42271" xr:uid="{447FEB5E-5F58-4AF9-9C88-266EFE5C1263}"/>
    <cellStyle name="Millares 2 6 5 3 4" xfId="27373" xr:uid="{78F1FD92-66D9-4B9E-8CC1-E27034312E8F}"/>
    <cellStyle name="Millares 2 6 5 3 5" xfId="48876" xr:uid="{9A3574FC-A718-4034-9DF7-2A8BEE9A8C39}"/>
    <cellStyle name="Millares 2 6 5 4" xfId="7508" xr:uid="{7F4A8BED-62BE-4C11-83C0-3174E42EE6D8}"/>
    <cellStyle name="Millares 2 6 5 4 2" xfId="29011" xr:uid="{DC874F8F-4A9D-49A9-9A9D-8FCD589A4662}"/>
    <cellStyle name="Millares 2 6 5 5" xfId="9165" xr:uid="{D3F27CF1-3E9E-4646-BF69-EFDBDA8A6750}"/>
    <cellStyle name="Millares 2 6 5 5 2" xfId="30668" xr:uid="{6306BAF0-6718-440D-8A16-4B68A3194A38}"/>
    <cellStyle name="Millares 2 6 5 6" xfId="15800" xr:uid="{43E0D223-1484-406F-9E71-58C9DDD34CC8}"/>
    <cellStyle name="Millares 2 6 5 6 2" xfId="37303" xr:uid="{6A332153-0A7E-4EA9-AC8A-DEBE569468DC}"/>
    <cellStyle name="Millares 2 6 5 7" xfId="22405" xr:uid="{0CD7EE94-EB96-43B8-BE8D-EB651C73965A}"/>
    <cellStyle name="Millares 2 6 5 8" xfId="43908" xr:uid="{7BE6ABEF-9642-44EB-BD73-BD606FC11312}"/>
    <cellStyle name="Millares 2 6 6" xfId="1160" xr:uid="{8B6E9B3D-AADE-41BA-89D4-E88036710409}"/>
    <cellStyle name="Millares 2 6 6 2" xfId="3989" xr:uid="{482DD735-547A-4EC3-8EB4-84040E30729D}"/>
    <cellStyle name="Millares 2 6 6 2 2" xfId="12255" xr:uid="{63B1B27E-AFE2-4C6F-B414-B3C9C886DE9D}"/>
    <cellStyle name="Millares 2 6 6 2 2 2" xfId="33758" xr:uid="{8AFD0DBF-09BD-475A-9A18-40901BAEF7F6}"/>
    <cellStyle name="Millares 2 6 6 2 3" xfId="18890" xr:uid="{C567FD91-0A82-44DA-9552-C4C17918B37A}"/>
    <cellStyle name="Millares 2 6 6 2 3 2" xfId="40393" xr:uid="{DB2BE35B-D27E-4FCA-8914-C12C91734D91}"/>
    <cellStyle name="Millares 2 6 6 2 4" xfId="25495" xr:uid="{1B32C603-3EE5-4174-9CB2-2653A53C3FC5}"/>
    <cellStyle name="Millares 2 6 6 2 5" xfId="46998" xr:uid="{9C050EB2-F101-407E-B17A-9518EE2F64EC}"/>
    <cellStyle name="Millares 2 6 6 3" xfId="6128" xr:uid="{290CDC69-AE9C-426A-85F4-4C37FBD89E26}"/>
    <cellStyle name="Millares 2 6 6 3 2" xfId="14394" xr:uid="{7AF56280-A154-4892-880B-220534422AA3}"/>
    <cellStyle name="Millares 2 6 6 3 2 2" xfId="35897" xr:uid="{697443D2-1713-4F8C-B078-8D9DDE555AE5}"/>
    <cellStyle name="Millares 2 6 6 3 3" xfId="21029" xr:uid="{2B7569AC-F0A7-4747-9E92-ACE900D5E516}"/>
    <cellStyle name="Millares 2 6 6 3 3 2" xfId="42532" xr:uid="{FE783D63-2B54-47E9-B75D-300DEE41D104}"/>
    <cellStyle name="Millares 2 6 6 3 4" xfId="27634" xr:uid="{56F9D4C3-0021-470C-A045-45FEF682A3BF}"/>
    <cellStyle name="Millares 2 6 6 3 5" xfId="49137" xr:uid="{2D4BA0F8-50DF-4E1D-B0BE-95DEB8BBE9A9}"/>
    <cellStyle name="Millares 2 6 6 4" xfId="7769" xr:uid="{D3B9279B-B9F7-437C-95C4-2FFA899DFAC4}"/>
    <cellStyle name="Millares 2 6 6 4 2" xfId="29272" xr:uid="{B31BDDFC-C647-4F47-A7D1-AC5406D04989}"/>
    <cellStyle name="Millares 2 6 6 5" xfId="9426" xr:uid="{857101D6-C669-4772-985E-9B88C43AEA15}"/>
    <cellStyle name="Millares 2 6 6 5 2" xfId="30929" xr:uid="{4A0D62AE-C417-4CD9-9C1B-8C09ACB05952}"/>
    <cellStyle name="Millares 2 6 6 6" xfId="16061" xr:uid="{8B973CB7-EBC0-4A9C-BDEC-0E01C7856D5A}"/>
    <cellStyle name="Millares 2 6 6 6 2" xfId="37564" xr:uid="{84C3EC06-3FDC-4D4A-8279-979A3BCB16C3}"/>
    <cellStyle name="Millares 2 6 6 7" xfId="22666" xr:uid="{5E29BBAD-30F3-4D10-AF59-90D645955B25}"/>
    <cellStyle name="Millares 2 6 6 8" xfId="44169" xr:uid="{5240D3E5-1FDF-43FC-A2CC-19A981AFB94B}"/>
    <cellStyle name="Millares 2 6 7" xfId="1848" xr:uid="{5FC9EED5-9E31-428B-884C-0B91E672EA8B}"/>
    <cellStyle name="Millares 2 6 7 2" xfId="10114" xr:uid="{2663A1D4-01C6-4296-9074-4B51468D936A}"/>
    <cellStyle name="Millares 2 6 7 2 2" xfId="31617" xr:uid="{0BDCE20B-3061-4A6F-9874-D4D80873D815}"/>
    <cellStyle name="Millares 2 6 7 3" xfId="16749" xr:uid="{A9E7F8EB-4699-42A9-A5B8-70E2FD9E018E}"/>
    <cellStyle name="Millares 2 6 7 3 2" xfId="38252" xr:uid="{EA5D557E-77E6-4430-8A42-BB7AF5446787}"/>
    <cellStyle name="Millares 2 6 7 4" xfId="23354" xr:uid="{8D432244-A6FD-4B5D-9C30-10B1FEDE60E5}"/>
    <cellStyle name="Millares 2 6 7 5" xfId="44857" xr:uid="{408F8420-6637-4FF2-8CB3-F609B53B4325}"/>
    <cellStyle name="Millares 2 6 8" xfId="2533" xr:uid="{021AD7B0-4FBF-4C24-8ACA-663FD428A6C3}"/>
    <cellStyle name="Millares 2 6 8 2" xfId="10799" xr:uid="{6F66C117-641B-4302-B15D-E227A589BB78}"/>
    <cellStyle name="Millares 2 6 8 2 2" xfId="32302" xr:uid="{2A9EB11B-0262-455D-A08C-A0DC70120DB4}"/>
    <cellStyle name="Millares 2 6 8 3" xfId="17434" xr:uid="{CE2D1B40-298A-4FC9-936C-00F2460611F9}"/>
    <cellStyle name="Millares 2 6 8 3 2" xfId="38937" xr:uid="{8B49B89F-954A-4F82-B290-FC4A0D237A5F}"/>
    <cellStyle name="Millares 2 6 8 4" xfId="24039" xr:uid="{9615CE52-76AC-49E6-842C-4BF52528D744}"/>
    <cellStyle name="Millares 2 6 8 5" xfId="45542" xr:uid="{BE45F963-B341-45DA-B6C5-2845B10371FE}"/>
    <cellStyle name="Millares 2 6 9" xfId="3044" xr:uid="{B0731DC2-7E81-42DD-8559-C5BC986AC204}"/>
    <cellStyle name="Millares 2 6 9 2" xfId="11310" xr:uid="{F02739C4-D58A-4A01-8BDA-7A52B63589AB}"/>
    <cellStyle name="Millares 2 6 9 2 2" xfId="32813" xr:uid="{FFDE9F12-2720-4F21-A85F-6D46BEDAEB5E}"/>
    <cellStyle name="Millares 2 6 9 3" xfId="17945" xr:uid="{7D158E59-2787-439E-B2F4-40B9FE223B9E}"/>
    <cellStyle name="Millares 2 6 9 3 2" xfId="39448" xr:uid="{7F6E060E-7053-4120-9924-6A1F57279674}"/>
    <cellStyle name="Millares 2 6 9 4" xfId="24550" xr:uid="{15913B0C-02A8-478E-BC40-FFA344570492}"/>
    <cellStyle name="Millares 2 6 9 5" xfId="46053" xr:uid="{6DD9FFB0-E2AB-4F7C-860B-198EC05915FE}"/>
    <cellStyle name="Millares 2 7" xfId="200" xr:uid="{C2A821D4-903D-4673-A687-B67643A021F1}"/>
    <cellStyle name="Millares 2 7 10" xfId="4719" xr:uid="{CB23EDC8-CEB3-4694-B160-FDDF7BC45ECC}"/>
    <cellStyle name="Millares 2 7 10 2" xfId="12985" xr:uid="{83E7E208-F0D4-4371-969F-050CE0862159}"/>
    <cellStyle name="Millares 2 7 10 2 2" xfId="34488" xr:uid="{ACD93ED0-3E63-499D-8CE0-69E8F4897212}"/>
    <cellStyle name="Millares 2 7 10 3" xfId="19620" xr:uid="{8A769E3B-979B-4EC5-B2D6-DF7D6861DA3D}"/>
    <cellStyle name="Millares 2 7 10 3 2" xfId="41123" xr:uid="{7EF5F9BA-40D1-4F1E-919F-1D4F3EE8C939}"/>
    <cellStyle name="Millares 2 7 10 4" xfId="26225" xr:uid="{EA97DDF8-B03C-4208-B448-A69FD7DCFDD2}"/>
    <cellStyle name="Millares 2 7 10 5" xfId="47728" xr:uid="{CE00CD52-9D7E-4E35-A9F7-EA1DC6476540}"/>
    <cellStyle name="Millares 2 7 11" xfId="5222" xr:uid="{5593C8F1-48DC-4F7C-8AFA-742225AD4BDC}"/>
    <cellStyle name="Millares 2 7 11 2" xfId="13488" xr:uid="{5E750A41-C659-4773-8CA5-096A13DFFF31}"/>
    <cellStyle name="Millares 2 7 11 2 2" xfId="34991" xr:uid="{56C4022C-52CF-46F7-9292-EBD592878206}"/>
    <cellStyle name="Millares 2 7 11 3" xfId="20123" xr:uid="{E284CE1D-785F-4C6D-BD23-5E95D534EF8E}"/>
    <cellStyle name="Millares 2 7 11 3 2" xfId="41626" xr:uid="{C1040C0D-6FC8-4308-968E-D5A7977AB151}"/>
    <cellStyle name="Millares 2 7 11 4" xfId="26728" xr:uid="{5FB3FF95-FFAF-4445-B1E4-857BF30102AF}"/>
    <cellStyle name="Millares 2 7 11 5" xfId="48231" xr:uid="{19869277-7AE3-4D97-9E3D-64C2190CE7C2}"/>
    <cellStyle name="Millares 2 7 12" xfId="6863" xr:uid="{F61678B9-5062-4064-8CD2-1824E49E4845}"/>
    <cellStyle name="Millares 2 7 12 2" xfId="28366" xr:uid="{60B83719-5E68-4B8E-91C7-2CE0D6378101}"/>
    <cellStyle name="Millares 2 7 13" xfId="8517" xr:uid="{AF6B5A84-EB75-487E-9F20-720F3EE05A8D}"/>
    <cellStyle name="Millares 2 7 13 2" xfId="30020" xr:uid="{93AE613B-BB1E-4198-B161-BA3E25816964}"/>
    <cellStyle name="Millares 2 7 14" xfId="15156" xr:uid="{18A6C4C7-2974-4AA9-A852-DCFC93895CF4}"/>
    <cellStyle name="Millares 2 7 14 2" xfId="36659" xr:uid="{73AAD2B7-CA6B-4E88-8D79-3A5B75EB8C74}"/>
    <cellStyle name="Millares 2 7 15" xfId="21761" xr:uid="{CA8D34B3-75DE-40C0-AE15-7BA003FD12AC}"/>
    <cellStyle name="Millares 2 7 16" xfId="43264" xr:uid="{9892A3A8-55A7-4B27-A20C-A9C99F1BBE12}"/>
    <cellStyle name="Millares 2 7 2" xfId="515" xr:uid="{79CAC32B-2D37-4E7A-AFA8-B8E2A0BFFE48}"/>
    <cellStyle name="Millares 2 7 2 10" xfId="7126" xr:uid="{B2A5F41A-D52D-40FD-B601-492739D16695}"/>
    <cellStyle name="Millares 2 7 2 10 2" xfId="28629" xr:uid="{F1900C97-60F2-4126-8925-0C750BA2D07B}"/>
    <cellStyle name="Millares 2 7 2 11" xfId="8782" xr:uid="{6B3F6B38-8151-4216-8C61-FA0A38410D5F}"/>
    <cellStyle name="Millares 2 7 2 11 2" xfId="30285" xr:uid="{8DD146C7-FA1C-4F49-B903-70EC758798C8}"/>
    <cellStyle name="Millares 2 7 2 12" xfId="15418" xr:uid="{219D9B9F-22E8-4184-BB61-E516002D76CB}"/>
    <cellStyle name="Millares 2 7 2 12 2" xfId="36921" xr:uid="{7337CABE-347C-4A24-A9AE-7EEC04369BBC}"/>
    <cellStyle name="Millares 2 7 2 13" xfId="22023" xr:uid="{061C08E4-ECA2-4E67-AFF7-E8035A69BC45}"/>
    <cellStyle name="Millares 2 7 2 14" xfId="43526" xr:uid="{12866378-84D5-40EE-B96D-668A4AA040FD}"/>
    <cellStyle name="Millares 2 7 2 2" xfId="797" xr:uid="{C158BA58-09F7-48AD-A5FD-D4A934FCCA22}"/>
    <cellStyle name="Millares 2 7 2 2 10" xfId="15698" xr:uid="{61E74961-3345-45D2-BD09-A536F0E07556}"/>
    <cellStyle name="Millares 2 7 2 2 10 2" xfId="37201" xr:uid="{D8EED127-E775-4230-89CA-A5E4ECD86F54}"/>
    <cellStyle name="Millares 2 7 2 2 11" xfId="22303" xr:uid="{5DDFCEF4-F4A0-4A9D-A096-A72BDB95A16C}"/>
    <cellStyle name="Millares 2 7 2 2 12" xfId="43806" xr:uid="{3769E75E-720B-48B1-8419-EEBF4A964582}"/>
    <cellStyle name="Millares 2 7 2 2 2" xfId="1743" xr:uid="{E6C0D72B-3641-49C4-B2C7-82B7EAC39718}"/>
    <cellStyle name="Millares 2 7 2 2 2 2" xfId="4572" xr:uid="{0046BA14-C96D-4451-A394-AE0FE85DE3CC}"/>
    <cellStyle name="Millares 2 7 2 2 2 2 2" xfId="12838" xr:uid="{7FCE24E4-D221-423B-A3B4-316B3D1FC49E}"/>
    <cellStyle name="Millares 2 7 2 2 2 2 2 2" xfId="34341" xr:uid="{5F1A5F87-6945-4EFB-8CB2-CD9EAECE10EA}"/>
    <cellStyle name="Millares 2 7 2 2 2 2 3" xfId="19473" xr:uid="{362AE869-8238-4EEF-A043-484448F472E2}"/>
    <cellStyle name="Millares 2 7 2 2 2 2 3 2" xfId="40976" xr:uid="{44E76248-D4DE-44A9-954B-C546868A8AD7}"/>
    <cellStyle name="Millares 2 7 2 2 2 2 4" xfId="26078" xr:uid="{EE93C121-F977-4293-8490-80C3447FBD2D}"/>
    <cellStyle name="Millares 2 7 2 2 2 2 5" xfId="47581" xr:uid="{5919C636-9904-4FDD-8194-A1F390C40072}"/>
    <cellStyle name="Millares 2 7 2 2 2 3" xfId="6711" xr:uid="{65D4E4B6-9EF0-42A3-9EF3-C27A3F7181D4}"/>
    <cellStyle name="Millares 2 7 2 2 2 3 2" xfId="14977" xr:uid="{EF51D594-C21F-4A01-BCF5-BECDB6671314}"/>
    <cellStyle name="Millares 2 7 2 2 2 3 2 2" xfId="36480" xr:uid="{DDCA33E4-94E6-4BAB-B9D2-D35A89668239}"/>
    <cellStyle name="Millares 2 7 2 2 2 3 3" xfId="21612" xr:uid="{8D5CE3DA-EE9D-47E5-B5BF-6026C63A26BF}"/>
    <cellStyle name="Millares 2 7 2 2 2 3 3 2" xfId="43115" xr:uid="{DDA9D7A9-647F-4009-B76B-44B97650A3CE}"/>
    <cellStyle name="Millares 2 7 2 2 2 3 4" xfId="28217" xr:uid="{C51BA32E-55C0-493C-B60E-70047FA4AAEE}"/>
    <cellStyle name="Millares 2 7 2 2 2 3 5" xfId="49720" xr:uid="{7B6BD0A7-8F44-46B8-AC39-DBF1EC4E77DA}"/>
    <cellStyle name="Millares 2 7 2 2 2 4" xfId="8352" xr:uid="{B816EA35-E611-4A9E-8093-E0F1786B0C8D}"/>
    <cellStyle name="Millares 2 7 2 2 2 4 2" xfId="29855" xr:uid="{0352219B-6218-4276-92B0-C9D92F5F9CFE}"/>
    <cellStyle name="Millares 2 7 2 2 2 5" xfId="10009" xr:uid="{71E7C87E-15D2-497A-8161-ECC7211EFCCC}"/>
    <cellStyle name="Millares 2 7 2 2 2 5 2" xfId="31512" xr:uid="{0A060EDF-4F2B-4182-9ACA-5626561E8927}"/>
    <cellStyle name="Millares 2 7 2 2 2 6" xfId="16644" xr:uid="{AFB05FCB-F826-4960-B162-47AA92719B5B}"/>
    <cellStyle name="Millares 2 7 2 2 2 6 2" xfId="38147" xr:uid="{E629E83B-622C-4769-9FC1-0FC02757623F}"/>
    <cellStyle name="Millares 2 7 2 2 2 7" xfId="23249" xr:uid="{C855F62B-D77A-47F1-A3A2-DF161DB5A362}"/>
    <cellStyle name="Millares 2 7 2 2 2 8" xfId="44752" xr:uid="{695A51B5-BB57-4D26-95DC-FB15B268D508}"/>
    <cellStyle name="Millares 2 7 2 2 3" xfId="2430" xr:uid="{713A2F9A-664B-4127-8DA7-215C7B5D0A13}"/>
    <cellStyle name="Millares 2 7 2 2 3 2" xfId="10696" xr:uid="{7977E260-BA7C-42F4-9A34-EB47ED2F989B}"/>
    <cellStyle name="Millares 2 7 2 2 3 2 2" xfId="32199" xr:uid="{A0E13782-BA9F-4EB3-9C92-FA3EA1FAC10D}"/>
    <cellStyle name="Millares 2 7 2 2 3 3" xfId="17331" xr:uid="{7CF51252-1754-4F02-98F4-41178C353A01}"/>
    <cellStyle name="Millares 2 7 2 2 3 3 2" xfId="38834" xr:uid="{053A9976-D444-4D69-ADB6-2EB9243FB9CC}"/>
    <cellStyle name="Millares 2 7 2 2 3 4" xfId="23936" xr:uid="{E1262011-A026-4C1F-823A-1F18A40D5187}"/>
    <cellStyle name="Millares 2 7 2 2 3 5" xfId="45439" xr:uid="{374FED75-84A4-4D85-8041-1EC8CE15DD20}"/>
    <cellStyle name="Millares 2 7 2 2 4" xfId="2947" xr:uid="{757C36EF-B8EE-4E85-AFAB-A464377984B1}"/>
    <cellStyle name="Millares 2 7 2 2 4 2" xfId="11213" xr:uid="{E4A5536E-BF4C-4897-9910-B9CF4EA6F18D}"/>
    <cellStyle name="Millares 2 7 2 2 4 2 2" xfId="32716" xr:uid="{170EEB85-A962-4171-B877-4C6D657184DE}"/>
    <cellStyle name="Millares 2 7 2 2 4 3" xfId="17848" xr:uid="{886DE35E-5FB3-4972-919B-9326A4612C9A}"/>
    <cellStyle name="Millares 2 7 2 2 4 3 2" xfId="39351" xr:uid="{193AD99B-126B-4CD8-9ECF-E46ACC879E89}"/>
    <cellStyle name="Millares 2 7 2 2 4 4" xfId="24453" xr:uid="{32D378BD-CA47-4F1D-B676-F1EC26524F30}"/>
    <cellStyle name="Millares 2 7 2 2 4 5" xfId="45956" xr:uid="{11B19063-E348-4C00-BDE4-9669995E2CBE}"/>
    <cellStyle name="Millares 2 7 2 2 5" xfId="3626" xr:uid="{3A9966EA-75B1-4093-AAD3-99E139F0B1E5}"/>
    <cellStyle name="Millares 2 7 2 2 5 2" xfId="11892" xr:uid="{7F52A0D6-3AAB-4280-A7A7-9721FDFD1F41}"/>
    <cellStyle name="Millares 2 7 2 2 5 2 2" xfId="33395" xr:uid="{FA836762-D700-4321-B7A1-CE3E5BC94D07}"/>
    <cellStyle name="Millares 2 7 2 2 5 3" xfId="18527" xr:uid="{6834617B-475A-414C-8E00-401F902F1F21}"/>
    <cellStyle name="Millares 2 7 2 2 5 3 2" xfId="40030" xr:uid="{CC0A8B77-742D-4975-A883-C87997A6FF03}"/>
    <cellStyle name="Millares 2 7 2 2 5 4" xfId="25132" xr:uid="{E85F7A15-CCBE-4C53-8F27-47F869FE5025}"/>
    <cellStyle name="Millares 2 7 2 2 5 5" xfId="46635" xr:uid="{8CB0631F-C59D-444A-BC55-799D09DFE0E1}"/>
    <cellStyle name="Millares 2 7 2 2 6" xfId="5091" xr:uid="{EC275509-E844-41C5-B25B-1A649A74CDF4}"/>
    <cellStyle name="Millares 2 7 2 2 6 2" xfId="13357" xr:uid="{47533F6A-F618-4A75-9281-1D445CDC415F}"/>
    <cellStyle name="Millares 2 7 2 2 6 2 2" xfId="34860" xr:uid="{3D595EC2-8400-49E5-9124-E4BC9296E428}"/>
    <cellStyle name="Millares 2 7 2 2 6 3" xfId="19992" xr:uid="{20BDED0C-9A7E-4061-A721-3BF8037C85CB}"/>
    <cellStyle name="Millares 2 7 2 2 6 3 2" xfId="41495" xr:uid="{1EFA36BC-2402-4F1F-907C-5A79A819B316}"/>
    <cellStyle name="Millares 2 7 2 2 6 4" xfId="26597" xr:uid="{E2173DD3-27E8-4C0A-95DC-90522874343B}"/>
    <cellStyle name="Millares 2 7 2 2 6 5" xfId="48100" xr:uid="{6CF539A6-7A5C-4515-B78B-882104E92C4F}"/>
    <cellStyle name="Millares 2 7 2 2 7" xfId="5765" xr:uid="{27297734-B992-4F1F-AA6F-5F09C7526BEF}"/>
    <cellStyle name="Millares 2 7 2 2 7 2" xfId="14031" xr:uid="{CCD0A98F-79D8-4DD5-BE73-228878DD8A01}"/>
    <cellStyle name="Millares 2 7 2 2 7 2 2" xfId="35534" xr:uid="{C3A9AF15-049D-419C-8C58-702C37F0B1F1}"/>
    <cellStyle name="Millares 2 7 2 2 7 3" xfId="20666" xr:uid="{2581BA7C-C25F-4AB9-B787-3838FCC73179}"/>
    <cellStyle name="Millares 2 7 2 2 7 3 2" xfId="42169" xr:uid="{0AA2B283-DC9A-49D1-A7C4-4463493FE57B}"/>
    <cellStyle name="Millares 2 7 2 2 7 4" xfId="27271" xr:uid="{05427178-E44A-4A66-9180-0C4B7934CB14}"/>
    <cellStyle name="Millares 2 7 2 2 7 5" xfId="48774" xr:uid="{E50404F3-06BF-4ACA-BCB9-1F83C0C6D5C4}"/>
    <cellStyle name="Millares 2 7 2 2 8" xfId="7406" xr:uid="{EE630356-9160-41AD-B2DD-B8FBC8E09404}"/>
    <cellStyle name="Millares 2 7 2 2 8 2" xfId="28909" xr:uid="{94554E9D-9A7E-4C1F-B76A-CC09875084FA}"/>
    <cellStyle name="Millares 2 7 2 2 9" xfId="9063" xr:uid="{8C7901B5-5935-4636-A3FF-5DD90FFBFBF2}"/>
    <cellStyle name="Millares 2 7 2 2 9 2" xfId="30566" xr:uid="{5EEE8AA6-8BFB-4934-8D1E-978042E4D464}"/>
    <cellStyle name="Millares 2 7 2 3" xfId="1067" xr:uid="{AF0DA44D-5E00-4D71-A8D0-44494A1E1AF0}"/>
    <cellStyle name="Millares 2 7 2 3 2" xfId="3896" xr:uid="{4992E1DD-98C6-4C1B-A876-F46F6F1F27DD}"/>
    <cellStyle name="Millares 2 7 2 3 2 2" xfId="12162" xr:uid="{58D9AEA1-93F5-455F-A562-E35C0A134D21}"/>
    <cellStyle name="Millares 2 7 2 3 2 2 2" xfId="33665" xr:uid="{A45C924A-328C-4741-BF0F-CF2FF744740C}"/>
    <cellStyle name="Millares 2 7 2 3 2 3" xfId="18797" xr:uid="{E2FA6F87-D78C-44F1-8F4B-2AA051ABE0D3}"/>
    <cellStyle name="Millares 2 7 2 3 2 3 2" xfId="40300" xr:uid="{43D17180-FF09-4900-966E-98E906B0B94B}"/>
    <cellStyle name="Millares 2 7 2 3 2 4" xfId="25402" xr:uid="{2F2869CE-E57B-46D0-BC4B-11F12617F022}"/>
    <cellStyle name="Millares 2 7 2 3 2 5" xfId="46905" xr:uid="{79A4143F-A2FD-474C-AF0B-F9FB1396ACE0}"/>
    <cellStyle name="Millares 2 7 2 3 3" xfId="6035" xr:uid="{3D4B62CF-C9A7-4662-86BE-88C072101298}"/>
    <cellStyle name="Millares 2 7 2 3 3 2" xfId="14301" xr:uid="{E2203A89-18A8-4A73-B753-BB4D81785804}"/>
    <cellStyle name="Millares 2 7 2 3 3 2 2" xfId="35804" xr:uid="{851865E1-D7FE-4FAA-8EFC-AA5613D3EF0B}"/>
    <cellStyle name="Millares 2 7 2 3 3 3" xfId="20936" xr:uid="{E6DD43A0-95C8-414C-97C3-6302FBC574AE}"/>
    <cellStyle name="Millares 2 7 2 3 3 3 2" xfId="42439" xr:uid="{F48DA934-9ED3-4A60-9FC4-03F91411729C}"/>
    <cellStyle name="Millares 2 7 2 3 3 4" xfId="27541" xr:uid="{936B97C3-F2E0-4B90-809D-D65507E955A3}"/>
    <cellStyle name="Millares 2 7 2 3 3 5" xfId="49044" xr:uid="{2EF2ED5F-CA7A-4972-83FD-50BD63268E5E}"/>
    <cellStyle name="Millares 2 7 2 3 4" xfId="7676" xr:uid="{88964B44-CEE2-40D3-B1BB-907F7F7AAB42}"/>
    <cellStyle name="Millares 2 7 2 3 4 2" xfId="29179" xr:uid="{69983BDF-C8D0-476C-B01C-297419CB8019}"/>
    <cellStyle name="Millares 2 7 2 3 5" xfId="9333" xr:uid="{292B9841-943A-4F53-89EE-9C482B2B9A8B}"/>
    <cellStyle name="Millares 2 7 2 3 5 2" xfId="30836" xr:uid="{DC03209C-7179-45C8-962B-B10E760BBA67}"/>
    <cellStyle name="Millares 2 7 2 3 6" xfId="15968" xr:uid="{841F8B97-F2DF-4ADB-9638-6E130C83B76C}"/>
    <cellStyle name="Millares 2 7 2 3 6 2" xfId="37471" xr:uid="{FBD3675C-0E9F-43F2-B696-39F0BB1F808E}"/>
    <cellStyle name="Millares 2 7 2 3 7" xfId="22573" xr:uid="{6C20231C-57F4-4A39-9E9A-5A594017E83A}"/>
    <cellStyle name="Millares 2 7 2 3 8" xfId="44076" xr:uid="{1F7DEFA5-878B-4444-99D1-D7BBE2326224}"/>
    <cellStyle name="Millares 2 7 2 4" xfId="1463" xr:uid="{38273926-757C-4675-9782-DD7E4FFE4896}"/>
    <cellStyle name="Millares 2 7 2 4 2" xfId="4292" xr:uid="{52FFDED4-4F53-4F9A-8395-34E9462FCB7A}"/>
    <cellStyle name="Millares 2 7 2 4 2 2" xfId="12558" xr:uid="{F10EF31B-2C14-4D90-8F0F-064DB4D70516}"/>
    <cellStyle name="Millares 2 7 2 4 2 2 2" xfId="34061" xr:uid="{EEE380AD-3499-4398-B694-94E0A4C3F989}"/>
    <cellStyle name="Millares 2 7 2 4 2 3" xfId="19193" xr:uid="{79D5C100-8636-4583-9827-17D82CA31F58}"/>
    <cellStyle name="Millares 2 7 2 4 2 3 2" xfId="40696" xr:uid="{C7385A3C-8604-45A7-AB71-ED0C9F1DC07F}"/>
    <cellStyle name="Millares 2 7 2 4 2 4" xfId="25798" xr:uid="{3CD8E656-C173-4FD0-BC64-A9D7F60E06E4}"/>
    <cellStyle name="Millares 2 7 2 4 2 5" xfId="47301" xr:uid="{F54A9E97-6202-48A3-AAC7-3C7279C1177C}"/>
    <cellStyle name="Millares 2 7 2 4 3" xfId="6431" xr:uid="{21FEB918-0F46-4D0F-90D7-A41259C5F37A}"/>
    <cellStyle name="Millares 2 7 2 4 3 2" xfId="14697" xr:uid="{63A4EE7D-59D5-4ECE-BB0D-D21A98424C60}"/>
    <cellStyle name="Millares 2 7 2 4 3 2 2" xfId="36200" xr:uid="{499EC130-8929-4000-9C9C-367CC2B11E7B}"/>
    <cellStyle name="Millares 2 7 2 4 3 3" xfId="21332" xr:uid="{256966C0-C259-4FE9-B78A-F17636F35463}"/>
    <cellStyle name="Millares 2 7 2 4 3 3 2" xfId="42835" xr:uid="{3838EC58-D60D-4CDC-84E0-87AFE952A21F}"/>
    <cellStyle name="Millares 2 7 2 4 3 4" xfId="27937" xr:uid="{FA1F9A97-66EC-4F4F-9579-2B9B81FBBF2C}"/>
    <cellStyle name="Millares 2 7 2 4 3 5" xfId="49440" xr:uid="{A15AD62C-175B-47C3-8775-BFAE995AF333}"/>
    <cellStyle name="Millares 2 7 2 4 4" xfId="8072" xr:uid="{FCB15EFC-2BBA-4076-B1C5-CC4F5C95FC0B}"/>
    <cellStyle name="Millares 2 7 2 4 4 2" xfId="29575" xr:uid="{E2AA4470-4FD2-43E8-AADF-7F8CF36B3704}"/>
    <cellStyle name="Millares 2 7 2 4 5" xfId="9729" xr:uid="{F9D9B025-F823-4395-9D78-AF4F8F04B9B2}"/>
    <cellStyle name="Millares 2 7 2 4 5 2" xfId="31232" xr:uid="{64F2BCC3-EE31-43BB-A9C9-631746A15B53}"/>
    <cellStyle name="Millares 2 7 2 4 6" xfId="16364" xr:uid="{D14ACCA9-0F86-4773-BE41-F27EC022465F}"/>
    <cellStyle name="Millares 2 7 2 4 6 2" xfId="37867" xr:uid="{B2554005-D304-4371-9109-AE111EE4FCCE}"/>
    <cellStyle name="Millares 2 7 2 4 7" xfId="22969" xr:uid="{11BFC21A-FCDD-4F56-AC17-CA665040B230}"/>
    <cellStyle name="Millares 2 7 2 4 8" xfId="44472" xr:uid="{1517758C-29B5-44AE-A639-755AF723631B}"/>
    <cellStyle name="Millares 2 7 2 5" xfId="2150" xr:uid="{9E65D82A-0EFC-4430-AF10-4B9860E05CC3}"/>
    <cellStyle name="Millares 2 7 2 5 2" xfId="10416" xr:uid="{B5EFCDE2-92C9-4966-B161-31E55B24D4D7}"/>
    <cellStyle name="Millares 2 7 2 5 2 2" xfId="31919" xr:uid="{9BF45AA1-A01A-48A5-8C87-ECEDBE579F5D}"/>
    <cellStyle name="Millares 2 7 2 5 3" xfId="17051" xr:uid="{A3107D4C-4D09-499F-8956-990B582D0B02}"/>
    <cellStyle name="Millares 2 7 2 5 3 2" xfId="38554" xr:uid="{B78612E4-53A5-4949-AFDD-5C00073AD2EB}"/>
    <cellStyle name="Millares 2 7 2 5 4" xfId="23656" xr:uid="{E15E4F74-4040-4874-AC37-27AEB8D2FAB1}"/>
    <cellStyle name="Millares 2 7 2 5 5" xfId="45159" xr:uid="{E2970713-968B-41DF-93DE-0C369EFD27B1}"/>
    <cellStyle name="Millares 2 7 2 6" xfId="2697" xr:uid="{86E9522F-22D2-42E9-A70E-421209C96800}"/>
    <cellStyle name="Millares 2 7 2 6 2" xfId="10963" xr:uid="{283F11BA-354A-4905-BDDE-DFAE0C715327}"/>
    <cellStyle name="Millares 2 7 2 6 2 2" xfId="32466" xr:uid="{4E921910-1E83-4398-95F9-473044BB6D0B}"/>
    <cellStyle name="Millares 2 7 2 6 3" xfId="17598" xr:uid="{E968DDD3-3A7B-4B22-84A2-481A01298025}"/>
    <cellStyle name="Millares 2 7 2 6 3 2" xfId="39101" xr:uid="{AB1FA38A-EB2D-4C1F-BE86-6387D7EADB16}"/>
    <cellStyle name="Millares 2 7 2 6 4" xfId="24203" xr:uid="{AF43F7EA-A1E9-4C05-A7D3-E2E36FEEA418}"/>
    <cellStyle name="Millares 2 7 2 6 5" xfId="45706" xr:uid="{496713F8-1839-4C22-8754-BC46472960ED}"/>
    <cellStyle name="Millares 2 7 2 7" xfId="3346" xr:uid="{5B8BE023-78F4-4B57-A358-E9DF98889B24}"/>
    <cellStyle name="Millares 2 7 2 7 2" xfId="11612" xr:uid="{7714DA42-39CF-4DFB-BE76-05E4324EDABD}"/>
    <cellStyle name="Millares 2 7 2 7 2 2" xfId="33115" xr:uid="{1672C3E6-6BD8-471A-B169-7D265C3795BD}"/>
    <cellStyle name="Millares 2 7 2 7 3" xfId="18247" xr:uid="{BFEDF7D9-76AB-494F-9F69-CD342C7786CB}"/>
    <cellStyle name="Millares 2 7 2 7 3 2" xfId="39750" xr:uid="{E677B474-56B0-43EB-9371-C7D1EEC9738B}"/>
    <cellStyle name="Millares 2 7 2 7 4" xfId="24852" xr:uid="{26859727-27DF-4FEE-8D94-0F015505F773}"/>
    <cellStyle name="Millares 2 7 2 7 5" xfId="46355" xr:uid="{0EE44BC4-F3E4-46BF-8467-0194E58C361D}"/>
    <cellStyle name="Millares 2 7 2 8" xfId="4841" xr:uid="{4CB1903B-90EB-438B-88C4-A5CA2C71D5AF}"/>
    <cellStyle name="Millares 2 7 2 8 2" xfId="13107" xr:uid="{356EDE48-A08B-42D2-8E11-F6220B91B232}"/>
    <cellStyle name="Millares 2 7 2 8 2 2" xfId="34610" xr:uid="{AA0E4331-8416-4DC5-A7D0-C88C4596EBB8}"/>
    <cellStyle name="Millares 2 7 2 8 3" xfId="19742" xr:uid="{CFCB5D87-A036-4EE8-B2D3-2425F3567BE5}"/>
    <cellStyle name="Millares 2 7 2 8 3 2" xfId="41245" xr:uid="{F190DE1E-5A21-495F-A043-C394BE03DFE6}"/>
    <cellStyle name="Millares 2 7 2 8 4" xfId="26347" xr:uid="{B5972A66-C38D-430E-99B9-868066E54AA1}"/>
    <cellStyle name="Millares 2 7 2 8 5" xfId="47850" xr:uid="{3E607CCF-0A97-438D-A330-EFBB94426DD5}"/>
    <cellStyle name="Millares 2 7 2 9" xfId="5485" xr:uid="{7E3FB476-2DD6-4861-BB90-E0D77F7B9339}"/>
    <cellStyle name="Millares 2 7 2 9 2" xfId="13751" xr:uid="{C1A39B87-ED3F-4505-B0FD-EB58A1638E8E}"/>
    <cellStyle name="Millares 2 7 2 9 2 2" xfId="35254" xr:uid="{5B0B6124-B89F-44D9-AB9D-D1B91A5A5790}"/>
    <cellStyle name="Millares 2 7 2 9 3" xfId="20386" xr:uid="{516A49B7-34BA-4616-B091-A5034DBFFA1A}"/>
    <cellStyle name="Millares 2 7 2 9 3 2" xfId="41889" xr:uid="{0201ED41-FD6D-4A22-A306-AB1C65C2C026}"/>
    <cellStyle name="Millares 2 7 2 9 4" xfId="26991" xr:uid="{EADFDB1F-C7BD-4A25-8A12-FCB72F172101}"/>
    <cellStyle name="Millares 2 7 2 9 5" xfId="48494" xr:uid="{6A78A3B2-D61B-4311-9498-25B817A3B565}"/>
    <cellStyle name="Millares 2 7 3" xfId="387" xr:uid="{77346182-C493-4D03-B006-3F819903AFB9}"/>
    <cellStyle name="Millares 2 7 3 10" xfId="15290" xr:uid="{8563B0D3-C839-4CD4-BD09-07DB530B5EF8}"/>
    <cellStyle name="Millares 2 7 3 10 2" xfId="36793" xr:uid="{6040B7A1-328A-42D2-BB06-3CB535AC7A7B}"/>
    <cellStyle name="Millares 2 7 3 11" xfId="21895" xr:uid="{F60E85C6-D78F-4459-82FE-6A206C18358E}"/>
    <cellStyle name="Millares 2 7 3 12" xfId="43398" xr:uid="{D5F7C290-447B-463F-9F80-A8517BCB981D}"/>
    <cellStyle name="Millares 2 7 3 2" xfId="1335" xr:uid="{168A1464-F531-4529-B331-225583CBF9A6}"/>
    <cellStyle name="Millares 2 7 3 2 2" xfId="4164" xr:uid="{D16E9D66-3404-4CB6-A164-61A3D5F6CDD6}"/>
    <cellStyle name="Millares 2 7 3 2 2 2" xfId="12430" xr:uid="{5D24A163-69F9-475A-82D8-894853432599}"/>
    <cellStyle name="Millares 2 7 3 2 2 2 2" xfId="33933" xr:uid="{AD6EF149-0AB2-4D47-BCAA-0FFF1FC177D4}"/>
    <cellStyle name="Millares 2 7 3 2 2 3" xfId="19065" xr:uid="{19123DF9-48E7-4980-AE6B-68BD1A759344}"/>
    <cellStyle name="Millares 2 7 3 2 2 3 2" xfId="40568" xr:uid="{9FEEC05C-5E3D-4A5B-B9B9-8E40E7B93F21}"/>
    <cellStyle name="Millares 2 7 3 2 2 4" xfId="25670" xr:uid="{5D74FB6A-3D9B-4C7C-A2AC-26C9592260F8}"/>
    <cellStyle name="Millares 2 7 3 2 2 5" xfId="47173" xr:uid="{589CAF58-12CF-4710-A64F-1F83BF650EB0}"/>
    <cellStyle name="Millares 2 7 3 2 3" xfId="6303" xr:uid="{5BF1613F-F203-4BBA-B298-6D284E954723}"/>
    <cellStyle name="Millares 2 7 3 2 3 2" xfId="14569" xr:uid="{88B9B0D0-EE87-4ED9-90DA-043FC2131CE6}"/>
    <cellStyle name="Millares 2 7 3 2 3 2 2" xfId="36072" xr:uid="{52FAA088-9BE6-43E6-AB37-902D7349F8F8}"/>
    <cellStyle name="Millares 2 7 3 2 3 3" xfId="21204" xr:uid="{F78B071F-EDA2-42B3-95CD-3FA0718FFF0E}"/>
    <cellStyle name="Millares 2 7 3 2 3 3 2" xfId="42707" xr:uid="{5C7654AB-6D64-40EA-A3F3-9D29C691DCBB}"/>
    <cellStyle name="Millares 2 7 3 2 3 4" xfId="27809" xr:uid="{EB3EE6D3-4849-4A78-8348-1CB896D0768A}"/>
    <cellStyle name="Millares 2 7 3 2 3 5" xfId="49312" xr:uid="{CD545F94-D649-4EF5-95BE-8D6337C95721}"/>
    <cellStyle name="Millares 2 7 3 2 4" xfId="7944" xr:uid="{E28802AA-9BF2-492D-AD22-FF41EFBDFF5F}"/>
    <cellStyle name="Millares 2 7 3 2 4 2" xfId="29447" xr:uid="{B85650F9-4E3B-4CC6-8F86-AD6B53653AE2}"/>
    <cellStyle name="Millares 2 7 3 2 5" xfId="9601" xr:uid="{4E1208C4-6938-4AD2-95E7-B1183E770C69}"/>
    <cellStyle name="Millares 2 7 3 2 5 2" xfId="31104" xr:uid="{096C9FCA-B60B-4D5B-8122-36194B8A094B}"/>
    <cellStyle name="Millares 2 7 3 2 6" xfId="16236" xr:uid="{E34F8C8C-3C9E-408E-BD34-3F7E13633021}"/>
    <cellStyle name="Millares 2 7 3 2 6 2" xfId="37739" xr:uid="{5A3B3897-68DB-47A9-90DD-685100555B97}"/>
    <cellStyle name="Millares 2 7 3 2 7" xfId="22841" xr:uid="{C26EA64C-B732-47B3-846E-AB49514BFEE5}"/>
    <cellStyle name="Millares 2 7 3 2 8" xfId="44344" xr:uid="{3465070F-95FA-477D-9C85-E5AA4E70FA02}"/>
    <cellStyle name="Millares 2 7 3 3" xfId="2022" xr:uid="{33C8134F-16C5-4282-9ECA-FCBE82FE542C}"/>
    <cellStyle name="Millares 2 7 3 3 2" xfId="10288" xr:uid="{D8EB6CCA-A60D-41A6-913E-554CBEFEB163}"/>
    <cellStyle name="Millares 2 7 3 3 2 2" xfId="31791" xr:uid="{B38AAD7B-4BED-4807-85FD-ACB012956DBB}"/>
    <cellStyle name="Millares 2 7 3 3 3" xfId="16923" xr:uid="{EEE87DB9-112C-4C1E-8916-C8CB5C54A579}"/>
    <cellStyle name="Millares 2 7 3 3 3 2" xfId="38426" xr:uid="{BAEFB41A-1283-429E-AD77-D1BCF610C996}"/>
    <cellStyle name="Millares 2 7 3 3 4" xfId="23528" xr:uid="{1CB33ACE-CCED-4198-9889-343EAC29016D}"/>
    <cellStyle name="Millares 2 7 3 3 5" xfId="45031" xr:uid="{7B93823A-531C-4A4F-9491-CB72DCD9B141}"/>
    <cellStyle name="Millares 2 7 3 4" xfId="2821" xr:uid="{69F2B951-B0BB-4B7A-B536-D3CAEE77846F}"/>
    <cellStyle name="Millares 2 7 3 4 2" xfId="11087" xr:uid="{E36B7487-C052-4AA5-9754-1BA50B2291A5}"/>
    <cellStyle name="Millares 2 7 3 4 2 2" xfId="32590" xr:uid="{E96C8E7C-0A30-4E92-88F8-A4B33A23EE05}"/>
    <cellStyle name="Millares 2 7 3 4 3" xfId="17722" xr:uid="{AE231AFA-9A8E-4C07-A9B8-1B4E1EFA986E}"/>
    <cellStyle name="Millares 2 7 3 4 3 2" xfId="39225" xr:uid="{808B0EF5-C584-41CD-9147-7BC9FE507663}"/>
    <cellStyle name="Millares 2 7 3 4 4" xfId="24327" xr:uid="{4F0F2C72-FA43-444E-84B7-FD5EE1BBD9DD}"/>
    <cellStyle name="Millares 2 7 3 4 5" xfId="45830" xr:uid="{3957D5B1-7071-4E02-97BC-BDB1B336A279}"/>
    <cellStyle name="Millares 2 7 3 5" xfId="3218" xr:uid="{924CC4E0-2AAA-4C71-A41B-BD015363D621}"/>
    <cellStyle name="Millares 2 7 3 5 2" xfId="11484" xr:uid="{73B1C17A-F788-4636-8283-479AD90D3B38}"/>
    <cellStyle name="Millares 2 7 3 5 2 2" xfId="32987" xr:uid="{C73A987F-E91E-4095-AF2D-B505D486584D}"/>
    <cellStyle name="Millares 2 7 3 5 3" xfId="18119" xr:uid="{769FD91E-6846-48C4-9469-0CA0771D96D3}"/>
    <cellStyle name="Millares 2 7 3 5 3 2" xfId="39622" xr:uid="{73B0A599-FCBD-4742-9BCE-0D84D691BB18}"/>
    <cellStyle name="Millares 2 7 3 5 4" xfId="24724" xr:uid="{44B97B09-52E5-4524-84DD-0375D412291E}"/>
    <cellStyle name="Millares 2 7 3 5 5" xfId="46227" xr:uid="{B646E856-082D-485F-9354-22FABA366426}"/>
    <cellStyle name="Millares 2 7 3 6" xfId="4965" xr:uid="{FC6A8DCB-C756-49C3-AC59-D4C7271F7987}"/>
    <cellStyle name="Millares 2 7 3 6 2" xfId="13231" xr:uid="{939C2C02-D00B-4A1E-A4E3-12CC52A6A765}"/>
    <cellStyle name="Millares 2 7 3 6 2 2" xfId="34734" xr:uid="{7FE080B0-722D-4F74-B39D-9D2095921D4B}"/>
    <cellStyle name="Millares 2 7 3 6 3" xfId="19866" xr:uid="{D96AE4C4-223A-4397-8C27-7CA20FBE6711}"/>
    <cellStyle name="Millares 2 7 3 6 3 2" xfId="41369" xr:uid="{C1470395-1A11-4002-A599-51DFCE0C4099}"/>
    <cellStyle name="Millares 2 7 3 6 4" xfId="26471" xr:uid="{E57E6D29-E343-4229-9277-FDB619B5BB33}"/>
    <cellStyle name="Millares 2 7 3 6 5" xfId="47974" xr:uid="{F9A6111C-B54B-4B4D-9B04-1292205E9FD7}"/>
    <cellStyle name="Millares 2 7 3 7" xfId="5357" xr:uid="{4DD465B5-C442-42FE-AACD-B8273E15E6A3}"/>
    <cellStyle name="Millares 2 7 3 7 2" xfId="13623" xr:uid="{7B8E5ADD-710A-4BD5-AF6C-08AF6B41DB7B}"/>
    <cellStyle name="Millares 2 7 3 7 2 2" xfId="35126" xr:uid="{AE66EEA7-59A4-4158-966C-F3A0FC9EE118}"/>
    <cellStyle name="Millares 2 7 3 7 3" xfId="20258" xr:uid="{B981DE2F-49AD-492B-B9C5-4B09E55CB9C5}"/>
    <cellStyle name="Millares 2 7 3 7 3 2" xfId="41761" xr:uid="{2BF7E26D-BE10-4B32-9FBE-98524BC8529B}"/>
    <cellStyle name="Millares 2 7 3 7 4" xfId="26863" xr:uid="{46CB65BF-0F78-443F-9752-1A4F152CE487}"/>
    <cellStyle name="Millares 2 7 3 7 5" xfId="48366" xr:uid="{7A99188B-03BD-455B-BDDD-A25B99D9205A}"/>
    <cellStyle name="Millares 2 7 3 8" xfId="6998" xr:uid="{FB925FBA-65A0-46DC-8453-C88DAB4A10B1}"/>
    <cellStyle name="Millares 2 7 3 8 2" xfId="28501" xr:uid="{72641C8F-01FD-409D-ACB2-C34D6C1922BA}"/>
    <cellStyle name="Millares 2 7 3 9" xfId="8654" xr:uid="{2976F657-9371-40E8-B12B-EF0E98F0502C}"/>
    <cellStyle name="Millares 2 7 3 9 2" xfId="30157" xr:uid="{2C5FF6BA-28E3-4981-8FF3-E15E3E91DACF}"/>
    <cellStyle name="Millares 2 7 4" xfId="671" xr:uid="{94EB70D9-4606-4537-978D-E67916EB08DA}"/>
    <cellStyle name="Millares 2 7 4 10" xfId="43680" xr:uid="{74A84C0B-49E2-422F-9FD6-5D86D98B76AF}"/>
    <cellStyle name="Millares 2 7 4 2" xfId="1617" xr:uid="{12A69A44-EE08-488E-B234-9DCD0CCB5D05}"/>
    <cellStyle name="Millares 2 7 4 2 2" xfId="4446" xr:uid="{E23069DD-691D-4D24-8662-C8B2F455F24D}"/>
    <cellStyle name="Millares 2 7 4 2 2 2" xfId="12712" xr:uid="{98C3089D-8471-4D43-970F-27837D7E5656}"/>
    <cellStyle name="Millares 2 7 4 2 2 2 2" xfId="34215" xr:uid="{7DB944FF-84DA-4287-9180-824B056CA0A2}"/>
    <cellStyle name="Millares 2 7 4 2 2 3" xfId="19347" xr:uid="{8B5B9881-C426-42B6-92E4-956FB8B310D8}"/>
    <cellStyle name="Millares 2 7 4 2 2 3 2" xfId="40850" xr:uid="{A7E41721-E24F-4BE7-8BF7-038E94066EE7}"/>
    <cellStyle name="Millares 2 7 4 2 2 4" xfId="25952" xr:uid="{72401A55-DF16-4696-82A5-40E86B7C0AD7}"/>
    <cellStyle name="Millares 2 7 4 2 2 5" xfId="47455" xr:uid="{84180802-39FF-4979-AF3A-1C068A7DE102}"/>
    <cellStyle name="Millares 2 7 4 2 3" xfId="6585" xr:uid="{8ACE2A75-6D76-4212-9655-ED96093AAAFB}"/>
    <cellStyle name="Millares 2 7 4 2 3 2" xfId="14851" xr:uid="{CE9D5B6A-6F25-442E-AEF8-1E676F9BECAF}"/>
    <cellStyle name="Millares 2 7 4 2 3 2 2" xfId="36354" xr:uid="{951E3480-837F-42F7-A6B0-C8B07025BB70}"/>
    <cellStyle name="Millares 2 7 4 2 3 3" xfId="21486" xr:uid="{0085C0A2-310A-4E69-8585-E57779E5C4D5}"/>
    <cellStyle name="Millares 2 7 4 2 3 3 2" xfId="42989" xr:uid="{6AA5F038-EC28-45E9-A453-06B18C9ED505}"/>
    <cellStyle name="Millares 2 7 4 2 3 4" xfId="28091" xr:uid="{1C0887EE-E5C5-4688-A9B1-2BB786E01096}"/>
    <cellStyle name="Millares 2 7 4 2 3 5" xfId="49594" xr:uid="{09EA6E2B-6136-4613-AF9A-385CCECE15CD}"/>
    <cellStyle name="Millares 2 7 4 2 4" xfId="8226" xr:uid="{16B47ADC-A526-40FA-9EFB-3801CDFF4178}"/>
    <cellStyle name="Millares 2 7 4 2 4 2" xfId="29729" xr:uid="{2505B0F1-2FC7-4B3C-9F62-0AB424361D13}"/>
    <cellStyle name="Millares 2 7 4 2 5" xfId="9883" xr:uid="{E1D0EDE6-8174-476D-9E2A-27D8DE415650}"/>
    <cellStyle name="Millares 2 7 4 2 5 2" xfId="31386" xr:uid="{E8FBCB38-5C78-4A09-AB4F-BF5366328225}"/>
    <cellStyle name="Millares 2 7 4 2 6" xfId="16518" xr:uid="{8B5AE44F-C949-43B0-B41A-CA4271D153F8}"/>
    <cellStyle name="Millares 2 7 4 2 6 2" xfId="38021" xr:uid="{EF9D97B8-4BB6-46D3-8752-A3AAEE686E4D}"/>
    <cellStyle name="Millares 2 7 4 2 7" xfId="23123" xr:uid="{FAF49A4F-D513-4253-B10F-A7387B3B95E4}"/>
    <cellStyle name="Millares 2 7 4 2 8" xfId="44626" xr:uid="{7BA1FFFC-E97E-4F86-8D61-6DC347579815}"/>
    <cellStyle name="Millares 2 7 4 3" xfId="2304" xr:uid="{4F9996CB-8597-4569-ABEC-8059B5F92611}"/>
    <cellStyle name="Millares 2 7 4 3 2" xfId="10570" xr:uid="{00AA991D-4AC2-46B0-ABB4-145D6626527D}"/>
    <cellStyle name="Millares 2 7 4 3 2 2" xfId="32073" xr:uid="{9CE84E54-D705-4E86-A12C-5D8C0AA3A3D2}"/>
    <cellStyle name="Millares 2 7 4 3 3" xfId="17205" xr:uid="{FF4A47E6-127F-49FE-9A63-CD4EBD8B6EAC}"/>
    <cellStyle name="Millares 2 7 4 3 3 2" xfId="38708" xr:uid="{5ABA412E-6055-4962-8AB8-412A3108BBCF}"/>
    <cellStyle name="Millares 2 7 4 3 4" xfId="23810" xr:uid="{F9FA4A10-EFD8-4646-A577-ECD74EA68F7F}"/>
    <cellStyle name="Millares 2 7 4 3 5" xfId="45313" xr:uid="{D27F5E89-3B3D-4DD8-B134-BCAE1153277D}"/>
    <cellStyle name="Millares 2 7 4 4" xfId="3500" xr:uid="{091AE8D3-3500-4263-A145-1D864CEC3EAB}"/>
    <cellStyle name="Millares 2 7 4 4 2" xfId="11766" xr:uid="{FDDC876D-75C3-4DA7-88AA-513C3E52100D}"/>
    <cellStyle name="Millares 2 7 4 4 2 2" xfId="33269" xr:uid="{44232F75-54A5-4AB6-BAA7-00155D963A5B}"/>
    <cellStyle name="Millares 2 7 4 4 3" xfId="18401" xr:uid="{88FA271E-623A-4A53-A61F-C73B65BA3626}"/>
    <cellStyle name="Millares 2 7 4 4 3 2" xfId="39904" xr:uid="{EC060A1F-F92F-4267-BAA7-80D2BD367A45}"/>
    <cellStyle name="Millares 2 7 4 4 4" xfId="25006" xr:uid="{EA0EFF2B-CCE3-4AAF-B10E-651C0B7FF5AC}"/>
    <cellStyle name="Millares 2 7 4 4 5" xfId="46509" xr:uid="{EC1C4BF3-073B-4C37-B7F1-7B7611319796}"/>
    <cellStyle name="Millares 2 7 4 5" xfId="5639" xr:uid="{5BFA6F68-CBD3-4635-83C3-31FA4A451283}"/>
    <cellStyle name="Millares 2 7 4 5 2" xfId="13905" xr:uid="{55309C56-21E4-4BD2-A107-8AB29EEC1FB7}"/>
    <cellStyle name="Millares 2 7 4 5 2 2" xfId="35408" xr:uid="{DA7FAFC6-A9EF-4377-8E9B-A841756313E2}"/>
    <cellStyle name="Millares 2 7 4 5 3" xfId="20540" xr:uid="{9F7E4143-01AD-452F-B791-FB12B9D233C5}"/>
    <cellStyle name="Millares 2 7 4 5 3 2" xfId="42043" xr:uid="{669C702C-0693-4784-AB72-3AB01D207CCA}"/>
    <cellStyle name="Millares 2 7 4 5 4" xfId="27145" xr:uid="{9B387DB9-866A-4E40-BAED-A13D50EE29AD}"/>
    <cellStyle name="Millares 2 7 4 5 5" xfId="48648" xr:uid="{AEE5133E-C33D-4C10-A4A6-70862F8112FD}"/>
    <cellStyle name="Millares 2 7 4 6" xfId="7280" xr:uid="{6FEF4925-B71D-4A23-AA0E-55F51F58FB0E}"/>
    <cellStyle name="Millares 2 7 4 6 2" xfId="28783" xr:uid="{DA2BC062-7F4F-401A-93C3-6FCD5F1DEA42}"/>
    <cellStyle name="Millares 2 7 4 7" xfId="8937" xr:uid="{CA4AF0FF-D47A-4776-944C-47521E7007D5}"/>
    <cellStyle name="Millares 2 7 4 7 2" xfId="30440" xr:uid="{DAEA2509-8B49-4ED0-AED3-2EA76DF61D87}"/>
    <cellStyle name="Millares 2 7 4 8" xfId="15572" xr:uid="{F673626E-0D5D-4DED-9C4F-815CE2705187}"/>
    <cellStyle name="Millares 2 7 4 8 2" xfId="37075" xr:uid="{062A5CE5-018A-4702-9374-65BBE9658195}"/>
    <cellStyle name="Millares 2 7 4 9" xfId="22177" xr:uid="{BC08931E-343B-4180-9639-50C0F6071E94}"/>
    <cellStyle name="Millares 2 7 5" xfId="939" xr:uid="{86644D2B-8ABC-4966-9770-77ABF5B0E852}"/>
    <cellStyle name="Millares 2 7 5 2" xfId="3768" xr:uid="{48299BD1-D39F-49BC-97C9-1BE4B4B12C28}"/>
    <cellStyle name="Millares 2 7 5 2 2" xfId="12034" xr:uid="{8FF60CC0-E15C-46B6-ADAF-543A1DB02AE5}"/>
    <cellStyle name="Millares 2 7 5 2 2 2" xfId="33537" xr:uid="{07A1BF13-A373-4409-9F26-E6BBF6DD88F9}"/>
    <cellStyle name="Millares 2 7 5 2 3" xfId="18669" xr:uid="{D1E0AB25-5E1D-47E6-B28B-840C8C4E08C7}"/>
    <cellStyle name="Millares 2 7 5 2 3 2" xfId="40172" xr:uid="{F689E39C-B322-4C18-B84A-196D781577C0}"/>
    <cellStyle name="Millares 2 7 5 2 4" xfId="25274" xr:uid="{58611FEE-FA50-4FB7-8911-8AB14E9438F3}"/>
    <cellStyle name="Millares 2 7 5 2 5" xfId="46777" xr:uid="{7AD04238-A22B-40D0-8119-7E1F6DE953A1}"/>
    <cellStyle name="Millares 2 7 5 3" xfId="5907" xr:uid="{5B4FCFFC-021F-441E-8CA4-417502214A7B}"/>
    <cellStyle name="Millares 2 7 5 3 2" xfId="14173" xr:uid="{458BC64D-1AD1-431B-BC1C-1058B79062EA}"/>
    <cellStyle name="Millares 2 7 5 3 2 2" xfId="35676" xr:uid="{25C07D60-209C-4AB1-8D47-0F51A5CE61AE}"/>
    <cellStyle name="Millares 2 7 5 3 3" xfId="20808" xr:uid="{6B83BDD6-86B2-4ABD-B132-8668C462E990}"/>
    <cellStyle name="Millares 2 7 5 3 3 2" xfId="42311" xr:uid="{C7F96AB1-F04B-48F7-B874-02FB236FBA86}"/>
    <cellStyle name="Millares 2 7 5 3 4" xfId="27413" xr:uid="{417C8D94-2B9E-460C-BD65-205C4D09B065}"/>
    <cellStyle name="Millares 2 7 5 3 5" xfId="48916" xr:uid="{3DF4D355-A9B1-4DAA-ADC4-BB4F8A474DD5}"/>
    <cellStyle name="Millares 2 7 5 4" xfId="7548" xr:uid="{84D2371F-DF82-4628-A222-6CDC7F7C8336}"/>
    <cellStyle name="Millares 2 7 5 4 2" xfId="29051" xr:uid="{A8CC82A4-C29B-4FCA-ADE4-614CC286449F}"/>
    <cellStyle name="Millares 2 7 5 5" xfId="9205" xr:uid="{762A1102-AD36-42FA-A41F-4E93296C8442}"/>
    <cellStyle name="Millares 2 7 5 5 2" xfId="30708" xr:uid="{611B968C-7CE1-4826-BB8C-E68A3FCF1E60}"/>
    <cellStyle name="Millares 2 7 5 6" xfId="15840" xr:uid="{3CBDEC5C-86CC-4E64-BDAA-4450DB4BB715}"/>
    <cellStyle name="Millares 2 7 5 6 2" xfId="37343" xr:uid="{6590B220-096F-49DF-9B8F-CDF04B60B2C3}"/>
    <cellStyle name="Millares 2 7 5 7" xfId="22445" xr:uid="{3E5D8603-48E9-4809-9508-117833AE5588}"/>
    <cellStyle name="Millares 2 7 5 8" xfId="43948" xr:uid="{6A349F86-07FE-4E10-961A-E29A685D3B34}"/>
    <cellStyle name="Millares 2 7 6" xfId="1200" xr:uid="{CC04EFCA-68C1-46F5-AA51-16EC5BC99EF5}"/>
    <cellStyle name="Millares 2 7 6 2" xfId="4029" xr:uid="{07C923BC-7CDC-4BAD-B419-EA825E7ADCDB}"/>
    <cellStyle name="Millares 2 7 6 2 2" xfId="12295" xr:uid="{2C01E4E2-9244-46F2-88EA-7D774DF6563F}"/>
    <cellStyle name="Millares 2 7 6 2 2 2" xfId="33798" xr:uid="{1D41669F-0BC8-4C57-A27D-0411EF7037FB}"/>
    <cellStyle name="Millares 2 7 6 2 3" xfId="18930" xr:uid="{5D15002E-8436-44FF-97CD-7219462CE0AF}"/>
    <cellStyle name="Millares 2 7 6 2 3 2" xfId="40433" xr:uid="{EB614748-64D9-4034-8E4B-E2E635C5CA84}"/>
    <cellStyle name="Millares 2 7 6 2 4" xfId="25535" xr:uid="{BD42B478-AF30-4B82-BEF1-1C930DE63BB9}"/>
    <cellStyle name="Millares 2 7 6 2 5" xfId="47038" xr:uid="{E0B9B5B3-4C58-4D39-86DC-CD03ACD78F74}"/>
    <cellStyle name="Millares 2 7 6 3" xfId="6168" xr:uid="{88541859-ED0D-4939-B9A8-F283ACBE42F6}"/>
    <cellStyle name="Millares 2 7 6 3 2" xfId="14434" xr:uid="{89D9B413-A98C-4852-BC80-0CD286EE218C}"/>
    <cellStyle name="Millares 2 7 6 3 2 2" xfId="35937" xr:uid="{4B83D817-55C7-4001-B576-81DE4BC2591A}"/>
    <cellStyle name="Millares 2 7 6 3 3" xfId="21069" xr:uid="{58FBA7AD-0BD1-4E4C-B39B-C3DD1995F8E4}"/>
    <cellStyle name="Millares 2 7 6 3 3 2" xfId="42572" xr:uid="{F774F71F-EE9A-4E8E-BAA8-5D69AFEF4351}"/>
    <cellStyle name="Millares 2 7 6 3 4" xfId="27674" xr:uid="{3C141290-3176-4738-ADB5-1B4B239D5586}"/>
    <cellStyle name="Millares 2 7 6 3 5" xfId="49177" xr:uid="{0FD023DC-CD09-40C8-B0BC-B979641A0021}"/>
    <cellStyle name="Millares 2 7 6 4" xfId="7809" xr:uid="{5FE37BAC-E714-4483-9C97-996CAF129244}"/>
    <cellStyle name="Millares 2 7 6 4 2" xfId="29312" xr:uid="{9D5EE9A3-8E19-4A20-A65F-0515C41BA988}"/>
    <cellStyle name="Millares 2 7 6 5" xfId="9466" xr:uid="{44088C6E-42A1-4398-B9DF-C42E202C485E}"/>
    <cellStyle name="Millares 2 7 6 5 2" xfId="30969" xr:uid="{3F833C3C-3F00-457E-BE35-7AC0626116D1}"/>
    <cellStyle name="Millares 2 7 6 6" xfId="16101" xr:uid="{E7C7F0A7-0F80-41FC-994A-F2A44B446D61}"/>
    <cellStyle name="Millares 2 7 6 6 2" xfId="37604" xr:uid="{F4F48471-5D98-4E6A-88AE-7F50C0FE34EF}"/>
    <cellStyle name="Millares 2 7 6 7" xfId="22706" xr:uid="{D55A13DA-823A-4773-81B2-7F0A99C993D8}"/>
    <cellStyle name="Millares 2 7 6 8" xfId="44209" xr:uid="{BB5444D3-236C-447A-8E0C-83868D4D4AF8}"/>
    <cellStyle name="Millares 2 7 7" xfId="1888" xr:uid="{3BD0658D-3269-4001-AEDC-AC7599E57619}"/>
    <cellStyle name="Millares 2 7 7 2" xfId="10154" xr:uid="{C85D423A-083D-4628-B339-33F4EF54765B}"/>
    <cellStyle name="Millares 2 7 7 2 2" xfId="31657" xr:uid="{5C01C933-26E0-4144-BE51-A057B3B10EC2}"/>
    <cellStyle name="Millares 2 7 7 3" xfId="16789" xr:uid="{05D38A4B-143E-439D-8EFA-468C304C0061}"/>
    <cellStyle name="Millares 2 7 7 3 2" xfId="38292" xr:uid="{B5671AA8-6CE9-45A2-A4E4-002177D2C4DD}"/>
    <cellStyle name="Millares 2 7 7 4" xfId="23394" xr:uid="{1B801F47-1D64-4CD8-BE71-2C34D520A439}"/>
    <cellStyle name="Millares 2 7 7 5" xfId="44897" xr:uid="{9B9E3FA1-71F7-4C0A-8DF2-002B7A6ACD3B}"/>
    <cellStyle name="Millares 2 7 8" xfId="2573" xr:uid="{60D9EC94-DFF9-4104-93EB-75408CA65112}"/>
    <cellStyle name="Millares 2 7 8 2" xfId="10839" xr:uid="{B68F855B-1FF6-4F31-B2A3-992534C91F01}"/>
    <cellStyle name="Millares 2 7 8 2 2" xfId="32342" xr:uid="{C72FEA53-F85F-4B03-82FB-717DACDAFF29}"/>
    <cellStyle name="Millares 2 7 8 3" xfId="17474" xr:uid="{D0E9DA8C-4189-4E52-AFE2-1AECE2B191A5}"/>
    <cellStyle name="Millares 2 7 8 3 2" xfId="38977" xr:uid="{411AAA5A-DC74-4D4D-88F3-6FCB59042FCA}"/>
    <cellStyle name="Millares 2 7 8 4" xfId="24079" xr:uid="{5350760A-6434-4F1B-A20D-36FDE62E87A5}"/>
    <cellStyle name="Millares 2 7 8 5" xfId="45582" xr:uid="{1474E5F9-DDF3-41A8-9224-21C6E4DE5007}"/>
    <cellStyle name="Millares 2 7 9" xfId="3084" xr:uid="{AEFDA046-25AC-4117-BE96-0ACEA3AA8EB2}"/>
    <cellStyle name="Millares 2 7 9 2" xfId="11350" xr:uid="{C5E22A33-058C-4614-831C-80EF0303C1FB}"/>
    <cellStyle name="Millares 2 7 9 2 2" xfId="32853" xr:uid="{C0BC0B4D-3094-4679-815D-03C2F63F8ED4}"/>
    <cellStyle name="Millares 2 7 9 3" xfId="17985" xr:uid="{148AFB69-D15B-4177-84C6-ACB2DC6D1543}"/>
    <cellStyle name="Millares 2 7 9 3 2" xfId="39488" xr:uid="{0672FF41-F78A-4425-A470-0C7990F706FD}"/>
    <cellStyle name="Millares 2 7 9 4" xfId="24590" xr:uid="{9D4E7128-9652-4D62-9636-501EF5D96637}"/>
    <cellStyle name="Millares 2 7 9 5" xfId="46093" xr:uid="{C5C60EF3-E1AC-4325-AE83-B73C5BA26BE6}"/>
    <cellStyle name="Millares 2 8" xfId="235" xr:uid="{D80FEE34-3B98-4C2F-957E-9592685A0176}"/>
    <cellStyle name="Millares 2 8 10" xfId="4749" xr:uid="{5B8A7B83-3484-4049-B9F7-4FB19D6C1AA6}"/>
    <cellStyle name="Millares 2 8 10 2" xfId="13015" xr:uid="{5D45A45C-C035-4A70-9829-B3F768CC68F8}"/>
    <cellStyle name="Millares 2 8 10 2 2" xfId="34518" xr:uid="{EDEEF38F-A516-4F7D-907B-9F16F65CE515}"/>
    <cellStyle name="Millares 2 8 10 3" xfId="19650" xr:uid="{98D8AE48-E5E7-4DDE-ABFF-EBF99DA02FF6}"/>
    <cellStyle name="Millares 2 8 10 3 2" xfId="41153" xr:uid="{F7ADDBF4-C4E3-4E0F-8B28-FDF25C1565C1}"/>
    <cellStyle name="Millares 2 8 10 4" xfId="26255" xr:uid="{E6626C53-FDA2-4103-A271-D7458402FD4E}"/>
    <cellStyle name="Millares 2 8 10 5" xfId="47758" xr:uid="{D883FB52-9940-4A60-B3C6-8905EEF7E5C9}"/>
    <cellStyle name="Millares 2 8 11" xfId="5252" xr:uid="{5B0BE236-73DA-40CD-8703-912D3F2E7E3D}"/>
    <cellStyle name="Millares 2 8 11 2" xfId="13518" xr:uid="{31BD2F89-3A97-499C-874B-3B21FAD309D4}"/>
    <cellStyle name="Millares 2 8 11 2 2" xfId="35021" xr:uid="{9AA8A35F-2E01-4E06-B2EA-EB4B8FB2AC78}"/>
    <cellStyle name="Millares 2 8 11 3" xfId="20153" xr:uid="{9DE6A117-422E-4FD8-8D35-F30D4218111F}"/>
    <cellStyle name="Millares 2 8 11 3 2" xfId="41656" xr:uid="{EA8885EF-3174-4E84-8044-740F70619000}"/>
    <cellStyle name="Millares 2 8 11 4" xfId="26758" xr:uid="{7CEE8831-2189-43D5-B631-9722834F8AD2}"/>
    <cellStyle name="Millares 2 8 11 5" xfId="48261" xr:uid="{EFC79E0D-7C4B-440A-B19F-A15210183A6C}"/>
    <cellStyle name="Millares 2 8 12" xfId="6893" xr:uid="{3AE78ABA-EB29-49D6-A516-C202A3A8C242}"/>
    <cellStyle name="Millares 2 8 12 2" xfId="28396" xr:uid="{8739EA83-622C-456C-9E8B-EE38F92EB08F}"/>
    <cellStyle name="Millares 2 8 13" xfId="8548" xr:uid="{135EB151-D053-45F5-98DE-3514B0E16412}"/>
    <cellStyle name="Millares 2 8 13 2" xfId="30051" xr:uid="{13F59681-7CB0-4A13-9C88-4BE0057A71D1}"/>
    <cellStyle name="Millares 2 8 14" xfId="15186" xr:uid="{18E9FFD0-C674-4EB2-AA15-3CFF986BF44E}"/>
    <cellStyle name="Millares 2 8 14 2" xfId="36689" xr:uid="{497069F5-C31B-4CA5-935F-E2547B348E1C}"/>
    <cellStyle name="Millares 2 8 15" xfId="21791" xr:uid="{38B9DCC5-08D4-4EDF-B93C-67B8EF0DEA1E}"/>
    <cellStyle name="Millares 2 8 16" xfId="43294" xr:uid="{4BA34DBD-B229-4492-BED8-ABDCCB1C2880}"/>
    <cellStyle name="Millares 2 8 2" xfId="546" xr:uid="{91303E85-6FE0-4C30-94DC-D1D34F7B6AA8}"/>
    <cellStyle name="Millares 2 8 2 10" xfId="7157" xr:uid="{C98EEF71-05D7-499F-9B5A-B6705BC22C75}"/>
    <cellStyle name="Millares 2 8 2 10 2" xfId="28660" xr:uid="{CB7C3266-6649-4C53-8CF4-AF12C246F4C4}"/>
    <cellStyle name="Millares 2 8 2 11" xfId="8813" xr:uid="{2FE3E568-8208-430D-93BA-B1947B5A380D}"/>
    <cellStyle name="Millares 2 8 2 11 2" xfId="30316" xr:uid="{3A9277E8-97F4-428A-AA89-7D7F5332DB9F}"/>
    <cellStyle name="Millares 2 8 2 12" xfId="15449" xr:uid="{86882F02-30FB-4A5E-83EB-A33CA11530C4}"/>
    <cellStyle name="Millares 2 8 2 12 2" xfId="36952" xr:uid="{08084037-A819-4BBB-AB38-828B3838455B}"/>
    <cellStyle name="Millares 2 8 2 13" xfId="22054" xr:uid="{84263B97-FC99-42DE-B6B2-68B805BD4A1C}"/>
    <cellStyle name="Millares 2 8 2 14" xfId="43557" xr:uid="{D6459EB7-2264-41E9-9609-A8B6777C5537}"/>
    <cellStyle name="Millares 2 8 2 2" xfId="828" xr:uid="{0E7DBC7B-013C-4CC0-9ABF-2A57EECF790B}"/>
    <cellStyle name="Millares 2 8 2 2 10" xfId="15729" xr:uid="{806B82AC-879B-4690-8619-0C7CE6550505}"/>
    <cellStyle name="Millares 2 8 2 2 10 2" xfId="37232" xr:uid="{2E99C1A0-9A6C-41C2-A58A-3B5E8F2BAB73}"/>
    <cellStyle name="Millares 2 8 2 2 11" xfId="22334" xr:uid="{E5FE1A1D-2500-4960-B89A-94DCF5C90D14}"/>
    <cellStyle name="Millares 2 8 2 2 12" xfId="43837" xr:uid="{D4BE0F3D-2A88-4912-BE5C-B1B5C6E09801}"/>
    <cellStyle name="Millares 2 8 2 2 2" xfId="1774" xr:uid="{D575BAEE-C5FF-4F55-882E-2CC4507051E8}"/>
    <cellStyle name="Millares 2 8 2 2 2 2" xfId="4603" xr:uid="{42784516-01A3-4C58-83AD-346BB0E48877}"/>
    <cellStyle name="Millares 2 8 2 2 2 2 2" xfId="12869" xr:uid="{81E23524-10BD-44D3-AE42-DAB36937A634}"/>
    <cellStyle name="Millares 2 8 2 2 2 2 2 2" xfId="34372" xr:uid="{C9ACFD67-FF87-438E-B679-546ABADC3832}"/>
    <cellStyle name="Millares 2 8 2 2 2 2 3" xfId="19504" xr:uid="{A6DF7699-ACC9-4B36-B49F-7305B3396F9D}"/>
    <cellStyle name="Millares 2 8 2 2 2 2 3 2" xfId="41007" xr:uid="{FF904944-748D-48FF-8E86-7A3986BA3EDF}"/>
    <cellStyle name="Millares 2 8 2 2 2 2 4" xfId="26109" xr:uid="{6E1C5D58-1DD6-42B1-99C2-B8D7B2259B70}"/>
    <cellStyle name="Millares 2 8 2 2 2 2 5" xfId="47612" xr:uid="{437F8945-4A1B-4591-94F9-AD0DD910B85C}"/>
    <cellStyle name="Millares 2 8 2 2 2 3" xfId="6742" xr:uid="{B6CEAB98-A200-4BC9-90CF-9BB8A0E08C39}"/>
    <cellStyle name="Millares 2 8 2 2 2 3 2" xfId="15008" xr:uid="{D2AF2603-01AD-458C-8D6B-67FAE1B4514F}"/>
    <cellStyle name="Millares 2 8 2 2 2 3 2 2" xfId="36511" xr:uid="{0922A7EE-0202-45FB-B678-A6ECC813D697}"/>
    <cellStyle name="Millares 2 8 2 2 2 3 3" xfId="21643" xr:uid="{3E220F35-4924-4D34-A716-5B4EADCD5D94}"/>
    <cellStyle name="Millares 2 8 2 2 2 3 3 2" xfId="43146" xr:uid="{DF27AB36-5EA1-4EA4-BC6B-C8FC63A24804}"/>
    <cellStyle name="Millares 2 8 2 2 2 3 4" xfId="28248" xr:uid="{D4952AF9-2028-484D-A1CA-5CFA8262686D}"/>
    <cellStyle name="Millares 2 8 2 2 2 3 5" xfId="49751" xr:uid="{4190396E-3261-4C2D-BA66-D8848EC4F018}"/>
    <cellStyle name="Millares 2 8 2 2 2 4" xfId="8383" xr:uid="{43EA8407-E56E-4052-AB2E-6494545523D1}"/>
    <cellStyle name="Millares 2 8 2 2 2 4 2" xfId="29886" xr:uid="{F1F93EAF-7C3F-40FD-B738-9DA94AF15FB7}"/>
    <cellStyle name="Millares 2 8 2 2 2 5" xfId="10040" xr:uid="{E83ED3B1-E8D1-42D4-B3FA-A079E6068D2E}"/>
    <cellStyle name="Millares 2 8 2 2 2 5 2" xfId="31543" xr:uid="{902EFA9B-56AD-4B9C-9A13-4383A1551823}"/>
    <cellStyle name="Millares 2 8 2 2 2 6" xfId="16675" xr:uid="{4130B68E-726C-4E87-B71D-2A53C0F82B8D}"/>
    <cellStyle name="Millares 2 8 2 2 2 6 2" xfId="38178" xr:uid="{67443819-757E-45C2-A7FE-4B8AA4873800}"/>
    <cellStyle name="Millares 2 8 2 2 2 7" xfId="23280" xr:uid="{6A91A848-EC89-47E7-AB50-2B2FAACB43C8}"/>
    <cellStyle name="Millares 2 8 2 2 2 8" xfId="44783" xr:uid="{DC247D77-62B8-42C8-911B-9049D8CA0A4F}"/>
    <cellStyle name="Millares 2 8 2 2 3" xfId="2461" xr:uid="{011DBF6C-5404-4112-8B7A-E3D5A6C1E53B}"/>
    <cellStyle name="Millares 2 8 2 2 3 2" xfId="10727" xr:uid="{64BBD212-8DE4-4F2F-9F5F-582B3915D65A}"/>
    <cellStyle name="Millares 2 8 2 2 3 2 2" xfId="32230" xr:uid="{CD6884A3-1520-48C3-955B-3E3031BEE11B}"/>
    <cellStyle name="Millares 2 8 2 2 3 3" xfId="17362" xr:uid="{85A05C7F-C4F4-43DF-9516-31410E5C8602}"/>
    <cellStyle name="Millares 2 8 2 2 3 3 2" xfId="38865" xr:uid="{8842C3A8-697B-47F6-BE6D-711ED905339A}"/>
    <cellStyle name="Millares 2 8 2 2 3 4" xfId="23967" xr:uid="{1EE6DF59-A484-456A-8143-35BA858B34F0}"/>
    <cellStyle name="Millares 2 8 2 2 3 5" xfId="45470" xr:uid="{1D900161-E14E-4DAA-A60B-3DA925E51DFE}"/>
    <cellStyle name="Millares 2 8 2 2 4" xfId="2978" xr:uid="{4AC90AF4-4565-4D98-AD88-E2864C362F86}"/>
    <cellStyle name="Millares 2 8 2 2 4 2" xfId="11244" xr:uid="{36511AE1-A41E-4AA4-8A2E-6DB4E7FEE38F}"/>
    <cellStyle name="Millares 2 8 2 2 4 2 2" xfId="32747" xr:uid="{2AFD1C72-50B8-4464-9C23-10501366C738}"/>
    <cellStyle name="Millares 2 8 2 2 4 3" xfId="17879" xr:uid="{D452E5A8-8241-4CAF-BFAA-E9A63A3E3465}"/>
    <cellStyle name="Millares 2 8 2 2 4 3 2" xfId="39382" xr:uid="{A02A9906-F1E9-47BB-8E54-79F1166BFFA4}"/>
    <cellStyle name="Millares 2 8 2 2 4 4" xfId="24484" xr:uid="{31FEB957-FCF4-43F4-9DC3-6E64770174D6}"/>
    <cellStyle name="Millares 2 8 2 2 4 5" xfId="45987" xr:uid="{EE51D111-8793-41D7-8981-61F04EB33EB4}"/>
    <cellStyle name="Millares 2 8 2 2 5" xfId="3657" xr:uid="{B1B96576-E1A6-4467-9C3F-4A562DAC0F97}"/>
    <cellStyle name="Millares 2 8 2 2 5 2" xfId="11923" xr:uid="{A6628B3B-EA15-4D07-880D-787BEA49E424}"/>
    <cellStyle name="Millares 2 8 2 2 5 2 2" xfId="33426" xr:uid="{B248C01F-0B39-4ECC-AA92-63C7C84E9A80}"/>
    <cellStyle name="Millares 2 8 2 2 5 3" xfId="18558" xr:uid="{1CE457E2-1F12-40B1-9E0E-5FE95050615B}"/>
    <cellStyle name="Millares 2 8 2 2 5 3 2" xfId="40061" xr:uid="{C49822C6-E986-4C3E-A600-A345AB18E565}"/>
    <cellStyle name="Millares 2 8 2 2 5 4" xfId="25163" xr:uid="{2601ADF8-D1D5-4748-B578-C42050A3E489}"/>
    <cellStyle name="Millares 2 8 2 2 5 5" xfId="46666" xr:uid="{1B8363E5-DFD8-4191-AB5D-66F12AC3884D}"/>
    <cellStyle name="Millares 2 8 2 2 6" xfId="5122" xr:uid="{BD5E1559-8156-477B-886E-2D73CDB59B70}"/>
    <cellStyle name="Millares 2 8 2 2 6 2" xfId="13388" xr:uid="{5D4FA539-FECE-4AA2-9945-AA5C43836D92}"/>
    <cellStyle name="Millares 2 8 2 2 6 2 2" xfId="34891" xr:uid="{729ADABF-AD91-41CC-9B78-CC79E1D4834A}"/>
    <cellStyle name="Millares 2 8 2 2 6 3" xfId="20023" xr:uid="{BC72920C-AE08-444C-BB40-B0CC38C18198}"/>
    <cellStyle name="Millares 2 8 2 2 6 3 2" xfId="41526" xr:uid="{DB7F5A0A-2726-41D1-95BB-61E20A89C8AE}"/>
    <cellStyle name="Millares 2 8 2 2 6 4" xfId="26628" xr:uid="{392649F8-7CE5-4508-96E7-A2249BD15997}"/>
    <cellStyle name="Millares 2 8 2 2 6 5" xfId="48131" xr:uid="{483B8D9C-6394-4BC6-BC30-0DEA09311906}"/>
    <cellStyle name="Millares 2 8 2 2 7" xfId="5796" xr:uid="{A9340072-3568-4916-8F7B-527568FCBFE3}"/>
    <cellStyle name="Millares 2 8 2 2 7 2" xfId="14062" xr:uid="{A6424F0B-947F-4F96-9469-6B24D7F18103}"/>
    <cellStyle name="Millares 2 8 2 2 7 2 2" xfId="35565" xr:uid="{31F7DF72-BCE7-4F2D-9C78-3AECDF8C2D44}"/>
    <cellStyle name="Millares 2 8 2 2 7 3" xfId="20697" xr:uid="{EEE329D5-CBA3-44F8-BB95-738BF34FAF5B}"/>
    <cellStyle name="Millares 2 8 2 2 7 3 2" xfId="42200" xr:uid="{280DEAFF-1B67-452D-9341-3A92E7382528}"/>
    <cellStyle name="Millares 2 8 2 2 7 4" xfId="27302" xr:uid="{E829DE5C-D595-45FF-A567-B3A25649F7C5}"/>
    <cellStyle name="Millares 2 8 2 2 7 5" xfId="48805" xr:uid="{D1CADD52-04FC-4041-9F84-D6925FE5A306}"/>
    <cellStyle name="Millares 2 8 2 2 8" xfId="7437" xr:uid="{0E6B1FDD-DD99-4B68-BDEF-0BBE57C1C6FE}"/>
    <cellStyle name="Millares 2 8 2 2 8 2" xfId="28940" xr:uid="{0427ABB3-116F-4325-B192-9938A6298EF7}"/>
    <cellStyle name="Millares 2 8 2 2 9" xfId="9094" xr:uid="{21EAA210-853D-4368-9FBE-272DB1975568}"/>
    <cellStyle name="Millares 2 8 2 2 9 2" xfId="30597" xr:uid="{A475A7DC-99C6-423D-A6E7-2DC6E05CD051}"/>
    <cellStyle name="Millares 2 8 2 3" xfId="1098" xr:uid="{AF393EBE-781C-4D46-8C04-DE098B4A3221}"/>
    <cellStyle name="Millares 2 8 2 3 2" xfId="3927" xr:uid="{A6942B78-482C-45AA-94AF-9201D639A77C}"/>
    <cellStyle name="Millares 2 8 2 3 2 2" xfId="12193" xr:uid="{1FE30BC2-9910-448C-B983-4517BED60B0B}"/>
    <cellStyle name="Millares 2 8 2 3 2 2 2" xfId="33696" xr:uid="{0AC0D5D3-AA28-47E8-8BEC-7BF5FA426C6B}"/>
    <cellStyle name="Millares 2 8 2 3 2 3" xfId="18828" xr:uid="{39CB315E-AFC4-43BB-B8FD-74953E985E99}"/>
    <cellStyle name="Millares 2 8 2 3 2 3 2" xfId="40331" xr:uid="{6B56D971-5835-467E-AD42-D08F66B522F4}"/>
    <cellStyle name="Millares 2 8 2 3 2 4" xfId="25433" xr:uid="{69843D90-038A-4765-BE9F-032C76BCF2B7}"/>
    <cellStyle name="Millares 2 8 2 3 2 5" xfId="46936" xr:uid="{967943DC-1F3B-4515-84DD-842D05E4B623}"/>
    <cellStyle name="Millares 2 8 2 3 3" xfId="6066" xr:uid="{22F5C9C2-DA87-4709-88FB-7A4111392CB2}"/>
    <cellStyle name="Millares 2 8 2 3 3 2" xfId="14332" xr:uid="{EADE821C-CCCF-49E5-B2A3-6C7B641CD39C}"/>
    <cellStyle name="Millares 2 8 2 3 3 2 2" xfId="35835" xr:uid="{92BD8534-9BB0-4D8C-84F0-65C0CBEE0FD3}"/>
    <cellStyle name="Millares 2 8 2 3 3 3" xfId="20967" xr:uid="{1F18D151-5487-4789-8D5E-8BECFDC0B1A5}"/>
    <cellStyle name="Millares 2 8 2 3 3 3 2" xfId="42470" xr:uid="{7A85F73C-92D1-4033-AD01-44DC7F0DA457}"/>
    <cellStyle name="Millares 2 8 2 3 3 4" xfId="27572" xr:uid="{51C45579-2560-45D9-9F1F-B64E12FEAA7D}"/>
    <cellStyle name="Millares 2 8 2 3 3 5" xfId="49075" xr:uid="{E4650A79-2824-4998-B1EF-DC995D05A0CE}"/>
    <cellStyle name="Millares 2 8 2 3 4" xfId="7707" xr:uid="{01821B71-EF2F-4A20-8269-E6C63CAB68FF}"/>
    <cellStyle name="Millares 2 8 2 3 4 2" xfId="29210" xr:uid="{03636ED5-20C6-41A1-B662-BB87EC9346BE}"/>
    <cellStyle name="Millares 2 8 2 3 5" xfId="9364" xr:uid="{4C9286FB-3274-4854-8E23-BF7B574E935F}"/>
    <cellStyle name="Millares 2 8 2 3 5 2" xfId="30867" xr:uid="{7D8A5C42-5113-4EF9-9EFD-0CAC230EFF69}"/>
    <cellStyle name="Millares 2 8 2 3 6" xfId="15999" xr:uid="{32649087-054B-427B-A17F-3F5534C8F62B}"/>
    <cellStyle name="Millares 2 8 2 3 6 2" xfId="37502" xr:uid="{CEC02AAA-1276-4A1D-AC55-E377D05F8583}"/>
    <cellStyle name="Millares 2 8 2 3 7" xfId="22604" xr:uid="{17BDBF0B-0DDB-4A1D-A4F2-9D131ECD9AB2}"/>
    <cellStyle name="Millares 2 8 2 3 8" xfId="44107" xr:uid="{8818099A-F34F-42C0-8691-5E310D1D881D}"/>
    <cellStyle name="Millares 2 8 2 4" xfId="1494" xr:uid="{87684C38-65CD-471E-877C-FE5D4B0A236A}"/>
    <cellStyle name="Millares 2 8 2 4 2" xfId="4323" xr:uid="{CFA1BBF1-3952-4B2D-B5DA-F3CDA49F038A}"/>
    <cellStyle name="Millares 2 8 2 4 2 2" xfId="12589" xr:uid="{4BED5C24-865E-4CDC-B8A6-3ABE67191E43}"/>
    <cellStyle name="Millares 2 8 2 4 2 2 2" xfId="34092" xr:uid="{28CCB746-F502-498E-8835-F8C6A9331C1C}"/>
    <cellStyle name="Millares 2 8 2 4 2 3" xfId="19224" xr:uid="{E965B367-732D-4834-A13E-96007A7C61BE}"/>
    <cellStyle name="Millares 2 8 2 4 2 3 2" xfId="40727" xr:uid="{4EA33FA4-28E3-4653-8A68-94936DCCF107}"/>
    <cellStyle name="Millares 2 8 2 4 2 4" xfId="25829" xr:uid="{56BB6CF3-9F80-41FF-B870-A54C75993594}"/>
    <cellStyle name="Millares 2 8 2 4 2 5" xfId="47332" xr:uid="{9665F097-88DD-4D7B-BABD-1B50B4288356}"/>
    <cellStyle name="Millares 2 8 2 4 3" xfId="6462" xr:uid="{C6243B1D-029B-44DB-91D4-C777A1208F51}"/>
    <cellStyle name="Millares 2 8 2 4 3 2" xfId="14728" xr:uid="{3427D3E6-D8DC-4794-B17F-13D82581FE93}"/>
    <cellStyle name="Millares 2 8 2 4 3 2 2" xfId="36231" xr:uid="{DDE65D94-1485-4CEB-AADE-FE671BB3C1BF}"/>
    <cellStyle name="Millares 2 8 2 4 3 3" xfId="21363" xr:uid="{8FC434FE-FCF8-422F-80BA-1E62302CA467}"/>
    <cellStyle name="Millares 2 8 2 4 3 3 2" xfId="42866" xr:uid="{7B4E7E44-FA86-4EDE-9BB8-180AE0119037}"/>
    <cellStyle name="Millares 2 8 2 4 3 4" xfId="27968" xr:uid="{3B71B800-F7BC-471A-AA90-AF15655A561F}"/>
    <cellStyle name="Millares 2 8 2 4 3 5" xfId="49471" xr:uid="{C2637DDD-F3BB-497D-81FC-F508EEDAF25F}"/>
    <cellStyle name="Millares 2 8 2 4 4" xfId="8103" xr:uid="{D5810D4C-E195-4709-A1DA-D3147ED43176}"/>
    <cellStyle name="Millares 2 8 2 4 4 2" xfId="29606" xr:uid="{F7D65D63-22EC-4CE2-95B4-E3D6BA220FF1}"/>
    <cellStyle name="Millares 2 8 2 4 5" xfId="9760" xr:uid="{80B2EE86-7C85-4537-8CC5-409C94450529}"/>
    <cellStyle name="Millares 2 8 2 4 5 2" xfId="31263" xr:uid="{E887666B-FFEE-4170-92BC-DFCC09B55E45}"/>
    <cellStyle name="Millares 2 8 2 4 6" xfId="16395" xr:uid="{1184C6BF-7F1C-4ACF-A663-86FBDC5B6DA6}"/>
    <cellStyle name="Millares 2 8 2 4 6 2" xfId="37898" xr:uid="{C3EA2E1A-35FD-42A3-9626-DE69B9C93D2E}"/>
    <cellStyle name="Millares 2 8 2 4 7" xfId="23000" xr:uid="{01AA9F61-5623-404E-9AC6-04FA7C817878}"/>
    <cellStyle name="Millares 2 8 2 4 8" xfId="44503" xr:uid="{FC470A62-D8CD-4FED-BFC1-37F58A7B561E}"/>
    <cellStyle name="Millares 2 8 2 5" xfId="2181" xr:uid="{E5E05B39-E7A9-4AEE-945B-899DF1132E49}"/>
    <cellStyle name="Millares 2 8 2 5 2" xfId="10447" xr:uid="{771BFEA6-2F03-48BF-9FCC-DCBA91177F01}"/>
    <cellStyle name="Millares 2 8 2 5 2 2" xfId="31950" xr:uid="{CFD24139-7EEB-4183-B322-621729D33DC3}"/>
    <cellStyle name="Millares 2 8 2 5 3" xfId="17082" xr:uid="{CB06359C-0CE7-464E-8CE9-8CDBD6B49BA0}"/>
    <cellStyle name="Millares 2 8 2 5 3 2" xfId="38585" xr:uid="{0CFA390B-082A-4086-AD5F-B6F34D7E681E}"/>
    <cellStyle name="Millares 2 8 2 5 4" xfId="23687" xr:uid="{906C8241-1DFD-45D2-A2AB-1894CEF184BE}"/>
    <cellStyle name="Millares 2 8 2 5 5" xfId="45190" xr:uid="{A70195BD-2D1E-4516-8C88-22B1C882EFAB}"/>
    <cellStyle name="Millares 2 8 2 6" xfId="2727" xr:uid="{BF706B06-7AA6-4F95-B7CE-D986315AD0C4}"/>
    <cellStyle name="Millares 2 8 2 6 2" xfId="10993" xr:uid="{8E0E296A-E9A7-499D-B949-4FE7025C63A4}"/>
    <cellStyle name="Millares 2 8 2 6 2 2" xfId="32496" xr:uid="{7FEAD77B-DA41-4982-A716-1B21E5912FE3}"/>
    <cellStyle name="Millares 2 8 2 6 3" xfId="17628" xr:uid="{52D97EBB-56B7-42DC-AA06-9FFBF057E848}"/>
    <cellStyle name="Millares 2 8 2 6 3 2" xfId="39131" xr:uid="{C073B953-CBB4-4FD8-962A-F9DCEEB97BB7}"/>
    <cellStyle name="Millares 2 8 2 6 4" xfId="24233" xr:uid="{51791161-0DCC-4D02-977B-B1ABC96B0612}"/>
    <cellStyle name="Millares 2 8 2 6 5" xfId="45736" xr:uid="{57170A47-D2E3-4637-9022-FA14BA69A4BA}"/>
    <cellStyle name="Millares 2 8 2 7" xfId="3377" xr:uid="{ABE731E5-2CD6-430B-9AFA-4FCFFCCE521F}"/>
    <cellStyle name="Millares 2 8 2 7 2" xfId="11643" xr:uid="{1F1E0EE3-BE46-4524-A74E-2C7BB7E26A2F}"/>
    <cellStyle name="Millares 2 8 2 7 2 2" xfId="33146" xr:uid="{867CBFAB-5C46-49C9-BD01-5656B44A374B}"/>
    <cellStyle name="Millares 2 8 2 7 3" xfId="18278" xr:uid="{90245AC5-5613-4A29-BA82-6EF6BBB17A02}"/>
    <cellStyle name="Millares 2 8 2 7 3 2" xfId="39781" xr:uid="{2443539B-E988-448A-BB75-4FD0EBA32222}"/>
    <cellStyle name="Millares 2 8 2 7 4" xfId="24883" xr:uid="{D57DF041-BF91-48D2-B7A1-4CA76E548F1A}"/>
    <cellStyle name="Millares 2 8 2 7 5" xfId="46386" xr:uid="{9564EDCB-D70B-4070-BB28-85848B4C8F65}"/>
    <cellStyle name="Millares 2 8 2 8" xfId="4871" xr:uid="{F64080A0-E74C-4898-B704-2F2A1FB7D8A1}"/>
    <cellStyle name="Millares 2 8 2 8 2" xfId="13137" xr:uid="{7BD1789C-6A6D-4C3A-84F8-56E669DC7101}"/>
    <cellStyle name="Millares 2 8 2 8 2 2" xfId="34640" xr:uid="{AD588F43-60B7-4081-A512-4963717608B7}"/>
    <cellStyle name="Millares 2 8 2 8 3" xfId="19772" xr:uid="{29C42B78-10AE-4ACC-A287-19B4A3949459}"/>
    <cellStyle name="Millares 2 8 2 8 3 2" xfId="41275" xr:uid="{7E0A9E12-2EE8-4725-8414-8D426F0666DD}"/>
    <cellStyle name="Millares 2 8 2 8 4" xfId="26377" xr:uid="{7C51EAA0-1B71-414E-96DC-3AA2BDFF266B}"/>
    <cellStyle name="Millares 2 8 2 8 5" xfId="47880" xr:uid="{2AA11D95-1889-4FD7-9C5D-17E1201CBD56}"/>
    <cellStyle name="Millares 2 8 2 9" xfId="5516" xr:uid="{58EBE973-9E54-49F4-AE11-334ECBB8BAD0}"/>
    <cellStyle name="Millares 2 8 2 9 2" xfId="13782" xr:uid="{91AA3F6F-A901-4B41-B9A7-E0476EE6CEB4}"/>
    <cellStyle name="Millares 2 8 2 9 2 2" xfId="35285" xr:uid="{2A9FB08D-9AFF-420D-ACFA-3F07CF417036}"/>
    <cellStyle name="Millares 2 8 2 9 3" xfId="20417" xr:uid="{DB35533E-D680-4E93-9534-D4D32F91909E}"/>
    <cellStyle name="Millares 2 8 2 9 3 2" xfId="41920" xr:uid="{2BD41CD1-4D0A-498A-857A-4E825A62A48A}"/>
    <cellStyle name="Millares 2 8 2 9 4" xfId="27022" xr:uid="{18C296BF-8EDB-4438-BBF2-15400582081A}"/>
    <cellStyle name="Millares 2 8 2 9 5" xfId="48525" xr:uid="{9C3BDD12-68A7-4392-A230-5D33A64E053C}"/>
    <cellStyle name="Millares 2 8 3" xfId="417" xr:uid="{D7642888-3A92-49CE-89F4-9C2A21A980FD}"/>
    <cellStyle name="Millares 2 8 3 10" xfId="15320" xr:uid="{75534542-18C4-43B0-BD4A-912B20A63620}"/>
    <cellStyle name="Millares 2 8 3 10 2" xfId="36823" xr:uid="{4872A6C4-A5CA-4DCC-B0AB-27AB2B10E2A2}"/>
    <cellStyle name="Millares 2 8 3 11" xfId="21925" xr:uid="{938B7C59-B224-4FD4-B829-043F01B0B1BD}"/>
    <cellStyle name="Millares 2 8 3 12" xfId="43428" xr:uid="{106200D1-F7AE-4733-8BA1-472A36127F49}"/>
    <cellStyle name="Millares 2 8 3 2" xfId="1365" xr:uid="{5EE07AFE-D927-44A9-B934-5509A2A61C57}"/>
    <cellStyle name="Millares 2 8 3 2 2" xfId="4194" xr:uid="{89A68461-BC2C-4712-A9E0-2C087E3DA40C}"/>
    <cellStyle name="Millares 2 8 3 2 2 2" xfId="12460" xr:uid="{1E2721BA-ED44-456D-BE84-BAECA664E040}"/>
    <cellStyle name="Millares 2 8 3 2 2 2 2" xfId="33963" xr:uid="{83E11BA2-6069-49A6-B1FA-2FA18976C7B5}"/>
    <cellStyle name="Millares 2 8 3 2 2 3" xfId="19095" xr:uid="{D91848A1-3BA4-4714-A3AE-77328A6998AF}"/>
    <cellStyle name="Millares 2 8 3 2 2 3 2" xfId="40598" xr:uid="{6B8B0214-A326-445E-8396-768590D14933}"/>
    <cellStyle name="Millares 2 8 3 2 2 4" xfId="25700" xr:uid="{EA54984D-8089-40D7-B60F-F53F2F12C4BC}"/>
    <cellStyle name="Millares 2 8 3 2 2 5" xfId="47203" xr:uid="{6F746E33-E1A3-4AF8-89A2-9E98DA37FF09}"/>
    <cellStyle name="Millares 2 8 3 2 3" xfId="6333" xr:uid="{1554ECBA-8A68-4837-B8CD-0A2227CD89E5}"/>
    <cellStyle name="Millares 2 8 3 2 3 2" xfId="14599" xr:uid="{163A7258-0FE7-4ACF-AB46-4F8BAED5BA99}"/>
    <cellStyle name="Millares 2 8 3 2 3 2 2" xfId="36102" xr:uid="{C7BAF9C1-9C6D-4B4F-9AFC-5E1060F9CAC5}"/>
    <cellStyle name="Millares 2 8 3 2 3 3" xfId="21234" xr:uid="{484CB43A-FCB8-4447-AD91-7E5DAA59CE79}"/>
    <cellStyle name="Millares 2 8 3 2 3 3 2" xfId="42737" xr:uid="{EE0009EF-EF60-4AA8-8CDF-A0C52E5B1369}"/>
    <cellStyle name="Millares 2 8 3 2 3 4" xfId="27839" xr:uid="{03C8F3B7-A115-4D4D-8296-E275B5F24B4E}"/>
    <cellStyle name="Millares 2 8 3 2 3 5" xfId="49342" xr:uid="{D9D2F41C-1264-49AB-8E0D-F849496D4868}"/>
    <cellStyle name="Millares 2 8 3 2 4" xfId="7974" xr:uid="{387C21BE-0235-4C79-89DC-51C1C4110326}"/>
    <cellStyle name="Millares 2 8 3 2 4 2" xfId="29477" xr:uid="{B50F55B7-12F3-4367-991F-D1DC3CA53208}"/>
    <cellStyle name="Millares 2 8 3 2 5" xfId="9631" xr:uid="{F788955A-48B9-418C-83CA-488A7FBB084F}"/>
    <cellStyle name="Millares 2 8 3 2 5 2" xfId="31134" xr:uid="{B0C08181-A829-4F73-A837-6EB2CB6D49C6}"/>
    <cellStyle name="Millares 2 8 3 2 6" xfId="16266" xr:uid="{D3430A1D-7107-4984-8CB5-E06ACF613DD0}"/>
    <cellStyle name="Millares 2 8 3 2 6 2" xfId="37769" xr:uid="{7CF7DD4C-0B88-44B7-8BE6-56A947636E54}"/>
    <cellStyle name="Millares 2 8 3 2 7" xfId="22871" xr:uid="{726C25B5-37E5-4C68-8AE3-C3B0DA60C2B8}"/>
    <cellStyle name="Millares 2 8 3 2 8" xfId="44374" xr:uid="{BF3749CC-7497-4253-942C-D35A0332019F}"/>
    <cellStyle name="Millares 2 8 3 3" xfId="2052" xr:uid="{377DF3AE-5253-425C-9D74-DEFB59608229}"/>
    <cellStyle name="Millares 2 8 3 3 2" xfId="10318" xr:uid="{C43D06BF-3C50-4B5F-B2C7-89C5D09EAE7D}"/>
    <cellStyle name="Millares 2 8 3 3 2 2" xfId="31821" xr:uid="{3A485AF3-A27B-422C-AD5A-0B208CADE0FA}"/>
    <cellStyle name="Millares 2 8 3 3 3" xfId="16953" xr:uid="{5C16F447-8415-4562-9DDF-3AB14D59974C}"/>
    <cellStyle name="Millares 2 8 3 3 3 2" xfId="38456" xr:uid="{4DF2E72F-2DF7-471E-A261-ED21D10ACC34}"/>
    <cellStyle name="Millares 2 8 3 3 4" xfId="23558" xr:uid="{45984C2E-3F10-4A0C-8F82-B4339CA3C182}"/>
    <cellStyle name="Millares 2 8 3 3 5" xfId="45061" xr:uid="{D10572E0-9FDA-43C0-8A28-0EF7152E118D}"/>
    <cellStyle name="Millares 2 8 3 4" xfId="2851" xr:uid="{AD223928-B04A-4526-9A24-72CEA502F756}"/>
    <cellStyle name="Millares 2 8 3 4 2" xfId="11117" xr:uid="{EA5A7A27-0336-4B25-8AD7-CF173007DED3}"/>
    <cellStyle name="Millares 2 8 3 4 2 2" xfId="32620" xr:uid="{FE0B69B0-6EA0-4D9D-A69F-C92D3A6150F9}"/>
    <cellStyle name="Millares 2 8 3 4 3" xfId="17752" xr:uid="{ED0B642A-D56D-4DC2-AB0A-45D752BD83BA}"/>
    <cellStyle name="Millares 2 8 3 4 3 2" xfId="39255" xr:uid="{568AD0E4-0A10-465F-97ED-A1983088532C}"/>
    <cellStyle name="Millares 2 8 3 4 4" xfId="24357" xr:uid="{125548B8-E4C1-42A4-BD56-7A0CFABEE9C6}"/>
    <cellStyle name="Millares 2 8 3 4 5" xfId="45860" xr:uid="{F2ECF942-51B4-4A27-8070-D4A8A5753DE3}"/>
    <cellStyle name="Millares 2 8 3 5" xfId="3248" xr:uid="{11B725C8-05EE-4880-A7B1-35C75F4B3CED}"/>
    <cellStyle name="Millares 2 8 3 5 2" xfId="11514" xr:uid="{812622C3-B00B-4EFC-8353-4A1AE9426707}"/>
    <cellStyle name="Millares 2 8 3 5 2 2" xfId="33017" xr:uid="{41860BD3-CCE1-4256-8F59-4F7E264A3BD0}"/>
    <cellStyle name="Millares 2 8 3 5 3" xfId="18149" xr:uid="{36C195A4-313F-4809-BFD7-F867EA38062A}"/>
    <cellStyle name="Millares 2 8 3 5 3 2" xfId="39652" xr:uid="{5E6DEF1E-2D5A-487C-A652-3E528DA67F2D}"/>
    <cellStyle name="Millares 2 8 3 5 4" xfId="24754" xr:uid="{8C028986-8D44-4C8D-A489-4FB7E025C242}"/>
    <cellStyle name="Millares 2 8 3 5 5" xfId="46257" xr:uid="{B512CEAA-716F-458F-8209-55D103C73D1E}"/>
    <cellStyle name="Millares 2 8 3 6" xfId="4995" xr:uid="{727430D1-D82A-4A49-95E7-7DE07A70B3A7}"/>
    <cellStyle name="Millares 2 8 3 6 2" xfId="13261" xr:uid="{BE2A14C1-75E8-4CE6-BFFF-33734B0BD17A}"/>
    <cellStyle name="Millares 2 8 3 6 2 2" xfId="34764" xr:uid="{72AA23EF-CDA8-43E0-A26B-CA2FC8BE8EF1}"/>
    <cellStyle name="Millares 2 8 3 6 3" xfId="19896" xr:uid="{9CEAF133-655D-4200-91A1-80D3F93FA1AD}"/>
    <cellStyle name="Millares 2 8 3 6 3 2" xfId="41399" xr:uid="{166D66B7-5F18-40CE-8E5C-7CD4BC9AA378}"/>
    <cellStyle name="Millares 2 8 3 6 4" xfId="26501" xr:uid="{471B929E-2090-41B3-9475-FEC86A0FF4EF}"/>
    <cellStyle name="Millares 2 8 3 6 5" xfId="48004" xr:uid="{B612D467-A462-4052-9062-ABB8634EC23E}"/>
    <cellStyle name="Millares 2 8 3 7" xfId="5387" xr:uid="{115A15E2-57EE-47AB-B716-1558EAABD354}"/>
    <cellStyle name="Millares 2 8 3 7 2" xfId="13653" xr:uid="{28729645-7368-43A2-914B-2EDF5790AED7}"/>
    <cellStyle name="Millares 2 8 3 7 2 2" xfId="35156" xr:uid="{81469346-AA84-4F0F-9C3F-B904E4E80E20}"/>
    <cellStyle name="Millares 2 8 3 7 3" xfId="20288" xr:uid="{E417AAEE-41CD-48C0-9296-91BDE5CAECC4}"/>
    <cellStyle name="Millares 2 8 3 7 3 2" xfId="41791" xr:uid="{36E90364-D5D5-4150-BFBB-72886924DA4C}"/>
    <cellStyle name="Millares 2 8 3 7 4" xfId="26893" xr:uid="{8530F58F-C446-4880-B50C-9FB6C05EA670}"/>
    <cellStyle name="Millares 2 8 3 7 5" xfId="48396" xr:uid="{40DF0AD4-0FE1-4683-B634-60138DCE9E8C}"/>
    <cellStyle name="Millares 2 8 3 8" xfId="7028" xr:uid="{D699368C-E04F-4CC5-8C5D-CDCF47E0AB7B}"/>
    <cellStyle name="Millares 2 8 3 8 2" xfId="28531" xr:uid="{1D8750DE-C68A-459E-959E-90E7C1749422}"/>
    <cellStyle name="Millares 2 8 3 9" xfId="8684" xr:uid="{A56ECE88-0547-4468-9CAE-2CA91BB3B3F2}"/>
    <cellStyle name="Millares 2 8 3 9 2" xfId="30187" xr:uid="{DE177ED1-ED65-4B00-B933-A27786F98167}"/>
    <cellStyle name="Millares 2 8 4" xfId="701" xr:uid="{2B99000E-54BE-404B-B166-6E619A972E07}"/>
    <cellStyle name="Millares 2 8 4 10" xfId="43710" xr:uid="{58C6B861-5191-4739-8B85-D64E8DC1D2A7}"/>
    <cellStyle name="Millares 2 8 4 2" xfId="1647" xr:uid="{23CC3403-E974-4835-BA13-F570FBC67D78}"/>
    <cellStyle name="Millares 2 8 4 2 2" xfId="4476" xr:uid="{98697550-87C4-446B-9330-8E98486A8C2C}"/>
    <cellStyle name="Millares 2 8 4 2 2 2" xfId="12742" xr:uid="{D6427636-BFD8-4A65-8A0D-3542C63E0E6E}"/>
    <cellStyle name="Millares 2 8 4 2 2 2 2" xfId="34245" xr:uid="{BC7D7BEE-2062-469C-93CE-9E3807F1B22D}"/>
    <cellStyle name="Millares 2 8 4 2 2 3" xfId="19377" xr:uid="{475BAA29-0C31-4CFE-A001-70708536F0FC}"/>
    <cellStyle name="Millares 2 8 4 2 2 3 2" xfId="40880" xr:uid="{DA4A3C96-9A9C-4395-98A4-AC6484ED2DF2}"/>
    <cellStyle name="Millares 2 8 4 2 2 4" xfId="25982" xr:uid="{351F2CA5-7A29-40A4-9434-E86E05A7A85E}"/>
    <cellStyle name="Millares 2 8 4 2 2 5" xfId="47485" xr:uid="{2CC87230-23B8-46E9-9BB8-A6669478773D}"/>
    <cellStyle name="Millares 2 8 4 2 3" xfId="6615" xr:uid="{D477BBCC-B1DE-4045-AFD7-A2D825FCD309}"/>
    <cellStyle name="Millares 2 8 4 2 3 2" xfId="14881" xr:uid="{0438BE8E-4CB2-4598-8FF9-91E08BCC5C1C}"/>
    <cellStyle name="Millares 2 8 4 2 3 2 2" xfId="36384" xr:uid="{8194F1F1-BEEC-4C0E-9D9F-E8B85FA9EC2C}"/>
    <cellStyle name="Millares 2 8 4 2 3 3" xfId="21516" xr:uid="{38AF4A16-E3FE-4C8D-B9A2-26F722D4FC3F}"/>
    <cellStyle name="Millares 2 8 4 2 3 3 2" xfId="43019" xr:uid="{903FBDDD-E39B-4B9A-A21B-65AE04C39141}"/>
    <cellStyle name="Millares 2 8 4 2 3 4" xfId="28121" xr:uid="{FDC7311A-A13C-433D-A23A-13C08C8B338F}"/>
    <cellStyle name="Millares 2 8 4 2 3 5" xfId="49624" xr:uid="{AAA6B1AA-2026-47C9-A417-CF5434CBED56}"/>
    <cellStyle name="Millares 2 8 4 2 4" xfId="8256" xr:uid="{F2614251-19A2-4A16-97A7-9B7AFB7D1A11}"/>
    <cellStyle name="Millares 2 8 4 2 4 2" xfId="29759" xr:uid="{EC96E325-D5C3-4633-9229-D27AF69B49E0}"/>
    <cellStyle name="Millares 2 8 4 2 5" xfId="9913" xr:uid="{63A581AD-A681-49B5-BF17-8EFFCE74DE66}"/>
    <cellStyle name="Millares 2 8 4 2 5 2" xfId="31416" xr:uid="{9D16DA75-C75D-4E01-A372-6CA01FDAE5C9}"/>
    <cellStyle name="Millares 2 8 4 2 6" xfId="16548" xr:uid="{F63A3B08-C760-47A7-85AF-F7F24C3E40A3}"/>
    <cellStyle name="Millares 2 8 4 2 6 2" xfId="38051" xr:uid="{5200DA9A-06F5-461F-B960-51F615E1E993}"/>
    <cellStyle name="Millares 2 8 4 2 7" xfId="23153" xr:uid="{7BC860B3-E05C-459A-987A-4D5C454A79AC}"/>
    <cellStyle name="Millares 2 8 4 2 8" xfId="44656" xr:uid="{B92E24D5-0E08-4468-A3B2-1D46930F07C6}"/>
    <cellStyle name="Millares 2 8 4 3" xfId="2334" xr:uid="{8631CD39-2142-4769-8561-291C7AA3D9E3}"/>
    <cellStyle name="Millares 2 8 4 3 2" xfId="10600" xr:uid="{2172D96B-22AF-49FD-AF41-E9EB1FC74968}"/>
    <cellStyle name="Millares 2 8 4 3 2 2" xfId="32103" xr:uid="{265F6CA9-54C6-45D4-AEC3-43F097BD6FFD}"/>
    <cellStyle name="Millares 2 8 4 3 3" xfId="17235" xr:uid="{A3019922-867E-4EC2-BCEC-6E2094B26932}"/>
    <cellStyle name="Millares 2 8 4 3 3 2" xfId="38738" xr:uid="{DD51B53B-3382-4984-9408-4C9DA15573B2}"/>
    <cellStyle name="Millares 2 8 4 3 4" xfId="23840" xr:uid="{2325FECD-90AF-4216-8D57-4834F8270DFB}"/>
    <cellStyle name="Millares 2 8 4 3 5" xfId="45343" xr:uid="{2B069A2B-57D6-4334-A6F9-F587ADBB5F64}"/>
    <cellStyle name="Millares 2 8 4 4" xfId="3530" xr:uid="{236176F2-7CA3-451A-BFDC-A8AE979F6A13}"/>
    <cellStyle name="Millares 2 8 4 4 2" xfId="11796" xr:uid="{3CF3017C-A7D7-4995-80A7-9D3A74DF4BA7}"/>
    <cellStyle name="Millares 2 8 4 4 2 2" xfId="33299" xr:uid="{80F8D1B7-926B-46FC-A4F9-4D7FC0339F6B}"/>
    <cellStyle name="Millares 2 8 4 4 3" xfId="18431" xr:uid="{B2310E27-4F47-4E6F-A2BF-9461FCC32869}"/>
    <cellStyle name="Millares 2 8 4 4 3 2" xfId="39934" xr:uid="{CE1FCFAE-C12F-4744-A319-966D5D84B9AC}"/>
    <cellStyle name="Millares 2 8 4 4 4" xfId="25036" xr:uid="{17667077-F46A-4F53-8D97-4110E3BFABD1}"/>
    <cellStyle name="Millares 2 8 4 4 5" xfId="46539" xr:uid="{CACB2A4F-8466-4F1F-874A-6715F82A54AC}"/>
    <cellStyle name="Millares 2 8 4 5" xfId="5669" xr:uid="{CF4F3F03-516F-494C-A0E9-9F0FE884BFB6}"/>
    <cellStyle name="Millares 2 8 4 5 2" xfId="13935" xr:uid="{341F898F-7744-4322-B02B-D56AC04E15F5}"/>
    <cellStyle name="Millares 2 8 4 5 2 2" xfId="35438" xr:uid="{E578046C-7C4F-431A-A96F-CC0F272CFD95}"/>
    <cellStyle name="Millares 2 8 4 5 3" xfId="20570" xr:uid="{6654741A-F134-4D33-AFF4-8BDE33645158}"/>
    <cellStyle name="Millares 2 8 4 5 3 2" xfId="42073" xr:uid="{99252FA5-BE40-41DB-A45A-B8EB283585F1}"/>
    <cellStyle name="Millares 2 8 4 5 4" xfId="27175" xr:uid="{13209134-FFFE-4ABC-B8F6-028031C5DDC2}"/>
    <cellStyle name="Millares 2 8 4 5 5" xfId="48678" xr:uid="{DB0FA235-418A-4097-81CD-EDEACF5D2C73}"/>
    <cellStyle name="Millares 2 8 4 6" xfId="7310" xr:uid="{BB9EE97D-4602-4C79-99A1-D54705AE9EAB}"/>
    <cellStyle name="Millares 2 8 4 6 2" xfId="28813" xr:uid="{7FAAB44F-FE85-4F8C-B76D-62617121D9FB}"/>
    <cellStyle name="Millares 2 8 4 7" xfId="8967" xr:uid="{B160D8F6-4473-4ADC-BE52-A0D3C4D2968B}"/>
    <cellStyle name="Millares 2 8 4 7 2" xfId="30470" xr:uid="{AEB55807-7793-4DCE-8B22-DE0CA9A01AFC}"/>
    <cellStyle name="Millares 2 8 4 8" xfId="15602" xr:uid="{E0BD35FE-3DBA-4690-A7A2-C0ECBC9ADA7D}"/>
    <cellStyle name="Millares 2 8 4 8 2" xfId="37105" xr:uid="{D7D792BA-BC21-4CFB-9817-E5E592487BB4}"/>
    <cellStyle name="Millares 2 8 4 9" xfId="22207" xr:uid="{9651783D-64A9-4919-BC1D-CD3FD249D108}"/>
    <cellStyle name="Millares 2 8 5" xfId="970" xr:uid="{17EA5D1A-75A4-4802-A64E-57A0B3F5EA85}"/>
    <cellStyle name="Millares 2 8 5 2" xfId="3799" xr:uid="{1049B0A3-CD7A-4441-AFDD-92562D432443}"/>
    <cellStyle name="Millares 2 8 5 2 2" xfId="12065" xr:uid="{A2BEECC2-23B6-4927-9A15-6A5FD7B53BD7}"/>
    <cellStyle name="Millares 2 8 5 2 2 2" xfId="33568" xr:uid="{48CD8EAE-0E71-4D78-9B5E-F55DD0E2CB5A}"/>
    <cellStyle name="Millares 2 8 5 2 3" xfId="18700" xr:uid="{1F94F9A2-708F-42FE-8B27-CB4F8D968E4E}"/>
    <cellStyle name="Millares 2 8 5 2 3 2" xfId="40203" xr:uid="{29AFCF0D-8673-43B5-9471-460576AFFAF3}"/>
    <cellStyle name="Millares 2 8 5 2 4" xfId="25305" xr:uid="{CEA5B0FA-95A6-4B28-98B4-79435D515168}"/>
    <cellStyle name="Millares 2 8 5 2 5" xfId="46808" xr:uid="{AA4BF5F6-6A31-4349-9586-1B45BC4106A7}"/>
    <cellStyle name="Millares 2 8 5 3" xfId="5938" xr:uid="{87AA7314-B964-40AC-8206-15C94C22F1E5}"/>
    <cellStyle name="Millares 2 8 5 3 2" xfId="14204" xr:uid="{B3AFAD47-BC13-43CA-AA18-437B92836E99}"/>
    <cellStyle name="Millares 2 8 5 3 2 2" xfId="35707" xr:uid="{C6AC6B67-D1F1-45DD-8BE9-7902C24DE0C8}"/>
    <cellStyle name="Millares 2 8 5 3 3" xfId="20839" xr:uid="{2A3A03B1-6FE5-473D-BA7F-22DB4DAD4305}"/>
    <cellStyle name="Millares 2 8 5 3 3 2" xfId="42342" xr:uid="{7D9CA511-F9C2-4336-A57F-9EB5ADEFEC45}"/>
    <cellStyle name="Millares 2 8 5 3 4" xfId="27444" xr:uid="{E318D3C9-B3A2-4B10-A638-CEE1E824E7FA}"/>
    <cellStyle name="Millares 2 8 5 3 5" xfId="48947" xr:uid="{3E7948AF-8DBD-4D54-95EB-FDBBC6BC87D0}"/>
    <cellStyle name="Millares 2 8 5 4" xfId="7579" xr:uid="{15B0833D-1D24-4530-9257-90F51E81BB55}"/>
    <cellStyle name="Millares 2 8 5 4 2" xfId="29082" xr:uid="{55CB8B57-07D7-4975-AE1D-275546F5289E}"/>
    <cellStyle name="Millares 2 8 5 5" xfId="9236" xr:uid="{17578B0F-697F-44B9-830A-75FE06F5FD32}"/>
    <cellStyle name="Millares 2 8 5 5 2" xfId="30739" xr:uid="{389AD57F-31C2-44D3-BC35-EE0E53D7DCCB}"/>
    <cellStyle name="Millares 2 8 5 6" xfId="15871" xr:uid="{E14492DE-6D64-4ABD-A600-A5774844E77B}"/>
    <cellStyle name="Millares 2 8 5 6 2" xfId="37374" xr:uid="{74C200D3-AFDC-4DA3-935C-87CC162293A6}"/>
    <cellStyle name="Millares 2 8 5 7" xfId="22476" xr:uid="{D8FA2139-BE18-4513-B33D-70453BB34164}"/>
    <cellStyle name="Millares 2 8 5 8" xfId="43979" xr:uid="{36A4E929-7F55-4CAD-B98C-C4E19451DDE3}"/>
    <cellStyle name="Millares 2 8 6" xfId="1230" xr:uid="{353348E2-66F7-4B81-AB56-A37DE494F9C3}"/>
    <cellStyle name="Millares 2 8 6 2" xfId="4059" xr:uid="{00220861-ED50-4734-8806-CC56C6FE8452}"/>
    <cellStyle name="Millares 2 8 6 2 2" xfId="12325" xr:uid="{1118DFD2-0E03-44A5-BA02-B0C5FF1EF938}"/>
    <cellStyle name="Millares 2 8 6 2 2 2" xfId="33828" xr:uid="{02B5580E-8338-47F7-B5B7-08F416233A57}"/>
    <cellStyle name="Millares 2 8 6 2 3" xfId="18960" xr:uid="{98801A85-1D72-4418-9082-28CED873B9B4}"/>
    <cellStyle name="Millares 2 8 6 2 3 2" xfId="40463" xr:uid="{6A5E44D7-EB7F-49CD-8FA5-81182CA203C2}"/>
    <cellStyle name="Millares 2 8 6 2 4" xfId="25565" xr:uid="{B04B3F63-57D5-4F78-A8A8-0E32C614D78D}"/>
    <cellStyle name="Millares 2 8 6 2 5" xfId="47068" xr:uid="{B319B04B-0E64-4798-B6B9-DE39666E64FD}"/>
    <cellStyle name="Millares 2 8 6 3" xfId="6198" xr:uid="{4601564A-BE8F-4A95-B18A-5BA31607F9B8}"/>
    <cellStyle name="Millares 2 8 6 3 2" xfId="14464" xr:uid="{4082BCD1-E663-4B62-91C0-C26046A69ED9}"/>
    <cellStyle name="Millares 2 8 6 3 2 2" xfId="35967" xr:uid="{F4FFC4D2-8A5C-4A1B-8B3D-48FF6045E8BC}"/>
    <cellStyle name="Millares 2 8 6 3 3" xfId="21099" xr:uid="{6240DDEC-D299-45A4-8E6A-0E6B66AC0D3A}"/>
    <cellStyle name="Millares 2 8 6 3 3 2" xfId="42602" xr:uid="{7ECDABA9-1F72-45C9-B5FC-2F2DFF4EB3E5}"/>
    <cellStyle name="Millares 2 8 6 3 4" xfId="27704" xr:uid="{2F1FFA68-EA16-416E-9ED0-9BEC3D4BF786}"/>
    <cellStyle name="Millares 2 8 6 3 5" xfId="49207" xr:uid="{E075244E-A63D-4399-B1DE-4927B08E1714}"/>
    <cellStyle name="Millares 2 8 6 4" xfId="7839" xr:uid="{877D81AF-AB54-4F8C-BA8F-FA6DC5FE6E7B}"/>
    <cellStyle name="Millares 2 8 6 4 2" xfId="29342" xr:uid="{DD41E946-F557-4A06-97E8-A75F0977E4A3}"/>
    <cellStyle name="Millares 2 8 6 5" xfId="9496" xr:uid="{B7B2853A-D754-4CF2-87EA-A0D9239D7F32}"/>
    <cellStyle name="Millares 2 8 6 5 2" xfId="30999" xr:uid="{D150EB6E-06B6-4D5F-A58F-A8726E8FE85B}"/>
    <cellStyle name="Millares 2 8 6 6" xfId="16131" xr:uid="{5AC8390F-CADC-4E8B-B2D3-CCA9BD467C76}"/>
    <cellStyle name="Millares 2 8 6 6 2" xfId="37634" xr:uid="{B823F409-AE3F-4D03-80C2-ADF19047D59F}"/>
    <cellStyle name="Millares 2 8 6 7" xfId="22736" xr:uid="{B2AD2C92-3D72-44CF-8B78-DBE0EBEF73FE}"/>
    <cellStyle name="Millares 2 8 6 8" xfId="44239" xr:uid="{72FF1201-2207-4B17-B32A-52690807108A}"/>
    <cellStyle name="Millares 2 8 7" xfId="1918" xr:uid="{B5878A3B-4C3C-4447-9CEA-21F769907A4B}"/>
    <cellStyle name="Millares 2 8 7 2" xfId="10184" xr:uid="{11B8C813-1A46-4A15-AD36-EF17F2745EA5}"/>
    <cellStyle name="Millares 2 8 7 2 2" xfId="31687" xr:uid="{2F47F221-39F6-4307-8F2B-6A4E4294487A}"/>
    <cellStyle name="Millares 2 8 7 3" xfId="16819" xr:uid="{0739B080-1B0B-4FC5-8FD0-5F02C5DB15D5}"/>
    <cellStyle name="Millares 2 8 7 3 2" xfId="38322" xr:uid="{321ED2BF-E1EB-4C99-B0DF-7C68DB6E54A3}"/>
    <cellStyle name="Millares 2 8 7 4" xfId="23424" xr:uid="{79EFDBFF-A6B0-4C74-946F-85516E3A4679}"/>
    <cellStyle name="Millares 2 8 7 5" xfId="44927" xr:uid="{B28B7810-9A97-4AFD-B11B-AE636D109C92}"/>
    <cellStyle name="Millares 2 8 8" xfId="2603" xr:uid="{78ABD97D-1FD1-490E-95D9-57B29C00EAB8}"/>
    <cellStyle name="Millares 2 8 8 2" xfId="10869" xr:uid="{ADC51C9A-2CEF-474C-ABA4-6A00DDF220DF}"/>
    <cellStyle name="Millares 2 8 8 2 2" xfId="32372" xr:uid="{4A15F536-C2F9-44C3-BE6C-7113E0F4AF95}"/>
    <cellStyle name="Millares 2 8 8 3" xfId="17504" xr:uid="{8754A369-EA4E-4497-B9D4-10B4F22111FF}"/>
    <cellStyle name="Millares 2 8 8 3 2" xfId="39007" xr:uid="{D7E5284C-D39F-4AC0-9066-F06A45F149AA}"/>
    <cellStyle name="Millares 2 8 8 4" xfId="24109" xr:uid="{1DA283E5-6541-49AE-8611-8895A22DCE9F}"/>
    <cellStyle name="Millares 2 8 8 5" xfId="45612" xr:uid="{95F870DE-665E-415B-B252-D940D0CF51FB}"/>
    <cellStyle name="Millares 2 8 9" xfId="3114" xr:uid="{C3B7606B-142B-4E8D-B765-9D4B77099AEB}"/>
    <cellStyle name="Millares 2 8 9 2" xfId="11380" xr:uid="{862053F0-E0CA-4E5B-BAF2-87ED67FAA691}"/>
    <cellStyle name="Millares 2 8 9 2 2" xfId="32883" xr:uid="{56A81E9F-9338-4E26-BC8A-8D358A0DAE2B}"/>
    <cellStyle name="Millares 2 8 9 3" xfId="18015" xr:uid="{52AC38A5-274C-4D7E-A0A9-FC5DD5E38730}"/>
    <cellStyle name="Millares 2 8 9 3 2" xfId="39518" xr:uid="{7B543E50-5B1A-4E26-B39E-BD412D347488}"/>
    <cellStyle name="Millares 2 8 9 4" xfId="24620" xr:uid="{0A89CC89-E026-4594-A2B4-46A3E1F19D75}"/>
    <cellStyle name="Millares 2 8 9 5" xfId="46123" xr:uid="{11C65990-026D-4361-8783-5A09EA54E116}"/>
    <cellStyle name="Millares 2 9" xfId="864" xr:uid="{8B23238F-3DE7-4FBE-A170-5DAECCA636A6}"/>
    <cellStyle name="Millares 2 9 10" xfId="43873" xr:uid="{AF5737A9-2507-44B2-A7C1-FF60B0CA92F5}"/>
    <cellStyle name="Millares 2 9 2" xfId="1810" xr:uid="{2457D478-BE74-4BEE-931A-083D4E6CDEC3}"/>
    <cellStyle name="Millares 2 9 2 2" xfId="4639" xr:uid="{E7942196-10AE-4385-8F08-FB2FD4BE1A71}"/>
    <cellStyle name="Millares 2 9 2 2 2" xfId="12905" xr:uid="{1896ADB4-EA62-4AA6-A6C8-8BD515D85E88}"/>
    <cellStyle name="Millares 2 9 2 2 2 2" xfId="34408" xr:uid="{341EE840-74D2-43E4-9756-5BF5261A0FC7}"/>
    <cellStyle name="Millares 2 9 2 2 3" xfId="19540" xr:uid="{822DD0FC-7D9E-4BD3-BF20-09205061A03D}"/>
    <cellStyle name="Millares 2 9 2 2 3 2" xfId="41043" xr:uid="{D1501D1F-7187-4171-B7B1-929F206BDEA5}"/>
    <cellStyle name="Millares 2 9 2 2 4" xfId="26145" xr:uid="{652C470B-5029-47A1-89E8-3CEAB219EC0F}"/>
    <cellStyle name="Millares 2 9 2 2 5" xfId="47648" xr:uid="{479FBDF7-0953-4434-B711-9AA10089DAA9}"/>
    <cellStyle name="Millares 2 9 2 3" xfId="6778" xr:uid="{F52FBFCC-0336-429B-AC95-C235E104A435}"/>
    <cellStyle name="Millares 2 9 2 3 2" xfId="15044" xr:uid="{C551DDB5-A3E1-4387-9D2E-5E371515DE58}"/>
    <cellStyle name="Millares 2 9 2 3 2 2" xfId="36547" xr:uid="{E61037AE-A1DF-4720-B853-4F6906006A7C}"/>
    <cellStyle name="Millares 2 9 2 3 3" xfId="21679" xr:uid="{257912BF-D531-4D4A-BCB5-CBD900E064AC}"/>
    <cellStyle name="Millares 2 9 2 3 3 2" xfId="43182" xr:uid="{03808238-6889-49EB-927F-662B5675EF59}"/>
    <cellStyle name="Millares 2 9 2 3 4" xfId="28284" xr:uid="{F884B4C9-4F01-4CFE-A650-D73D0214562E}"/>
    <cellStyle name="Millares 2 9 2 3 5" xfId="49787" xr:uid="{D2C08CFC-00CD-4B5A-8892-B4911EB54C71}"/>
    <cellStyle name="Millares 2 9 2 4" xfId="8419" xr:uid="{57D176AF-DC0C-4978-8CAD-B4F4760AF3FF}"/>
    <cellStyle name="Millares 2 9 2 4 2" xfId="29922" xr:uid="{37B2E008-89AE-40A5-8A3F-61B6DA3525B0}"/>
    <cellStyle name="Millares 2 9 2 5" xfId="10076" xr:uid="{A96EF69A-3477-4140-8C7B-380799F563F1}"/>
    <cellStyle name="Millares 2 9 2 5 2" xfId="31579" xr:uid="{5E49DE10-42BC-4168-AC06-EAE56F4A1635}"/>
    <cellStyle name="Millares 2 9 2 6" xfId="16711" xr:uid="{D2AA53D3-EF35-4319-A02C-C18CC23627D6}"/>
    <cellStyle name="Millares 2 9 2 6 2" xfId="38214" xr:uid="{1BFDA31B-5C05-4DF5-9CDA-62D6EF0411C0}"/>
    <cellStyle name="Millares 2 9 2 7" xfId="23316" xr:uid="{A89A10EC-65B0-4B68-B702-C5D60D54983F}"/>
    <cellStyle name="Millares 2 9 2 8" xfId="44819" xr:uid="{3B4B6370-E89D-48C6-BE52-C3BC3705E723}"/>
    <cellStyle name="Millares 2 9 3" xfId="2497" xr:uid="{273CB822-A361-4E9F-A7F3-71E4F88DA6E3}"/>
    <cellStyle name="Millares 2 9 3 2" xfId="10763" xr:uid="{C6F91BA8-329A-42B5-B876-F42AA251E1BF}"/>
    <cellStyle name="Millares 2 9 3 2 2" xfId="32266" xr:uid="{F131705E-17EB-4D7E-AEB6-CE6566FF796D}"/>
    <cellStyle name="Millares 2 9 3 3" xfId="17398" xr:uid="{C52C3FA9-712A-4D68-A874-79CB20B294CC}"/>
    <cellStyle name="Millares 2 9 3 3 2" xfId="38901" xr:uid="{AAC0FA97-8E4D-443B-8CCF-9E7DC2126316}"/>
    <cellStyle name="Millares 2 9 3 4" xfId="24003" xr:uid="{B5571156-BB3F-4FA9-8D17-08B75379744A}"/>
    <cellStyle name="Millares 2 9 3 5" xfId="45506" xr:uid="{8B389395-20DE-405F-ADDF-AC70A0FA46F6}"/>
    <cellStyle name="Millares 2 9 4" xfId="3693" xr:uid="{1E5A8031-B90B-4B16-9550-E5B63A7EA3A5}"/>
    <cellStyle name="Millares 2 9 4 2" xfId="11959" xr:uid="{2E35FB1E-D0C0-472A-B5C4-C4CFBF4604BE}"/>
    <cellStyle name="Millares 2 9 4 2 2" xfId="33462" xr:uid="{1558633F-ABE7-40CC-8B87-0CAB6EC42962}"/>
    <cellStyle name="Millares 2 9 4 3" xfId="18594" xr:uid="{D8EA1F8C-8FE9-4497-BBA0-A59D097D0120}"/>
    <cellStyle name="Millares 2 9 4 3 2" xfId="40097" xr:uid="{58786D97-520A-4167-A4A1-1EC76096125C}"/>
    <cellStyle name="Millares 2 9 4 4" xfId="25199" xr:uid="{FC8B3CDF-906B-4B9C-B244-01931EBA9FFE}"/>
    <cellStyle name="Millares 2 9 4 5" xfId="46702" xr:uid="{CAF6780C-DF1E-4E1B-BEBF-048568B8C68C}"/>
    <cellStyle name="Millares 2 9 5" xfId="5832" xr:uid="{5522E813-EB70-4999-8B3C-FBB06FC11205}"/>
    <cellStyle name="Millares 2 9 5 2" xfId="14098" xr:uid="{416D995F-992D-4D87-ADBD-590309F442BB}"/>
    <cellStyle name="Millares 2 9 5 2 2" xfId="35601" xr:uid="{5E9E9D69-FECA-4015-903F-C0100462B4AD}"/>
    <cellStyle name="Millares 2 9 5 3" xfId="20733" xr:uid="{4D7CC46E-929D-443D-A90B-9C79352710BE}"/>
    <cellStyle name="Millares 2 9 5 3 2" xfId="42236" xr:uid="{2748DE79-E8BF-437C-A4F2-B27202120938}"/>
    <cellStyle name="Millares 2 9 5 4" xfId="27338" xr:uid="{2E8D63EB-A32B-4C1E-9F53-1542AD95E695}"/>
    <cellStyle name="Millares 2 9 5 5" xfId="48841" xr:uid="{6CD8A293-EBF7-4FCE-AE04-D5A80AC2DCB1}"/>
    <cellStyle name="Millares 2 9 6" xfId="7473" xr:uid="{D11B0A2A-B02D-4EB5-9A6B-1930E221F5DC}"/>
    <cellStyle name="Millares 2 9 6 2" xfId="28976" xr:uid="{4C190D23-CBA1-47C2-9656-3B035A7CE286}"/>
    <cellStyle name="Millares 2 9 7" xfId="9130" xr:uid="{B2508DDC-8F72-4A49-908A-BA6CB48963F6}"/>
    <cellStyle name="Millares 2 9 7 2" xfId="30633" xr:uid="{C9D4E75E-9C8C-4CED-B59D-0EFAE2C06649}"/>
    <cellStyle name="Millares 2 9 8" xfId="15765" xr:uid="{2F810D3B-7C1A-40EC-8900-BCE3D15A33BD}"/>
    <cellStyle name="Millares 2 9 8 2" xfId="37268" xr:uid="{F049F265-3F33-4351-974C-2C21712C291F}"/>
    <cellStyle name="Millares 2 9 9" xfId="22370" xr:uid="{07817370-B5B1-4074-BB0A-4D3A73D60A6C}"/>
    <cellStyle name="Millares 2_Hoja6 2 2" xfId="180" xr:uid="{2973AD2B-1DA6-45AC-A6C2-EFC02BC97C90}"/>
    <cellStyle name="Millares 20" xfId="188" xr:uid="{7F463E3B-B1A7-4A8B-8CA0-76C47C9A39C6}"/>
    <cellStyle name="Millares 21" xfId="196" xr:uid="{30C1017F-830F-45C8-B4F0-E098039366FE}"/>
    <cellStyle name="Millares 212" xfId="10" xr:uid="{00000000-0005-0000-0000-000009000000}"/>
    <cellStyle name="Millares 212 10" xfId="872" xr:uid="{C88F5615-DB95-4A82-B86E-C50758922AF2}"/>
    <cellStyle name="Millares 212 10 2" xfId="3701" xr:uid="{8BBEE57F-8BF0-45EA-BC93-3173DC64D44B}"/>
    <cellStyle name="Millares 212 10 2 2" xfId="11967" xr:uid="{F37A2088-2EFC-432B-9007-07F721DD6254}"/>
    <cellStyle name="Millares 212 10 2 2 2" xfId="33470" xr:uid="{2F7A4BD4-82DE-4F6E-8DA2-30DE29FD943F}"/>
    <cellStyle name="Millares 212 10 2 3" xfId="18602" xr:uid="{EE1EF2CF-2928-4BAB-958A-FCC8509A36C8}"/>
    <cellStyle name="Millares 212 10 2 3 2" xfId="40105" xr:uid="{8F95BB80-6F22-494C-8D25-BFAA5B61F9C2}"/>
    <cellStyle name="Millares 212 10 2 4" xfId="25207" xr:uid="{0B20B642-E32E-4E4A-BDC7-6F8E63082BC9}"/>
    <cellStyle name="Millares 212 10 2 5" xfId="46710" xr:uid="{7C416EFA-2F25-4FBF-8684-804840E48D80}"/>
    <cellStyle name="Millares 212 10 3" xfId="5840" xr:uid="{96C48222-9C68-4AF2-9A57-34C9049835C2}"/>
    <cellStyle name="Millares 212 10 3 2" xfId="14106" xr:uid="{57C5CFAE-8BD5-45F8-ADBA-F9222A5FCE87}"/>
    <cellStyle name="Millares 212 10 3 2 2" xfId="35609" xr:uid="{E4A3CEAC-DABE-4C9C-8498-614AEB0A9BEE}"/>
    <cellStyle name="Millares 212 10 3 3" xfId="20741" xr:uid="{04BCAD3B-18E4-40CF-BA5C-C7E5BC660C3A}"/>
    <cellStyle name="Millares 212 10 3 3 2" xfId="42244" xr:uid="{0603D651-B3B5-4CD9-987A-FA43DEC177CC}"/>
    <cellStyle name="Millares 212 10 3 4" xfId="27346" xr:uid="{BB1BF3C0-3954-4D62-8A3C-B11EC77497D5}"/>
    <cellStyle name="Millares 212 10 3 5" xfId="48849" xr:uid="{32BC1509-2438-462C-B497-2A0C201ACCBE}"/>
    <cellStyle name="Millares 212 10 4" xfId="7481" xr:uid="{AFF3CE12-94F9-4E30-89FB-E99C1401EAB4}"/>
    <cellStyle name="Millares 212 10 4 2" xfId="28984" xr:uid="{265F8E76-8303-4D9A-9BFB-B0BF5D89535C}"/>
    <cellStyle name="Millares 212 10 5" xfId="9138" xr:uid="{9D6957B8-02CD-48EA-BD8A-DDD0C714CABA}"/>
    <cellStyle name="Millares 212 10 5 2" xfId="30641" xr:uid="{E6CF6752-C9F1-4F3C-872A-C9B3966E3622}"/>
    <cellStyle name="Millares 212 10 6" xfId="15773" xr:uid="{C623CA40-8AED-41BD-A64B-75801A723582}"/>
    <cellStyle name="Millares 212 10 6 2" xfId="37276" xr:uid="{9D42E9DB-6DAA-4E2A-84FE-4EE561B714BD}"/>
    <cellStyle name="Millares 212 10 7" xfId="22378" xr:uid="{060E9051-AAB2-47DB-B426-82F6D1413963}"/>
    <cellStyle name="Millares 212 10 8" xfId="43881" xr:uid="{1AE49BE0-93CF-4EFA-825D-B67D5FF6D2B9}"/>
    <cellStyle name="Millares 212 11" xfId="1133" xr:uid="{C976BD92-F0C7-4909-A1C8-86D0E6A1AF0C}"/>
    <cellStyle name="Millares 212 11 2" xfId="3962" xr:uid="{C8F71319-6120-4EBB-AD22-93285DD661D3}"/>
    <cellStyle name="Millares 212 11 2 2" xfId="12228" xr:uid="{5ECB24D1-EF5F-476E-ACC0-9EAE48544E71}"/>
    <cellStyle name="Millares 212 11 2 2 2" xfId="33731" xr:uid="{BAB713E5-14A9-4538-B36C-2BDED8B74403}"/>
    <cellStyle name="Millares 212 11 2 3" xfId="18863" xr:uid="{BA2D0EE2-26B8-49E9-9992-706A03B5C511}"/>
    <cellStyle name="Millares 212 11 2 3 2" xfId="40366" xr:uid="{C29AF948-8400-46FB-8ACD-DCFCF9C5837C}"/>
    <cellStyle name="Millares 212 11 2 4" xfId="25468" xr:uid="{5518FB14-0E3D-412E-B897-FA54BC6DEBB4}"/>
    <cellStyle name="Millares 212 11 2 5" xfId="46971" xr:uid="{3E2E0AA7-3E03-4414-B7B3-4160FAA80748}"/>
    <cellStyle name="Millares 212 11 3" xfId="6101" xr:uid="{D77D884D-2FC0-4377-9CA7-3BC9BAED2495}"/>
    <cellStyle name="Millares 212 11 3 2" xfId="14367" xr:uid="{6B676AD0-2A94-492A-9BA0-648B71279DC6}"/>
    <cellStyle name="Millares 212 11 3 2 2" xfId="35870" xr:uid="{0CFE5F51-B537-45C2-8401-7A89471134E9}"/>
    <cellStyle name="Millares 212 11 3 3" xfId="21002" xr:uid="{503D86F9-0CE3-44C1-A925-D00540A092B8}"/>
    <cellStyle name="Millares 212 11 3 3 2" xfId="42505" xr:uid="{D48EF422-8F86-43B5-BDAC-DE2255D524D6}"/>
    <cellStyle name="Millares 212 11 3 4" xfId="27607" xr:uid="{8FD3F3FB-B4F9-4BF4-94D8-DABB95E60938}"/>
    <cellStyle name="Millares 212 11 3 5" xfId="49110" xr:uid="{063594D9-6128-48C4-98BB-2FB21B09C339}"/>
    <cellStyle name="Millares 212 11 4" xfId="7742" xr:uid="{DADDBC2F-2E3C-41BA-B272-7C37285DF517}"/>
    <cellStyle name="Millares 212 11 4 2" xfId="29245" xr:uid="{767D42FF-3F6E-4334-9FDC-3DAD7E03429C}"/>
    <cellStyle name="Millares 212 11 5" xfId="9399" xr:uid="{2A38E73C-9A38-47CC-8C17-2D3FAF6B475F}"/>
    <cellStyle name="Millares 212 11 5 2" xfId="30902" xr:uid="{745B1814-B9C4-4C93-8BBB-39596B5A4EE1}"/>
    <cellStyle name="Millares 212 11 6" xfId="16034" xr:uid="{363C831D-6C9B-400E-84E5-A41260CBD04F}"/>
    <cellStyle name="Millares 212 11 6 2" xfId="37537" xr:uid="{043F86CA-3B66-496D-B82B-419469D598F8}"/>
    <cellStyle name="Millares 212 11 7" xfId="22639" xr:uid="{BDB9A41F-9A51-4650-8F57-ECB32B892381}"/>
    <cellStyle name="Millares 212 11 8" xfId="44142" xr:uid="{77510DCF-D6FE-498E-868B-0E85DF1A8BB2}"/>
    <cellStyle name="Millares 212 12" xfId="1821" xr:uid="{F5E6588D-AF14-4348-B82F-6996E648B3AC}"/>
    <cellStyle name="Millares 212 12 2" xfId="10087" xr:uid="{26FC44CA-08C3-4471-924F-56AC5F98089E}"/>
    <cellStyle name="Millares 212 12 2 2" xfId="31590" xr:uid="{8AB95603-526D-4270-9F42-F06F4FF83352}"/>
    <cellStyle name="Millares 212 12 3" xfId="16722" xr:uid="{6B348B5D-E4D0-44DC-B29D-87B8BECAFA3B}"/>
    <cellStyle name="Millares 212 12 3 2" xfId="38225" xr:uid="{E402F00C-5DCC-471F-BCED-D4DD5CED0E9F}"/>
    <cellStyle name="Millares 212 12 4" xfId="23327" xr:uid="{1BB7136D-8031-40C1-AC09-28298C224CA7}"/>
    <cellStyle name="Millares 212 12 5" xfId="44830" xr:uid="{52228C34-4040-4369-80E1-6257E94E1832}"/>
    <cellStyle name="Millares 212 13" xfId="2505" xr:uid="{3FC9EF72-AAA9-46EF-BCAA-5AB1E80F6260}"/>
    <cellStyle name="Millares 212 13 2" xfId="10771" xr:uid="{7F4DB3D4-DFF9-45D5-BDA4-779F72275BE7}"/>
    <cellStyle name="Millares 212 13 2 2" xfId="32274" xr:uid="{BD4057C2-CC9D-40A5-9515-10EA1ED143C7}"/>
    <cellStyle name="Millares 212 13 3" xfId="17406" xr:uid="{054172BB-FB51-4B99-AAD6-DC8B78485A6D}"/>
    <cellStyle name="Millares 212 13 3 2" xfId="38909" xr:uid="{61D50A95-3C5E-4B0B-8ED5-A70756E49984}"/>
    <cellStyle name="Millares 212 13 4" xfId="24011" xr:uid="{B101477F-70E9-4F28-8DB9-356528E9ED92}"/>
    <cellStyle name="Millares 212 13 5" xfId="45514" xr:uid="{99D03BC3-4BD5-4E3E-8516-C1316B5A79CA}"/>
    <cellStyle name="Millares 212 14" xfId="3017" xr:uid="{6294CA8C-B73D-440D-AB6F-27ECDD45F0CB}"/>
    <cellStyle name="Millares 212 14 2" xfId="11283" xr:uid="{B0434079-C09E-4F80-B97E-752AAB105F8E}"/>
    <cellStyle name="Millares 212 14 2 2" xfId="32786" xr:uid="{0001FFB4-F2A3-4B9F-A6DC-3BDA544022D3}"/>
    <cellStyle name="Millares 212 14 3" xfId="17918" xr:uid="{A77D3AE2-7072-456A-BF5F-3B4A7FF7020F}"/>
    <cellStyle name="Millares 212 14 3 2" xfId="39421" xr:uid="{704F79A8-0A84-47BD-BAE0-050AA500EE31}"/>
    <cellStyle name="Millares 212 14 4" xfId="24523" xr:uid="{765CDB26-B1D9-4E6C-9F07-0115C1C0CC2B}"/>
    <cellStyle name="Millares 212 14 5" xfId="46026" xr:uid="{9C7B2DC9-4065-4DB1-B83A-6FAA568403CA}"/>
    <cellStyle name="Millares 212 15" xfId="4652" xr:uid="{D4E26DFD-43EB-4D27-944B-E0DFE34E6052}"/>
    <cellStyle name="Millares 212 15 2" xfId="12918" xr:uid="{1874F362-D183-4A9C-8CF3-4FA82F732E08}"/>
    <cellStyle name="Millares 212 15 2 2" xfId="34421" xr:uid="{4D55D54B-492E-46A1-8B18-650945DDA61A}"/>
    <cellStyle name="Millares 212 15 3" xfId="19553" xr:uid="{4F7A2153-13D7-48CB-8083-6399637591BC}"/>
    <cellStyle name="Millares 212 15 3 2" xfId="41056" xr:uid="{70E35CA4-BD8E-4EA2-8F82-C416885227D9}"/>
    <cellStyle name="Millares 212 15 4" xfId="26158" xr:uid="{04FE4D9F-6BE7-4798-83EE-729186AFD89F}"/>
    <cellStyle name="Millares 212 15 5" xfId="47661" xr:uid="{30748A92-0E1A-4795-BBA1-BDFA6FB8EC97}"/>
    <cellStyle name="Millares 212 16" xfId="5155" xr:uid="{53A2E6EB-166D-42A7-A0A1-8DEF4DBFC962}"/>
    <cellStyle name="Millares 212 16 2" xfId="13421" xr:uid="{D6D8144F-8C2F-40F8-A47B-3627BE8887ED}"/>
    <cellStyle name="Millares 212 16 2 2" xfId="34924" xr:uid="{1E8A7D18-26C7-4858-A1CE-212DE0A3774F}"/>
    <cellStyle name="Millares 212 16 3" xfId="20056" xr:uid="{5C971DBD-8BF9-43B3-BBAC-C2E7158D9E23}"/>
    <cellStyle name="Millares 212 16 3 2" xfId="41559" xr:uid="{EE165EBA-5503-4E05-AA55-5083FCA28E8D}"/>
    <cellStyle name="Millares 212 16 4" xfId="26661" xr:uid="{395C5B0B-3ED8-462F-8D24-B060551ED6E1}"/>
    <cellStyle name="Millares 212 16 5" xfId="48164" xr:uid="{EDC4C2AF-9BF7-41A1-A6C0-A8C30DF6DDCA}"/>
    <cellStyle name="Millares 212 17" xfId="6796" xr:uid="{6A3B1ECA-3BCE-415C-9AA1-FD64BBD2E1AB}"/>
    <cellStyle name="Millares 212 17 2" xfId="28299" xr:uid="{E7A2B142-AC4C-46CE-9DA4-C20D562DCD04}"/>
    <cellStyle name="Millares 212 18" xfId="8440" xr:uid="{265F1480-A549-4C5B-A2FF-CA2695D4C7AC}"/>
    <cellStyle name="Millares 212 18 2" xfId="29943" xr:uid="{4559AE22-B149-47CA-992A-B9C294DB75A7}"/>
    <cellStyle name="Millares 212 19" xfId="15089" xr:uid="{0B58AD73-BCC5-49BA-85C0-DB01903F4483}"/>
    <cellStyle name="Millares 212 19 2" xfId="36592" xr:uid="{DDA28EA9-393D-4BB4-AAA9-946E4326068A}"/>
    <cellStyle name="Millares 212 2" xfId="123" xr:uid="{A1FD8AC1-97F0-4BFC-9ABA-29F26C161E63}"/>
    <cellStyle name="Millares 212 2 10" xfId="3026" xr:uid="{0A15172B-0402-4439-B0AE-4161893F23A5}"/>
    <cellStyle name="Millares 212 2 10 2" xfId="11292" xr:uid="{2AD0EB18-43F2-4545-8463-B0123A420E74}"/>
    <cellStyle name="Millares 212 2 10 2 2" xfId="32795" xr:uid="{6A9F464B-AF42-4FA0-81B8-31C2F8C66163}"/>
    <cellStyle name="Millares 212 2 10 3" xfId="17927" xr:uid="{ECE5BC3A-0A89-408E-AC0C-00A1A2478F10}"/>
    <cellStyle name="Millares 212 2 10 3 2" xfId="39430" xr:uid="{ECB15FEA-FF86-4F13-96BF-FE8AD988B8DE}"/>
    <cellStyle name="Millares 212 2 10 4" xfId="24532" xr:uid="{9A7A3546-E443-4077-A62E-AE352BB48887}"/>
    <cellStyle name="Millares 212 2 10 5" xfId="46035" xr:uid="{C8B33C6C-DECC-4040-A008-5AA4603636D7}"/>
    <cellStyle name="Millares 212 2 11" xfId="4661" xr:uid="{9834CADF-8AA5-4A62-BDFB-3647635442CB}"/>
    <cellStyle name="Millares 212 2 11 2" xfId="12927" xr:uid="{18D4641C-84FF-4F7C-BC76-9ACC7A37F52F}"/>
    <cellStyle name="Millares 212 2 11 2 2" xfId="34430" xr:uid="{138042D1-8FC7-4E0E-A44D-45802BF1C097}"/>
    <cellStyle name="Millares 212 2 11 3" xfId="19562" xr:uid="{0A33A261-8923-48B0-9E44-3E7F0BF5A01F}"/>
    <cellStyle name="Millares 212 2 11 3 2" xfId="41065" xr:uid="{B6868157-4ECA-441D-9487-CB711F5F800D}"/>
    <cellStyle name="Millares 212 2 11 4" xfId="26167" xr:uid="{8674D7FF-A09C-4175-B743-A63F7C69AF35}"/>
    <cellStyle name="Millares 212 2 11 5" xfId="47670" xr:uid="{7586B075-67A3-48AC-A53D-B6B2E89AAECC}"/>
    <cellStyle name="Millares 212 2 12" xfId="5164" xr:uid="{B6357DCB-82E1-4244-AC78-B79BA499DD24}"/>
    <cellStyle name="Millares 212 2 12 2" xfId="13430" xr:uid="{C84CC454-D104-4F67-96A4-85525C0FF293}"/>
    <cellStyle name="Millares 212 2 12 2 2" xfId="34933" xr:uid="{B1BAAFC1-5BEC-4179-BD39-729542F7F258}"/>
    <cellStyle name="Millares 212 2 12 3" xfId="20065" xr:uid="{9FA71FCB-3EC4-4372-AE47-680F8BFBED8C}"/>
    <cellStyle name="Millares 212 2 12 3 2" xfId="41568" xr:uid="{BE547EA2-ACFA-498C-A068-F9898ABC7125}"/>
    <cellStyle name="Millares 212 2 12 4" xfId="26670" xr:uid="{3D2AF0FC-3831-49CB-8D32-B26ACC25085E}"/>
    <cellStyle name="Millares 212 2 12 5" xfId="48173" xr:uid="{48CF54A7-C893-4681-AE9F-E21EC8C22361}"/>
    <cellStyle name="Millares 212 2 13" xfId="6805" xr:uid="{02B871D9-8DEA-4809-91EF-B1EC0CAF7666}"/>
    <cellStyle name="Millares 212 2 13 2" xfId="28308" xr:uid="{5B58E5C5-3695-4717-876C-58E69DB464F3}"/>
    <cellStyle name="Millares 212 2 14" xfId="8459" xr:uid="{948A5A75-72DF-4E57-933E-4945D9B4C6B6}"/>
    <cellStyle name="Millares 212 2 14 2" xfId="29962" xr:uid="{E87D841F-CA88-4BD0-88CE-D22648D00951}"/>
    <cellStyle name="Millares 212 2 15" xfId="15098" xr:uid="{BBC55AC9-0EB0-4A5D-9FC5-92012C365BBA}"/>
    <cellStyle name="Millares 212 2 15 2" xfId="36601" xr:uid="{7F906596-C499-41F1-8CE1-C9AF29AB5BE0}"/>
    <cellStyle name="Millares 212 2 16" xfId="21703" xr:uid="{6E837429-E1AE-4AE4-846C-9C57B7E0BB95}"/>
    <cellStyle name="Millares 212 2 17" xfId="43206" xr:uid="{E34B7BF4-A399-43FC-984E-0CE87F1F3A46}"/>
    <cellStyle name="Millares 212 2 2" xfId="161" xr:uid="{BFD7581C-8CE5-407A-9C79-0D30B78B5F0B}"/>
    <cellStyle name="Millares 212 2 2 10" xfId="4698" xr:uid="{E92CA168-7E33-4290-B50D-42551D225420}"/>
    <cellStyle name="Millares 212 2 2 10 2" xfId="12964" xr:uid="{9C64EAF3-615E-42D8-910C-0F6CB5962E4A}"/>
    <cellStyle name="Millares 212 2 2 10 2 2" xfId="34467" xr:uid="{2F73A8B9-C63B-4812-8146-0487C21A3DC2}"/>
    <cellStyle name="Millares 212 2 2 10 3" xfId="19599" xr:uid="{374EA4F4-EBB4-4EF0-97D2-EDBF61B767B4}"/>
    <cellStyle name="Millares 212 2 2 10 3 2" xfId="41102" xr:uid="{ACA39796-AD97-4B6F-B4D5-EBD70FE92FD3}"/>
    <cellStyle name="Millares 212 2 2 10 4" xfId="26204" xr:uid="{E8129A87-8CAF-4292-B2DE-8110CAC9B399}"/>
    <cellStyle name="Millares 212 2 2 10 5" xfId="47707" xr:uid="{7915FCB9-29A1-4AE5-B330-FF0D9522A728}"/>
    <cellStyle name="Millares 212 2 2 11" xfId="5201" xr:uid="{8211E618-1C7D-4D41-8707-27D0B67FC025}"/>
    <cellStyle name="Millares 212 2 2 11 2" xfId="13467" xr:uid="{B10D4F25-BC80-4DA0-A8EF-8ED77A324C9F}"/>
    <cellStyle name="Millares 212 2 2 11 2 2" xfId="34970" xr:uid="{FC44C92C-5D46-44E2-B9C4-47347B47A51E}"/>
    <cellStyle name="Millares 212 2 2 11 3" xfId="20102" xr:uid="{3A02A96E-6ACC-42A1-BACE-918588178D2C}"/>
    <cellStyle name="Millares 212 2 2 11 3 2" xfId="41605" xr:uid="{69C06365-20B5-414C-8EFA-9630DE422314}"/>
    <cellStyle name="Millares 212 2 2 11 4" xfId="26707" xr:uid="{A523B5C6-EB6C-4509-A93F-718109286D3D}"/>
    <cellStyle name="Millares 212 2 2 11 5" xfId="48210" xr:uid="{4C2E230F-FB64-431F-AF69-C8D43385C9B8}"/>
    <cellStyle name="Millares 212 2 2 12" xfId="6842" xr:uid="{BF5990F5-5E5A-4406-A621-5DDEB06D77B6}"/>
    <cellStyle name="Millares 212 2 2 12 2" xfId="28345" xr:uid="{01998B36-CC0D-402C-84EA-5F6BDFA87BA0}"/>
    <cellStyle name="Millares 212 2 2 13" xfId="8496" xr:uid="{03511DB7-65EA-4FA9-B610-C0594CEEFF42}"/>
    <cellStyle name="Millares 212 2 2 13 2" xfId="29999" xr:uid="{4A425027-7281-49BE-9695-2B3A0ABCF4BA}"/>
    <cellStyle name="Millares 212 2 2 14" xfId="15135" xr:uid="{60896CBE-97D3-4798-B642-FD0D425F8A03}"/>
    <cellStyle name="Millares 212 2 2 14 2" xfId="36638" xr:uid="{88992650-DEB2-47B8-A9B9-8E9BA7078081}"/>
    <cellStyle name="Millares 212 2 2 15" xfId="21740" xr:uid="{A75E9E0C-BE27-4197-858F-75B3A1EC094F}"/>
    <cellStyle name="Millares 212 2 2 16" xfId="43243" xr:uid="{7CFBA0D6-6A1A-48E1-86C5-7D8B17ABAA04}"/>
    <cellStyle name="Millares 212 2 2 2" xfId="493" xr:uid="{6E00BEDA-4DEF-4994-BE62-4C19A4BFE10A}"/>
    <cellStyle name="Millares 212 2 2 2 10" xfId="7104" xr:uid="{55E4FF8F-7696-4AF1-B50E-01F926BBE47F}"/>
    <cellStyle name="Millares 212 2 2 2 10 2" xfId="28607" xr:uid="{2C526376-5306-488F-AB18-CB6F74B22419}"/>
    <cellStyle name="Millares 212 2 2 2 11" xfId="8760" xr:uid="{6BE67A12-638C-4F59-B75B-0560F51F1E14}"/>
    <cellStyle name="Millares 212 2 2 2 11 2" xfId="30263" xr:uid="{6B9E052A-B7F9-4B2D-A59D-CA1EDE4375FE}"/>
    <cellStyle name="Millares 212 2 2 2 12" xfId="15396" xr:uid="{97849996-AEE5-4110-B362-250DD44EB52D}"/>
    <cellStyle name="Millares 212 2 2 2 12 2" xfId="36899" xr:uid="{185D0DAB-467C-4C8D-ADCF-7622247A9690}"/>
    <cellStyle name="Millares 212 2 2 2 13" xfId="22001" xr:uid="{A054DB71-896C-49C8-AFD6-CA0F1A462F1B}"/>
    <cellStyle name="Millares 212 2 2 2 14" xfId="43504" xr:uid="{80772E79-F728-4EA0-8F57-F7E2D7C279AF}"/>
    <cellStyle name="Millares 212 2 2 2 2" xfId="775" xr:uid="{541C0933-800D-495A-8B62-9615953D126B}"/>
    <cellStyle name="Millares 212 2 2 2 2 10" xfId="15676" xr:uid="{1F0E170C-5991-4420-A54D-B426C02856A1}"/>
    <cellStyle name="Millares 212 2 2 2 2 10 2" xfId="37179" xr:uid="{3692AAE6-66D9-41C7-9F9B-63017693D9C2}"/>
    <cellStyle name="Millares 212 2 2 2 2 11" xfId="22281" xr:uid="{CEAAE685-BE01-4221-8B2D-45B61C3D5743}"/>
    <cellStyle name="Millares 212 2 2 2 2 12" xfId="43784" xr:uid="{07CE3BF0-13A0-4CEE-AEC0-B07FF4021FC6}"/>
    <cellStyle name="Millares 212 2 2 2 2 2" xfId="1721" xr:uid="{B4DE03E3-0A4A-4272-8D80-FA2285B2247D}"/>
    <cellStyle name="Millares 212 2 2 2 2 2 2" xfId="4550" xr:uid="{4B55D89A-505E-407E-B511-EF152F34DB91}"/>
    <cellStyle name="Millares 212 2 2 2 2 2 2 2" xfId="12816" xr:uid="{EC04DE2A-06A0-4215-9B99-CB246F867477}"/>
    <cellStyle name="Millares 212 2 2 2 2 2 2 2 2" xfId="34319" xr:uid="{A6E2AB65-BBE6-4BA3-B080-866BECABD7DB}"/>
    <cellStyle name="Millares 212 2 2 2 2 2 2 3" xfId="19451" xr:uid="{39CCE436-7A03-4B33-BC8E-6502028B5C76}"/>
    <cellStyle name="Millares 212 2 2 2 2 2 2 3 2" xfId="40954" xr:uid="{83FA97B8-1F4E-44D1-9FEF-9D80626A1B2C}"/>
    <cellStyle name="Millares 212 2 2 2 2 2 2 4" xfId="26056" xr:uid="{939CA978-0A08-4185-93C7-51E868180E8E}"/>
    <cellStyle name="Millares 212 2 2 2 2 2 2 5" xfId="47559" xr:uid="{403BDECE-554A-4AA8-85B8-B58C170B5F80}"/>
    <cellStyle name="Millares 212 2 2 2 2 2 3" xfId="6689" xr:uid="{CE90B7FD-A056-4F61-8FCB-DA9718FB2482}"/>
    <cellStyle name="Millares 212 2 2 2 2 2 3 2" xfId="14955" xr:uid="{AD6F4FCA-A3DD-477B-8D51-EE95298635B4}"/>
    <cellStyle name="Millares 212 2 2 2 2 2 3 2 2" xfId="36458" xr:uid="{DCB62693-EB3E-4569-AE4F-584F5F261754}"/>
    <cellStyle name="Millares 212 2 2 2 2 2 3 3" xfId="21590" xr:uid="{CDEBB43B-F3ED-413F-BF57-2D814111E7FC}"/>
    <cellStyle name="Millares 212 2 2 2 2 2 3 3 2" xfId="43093" xr:uid="{3D9B1CAD-0577-4355-80C4-83BBDF6BEC64}"/>
    <cellStyle name="Millares 212 2 2 2 2 2 3 4" xfId="28195" xr:uid="{F3627370-70D7-4AE1-B7B3-B561AA71D28B}"/>
    <cellStyle name="Millares 212 2 2 2 2 2 3 5" xfId="49698" xr:uid="{AA9DC8C2-4025-4CEC-A351-5D77D7DFD6F2}"/>
    <cellStyle name="Millares 212 2 2 2 2 2 4" xfId="8330" xr:uid="{897320BD-6214-4DA2-8FC0-A48C95EA7E09}"/>
    <cellStyle name="Millares 212 2 2 2 2 2 4 2" xfId="29833" xr:uid="{B4F92750-7143-46E8-AFF0-0B3F55283248}"/>
    <cellStyle name="Millares 212 2 2 2 2 2 5" xfId="9987" xr:uid="{D6D79FB2-F0C5-4ED4-92E7-C331D5060F6B}"/>
    <cellStyle name="Millares 212 2 2 2 2 2 5 2" xfId="31490" xr:uid="{6EDA89D3-9F2D-4689-AFF5-E945AB01FC72}"/>
    <cellStyle name="Millares 212 2 2 2 2 2 6" xfId="16622" xr:uid="{0BE0EDE1-0176-4A3D-9071-72E9A947CA49}"/>
    <cellStyle name="Millares 212 2 2 2 2 2 6 2" xfId="38125" xr:uid="{AAE21DFA-931E-4044-B97B-AB8188274ACC}"/>
    <cellStyle name="Millares 212 2 2 2 2 2 7" xfId="23227" xr:uid="{0DBB1574-28C1-4F1F-AC25-6F853AD3E804}"/>
    <cellStyle name="Millares 212 2 2 2 2 2 8" xfId="44730" xr:uid="{2DC8F73E-D831-43D7-981C-CC6BD7B2394B}"/>
    <cellStyle name="Millares 212 2 2 2 2 3" xfId="2408" xr:uid="{F77105C9-FE82-4202-9E76-3AB882D095A7}"/>
    <cellStyle name="Millares 212 2 2 2 2 3 2" xfId="10674" xr:uid="{21576CAE-7FC9-4FA0-9868-78FE2261A65E}"/>
    <cellStyle name="Millares 212 2 2 2 2 3 2 2" xfId="32177" xr:uid="{9B3F6CB2-93BC-49F8-BAEF-60C07BD01078}"/>
    <cellStyle name="Millares 212 2 2 2 2 3 3" xfId="17309" xr:uid="{B2F1F3FD-6161-431A-BA58-6C4FFC8C5BF3}"/>
    <cellStyle name="Millares 212 2 2 2 2 3 3 2" xfId="38812" xr:uid="{794885CF-4B60-4A32-AD3A-8E6424C664C7}"/>
    <cellStyle name="Millares 212 2 2 2 2 3 4" xfId="23914" xr:uid="{C3091DA0-24ED-416A-9A7D-C5A61B431054}"/>
    <cellStyle name="Millares 212 2 2 2 2 3 5" xfId="45417" xr:uid="{C7765B6A-57B2-44AD-A167-C19825469072}"/>
    <cellStyle name="Millares 212 2 2 2 2 4" xfId="2925" xr:uid="{29FB548C-68BA-49D6-BA25-244D7087E23F}"/>
    <cellStyle name="Millares 212 2 2 2 2 4 2" xfId="11191" xr:uid="{46A559CC-1AEE-4493-AECF-2B548D29C7CC}"/>
    <cellStyle name="Millares 212 2 2 2 2 4 2 2" xfId="32694" xr:uid="{ADFAACEE-3F8F-4207-A3AB-CAF76D72C899}"/>
    <cellStyle name="Millares 212 2 2 2 2 4 3" xfId="17826" xr:uid="{C6B4FAAD-0059-4E32-A4CA-7E6E17F63D36}"/>
    <cellStyle name="Millares 212 2 2 2 2 4 3 2" xfId="39329" xr:uid="{5210752B-0519-4F38-A9AE-7D8F944EB104}"/>
    <cellStyle name="Millares 212 2 2 2 2 4 4" xfId="24431" xr:uid="{FEF6A54B-9D29-4D2E-AA2A-0D39003A931C}"/>
    <cellStyle name="Millares 212 2 2 2 2 4 5" xfId="45934" xr:uid="{FC648DC4-5C10-4766-BB14-8F3B08E8CA1F}"/>
    <cellStyle name="Millares 212 2 2 2 2 5" xfId="3604" xr:uid="{0A12739B-8294-4EAF-8CB7-D5848E4F60E3}"/>
    <cellStyle name="Millares 212 2 2 2 2 5 2" xfId="11870" xr:uid="{0C220D39-6DA9-409A-A897-CCD3AC8E0FDC}"/>
    <cellStyle name="Millares 212 2 2 2 2 5 2 2" xfId="33373" xr:uid="{FA87A0EB-BEF2-4B8E-AFF7-0A9CA3AE745F}"/>
    <cellStyle name="Millares 212 2 2 2 2 5 3" xfId="18505" xr:uid="{843D855D-0447-4FBE-A4FC-97D1A35F2642}"/>
    <cellStyle name="Millares 212 2 2 2 2 5 3 2" xfId="40008" xr:uid="{348FFA9B-04F3-4DDF-977A-3E8FEA7DA500}"/>
    <cellStyle name="Millares 212 2 2 2 2 5 4" xfId="25110" xr:uid="{632ADB8C-294B-4955-ADA2-8652FF726539}"/>
    <cellStyle name="Millares 212 2 2 2 2 5 5" xfId="46613" xr:uid="{11382FCF-44AA-40CD-9747-922171EAB7FA}"/>
    <cellStyle name="Millares 212 2 2 2 2 6" xfId="5069" xr:uid="{FD7D17E2-F3BD-4818-BF51-F21BBB311B59}"/>
    <cellStyle name="Millares 212 2 2 2 2 6 2" xfId="13335" xr:uid="{24A16951-2279-4EFD-94B8-F1E6AEBA9A60}"/>
    <cellStyle name="Millares 212 2 2 2 2 6 2 2" xfId="34838" xr:uid="{9B762685-B475-40EB-9BA3-A7BA57D3350C}"/>
    <cellStyle name="Millares 212 2 2 2 2 6 3" xfId="19970" xr:uid="{C9B33D2C-4E76-4826-8C51-DBDD1D78EB39}"/>
    <cellStyle name="Millares 212 2 2 2 2 6 3 2" xfId="41473" xr:uid="{E53E93D7-08CE-4ACD-8CD1-367FB6BDE5B7}"/>
    <cellStyle name="Millares 212 2 2 2 2 6 4" xfId="26575" xr:uid="{98671ECB-353F-4BEA-B77A-E7E373A28B13}"/>
    <cellStyle name="Millares 212 2 2 2 2 6 5" xfId="48078" xr:uid="{6B505807-21F1-474E-B1F9-ABAC32C01E67}"/>
    <cellStyle name="Millares 212 2 2 2 2 7" xfId="5743" xr:uid="{374CEE1F-BAD7-4B98-AC9B-6F9483EBD5B3}"/>
    <cellStyle name="Millares 212 2 2 2 2 7 2" xfId="14009" xr:uid="{FB30DE99-CE81-410B-AD38-26C52E0A1837}"/>
    <cellStyle name="Millares 212 2 2 2 2 7 2 2" xfId="35512" xr:uid="{B24801F0-42B9-43EE-9399-958A3FF77243}"/>
    <cellStyle name="Millares 212 2 2 2 2 7 3" xfId="20644" xr:uid="{0B834C56-F921-4B13-A79F-833A01CBBFFF}"/>
    <cellStyle name="Millares 212 2 2 2 2 7 3 2" xfId="42147" xr:uid="{6C27F851-F4FC-490F-826B-8202F59692FA}"/>
    <cellStyle name="Millares 212 2 2 2 2 7 4" xfId="27249" xr:uid="{E3A4C689-BB6A-476E-9B36-650EEACB2573}"/>
    <cellStyle name="Millares 212 2 2 2 2 7 5" xfId="48752" xr:uid="{C52C5639-760C-440D-8E2F-F5E42096F406}"/>
    <cellStyle name="Millares 212 2 2 2 2 8" xfId="7384" xr:uid="{FB82635F-A241-4940-A5A3-67690C7C0BE2}"/>
    <cellStyle name="Millares 212 2 2 2 2 8 2" xfId="28887" xr:uid="{78775AEE-DCEC-4F35-8BDD-0250482B97BF}"/>
    <cellStyle name="Millares 212 2 2 2 2 9" xfId="9041" xr:uid="{1333C4E6-7300-4E7D-A3F4-388863C7A71D}"/>
    <cellStyle name="Millares 212 2 2 2 2 9 2" xfId="30544" xr:uid="{D23550B9-05F5-4246-A6D6-C1B286919303}"/>
    <cellStyle name="Millares 212 2 2 2 3" xfId="1045" xr:uid="{5BAF387E-8E51-486A-A227-40E889D62A5A}"/>
    <cellStyle name="Millares 212 2 2 2 3 2" xfId="3874" xr:uid="{97B20B69-4FD7-4073-8D1A-C3B93AFEC6A7}"/>
    <cellStyle name="Millares 212 2 2 2 3 2 2" xfId="12140" xr:uid="{7D399185-E68E-4446-A0D9-D90A9C6A2BE5}"/>
    <cellStyle name="Millares 212 2 2 2 3 2 2 2" xfId="33643" xr:uid="{BF91970D-4DFD-4899-9349-E3B93D0045BE}"/>
    <cellStyle name="Millares 212 2 2 2 3 2 3" xfId="18775" xr:uid="{7023D1F3-68C3-4BE2-ADFE-9F0A14587966}"/>
    <cellStyle name="Millares 212 2 2 2 3 2 3 2" xfId="40278" xr:uid="{91E1747D-B159-46B9-9CB7-49D39B8CA666}"/>
    <cellStyle name="Millares 212 2 2 2 3 2 4" xfId="25380" xr:uid="{B45BF260-3EC4-40F4-9FE8-66F910D47D8D}"/>
    <cellStyle name="Millares 212 2 2 2 3 2 5" xfId="46883" xr:uid="{F9473A3A-B83E-4B74-A713-C5589AFA9FEB}"/>
    <cellStyle name="Millares 212 2 2 2 3 3" xfId="6013" xr:uid="{8AECE1BD-EB60-407D-A2C6-4BB04528A3E4}"/>
    <cellStyle name="Millares 212 2 2 2 3 3 2" xfId="14279" xr:uid="{238D4C58-74CC-421E-A324-EB1E75667811}"/>
    <cellStyle name="Millares 212 2 2 2 3 3 2 2" xfId="35782" xr:uid="{7F3935DB-1FA8-4F22-B83E-6FA2F8116EE4}"/>
    <cellStyle name="Millares 212 2 2 2 3 3 3" xfId="20914" xr:uid="{C37FE2E9-04B0-4183-98BA-74C411BCF58B}"/>
    <cellStyle name="Millares 212 2 2 2 3 3 3 2" xfId="42417" xr:uid="{094A0053-5FA4-478F-964B-706A1BC80BA4}"/>
    <cellStyle name="Millares 212 2 2 2 3 3 4" xfId="27519" xr:uid="{11D7F8D6-30F0-4853-8CA1-02ACBA5170AA}"/>
    <cellStyle name="Millares 212 2 2 2 3 3 5" xfId="49022" xr:uid="{E36FC2B6-F816-4C10-8F85-FFEE048D6256}"/>
    <cellStyle name="Millares 212 2 2 2 3 4" xfId="7654" xr:uid="{2CFFD120-27BC-422A-91FE-C13A128C5E59}"/>
    <cellStyle name="Millares 212 2 2 2 3 4 2" xfId="29157" xr:uid="{85F2FD31-D9F6-4AD4-9C4E-6A4C902B7BB7}"/>
    <cellStyle name="Millares 212 2 2 2 3 5" xfId="9311" xr:uid="{010F0DC6-931F-4792-B830-A45DCA518F6A}"/>
    <cellStyle name="Millares 212 2 2 2 3 5 2" xfId="30814" xr:uid="{C055FC0F-7CB7-45FC-BE16-5425CC8FF328}"/>
    <cellStyle name="Millares 212 2 2 2 3 6" xfId="15946" xr:uid="{396C5417-7F53-436C-A413-8A0769E1C330}"/>
    <cellStyle name="Millares 212 2 2 2 3 6 2" xfId="37449" xr:uid="{E9BE036D-BEA6-415B-95F5-59F974A032FA}"/>
    <cellStyle name="Millares 212 2 2 2 3 7" xfId="22551" xr:uid="{9E0988ED-123D-41A1-91AE-2EF80B04F100}"/>
    <cellStyle name="Millares 212 2 2 2 3 8" xfId="44054" xr:uid="{083D4218-15EB-43A2-9A52-A7B4CC70F16C}"/>
    <cellStyle name="Millares 212 2 2 2 4" xfId="1441" xr:uid="{D7A2D985-98CB-4A20-932B-063170829DF5}"/>
    <cellStyle name="Millares 212 2 2 2 4 2" xfId="4270" xr:uid="{8B37B2E6-FB86-4654-8CE3-BA697D5065E1}"/>
    <cellStyle name="Millares 212 2 2 2 4 2 2" xfId="12536" xr:uid="{2F394CF1-E445-4C29-88F3-018ADDB0E71B}"/>
    <cellStyle name="Millares 212 2 2 2 4 2 2 2" xfId="34039" xr:uid="{24593380-B549-4C1E-9220-A6A822856D10}"/>
    <cellStyle name="Millares 212 2 2 2 4 2 3" xfId="19171" xr:uid="{E35B246C-E265-4EDF-96EA-66826AF9D88C}"/>
    <cellStyle name="Millares 212 2 2 2 4 2 3 2" xfId="40674" xr:uid="{B97FEB85-9BC2-456A-9CBF-D8F79CE9EA4C}"/>
    <cellStyle name="Millares 212 2 2 2 4 2 4" xfId="25776" xr:uid="{2DC91DF1-5841-448F-9E2C-5B82AFEEB960}"/>
    <cellStyle name="Millares 212 2 2 2 4 2 5" xfId="47279" xr:uid="{3B0ED64A-9489-4A58-9115-3E42370458EF}"/>
    <cellStyle name="Millares 212 2 2 2 4 3" xfId="6409" xr:uid="{AD9B641A-D072-42D4-A66D-1F3F3171E2F0}"/>
    <cellStyle name="Millares 212 2 2 2 4 3 2" xfId="14675" xr:uid="{F22A8693-D937-4663-85E6-4D07EDC079A0}"/>
    <cellStyle name="Millares 212 2 2 2 4 3 2 2" xfId="36178" xr:uid="{9E34282B-7A58-4318-8523-F6F3068776C0}"/>
    <cellStyle name="Millares 212 2 2 2 4 3 3" xfId="21310" xr:uid="{920AFC53-6F0F-4F63-988B-B9B9523E9465}"/>
    <cellStyle name="Millares 212 2 2 2 4 3 3 2" xfId="42813" xr:uid="{3C83F67A-8D0B-4EB8-BB2E-686ACDB87790}"/>
    <cellStyle name="Millares 212 2 2 2 4 3 4" xfId="27915" xr:uid="{4358DC57-E6AC-4236-9BE3-15F5D236C18D}"/>
    <cellStyle name="Millares 212 2 2 2 4 3 5" xfId="49418" xr:uid="{C5C60446-A9A9-4B92-A329-88C70C7B93D4}"/>
    <cellStyle name="Millares 212 2 2 2 4 4" xfId="8050" xr:uid="{7569209B-68DC-4285-B6D4-C3B7B936CEAD}"/>
    <cellStyle name="Millares 212 2 2 2 4 4 2" xfId="29553" xr:uid="{05C91340-60E0-461E-8538-1074DFB318A5}"/>
    <cellStyle name="Millares 212 2 2 2 4 5" xfId="9707" xr:uid="{5F42C05B-5988-4006-B4FD-DDFAB49894CD}"/>
    <cellStyle name="Millares 212 2 2 2 4 5 2" xfId="31210" xr:uid="{8D2A2ED4-1AE4-4E38-AA45-AB13B4A0FB89}"/>
    <cellStyle name="Millares 212 2 2 2 4 6" xfId="16342" xr:uid="{BDB18426-BD0C-4AAF-85A3-E4EBFE2528A0}"/>
    <cellStyle name="Millares 212 2 2 2 4 6 2" xfId="37845" xr:uid="{1E3F7EE6-D135-4280-A13D-78B7BD392F09}"/>
    <cellStyle name="Millares 212 2 2 2 4 7" xfId="22947" xr:uid="{A5D7F09A-4259-465E-A2D3-B9C20DD4B093}"/>
    <cellStyle name="Millares 212 2 2 2 4 8" xfId="44450" xr:uid="{F1F0280B-1DBE-4C67-A062-E346DBBB8A6D}"/>
    <cellStyle name="Millares 212 2 2 2 5" xfId="2128" xr:uid="{618EAFFE-5E42-430B-8759-87589335D606}"/>
    <cellStyle name="Millares 212 2 2 2 5 2" xfId="10394" xr:uid="{E9612520-7E5B-4190-AB14-65D70AA4E61C}"/>
    <cellStyle name="Millares 212 2 2 2 5 2 2" xfId="31897" xr:uid="{65F54B13-2F01-44B2-B0F4-80F5BA75D8FB}"/>
    <cellStyle name="Millares 212 2 2 2 5 3" xfId="17029" xr:uid="{41D92C11-BA9F-49B6-993B-276E83333E7E}"/>
    <cellStyle name="Millares 212 2 2 2 5 3 2" xfId="38532" xr:uid="{CA14D2B0-26EB-408B-A75D-438326504055}"/>
    <cellStyle name="Millares 212 2 2 2 5 4" xfId="23634" xr:uid="{A872CFEE-0EDE-4918-996E-CE299AAE0B46}"/>
    <cellStyle name="Millares 212 2 2 2 5 5" xfId="45137" xr:uid="{766D492F-3C96-4FC8-B6BF-FB547A9376DC}"/>
    <cellStyle name="Millares 212 2 2 2 6" xfId="2676" xr:uid="{16F362B9-CE5E-435C-9AC6-DED1D4052DB5}"/>
    <cellStyle name="Millares 212 2 2 2 6 2" xfId="10942" xr:uid="{C81B1E2D-6941-4DAF-B8B7-CCA4704642A0}"/>
    <cellStyle name="Millares 212 2 2 2 6 2 2" xfId="32445" xr:uid="{7A3ADBB3-C3EF-4250-A3C6-CB58C48C4923}"/>
    <cellStyle name="Millares 212 2 2 2 6 3" xfId="17577" xr:uid="{3D835E43-D54A-4853-9250-9592855893BC}"/>
    <cellStyle name="Millares 212 2 2 2 6 3 2" xfId="39080" xr:uid="{732C7EF7-C92E-4536-9DA9-20846774D1CF}"/>
    <cellStyle name="Millares 212 2 2 2 6 4" xfId="24182" xr:uid="{D0EB2BC6-F651-4CC1-9D40-A07FA820337F}"/>
    <cellStyle name="Millares 212 2 2 2 6 5" xfId="45685" xr:uid="{853D14A7-C74C-41F0-A4DA-27E291BD4355}"/>
    <cellStyle name="Millares 212 2 2 2 7" xfId="3324" xr:uid="{65A216FC-7B8B-4C76-95B1-7E3FCC6C35F1}"/>
    <cellStyle name="Millares 212 2 2 2 7 2" xfId="11590" xr:uid="{3EA5845B-C036-4FE1-8ADC-B3BC830C85D2}"/>
    <cellStyle name="Millares 212 2 2 2 7 2 2" xfId="33093" xr:uid="{4FDEBD67-BB10-45DC-B75C-028761DFADA0}"/>
    <cellStyle name="Millares 212 2 2 2 7 3" xfId="18225" xr:uid="{ADAC0D19-95BA-479B-AB7B-10A06B65E5EE}"/>
    <cellStyle name="Millares 212 2 2 2 7 3 2" xfId="39728" xr:uid="{29D6A604-EAE3-4366-B913-AFC0678F9FC8}"/>
    <cellStyle name="Millares 212 2 2 2 7 4" xfId="24830" xr:uid="{57E80891-60B0-4A7E-8092-7A9135333018}"/>
    <cellStyle name="Millares 212 2 2 2 7 5" xfId="46333" xr:uid="{E6889EE5-0A74-45EA-87B0-F8D1981E82F2}"/>
    <cellStyle name="Millares 212 2 2 2 8" xfId="4820" xr:uid="{0AD0E3E1-8346-49DF-9F15-1AEAD3919CBB}"/>
    <cellStyle name="Millares 212 2 2 2 8 2" xfId="13086" xr:uid="{2EFBAD3F-241C-4FEE-B6FA-3E5FC71A77D6}"/>
    <cellStyle name="Millares 212 2 2 2 8 2 2" xfId="34589" xr:uid="{6646DC0C-0F32-44A1-9C25-3B7712C18388}"/>
    <cellStyle name="Millares 212 2 2 2 8 3" xfId="19721" xr:uid="{D1E720EE-C5A6-4619-9192-56FF4B4A67AA}"/>
    <cellStyle name="Millares 212 2 2 2 8 3 2" xfId="41224" xr:uid="{987D9C24-0A86-441A-AAD2-C893DAED6AA3}"/>
    <cellStyle name="Millares 212 2 2 2 8 4" xfId="26326" xr:uid="{ACF3E123-CBA5-43EA-9E17-B5E1E30ABCC3}"/>
    <cellStyle name="Millares 212 2 2 2 8 5" xfId="47829" xr:uid="{9D7A3D4F-2042-4109-84E6-6CC083F0C7D5}"/>
    <cellStyle name="Millares 212 2 2 2 9" xfId="5463" xr:uid="{6187E73C-4AFB-4131-B5A1-11787F48E16B}"/>
    <cellStyle name="Millares 212 2 2 2 9 2" xfId="13729" xr:uid="{5A3F7762-4ACF-4EAC-8B5E-12F214AC67B3}"/>
    <cellStyle name="Millares 212 2 2 2 9 2 2" xfId="35232" xr:uid="{48EA23D7-C063-45A2-AB1E-6C481FF6E0DE}"/>
    <cellStyle name="Millares 212 2 2 2 9 3" xfId="20364" xr:uid="{1E8DC976-9C17-4AB1-BEF6-925B26E9B491}"/>
    <cellStyle name="Millares 212 2 2 2 9 3 2" xfId="41867" xr:uid="{A8265F72-051B-451C-812A-D0FB1F18B1B6}"/>
    <cellStyle name="Millares 212 2 2 2 9 4" xfId="26969" xr:uid="{8BA52B2B-8019-401F-A7F4-BB8A08661B4E}"/>
    <cellStyle name="Millares 212 2 2 2 9 5" xfId="48472" xr:uid="{EF25458B-E424-44F9-B2B6-EDB017BA32D8}"/>
    <cellStyle name="Millares 212 2 2 3" xfId="366" xr:uid="{4E9F4A78-94F2-42F9-806E-B5E667560C80}"/>
    <cellStyle name="Millares 212 2 2 3 10" xfId="15269" xr:uid="{314B9C30-5B58-4BC6-A16E-035AB0C9102F}"/>
    <cellStyle name="Millares 212 2 2 3 10 2" xfId="36772" xr:uid="{D54F9FB5-A057-4173-A371-E4132C913A67}"/>
    <cellStyle name="Millares 212 2 2 3 11" xfId="21874" xr:uid="{66F4E235-9599-412A-8C34-7B66FC326348}"/>
    <cellStyle name="Millares 212 2 2 3 12" xfId="43377" xr:uid="{AFEAADA3-CDE3-4A68-B3C2-9D7D06866E9C}"/>
    <cellStyle name="Millares 212 2 2 3 2" xfId="1314" xr:uid="{C51F9F8F-E35D-4E58-9A9C-34738170D9C8}"/>
    <cellStyle name="Millares 212 2 2 3 2 2" xfId="4143" xr:uid="{3F653409-7B0F-4083-966D-DC602AC2B4AF}"/>
    <cellStyle name="Millares 212 2 2 3 2 2 2" xfId="12409" xr:uid="{C666C262-5FC2-443D-B105-B2B864D2069B}"/>
    <cellStyle name="Millares 212 2 2 3 2 2 2 2" xfId="33912" xr:uid="{A318B275-6EE8-4FA0-8E2B-C50047B36600}"/>
    <cellStyle name="Millares 212 2 2 3 2 2 3" xfId="19044" xr:uid="{A663C0E4-18A2-4B07-A1C8-9810238B2823}"/>
    <cellStyle name="Millares 212 2 2 3 2 2 3 2" xfId="40547" xr:uid="{26BA2D97-1A39-4209-ADEB-F17F65B626AA}"/>
    <cellStyle name="Millares 212 2 2 3 2 2 4" xfId="25649" xr:uid="{B7237E59-3CA1-45D7-8845-A98D3B8E48C6}"/>
    <cellStyle name="Millares 212 2 2 3 2 2 5" xfId="47152" xr:uid="{C7648D74-5B37-42C7-A3CE-44149A840DA2}"/>
    <cellStyle name="Millares 212 2 2 3 2 3" xfId="6282" xr:uid="{B27D1E5A-3D68-4F53-8D77-16637FED60BF}"/>
    <cellStyle name="Millares 212 2 2 3 2 3 2" xfId="14548" xr:uid="{94E6D7B0-6DFD-4756-8288-F9D7B4ABF07A}"/>
    <cellStyle name="Millares 212 2 2 3 2 3 2 2" xfId="36051" xr:uid="{EADA8DEE-C464-496A-B0BD-A16D7A3A3057}"/>
    <cellStyle name="Millares 212 2 2 3 2 3 3" xfId="21183" xr:uid="{7BFD70A1-331F-4506-A650-253A6CCCE490}"/>
    <cellStyle name="Millares 212 2 2 3 2 3 3 2" xfId="42686" xr:uid="{A2E4BB24-2934-41C6-B03D-86E12F1799D2}"/>
    <cellStyle name="Millares 212 2 2 3 2 3 4" xfId="27788" xr:uid="{5DB67453-0045-40FA-A272-0924BBF025F4}"/>
    <cellStyle name="Millares 212 2 2 3 2 3 5" xfId="49291" xr:uid="{02E84EF9-ED69-416A-9040-FFF7A900C761}"/>
    <cellStyle name="Millares 212 2 2 3 2 4" xfId="7923" xr:uid="{B6BBE637-0AD8-47CE-A2B5-02CD634C27DE}"/>
    <cellStyle name="Millares 212 2 2 3 2 4 2" xfId="29426" xr:uid="{A98116DC-68A3-4E55-B833-A9AFDF1C7E6B}"/>
    <cellStyle name="Millares 212 2 2 3 2 5" xfId="9580" xr:uid="{C8ABA9D0-6682-4524-9073-F0E2A83F83D4}"/>
    <cellStyle name="Millares 212 2 2 3 2 5 2" xfId="31083" xr:uid="{0B7BE508-6EDE-4BC6-8B36-BD7609B83539}"/>
    <cellStyle name="Millares 212 2 2 3 2 6" xfId="16215" xr:uid="{FA7CE8B6-F348-4E16-B4ED-97652B8D5B91}"/>
    <cellStyle name="Millares 212 2 2 3 2 6 2" xfId="37718" xr:uid="{BC680939-E351-4A13-AAFF-F599EAE016A6}"/>
    <cellStyle name="Millares 212 2 2 3 2 7" xfId="22820" xr:uid="{0B2B47EB-5259-4E2F-A70C-4108CC1EA307}"/>
    <cellStyle name="Millares 212 2 2 3 2 8" xfId="44323" xr:uid="{37E95409-C196-44C1-80B6-57D72C0BF2FB}"/>
    <cellStyle name="Millares 212 2 2 3 3" xfId="2001" xr:uid="{D31D6F2E-588B-4514-9B54-2D0C01A88367}"/>
    <cellStyle name="Millares 212 2 2 3 3 2" xfId="10267" xr:uid="{1BE523B7-82C0-4169-877B-92C2C7EECE1C}"/>
    <cellStyle name="Millares 212 2 2 3 3 2 2" xfId="31770" xr:uid="{D7004E74-0C05-4505-B0F0-594E51D200D1}"/>
    <cellStyle name="Millares 212 2 2 3 3 3" xfId="16902" xr:uid="{0055EFA5-3348-462E-9947-5771E4862E03}"/>
    <cellStyle name="Millares 212 2 2 3 3 3 2" xfId="38405" xr:uid="{BC67775E-AF72-483F-855C-FE4E10F4CE0A}"/>
    <cellStyle name="Millares 212 2 2 3 3 4" xfId="23507" xr:uid="{007C5052-1AFB-4C54-8729-E4D8D173720F}"/>
    <cellStyle name="Millares 212 2 2 3 3 5" xfId="45010" xr:uid="{6655B7DF-2035-4C63-BF39-137836145CFC}"/>
    <cellStyle name="Millares 212 2 2 3 4" xfId="2800" xr:uid="{DD730D97-CDDE-4E4D-9DBA-FF116A7AB7EE}"/>
    <cellStyle name="Millares 212 2 2 3 4 2" xfId="11066" xr:uid="{FFE2F627-0BAA-4FFF-99DA-814FB744CF1B}"/>
    <cellStyle name="Millares 212 2 2 3 4 2 2" xfId="32569" xr:uid="{6BF9CEF9-1B92-4E41-9FDE-611B23FFCFA6}"/>
    <cellStyle name="Millares 212 2 2 3 4 3" xfId="17701" xr:uid="{C0B22A70-9D29-457E-858A-779BFBAAFF6F}"/>
    <cellStyle name="Millares 212 2 2 3 4 3 2" xfId="39204" xr:uid="{568D4C0F-8FE7-4D3E-B216-D92B2D09A141}"/>
    <cellStyle name="Millares 212 2 2 3 4 4" xfId="24306" xr:uid="{8E4AC640-C37D-487D-9696-C1DA99CD0D62}"/>
    <cellStyle name="Millares 212 2 2 3 4 5" xfId="45809" xr:uid="{57920D3E-E696-4C77-ADE3-8054F4993FA7}"/>
    <cellStyle name="Millares 212 2 2 3 5" xfId="3197" xr:uid="{7BC47083-AED6-4452-BDFD-8C7951B0C727}"/>
    <cellStyle name="Millares 212 2 2 3 5 2" xfId="11463" xr:uid="{DB679094-6EF9-491A-8A58-B46C849680C3}"/>
    <cellStyle name="Millares 212 2 2 3 5 2 2" xfId="32966" xr:uid="{65F0EBDE-803F-4021-B875-B18784EE6A55}"/>
    <cellStyle name="Millares 212 2 2 3 5 3" xfId="18098" xr:uid="{39C483A7-CE48-4755-9EB3-410BEF264253}"/>
    <cellStyle name="Millares 212 2 2 3 5 3 2" xfId="39601" xr:uid="{5E492F29-EEAE-46C9-B37B-A4C2376B38AF}"/>
    <cellStyle name="Millares 212 2 2 3 5 4" xfId="24703" xr:uid="{AB017C1D-A460-47BE-BF26-C5E6115D62CC}"/>
    <cellStyle name="Millares 212 2 2 3 5 5" xfId="46206" xr:uid="{A867B836-E528-418F-B5AF-4AB6F97DF86E}"/>
    <cellStyle name="Millares 212 2 2 3 6" xfId="4944" xr:uid="{BC0A882D-D12A-469A-9F55-A35DAD8DA89E}"/>
    <cellStyle name="Millares 212 2 2 3 6 2" xfId="13210" xr:uid="{EDEB8272-50D8-453B-B04F-593420F03503}"/>
    <cellStyle name="Millares 212 2 2 3 6 2 2" xfId="34713" xr:uid="{6E88CF32-F5D6-464E-B931-08DCEBA5F8DF}"/>
    <cellStyle name="Millares 212 2 2 3 6 3" xfId="19845" xr:uid="{4B347BBF-8C6E-4DED-A703-FEB16B3F1270}"/>
    <cellStyle name="Millares 212 2 2 3 6 3 2" xfId="41348" xr:uid="{661D2ADE-032D-4846-BF72-064D0B00E708}"/>
    <cellStyle name="Millares 212 2 2 3 6 4" xfId="26450" xr:uid="{7D018795-7BCA-4D4C-A23B-731814B3096E}"/>
    <cellStyle name="Millares 212 2 2 3 6 5" xfId="47953" xr:uid="{1134C26D-BAE2-4E48-9EFC-76B525315CD7}"/>
    <cellStyle name="Millares 212 2 2 3 7" xfId="5336" xr:uid="{78D071B9-76E4-4F88-96CE-F538F0E32762}"/>
    <cellStyle name="Millares 212 2 2 3 7 2" xfId="13602" xr:uid="{9D5A0044-BF61-4707-80C4-4DDC129581C4}"/>
    <cellStyle name="Millares 212 2 2 3 7 2 2" xfId="35105" xr:uid="{4BE8BC66-8EB9-46DE-A19F-8BF17A5B0F4F}"/>
    <cellStyle name="Millares 212 2 2 3 7 3" xfId="20237" xr:uid="{1EB601F8-110B-45DE-A6A1-1A3CBCFC0F6C}"/>
    <cellStyle name="Millares 212 2 2 3 7 3 2" xfId="41740" xr:uid="{A1C423D0-8318-4657-870C-75AC1F6B043D}"/>
    <cellStyle name="Millares 212 2 2 3 7 4" xfId="26842" xr:uid="{8A40A52F-3AD1-424A-A6EA-EFBDCA94C37B}"/>
    <cellStyle name="Millares 212 2 2 3 7 5" xfId="48345" xr:uid="{1C40B54E-1902-43D2-A72F-48E38362D818}"/>
    <cellStyle name="Millares 212 2 2 3 8" xfId="6977" xr:uid="{56D59B5B-0226-42BB-A422-F6B37ED46EEE}"/>
    <cellStyle name="Millares 212 2 2 3 8 2" xfId="28480" xr:uid="{10844136-3D8D-48E4-935A-2BBC2682C3BE}"/>
    <cellStyle name="Millares 212 2 2 3 9" xfId="8633" xr:uid="{48931C7B-D864-43B9-A78C-02976B731C01}"/>
    <cellStyle name="Millares 212 2 2 3 9 2" xfId="30136" xr:uid="{C4835DCA-ADCF-4D82-A4CB-F160C631A239}"/>
    <cellStyle name="Millares 212 2 2 4" xfId="650" xr:uid="{E2A0A869-EE19-4679-BEE8-679FF028E763}"/>
    <cellStyle name="Millares 212 2 2 4 10" xfId="43659" xr:uid="{B2BB44B7-BEAE-41E0-90F6-79D8746AE6C0}"/>
    <cellStyle name="Millares 212 2 2 4 2" xfId="1596" xr:uid="{66ACC8D3-4F23-4F52-9692-945F6EF808EE}"/>
    <cellStyle name="Millares 212 2 2 4 2 2" xfId="4425" xr:uid="{815BA168-B9BB-4F31-B1DE-40B3B197395C}"/>
    <cellStyle name="Millares 212 2 2 4 2 2 2" xfId="12691" xr:uid="{58C8D9CC-481C-4D8F-B3AF-2C110677E5F0}"/>
    <cellStyle name="Millares 212 2 2 4 2 2 2 2" xfId="34194" xr:uid="{232AE24B-C1E5-4E81-AD1B-5F947F7AB40B}"/>
    <cellStyle name="Millares 212 2 2 4 2 2 3" xfId="19326" xr:uid="{4BF3BD85-30A8-4C0E-B88A-7D853DD10262}"/>
    <cellStyle name="Millares 212 2 2 4 2 2 3 2" xfId="40829" xr:uid="{5FA66337-0990-4CF3-9842-F4720C0EE938}"/>
    <cellStyle name="Millares 212 2 2 4 2 2 4" xfId="25931" xr:uid="{FB96FC0C-A480-4A28-A80B-37B1155D3BDC}"/>
    <cellStyle name="Millares 212 2 2 4 2 2 5" xfId="47434" xr:uid="{330A6FA1-24AF-42FC-BFEC-58C1CC0B6739}"/>
    <cellStyle name="Millares 212 2 2 4 2 3" xfId="6564" xr:uid="{29FEA60F-6A18-444D-A120-D6590BA23065}"/>
    <cellStyle name="Millares 212 2 2 4 2 3 2" xfId="14830" xr:uid="{993508CB-034C-4534-BEE4-9D1E20235A6C}"/>
    <cellStyle name="Millares 212 2 2 4 2 3 2 2" xfId="36333" xr:uid="{AD7854FE-865C-43B3-8288-C47763974586}"/>
    <cellStyle name="Millares 212 2 2 4 2 3 3" xfId="21465" xr:uid="{93B4F511-46C9-4A55-87C2-30C34407F2CC}"/>
    <cellStyle name="Millares 212 2 2 4 2 3 3 2" xfId="42968" xr:uid="{74D19476-B61B-4336-B5B3-9524990FD148}"/>
    <cellStyle name="Millares 212 2 2 4 2 3 4" xfId="28070" xr:uid="{BB18A4FD-771D-46FB-89B1-11FD3785F996}"/>
    <cellStyle name="Millares 212 2 2 4 2 3 5" xfId="49573" xr:uid="{DFC6D4A1-27BD-4BFD-8DCB-9E55FC3CD358}"/>
    <cellStyle name="Millares 212 2 2 4 2 4" xfId="8205" xr:uid="{9D0ACD52-A4E1-4107-8F1A-9487F07B6F3D}"/>
    <cellStyle name="Millares 212 2 2 4 2 4 2" xfId="29708" xr:uid="{E9D4DE26-E953-4D7C-883F-1C8EB24F63BB}"/>
    <cellStyle name="Millares 212 2 2 4 2 5" xfId="9862" xr:uid="{7C7D517C-AA57-45BC-AED1-8962CF1056A8}"/>
    <cellStyle name="Millares 212 2 2 4 2 5 2" xfId="31365" xr:uid="{8E46BAB2-E400-46C6-B945-FD0091F6319E}"/>
    <cellStyle name="Millares 212 2 2 4 2 6" xfId="16497" xr:uid="{8D56FB53-B37F-4766-8509-7E934FEA66E0}"/>
    <cellStyle name="Millares 212 2 2 4 2 6 2" xfId="38000" xr:uid="{D34F2CD8-C154-4608-B268-3E4CE9DEA4FE}"/>
    <cellStyle name="Millares 212 2 2 4 2 7" xfId="23102" xr:uid="{5B034083-DB0F-4AE4-A2CA-2ACA28759C7B}"/>
    <cellStyle name="Millares 212 2 2 4 2 8" xfId="44605" xr:uid="{63611D63-8102-4DB9-BBD8-F70D831E7BEF}"/>
    <cellStyle name="Millares 212 2 2 4 3" xfId="2283" xr:uid="{0EB2A047-0C24-4F4B-B3CB-8B3DA3DFF8A3}"/>
    <cellStyle name="Millares 212 2 2 4 3 2" xfId="10549" xr:uid="{724CA0E0-AA95-4181-89F0-7C76BEB57D60}"/>
    <cellStyle name="Millares 212 2 2 4 3 2 2" xfId="32052" xr:uid="{C9C30C7F-5A4C-45DC-B69A-CEF26E02721A}"/>
    <cellStyle name="Millares 212 2 2 4 3 3" xfId="17184" xr:uid="{0FD0B60A-E946-4E7D-A39F-218AB5667CC1}"/>
    <cellStyle name="Millares 212 2 2 4 3 3 2" xfId="38687" xr:uid="{318ABF8D-9C7B-45EF-91D4-3BD230448072}"/>
    <cellStyle name="Millares 212 2 2 4 3 4" xfId="23789" xr:uid="{DDFC7C64-CC6A-4C6E-9E20-FC1E9238C37E}"/>
    <cellStyle name="Millares 212 2 2 4 3 5" xfId="45292" xr:uid="{8CA3A990-4B2C-4E06-AF57-A24691B0628D}"/>
    <cellStyle name="Millares 212 2 2 4 4" xfId="3479" xr:uid="{74E1754F-9327-47E6-9D6F-55A9F4B4FB29}"/>
    <cellStyle name="Millares 212 2 2 4 4 2" xfId="11745" xr:uid="{97BC5D2E-A31C-4C91-A8F4-FA846F216773}"/>
    <cellStyle name="Millares 212 2 2 4 4 2 2" xfId="33248" xr:uid="{3F9E9474-6BCC-4CFD-92E6-81AF89DCA4B0}"/>
    <cellStyle name="Millares 212 2 2 4 4 3" xfId="18380" xr:uid="{F8480B58-5656-4A4C-BA60-159481EF20A1}"/>
    <cellStyle name="Millares 212 2 2 4 4 3 2" xfId="39883" xr:uid="{27CC9E04-41E8-413C-8B41-082F8596961D}"/>
    <cellStyle name="Millares 212 2 2 4 4 4" xfId="24985" xr:uid="{B9D37E45-EC5B-430D-BDEE-8908468D5D76}"/>
    <cellStyle name="Millares 212 2 2 4 4 5" xfId="46488" xr:uid="{FFE4DCCA-6C70-4E8D-ABAA-94F9605206F7}"/>
    <cellStyle name="Millares 212 2 2 4 5" xfId="5618" xr:uid="{70499869-3886-42DD-BD32-2A5ACF8910EB}"/>
    <cellStyle name="Millares 212 2 2 4 5 2" xfId="13884" xr:uid="{D4539A26-D79F-47AE-B262-A0D7A8A4E725}"/>
    <cellStyle name="Millares 212 2 2 4 5 2 2" xfId="35387" xr:uid="{4A4E2040-F093-40A5-BBB9-965EB55DCF47}"/>
    <cellStyle name="Millares 212 2 2 4 5 3" xfId="20519" xr:uid="{3DA523BF-CD9D-45ED-9B0F-383337238784}"/>
    <cellStyle name="Millares 212 2 2 4 5 3 2" xfId="42022" xr:uid="{42AD18A8-5627-4532-A698-4AD137E98EBA}"/>
    <cellStyle name="Millares 212 2 2 4 5 4" xfId="27124" xr:uid="{AEC6E76C-1BB7-4D23-AA0E-BB6475ECBE91}"/>
    <cellStyle name="Millares 212 2 2 4 5 5" xfId="48627" xr:uid="{33E8B361-4222-45E9-9592-2AEFB9A3B46F}"/>
    <cellStyle name="Millares 212 2 2 4 6" xfId="7259" xr:uid="{FD97FF45-E391-454D-B657-91467BE33396}"/>
    <cellStyle name="Millares 212 2 2 4 6 2" xfId="28762" xr:uid="{81CF0E03-747F-467D-9E6B-390D4FD4691B}"/>
    <cellStyle name="Millares 212 2 2 4 7" xfId="8916" xr:uid="{67E4C6E0-21A3-48A8-B17A-A617D5245001}"/>
    <cellStyle name="Millares 212 2 2 4 7 2" xfId="30419" xr:uid="{977935DF-2103-4B0B-B444-813F0B7D8A00}"/>
    <cellStyle name="Millares 212 2 2 4 8" xfId="15551" xr:uid="{FE076A34-947A-4F6F-8B77-6C17F42F290E}"/>
    <cellStyle name="Millares 212 2 2 4 8 2" xfId="37054" xr:uid="{99DF4CEE-0EE3-42B1-ABCB-F3AAC1B33A00}"/>
    <cellStyle name="Millares 212 2 2 4 9" xfId="22156" xr:uid="{DAFC192A-3D5A-4FC4-95D4-EFFB2674175B}"/>
    <cellStyle name="Millares 212 2 2 5" xfId="918" xr:uid="{E5157246-B667-4A57-BEF2-6C8DCD2177CC}"/>
    <cellStyle name="Millares 212 2 2 5 2" xfId="3747" xr:uid="{5D0E5F05-DEAE-4362-922E-58459E9553B7}"/>
    <cellStyle name="Millares 212 2 2 5 2 2" xfId="12013" xr:uid="{E393D474-999B-4BA3-AD27-62CDFB4EFD11}"/>
    <cellStyle name="Millares 212 2 2 5 2 2 2" xfId="33516" xr:uid="{AB4AF025-AE69-4F77-A4FF-F739751ADE81}"/>
    <cellStyle name="Millares 212 2 2 5 2 3" xfId="18648" xr:uid="{63F9E0B3-9865-4BB1-AE44-030D99A993D0}"/>
    <cellStyle name="Millares 212 2 2 5 2 3 2" xfId="40151" xr:uid="{FD1B1C83-E082-48DA-AC67-273F5CE1C7C6}"/>
    <cellStyle name="Millares 212 2 2 5 2 4" xfId="25253" xr:uid="{CC0B98B7-FBD0-4A65-9416-56B2F7178C55}"/>
    <cellStyle name="Millares 212 2 2 5 2 5" xfId="46756" xr:uid="{239D70AF-FA3C-4651-8449-C1FC2C14B65C}"/>
    <cellStyle name="Millares 212 2 2 5 3" xfId="5886" xr:uid="{F457C6A6-35A3-4F37-BEBE-1257AF9063FB}"/>
    <cellStyle name="Millares 212 2 2 5 3 2" xfId="14152" xr:uid="{AFB7BF15-7027-48AF-A78C-688C13CF0849}"/>
    <cellStyle name="Millares 212 2 2 5 3 2 2" xfId="35655" xr:uid="{4F399735-4205-4717-9398-777C073EC310}"/>
    <cellStyle name="Millares 212 2 2 5 3 3" xfId="20787" xr:uid="{791A88DC-01EB-4715-885F-07C7732CFFF0}"/>
    <cellStyle name="Millares 212 2 2 5 3 3 2" xfId="42290" xr:uid="{03DE2980-AB93-4829-9ED7-F4C15FBB4BB8}"/>
    <cellStyle name="Millares 212 2 2 5 3 4" xfId="27392" xr:uid="{FB238EE1-3B39-48D5-A242-BB6C8D8E7378}"/>
    <cellStyle name="Millares 212 2 2 5 3 5" xfId="48895" xr:uid="{1834D1C8-1498-402A-B205-30A2F1724BE9}"/>
    <cellStyle name="Millares 212 2 2 5 4" xfId="7527" xr:uid="{97B4D438-B6B8-4015-8B6A-F921D086C579}"/>
    <cellStyle name="Millares 212 2 2 5 4 2" xfId="29030" xr:uid="{97084A8D-1D5E-4E03-ADF4-79719EE991BE}"/>
    <cellStyle name="Millares 212 2 2 5 5" xfId="9184" xr:uid="{CF68D5F6-C5A8-4B65-9D9C-B4A6A984D196}"/>
    <cellStyle name="Millares 212 2 2 5 5 2" xfId="30687" xr:uid="{7A343C03-5E8C-409E-8039-9AE7B42827E0}"/>
    <cellStyle name="Millares 212 2 2 5 6" xfId="15819" xr:uid="{7682E53D-41E8-4F24-A962-BA2DEB60DEB6}"/>
    <cellStyle name="Millares 212 2 2 5 6 2" xfId="37322" xr:uid="{5E0CDC16-E548-4275-AA40-897D88E079B1}"/>
    <cellStyle name="Millares 212 2 2 5 7" xfId="22424" xr:uid="{3A919D39-2DA6-4D01-A3AE-2F4BAFDBC1F4}"/>
    <cellStyle name="Millares 212 2 2 5 8" xfId="43927" xr:uid="{0D6980F6-C92D-48A2-9E1B-934633E81BF6}"/>
    <cellStyle name="Millares 212 2 2 6" xfId="1179" xr:uid="{EDF48811-7E21-4873-B059-06F7EC1EA9DA}"/>
    <cellStyle name="Millares 212 2 2 6 2" xfId="4008" xr:uid="{DA9FC37F-4E5F-4A18-995E-482AB2D1CC05}"/>
    <cellStyle name="Millares 212 2 2 6 2 2" xfId="12274" xr:uid="{B46B16C1-AF14-40D4-848D-9A3DBD0CF1DA}"/>
    <cellStyle name="Millares 212 2 2 6 2 2 2" xfId="33777" xr:uid="{B149068E-A0CA-4544-9167-DF205F9C07A2}"/>
    <cellStyle name="Millares 212 2 2 6 2 3" xfId="18909" xr:uid="{CF294767-4754-4C54-A71B-77C3A5A68F62}"/>
    <cellStyle name="Millares 212 2 2 6 2 3 2" xfId="40412" xr:uid="{95B53CF1-9AE2-4FC8-B046-B8445F78D4FA}"/>
    <cellStyle name="Millares 212 2 2 6 2 4" xfId="25514" xr:uid="{FA1BF294-5942-44AF-9397-E9ABD683356A}"/>
    <cellStyle name="Millares 212 2 2 6 2 5" xfId="47017" xr:uid="{5CDD2C6F-FEB4-4447-8086-9EC098B15169}"/>
    <cellStyle name="Millares 212 2 2 6 3" xfId="6147" xr:uid="{C1646805-000A-4EB8-A060-1E728DCFC865}"/>
    <cellStyle name="Millares 212 2 2 6 3 2" xfId="14413" xr:uid="{034A3899-4657-4FC9-92EE-F43367CB53CE}"/>
    <cellStyle name="Millares 212 2 2 6 3 2 2" xfId="35916" xr:uid="{0BEA4916-2BF5-4378-A9BF-2FDED8C1CDE0}"/>
    <cellStyle name="Millares 212 2 2 6 3 3" xfId="21048" xr:uid="{A7261E7C-5783-40A6-A10C-1C35486C7B38}"/>
    <cellStyle name="Millares 212 2 2 6 3 3 2" xfId="42551" xr:uid="{01A68AB9-DDCC-4BDC-B65B-74B7700FE4A7}"/>
    <cellStyle name="Millares 212 2 2 6 3 4" xfId="27653" xr:uid="{F63CE9E3-998D-468F-9FF0-1E4238EDC6AB}"/>
    <cellStyle name="Millares 212 2 2 6 3 5" xfId="49156" xr:uid="{BDF84C71-4708-475B-9AF3-7AA4A6797DB7}"/>
    <cellStyle name="Millares 212 2 2 6 4" xfId="7788" xr:uid="{3D54CF31-E1AA-4A8A-809C-3642C4DE061B}"/>
    <cellStyle name="Millares 212 2 2 6 4 2" xfId="29291" xr:uid="{364F30BA-39D2-4FE2-8E75-89229D39E29C}"/>
    <cellStyle name="Millares 212 2 2 6 5" xfId="9445" xr:uid="{96785D2B-A4C8-4570-93C8-724BEAB199CB}"/>
    <cellStyle name="Millares 212 2 2 6 5 2" xfId="30948" xr:uid="{1C9C7561-0584-449D-B3F4-1D42608ADA58}"/>
    <cellStyle name="Millares 212 2 2 6 6" xfId="16080" xr:uid="{539300E4-DA9A-4875-A4C1-9C392C0BAD44}"/>
    <cellStyle name="Millares 212 2 2 6 6 2" xfId="37583" xr:uid="{8925B122-91B2-4C38-9A13-F0843398C9B8}"/>
    <cellStyle name="Millares 212 2 2 6 7" xfId="22685" xr:uid="{F41AB6D4-B750-49E7-B40C-79AC74A657DD}"/>
    <cellStyle name="Millares 212 2 2 6 8" xfId="44188" xr:uid="{EAA7CE61-6EA6-4C42-AB12-407C2FFCA9B1}"/>
    <cellStyle name="Millares 212 2 2 7" xfId="1867" xr:uid="{4B90E7BC-547F-478B-A26B-62D100E370F6}"/>
    <cellStyle name="Millares 212 2 2 7 2" xfId="10133" xr:uid="{C0560A07-89E6-4CB0-957D-E378F1C479C3}"/>
    <cellStyle name="Millares 212 2 2 7 2 2" xfId="31636" xr:uid="{A7FE2D93-1E50-4983-B9A1-E3A9A858808A}"/>
    <cellStyle name="Millares 212 2 2 7 3" xfId="16768" xr:uid="{36D206E3-E497-4FBC-8AC7-3B5D2C04B4EE}"/>
    <cellStyle name="Millares 212 2 2 7 3 2" xfId="38271" xr:uid="{328539DA-E180-4EB8-A22B-5FBA121345FD}"/>
    <cellStyle name="Millares 212 2 2 7 4" xfId="23373" xr:uid="{8C63019D-2126-4DA0-BC37-1D53C11F8CD9}"/>
    <cellStyle name="Millares 212 2 2 7 5" xfId="44876" xr:uid="{A4428B1C-100C-4F76-96F7-CE36C5F48B81}"/>
    <cellStyle name="Millares 212 2 2 8" xfId="2552" xr:uid="{D0D8D021-6258-4D12-B1AB-1024C46EDC48}"/>
    <cellStyle name="Millares 212 2 2 8 2" xfId="10818" xr:uid="{71157E8F-DABC-4217-AF96-12790C1710B6}"/>
    <cellStyle name="Millares 212 2 2 8 2 2" xfId="32321" xr:uid="{F6A30ECA-7BB8-4A03-8736-2623FBBB952A}"/>
    <cellStyle name="Millares 212 2 2 8 3" xfId="17453" xr:uid="{F5843CA2-7440-4DEA-BFA2-9CF43F60E58A}"/>
    <cellStyle name="Millares 212 2 2 8 3 2" xfId="38956" xr:uid="{739E9FB5-5CDB-4A73-8175-7068B2948B4F}"/>
    <cellStyle name="Millares 212 2 2 8 4" xfId="24058" xr:uid="{69F831EC-E6EB-494E-903D-2A7DD37A0CF5}"/>
    <cellStyle name="Millares 212 2 2 8 5" xfId="45561" xr:uid="{B0B593A5-182F-4475-B1D5-E56A71552B65}"/>
    <cellStyle name="Millares 212 2 2 9" xfId="3063" xr:uid="{35797F63-D518-4656-A78D-702CEB32F042}"/>
    <cellStyle name="Millares 212 2 2 9 2" xfId="11329" xr:uid="{112B42A9-ED2B-44ED-BE88-04FD5BA473D7}"/>
    <cellStyle name="Millares 212 2 2 9 2 2" xfId="32832" xr:uid="{A15EE4CA-5CB5-458F-934E-5F7858835C61}"/>
    <cellStyle name="Millares 212 2 2 9 3" xfId="17964" xr:uid="{10D01EAD-E441-4A59-9475-B55C3179A640}"/>
    <cellStyle name="Millares 212 2 2 9 3 2" xfId="39467" xr:uid="{C5759D87-E357-4632-B8EB-422EB733D21D}"/>
    <cellStyle name="Millares 212 2 2 9 4" xfId="24569" xr:uid="{04B31129-FDD5-4D24-95DC-BB82A0374D3B}"/>
    <cellStyle name="Millares 212 2 2 9 5" xfId="46072" xr:uid="{5ECE1894-31F8-41E1-84F8-5851A7F43A91}"/>
    <cellStyle name="Millares 212 2 3" xfId="456" xr:uid="{2DA26572-4CE5-4E03-8FCB-00E6FF1B8E19}"/>
    <cellStyle name="Millares 212 2 3 10" xfId="7067" xr:uid="{EB2FF74D-98B0-4A87-8677-C44A5C96E266}"/>
    <cellStyle name="Millares 212 2 3 10 2" xfId="28570" xr:uid="{2C4C4BF1-8BAA-4E07-BA51-E364739725A3}"/>
    <cellStyle name="Millares 212 2 3 11" xfId="8723" xr:uid="{EF47750D-12F7-4602-B31F-ABEA0D7CA78C}"/>
    <cellStyle name="Millares 212 2 3 11 2" xfId="30226" xr:uid="{4369CF1C-AAB6-47DC-87F4-1A2345143B8C}"/>
    <cellStyle name="Millares 212 2 3 12" xfId="15359" xr:uid="{2E741B27-6849-4599-B347-236006E7B743}"/>
    <cellStyle name="Millares 212 2 3 12 2" xfId="36862" xr:uid="{F15BBEF1-6B7D-4B25-9650-FDF1EDFDF5C7}"/>
    <cellStyle name="Millares 212 2 3 13" xfId="21964" xr:uid="{F1A076DD-C494-46EA-97BD-5B859267AB9C}"/>
    <cellStyle name="Millares 212 2 3 14" xfId="43467" xr:uid="{1ECC23EF-FC39-4B22-B5DC-939A9E563FD7}"/>
    <cellStyle name="Millares 212 2 3 2" xfId="738" xr:uid="{B8A3F4F4-CB4C-4111-BF79-5CA09FDD98FD}"/>
    <cellStyle name="Millares 212 2 3 2 10" xfId="15639" xr:uid="{AF5EDB17-8CEA-44D0-9ED5-907DEB7D352E}"/>
    <cellStyle name="Millares 212 2 3 2 10 2" xfId="37142" xr:uid="{215A418C-4658-45F8-A07B-67335EDB16B9}"/>
    <cellStyle name="Millares 212 2 3 2 11" xfId="22244" xr:uid="{EDEB8E33-7F11-4997-9112-8F420FB69562}"/>
    <cellStyle name="Millares 212 2 3 2 12" xfId="43747" xr:uid="{A50F4D22-5D93-4BCE-BA2E-B7D12D78621F}"/>
    <cellStyle name="Millares 212 2 3 2 2" xfId="1684" xr:uid="{743FC681-306C-4205-A37A-4819C02CD608}"/>
    <cellStyle name="Millares 212 2 3 2 2 2" xfId="4513" xr:uid="{55FE03E5-A091-4354-B47A-FD42E2628DDE}"/>
    <cellStyle name="Millares 212 2 3 2 2 2 2" xfId="12779" xr:uid="{6968F8B2-9BA5-4F0D-878C-F15BDDB188EB}"/>
    <cellStyle name="Millares 212 2 3 2 2 2 2 2" xfId="34282" xr:uid="{217E691F-1311-40B8-B4EC-C0CB8777171C}"/>
    <cellStyle name="Millares 212 2 3 2 2 2 3" xfId="19414" xr:uid="{C524B302-0ECD-4592-8DFD-675303655F6D}"/>
    <cellStyle name="Millares 212 2 3 2 2 2 3 2" xfId="40917" xr:uid="{25666431-75BF-4D49-B1B6-2CD1D982FB1A}"/>
    <cellStyle name="Millares 212 2 3 2 2 2 4" xfId="26019" xr:uid="{2AB53ECF-35F4-48E2-AD67-76368FB57C58}"/>
    <cellStyle name="Millares 212 2 3 2 2 2 5" xfId="47522" xr:uid="{FACC7DC4-F2A6-460E-9D73-BEDAC4E5205E}"/>
    <cellStyle name="Millares 212 2 3 2 2 3" xfId="6652" xr:uid="{E5006666-41F6-4B07-8799-47D9B47011A1}"/>
    <cellStyle name="Millares 212 2 3 2 2 3 2" xfId="14918" xr:uid="{37B78942-1B2F-4FE2-8B04-C9BE3254A8BC}"/>
    <cellStyle name="Millares 212 2 3 2 2 3 2 2" xfId="36421" xr:uid="{FB87A4B8-90D7-4284-8881-82011F333713}"/>
    <cellStyle name="Millares 212 2 3 2 2 3 3" xfId="21553" xr:uid="{10DB2025-3485-4583-A12A-904B280362D1}"/>
    <cellStyle name="Millares 212 2 3 2 2 3 3 2" xfId="43056" xr:uid="{45848A1A-6C11-4550-8B97-6A818AC76A88}"/>
    <cellStyle name="Millares 212 2 3 2 2 3 4" xfId="28158" xr:uid="{ED737EB9-CAE4-4DC8-8BB7-914D65548860}"/>
    <cellStyle name="Millares 212 2 3 2 2 3 5" xfId="49661" xr:uid="{CDF8AC64-72C4-4030-821D-8460A1B4616E}"/>
    <cellStyle name="Millares 212 2 3 2 2 4" xfId="8293" xr:uid="{5A9EC38A-D92C-46FC-AD6E-14BB443A28A5}"/>
    <cellStyle name="Millares 212 2 3 2 2 4 2" xfId="29796" xr:uid="{DB34539A-E9C2-4577-B389-FBC34721D57B}"/>
    <cellStyle name="Millares 212 2 3 2 2 5" xfId="9950" xr:uid="{6506B41E-B8F5-428F-95BA-773EFDB4B2D0}"/>
    <cellStyle name="Millares 212 2 3 2 2 5 2" xfId="31453" xr:uid="{9B8E8674-4A2A-4B1D-B0AE-526568F6E186}"/>
    <cellStyle name="Millares 212 2 3 2 2 6" xfId="16585" xr:uid="{187706F1-2CBC-4CBD-A4A4-1C578CE28C78}"/>
    <cellStyle name="Millares 212 2 3 2 2 6 2" xfId="38088" xr:uid="{CE48AFCF-B8A8-4EC2-94F3-AE2C0AE69171}"/>
    <cellStyle name="Millares 212 2 3 2 2 7" xfId="23190" xr:uid="{42FF36F8-B8BC-43A2-9034-9B5BC8B8E52B}"/>
    <cellStyle name="Millares 212 2 3 2 2 8" xfId="44693" xr:uid="{F16ABF68-3488-4DEC-83A4-59D2356ED44C}"/>
    <cellStyle name="Millares 212 2 3 2 3" xfId="2371" xr:uid="{26091551-51A7-4C92-A1E2-93E9E8BECF2B}"/>
    <cellStyle name="Millares 212 2 3 2 3 2" xfId="10637" xr:uid="{E23F9636-7BE1-4CF2-9481-742D06E788D1}"/>
    <cellStyle name="Millares 212 2 3 2 3 2 2" xfId="32140" xr:uid="{41642D00-244B-4C68-A479-0D3880A1DD98}"/>
    <cellStyle name="Millares 212 2 3 2 3 3" xfId="17272" xr:uid="{DB35AAA9-52FA-48F5-9E02-CE859B724B44}"/>
    <cellStyle name="Millares 212 2 3 2 3 3 2" xfId="38775" xr:uid="{8BC82839-6701-476D-A4D8-85EA3F093AEE}"/>
    <cellStyle name="Millares 212 2 3 2 3 4" xfId="23877" xr:uid="{094A2BA3-E6A5-4847-93B7-82C1B6941D58}"/>
    <cellStyle name="Millares 212 2 3 2 3 5" xfId="45380" xr:uid="{E56A0B61-3E6B-41FE-9283-A8AE5E14E328}"/>
    <cellStyle name="Millares 212 2 3 2 4" xfId="2888" xr:uid="{BF276103-080A-43EE-9B08-47853A9A8807}"/>
    <cellStyle name="Millares 212 2 3 2 4 2" xfId="11154" xr:uid="{C210A286-20CA-47E4-91BD-2A579376D302}"/>
    <cellStyle name="Millares 212 2 3 2 4 2 2" xfId="32657" xr:uid="{A67EBB0F-D43A-42F8-AD5B-463ECD8E7315}"/>
    <cellStyle name="Millares 212 2 3 2 4 3" xfId="17789" xr:uid="{EA307729-5BB4-47CB-91CB-7F6031989872}"/>
    <cellStyle name="Millares 212 2 3 2 4 3 2" xfId="39292" xr:uid="{345AF149-DA7D-4A6F-8C03-F7224ED968E8}"/>
    <cellStyle name="Millares 212 2 3 2 4 4" xfId="24394" xr:uid="{69A5D733-92E2-4082-B620-C03FE538CBCC}"/>
    <cellStyle name="Millares 212 2 3 2 4 5" xfId="45897" xr:uid="{CEA4F223-5D90-4FA4-8E1B-F7AC99B2D5AB}"/>
    <cellStyle name="Millares 212 2 3 2 5" xfId="3567" xr:uid="{971DF727-D179-4844-AD42-01F4B6905113}"/>
    <cellStyle name="Millares 212 2 3 2 5 2" xfId="11833" xr:uid="{1E7E684D-B90F-44B5-9941-CDC0C27273B9}"/>
    <cellStyle name="Millares 212 2 3 2 5 2 2" xfId="33336" xr:uid="{BF3E1E2B-185F-4CC8-BFBE-B9603E86BC46}"/>
    <cellStyle name="Millares 212 2 3 2 5 3" xfId="18468" xr:uid="{AAB43FA6-1BCD-4811-B745-8A68B40473D8}"/>
    <cellStyle name="Millares 212 2 3 2 5 3 2" xfId="39971" xr:uid="{35D20E50-8844-499C-BF23-25E33131F20B}"/>
    <cellStyle name="Millares 212 2 3 2 5 4" xfId="25073" xr:uid="{B32D77EE-BC03-44D7-8357-21E612DB6853}"/>
    <cellStyle name="Millares 212 2 3 2 5 5" xfId="46576" xr:uid="{DA30745D-9223-4D63-9E4A-FF28FABBD056}"/>
    <cellStyle name="Millares 212 2 3 2 6" xfId="5032" xr:uid="{52A0A274-D9D9-4A53-8D4C-8D784AD89CCA}"/>
    <cellStyle name="Millares 212 2 3 2 6 2" xfId="13298" xr:uid="{A76FC31F-D42F-4051-99F2-E9C404C3816E}"/>
    <cellStyle name="Millares 212 2 3 2 6 2 2" xfId="34801" xr:uid="{A50FD740-C202-49BC-81FF-14E365D87FC1}"/>
    <cellStyle name="Millares 212 2 3 2 6 3" xfId="19933" xr:uid="{01F0EB47-5280-433E-88F6-E955BB0B8AF4}"/>
    <cellStyle name="Millares 212 2 3 2 6 3 2" xfId="41436" xr:uid="{54C4FF77-479A-49FC-A7EE-7A6C357FA07D}"/>
    <cellStyle name="Millares 212 2 3 2 6 4" xfId="26538" xr:uid="{BBC3C469-8677-4F60-AA6C-309241B92BBE}"/>
    <cellStyle name="Millares 212 2 3 2 6 5" xfId="48041" xr:uid="{C25E655D-C539-4229-BC2A-5246F963243E}"/>
    <cellStyle name="Millares 212 2 3 2 7" xfId="5706" xr:uid="{73CB750C-4303-4248-AD44-CAB675FE7EF0}"/>
    <cellStyle name="Millares 212 2 3 2 7 2" xfId="13972" xr:uid="{CDF021CC-E433-4422-8534-CC6A74B9FFE8}"/>
    <cellStyle name="Millares 212 2 3 2 7 2 2" xfId="35475" xr:uid="{346C6411-1E2C-4596-882D-407C372F14EF}"/>
    <cellStyle name="Millares 212 2 3 2 7 3" xfId="20607" xr:uid="{6229CF49-0637-40BC-8D17-2145EB1CDEC4}"/>
    <cellStyle name="Millares 212 2 3 2 7 3 2" xfId="42110" xr:uid="{62E724BA-03B3-4C55-B13C-AAFA6A87D5B0}"/>
    <cellStyle name="Millares 212 2 3 2 7 4" xfId="27212" xr:uid="{6477D9D4-A370-4ACD-A686-6099D85A3B28}"/>
    <cellStyle name="Millares 212 2 3 2 7 5" xfId="48715" xr:uid="{EBD829E0-2D28-46F5-8560-74017806EB50}"/>
    <cellStyle name="Millares 212 2 3 2 8" xfId="7347" xr:uid="{1E52EE13-2D52-4FC1-8437-D3FAE2CFCBF5}"/>
    <cellStyle name="Millares 212 2 3 2 8 2" xfId="28850" xr:uid="{484775F7-443A-4ADF-852F-83D1E7A14036}"/>
    <cellStyle name="Millares 212 2 3 2 9" xfId="9004" xr:uid="{03889AC9-B3E8-4A27-8FE2-89FBBD845E45}"/>
    <cellStyle name="Millares 212 2 3 2 9 2" xfId="30507" xr:uid="{233BFCEE-F934-4957-A975-3CAB65DE284B}"/>
    <cellStyle name="Millares 212 2 3 3" xfId="1008" xr:uid="{12B1F116-3880-4DA6-87D6-3A846D71E430}"/>
    <cellStyle name="Millares 212 2 3 3 2" xfId="3837" xr:uid="{7AD97C9D-A87B-4408-B4F1-D3C233BB9384}"/>
    <cellStyle name="Millares 212 2 3 3 2 2" xfId="12103" xr:uid="{A5687973-C3C6-48BB-996A-17DBF1D8400F}"/>
    <cellStyle name="Millares 212 2 3 3 2 2 2" xfId="33606" xr:uid="{6A16241A-047D-4ED1-A6EE-01826265EC49}"/>
    <cellStyle name="Millares 212 2 3 3 2 3" xfId="18738" xr:uid="{A20BDEAD-612A-4232-A01B-873B4E4BA197}"/>
    <cellStyle name="Millares 212 2 3 3 2 3 2" xfId="40241" xr:uid="{A985AD5A-756B-462B-BDB6-A51F65FE6EEF}"/>
    <cellStyle name="Millares 212 2 3 3 2 4" xfId="25343" xr:uid="{8323B55F-2280-4E5E-A0A7-F0862112DCF4}"/>
    <cellStyle name="Millares 212 2 3 3 2 5" xfId="46846" xr:uid="{CF13DBEF-5FCC-4CB7-9769-99B897228620}"/>
    <cellStyle name="Millares 212 2 3 3 3" xfId="5976" xr:uid="{9215CDE7-F7D5-4EBF-898F-15567C2272A0}"/>
    <cellStyle name="Millares 212 2 3 3 3 2" xfId="14242" xr:uid="{7E53E87B-988F-4F8D-8CAF-B88905CC1139}"/>
    <cellStyle name="Millares 212 2 3 3 3 2 2" xfId="35745" xr:uid="{B4880586-411E-4813-92CD-6FE2D22ECADA}"/>
    <cellStyle name="Millares 212 2 3 3 3 3" xfId="20877" xr:uid="{3943D15A-6CD7-479A-825A-E46F78145BF6}"/>
    <cellStyle name="Millares 212 2 3 3 3 3 2" xfId="42380" xr:uid="{CE30F4DC-BB70-41F1-AA5E-EDAD4AD738D2}"/>
    <cellStyle name="Millares 212 2 3 3 3 4" xfId="27482" xr:uid="{15737CC1-A1F2-4DFE-8A2E-C0CB33A238B7}"/>
    <cellStyle name="Millares 212 2 3 3 3 5" xfId="48985" xr:uid="{78BA7FB0-6EC8-4B08-B9EA-1B3244682614}"/>
    <cellStyle name="Millares 212 2 3 3 4" xfId="7617" xr:uid="{3BC12768-6843-4018-A228-AC37BB8D7B1A}"/>
    <cellStyle name="Millares 212 2 3 3 4 2" xfId="29120" xr:uid="{67916008-11C7-4DA4-A3D1-5B5DC36A0F84}"/>
    <cellStyle name="Millares 212 2 3 3 5" xfId="9274" xr:uid="{825E389E-50E6-4702-A23E-CD7FCC5C8AFE}"/>
    <cellStyle name="Millares 212 2 3 3 5 2" xfId="30777" xr:uid="{B9AEC7A1-EDF5-4E0F-A931-5B0A062D1E16}"/>
    <cellStyle name="Millares 212 2 3 3 6" xfId="15909" xr:uid="{CB5026D4-F6BA-4E25-A883-7CB44B454439}"/>
    <cellStyle name="Millares 212 2 3 3 6 2" xfId="37412" xr:uid="{28242BCF-44B2-4F02-993C-0AE97908B6F0}"/>
    <cellStyle name="Millares 212 2 3 3 7" xfId="22514" xr:uid="{6C703E0A-18EF-45B3-BCA0-7B57436BFAB5}"/>
    <cellStyle name="Millares 212 2 3 3 8" xfId="44017" xr:uid="{3CD6C772-906D-4A7B-8F97-AF1A83676E57}"/>
    <cellStyle name="Millares 212 2 3 4" xfId="1404" xr:uid="{C32BD158-9B91-484F-825E-41F95B2C3A8B}"/>
    <cellStyle name="Millares 212 2 3 4 2" xfId="4233" xr:uid="{EB2CF0A8-50BB-4196-9BE6-787E4D106614}"/>
    <cellStyle name="Millares 212 2 3 4 2 2" xfId="12499" xr:uid="{07F878A9-570D-4874-90E3-D9351C2F6337}"/>
    <cellStyle name="Millares 212 2 3 4 2 2 2" xfId="34002" xr:uid="{F1784A31-27E3-44DE-8C69-41EDFB719B89}"/>
    <cellStyle name="Millares 212 2 3 4 2 3" xfId="19134" xr:uid="{EE7FF4FB-9119-47A3-8108-D2BA94C939DD}"/>
    <cellStyle name="Millares 212 2 3 4 2 3 2" xfId="40637" xr:uid="{9D231DF3-96AF-4912-A925-A92CF03876D6}"/>
    <cellStyle name="Millares 212 2 3 4 2 4" xfId="25739" xr:uid="{C5716F0C-6DD3-413E-8473-3D4F550E78D5}"/>
    <cellStyle name="Millares 212 2 3 4 2 5" xfId="47242" xr:uid="{47345780-D429-4BBD-8F6F-D1F77F3184A8}"/>
    <cellStyle name="Millares 212 2 3 4 3" xfId="6372" xr:uid="{FCD851CE-93B9-4471-BB54-B493B359753E}"/>
    <cellStyle name="Millares 212 2 3 4 3 2" xfId="14638" xr:uid="{6C539520-80D8-494C-AFC6-682155F372F7}"/>
    <cellStyle name="Millares 212 2 3 4 3 2 2" xfId="36141" xr:uid="{9C5E86AF-7301-4787-87FD-0B754802735B}"/>
    <cellStyle name="Millares 212 2 3 4 3 3" xfId="21273" xr:uid="{18B1E115-E520-4974-81C0-BF93CE5DC3EA}"/>
    <cellStyle name="Millares 212 2 3 4 3 3 2" xfId="42776" xr:uid="{5DE77C24-A6F9-4E5C-8395-5BBF1B16FBA6}"/>
    <cellStyle name="Millares 212 2 3 4 3 4" xfId="27878" xr:uid="{B9E9A9A5-A400-4404-8CB9-5AB2B83D65BC}"/>
    <cellStyle name="Millares 212 2 3 4 3 5" xfId="49381" xr:uid="{29148ED9-34E2-4C8C-92D9-E355DEB8F5FC}"/>
    <cellStyle name="Millares 212 2 3 4 4" xfId="8013" xr:uid="{6822873E-F567-4676-9949-24E5B7C27FB3}"/>
    <cellStyle name="Millares 212 2 3 4 4 2" xfId="29516" xr:uid="{27135FF6-8264-47AA-ACFB-8FC8381971AC}"/>
    <cellStyle name="Millares 212 2 3 4 5" xfId="9670" xr:uid="{1E2D9D02-AC2D-4D6D-B5E3-742D37A9B7FC}"/>
    <cellStyle name="Millares 212 2 3 4 5 2" xfId="31173" xr:uid="{7330EC92-2624-407D-A26D-CEDD0C800E94}"/>
    <cellStyle name="Millares 212 2 3 4 6" xfId="16305" xr:uid="{FEBF54C2-5171-4234-A858-301468782885}"/>
    <cellStyle name="Millares 212 2 3 4 6 2" xfId="37808" xr:uid="{50CFB295-E325-4FA4-9214-24411AD598DD}"/>
    <cellStyle name="Millares 212 2 3 4 7" xfId="22910" xr:uid="{BD304FF0-875B-4F3E-A1CE-55430DC5E0D0}"/>
    <cellStyle name="Millares 212 2 3 4 8" xfId="44413" xr:uid="{C38FBE7A-E526-419B-B40F-4F1CBFFC6231}"/>
    <cellStyle name="Millares 212 2 3 5" xfId="2091" xr:uid="{917D85AB-1B94-47A0-AEF4-1BB51BCC3FE2}"/>
    <cellStyle name="Millares 212 2 3 5 2" xfId="10357" xr:uid="{1946E33B-C636-486C-92E3-5BE7C35024FD}"/>
    <cellStyle name="Millares 212 2 3 5 2 2" xfId="31860" xr:uid="{181321C0-A5FC-4B19-921F-B2BE239DF268}"/>
    <cellStyle name="Millares 212 2 3 5 3" xfId="16992" xr:uid="{B48BB9F3-C9C7-48F0-921C-AF1C067F3BB3}"/>
    <cellStyle name="Millares 212 2 3 5 3 2" xfId="38495" xr:uid="{64E3C6F7-C70A-488C-B83D-FC7F061E1939}"/>
    <cellStyle name="Millares 212 2 3 5 4" xfId="23597" xr:uid="{FA9C0E26-DFB5-48E3-8D93-6F8E887DCDC0}"/>
    <cellStyle name="Millares 212 2 3 5 5" xfId="45100" xr:uid="{C6580389-6CAD-4730-90F7-44832A957A7F}"/>
    <cellStyle name="Millares 212 2 3 6" xfId="2639" xr:uid="{A006ACAA-52E3-439A-98AE-23B2FD1C3802}"/>
    <cellStyle name="Millares 212 2 3 6 2" xfId="10905" xr:uid="{1BDDE211-3D5F-4F02-B4BF-D984B7360531}"/>
    <cellStyle name="Millares 212 2 3 6 2 2" xfId="32408" xr:uid="{8A248DEE-012A-4E75-B91F-89155597D4D9}"/>
    <cellStyle name="Millares 212 2 3 6 3" xfId="17540" xr:uid="{74FFF077-9066-4FD3-900C-9B581E6F873C}"/>
    <cellStyle name="Millares 212 2 3 6 3 2" xfId="39043" xr:uid="{3BDF03D2-BA08-4CCF-84F7-5DE4423D6590}"/>
    <cellStyle name="Millares 212 2 3 6 4" xfId="24145" xr:uid="{3D73F262-80B7-45A2-B89B-7301172F37FA}"/>
    <cellStyle name="Millares 212 2 3 6 5" xfId="45648" xr:uid="{0C5CE72B-5C0F-426B-9357-F46B52D2C182}"/>
    <cellStyle name="Millares 212 2 3 7" xfId="3287" xr:uid="{F64FFE5A-BFDC-4317-B7EF-39AC8D05A85B}"/>
    <cellStyle name="Millares 212 2 3 7 2" xfId="11553" xr:uid="{E6C6C664-3592-4C77-A4FA-F93D06FBAF5A}"/>
    <cellStyle name="Millares 212 2 3 7 2 2" xfId="33056" xr:uid="{3E5269E2-A59F-4AC5-A704-8D873050BDC4}"/>
    <cellStyle name="Millares 212 2 3 7 3" xfId="18188" xr:uid="{1FA3B4C2-01E7-4F15-8FD9-7F86CA1BA36F}"/>
    <cellStyle name="Millares 212 2 3 7 3 2" xfId="39691" xr:uid="{7A45A247-252C-43FD-9EBE-6771B5F7AA6B}"/>
    <cellStyle name="Millares 212 2 3 7 4" xfId="24793" xr:uid="{119E67DE-EE84-491A-8AAC-C94764158BF9}"/>
    <cellStyle name="Millares 212 2 3 7 5" xfId="46296" xr:uid="{0912B0AA-FEF3-49AE-AC2F-9E58BA1CD70A}"/>
    <cellStyle name="Millares 212 2 3 8" xfId="4783" xr:uid="{18F222E4-ABD3-4173-8FB8-26D478FB2319}"/>
    <cellStyle name="Millares 212 2 3 8 2" xfId="13049" xr:uid="{0FD8892E-4095-45A3-B46F-6D4E9FFD25CF}"/>
    <cellStyle name="Millares 212 2 3 8 2 2" xfId="34552" xr:uid="{1533F9D0-BC2D-4F77-A70E-07542F9C1D50}"/>
    <cellStyle name="Millares 212 2 3 8 3" xfId="19684" xr:uid="{7417B010-A7E0-4472-9693-FDADBF09D2DE}"/>
    <cellStyle name="Millares 212 2 3 8 3 2" xfId="41187" xr:uid="{06770D9F-AFE0-4F15-915C-AD545484ADD4}"/>
    <cellStyle name="Millares 212 2 3 8 4" xfId="26289" xr:uid="{93260E05-1ECB-44A7-8D39-0A2DBEF02143}"/>
    <cellStyle name="Millares 212 2 3 8 5" xfId="47792" xr:uid="{283EBB9D-16BF-4F86-8517-6236D5EEE777}"/>
    <cellStyle name="Millares 212 2 3 9" xfId="5426" xr:uid="{80083B9F-3744-4C1A-AFC2-F2651BAF4443}"/>
    <cellStyle name="Millares 212 2 3 9 2" xfId="13692" xr:uid="{079B4490-B193-40F5-A734-801B2B2D402E}"/>
    <cellStyle name="Millares 212 2 3 9 2 2" xfId="35195" xr:uid="{75F561CE-557C-4603-BDB6-78394A4F2DCC}"/>
    <cellStyle name="Millares 212 2 3 9 3" xfId="20327" xr:uid="{980C75E0-968C-42D4-968A-D87046B8D032}"/>
    <cellStyle name="Millares 212 2 3 9 3 2" xfId="41830" xr:uid="{98E588F9-D6E7-40C8-949D-80349EA1D615}"/>
    <cellStyle name="Millares 212 2 3 9 4" xfId="26932" xr:uid="{1D7199C2-C558-4FDE-8643-36AE91674EF6}"/>
    <cellStyle name="Millares 212 2 3 9 5" xfId="48435" xr:uid="{3517B72E-6E7D-4899-B212-BDA5220D9170}"/>
    <cellStyle name="Millares 212 2 4" xfId="329" xr:uid="{8B44932E-4C30-44CD-B8E5-CE4CD8DF8182}"/>
    <cellStyle name="Millares 212 2 4 10" xfId="15232" xr:uid="{B90BBB96-211C-40D8-8099-E6FA0143D974}"/>
    <cellStyle name="Millares 212 2 4 10 2" xfId="36735" xr:uid="{47775E0F-D762-4BC8-8AE9-B776BA66A2AD}"/>
    <cellStyle name="Millares 212 2 4 11" xfId="21837" xr:uid="{14773643-6FD9-4B2C-8C0D-979287D15187}"/>
    <cellStyle name="Millares 212 2 4 12" xfId="43340" xr:uid="{423EB245-20F8-4D90-82B4-5C99E405C6BA}"/>
    <cellStyle name="Millares 212 2 4 2" xfId="1277" xr:uid="{DD892068-6CC5-4F94-A90D-C2623839F568}"/>
    <cellStyle name="Millares 212 2 4 2 2" xfId="4106" xr:uid="{91219ADC-F4A0-4D82-97F3-F8260EA2518C}"/>
    <cellStyle name="Millares 212 2 4 2 2 2" xfId="12372" xr:uid="{83F2E6F6-9589-4ABA-947E-23E71C8C921E}"/>
    <cellStyle name="Millares 212 2 4 2 2 2 2" xfId="33875" xr:uid="{9EF937BB-C36E-4DF4-8E3F-FB2E79D522BB}"/>
    <cellStyle name="Millares 212 2 4 2 2 3" xfId="19007" xr:uid="{26B042AD-23A8-406C-9793-912282B4A286}"/>
    <cellStyle name="Millares 212 2 4 2 2 3 2" xfId="40510" xr:uid="{AE6AB42D-ADC6-42B8-BD33-044EE7B9103E}"/>
    <cellStyle name="Millares 212 2 4 2 2 4" xfId="25612" xr:uid="{32077435-6E9E-4985-9ABF-2A38C2B09C20}"/>
    <cellStyle name="Millares 212 2 4 2 2 5" xfId="47115" xr:uid="{0671186F-E2BC-45DA-A20D-E20BE7C8CF0D}"/>
    <cellStyle name="Millares 212 2 4 2 3" xfId="6245" xr:uid="{8755372C-C3A8-4130-A33B-CF9BF0E800BD}"/>
    <cellStyle name="Millares 212 2 4 2 3 2" xfId="14511" xr:uid="{E81864D7-34EF-48DA-BC07-229EA1268E8F}"/>
    <cellStyle name="Millares 212 2 4 2 3 2 2" xfId="36014" xr:uid="{7C74F9D1-3389-4DAA-8C2D-DB7803EBA4FD}"/>
    <cellStyle name="Millares 212 2 4 2 3 3" xfId="21146" xr:uid="{1CDD9D12-BA17-4968-BD7D-49659F1A63CF}"/>
    <cellStyle name="Millares 212 2 4 2 3 3 2" xfId="42649" xr:uid="{66B4D113-260C-4C79-B71A-1ED120A829CB}"/>
    <cellStyle name="Millares 212 2 4 2 3 4" xfId="27751" xr:uid="{6F6112B9-1147-4207-BA1B-82727E2ED715}"/>
    <cellStyle name="Millares 212 2 4 2 3 5" xfId="49254" xr:uid="{3BFE25E6-DC5C-42D1-B4C1-E9C04B5975D7}"/>
    <cellStyle name="Millares 212 2 4 2 4" xfId="7886" xr:uid="{5F93892C-50AA-4740-B019-BFD7C6F617A9}"/>
    <cellStyle name="Millares 212 2 4 2 4 2" xfId="29389" xr:uid="{8DA35118-7550-4654-AA5A-0842DD76596D}"/>
    <cellStyle name="Millares 212 2 4 2 5" xfId="9543" xr:uid="{0F4EF383-6C0F-483A-B109-5ABE8B433C76}"/>
    <cellStyle name="Millares 212 2 4 2 5 2" xfId="31046" xr:uid="{99D248B9-B4BA-4B60-8BF1-E1AF3BD18115}"/>
    <cellStyle name="Millares 212 2 4 2 6" xfId="16178" xr:uid="{50E39E89-C154-4475-B9FA-D812EB32D97A}"/>
    <cellStyle name="Millares 212 2 4 2 6 2" xfId="37681" xr:uid="{1989A8AD-F23B-479F-A508-B2002E7218AF}"/>
    <cellStyle name="Millares 212 2 4 2 7" xfId="22783" xr:uid="{5D6C18D1-29F6-451A-9779-545334F0532C}"/>
    <cellStyle name="Millares 212 2 4 2 8" xfId="44286" xr:uid="{0E26B607-5DD0-4028-B283-CB2D4218060F}"/>
    <cellStyle name="Millares 212 2 4 3" xfId="1964" xr:uid="{B656C59D-7DA9-40D5-9456-2BE64783DCCE}"/>
    <cellStyle name="Millares 212 2 4 3 2" xfId="10230" xr:uid="{D32B5A66-264B-44B1-969F-D67D28386A93}"/>
    <cellStyle name="Millares 212 2 4 3 2 2" xfId="31733" xr:uid="{6B71FCC5-6125-41CC-8055-9BFD3F49D526}"/>
    <cellStyle name="Millares 212 2 4 3 3" xfId="16865" xr:uid="{B9C2619A-95D9-4436-AB93-EDDB46289497}"/>
    <cellStyle name="Millares 212 2 4 3 3 2" xfId="38368" xr:uid="{01F97369-11B5-42B0-84FD-59E5E34AA019}"/>
    <cellStyle name="Millares 212 2 4 3 4" xfId="23470" xr:uid="{2B1E866C-6E0E-4880-9C98-800FC8FBC819}"/>
    <cellStyle name="Millares 212 2 4 3 5" xfId="44973" xr:uid="{35D1E228-21BA-4323-B54C-ECFEB4B735DA}"/>
    <cellStyle name="Millares 212 2 4 4" xfId="2763" xr:uid="{FDC017C7-FE93-4D05-8A6A-58C79AEFCFC5}"/>
    <cellStyle name="Millares 212 2 4 4 2" xfId="11029" xr:uid="{D6C68270-B446-4B2B-B3CE-A2DE248CF247}"/>
    <cellStyle name="Millares 212 2 4 4 2 2" xfId="32532" xr:uid="{29B58E68-65EB-473F-9318-6419E5D7DBDE}"/>
    <cellStyle name="Millares 212 2 4 4 3" xfId="17664" xr:uid="{BFEB646A-11A6-4B5B-AE6F-785B73101AAA}"/>
    <cellStyle name="Millares 212 2 4 4 3 2" xfId="39167" xr:uid="{0ED98E13-6B87-4631-8EED-CD76C5500DEB}"/>
    <cellStyle name="Millares 212 2 4 4 4" xfId="24269" xr:uid="{CF443B23-4CBF-4E30-9D3E-EC76C3284CB5}"/>
    <cellStyle name="Millares 212 2 4 4 5" xfId="45772" xr:uid="{8D0D7315-3A70-490B-8D6E-74471E263B33}"/>
    <cellStyle name="Millares 212 2 4 5" xfId="3160" xr:uid="{6EC555F7-5EF3-4A38-82B7-87BFFC1F7852}"/>
    <cellStyle name="Millares 212 2 4 5 2" xfId="11426" xr:uid="{E82A0B22-F6AA-4D3C-A755-153911057069}"/>
    <cellStyle name="Millares 212 2 4 5 2 2" xfId="32929" xr:uid="{318EFDBE-564C-41A5-8510-0633FB9C6FCF}"/>
    <cellStyle name="Millares 212 2 4 5 3" xfId="18061" xr:uid="{64A9FA37-5902-416D-A195-246905D90BC8}"/>
    <cellStyle name="Millares 212 2 4 5 3 2" xfId="39564" xr:uid="{C69B3873-6E1A-42F7-B00E-39DD52FCD399}"/>
    <cellStyle name="Millares 212 2 4 5 4" xfId="24666" xr:uid="{F9BBE21E-9D84-4CAF-8F08-0BD44B0B003A}"/>
    <cellStyle name="Millares 212 2 4 5 5" xfId="46169" xr:uid="{D6D4A872-F87B-469D-940E-183C014EBACC}"/>
    <cellStyle name="Millares 212 2 4 6" xfId="4907" xr:uid="{1048E582-1689-41F5-90AC-3BBA1E3320ED}"/>
    <cellStyle name="Millares 212 2 4 6 2" xfId="13173" xr:uid="{EE68148B-D91A-4ED8-88AF-C6FAFAD8E0FA}"/>
    <cellStyle name="Millares 212 2 4 6 2 2" xfId="34676" xr:uid="{6C8C4B18-6326-42BB-9E24-7579598B3A12}"/>
    <cellStyle name="Millares 212 2 4 6 3" xfId="19808" xr:uid="{19863AA9-3AA6-4D94-9961-2E836A5BFB79}"/>
    <cellStyle name="Millares 212 2 4 6 3 2" xfId="41311" xr:uid="{EE7FD36B-DD5E-405F-977D-5E992347454D}"/>
    <cellStyle name="Millares 212 2 4 6 4" xfId="26413" xr:uid="{917D97FD-3758-4D05-9D16-F5FB209D5A79}"/>
    <cellStyle name="Millares 212 2 4 6 5" xfId="47916" xr:uid="{317C59D5-4257-40E3-AEC1-1925CE8BC66E}"/>
    <cellStyle name="Millares 212 2 4 7" xfId="5299" xr:uid="{7701045C-9CF9-4682-A890-6289860FC7BC}"/>
    <cellStyle name="Millares 212 2 4 7 2" xfId="13565" xr:uid="{59361240-E9E5-4482-B2B3-DC0B6A8FF0EE}"/>
    <cellStyle name="Millares 212 2 4 7 2 2" xfId="35068" xr:uid="{5B07455B-B9BB-4975-98BA-72BCF9C45194}"/>
    <cellStyle name="Millares 212 2 4 7 3" xfId="20200" xr:uid="{A3E7B3D9-7C18-466A-8393-D10905E69C34}"/>
    <cellStyle name="Millares 212 2 4 7 3 2" xfId="41703" xr:uid="{459B9B73-A6C8-49BA-B7F2-6694FB8AA318}"/>
    <cellStyle name="Millares 212 2 4 7 4" xfId="26805" xr:uid="{EC2A5F9C-4B5A-4A78-801E-136E6C5D5FC0}"/>
    <cellStyle name="Millares 212 2 4 7 5" xfId="48308" xr:uid="{9FB080C7-A2D7-409C-B1F6-8785CEC23F24}"/>
    <cellStyle name="Millares 212 2 4 8" xfId="6940" xr:uid="{E77CF336-FA21-4D6F-8314-8A958991DC28}"/>
    <cellStyle name="Millares 212 2 4 8 2" xfId="28443" xr:uid="{0F0DC4E2-D3FC-46DE-B9DA-C96D0EE048DA}"/>
    <cellStyle name="Millares 212 2 4 9" xfId="8596" xr:uid="{570A135A-8A6E-41D1-9875-1235A562AE24}"/>
    <cellStyle name="Millares 212 2 4 9 2" xfId="30099" xr:uid="{1E92C4FA-3CE4-4184-BC54-E280C5824C0B}"/>
    <cellStyle name="Millares 212 2 5" xfId="613" xr:uid="{EE76B618-8C9E-4A17-BD2C-A3678BB96905}"/>
    <cellStyle name="Millares 212 2 5 10" xfId="43622" xr:uid="{FBAA595E-B84B-4314-A7AA-90AD47D4F9B5}"/>
    <cellStyle name="Millares 212 2 5 2" xfId="1559" xr:uid="{E8149538-34EF-4736-8DBA-254182892F7A}"/>
    <cellStyle name="Millares 212 2 5 2 2" xfId="4388" xr:uid="{7C63DD22-E8ED-4BCD-A0D1-8AC46D0AF21E}"/>
    <cellStyle name="Millares 212 2 5 2 2 2" xfId="12654" xr:uid="{65DED4FA-608A-4959-99F4-7204C68689B7}"/>
    <cellStyle name="Millares 212 2 5 2 2 2 2" xfId="34157" xr:uid="{4B8B99B7-2E2F-477A-9A38-41F9A5526E93}"/>
    <cellStyle name="Millares 212 2 5 2 2 3" xfId="19289" xr:uid="{49536989-FA0E-41AE-B2CC-90FD04C6D464}"/>
    <cellStyle name="Millares 212 2 5 2 2 3 2" xfId="40792" xr:uid="{E0B40F7B-006E-4C87-AE70-C9546005E491}"/>
    <cellStyle name="Millares 212 2 5 2 2 4" xfId="25894" xr:uid="{250C6C63-479A-4B7E-B68F-C997737B0CC4}"/>
    <cellStyle name="Millares 212 2 5 2 2 5" xfId="47397" xr:uid="{AD9785C8-5063-4C5A-AB40-AB76C931DE24}"/>
    <cellStyle name="Millares 212 2 5 2 3" xfId="6527" xr:uid="{6546E92F-A951-4FD3-89BC-FEA354B82F3B}"/>
    <cellStyle name="Millares 212 2 5 2 3 2" xfId="14793" xr:uid="{ABDD6074-A82E-4678-A5A0-AF0CB6AE3711}"/>
    <cellStyle name="Millares 212 2 5 2 3 2 2" xfId="36296" xr:uid="{31D292C1-BC8D-4635-AFAF-7D92A3250224}"/>
    <cellStyle name="Millares 212 2 5 2 3 3" xfId="21428" xr:uid="{F5F9E905-9645-4736-99D6-11D7AA4AFF5C}"/>
    <cellStyle name="Millares 212 2 5 2 3 3 2" xfId="42931" xr:uid="{28AB22E1-5952-4593-9F7A-A2783B478A7C}"/>
    <cellStyle name="Millares 212 2 5 2 3 4" xfId="28033" xr:uid="{E15E45D3-92AA-4427-B1FB-0755E152D478}"/>
    <cellStyle name="Millares 212 2 5 2 3 5" xfId="49536" xr:uid="{5B311504-7F8E-43E1-BD91-DDA240B633E7}"/>
    <cellStyle name="Millares 212 2 5 2 4" xfId="8168" xr:uid="{3F6CA93F-5454-41AD-930F-16BBE3FF4EB6}"/>
    <cellStyle name="Millares 212 2 5 2 4 2" xfId="29671" xr:uid="{B2DDE57E-434B-43F6-B840-7EF3B3727B8B}"/>
    <cellStyle name="Millares 212 2 5 2 5" xfId="9825" xr:uid="{B4EE8261-ADAA-405B-9B14-D62E16F13B45}"/>
    <cellStyle name="Millares 212 2 5 2 5 2" xfId="31328" xr:uid="{4C3D7B75-DA3D-4F8D-9A61-33A63438BE57}"/>
    <cellStyle name="Millares 212 2 5 2 6" xfId="16460" xr:uid="{B1FBE9C7-054F-43DE-8ACB-9581BA73E56F}"/>
    <cellStyle name="Millares 212 2 5 2 6 2" xfId="37963" xr:uid="{BA6F567B-0CF8-4C1F-9186-1DDFB80173E0}"/>
    <cellStyle name="Millares 212 2 5 2 7" xfId="23065" xr:uid="{75559359-E279-46F5-B6F3-7B7182397BF5}"/>
    <cellStyle name="Millares 212 2 5 2 8" xfId="44568" xr:uid="{067FDDC1-F382-41F4-A89E-EB083A5AE40D}"/>
    <cellStyle name="Millares 212 2 5 3" xfId="2246" xr:uid="{CB5461FE-597A-43F4-87D2-7ED97DE8D6E0}"/>
    <cellStyle name="Millares 212 2 5 3 2" xfId="10512" xr:uid="{87F08886-C1E7-4614-88D6-AC41DD1563B0}"/>
    <cellStyle name="Millares 212 2 5 3 2 2" xfId="32015" xr:uid="{071839FE-70DC-4105-A347-2D3C00482607}"/>
    <cellStyle name="Millares 212 2 5 3 3" xfId="17147" xr:uid="{C03E2AC5-9E95-4852-B006-371B11253595}"/>
    <cellStyle name="Millares 212 2 5 3 3 2" xfId="38650" xr:uid="{C198794E-DBE5-4C6D-98E7-8F60ED2A155D}"/>
    <cellStyle name="Millares 212 2 5 3 4" xfId="23752" xr:uid="{6B39FD76-D613-4C03-9237-B8596F13325C}"/>
    <cellStyle name="Millares 212 2 5 3 5" xfId="45255" xr:uid="{8EBA4C61-B9CE-412C-B06D-EA480C18C1D6}"/>
    <cellStyle name="Millares 212 2 5 4" xfId="3442" xr:uid="{3A4DA6F0-681E-4C31-9665-CAB703DD7EAC}"/>
    <cellStyle name="Millares 212 2 5 4 2" xfId="11708" xr:uid="{194A3D42-2CB1-4FE3-92A8-B735DADE4920}"/>
    <cellStyle name="Millares 212 2 5 4 2 2" xfId="33211" xr:uid="{55B2A740-1943-4B9E-B581-F296261C3FB4}"/>
    <cellStyle name="Millares 212 2 5 4 3" xfId="18343" xr:uid="{D5266925-D508-4E19-BD3D-FFABC0EA31CB}"/>
    <cellStyle name="Millares 212 2 5 4 3 2" xfId="39846" xr:uid="{5CA5291E-8671-460A-9D23-550CCCD88098}"/>
    <cellStyle name="Millares 212 2 5 4 4" xfId="24948" xr:uid="{93AF68E5-E85B-4969-AD05-E590A6D57D37}"/>
    <cellStyle name="Millares 212 2 5 4 5" xfId="46451" xr:uid="{225CB1AD-B891-485D-A57B-53CE4D03E06E}"/>
    <cellStyle name="Millares 212 2 5 5" xfId="5581" xr:uid="{AF029D10-1D37-41E5-91B3-0752FFBE09C0}"/>
    <cellStyle name="Millares 212 2 5 5 2" xfId="13847" xr:uid="{AC97BA71-E920-44A2-B134-CB794A7B58E3}"/>
    <cellStyle name="Millares 212 2 5 5 2 2" xfId="35350" xr:uid="{009C88EB-DB0A-4B5C-9288-0FE0C105F8F4}"/>
    <cellStyle name="Millares 212 2 5 5 3" xfId="20482" xr:uid="{3365FCF4-1353-4DBD-ADCA-542D43A48D0E}"/>
    <cellStyle name="Millares 212 2 5 5 3 2" xfId="41985" xr:uid="{A4714ED0-0E85-4BC4-BCE0-F1B2EFE0C77C}"/>
    <cellStyle name="Millares 212 2 5 5 4" xfId="27087" xr:uid="{3FD64173-84F8-4D06-BC48-ACC4208A0C41}"/>
    <cellStyle name="Millares 212 2 5 5 5" xfId="48590" xr:uid="{D07130CB-1831-412F-8155-0E54C05A80F8}"/>
    <cellStyle name="Millares 212 2 5 6" xfId="7222" xr:uid="{162D3E59-477F-4308-BA51-2972F9318200}"/>
    <cellStyle name="Millares 212 2 5 6 2" xfId="28725" xr:uid="{64837F49-82A4-48F5-890B-8919DDD5073A}"/>
    <cellStyle name="Millares 212 2 5 7" xfId="8879" xr:uid="{3314CAB8-4362-4703-A074-FFC7D25C333D}"/>
    <cellStyle name="Millares 212 2 5 7 2" xfId="30382" xr:uid="{8F2ED48E-95FE-4FB5-B32E-4AC4620B5AA8}"/>
    <cellStyle name="Millares 212 2 5 8" xfId="15514" xr:uid="{70424252-D78C-4AA7-871F-69FAFD02A50D}"/>
    <cellStyle name="Millares 212 2 5 8 2" xfId="37017" xr:uid="{BB4E747A-E597-4DB5-89C6-B0858A0555AF}"/>
    <cellStyle name="Millares 212 2 5 9" xfId="22119" xr:uid="{E1D893DC-47E1-47AF-AB5A-466474D904EB}"/>
    <cellStyle name="Millares 212 2 6" xfId="881" xr:uid="{B9D6FF2E-EEAB-4D1F-BED1-04B38E422EB5}"/>
    <cellStyle name="Millares 212 2 6 2" xfId="3710" xr:uid="{C901798C-68C6-4E7B-B7CE-8C31DBB4556A}"/>
    <cellStyle name="Millares 212 2 6 2 2" xfId="11976" xr:uid="{41EA5C00-B411-465C-B60F-99E4742C8543}"/>
    <cellStyle name="Millares 212 2 6 2 2 2" xfId="33479" xr:uid="{58DEAEFB-1984-446E-B1DB-99A3816D23EB}"/>
    <cellStyle name="Millares 212 2 6 2 3" xfId="18611" xr:uid="{2354383F-39AE-4CDF-AE81-1A1C628D0F6F}"/>
    <cellStyle name="Millares 212 2 6 2 3 2" xfId="40114" xr:uid="{4AD8EFFC-2BBB-4178-96DD-1D3AD9949C8A}"/>
    <cellStyle name="Millares 212 2 6 2 4" xfId="25216" xr:uid="{F855F00A-1590-4933-AD34-8A9909A9897F}"/>
    <cellStyle name="Millares 212 2 6 2 5" xfId="46719" xr:uid="{DF956068-3A7F-47A8-810F-82A054ECD59F}"/>
    <cellStyle name="Millares 212 2 6 3" xfId="5849" xr:uid="{550F1600-40E0-4E2D-A6DE-360FA0C36991}"/>
    <cellStyle name="Millares 212 2 6 3 2" xfId="14115" xr:uid="{949CE8F5-D08F-4A00-AA82-FF251EA0F73E}"/>
    <cellStyle name="Millares 212 2 6 3 2 2" xfId="35618" xr:uid="{A62A61C7-A0DE-4781-BD12-8CB2B668D824}"/>
    <cellStyle name="Millares 212 2 6 3 3" xfId="20750" xr:uid="{0E9844B7-BFD3-47D3-9776-0746A0CCD038}"/>
    <cellStyle name="Millares 212 2 6 3 3 2" xfId="42253" xr:uid="{ED5C17B5-79D9-4DA0-BBD4-5F98F236E51C}"/>
    <cellStyle name="Millares 212 2 6 3 4" xfId="27355" xr:uid="{06FF7AAC-A436-4DCA-ACDF-4563DE028DCA}"/>
    <cellStyle name="Millares 212 2 6 3 5" xfId="48858" xr:uid="{895C49DB-0176-44E7-B001-E4E9C3A58A30}"/>
    <cellStyle name="Millares 212 2 6 4" xfId="7490" xr:uid="{3A460F86-1636-4A8A-97B9-0287F88146B6}"/>
    <cellStyle name="Millares 212 2 6 4 2" xfId="28993" xr:uid="{AC837530-269F-42C0-AFB3-3EFED9F94451}"/>
    <cellStyle name="Millares 212 2 6 5" xfId="9147" xr:uid="{0A5094E3-9321-407C-896F-C71A9A55EE0A}"/>
    <cellStyle name="Millares 212 2 6 5 2" xfId="30650" xr:uid="{76A18F97-1074-4C9B-AD47-CAAEDAE51F03}"/>
    <cellStyle name="Millares 212 2 6 6" xfId="15782" xr:uid="{7CF7B69D-D361-4B35-8001-A4A026524CBD}"/>
    <cellStyle name="Millares 212 2 6 6 2" xfId="37285" xr:uid="{1C92EF5A-AEDF-4053-818B-7710DEBFBA97}"/>
    <cellStyle name="Millares 212 2 6 7" xfId="22387" xr:uid="{5D49E98F-E385-48FF-978F-4FA6FED0240B}"/>
    <cellStyle name="Millares 212 2 6 8" xfId="43890" xr:uid="{D998BC63-3C4D-4439-8ED8-68D117A78E54}"/>
    <cellStyle name="Millares 212 2 7" xfId="1142" xr:uid="{B3655926-CF07-4A5A-978D-6FC7D6E3E46F}"/>
    <cellStyle name="Millares 212 2 7 2" xfId="3971" xr:uid="{1D69BE8A-0A89-4927-885E-6B53D4F3412C}"/>
    <cellStyle name="Millares 212 2 7 2 2" xfId="12237" xr:uid="{B3A5DFD9-E88B-427D-9347-115B2AE5A266}"/>
    <cellStyle name="Millares 212 2 7 2 2 2" xfId="33740" xr:uid="{880FBF3A-227F-412A-BE0A-491953CA4A0C}"/>
    <cellStyle name="Millares 212 2 7 2 3" xfId="18872" xr:uid="{CA8AD643-7BF6-4F58-8A3C-CC58E286BEF0}"/>
    <cellStyle name="Millares 212 2 7 2 3 2" xfId="40375" xr:uid="{643BC081-5BD2-4BFF-B932-D93E5913B7AD}"/>
    <cellStyle name="Millares 212 2 7 2 4" xfId="25477" xr:uid="{71AC384E-82CF-4EA5-ADAF-31F8DE18197A}"/>
    <cellStyle name="Millares 212 2 7 2 5" xfId="46980" xr:uid="{5D54E235-86D1-43CA-9D77-24FCFE010A89}"/>
    <cellStyle name="Millares 212 2 7 3" xfId="6110" xr:uid="{F3162756-ACF3-4F83-91CF-295202239226}"/>
    <cellStyle name="Millares 212 2 7 3 2" xfId="14376" xr:uid="{9869C5C8-50FB-4585-A3F7-B2F9D2F7B5F9}"/>
    <cellStyle name="Millares 212 2 7 3 2 2" xfId="35879" xr:uid="{4D0A5B1F-ADC8-4B97-A7CE-090AC82A9DFD}"/>
    <cellStyle name="Millares 212 2 7 3 3" xfId="21011" xr:uid="{A44E6B44-7A16-465B-A435-B94DAB6935D5}"/>
    <cellStyle name="Millares 212 2 7 3 3 2" xfId="42514" xr:uid="{EB538131-6DEE-4C0B-98B0-FA5FA593B36A}"/>
    <cellStyle name="Millares 212 2 7 3 4" xfId="27616" xr:uid="{E60CCEDA-FAD6-48F4-8C2F-506FDF4477D9}"/>
    <cellStyle name="Millares 212 2 7 3 5" xfId="49119" xr:uid="{A73FB1C5-49E8-4B26-8C3B-9C70801246BC}"/>
    <cellStyle name="Millares 212 2 7 4" xfId="7751" xr:uid="{E468BD91-457A-4987-9DA7-CDBF95F9865F}"/>
    <cellStyle name="Millares 212 2 7 4 2" xfId="29254" xr:uid="{4B5BD742-54A7-414A-845E-FDB7A605F41E}"/>
    <cellStyle name="Millares 212 2 7 5" xfId="9408" xr:uid="{8567CBE6-59C2-4A48-B9FB-3758468C0FC4}"/>
    <cellStyle name="Millares 212 2 7 5 2" xfId="30911" xr:uid="{0D6BAD0C-8763-49E7-ABF7-9E2027B5202A}"/>
    <cellStyle name="Millares 212 2 7 6" xfId="16043" xr:uid="{69621314-696E-4452-90C3-879D64E5677F}"/>
    <cellStyle name="Millares 212 2 7 6 2" xfId="37546" xr:uid="{AB366FF2-5F72-4CCF-86DC-F2F37A710566}"/>
    <cellStyle name="Millares 212 2 7 7" xfId="22648" xr:uid="{067FC1A1-9084-4F33-9B77-706EAF7FA291}"/>
    <cellStyle name="Millares 212 2 7 8" xfId="44151" xr:uid="{F5009AE9-7C2C-4865-8907-A9D6425E693D}"/>
    <cellStyle name="Millares 212 2 8" xfId="1830" xr:uid="{B44770A1-B68B-4BBD-AE8A-0FCD475B9286}"/>
    <cellStyle name="Millares 212 2 8 2" xfId="10096" xr:uid="{3689FE63-AD8B-421F-B982-4FC221B82B96}"/>
    <cellStyle name="Millares 212 2 8 2 2" xfId="31599" xr:uid="{002181F0-CA44-43F2-98F4-662535B15881}"/>
    <cellStyle name="Millares 212 2 8 3" xfId="16731" xr:uid="{1EC6DC89-44FF-4142-BFAA-AD37CA29B3BC}"/>
    <cellStyle name="Millares 212 2 8 3 2" xfId="38234" xr:uid="{2737C71F-864F-456E-A5AA-BCC4A46436DD}"/>
    <cellStyle name="Millares 212 2 8 4" xfId="23336" xr:uid="{C57A88E1-CA18-43BC-B6FD-8396C9BCE940}"/>
    <cellStyle name="Millares 212 2 8 5" xfId="44839" xr:uid="{65616A3C-251D-4048-9C44-32BA986AA498}"/>
    <cellStyle name="Millares 212 2 9" xfId="2515" xr:uid="{7BC9018F-CFD9-415D-9F74-622A2F855A5D}"/>
    <cellStyle name="Millares 212 2 9 2" xfId="10781" xr:uid="{95AD2CAB-D226-4BDE-B4D6-58B77301A4AD}"/>
    <cellStyle name="Millares 212 2 9 2 2" xfId="32284" xr:uid="{30E3E694-1949-425E-B3CC-41E22097C0B3}"/>
    <cellStyle name="Millares 212 2 9 3" xfId="17416" xr:uid="{64BBF86B-DCB7-4111-A8FC-EE5EBEE445FD}"/>
    <cellStyle name="Millares 212 2 9 3 2" xfId="38919" xr:uid="{A6FC2B75-8DBF-41E6-83C8-4E660ED1278F}"/>
    <cellStyle name="Millares 212 2 9 4" xfId="24021" xr:uid="{AEF523AD-F629-4E36-914B-DC4B7F6C8774}"/>
    <cellStyle name="Millares 212 2 9 5" xfId="45524" xr:uid="{54EAA998-AA46-4269-9BB1-2C9B2C6624A6}"/>
    <cellStyle name="Millares 212 20" xfId="21694" xr:uid="{6A5E3A8F-F43B-4429-AE5D-86FF70A212A5}"/>
    <cellStyle name="Millares 212 21" xfId="43197" xr:uid="{4A9D72B4-DBB4-4E11-B0C5-C1B92E3C0D3C}"/>
    <cellStyle name="Millares 212 3" xfId="143" xr:uid="{94EDF5FC-29BE-4F53-AC8C-F6D9F70F1357}"/>
    <cellStyle name="Millares 212 3 10" xfId="4680" xr:uid="{81680CF1-3E51-42B4-B5CF-04EEDE6E9D5E}"/>
    <cellStyle name="Millares 212 3 10 2" xfId="12946" xr:uid="{5DED1475-2334-499F-BBA7-D116492A0E77}"/>
    <cellStyle name="Millares 212 3 10 2 2" xfId="34449" xr:uid="{26C65F44-0A65-4DC8-9AF6-1F1E283C43EF}"/>
    <cellStyle name="Millares 212 3 10 3" xfId="19581" xr:uid="{4CDF231B-5755-417E-AAC6-1FCD0C324300}"/>
    <cellStyle name="Millares 212 3 10 3 2" xfId="41084" xr:uid="{05A2C684-8DCC-4775-9E92-FEC24CE23FA3}"/>
    <cellStyle name="Millares 212 3 10 4" xfId="26186" xr:uid="{40A086E4-DBC4-4187-9E24-757DD3F1AE76}"/>
    <cellStyle name="Millares 212 3 10 5" xfId="47689" xr:uid="{1BE9E218-331E-48CF-B691-20AC9AA49157}"/>
    <cellStyle name="Millares 212 3 11" xfId="5183" xr:uid="{BD34FA77-13B0-4761-979E-460240D92067}"/>
    <cellStyle name="Millares 212 3 11 2" xfId="13449" xr:uid="{286A608F-7BA8-4EB9-90FD-D959BAA862CA}"/>
    <cellStyle name="Millares 212 3 11 2 2" xfId="34952" xr:uid="{8A27AB6A-B5D7-4466-8720-90E921682676}"/>
    <cellStyle name="Millares 212 3 11 3" xfId="20084" xr:uid="{113AA9EC-01B6-42A2-91C4-EA2B592F00FA}"/>
    <cellStyle name="Millares 212 3 11 3 2" xfId="41587" xr:uid="{6F7E5D19-DCFA-4041-982E-BC5E87DCB2D3}"/>
    <cellStyle name="Millares 212 3 11 4" xfId="26689" xr:uid="{2B09AF52-802F-4A0C-AFC5-B08A8B3DF8A4}"/>
    <cellStyle name="Millares 212 3 11 5" xfId="48192" xr:uid="{6C15680B-2D4B-4910-AEE0-7CFAFFF7A8BD}"/>
    <cellStyle name="Millares 212 3 12" xfId="6824" xr:uid="{9F7DC86E-6642-437A-8FCF-3585CA57AE5C}"/>
    <cellStyle name="Millares 212 3 12 2" xfId="28327" xr:uid="{26C61F77-F8F1-45ED-B4DC-3552132F0EDC}"/>
    <cellStyle name="Millares 212 3 13" xfId="8478" xr:uid="{B5D28874-87A6-4152-B98E-415C5ABD7955}"/>
    <cellStyle name="Millares 212 3 13 2" xfId="29981" xr:uid="{2D43E7B2-3097-4948-82B1-BEA97799808C}"/>
    <cellStyle name="Millares 212 3 14" xfId="15117" xr:uid="{6D4B5547-372A-46BE-BBC2-FAC50918C001}"/>
    <cellStyle name="Millares 212 3 14 2" xfId="36620" xr:uid="{F33552B1-2803-4BEA-9081-C9FBF18D7BF2}"/>
    <cellStyle name="Millares 212 3 15" xfId="21722" xr:uid="{7CE675B4-C032-4C47-B18D-51392D30EC21}"/>
    <cellStyle name="Millares 212 3 16" xfId="43225" xr:uid="{37D20703-D088-4BE5-98ED-EE8260CA939C}"/>
    <cellStyle name="Millares 212 3 2" xfId="475" xr:uid="{B42F638F-0DDB-435B-8B20-4BC89F78D6EF}"/>
    <cellStyle name="Millares 212 3 2 10" xfId="7086" xr:uid="{33DCDF55-BB61-4F93-9C8A-1DB034760DEB}"/>
    <cellStyle name="Millares 212 3 2 10 2" xfId="28589" xr:uid="{48E2C9E6-BAA2-4900-BF01-B8086C5B64F3}"/>
    <cellStyle name="Millares 212 3 2 11" xfId="8742" xr:uid="{0CF97623-CD1E-4C15-88CC-DDCD41810092}"/>
    <cellStyle name="Millares 212 3 2 11 2" xfId="30245" xr:uid="{DA1AA97E-E8D3-43D4-AEA6-37FD09338010}"/>
    <cellStyle name="Millares 212 3 2 12" xfId="15378" xr:uid="{A7FF23F3-09C0-486D-B1E8-B09F3DA7A2FB}"/>
    <cellStyle name="Millares 212 3 2 12 2" xfId="36881" xr:uid="{87BECE4B-A184-43E2-91A7-4D4479A03F0A}"/>
    <cellStyle name="Millares 212 3 2 13" xfId="21983" xr:uid="{1FB77F8E-9011-488A-A8B5-DCCD2F98890C}"/>
    <cellStyle name="Millares 212 3 2 14" xfId="43486" xr:uid="{2622DEC2-09DE-4C36-B7C6-B62A9C2ACCCC}"/>
    <cellStyle name="Millares 212 3 2 2" xfId="757" xr:uid="{0A0EB5D9-7DC3-4F9E-AEEB-D58DD0E640F6}"/>
    <cellStyle name="Millares 212 3 2 2 10" xfId="15658" xr:uid="{A5B92472-0C50-463E-8C53-D31B4D1E1155}"/>
    <cellStyle name="Millares 212 3 2 2 10 2" xfId="37161" xr:uid="{382F1DF5-D373-434E-B94F-C591267C4687}"/>
    <cellStyle name="Millares 212 3 2 2 11" xfId="22263" xr:uid="{ACDB7CAC-88B4-43B9-AE90-9F45E3A07EB7}"/>
    <cellStyle name="Millares 212 3 2 2 12" xfId="43766" xr:uid="{DD635D16-54D4-44A8-BC40-456A5DBF7C7A}"/>
    <cellStyle name="Millares 212 3 2 2 2" xfId="1703" xr:uid="{507DE91D-E74A-47DB-AC98-F2E185CD9B48}"/>
    <cellStyle name="Millares 212 3 2 2 2 2" xfId="4532" xr:uid="{C14FD426-DF97-4CC1-B13F-940BE746BBA2}"/>
    <cellStyle name="Millares 212 3 2 2 2 2 2" xfId="12798" xr:uid="{C8D458A6-7A22-4C4F-9772-105DFF40AFA1}"/>
    <cellStyle name="Millares 212 3 2 2 2 2 2 2" xfId="34301" xr:uid="{43B50DED-8CEE-462C-9E78-EDAC325DC3A5}"/>
    <cellStyle name="Millares 212 3 2 2 2 2 3" xfId="19433" xr:uid="{969337B7-EE2C-4CFA-AC5A-75CBC0147D9C}"/>
    <cellStyle name="Millares 212 3 2 2 2 2 3 2" xfId="40936" xr:uid="{810C30CF-BFBF-44C7-B497-C75EB02DB091}"/>
    <cellStyle name="Millares 212 3 2 2 2 2 4" xfId="26038" xr:uid="{50F18EA1-3C0A-4B71-A132-728424D3351A}"/>
    <cellStyle name="Millares 212 3 2 2 2 2 5" xfId="47541" xr:uid="{926B09C8-4199-4ECD-A6E0-AD44EB0D3BD2}"/>
    <cellStyle name="Millares 212 3 2 2 2 3" xfId="6671" xr:uid="{0BC8183E-A2E8-4259-B44E-4547FC856164}"/>
    <cellStyle name="Millares 212 3 2 2 2 3 2" xfId="14937" xr:uid="{DFEC28FE-EC03-4DB5-BE3F-62596324D18F}"/>
    <cellStyle name="Millares 212 3 2 2 2 3 2 2" xfId="36440" xr:uid="{4F4EDF3E-3CE9-4CE9-94D1-517C941DC9F0}"/>
    <cellStyle name="Millares 212 3 2 2 2 3 3" xfId="21572" xr:uid="{011D7E5E-3850-4B52-8A94-E4C0852D0C39}"/>
    <cellStyle name="Millares 212 3 2 2 2 3 3 2" xfId="43075" xr:uid="{4426E9B2-13A9-44C4-A628-F8D23B019C91}"/>
    <cellStyle name="Millares 212 3 2 2 2 3 4" xfId="28177" xr:uid="{CBA381CD-0EF7-4403-B807-E373602DA2FD}"/>
    <cellStyle name="Millares 212 3 2 2 2 3 5" xfId="49680" xr:uid="{D639D42F-1DBB-42F0-801E-844861FCAF9B}"/>
    <cellStyle name="Millares 212 3 2 2 2 4" xfId="8312" xr:uid="{485A2C24-2F04-487B-A90C-1301284BE098}"/>
    <cellStyle name="Millares 212 3 2 2 2 4 2" xfId="29815" xr:uid="{0F6AD78F-BF68-4A34-821A-31315F1B0B39}"/>
    <cellStyle name="Millares 212 3 2 2 2 5" xfId="9969" xr:uid="{5398183E-EA2D-4D85-9CFB-301487CBBE88}"/>
    <cellStyle name="Millares 212 3 2 2 2 5 2" xfId="31472" xr:uid="{54D8A0D1-72AF-40C4-B04B-1B6E66D1333B}"/>
    <cellStyle name="Millares 212 3 2 2 2 6" xfId="16604" xr:uid="{7BB5B179-D9B6-4F70-9EB6-7729383D2865}"/>
    <cellStyle name="Millares 212 3 2 2 2 6 2" xfId="38107" xr:uid="{6A5EFF2A-D30D-4438-BEBD-0E08C31190F1}"/>
    <cellStyle name="Millares 212 3 2 2 2 7" xfId="23209" xr:uid="{D2E73D43-7A4F-4100-9B87-894F15BC2F54}"/>
    <cellStyle name="Millares 212 3 2 2 2 8" xfId="44712" xr:uid="{AE27135B-CEE0-4468-81C4-EF7D7CE87361}"/>
    <cellStyle name="Millares 212 3 2 2 3" xfId="2390" xr:uid="{B7D3FEF2-79AC-4A00-8266-8CC7316D9EFB}"/>
    <cellStyle name="Millares 212 3 2 2 3 2" xfId="10656" xr:uid="{4AF076FD-B5DC-4283-B2F2-87FF10E526B0}"/>
    <cellStyle name="Millares 212 3 2 2 3 2 2" xfId="32159" xr:uid="{673D4768-BFFC-4BE2-A592-1DB59FB295CD}"/>
    <cellStyle name="Millares 212 3 2 2 3 3" xfId="17291" xr:uid="{816285AA-06E1-478B-B17F-66AA03E577E6}"/>
    <cellStyle name="Millares 212 3 2 2 3 3 2" xfId="38794" xr:uid="{2A2B8303-29B0-4C85-9C17-9D721B73F1EC}"/>
    <cellStyle name="Millares 212 3 2 2 3 4" xfId="23896" xr:uid="{09B2EB32-28CA-4DFA-A35F-C8F9D0A15C1B}"/>
    <cellStyle name="Millares 212 3 2 2 3 5" xfId="45399" xr:uid="{A41727C1-EBF4-4556-9BE0-A0C51F2286DC}"/>
    <cellStyle name="Millares 212 3 2 2 4" xfId="2907" xr:uid="{7143943E-FF89-4E4C-9B75-03A63DA153F1}"/>
    <cellStyle name="Millares 212 3 2 2 4 2" xfId="11173" xr:uid="{5036E7DC-692C-4C59-AD5E-00EC231A7B5E}"/>
    <cellStyle name="Millares 212 3 2 2 4 2 2" xfId="32676" xr:uid="{5196C1F6-4C13-4758-B854-DC93B756DA4B}"/>
    <cellStyle name="Millares 212 3 2 2 4 3" xfId="17808" xr:uid="{258537AF-523F-47F0-99EC-118892E7739D}"/>
    <cellStyle name="Millares 212 3 2 2 4 3 2" xfId="39311" xr:uid="{F57F1609-B88D-4E1C-B951-3309DEEDCE43}"/>
    <cellStyle name="Millares 212 3 2 2 4 4" xfId="24413" xr:uid="{8761BB6D-6670-40E3-B185-F99DE43F06B2}"/>
    <cellStyle name="Millares 212 3 2 2 4 5" xfId="45916" xr:uid="{142F314A-29D9-4181-94C5-192DFEABDD53}"/>
    <cellStyle name="Millares 212 3 2 2 5" xfId="3586" xr:uid="{D2B48627-B8CF-45F5-A946-2174A78D8550}"/>
    <cellStyle name="Millares 212 3 2 2 5 2" xfId="11852" xr:uid="{651040FC-62ED-4360-8F76-0B5B1DBCFCFA}"/>
    <cellStyle name="Millares 212 3 2 2 5 2 2" xfId="33355" xr:uid="{6D2E6F49-9A1A-46A0-AC15-DAF5494EB042}"/>
    <cellStyle name="Millares 212 3 2 2 5 3" xfId="18487" xr:uid="{A021AAA1-FA34-4720-8904-099A8EA43D1C}"/>
    <cellStyle name="Millares 212 3 2 2 5 3 2" xfId="39990" xr:uid="{552FD149-2991-437C-8B83-2ECDA5D5993E}"/>
    <cellStyle name="Millares 212 3 2 2 5 4" xfId="25092" xr:uid="{37D9C86D-2884-441D-AF79-2F3728A1EF97}"/>
    <cellStyle name="Millares 212 3 2 2 5 5" xfId="46595" xr:uid="{393F1B8F-E616-4B42-BFCC-E76E85D10103}"/>
    <cellStyle name="Millares 212 3 2 2 6" xfId="5051" xr:uid="{D9AAEC58-F74D-4E1E-A0F5-6D4CE4346444}"/>
    <cellStyle name="Millares 212 3 2 2 6 2" xfId="13317" xr:uid="{50396E2F-4985-40AE-B0C4-84B8EC7FBF89}"/>
    <cellStyle name="Millares 212 3 2 2 6 2 2" xfId="34820" xr:uid="{E4BB41ED-D799-4BD2-AEF2-4E3896801904}"/>
    <cellStyle name="Millares 212 3 2 2 6 3" xfId="19952" xr:uid="{D1A79CEB-4434-43E6-AAAE-3A56F65F9AE7}"/>
    <cellStyle name="Millares 212 3 2 2 6 3 2" xfId="41455" xr:uid="{28EBFE99-DA5A-483E-8AD0-C5EBCED800B7}"/>
    <cellStyle name="Millares 212 3 2 2 6 4" xfId="26557" xr:uid="{273EBD8D-A5A9-421F-AE3B-1933F8B48C8C}"/>
    <cellStyle name="Millares 212 3 2 2 6 5" xfId="48060" xr:uid="{60E92E33-D715-4DDB-99C1-A52BD79766A2}"/>
    <cellStyle name="Millares 212 3 2 2 7" xfId="5725" xr:uid="{8A110A01-A1D6-4DA4-A5A1-4F7C77B5BD51}"/>
    <cellStyle name="Millares 212 3 2 2 7 2" xfId="13991" xr:uid="{EB4CB070-9472-4B38-9351-990E8A0C96A6}"/>
    <cellStyle name="Millares 212 3 2 2 7 2 2" xfId="35494" xr:uid="{6D6CD814-6082-41FF-9125-51A71F1F8331}"/>
    <cellStyle name="Millares 212 3 2 2 7 3" xfId="20626" xr:uid="{BF16848F-E396-4EF0-8413-45ACEA11F80A}"/>
    <cellStyle name="Millares 212 3 2 2 7 3 2" xfId="42129" xr:uid="{8C1995F3-4DB7-4FC6-A2CC-FA224D4438CF}"/>
    <cellStyle name="Millares 212 3 2 2 7 4" xfId="27231" xr:uid="{B871D440-8C57-4DC4-9040-C1747B30D4C8}"/>
    <cellStyle name="Millares 212 3 2 2 7 5" xfId="48734" xr:uid="{0951F49A-33C4-4019-A0ED-857019270828}"/>
    <cellStyle name="Millares 212 3 2 2 8" xfId="7366" xr:uid="{204702DF-B2FD-4B4B-BB39-FCEF42B49119}"/>
    <cellStyle name="Millares 212 3 2 2 8 2" xfId="28869" xr:uid="{95A3815D-3434-417D-8037-101F1CE0F2B5}"/>
    <cellStyle name="Millares 212 3 2 2 9" xfId="9023" xr:uid="{C3E82119-5475-40F9-A711-3B9BA547B2E5}"/>
    <cellStyle name="Millares 212 3 2 2 9 2" xfId="30526" xr:uid="{11B72FC4-ADFC-429D-B368-C102E1F207BA}"/>
    <cellStyle name="Millares 212 3 2 3" xfId="1027" xr:uid="{F3E60762-4639-41A1-AFF6-5D87B8C1AE42}"/>
    <cellStyle name="Millares 212 3 2 3 2" xfId="3856" xr:uid="{6E07DF8A-E4EC-4F8A-AC70-413A40CB104C}"/>
    <cellStyle name="Millares 212 3 2 3 2 2" xfId="12122" xr:uid="{78CFDEC4-F36F-497C-8EC0-4861C183E4DA}"/>
    <cellStyle name="Millares 212 3 2 3 2 2 2" xfId="33625" xr:uid="{4BA40B49-E90D-4D18-8D0F-62DBE399D0E2}"/>
    <cellStyle name="Millares 212 3 2 3 2 3" xfId="18757" xr:uid="{01D0E317-9E0C-483D-B58D-06807C08BE56}"/>
    <cellStyle name="Millares 212 3 2 3 2 3 2" xfId="40260" xr:uid="{AE8A8C9E-1D5E-46CD-954F-9E82656FA9DA}"/>
    <cellStyle name="Millares 212 3 2 3 2 4" xfId="25362" xr:uid="{0F1EEE7A-1C4D-4C47-9379-436C5F78AB9E}"/>
    <cellStyle name="Millares 212 3 2 3 2 5" xfId="46865" xr:uid="{E11E7B55-B0C0-4C7F-8203-6CF4C49DD1D6}"/>
    <cellStyle name="Millares 212 3 2 3 3" xfId="5995" xr:uid="{97077758-D736-4F7F-BB5F-4879A8F50735}"/>
    <cellStyle name="Millares 212 3 2 3 3 2" xfId="14261" xr:uid="{5888527E-A228-4D71-B1A8-58D5DE2717B3}"/>
    <cellStyle name="Millares 212 3 2 3 3 2 2" xfId="35764" xr:uid="{2BC537F8-53B7-49E6-8372-6C8BF509FE08}"/>
    <cellStyle name="Millares 212 3 2 3 3 3" xfId="20896" xr:uid="{9C4C43D5-6BB3-42D1-9232-B0BD6A0EFEE5}"/>
    <cellStyle name="Millares 212 3 2 3 3 3 2" xfId="42399" xr:uid="{9BAE42A6-1E57-4DDC-B563-578A87F66FEF}"/>
    <cellStyle name="Millares 212 3 2 3 3 4" xfId="27501" xr:uid="{173A9482-D0F7-41A2-85F5-2C4AB5E6F9C7}"/>
    <cellStyle name="Millares 212 3 2 3 3 5" xfId="49004" xr:uid="{ED8EE57E-1181-46B1-9B82-7BE4C0F470D6}"/>
    <cellStyle name="Millares 212 3 2 3 4" xfId="7636" xr:uid="{6A418E37-D78B-4363-8B30-739C89B134EF}"/>
    <cellStyle name="Millares 212 3 2 3 4 2" xfId="29139" xr:uid="{CF63BF3B-3D02-40CE-8B4D-5044E59219CF}"/>
    <cellStyle name="Millares 212 3 2 3 5" xfId="9293" xr:uid="{CCE5DA97-7D73-4610-8DC8-8979A01162FC}"/>
    <cellStyle name="Millares 212 3 2 3 5 2" xfId="30796" xr:uid="{C8D2E3AC-AF90-4FBC-BB06-7D1D57117E85}"/>
    <cellStyle name="Millares 212 3 2 3 6" xfId="15928" xr:uid="{51DEC3D4-4738-4365-8A7F-1460348E6B75}"/>
    <cellStyle name="Millares 212 3 2 3 6 2" xfId="37431" xr:uid="{4CBD340F-7C05-4887-90B1-3774269D4D17}"/>
    <cellStyle name="Millares 212 3 2 3 7" xfId="22533" xr:uid="{10772608-EBC2-4636-8C78-8E3F3088DFEB}"/>
    <cellStyle name="Millares 212 3 2 3 8" xfId="44036" xr:uid="{3F23E341-B9C2-4FC6-B835-F10AF985F81E}"/>
    <cellStyle name="Millares 212 3 2 4" xfId="1423" xr:uid="{1C35A477-2FD6-4715-A45B-7218DF39F2A8}"/>
    <cellStyle name="Millares 212 3 2 4 2" xfId="4252" xr:uid="{26A74DCF-FF09-4966-8DD3-71F9C459BEFA}"/>
    <cellStyle name="Millares 212 3 2 4 2 2" xfId="12518" xr:uid="{6F52FD33-D7DD-4536-9CEC-A2B82F836C00}"/>
    <cellStyle name="Millares 212 3 2 4 2 2 2" xfId="34021" xr:uid="{226C6ADD-31DC-48BD-A793-4436DAE57FCD}"/>
    <cellStyle name="Millares 212 3 2 4 2 3" xfId="19153" xr:uid="{E3B21715-A687-464F-A163-00829B7DE253}"/>
    <cellStyle name="Millares 212 3 2 4 2 3 2" xfId="40656" xr:uid="{691A8C69-2D80-428D-ABD6-4A5BD5ACC58F}"/>
    <cellStyle name="Millares 212 3 2 4 2 4" xfId="25758" xr:uid="{CF658708-F6CD-4111-8BED-5ACD29870940}"/>
    <cellStyle name="Millares 212 3 2 4 2 5" xfId="47261" xr:uid="{5C415AF1-551F-4CF3-A299-7ADB3E5FDB7D}"/>
    <cellStyle name="Millares 212 3 2 4 3" xfId="6391" xr:uid="{02AFB68D-27C0-4BB9-9A26-4136C004C3A4}"/>
    <cellStyle name="Millares 212 3 2 4 3 2" xfId="14657" xr:uid="{539E3DAE-410C-40F2-AE11-6DBB1F27EBC7}"/>
    <cellStyle name="Millares 212 3 2 4 3 2 2" xfId="36160" xr:uid="{EB54DAF2-3B70-41BB-A538-2A0F62C870D9}"/>
    <cellStyle name="Millares 212 3 2 4 3 3" xfId="21292" xr:uid="{3DB0FA5B-C306-47BB-A1BC-F9DF51850B9F}"/>
    <cellStyle name="Millares 212 3 2 4 3 3 2" xfId="42795" xr:uid="{F3AAA015-36A2-48D0-A69E-215C4F1CF344}"/>
    <cellStyle name="Millares 212 3 2 4 3 4" xfId="27897" xr:uid="{798862C9-CB1C-4F62-BF6B-6A53ADF59815}"/>
    <cellStyle name="Millares 212 3 2 4 3 5" xfId="49400" xr:uid="{E8568C76-EA95-4739-B611-62EE9F81880D}"/>
    <cellStyle name="Millares 212 3 2 4 4" xfId="8032" xr:uid="{6FCD3B79-6477-4C5E-B721-01B1B788AAB0}"/>
    <cellStyle name="Millares 212 3 2 4 4 2" xfId="29535" xr:uid="{A5B2ED69-F8FF-4A2F-83C1-F5536ED58526}"/>
    <cellStyle name="Millares 212 3 2 4 5" xfId="9689" xr:uid="{25554FDA-B86B-41EF-8B6D-D1269AD85890}"/>
    <cellStyle name="Millares 212 3 2 4 5 2" xfId="31192" xr:uid="{D2135B8C-80FC-4D6B-9694-7E7119CC5321}"/>
    <cellStyle name="Millares 212 3 2 4 6" xfId="16324" xr:uid="{A5FCF21B-3736-4276-9E6E-BA6BCD3E2C8E}"/>
    <cellStyle name="Millares 212 3 2 4 6 2" xfId="37827" xr:uid="{F1512C83-7AB7-4573-A505-83CE784C9207}"/>
    <cellStyle name="Millares 212 3 2 4 7" xfId="22929" xr:uid="{A136FB42-F242-482B-B286-F126CF7BCE9D}"/>
    <cellStyle name="Millares 212 3 2 4 8" xfId="44432" xr:uid="{10A6B476-ED79-4350-B49D-AF8E3F10F438}"/>
    <cellStyle name="Millares 212 3 2 5" xfId="2110" xr:uid="{B8B36AEA-3257-4D81-9726-B7BDB1E4D843}"/>
    <cellStyle name="Millares 212 3 2 5 2" xfId="10376" xr:uid="{EDDDFCE5-5737-4E74-A79D-D7A29E57CF6A}"/>
    <cellStyle name="Millares 212 3 2 5 2 2" xfId="31879" xr:uid="{8030E0E0-272F-4F36-B41C-F55BE12369AD}"/>
    <cellStyle name="Millares 212 3 2 5 3" xfId="17011" xr:uid="{492179BA-D29B-435F-987F-1E76D5094D4F}"/>
    <cellStyle name="Millares 212 3 2 5 3 2" xfId="38514" xr:uid="{74E9B75C-ED8F-4390-9137-983BA378AA56}"/>
    <cellStyle name="Millares 212 3 2 5 4" xfId="23616" xr:uid="{D3001EDD-6A87-476A-A111-3EB9AED8A625}"/>
    <cellStyle name="Millares 212 3 2 5 5" xfId="45119" xr:uid="{5DDE62D6-658F-4120-ADC7-8D7AA2C6CED8}"/>
    <cellStyle name="Millares 212 3 2 6" xfId="2658" xr:uid="{51AAE04D-2DFA-46ED-B972-FBA892EA2E15}"/>
    <cellStyle name="Millares 212 3 2 6 2" xfId="10924" xr:uid="{247E17B2-35BB-4C4D-B3B8-0D0E5B2DA8DC}"/>
    <cellStyle name="Millares 212 3 2 6 2 2" xfId="32427" xr:uid="{F3A0F856-1CA5-4498-9C87-ABD03C2CFB4E}"/>
    <cellStyle name="Millares 212 3 2 6 3" xfId="17559" xr:uid="{A0C7E549-A2FE-4D4E-BC8D-2AAFB976B6B2}"/>
    <cellStyle name="Millares 212 3 2 6 3 2" xfId="39062" xr:uid="{22FAF67E-DABF-4102-80A6-5A8F4AB4B456}"/>
    <cellStyle name="Millares 212 3 2 6 4" xfId="24164" xr:uid="{BCEAAFD3-2AC3-4C98-A37D-B4975430F11D}"/>
    <cellStyle name="Millares 212 3 2 6 5" xfId="45667" xr:uid="{04D419B6-E207-4616-BF76-62016B11CC7E}"/>
    <cellStyle name="Millares 212 3 2 7" xfId="3306" xr:uid="{ADB631EF-FC46-44D6-B6BB-EF11B5614B70}"/>
    <cellStyle name="Millares 212 3 2 7 2" xfId="11572" xr:uid="{B6520AF5-FA38-4D4A-952E-A79A4147B93A}"/>
    <cellStyle name="Millares 212 3 2 7 2 2" xfId="33075" xr:uid="{24EE53A4-FBAC-4548-B55E-73061B3B1B98}"/>
    <cellStyle name="Millares 212 3 2 7 3" xfId="18207" xr:uid="{115F18ED-3F21-4A95-AAE9-441413DA3599}"/>
    <cellStyle name="Millares 212 3 2 7 3 2" xfId="39710" xr:uid="{01A27DE7-9A90-4DC5-98B4-153149E5F4D3}"/>
    <cellStyle name="Millares 212 3 2 7 4" xfId="24812" xr:uid="{F27AAF0D-0BD5-472A-A1B5-450C332228A1}"/>
    <cellStyle name="Millares 212 3 2 7 5" xfId="46315" xr:uid="{9BDA4743-CB51-4159-A90D-6E189D3F15ED}"/>
    <cellStyle name="Millares 212 3 2 8" xfId="4802" xr:uid="{E76D07A8-59A0-4F71-85FA-02E6923B89ED}"/>
    <cellStyle name="Millares 212 3 2 8 2" xfId="13068" xr:uid="{375091FF-4A2A-4832-81FE-7C295D1A0ADF}"/>
    <cellStyle name="Millares 212 3 2 8 2 2" xfId="34571" xr:uid="{6CF4DED1-8FC1-43AE-A95E-CC092A50D35C}"/>
    <cellStyle name="Millares 212 3 2 8 3" xfId="19703" xr:uid="{ACB1AA76-B254-4776-A704-463FEE7B5FE2}"/>
    <cellStyle name="Millares 212 3 2 8 3 2" xfId="41206" xr:uid="{8576AB8B-80D6-417B-9069-4B475CEB5B1A}"/>
    <cellStyle name="Millares 212 3 2 8 4" xfId="26308" xr:uid="{9BD98B76-4D8E-4AE3-ADE4-A0BACDE06A47}"/>
    <cellStyle name="Millares 212 3 2 8 5" xfId="47811" xr:uid="{545D60FC-2DAF-470E-814E-430D11923EF9}"/>
    <cellStyle name="Millares 212 3 2 9" xfId="5445" xr:uid="{F4FC059F-2BE9-43F0-8849-1840990D4A39}"/>
    <cellStyle name="Millares 212 3 2 9 2" xfId="13711" xr:uid="{1C235040-40A5-4BAE-AA8B-8FBBC283C920}"/>
    <cellStyle name="Millares 212 3 2 9 2 2" xfId="35214" xr:uid="{5E68A9C7-3111-47C3-A11C-B018D4E6E4A1}"/>
    <cellStyle name="Millares 212 3 2 9 3" xfId="20346" xr:uid="{CB5D6836-FE66-4918-86D1-08E018774F84}"/>
    <cellStyle name="Millares 212 3 2 9 3 2" xfId="41849" xr:uid="{EAAA3C58-305D-46BA-B589-30A4D21548E3}"/>
    <cellStyle name="Millares 212 3 2 9 4" xfId="26951" xr:uid="{C3BDAE93-7305-465D-B59E-2E39CB08CEF9}"/>
    <cellStyle name="Millares 212 3 2 9 5" xfId="48454" xr:uid="{3C010A14-0232-4D16-AC48-FDF017F91D67}"/>
    <cellStyle name="Millares 212 3 3" xfId="348" xr:uid="{7681BDB0-055F-4172-9BDE-23CA0C878433}"/>
    <cellStyle name="Millares 212 3 3 10" xfId="15251" xr:uid="{CBC62110-EB8B-4844-8870-DBA7A639329E}"/>
    <cellStyle name="Millares 212 3 3 10 2" xfId="36754" xr:uid="{391DFA67-6318-407C-9B91-2FA026A8E1D4}"/>
    <cellStyle name="Millares 212 3 3 11" xfId="21856" xr:uid="{BC12EA7F-0B82-4351-B370-657A6D96EA06}"/>
    <cellStyle name="Millares 212 3 3 12" xfId="43359" xr:uid="{8EC3F91A-91C2-415D-8171-45F21D70364D}"/>
    <cellStyle name="Millares 212 3 3 2" xfId="1296" xr:uid="{3C227BE0-9C3B-41B7-9CE0-94A2926A50B7}"/>
    <cellStyle name="Millares 212 3 3 2 2" xfId="4125" xr:uid="{C76B4EFF-7689-4A56-953E-85E0E192EFEB}"/>
    <cellStyle name="Millares 212 3 3 2 2 2" xfId="12391" xr:uid="{3CB375BD-205D-4599-AD93-3D6EC8E5A81E}"/>
    <cellStyle name="Millares 212 3 3 2 2 2 2" xfId="33894" xr:uid="{F1BD934C-8E4D-4EC8-968F-600FC58B5500}"/>
    <cellStyle name="Millares 212 3 3 2 2 3" xfId="19026" xr:uid="{5DB864BE-C8F2-447B-8E4B-89BD4C79EE67}"/>
    <cellStyle name="Millares 212 3 3 2 2 3 2" xfId="40529" xr:uid="{7C7D3520-9487-4780-8B1E-E2E1FAAC2DA1}"/>
    <cellStyle name="Millares 212 3 3 2 2 4" xfId="25631" xr:uid="{35302D02-3943-477B-B5B7-14C23600BEB1}"/>
    <cellStyle name="Millares 212 3 3 2 2 5" xfId="47134" xr:uid="{7C02AC5C-00D4-46EE-B087-45F9FB42E0D5}"/>
    <cellStyle name="Millares 212 3 3 2 3" xfId="6264" xr:uid="{97781B67-2876-4C39-95B4-EAFDE4F96BC8}"/>
    <cellStyle name="Millares 212 3 3 2 3 2" xfId="14530" xr:uid="{E264C10B-AEE4-4D51-9BAF-741C6E8C4785}"/>
    <cellStyle name="Millares 212 3 3 2 3 2 2" xfId="36033" xr:uid="{98F566F2-026D-457C-B948-2B23DE68C2A2}"/>
    <cellStyle name="Millares 212 3 3 2 3 3" xfId="21165" xr:uid="{D3FC2769-C96B-4F73-A8C1-77E88CEBA591}"/>
    <cellStyle name="Millares 212 3 3 2 3 3 2" xfId="42668" xr:uid="{9DC16DE5-BD2E-46EB-8BCF-C12EA010031A}"/>
    <cellStyle name="Millares 212 3 3 2 3 4" xfId="27770" xr:uid="{FB5AB9C1-F4EE-4A23-A5DD-93B68717D6AB}"/>
    <cellStyle name="Millares 212 3 3 2 3 5" xfId="49273" xr:uid="{36E3374A-E419-4C3D-A46F-D041817FD5B7}"/>
    <cellStyle name="Millares 212 3 3 2 4" xfId="7905" xr:uid="{E7644C9E-A2E0-4332-8B63-C7400036184F}"/>
    <cellStyle name="Millares 212 3 3 2 4 2" xfId="29408" xr:uid="{D8CCB2E1-B44D-4D83-A07B-5F462429DAC8}"/>
    <cellStyle name="Millares 212 3 3 2 5" xfId="9562" xr:uid="{CC591BCB-D310-4529-8369-45F9D318BA11}"/>
    <cellStyle name="Millares 212 3 3 2 5 2" xfId="31065" xr:uid="{211E179E-FBAC-4D85-9E57-2484C93172AB}"/>
    <cellStyle name="Millares 212 3 3 2 6" xfId="16197" xr:uid="{9C0FAB15-3430-47EF-8DEF-90CC0BB5EAD7}"/>
    <cellStyle name="Millares 212 3 3 2 6 2" xfId="37700" xr:uid="{A01120F1-8905-4156-AE15-E1A58B477113}"/>
    <cellStyle name="Millares 212 3 3 2 7" xfId="22802" xr:uid="{9594F54D-9775-401D-B6BD-D4D50CDE5B92}"/>
    <cellStyle name="Millares 212 3 3 2 8" xfId="44305" xr:uid="{B2257424-5EFD-4D77-B48A-D7502D3F0526}"/>
    <cellStyle name="Millares 212 3 3 3" xfId="1983" xr:uid="{A5C5EC51-97FF-4CC3-B4B4-FE6AE58F5EF6}"/>
    <cellStyle name="Millares 212 3 3 3 2" xfId="10249" xr:uid="{2FB474FA-4E68-4051-B6F6-C6A723B6E23D}"/>
    <cellStyle name="Millares 212 3 3 3 2 2" xfId="31752" xr:uid="{DBE46850-08E3-4F24-965F-AD27B41D4910}"/>
    <cellStyle name="Millares 212 3 3 3 3" xfId="16884" xr:uid="{118942EF-CB54-448B-9C45-3BE66BC70CED}"/>
    <cellStyle name="Millares 212 3 3 3 3 2" xfId="38387" xr:uid="{5AE9672E-B115-4FCB-B14E-05D4B88F468C}"/>
    <cellStyle name="Millares 212 3 3 3 4" xfId="23489" xr:uid="{26611C77-948C-452F-AD00-4694E091A71E}"/>
    <cellStyle name="Millares 212 3 3 3 5" xfId="44992" xr:uid="{2B056336-C80A-4F4B-93B4-8E306E107B00}"/>
    <cellStyle name="Millares 212 3 3 4" xfId="2782" xr:uid="{4F6A087C-BB4A-459F-98DD-A4D960B6F999}"/>
    <cellStyle name="Millares 212 3 3 4 2" xfId="11048" xr:uid="{42BDE80C-EDC3-4A56-8EDD-056AF955C30A}"/>
    <cellStyle name="Millares 212 3 3 4 2 2" xfId="32551" xr:uid="{1F303279-E91E-4597-8340-621BE888A45E}"/>
    <cellStyle name="Millares 212 3 3 4 3" xfId="17683" xr:uid="{652E0EFA-23E0-4D00-A1D0-82F050633341}"/>
    <cellStyle name="Millares 212 3 3 4 3 2" xfId="39186" xr:uid="{102A78C8-D9C7-4E30-9100-9AE904C1D96E}"/>
    <cellStyle name="Millares 212 3 3 4 4" xfId="24288" xr:uid="{792703DB-5D5D-4DE2-ADE2-CA74B0715D2A}"/>
    <cellStyle name="Millares 212 3 3 4 5" xfId="45791" xr:uid="{892A71CA-3019-42EF-94B7-CB65B10CE866}"/>
    <cellStyle name="Millares 212 3 3 5" xfId="3179" xr:uid="{42A51E23-83D5-41D4-959D-13C3B8DFF4AE}"/>
    <cellStyle name="Millares 212 3 3 5 2" xfId="11445" xr:uid="{A5004037-98E6-449A-9F29-237A7098F876}"/>
    <cellStyle name="Millares 212 3 3 5 2 2" xfId="32948" xr:uid="{C310AFDB-C939-49EF-BD64-616232E43E3F}"/>
    <cellStyle name="Millares 212 3 3 5 3" xfId="18080" xr:uid="{045ECE40-6E7C-4A5B-B7E6-9AE599B71858}"/>
    <cellStyle name="Millares 212 3 3 5 3 2" xfId="39583" xr:uid="{0B9900F4-3EE4-4855-9030-14DA2308CB1A}"/>
    <cellStyle name="Millares 212 3 3 5 4" xfId="24685" xr:uid="{9275E4A0-81A6-4893-94B5-6AD1B6AD6F81}"/>
    <cellStyle name="Millares 212 3 3 5 5" xfId="46188" xr:uid="{261DCA11-8269-427E-93FE-D6F8EDEB15EA}"/>
    <cellStyle name="Millares 212 3 3 6" xfId="4926" xr:uid="{E280BBFB-935F-4ACD-B4A2-7E23BC50A10F}"/>
    <cellStyle name="Millares 212 3 3 6 2" xfId="13192" xr:uid="{B4F92C95-D3D4-46E6-B15F-D00CE049AA07}"/>
    <cellStyle name="Millares 212 3 3 6 2 2" xfId="34695" xr:uid="{B731687F-6686-4E59-8CED-6D730E8FF41A}"/>
    <cellStyle name="Millares 212 3 3 6 3" xfId="19827" xr:uid="{273892CF-453A-4D9F-B3E3-B67B59266FC2}"/>
    <cellStyle name="Millares 212 3 3 6 3 2" xfId="41330" xr:uid="{AB12BF9F-B905-451D-B076-0F6F78454523}"/>
    <cellStyle name="Millares 212 3 3 6 4" xfId="26432" xr:uid="{D377597A-0326-4B5A-8928-89C12E60D4C7}"/>
    <cellStyle name="Millares 212 3 3 6 5" xfId="47935" xr:uid="{FDC9A20A-6588-4463-8830-C5AA27969ECC}"/>
    <cellStyle name="Millares 212 3 3 7" xfId="5318" xr:uid="{DB72DAAA-0598-4470-8139-AA3BAC362F7C}"/>
    <cellStyle name="Millares 212 3 3 7 2" xfId="13584" xr:uid="{68117403-63B0-4151-9D81-A96208D10EB5}"/>
    <cellStyle name="Millares 212 3 3 7 2 2" xfId="35087" xr:uid="{344BEA35-7F58-49B8-9EC1-BB03E5B7DC70}"/>
    <cellStyle name="Millares 212 3 3 7 3" xfId="20219" xr:uid="{12759CCB-96C4-418A-B7AF-B4695D5D4D6B}"/>
    <cellStyle name="Millares 212 3 3 7 3 2" xfId="41722" xr:uid="{76E7C892-EF18-4026-81DF-71014A69B0F2}"/>
    <cellStyle name="Millares 212 3 3 7 4" xfId="26824" xr:uid="{0D442D78-4E5B-419A-A0E4-C5DCA3211B15}"/>
    <cellStyle name="Millares 212 3 3 7 5" xfId="48327" xr:uid="{35EED160-7517-491A-B766-3C6FC7E78CD7}"/>
    <cellStyle name="Millares 212 3 3 8" xfId="6959" xr:uid="{4736CA50-5E00-4FC1-ACDD-4CC90421864F}"/>
    <cellStyle name="Millares 212 3 3 8 2" xfId="28462" xr:uid="{979285D4-61CF-4787-A039-FF444422E360}"/>
    <cellStyle name="Millares 212 3 3 9" xfId="8615" xr:uid="{0EB99AE1-A8D7-4E9A-91A1-F5040926EF15}"/>
    <cellStyle name="Millares 212 3 3 9 2" xfId="30118" xr:uid="{64623BC2-4D0F-48D2-BC34-1518AA4FA4C8}"/>
    <cellStyle name="Millares 212 3 4" xfId="632" xr:uid="{570BE072-DC38-4A6F-8D3A-1B7AB63B6C4C}"/>
    <cellStyle name="Millares 212 3 4 10" xfId="43641" xr:uid="{03C40EC2-B1A7-443B-A876-310424A15314}"/>
    <cellStyle name="Millares 212 3 4 2" xfId="1578" xr:uid="{6B4089C3-09B2-4AEF-9A44-B182830CDBE2}"/>
    <cellStyle name="Millares 212 3 4 2 2" xfId="4407" xr:uid="{181829C5-592B-45B6-9162-A8E986C769F2}"/>
    <cellStyle name="Millares 212 3 4 2 2 2" xfId="12673" xr:uid="{3EC20BDF-E8F6-40A4-BB5C-B0B2AF219E7E}"/>
    <cellStyle name="Millares 212 3 4 2 2 2 2" xfId="34176" xr:uid="{D6CB2AAE-EB2B-4AA1-AC37-87DACC6DDA6A}"/>
    <cellStyle name="Millares 212 3 4 2 2 3" xfId="19308" xr:uid="{5AB6420A-EBC4-4018-AD17-E381CE59DD4A}"/>
    <cellStyle name="Millares 212 3 4 2 2 3 2" xfId="40811" xr:uid="{3BCC273A-C42A-4295-B3EA-B64A425AF3C8}"/>
    <cellStyle name="Millares 212 3 4 2 2 4" xfId="25913" xr:uid="{83F35FEF-5E40-42FF-BD54-F7DB72D66A33}"/>
    <cellStyle name="Millares 212 3 4 2 2 5" xfId="47416" xr:uid="{A7B22836-A10A-42C2-AC8E-8C5521851997}"/>
    <cellStyle name="Millares 212 3 4 2 3" xfId="6546" xr:uid="{3B012BE8-44B7-4A6E-87D3-DCEFB56451FE}"/>
    <cellStyle name="Millares 212 3 4 2 3 2" xfId="14812" xr:uid="{1A930A5A-7D0A-4A0F-96AE-059286EC999C}"/>
    <cellStyle name="Millares 212 3 4 2 3 2 2" xfId="36315" xr:uid="{EB8BBA70-4DC3-48C3-BB90-4672DD3DD28E}"/>
    <cellStyle name="Millares 212 3 4 2 3 3" xfId="21447" xr:uid="{ED241A47-722F-4A76-AAEA-B160D4BBEBD9}"/>
    <cellStyle name="Millares 212 3 4 2 3 3 2" xfId="42950" xr:uid="{6E76821F-308E-4DDF-986E-B007892D37B0}"/>
    <cellStyle name="Millares 212 3 4 2 3 4" xfId="28052" xr:uid="{280B6025-657E-4FD9-AEE8-059DA30BC285}"/>
    <cellStyle name="Millares 212 3 4 2 3 5" xfId="49555" xr:uid="{C00306B6-DE01-45D7-B9B7-E3F7F8C75E5D}"/>
    <cellStyle name="Millares 212 3 4 2 4" xfId="8187" xr:uid="{EB360828-35ED-43C9-B9C4-F63D5444BDA1}"/>
    <cellStyle name="Millares 212 3 4 2 4 2" xfId="29690" xr:uid="{6B7E191D-4F4F-45B7-97F9-78E50930EB4C}"/>
    <cellStyle name="Millares 212 3 4 2 5" xfId="9844" xr:uid="{51C3E7EB-ECAF-4395-9749-C2D2444D620C}"/>
    <cellStyle name="Millares 212 3 4 2 5 2" xfId="31347" xr:uid="{EF153EDB-8736-4C49-9A35-BA45F34CEFE4}"/>
    <cellStyle name="Millares 212 3 4 2 6" xfId="16479" xr:uid="{8830A881-D219-469B-A55D-3E4D990F5EC7}"/>
    <cellStyle name="Millares 212 3 4 2 6 2" xfId="37982" xr:uid="{A5EA54E9-B467-4DD0-ACD6-B4466A9D63A0}"/>
    <cellStyle name="Millares 212 3 4 2 7" xfId="23084" xr:uid="{F8E8846D-03CE-44DC-801E-759F8C4AC2C0}"/>
    <cellStyle name="Millares 212 3 4 2 8" xfId="44587" xr:uid="{32D5BC53-65F7-4C6B-AAE1-1B2D14859BD6}"/>
    <cellStyle name="Millares 212 3 4 3" xfId="2265" xr:uid="{74ECA6BE-D096-4B31-B754-FAADDE018602}"/>
    <cellStyle name="Millares 212 3 4 3 2" xfId="10531" xr:uid="{5430310C-6138-43B6-9F98-BCEE37E42372}"/>
    <cellStyle name="Millares 212 3 4 3 2 2" xfId="32034" xr:uid="{3A27A6E3-12BB-47BB-91CB-DB617C4D1DC0}"/>
    <cellStyle name="Millares 212 3 4 3 3" xfId="17166" xr:uid="{B5430453-D3C8-4D42-8D07-2816DCB52086}"/>
    <cellStyle name="Millares 212 3 4 3 3 2" xfId="38669" xr:uid="{A753F420-FDD6-4BB3-BA60-1F6FCA1C084E}"/>
    <cellStyle name="Millares 212 3 4 3 4" xfId="23771" xr:uid="{AA5EAD31-3277-4526-A5B9-76EE50C0876D}"/>
    <cellStyle name="Millares 212 3 4 3 5" xfId="45274" xr:uid="{48AC1D66-C5AF-430B-BE12-9A1E54498C56}"/>
    <cellStyle name="Millares 212 3 4 4" xfId="3461" xr:uid="{B0255646-6B63-496D-9ECB-9055F0229F4F}"/>
    <cellStyle name="Millares 212 3 4 4 2" xfId="11727" xr:uid="{45345A0A-D0C7-491F-BC92-5DCCEB286947}"/>
    <cellStyle name="Millares 212 3 4 4 2 2" xfId="33230" xr:uid="{79C384EC-A143-44D0-BC62-1D81D260F2A0}"/>
    <cellStyle name="Millares 212 3 4 4 3" xfId="18362" xr:uid="{A1908679-DC3C-4C81-9451-F7A0D47D2CB8}"/>
    <cellStyle name="Millares 212 3 4 4 3 2" xfId="39865" xr:uid="{E9143058-677C-4B3C-8D65-B12A19DF84E5}"/>
    <cellStyle name="Millares 212 3 4 4 4" xfId="24967" xr:uid="{0E37CFE1-E761-441F-94F1-238FA1CADCA6}"/>
    <cellStyle name="Millares 212 3 4 4 5" xfId="46470" xr:uid="{FE501617-A8B6-4A73-967C-7A0BBE63A59C}"/>
    <cellStyle name="Millares 212 3 4 5" xfId="5600" xr:uid="{FC5038A4-4057-4487-A7F1-023C383B5F01}"/>
    <cellStyle name="Millares 212 3 4 5 2" xfId="13866" xr:uid="{26AE827E-9B0C-4468-897B-317713B79975}"/>
    <cellStyle name="Millares 212 3 4 5 2 2" xfId="35369" xr:uid="{9BE06E78-1ED9-4B13-BCDD-DAF1FBD44FAF}"/>
    <cellStyle name="Millares 212 3 4 5 3" xfId="20501" xr:uid="{BFE96219-DF31-4450-9978-00286C75C124}"/>
    <cellStyle name="Millares 212 3 4 5 3 2" xfId="42004" xr:uid="{F27146CF-84A1-425F-A553-798930A35FD1}"/>
    <cellStyle name="Millares 212 3 4 5 4" xfId="27106" xr:uid="{E71B6B2F-7665-4BC1-A818-1BDF17FE7463}"/>
    <cellStyle name="Millares 212 3 4 5 5" xfId="48609" xr:uid="{6D5F939D-C8B8-4117-8637-0D2B0049EAC5}"/>
    <cellStyle name="Millares 212 3 4 6" xfId="7241" xr:uid="{CEB45064-C607-4579-9682-3E722AF97C16}"/>
    <cellStyle name="Millares 212 3 4 6 2" xfId="28744" xr:uid="{FAE0880C-291A-42CC-AB6B-2DA2A08B7F41}"/>
    <cellStyle name="Millares 212 3 4 7" xfId="8898" xr:uid="{E5A36F51-4517-45D2-A314-BD69C81A5CAD}"/>
    <cellStyle name="Millares 212 3 4 7 2" xfId="30401" xr:uid="{F8507027-64B5-4A4F-ADC0-602C76201641}"/>
    <cellStyle name="Millares 212 3 4 8" xfId="15533" xr:uid="{4CC0B550-6ECE-4898-8103-A85D03E30D70}"/>
    <cellStyle name="Millares 212 3 4 8 2" xfId="37036" xr:uid="{920F5C6F-6E26-4CB7-8448-EC6BEB0BEEF9}"/>
    <cellStyle name="Millares 212 3 4 9" xfId="22138" xr:uid="{854CC138-862B-42F8-98FE-EF781DF28F45}"/>
    <cellStyle name="Millares 212 3 5" xfId="900" xr:uid="{7EA36C6B-D72D-4710-B5F7-38D8BB51FDDF}"/>
    <cellStyle name="Millares 212 3 5 2" xfId="3729" xr:uid="{842A3EEF-8E1E-4950-8282-BDC0035E7B5B}"/>
    <cellStyle name="Millares 212 3 5 2 2" xfId="11995" xr:uid="{F878EDAD-BB0F-4C9F-97BA-5D37105AF5E9}"/>
    <cellStyle name="Millares 212 3 5 2 2 2" xfId="33498" xr:uid="{50A251C3-02F3-4218-9C2A-5D97F45C7880}"/>
    <cellStyle name="Millares 212 3 5 2 3" xfId="18630" xr:uid="{51F9A592-7EA8-40BB-BEDD-A18D64200697}"/>
    <cellStyle name="Millares 212 3 5 2 3 2" xfId="40133" xr:uid="{130B7681-FFBF-4118-A18A-CF545DDBDB5C}"/>
    <cellStyle name="Millares 212 3 5 2 4" xfId="25235" xr:uid="{2FD05F8A-0F8D-467C-A06E-2E89132D1D6D}"/>
    <cellStyle name="Millares 212 3 5 2 5" xfId="46738" xr:uid="{04CB9FB3-3000-4853-9417-E95D22A83382}"/>
    <cellStyle name="Millares 212 3 5 3" xfId="5868" xr:uid="{6DD9B6BF-BC0D-4E54-9168-3186CBD1C5A6}"/>
    <cellStyle name="Millares 212 3 5 3 2" xfId="14134" xr:uid="{6AA0DC7B-A01B-4D45-8930-413AA6ABD056}"/>
    <cellStyle name="Millares 212 3 5 3 2 2" xfId="35637" xr:uid="{1CB339B7-69B3-476F-811C-6BDD74A2A195}"/>
    <cellStyle name="Millares 212 3 5 3 3" xfId="20769" xr:uid="{2805A99E-0AEE-48BA-9CD8-1C0A0550A1CC}"/>
    <cellStyle name="Millares 212 3 5 3 3 2" xfId="42272" xr:uid="{8D49B567-AFBE-404E-B6C5-9192434CB04E}"/>
    <cellStyle name="Millares 212 3 5 3 4" xfId="27374" xr:uid="{60A758BE-5ECD-4FF4-BC07-E7DFE4CB8666}"/>
    <cellStyle name="Millares 212 3 5 3 5" xfId="48877" xr:uid="{8632D1F6-7D10-4ECB-BCD0-12A96162FD9F}"/>
    <cellStyle name="Millares 212 3 5 4" xfId="7509" xr:uid="{64B53A32-03F4-494B-BF35-079067FE5DF3}"/>
    <cellStyle name="Millares 212 3 5 4 2" xfId="29012" xr:uid="{ECA1A657-0585-456E-BA4B-6FA065E5B15C}"/>
    <cellStyle name="Millares 212 3 5 5" xfId="9166" xr:uid="{6249E7C2-140C-49F5-BAC2-4A2458820E6F}"/>
    <cellStyle name="Millares 212 3 5 5 2" xfId="30669" xr:uid="{CBB72784-CC40-425F-AF67-F070255C139E}"/>
    <cellStyle name="Millares 212 3 5 6" xfId="15801" xr:uid="{B0E451B8-7875-4400-BDD5-962019E9BA43}"/>
    <cellStyle name="Millares 212 3 5 6 2" xfId="37304" xr:uid="{3E48E667-363A-4278-B5C4-197535672838}"/>
    <cellStyle name="Millares 212 3 5 7" xfId="22406" xr:uid="{168EFAD7-DC9A-4A64-93A9-6A86D0FC4062}"/>
    <cellStyle name="Millares 212 3 5 8" xfId="43909" xr:uid="{56611275-D144-431F-99CF-B429AC27BE92}"/>
    <cellStyle name="Millares 212 3 6" xfId="1161" xr:uid="{7EFA75B5-33AE-40CC-AFE1-9D1B833569CD}"/>
    <cellStyle name="Millares 212 3 6 2" xfId="3990" xr:uid="{51AC76A5-7553-4E66-AA7C-30DE2C1FE856}"/>
    <cellStyle name="Millares 212 3 6 2 2" xfId="12256" xr:uid="{BDA2C994-C49E-4343-A34B-B5C446F25C89}"/>
    <cellStyle name="Millares 212 3 6 2 2 2" xfId="33759" xr:uid="{0DAF6A91-045D-4338-B97D-4DAC26A4E8EF}"/>
    <cellStyle name="Millares 212 3 6 2 3" xfId="18891" xr:uid="{982B8F22-33FC-4CD5-808F-13E00B5C374C}"/>
    <cellStyle name="Millares 212 3 6 2 3 2" xfId="40394" xr:uid="{5F3A3511-4AA6-4AFF-8E4E-18F09316C4D4}"/>
    <cellStyle name="Millares 212 3 6 2 4" xfId="25496" xr:uid="{AADA1318-9C59-4564-8181-F3D1C3D4BA56}"/>
    <cellStyle name="Millares 212 3 6 2 5" xfId="46999" xr:uid="{14E7EE1F-512A-4E5D-A8D3-DD61A5964847}"/>
    <cellStyle name="Millares 212 3 6 3" xfId="6129" xr:uid="{609B6ED6-6ECE-45A4-A5CA-DF9D2356D230}"/>
    <cellStyle name="Millares 212 3 6 3 2" xfId="14395" xr:uid="{634463FC-D0F3-4EDE-AE87-33A68F885039}"/>
    <cellStyle name="Millares 212 3 6 3 2 2" xfId="35898" xr:uid="{5B27F2E6-BA37-4CBF-B521-5AF6D5764877}"/>
    <cellStyle name="Millares 212 3 6 3 3" xfId="21030" xr:uid="{7E9EE304-41F8-40DA-AF44-497FF4CA76ED}"/>
    <cellStyle name="Millares 212 3 6 3 3 2" xfId="42533" xr:uid="{D24D3A0B-3994-4C74-8C1F-B9289C1F0C56}"/>
    <cellStyle name="Millares 212 3 6 3 4" xfId="27635" xr:uid="{E8226B05-DC4A-4803-A53F-360ABD6594CE}"/>
    <cellStyle name="Millares 212 3 6 3 5" xfId="49138" xr:uid="{7B0441CC-328D-4C7C-8E33-604B41037D29}"/>
    <cellStyle name="Millares 212 3 6 4" xfId="7770" xr:uid="{630C0898-6467-437D-8C3C-16DDA934A997}"/>
    <cellStyle name="Millares 212 3 6 4 2" xfId="29273" xr:uid="{5B913B96-F498-4D1B-9848-CF68853BA11E}"/>
    <cellStyle name="Millares 212 3 6 5" xfId="9427" xr:uid="{7298754D-26C5-4AB0-9E6A-2E33EBD4E584}"/>
    <cellStyle name="Millares 212 3 6 5 2" xfId="30930" xr:uid="{5778F419-25A2-422B-8FB6-019116ABFCA7}"/>
    <cellStyle name="Millares 212 3 6 6" xfId="16062" xr:uid="{42FEE29D-2E55-4BE6-8CF3-8BC4E8A8336C}"/>
    <cellStyle name="Millares 212 3 6 6 2" xfId="37565" xr:uid="{A42B7AC2-CAE2-4619-B454-4860E5C69353}"/>
    <cellStyle name="Millares 212 3 6 7" xfId="22667" xr:uid="{3B484A64-BA16-48BC-AB11-F3A02F0E4D9C}"/>
    <cellStyle name="Millares 212 3 6 8" xfId="44170" xr:uid="{6D5C33BE-011F-47E4-BB87-60760325172A}"/>
    <cellStyle name="Millares 212 3 7" xfId="1849" xr:uid="{8E294A8A-8078-4293-872C-B0DB9E5116C1}"/>
    <cellStyle name="Millares 212 3 7 2" xfId="10115" xr:uid="{FE252272-D480-4EFA-A2C0-82490C5E8E35}"/>
    <cellStyle name="Millares 212 3 7 2 2" xfId="31618" xr:uid="{E0BE8CDF-97D7-4BA2-8E93-CC8E6400045B}"/>
    <cellStyle name="Millares 212 3 7 3" xfId="16750" xr:uid="{479001C6-82E6-45EE-8936-D1CEBCD8F983}"/>
    <cellStyle name="Millares 212 3 7 3 2" xfId="38253" xr:uid="{5C75B40F-A9B0-4A41-9DE7-BACB1902E7B7}"/>
    <cellStyle name="Millares 212 3 7 4" xfId="23355" xr:uid="{900B85C4-C997-40F9-8D0C-97818AF3477F}"/>
    <cellStyle name="Millares 212 3 7 5" xfId="44858" xr:uid="{AD2F74AF-7DCC-47A8-8848-441424039951}"/>
    <cellStyle name="Millares 212 3 8" xfId="2534" xr:uid="{965CA41B-7A88-4085-8356-F4ABDD0015A9}"/>
    <cellStyle name="Millares 212 3 8 2" xfId="10800" xr:uid="{2FA02007-1866-4D9F-A774-D22CEC2D7C32}"/>
    <cellStyle name="Millares 212 3 8 2 2" xfId="32303" xr:uid="{D65818B2-6289-4566-B76E-50EEC6C5EEDD}"/>
    <cellStyle name="Millares 212 3 8 3" xfId="17435" xr:uid="{1FA8C072-B36C-4D26-BD45-6EC020470365}"/>
    <cellStyle name="Millares 212 3 8 3 2" xfId="38938" xr:uid="{F7867088-8C5C-4F13-9403-990F800355FF}"/>
    <cellStyle name="Millares 212 3 8 4" xfId="24040" xr:uid="{C8799F75-F15C-4342-B7A8-5F6523DAAED0}"/>
    <cellStyle name="Millares 212 3 8 5" xfId="45543" xr:uid="{CE362946-D2EB-4798-9176-FB4E79CDABCA}"/>
    <cellStyle name="Millares 212 3 9" xfId="3045" xr:uid="{A7592598-099E-4DCD-972C-1D6F5265364A}"/>
    <cellStyle name="Millares 212 3 9 2" xfId="11311" xr:uid="{F83DE3DA-581B-4DF3-BA57-F2B33E32E19F}"/>
    <cellStyle name="Millares 212 3 9 2 2" xfId="32814" xr:uid="{32AC4F72-0C68-47C9-9B8E-045093678C15}"/>
    <cellStyle name="Millares 212 3 9 3" xfId="17946" xr:uid="{77F67CA7-6680-4AC1-BF8D-01DBF1B2B4F9}"/>
    <cellStyle name="Millares 212 3 9 3 2" xfId="39449" xr:uid="{BF444345-FDF0-41F5-A07D-751FE7BCE42F}"/>
    <cellStyle name="Millares 212 3 9 4" xfId="24551" xr:uid="{AA92BD1C-AFEB-41EE-8A70-C0CD1CEA5E0B}"/>
    <cellStyle name="Millares 212 3 9 5" xfId="46054" xr:uid="{2D2D7429-94C3-4E62-9AF5-81A9B6ABF6D0}"/>
    <cellStyle name="Millares 212 4" xfId="202" xr:uid="{13960FBB-F7D0-40C9-9DCB-340588711988}"/>
    <cellStyle name="Millares 212 4 10" xfId="4721" xr:uid="{89EFD798-F11D-4543-AD68-B79A0C0988C0}"/>
    <cellStyle name="Millares 212 4 10 2" xfId="12987" xr:uid="{6906328A-441B-4A4A-BCC8-5E5EE2686CC1}"/>
    <cellStyle name="Millares 212 4 10 2 2" xfId="34490" xr:uid="{5B177818-4C6B-4A0B-9B8C-C2A5FA646C15}"/>
    <cellStyle name="Millares 212 4 10 3" xfId="19622" xr:uid="{EEC79645-421D-4429-94B2-6C8E5184DDB8}"/>
    <cellStyle name="Millares 212 4 10 3 2" xfId="41125" xr:uid="{4CD0E0BE-10D0-48B2-A700-1F77D9A11E38}"/>
    <cellStyle name="Millares 212 4 10 4" xfId="26227" xr:uid="{DF5BDB16-EDA5-47CA-8FAF-4936D121CB80}"/>
    <cellStyle name="Millares 212 4 10 5" xfId="47730" xr:uid="{43BBA36A-BEBC-44FF-B6DD-B5B9E59C51F7}"/>
    <cellStyle name="Millares 212 4 11" xfId="5224" xr:uid="{D5119015-FB27-4B64-891A-EE9E85438825}"/>
    <cellStyle name="Millares 212 4 11 2" xfId="13490" xr:uid="{9545C490-9884-4460-A9AE-0BAE6EF95DA3}"/>
    <cellStyle name="Millares 212 4 11 2 2" xfId="34993" xr:uid="{B9ED3777-BAED-492C-B70C-88FBC4AA2576}"/>
    <cellStyle name="Millares 212 4 11 3" xfId="20125" xr:uid="{24FBC44C-252E-4021-B903-58C462E616E6}"/>
    <cellStyle name="Millares 212 4 11 3 2" xfId="41628" xr:uid="{EFE18BFD-4411-429F-9AD8-82E419202C92}"/>
    <cellStyle name="Millares 212 4 11 4" xfId="26730" xr:uid="{F3A495EF-108C-461A-B0CA-B2BD2CFE674A}"/>
    <cellStyle name="Millares 212 4 11 5" xfId="48233" xr:uid="{95E9EFDC-4753-4132-A26B-2212AFDD1EA5}"/>
    <cellStyle name="Millares 212 4 12" xfId="6865" xr:uid="{47BDDAF1-77F5-41A2-9DA6-5C4E0D5350DD}"/>
    <cellStyle name="Millares 212 4 12 2" xfId="28368" xr:uid="{237AD5C2-976F-4555-9EF5-5C112FD23F3F}"/>
    <cellStyle name="Millares 212 4 13" xfId="8519" xr:uid="{F316B84C-45CB-404F-B900-BC00BF54C8A7}"/>
    <cellStyle name="Millares 212 4 13 2" xfId="30022" xr:uid="{15B6C2A0-0E7D-4777-9311-24C26AAB6D8C}"/>
    <cellStyle name="Millares 212 4 14" xfId="15158" xr:uid="{01E65CAA-A760-4442-8D60-49CB52E02FE0}"/>
    <cellStyle name="Millares 212 4 14 2" xfId="36661" xr:uid="{71EE4227-29C8-4E35-AB60-BAADBE2B5252}"/>
    <cellStyle name="Millares 212 4 15" xfId="21763" xr:uid="{BB4AE908-CC76-4DAE-B08A-815C0A41BFFB}"/>
    <cellStyle name="Millares 212 4 16" xfId="43266" xr:uid="{9DCCE273-6A27-4566-BE4A-21BFF4344B76}"/>
    <cellStyle name="Millares 212 4 2" xfId="517" xr:uid="{D2BF327B-F731-467F-8703-ADF1D46931D2}"/>
    <cellStyle name="Millares 212 4 2 10" xfId="7128" xr:uid="{AC48F670-16CA-4A64-8E3E-0C7710CA4E07}"/>
    <cellStyle name="Millares 212 4 2 10 2" xfId="28631" xr:uid="{379CDEEC-40EC-44CC-A68B-C814F0A4CB5D}"/>
    <cellStyle name="Millares 212 4 2 11" xfId="8784" xr:uid="{856425F7-5D67-407D-84CE-ADDED0523840}"/>
    <cellStyle name="Millares 212 4 2 11 2" xfId="30287" xr:uid="{A3214C19-1384-4B9B-B96A-28FEC3CA1932}"/>
    <cellStyle name="Millares 212 4 2 12" xfId="15420" xr:uid="{8DC2B702-27E7-49BD-A827-70B58649A9E1}"/>
    <cellStyle name="Millares 212 4 2 12 2" xfId="36923" xr:uid="{E9A17B05-8EE7-4846-91D8-C2F8F174E54C}"/>
    <cellStyle name="Millares 212 4 2 13" xfId="22025" xr:uid="{E8ECFB34-E1A6-4EA2-BD01-384AE3F9706F}"/>
    <cellStyle name="Millares 212 4 2 14" xfId="43528" xr:uid="{8FD19992-6C2F-40C0-8586-DAA01636680B}"/>
    <cellStyle name="Millares 212 4 2 2" xfId="799" xr:uid="{ACDFD8B3-8AA5-41A5-8DF9-1F16B4CBCE83}"/>
    <cellStyle name="Millares 212 4 2 2 10" xfId="15700" xr:uid="{DF5FC7EF-6B74-471E-9E8E-31F78190FC07}"/>
    <cellStyle name="Millares 212 4 2 2 10 2" xfId="37203" xr:uid="{E471E2FB-6885-4BCB-85ED-1331286271A2}"/>
    <cellStyle name="Millares 212 4 2 2 11" xfId="22305" xr:uid="{1177B3EF-5A45-481B-A284-0FCFA9CCF9A3}"/>
    <cellStyle name="Millares 212 4 2 2 12" xfId="43808" xr:uid="{617EAFA4-80A0-4BC0-A2F5-4330813F8174}"/>
    <cellStyle name="Millares 212 4 2 2 2" xfId="1745" xr:uid="{8D17EF25-63A6-4513-9C36-2A798CCEB857}"/>
    <cellStyle name="Millares 212 4 2 2 2 2" xfId="4574" xr:uid="{21D19D99-BF38-4E04-9E7A-4843A031886E}"/>
    <cellStyle name="Millares 212 4 2 2 2 2 2" xfId="12840" xr:uid="{A40952AD-63CC-47D6-A744-05BE31E1B237}"/>
    <cellStyle name="Millares 212 4 2 2 2 2 2 2" xfId="34343" xr:uid="{1F249FFF-D4AE-4836-81AC-8BFA5CC378BB}"/>
    <cellStyle name="Millares 212 4 2 2 2 2 3" xfId="19475" xr:uid="{E037C958-DCC5-4782-B05B-92C0959C0EED}"/>
    <cellStyle name="Millares 212 4 2 2 2 2 3 2" xfId="40978" xr:uid="{F6751E88-4602-48A8-A40D-8D5E9FD34149}"/>
    <cellStyle name="Millares 212 4 2 2 2 2 4" xfId="26080" xr:uid="{5EFF9306-3134-4AF6-AEB8-669D6973600B}"/>
    <cellStyle name="Millares 212 4 2 2 2 2 5" xfId="47583" xr:uid="{0D7DBC6F-72A3-485F-AD5D-7044194F7C52}"/>
    <cellStyle name="Millares 212 4 2 2 2 3" xfId="6713" xr:uid="{4184D941-3118-45C7-8C67-DFE6C2F19EC1}"/>
    <cellStyle name="Millares 212 4 2 2 2 3 2" xfId="14979" xr:uid="{F0A83A19-55B8-45B6-9138-CC5C92FED98D}"/>
    <cellStyle name="Millares 212 4 2 2 2 3 2 2" xfId="36482" xr:uid="{422896EE-9E3D-41F7-8C0E-ACCA91630741}"/>
    <cellStyle name="Millares 212 4 2 2 2 3 3" xfId="21614" xr:uid="{2E91BC67-3D45-4DD7-A7A8-26CF5D843FAD}"/>
    <cellStyle name="Millares 212 4 2 2 2 3 3 2" xfId="43117" xr:uid="{689B3248-D5AD-4548-8D32-6175C8AD8A5B}"/>
    <cellStyle name="Millares 212 4 2 2 2 3 4" xfId="28219" xr:uid="{752E3B14-E746-4120-BAB2-85BCF9188F2F}"/>
    <cellStyle name="Millares 212 4 2 2 2 3 5" xfId="49722" xr:uid="{FF30B3BE-BA08-4AE6-802B-4594CB1F2AE3}"/>
    <cellStyle name="Millares 212 4 2 2 2 4" xfId="8354" xr:uid="{62386D82-16A2-4861-9DB7-2B6B099764C0}"/>
    <cellStyle name="Millares 212 4 2 2 2 4 2" xfId="29857" xr:uid="{2F04DBB4-1C73-4065-BBEE-77ABDEC91174}"/>
    <cellStyle name="Millares 212 4 2 2 2 5" xfId="10011" xr:uid="{ED369454-DDBD-4B8F-96EF-14F817035092}"/>
    <cellStyle name="Millares 212 4 2 2 2 5 2" xfId="31514" xr:uid="{C0B24D4F-0845-44AD-AC44-F6C03371E95E}"/>
    <cellStyle name="Millares 212 4 2 2 2 6" xfId="16646" xr:uid="{16BB41F8-261D-4610-955F-37C95EF9D2AC}"/>
    <cellStyle name="Millares 212 4 2 2 2 6 2" xfId="38149" xr:uid="{F4208896-5B3E-4957-84D8-33635854EFE0}"/>
    <cellStyle name="Millares 212 4 2 2 2 7" xfId="23251" xr:uid="{6D5C52C3-0BEE-489B-95EC-9003CAF310E9}"/>
    <cellStyle name="Millares 212 4 2 2 2 8" xfId="44754" xr:uid="{8747CB58-5643-4A00-B914-755D4FED6297}"/>
    <cellStyle name="Millares 212 4 2 2 3" xfId="2432" xr:uid="{5A12A8EC-0B00-4FA1-9222-913401F1AF3E}"/>
    <cellStyle name="Millares 212 4 2 2 3 2" xfId="10698" xr:uid="{D78A11F1-F84A-4230-8E8D-B83B9C326CAA}"/>
    <cellStyle name="Millares 212 4 2 2 3 2 2" xfId="32201" xr:uid="{B436263A-8BFD-4EF9-AD76-849C6FBD73FD}"/>
    <cellStyle name="Millares 212 4 2 2 3 3" xfId="17333" xr:uid="{32B2BA6A-420A-4688-B805-2BB0BDDAF1C5}"/>
    <cellStyle name="Millares 212 4 2 2 3 3 2" xfId="38836" xr:uid="{3D32AE95-FF34-4BFF-A803-83F0468561DE}"/>
    <cellStyle name="Millares 212 4 2 2 3 4" xfId="23938" xr:uid="{262DF9B7-9DA2-4CE4-B8DE-CEE97490AD56}"/>
    <cellStyle name="Millares 212 4 2 2 3 5" xfId="45441" xr:uid="{B63104A8-3B1B-4BA9-889F-25DEB480CAC1}"/>
    <cellStyle name="Millares 212 4 2 2 4" xfId="2949" xr:uid="{7B6A63BD-85F4-4CDD-B9C8-37180D1E9CD6}"/>
    <cellStyle name="Millares 212 4 2 2 4 2" xfId="11215" xr:uid="{8C0FE3F1-49CC-4840-A141-6AE693D94E80}"/>
    <cellStyle name="Millares 212 4 2 2 4 2 2" xfId="32718" xr:uid="{FE09FBF6-42E1-436E-B085-ED0D2B06AD6D}"/>
    <cellStyle name="Millares 212 4 2 2 4 3" xfId="17850" xr:uid="{DFF22BB9-0852-4103-B6D2-7E1069797E34}"/>
    <cellStyle name="Millares 212 4 2 2 4 3 2" xfId="39353" xr:uid="{B397F0CC-8539-4EC5-920A-4D38D3B3AF61}"/>
    <cellStyle name="Millares 212 4 2 2 4 4" xfId="24455" xr:uid="{A205AF9E-EB11-4555-9440-4DF19933CB4C}"/>
    <cellStyle name="Millares 212 4 2 2 4 5" xfId="45958" xr:uid="{76968591-E3AF-4FCD-96FC-EE47AB8979F2}"/>
    <cellStyle name="Millares 212 4 2 2 5" xfId="3628" xr:uid="{8BA5CB71-7D44-488F-BA7D-A8CD53092786}"/>
    <cellStyle name="Millares 212 4 2 2 5 2" xfId="11894" xr:uid="{C9EACB81-1E54-4D16-B8DA-B48ECA948AEC}"/>
    <cellStyle name="Millares 212 4 2 2 5 2 2" xfId="33397" xr:uid="{96462EE6-BBD0-4D78-8CA3-F0BAD7A9D6EE}"/>
    <cellStyle name="Millares 212 4 2 2 5 3" xfId="18529" xr:uid="{7AB4A481-74AC-4CAA-9B82-177CF1081696}"/>
    <cellStyle name="Millares 212 4 2 2 5 3 2" xfId="40032" xr:uid="{F2B1424D-3233-4E26-B06D-07C76DBD776B}"/>
    <cellStyle name="Millares 212 4 2 2 5 4" xfId="25134" xr:uid="{35092ED0-388F-46AD-9BFC-B4E9FDAB46E5}"/>
    <cellStyle name="Millares 212 4 2 2 5 5" xfId="46637" xr:uid="{94B45C84-D787-4F4D-AF27-F6FB1438804A}"/>
    <cellStyle name="Millares 212 4 2 2 6" xfId="5093" xr:uid="{B207F04A-D2E7-421F-8EE3-66AD0CF9BFE7}"/>
    <cellStyle name="Millares 212 4 2 2 6 2" xfId="13359" xr:uid="{38FCBB1E-816D-4E0C-ACEA-AAF71142A767}"/>
    <cellStyle name="Millares 212 4 2 2 6 2 2" xfId="34862" xr:uid="{1A36E38C-F5C9-4A34-95A5-3326F5D44743}"/>
    <cellStyle name="Millares 212 4 2 2 6 3" xfId="19994" xr:uid="{29F04247-D109-45D0-8FED-4352FE271B21}"/>
    <cellStyle name="Millares 212 4 2 2 6 3 2" xfId="41497" xr:uid="{EE27150D-9DAC-45F8-A547-018D08C6A360}"/>
    <cellStyle name="Millares 212 4 2 2 6 4" xfId="26599" xr:uid="{688A9A3A-97C2-41F8-8F55-0F0C42F8E194}"/>
    <cellStyle name="Millares 212 4 2 2 6 5" xfId="48102" xr:uid="{C101F790-E7FC-4021-A2E9-1E6C5364B4A2}"/>
    <cellStyle name="Millares 212 4 2 2 7" xfId="5767" xr:uid="{7BF83A42-B9AF-47E6-94C2-7070FB8521D5}"/>
    <cellStyle name="Millares 212 4 2 2 7 2" xfId="14033" xr:uid="{9C70B5A0-FAA1-4E07-94F5-2BC03EC452A5}"/>
    <cellStyle name="Millares 212 4 2 2 7 2 2" xfId="35536" xr:uid="{50E88CFE-1FE6-481D-B0BD-1449B21F0841}"/>
    <cellStyle name="Millares 212 4 2 2 7 3" xfId="20668" xr:uid="{65A4A2EF-C9CC-46F6-BD12-5064386243E5}"/>
    <cellStyle name="Millares 212 4 2 2 7 3 2" xfId="42171" xr:uid="{8C7DC88D-0D8F-4C54-A07D-116D60158611}"/>
    <cellStyle name="Millares 212 4 2 2 7 4" xfId="27273" xr:uid="{593DB56F-17E8-45FC-B21A-8CE318A04B35}"/>
    <cellStyle name="Millares 212 4 2 2 7 5" xfId="48776" xr:uid="{87F4152A-2AE8-4002-AE32-D21110C67D06}"/>
    <cellStyle name="Millares 212 4 2 2 8" xfId="7408" xr:uid="{A1286E58-4551-492A-AF0C-AFD8F119DEA4}"/>
    <cellStyle name="Millares 212 4 2 2 8 2" xfId="28911" xr:uid="{137A6E68-D089-49D1-B491-BF19FC514FA0}"/>
    <cellStyle name="Millares 212 4 2 2 9" xfId="9065" xr:uid="{768829F6-F6CD-47F2-9679-19A47FE66DF3}"/>
    <cellStyle name="Millares 212 4 2 2 9 2" xfId="30568" xr:uid="{B0E41890-9614-48DD-88EB-6B80D93240A0}"/>
    <cellStyle name="Millares 212 4 2 3" xfId="1069" xr:uid="{E1574B99-6C7C-4E24-9ED9-19D03BFA513E}"/>
    <cellStyle name="Millares 212 4 2 3 2" xfId="3898" xr:uid="{E23C91BF-7CA8-4228-9B99-53DAFA39A903}"/>
    <cellStyle name="Millares 212 4 2 3 2 2" xfId="12164" xr:uid="{2CE240E0-9505-4648-B7AB-710B69456CD3}"/>
    <cellStyle name="Millares 212 4 2 3 2 2 2" xfId="33667" xr:uid="{B7E1DF32-7C6A-4789-A5F9-B7CCE7827FA8}"/>
    <cellStyle name="Millares 212 4 2 3 2 3" xfId="18799" xr:uid="{7AA4672C-88C1-49E6-9E4A-C8BC570A4F3C}"/>
    <cellStyle name="Millares 212 4 2 3 2 3 2" xfId="40302" xr:uid="{6D2A09EF-7551-43B6-91C1-91157AF5C4A0}"/>
    <cellStyle name="Millares 212 4 2 3 2 4" xfId="25404" xr:uid="{E8745EB5-4D32-4118-99E7-B47786B1FD62}"/>
    <cellStyle name="Millares 212 4 2 3 2 5" xfId="46907" xr:uid="{7AE7F375-90EB-42E0-99AE-E28E0D741079}"/>
    <cellStyle name="Millares 212 4 2 3 3" xfId="6037" xr:uid="{B85A8B2D-610D-46BA-A390-8383AAEDD888}"/>
    <cellStyle name="Millares 212 4 2 3 3 2" xfId="14303" xr:uid="{B45CA358-3236-480A-9ABA-132A311C6B64}"/>
    <cellStyle name="Millares 212 4 2 3 3 2 2" xfId="35806" xr:uid="{2B9ECFC2-70EE-4613-88B3-55C8D8B44892}"/>
    <cellStyle name="Millares 212 4 2 3 3 3" xfId="20938" xr:uid="{D9469A30-1EA9-4D5C-BB83-10DA8B020015}"/>
    <cellStyle name="Millares 212 4 2 3 3 3 2" xfId="42441" xr:uid="{F26B7670-5B5C-426E-B7FA-9284A7C0AC03}"/>
    <cellStyle name="Millares 212 4 2 3 3 4" xfId="27543" xr:uid="{4AD91CF7-1889-4803-80BD-7E663C03E4A2}"/>
    <cellStyle name="Millares 212 4 2 3 3 5" xfId="49046" xr:uid="{D5229A7D-9C7C-40C6-9CD4-4D04FD1B9F17}"/>
    <cellStyle name="Millares 212 4 2 3 4" xfId="7678" xr:uid="{BE51B6E7-5DBA-414D-852B-234BBE7A1E18}"/>
    <cellStyle name="Millares 212 4 2 3 4 2" xfId="29181" xr:uid="{07DC3A33-0A04-4F43-86F6-CB8D1E93AA85}"/>
    <cellStyle name="Millares 212 4 2 3 5" xfId="9335" xr:uid="{A6997EBA-AE1C-477C-A35F-26CF91889743}"/>
    <cellStyle name="Millares 212 4 2 3 5 2" xfId="30838" xr:uid="{FC22EEB1-1A27-4F32-A3EB-27751FFFB23D}"/>
    <cellStyle name="Millares 212 4 2 3 6" xfId="15970" xr:uid="{842E1CD5-0443-4C97-A990-713D647FB8C1}"/>
    <cellStyle name="Millares 212 4 2 3 6 2" xfId="37473" xr:uid="{B873EA3D-7E5B-4030-8801-E0768040E0F0}"/>
    <cellStyle name="Millares 212 4 2 3 7" xfId="22575" xr:uid="{2AB31041-80AD-4C6E-88E2-CD6CCEA0561E}"/>
    <cellStyle name="Millares 212 4 2 3 8" xfId="44078" xr:uid="{5B4FE593-5CDB-43A2-9FBF-0A8D24496365}"/>
    <cellStyle name="Millares 212 4 2 4" xfId="1465" xr:uid="{E80EAE6D-108A-4B2B-A92C-A2702E5819FA}"/>
    <cellStyle name="Millares 212 4 2 4 2" xfId="4294" xr:uid="{4DBF9A1B-B17A-4E68-BF22-9BBDAE755F6E}"/>
    <cellStyle name="Millares 212 4 2 4 2 2" xfId="12560" xr:uid="{E4719F9F-F0F8-48F6-BC4E-CD5AC97AF195}"/>
    <cellStyle name="Millares 212 4 2 4 2 2 2" xfId="34063" xr:uid="{48EABAB6-E365-4025-A12B-F566B07376C0}"/>
    <cellStyle name="Millares 212 4 2 4 2 3" xfId="19195" xr:uid="{BE615246-4567-4201-AC4C-BE62799FC1FA}"/>
    <cellStyle name="Millares 212 4 2 4 2 3 2" xfId="40698" xr:uid="{08AE8ABB-CB83-4426-8781-A2578DE59644}"/>
    <cellStyle name="Millares 212 4 2 4 2 4" xfId="25800" xr:uid="{D62D3187-1B95-47E3-A762-3DFF9F4818B3}"/>
    <cellStyle name="Millares 212 4 2 4 2 5" xfId="47303" xr:uid="{D57B1452-F13B-4374-95B2-527FEB1A0777}"/>
    <cellStyle name="Millares 212 4 2 4 3" xfId="6433" xr:uid="{97D184EA-FB8F-4318-86D5-A4C2010F04A7}"/>
    <cellStyle name="Millares 212 4 2 4 3 2" xfId="14699" xr:uid="{29BED7F7-3CB4-439D-9269-72EB8770CB2D}"/>
    <cellStyle name="Millares 212 4 2 4 3 2 2" xfId="36202" xr:uid="{9D2360B6-6E66-4FE0-94A7-FF449590EAD4}"/>
    <cellStyle name="Millares 212 4 2 4 3 3" xfId="21334" xr:uid="{94C8D7D7-4C50-46CC-A485-FA9C0F2597F6}"/>
    <cellStyle name="Millares 212 4 2 4 3 3 2" xfId="42837" xr:uid="{44BAC068-3926-4B47-8AD2-AE060DDD65B4}"/>
    <cellStyle name="Millares 212 4 2 4 3 4" xfId="27939" xr:uid="{F81B6B8F-C9E3-4591-8EF8-692FE3D4937E}"/>
    <cellStyle name="Millares 212 4 2 4 3 5" xfId="49442" xr:uid="{A123CCB9-7AA5-49D0-8445-6538A56B2854}"/>
    <cellStyle name="Millares 212 4 2 4 4" xfId="8074" xr:uid="{FD1710A4-AC34-4203-B3E5-3CA9C01FA17F}"/>
    <cellStyle name="Millares 212 4 2 4 4 2" xfId="29577" xr:uid="{95AC2D18-17A8-48E9-A551-8B5ACDA7F2F0}"/>
    <cellStyle name="Millares 212 4 2 4 5" xfId="9731" xr:uid="{C0F6A552-C032-4663-9674-07D133E0CE18}"/>
    <cellStyle name="Millares 212 4 2 4 5 2" xfId="31234" xr:uid="{E17D60BA-C7D8-4398-B7D1-ECC9B5059874}"/>
    <cellStyle name="Millares 212 4 2 4 6" xfId="16366" xr:uid="{B6770DBA-1ADC-420D-A1BE-8F9524CAD950}"/>
    <cellStyle name="Millares 212 4 2 4 6 2" xfId="37869" xr:uid="{51208341-AE04-424E-AFAA-31C1551D2CC8}"/>
    <cellStyle name="Millares 212 4 2 4 7" xfId="22971" xr:uid="{54E3816D-1B5C-44CF-83EA-C281374F40BD}"/>
    <cellStyle name="Millares 212 4 2 4 8" xfId="44474" xr:uid="{5BCC2A07-BB95-4EB2-90DE-AF7E42694F3C}"/>
    <cellStyle name="Millares 212 4 2 5" xfId="2152" xr:uid="{704B68C2-5726-459B-84B6-659AC3C87B0E}"/>
    <cellStyle name="Millares 212 4 2 5 2" xfId="10418" xr:uid="{438B2141-7946-49AB-8079-6E5A95782DD6}"/>
    <cellStyle name="Millares 212 4 2 5 2 2" xfId="31921" xr:uid="{DF357707-FA42-44AE-B1EB-7EBD768E25B5}"/>
    <cellStyle name="Millares 212 4 2 5 3" xfId="17053" xr:uid="{2B0F3F27-E70F-4B01-9CCD-AD032EC35CE2}"/>
    <cellStyle name="Millares 212 4 2 5 3 2" xfId="38556" xr:uid="{D154C0F3-B05E-4FD7-A883-86AAB2B56D3C}"/>
    <cellStyle name="Millares 212 4 2 5 4" xfId="23658" xr:uid="{223B7663-DDE5-4608-B5F6-48BD03E10A57}"/>
    <cellStyle name="Millares 212 4 2 5 5" xfId="45161" xr:uid="{B22A97A8-7105-4732-A115-67C80EB305B3}"/>
    <cellStyle name="Millares 212 4 2 6" xfId="2699" xr:uid="{D0BE4EDB-1A79-4AE4-B8C7-6F81ADD88D8C}"/>
    <cellStyle name="Millares 212 4 2 6 2" xfId="10965" xr:uid="{246AC64D-55A2-42AD-8B27-620C93DD9C70}"/>
    <cellStyle name="Millares 212 4 2 6 2 2" xfId="32468" xr:uid="{B21224B3-FCE2-4FFB-82A5-7AD345D66A64}"/>
    <cellStyle name="Millares 212 4 2 6 3" xfId="17600" xr:uid="{EEAF8310-F1C9-473C-9A5D-A062E894419B}"/>
    <cellStyle name="Millares 212 4 2 6 3 2" xfId="39103" xr:uid="{DFE9AE62-7B54-4C1A-BF2A-4A6E0D594DB0}"/>
    <cellStyle name="Millares 212 4 2 6 4" xfId="24205" xr:uid="{F15902B2-F1DB-43D6-9F36-01CF74419935}"/>
    <cellStyle name="Millares 212 4 2 6 5" xfId="45708" xr:uid="{BE51D6AC-8254-461F-AF7E-BFEC5A9358B8}"/>
    <cellStyle name="Millares 212 4 2 7" xfId="3348" xr:uid="{1693669F-8434-4DEF-B679-C169BF9CE75D}"/>
    <cellStyle name="Millares 212 4 2 7 2" xfId="11614" xr:uid="{2045C9DA-4DA1-4137-81E5-A32FAC3500DC}"/>
    <cellStyle name="Millares 212 4 2 7 2 2" xfId="33117" xr:uid="{50E72C60-C18A-4985-8990-9779D65F90AC}"/>
    <cellStyle name="Millares 212 4 2 7 3" xfId="18249" xr:uid="{6853A84D-78A7-4405-B12F-F4CD3848394C}"/>
    <cellStyle name="Millares 212 4 2 7 3 2" xfId="39752" xr:uid="{F62C6585-7B26-4915-96DA-2D1AC47B3C1B}"/>
    <cellStyle name="Millares 212 4 2 7 4" xfId="24854" xr:uid="{C6F8D6BB-F97C-426E-9676-32E3ED93E902}"/>
    <cellStyle name="Millares 212 4 2 7 5" xfId="46357" xr:uid="{33DFF6D5-AE92-4530-954B-67CDBBDE5259}"/>
    <cellStyle name="Millares 212 4 2 8" xfId="4843" xr:uid="{9C5C9454-53F5-4859-8609-7156BAD09EC4}"/>
    <cellStyle name="Millares 212 4 2 8 2" xfId="13109" xr:uid="{71FB2D3C-3675-4B85-8D53-37FDF1043FF6}"/>
    <cellStyle name="Millares 212 4 2 8 2 2" xfId="34612" xr:uid="{DD20BD47-CD83-431B-AABA-FD572C164ED0}"/>
    <cellStyle name="Millares 212 4 2 8 3" xfId="19744" xr:uid="{F9138318-F226-47D3-B449-FEBF20F2879E}"/>
    <cellStyle name="Millares 212 4 2 8 3 2" xfId="41247" xr:uid="{8FA64D69-937A-445C-AFAB-5700132D4FCB}"/>
    <cellStyle name="Millares 212 4 2 8 4" xfId="26349" xr:uid="{624D64BB-034D-4D41-81CD-61D05D959F38}"/>
    <cellStyle name="Millares 212 4 2 8 5" xfId="47852" xr:uid="{01564BB7-51D6-4AF9-9678-6D8423739E6D}"/>
    <cellStyle name="Millares 212 4 2 9" xfId="5487" xr:uid="{1A765F0C-B9B2-4902-813A-B129F6CCB599}"/>
    <cellStyle name="Millares 212 4 2 9 2" xfId="13753" xr:uid="{9D1EE1BC-30BB-45DD-AEB8-E6414F525132}"/>
    <cellStyle name="Millares 212 4 2 9 2 2" xfId="35256" xr:uid="{80BBD2D7-C489-4673-8C32-CD4AE8EC23B1}"/>
    <cellStyle name="Millares 212 4 2 9 3" xfId="20388" xr:uid="{09645A79-C812-4757-BE87-FC4CD03B2DD6}"/>
    <cellStyle name="Millares 212 4 2 9 3 2" xfId="41891" xr:uid="{F30A1DDB-18CF-44CA-8D50-4D3E540B7040}"/>
    <cellStyle name="Millares 212 4 2 9 4" xfId="26993" xr:uid="{E12CACBD-00E6-4793-BE9F-40EBCE09973E}"/>
    <cellStyle name="Millares 212 4 2 9 5" xfId="48496" xr:uid="{FBF590F3-5A0C-4E7A-8035-79800C4C1A68}"/>
    <cellStyle name="Millares 212 4 3" xfId="389" xr:uid="{AEEB9532-FFA3-48A4-8A1A-B49F48404972}"/>
    <cellStyle name="Millares 212 4 3 10" xfId="15292" xr:uid="{222D6BAD-0EC6-4312-8319-36489322B1FF}"/>
    <cellStyle name="Millares 212 4 3 10 2" xfId="36795" xr:uid="{65FEDE4C-E105-4126-8498-8775F3271618}"/>
    <cellStyle name="Millares 212 4 3 11" xfId="21897" xr:uid="{7B39F8AC-6EE0-4C9A-BBE3-54A9E93C2A3F}"/>
    <cellStyle name="Millares 212 4 3 12" xfId="43400" xr:uid="{EE15C4F1-B22F-4511-A0F8-FF60E2524F30}"/>
    <cellStyle name="Millares 212 4 3 2" xfId="1337" xr:uid="{53B96290-F2DF-42F1-AD76-53CAFE4B6C1D}"/>
    <cellStyle name="Millares 212 4 3 2 2" xfId="4166" xr:uid="{B948E944-86E0-44D1-96C0-7E6B7E885E78}"/>
    <cellStyle name="Millares 212 4 3 2 2 2" xfId="12432" xr:uid="{C88BCA74-B09B-43E0-AE35-93FF1FEA40DD}"/>
    <cellStyle name="Millares 212 4 3 2 2 2 2" xfId="33935" xr:uid="{71588103-7400-45B6-8BEA-D8915FAC1000}"/>
    <cellStyle name="Millares 212 4 3 2 2 3" xfId="19067" xr:uid="{2DAD87E2-3C16-4D04-A0C7-DC628C3D7C84}"/>
    <cellStyle name="Millares 212 4 3 2 2 3 2" xfId="40570" xr:uid="{2516B854-6452-456F-A261-F39B314CE48D}"/>
    <cellStyle name="Millares 212 4 3 2 2 4" xfId="25672" xr:uid="{A92EDE07-B43D-44C8-969A-6745D9CA8AC4}"/>
    <cellStyle name="Millares 212 4 3 2 2 5" xfId="47175" xr:uid="{BB4E62F2-E25E-4741-BFF0-9673D97B7622}"/>
    <cellStyle name="Millares 212 4 3 2 3" xfId="6305" xr:uid="{62FBA628-B9B7-4ED1-B5B9-5F99A66DD74B}"/>
    <cellStyle name="Millares 212 4 3 2 3 2" xfId="14571" xr:uid="{BDFEB6F9-3EFF-456D-811A-88788FDBAA67}"/>
    <cellStyle name="Millares 212 4 3 2 3 2 2" xfId="36074" xr:uid="{E33020A6-4612-4973-BCE8-CBE1ED20B8FE}"/>
    <cellStyle name="Millares 212 4 3 2 3 3" xfId="21206" xr:uid="{86DB69BE-1E6F-45F3-AD2A-30F511523076}"/>
    <cellStyle name="Millares 212 4 3 2 3 3 2" xfId="42709" xr:uid="{30B774D8-3B69-4DFD-AA28-7C4F770952DB}"/>
    <cellStyle name="Millares 212 4 3 2 3 4" xfId="27811" xr:uid="{AD0B4E07-F9E9-41EE-849D-9F9E6EA370D2}"/>
    <cellStyle name="Millares 212 4 3 2 3 5" xfId="49314" xr:uid="{9A5318ED-C490-4ACF-9DEC-7420443FC698}"/>
    <cellStyle name="Millares 212 4 3 2 4" xfId="7946" xr:uid="{1CCC624B-AF48-4922-B1F4-0E3B1DBD661D}"/>
    <cellStyle name="Millares 212 4 3 2 4 2" xfId="29449" xr:uid="{7716800E-657E-4CB6-B3FE-FFEFC21F599A}"/>
    <cellStyle name="Millares 212 4 3 2 5" xfId="9603" xr:uid="{08A6A63E-07FC-4F0D-9081-E93ABB48804F}"/>
    <cellStyle name="Millares 212 4 3 2 5 2" xfId="31106" xr:uid="{07C2EF5C-9D0D-4A31-BF53-C28BEBF1E675}"/>
    <cellStyle name="Millares 212 4 3 2 6" xfId="16238" xr:uid="{EB08DC62-0922-4B43-927C-56EC9FBE8B21}"/>
    <cellStyle name="Millares 212 4 3 2 6 2" xfId="37741" xr:uid="{93B0B36E-0D1B-488B-88B5-483A95E7B918}"/>
    <cellStyle name="Millares 212 4 3 2 7" xfId="22843" xr:uid="{421A44AE-E0A9-4B96-89A0-6C578BDEBB7E}"/>
    <cellStyle name="Millares 212 4 3 2 8" xfId="44346" xr:uid="{E712649D-6D32-40F5-8BA8-3CE2EF913AC3}"/>
    <cellStyle name="Millares 212 4 3 3" xfId="2024" xr:uid="{A88B145C-0595-4775-8245-776CF93153FB}"/>
    <cellStyle name="Millares 212 4 3 3 2" xfId="10290" xr:uid="{F7877674-2489-4860-9A7D-4A135361AB9B}"/>
    <cellStyle name="Millares 212 4 3 3 2 2" xfId="31793" xr:uid="{89BFFFD7-6DAC-4856-B37E-7BDFBA1485B3}"/>
    <cellStyle name="Millares 212 4 3 3 3" xfId="16925" xr:uid="{374B2045-F289-42D2-937A-6B3583181D0D}"/>
    <cellStyle name="Millares 212 4 3 3 3 2" xfId="38428" xr:uid="{7DC75C4D-62B4-486E-9D50-62FEA0E0ACA1}"/>
    <cellStyle name="Millares 212 4 3 3 4" xfId="23530" xr:uid="{B1B14A86-A7A8-47A6-900F-406AB02AD2FA}"/>
    <cellStyle name="Millares 212 4 3 3 5" xfId="45033" xr:uid="{8FEA8CD5-F8A3-4D53-909E-3FAF86E8BD1D}"/>
    <cellStyle name="Millares 212 4 3 4" xfId="2823" xr:uid="{D4BC97D5-50F8-42C9-85C6-C37BD9042480}"/>
    <cellStyle name="Millares 212 4 3 4 2" xfId="11089" xr:uid="{9ABED063-5442-4B09-B7CC-CFE6E9A5ADCC}"/>
    <cellStyle name="Millares 212 4 3 4 2 2" xfId="32592" xr:uid="{2226B4A8-F42E-4EDB-8A04-D9F297E98AAF}"/>
    <cellStyle name="Millares 212 4 3 4 3" xfId="17724" xr:uid="{2B616327-5C95-486A-93F3-DC95263E033F}"/>
    <cellStyle name="Millares 212 4 3 4 3 2" xfId="39227" xr:uid="{9AA5DAD9-FEB7-4301-BE6A-0405CD827AC0}"/>
    <cellStyle name="Millares 212 4 3 4 4" xfId="24329" xr:uid="{372539D9-A505-4A07-A53B-AF7FC0FE05AF}"/>
    <cellStyle name="Millares 212 4 3 4 5" xfId="45832" xr:uid="{6C891087-FEF4-4D07-86B7-BA9ADCC55F06}"/>
    <cellStyle name="Millares 212 4 3 5" xfId="3220" xr:uid="{7230A81A-2FB3-4784-89ED-791D2802AF48}"/>
    <cellStyle name="Millares 212 4 3 5 2" xfId="11486" xr:uid="{69C5EC18-AC6D-438D-B78C-DF9170A68434}"/>
    <cellStyle name="Millares 212 4 3 5 2 2" xfId="32989" xr:uid="{96205EF1-CCDC-4AEA-9760-88C4B36BDAB5}"/>
    <cellStyle name="Millares 212 4 3 5 3" xfId="18121" xr:uid="{8C6DD4EC-EDB0-42A4-891D-A50D944BB7D3}"/>
    <cellStyle name="Millares 212 4 3 5 3 2" xfId="39624" xr:uid="{FAD44EFE-A0F8-4070-BDAC-0D2B8F6DC1EB}"/>
    <cellStyle name="Millares 212 4 3 5 4" xfId="24726" xr:uid="{36364487-066F-43B2-B255-E5426392F4E5}"/>
    <cellStyle name="Millares 212 4 3 5 5" xfId="46229" xr:uid="{57CBC2A6-1A8C-4AA8-9631-BC394CCE14AB}"/>
    <cellStyle name="Millares 212 4 3 6" xfId="4967" xr:uid="{40F76AB1-E65E-45F0-8546-2531AF721499}"/>
    <cellStyle name="Millares 212 4 3 6 2" xfId="13233" xr:uid="{E889DF8A-E997-4253-8A88-C37D2F2BDF13}"/>
    <cellStyle name="Millares 212 4 3 6 2 2" xfId="34736" xr:uid="{CC14FFE5-1223-4292-903E-4AC20BD17DFD}"/>
    <cellStyle name="Millares 212 4 3 6 3" xfId="19868" xr:uid="{BA676362-7B26-42CD-BDA5-3862CD2BD78A}"/>
    <cellStyle name="Millares 212 4 3 6 3 2" xfId="41371" xr:uid="{6CFC5B04-5071-45E5-949B-D673DC9B47CE}"/>
    <cellStyle name="Millares 212 4 3 6 4" xfId="26473" xr:uid="{A2661788-DFA6-4C1F-8F34-DBB2FB6C2E5C}"/>
    <cellStyle name="Millares 212 4 3 6 5" xfId="47976" xr:uid="{5C0ACEA5-C170-4D0E-B7EC-0A0BBC51C368}"/>
    <cellStyle name="Millares 212 4 3 7" xfId="5359" xr:uid="{E6F56ABE-DAC8-4B84-8465-B423FDA4F085}"/>
    <cellStyle name="Millares 212 4 3 7 2" xfId="13625" xr:uid="{F87D2ED6-F1EC-441E-9F3D-980D987E3C8A}"/>
    <cellStyle name="Millares 212 4 3 7 2 2" xfId="35128" xr:uid="{F5AE23B0-E8C6-44A7-8326-9A328CDB0209}"/>
    <cellStyle name="Millares 212 4 3 7 3" xfId="20260" xr:uid="{5DD50F8B-197F-4D18-B5AD-AC5B05339D56}"/>
    <cellStyle name="Millares 212 4 3 7 3 2" xfId="41763" xr:uid="{C2B93578-CE77-4BC7-BC9E-7D382AB4172F}"/>
    <cellStyle name="Millares 212 4 3 7 4" xfId="26865" xr:uid="{606A3ADB-0797-4200-B9F6-7635530E1E1F}"/>
    <cellStyle name="Millares 212 4 3 7 5" xfId="48368" xr:uid="{6CAB2790-69F9-4567-9D62-87736337B366}"/>
    <cellStyle name="Millares 212 4 3 8" xfId="7000" xr:uid="{3AE9B8AC-0AB3-4889-B225-35132585F38B}"/>
    <cellStyle name="Millares 212 4 3 8 2" xfId="28503" xr:uid="{CB28F5CC-D94E-443B-A2D2-70DFC33F88F8}"/>
    <cellStyle name="Millares 212 4 3 9" xfId="8656" xr:uid="{CA9C82F2-9AFF-4A23-AD9C-4128A89E0EF8}"/>
    <cellStyle name="Millares 212 4 3 9 2" xfId="30159" xr:uid="{C0D5A137-E562-4C85-A61D-7F167746D5B3}"/>
    <cellStyle name="Millares 212 4 4" xfId="673" xr:uid="{54ADA3CC-A793-4A0F-8A01-BAC2F99F25A0}"/>
    <cellStyle name="Millares 212 4 4 10" xfId="43682" xr:uid="{85FD17CD-C3D5-4FA9-A481-1DB519884DF4}"/>
    <cellStyle name="Millares 212 4 4 2" xfId="1619" xr:uid="{47667B51-8DB7-42B5-9848-6973CCDA30FB}"/>
    <cellStyle name="Millares 212 4 4 2 2" xfId="4448" xr:uid="{E0DBB881-23CD-4A5A-A9E3-2A4AAD0666D6}"/>
    <cellStyle name="Millares 212 4 4 2 2 2" xfId="12714" xr:uid="{90024AFA-71E8-4461-B505-4EB0ED9BA1E0}"/>
    <cellStyle name="Millares 212 4 4 2 2 2 2" xfId="34217" xr:uid="{1BBE8603-A858-4617-9D84-782947A102F7}"/>
    <cellStyle name="Millares 212 4 4 2 2 3" xfId="19349" xr:uid="{1F4318E4-BDD7-4DF5-B18A-FCD8F009F42C}"/>
    <cellStyle name="Millares 212 4 4 2 2 3 2" xfId="40852" xr:uid="{7EE74ECB-BA0D-40AD-A424-36CBFB7C601C}"/>
    <cellStyle name="Millares 212 4 4 2 2 4" xfId="25954" xr:uid="{AEBD01A3-5B02-4050-B7A2-1A50DAF8A2C9}"/>
    <cellStyle name="Millares 212 4 4 2 2 5" xfId="47457" xr:uid="{178B2BE1-2CCD-4DF2-93AE-948C1382EE68}"/>
    <cellStyle name="Millares 212 4 4 2 3" xfId="6587" xr:uid="{46E8D903-BE81-4533-8E56-397AACBA0251}"/>
    <cellStyle name="Millares 212 4 4 2 3 2" xfId="14853" xr:uid="{C068EBF6-693F-483A-BB7B-2ABF69ECE5E3}"/>
    <cellStyle name="Millares 212 4 4 2 3 2 2" xfId="36356" xr:uid="{6DC78530-4BEF-4094-B6DB-AC99D1512905}"/>
    <cellStyle name="Millares 212 4 4 2 3 3" xfId="21488" xr:uid="{9808EFA4-EB9B-45A7-8406-574366C7B4EC}"/>
    <cellStyle name="Millares 212 4 4 2 3 3 2" xfId="42991" xr:uid="{24FCD7AF-A958-4411-89BC-610314EDD010}"/>
    <cellStyle name="Millares 212 4 4 2 3 4" xfId="28093" xr:uid="{91F518EA-857F-436A-A366-0327BB65BF1B}"/>
    <cellStyle name="Millares 212 4 4 2 3 5" xfId="49596" xr:uid="{E70FA9AE-6062-4DCC-8204-E142C6151DB6}"/>
    <cellStyle name="Millares 212 4 4 2 4" xfId="8228" xr:uid="{A5ACCFE1-EE52-4D54-9E65-5D7FAB03ED37}"/>
    <cellStyle name="Millares 212 4 4 2 4 2" xfId="29731" xr:uid="{64E69E0A-593F-436F-9FDB-0DC35BE1AEC9}"/>
    <cellStyle name="Millares 212 4 4 2 5" xfId="9885" xr:uid="{0566302C-DB3A-4A68-91F3-A30314209C31}"/>
    <cellStyle name="Millares 212 4 4 2 5 2" xfId="31388" xr:uid="{3122566E-A0CF-4192-8ACB-FFBC0B7DAEEC}"/>
    <cellStyle name="Millares 212 4 4 2 6" xfId="16520" xr:uid="{17B08974-4892-4720-9409-F5DCB491C7D5}"/>
    <cellStyle name="Millares 212 4 4 2 6 2" xfId="38023" xr:uid="{915059B9-223B-43B5-ACCA-64CF7E6B248C}"/>
    <cellStyle name="Millares 212 4 4 2 7" xfId="23125" xr:uid="{D666A9AC-5D0A-41F1-8186-43A2DF5B9C3D}"/>
    <cellStyle name="Millares 212 4 4 2 8" xfId="44628" xr:uid="{A44E39D9-8A8B-4386-B0E6-8BFEB7EBC28D}"/>
    <cellStyle name="Millares 212 4 4 3" xfId="2306" xr:uid="{5FA39B22-97BD-4100-B067-6BC2898CFAD1}"/>
    <cellStyle name="Millares 212 4 4 3 2" xfId="10572" xr:uid="{283B6668-83F0-4B81-97C4-D2694B3EE306}"/>
    <cellStyle name="Millares 212 4 4 3 2 2" xfId="32075" xr:uid="{74BD573D-7AAC-4FB2-B2A3-57FB853ADAAC}"/>
    <cellStyle name="Millares 212 4 4 3 3" xfId="17207" xr:uid="{14547987-75A7-4C9D-96C9-BE923D39153F}"/>
    <cellStyle name="Millares 212 4 4 3 3 2" xfId="38710" xr:uid="{2732B8CE-9306-4CF9-80CE-D75A72FB17E8}"/>
    <cellStyle name="Millares 212 4 4 3 4" xfId="23812" xr:uid="{9569F7D3-9542-44FB-93FF-8646F8D6DE85}"/>
    <cellStyle name="Millares 212 4 4 3 5" xfId="45315" xr:uid="{6F68290D-31B7-491E-ABBE-7A60FFDF67B3}"/>
    <cellStyle name="Millares 212 4 4 4" xfId="3502" xr:uid="{5F2557AD-3781-4D5A-BAE9-B131E5499408}"/>
    <cellStyle name="Millares 212 4 4 4 2" xfId="11768" xr:uid="{E008A13A-2A34-467E-9C94-71CB8282A143}"/>
    <cellStyle name="Millares 212 4 4 4 2 2" xfId="33271" xr:uid="{5B3B1111-1E54-4CE4-9AAA-64F5C7946528}"/>
    <cellStyle name="Millares 212 4 4 4 3" xfId="18403" xr:uid="{0CEC6199-97A3-401E-81C7-6C5E0999A41F}"/>
    <cellStyle name="Millares 212 4 4 4 3 2" xfId="39906" xr:uid="{0E866BCE-F44E-4497-AF83-B099096D5E6D}"/>
    <cellStyle name="Millares 212 4 4 4 4" xfId="25008" xr:uid="{F322B798-88D2-47EC-AF45-0F094F7998CF}"/>
    <cellStyle name="Millares 212 4 4 4 5" xfId="46511" xr:uid="{DD35C510-84F4-40D2-B3AC-117F8A434875}"/>
    <cellStyle name="Millares 212 4 4 5" xfId="5641" xr:uid="{5A94B39D-453A-47EA-AA70-F72C0DDABD1C}"/>
    <cellStyle name="Millares 212 4 4 5 2" xfId="13907" xr:uid="{FF7CB211-49A6-450B-B776-59B4906919AD}"/>
    <cellStyle name="Millares 212 4 4 5 2 2" xfId="35410" xr:uid="{1D9C5018-0ECC-48DC-A985-9B34149D2029}"/>
    <cellStyle name="Millares 212 4 4 5 3" xfId="20542" xr:uid="{38D3DD58-7FA6-41FD-B6BF-28FD2577A252}"/>
    <cellStyle name="Millares 212 4 4 5 3 2" xfId="42045" xr:uid="{C8925328-A39B-44E9-BE32-36294A5F2E3E}"/>
    <cellStyle name="Millares 212 4 4 5 4" xfId="27147" xr:uid="{E5C7EF97-778D-46D8-A59D-8196B91B4D7A}"/>
    <cellStyle name="Millares 212 4 4 5 5" xfId="48650" xr:uid="{27CE01C6-DFB9-4AC7-9922-2EAD722DB4E6}"/>
    <cellStyle name="Millares 212 4 4 6" xfId="7282" xr:uid="{A82FA743-89E9-455B-9CE8-B2565E5E37FB}"/>
    <cellStyle name="Millares 212 4 4 6 2" xfId="28785" xr:uid="{D0623FD7-405E-4B39-BA36-26336AC1CB37}"/>
    <cellStyle name="Millares 212 4 4 7" xfId="8939" xr:uid="{83F2B256-7EB1-4A80-B8C5-EA3B8E66624D}"/>
    <cellStyle name="Millares 212 4 4 7 2" xfId="30442" xr:uid="{BC8122EB-602F-4490-AF7A-155BAF446B5E}"/>
    <cellStyle name="Millares 212 4 4 8" xfId="15574" xr:uid="{754A4F3B-28BB-4A56-A0F0-F7DC693A2BC0}"/>
    <cellStyle name="Millares 212 4 4 8 2" xfId="37077" xr:uid="{F73C57EB-9A99-4F18-833A-4A292C5B65A4}"/>
    <cellStyle name="Millares 212 4 4 9" xfId="22179" xr:uid="{99173FA5-0896-43EB-AF82-BE963DAE485A}"/>
    <cellStyle name="Millares 212 4 5" xfId="941" xr:uid="{4F1CBD04-4134-4C20-8333-D98E13AD4110}"/>
    <cellStyle name="Millares 212 4 5 2" xfId="3770" xr:uid="{C1B0F0B2-EFF6-49B9-92A1-8969974C8B83}"/>
    <cellStyle name="Millares 212 4 5 2 2" xfId="12036" xr:uid="{FC73AD4E-84E7-49D7-A975-CE3EB9BE180A}"/>
    <cellStyle name="Millares 212 4 5 2 2 2" xfId="33539" xr:uid="{A1F4BAC0-CD4A-4935-ADE8-F82F0069A260}"/>
    <cellStyle name="Millares 212 4 5 2 3" xfId="18671" xr:uid="{D3FD99F9-9966-4A42-9FF9-441154866647}"/>
    <cellStyle name="Millares 212 4 5 2 3 2" xfId="40174" xr:uid="{512A2C37-BCEA-47B5-8686-AA4B47009098}"/>
    <cellStyle name="Millares 212 4 5 2 4" xfId="25276" xr:uid="{8601B6CE-D2F7-4463-BCE7-AFBA26126919}"/>
    <cellStyle name="Millares 212 4 5 2 5" xfId="46779" xr:uid="{299EF114-CD47-472E-9DA0-09C55E141B14}"/>
    <cellStyle name="Millares 212 4 5 3" xfId="5909" xr:uid="{F0E4C612-B33F-409B-A00C-B3EE26D101EA}"/>
    <cellStyle name="Millares 212 4 5 3 2" xfId="14175" xr:uid="{F3511707-BBF2-4307-94C6-44EBB7AA0580}"/>
    <cellStyle name="Millares 212 4 5 3 2 2" xfId="35678" xr:uid="{E7CEC2D1-5D4E-4C72-88DC-2FE891B7195C}"/>
    <cellStyle name="Millares 212 4 5 3 3" xfId="20810" xr:uid="{D906781B-5CD3-402E-A379-C55E43AC8C9C}"/>
    <cellStyle name="Millares 212 4 5 3 3 2" xfId="42313" xr:uid="{70BFE9EB-45D7-47E9-8D70-3E35D4A3D8A6}"/>
    <cellStyle name="Millares 212 4 5 3 4" xfId="27415" xr:uid="{64630BC5-6DE3-4768-BC81-677423C435B6}"/>
    <cellStyle name="Millares 212 4 5 3 5" xfId="48918" xr:uid="{AFD1B2B8-7E49-42CE-AAF5-F178FA47E33F}"/>
    <cellStyle name="Millares 212 4 5 4" xfId="7550" xr:uid="{1CA0C9C0-9CBA-4052-906B-0760C74225F9}"/>
    <cellStyle name="Millares 212 4 5 4 2" xfId="29053" xr:uid="{C99630DC-F169-44F4-B12F-4C18EE600657}"/>
    <cellStyle name="Millares 212 4 5 5" xfId="9207" xr:uid="{E07E046E-3F2C-43FF-8E52-C57BD424A975}"/>
    <cellStyle name="Millares 212 4 5 5 2" xfId="30710" xr:uid="{8D4B1B26-651D-4743-93EE-1D3D1664E202}"/>
    <cellStyle name="Millares 212 4 5 6" xfId="15842" xr:uid="{B61CF8C5-1F6F-4481-9114-BCFB922C29C2}"/>
    <cellStyle name="Millares 212 4 5 6 2" xfId="37345" xr:uid="{6BAA5770-8DF8-4390-9EF7-9B105B7686D4}"/>
    <cellStyle name="Millares 212 4 5 7" xfId="22447" xr:uid="{2A148AFF-28E5-4028-89E4-F888EFEACDDB}"/>
    <cellStyle name="Millares 212 4 5 8" xfId="43950" xr:uid="{E4B19F97-511C-4F33-B8D7-76D117A0C6C3}"/>
    <cellStyle name="Millares 212 4 6" xfId="1202" xr:uid="{6E447051-837F-418F-BD46-D8214CE2F059}"/>
    <cellStyle name="Millares 212 4 6 2" xfId="4031" xr:uid="{CC0348F8-1588-4017-AA5D-DC9DF06822C8}"/>
    <cellStyle name="Millares 212 4 6 2 2" xfId="12297" xr:uid="{DDC262AA-7A5F-4050-8362-3FBD924A01A0}"/>
    <cellStyle name="Millares 212 4 6 2 2 2" xfId="33800" xr:uid="{F6CBCC86-16EB-4F6C-A1FB-E191061C9B10}"/>
    <cellStyle name="Millares 212 4 6 2 3" xfId="18932" xr:uid="{BBD2E844-DA30-4982-84EF-287CCB4360EF}"/>
    <cellStyle name="Millares 212 4 6 2 3 2" xfId="40435" xr:uid="{A161E690-69AC-4B36-AD2E-AE99BC4D8D84}"/>
    <cellStyle name="Millares 212 4 6 2 4" xfId="25537" xr:uid="{0861AE02-FE93-4E26-84CB-480581E332D9}"/>
    <cellStyle name="Millares 212 4 6 2 5" xfId="47040" xr:uid="{63939B88-A95D-4EEF-93FE-BB4E422CA172}"/>
    <cellStyle name="Millares 212 4 6 3" xfId="6170" xr:uid="{7E8FDB25-B0D5-4C4D-8F81-A2F058FD90D6}"/>
    <cellStyle name="Millares 212 4 6 3 2" xfId="14436" xr:uid="{6646CCBF-669A-4739-BE19-959D2891286A}"/>
    <cellStyle name="Millares 212 4 6 3 2 2" xfId="35939" xr:uid="{0E9D779D-2BF7-487D-BACA-A3A4952ECDF4}"/>
    <cellStyle name="Millares 212 4 6 3 3" xfId="21071" xr:uid="{43A6AE55-A434-4088-A54E-12715B3EEF92}"/>
    <cellStyle name="Millares 212 4 6 3 3 2" xfId="42574" xr:uid="{3B975DB5-D2EE-499D-8A97-4C40B1F1B791}"/>
    <cellStyle name="Millares 212 4 6 3 4" xfId="27676" xr:uid="{55A25E60-7438-42E0-8A87-D8F4BEFCFDA0}"/>
    <cellStyle name="Millares 212 4 6 3 5" xfId="49179" xr:uid="{2C23E6FB-8325-4707-AEF8-CE60E53CBE05}"/>
    <cellStyle name="Millares 212 4 6 4" xfId="7811" xr:uid="{CF9E75E6-264A-4AB4-97AA-E0F1F196A89E}"/>
    <cellStyle name="Millares 212 4 6 4 2" xfId="29314" xr:uid="{363D092B-7D24-4A4B-9D98-0841B0AA0804}"/>
    <cellStyle name="Millares 212 4 6 5" xfId="9468" xr:uid="{CEF1A28C-BDCA-49F5-A395-09182E39E730}"/>
    <cellStyle name="Millares 212 4 6 5 2" xfId="30971" xr:uid="{A6FD4ACE-F591-46FC-8380-F7DD94C59AAB}"/>
    <cellStyle name="Millares 212 4 6 6" xfId="16103" xr:uid="{BB40BCE1-7F92-458C-A076-0BDD1C9CB546}"/>
    <cellStyle name="Millares 212 4 6 6 2" xfId="37606" xr:uid="{530ADAFB-0EA9-488B-B592-11F181B05817}"/>
    <cellStyle name="Millares 212 4 6 7" xfId="22708" xr:uid="{D77EB327-809D-438B-895B-1A129A71BD9B}"/>
    <cellStyle name="Millares 212 4 6 8" xfId="44211" xr:uid="{9FE6B0EE-1DE0-428A-A891-F82F7D7EC293}"/>
    <cellStyle name="Millares 212 4 7" xfId="1890" xr:uid="{09AB5637-B95D-4FA5-94D6-B360C3727170}"/>
    <cellStyle name="Millares 212 4 7 2" xfId="10156" xr:uid="{66973EBD-4E74-4376-8AC3-D19C94D1BC9B}"/>
    <cellStyle name="Millares 212 4 7 2 2" xfId="31659" xr:uid="{A4ED4CCD-57FA-4087-8298-E8FACA67F1DD}"/>
    <cellStyle name="Millares 212 4 7 3" xfId="16791" xr:uid="{4924F80B-C5A8-49E9-B6C8-0FEFE9F9E127}"/>
    <cellStyle name="Millares 212 4 7 3 2" xfId="38294" xr:uid="{5346149D-8212-4A0A-B82D-89C6D8CFE482}"/>
    <cellStyle name="Millares 212 4 7 4" xfId="23396" xr:uid="{D0F9B5BF-F8DB-4E6D-A4A5-938BA3FE3A60}"/>
    <cellStyle name="Millares 212 4 7 5" xfId="44899" xr:uid="{98C7E517-2015-4744-8887-E68CD50D7973}"/>
    <cellStyle name="Millares 212 4 8" xfId="2575" xr:uid="{6C16DEB6-C6A8-45F0-9198-1F50E85FBFC0}"/>
    <cellStyle name="Millares 212 4 8 2" xfId="10841" xr:uid="{FC390E70-5BBE-40AA-9A69-A0B352200381}"/>
    <cellStyle name="Millares 212 4 8 2 2" xfId="32344" xr:uid="{7E351F58-0064-4956-99A4-DCCE8798BDCD}"/>
    <cellStyle name="Millares 212 4 8 3" xfId="17476" xr:uid="{C5EEE2D2-4482-48A8-8164-E5A023CC8016}"/>
    <cellStyle name="Millares 212 4 8 3 2" xfId="38979" xr:uid="{C1B7F707-63DB-4495-B41B-699F355AAC7D}"/>
    <cellStyle name="Millares 212 4 8 4" xfId="24081" xr:uid="{F3606A99-97EB-4DD9-8975-5337C1676E47}"/>
    <cellStyle name="Millares 212 4 8 5" xfId="45584" xr:uid="{243CD618-15C1-4C3B-8A6E-69F2CF58E512}"/>
    <cellStyle name="Millares 212 4 9" xfId="3086" xr:uid="{E2D19BE2-109D-4ED9-A967-AF650B484AD1}"/>
    <cellStyle name="Millares 212 4 9 2" xfId="11352" xr:uid="{B7AF3EFF-9D63-4ED8-A3EE-C264152410FD}"/>
    <cellStyle name="Millares 212 4 9 2 2" xfId="32855" xr:uid="{1D11EBF0-FA84-42CA-8B8B-746123E5B935}"/>
    <cellStyle name="Millares 212 4 9 3" xfId="17987" xr:uid="{44B9CD29-FF98-4940-A78B-268FA7FAA6D0}"/>
    <cellStyle name="Millares 212 4 9 3 2" xfId="39490" xr:uid="{C944A8CC-469F-495D-8689-D3CC9928121B}"/>
    <cellStyle name="Millares 212 4 9 4" xfId="24592" xr:uid="{647EE67D-F245-4307-9448-E3C1DD27BCC4}"/>
    <cellStyle name="Millares 212 4 9 5" xfId="46095" xr:uid="{AD41C130-2363-4E39-ABE5-1A58CAC03313}"/>
    <cellStyle name="Millares 212 5" xfId="221" xr:uid="{E0D35EC0-52B2-4A36-AEDF-51247649FFA5}"/>
    <cellStyle name="Millares 212 5 10" xfId="4740" xr:uid="{221A4C7C-97EF-45C9-87C8-F0D107F25ACD}"/>
    <cellStyle name="Millares 212 5 10 2" xfId="13006" xr:uid="{972B239F-51CE-405A-88C9-FBDFDC57C6C9}"/>
    <cellStyle name="Millares 212 5 10 2 2" xfId="34509" xr:uid="{2BC9E6E1-5AA0-4A7A-9456-1665343270C0}"/>
    <cellStyle name="Millares 212 5 10 3" xfId="19641" xr:uid="{DACB5410-E20E-45C8-A595-3B254FEF5F75}"/>
    <cellStyle name="Millares 212 5 10 3 2" xfId="41144" xr:uid="{08162DD5-AF1E-4693-B594-F0971B028077}"/>
    <cellStyle name="Millares 212 5 10 4" xfId="26246" xr:uid="{1DE1EAE4-A47C-4978-BA67-473E2C6E5159}"/>
    <cellStyle name="Millares 212 5 10 5" xfId="47749" xr:uid="{CFAD12E5-916A-4C03-9CCB-9208F7083276}"/>
    <cellStyle name="Millares 212 5 11" xfId="5243" xr:uid="{C7DF40C6-D9C1-4C9D-BD90-8B61009F23F9}"/>
    <cellStyle name="Millares 212 5 11 2" xfId="13509" xr:uid="{817A1E7E-53DD-46E0-B045-FE8565815243}"/>
    <cellStyle name="Millares 212 5 11 2 2" xfId="35012" xr:uid="{2D56A811-BC42-4029-9021-198D2B5F7A84}"/>
    <cellStyle name="Millares 212 5 11 3" xfId="20144" xr:uid="{5EBDCCCD-C90F-4BF0-B10A-A2A6F0D0C693}"/>
    <cellStyle name="Millares 212 5 11 3 2" xfId="41647" xr:uid="{3251B841-34EF-4CF1-82EE-63446E52C9CD}"/>
    <cellStyle name="Millares 212 5 11 4" xfId="26749" xr:uid="{2541EA62-1527-47FC-BBB6-6C2E452A5BDA}"/>
    <cellStyle name="Millares 212 5 11 5" xfId="48252" xr:uid="{16CEE138-148D-45E4-9320-48A595E0F34A}"/>
    <cellStyle name="Millares 212 5 12" xfId="6884" xr:uid="{71BAF3B2-0AB1-4C30-A1F6-DC3FBD869007}"/>
    <cellStyle name="Millares 212 5 12 2" xfId="28387" xr:uid="{CEDB2875-E8B0-4DAB-A0D5-C2615619AC05}"/>
    <cellStyle name="Millares 212 5 13" xfId="8538" xr:uid="{841BB419-3A7A-4C9C-AD4C-B38EE16B96A3}"/>
    <cellStyle name="Millares 212 5 13 2" xfId="30041" xr:uid="{02583894-F44F-401F-9E7F-2B70AFBF4BC8}"/>
    <cellStyle name="Millares 212 5 14" xfId="15177" xr:uid="{18887EA1-E7CE-40B7-935D-CB960666309D}"/>
    <cellStyle name="Millares 212 5 14 2" xfId="36680" xr:uid="{56F2DCBA-CDAF-4119-9238-AC87C7ADC851}"/>
    <cellStyle name="Millares 212 5 15" xfId="21782" xr:uid="{CFC54AC4-BC7D-4B13-9E9F-23CE797F3675}"/>
    <cellStyle name="Millares 212 5 16" xfId="43285" xr:uid="{DB55F734-708E-44CF-AF1A-CAC2F32D7152}"/>
    <cellStyle name="Millares 212 5 2" xfId="536" xr:uid="{EEA30016-8D77-4B5C-8DB7-D552A4FAD7B5}"/>
    <cellStyle name="Millares 212 5 2 10" xfId="7147" xr:uid="{8A9B3C36-B090-47D1-8CE8-CAC6375EC4A9}"/>
    <cellStyle name="Millares 212 5 2 10 2" xfId="28650" xr:uid="{4985BF93-6C70-44C9-B790-15D1238154A0}"/>
    <cellStyle name="Millares 212 5 2 11" xfId="8803" xr:uid="{A9B976A2-2016-4F76-99DC-D896DED9E189}"/>
    <cellStyle name="Millares 212 5 2 11 2" xfId="30306" xr:uid="{7296A553-6B3F-4CBA-B31B-F3A0D9426D37}"/>
    <cellStyle name="Millares 212 5 2 12" xfId="15439" xr:uid="{4FED2DBA-D96D-4D1A-8E5F-87C9AFA49DE6}"/>
    <cellStyle name="Millares 212 5 2 12 2" xfId="36942" xr:uid="{6B3C9ACD-EC79-4C63-8E21-3309D1454FC3}"/>
    <cellStyle name="Millares 212 5 2 13" xfId="22044" xr:uid="{CF0A83A1-D9EA-4CF1-81B1-0C23708740CE}"/>
    <cellStyle name="Millares 212 5 2 14" xfId="43547" xr:uid="{F73C66A8-5487-4EE9-BA4C-FC873739A381}"/>
    <cellStyle name="Millares 212 5 2 2" xfId="818" xr:uid="{916F0D0A-74C6-42A5-A352-667F40E21ABA}"/>
    <cellStyle name="Millares 212 5 2 2 10" xfId="15719" xr:uid="{9B251E43-789E-4067-833F-08693FFBED33}"/>
    <cellStyle name="Millares 212 5 2 2 10 2" xfId="37222" xr:uid="{466513C1-7097-4F30-81FA-D2706FCCCF21}"/>
    <cellStyle name="Millares 212 5 2 2 11" xfId="22324" xr:uid="{A839F877-7383-4723-A360-5AE4CFBEF6B5}"/>
    <cellStyle name="Millares 212 5 2 2 12" xfId="43827" xr:uid="{82F5268F-0731-40B7-A316-3AF71F5D3406}"/>
    <cellStyle name="Millares 212 5 2 2 2" xfId="1764" xr:uid="{36ECFB41-0743-4E01-9ACB-853BBD50A759}"/>
    <cellStyle name="Millares 212 5 2 2 2 2" xfId="4593" xr:uid="{9D0AC428-A239-4E5B-98D2-46F41E21E1B7}"/>
    <cellStyle name="Millares 212 5 2 2 2 2 2" xfId="12859" xr:uid="{5241F351-66CE-48C1-9BBD-9BCE4F5295A1}"/>
    <cellStyle name="Millares 212 5 2 2 2 2 2 2" xfId="34362" xr:uid="{4836EDFB-69BA-4347-8267-40438470505E}"/>
    <cellStyle name="Millares 212 5 2 2 2 2 3" xfId="19494" xr:uid="{68B2F03F-3873-42D9-9E45-532457A05279}"/>
    <cellStyle name="Millares 212 5 2 2 2 2 3 2" xfId="40997" xr:uid="{BFBA058B-6F0C-42C2-853D-C319DEFA0BD7}"/>
    <cellStyle name="Millares 212 5 2 2 2 2 4" xfId="26099" xr:uid="{00CD993E-DD1A-401F-BE14-7AD4E2EAE6E5}"/>
    <cellStyle name="Millares 212 5 2 2 2 2 5" xfId="47602" xr:uid="{CE1BF85F-986D-4E06-BAFE-818F034B2E3F}"/>
    <cellStyle name="Millares 212 5 2 2 2 3" xfId="6732" xr:uid="{364EA5FE-15E7-4681-8233-50E4BACD5756}"/>
    <cellStyle name="Millares 212 5 2 2 2 3 2" xfId="14998" xr:uid="{D0F3B0F8-A721-49FC-B360-C86B1D761D90}"/>
    <cellStyle name="Millares 212 5 2 2 2 3 2 2" xfId="36501" xr:uid="{E4AF514E-0FBB-4D08-9717-227CBFF6C834}"/>
    <cellStyle name="Millares 212 5 2 2 2 3 3" xfId="21633" xr:uid="{C923A265-8BB6-4293-A0E0-C31F8C7D1809}"/>
    <cellStyle name="Millares 212 5 2 2 2 3 3 2" xfId="43136" xr:uid="{80CD6644-6D24-4C20-869B-890BAEDD111F}"/>
    <cellStyle name="Millares 212 5 2 2 2 3 4" xfId="28238" xr:uid="{5850ABCF-7E62-4D9E-8085-ABFC3D5D35CF}"/>
    <cellStyle name="Millares 212 5 2 2 2 3 5" xfId="49741" xr:uid="{1B8C6135-188B-432B-A8ED-4B511939AEE4}"/>
    <cellStyle name="Millares 212 5 2 2 2 4" xfId="8373" xr:uid="{CA4E9016-520E-409E-B421-8FF78AA5D7EF}"/>
    <cellStyle name="Millares 212 5 2 2 2 4 2" xfId="29876" xr:uid="{C930076B-5600-4E5F-A2B3-9514021AE956}"/>
    <cellStyle name="Millares 212 5 2 2 2 5" xfId="10030" xr:uid="{58760F3B-A096-4543-8F4E-921A593E1950}"/>
    <cellStyle name="Millares 212 5 2 2 2 5 2" xfId="31533" xr:uid="{728BADD4-71C6-4F3E-BDDF-F2BE591F6B1D}"/>
    <cellStyle name="Millares 212 5 2 2 2 6" xfId="16665" xr:uid="{6F129EA7-076F-47C1-B5F3-EC9442F830D8}"/>
    <cellStyle name="Millares 212 5 2 2 2 6 2" xfId="38168" xr:uid="{01A40A33-D7C4-4E52-8942-9AEE8059CE05}"/>
    <cellStyle name="Millares 212 5 2 2 2 7" xfId="23270" xr:uid="{F6EEAE12-9D14-4566-BAD2-EE485E9CA665}"/>
    <cellStyle name="Millares 212 5 2 2 2 8" xfId="44773" xr:uid="{DF56FC07-D71D-4C0D-B4BE-38162C8A0862}"/>
    <cellStyle name="Millares 212 5 2 2 3" xfId="2451" xr:uid="{ADF979A1-AF38-450E-A9BE-B2C02150CAB9}"/>
    <cellStyle name="Millares 212 5 2 2 3 2" xfId="10717" xr:uid="{2373607F-F26D-4496-8EC6-1A631B2DD4FB}"/>
    <cellStyle name="Millares 212 5 2 2 3 2 2" xfId="32220" xr:uid="{82D1D4CF-ED13-46F1-BA84-D6E9963889E2}"/>
    <cellStyle name="Millares 212 5 2 2 3 3" xfId="17352" xr:uid="{797CA77D-D56B-4944-9D23-FB5C9BD0D5BA}"/>
    <cellStyle name="Millares 212 5 2 2 3 3 2" xfId="38855" xr:uid="{1748A892-DC05-4DC5-B376-F908AEDD59B0}"/>
    <cellStyle name="Millares 212 5 2 2 3 4" xfId="23957" xr:uid="{7EA59BEC-C60C-44DC-9BBA-8D38AE126ADC}"/>
    <cellStyle name="Millares 212 5 2 2 3 5" xfId="45460" xr:uid="{C2E1D0FD-0154-403C-B7BF-D525BB9119E5}"/>
    <cellStyle name="Millares 212 5 2 2 4" xfId="2968" xr:uid="{824710F7-154B-4CD8-A070-EDB222EEE8EA}"/>
    <cellStyle name="Millares 212 5 2 2 4 2" xfId="11234" xr:uid="{001519F2-5B56-4AA3-8B92-B9184E6114AD}"/>
    <cellStyle name="Millares 212 5 2 2 4 2 2" xfId="32737" xr:uid="{1E757240-E80E-4AF6-82B2-3D12C046F158}"/>
    <cellStyle name="Millares 212 5 2 2 4 3" xfId="17869" xr:uid="{8AFBC7E6-2941-4F59-A129-B74ED80B71FC}"/>
    <cellStyle name="Millares 212 5 2 2 4 3 2" xfId="39372" xr:uid="{4A163CFD-8730-4D47-95CA-85AACE58ECB7}"/>
    <cellStyle name="Millares 212 5 2 2 4 4" xfId="24474" xr:uid="{58EDB5EA-169E-4980-B673-69E3552703E9}"/>
    <cellStyle name="Millares 212 5 2 2 4 5" xfId="45977" xr:uid="{C08AA470-015D-45A0-BBEE-DC7A1DCFE771}"/>
    <cellStyle name="Millares 212 5 2 2 5" xfId="3647" xr:uid="{950CC4C4-80D9-457C-AB93-DE7AEDECFA92}"/>
    <cellStyle name="Millares 212 5 2 2 5 2" xfId="11913" xr:uid="{492AD8FE-A842-435D-930B-F35DF8084A0F}"/>
    <cellStyle name="Millares 212 5 2 2 5 2 2" xfId="33416" xr:uid="{32689B30-98AF-4033-91E0-1873306E4705}"/>
    <cellStyle name="Millares 212 5 2 2 5 3" xfId="18548" xr:uid="{BA8B058C-E1E7-4E13-8804-7E6E054744E3}"/>
    <cellStyle name="Millares 212 5 2 2 5 3 2" xfId="40051" xr:uid="{0CEF0994-62A8-47F4-8E12-566B12EDE013}"/>
    <cellStyle name="Millares 212 5 2 2 5 4" xfId="25153" xr:uid="{DDAC0C51-E0E3-49A5-9651-BE492EC7BBB5}"/>
    <cellStyle name="Millares 212 5 2 2 5 5" xfId="46656" xr:uid="{2D5EB247-551C-44EE-92DA-62BEE52B01CF}"/>
    <cellStyle name="Millares 212 5 2 2 6" xfId="5112" xr:uid="{9FE43BD8-1119-4FB9-8DDA-40F90292EDB5}"/>
    <cellStyle name="Millares 212 5 2 2 6 2" xfId="13378" xr:uid="{C09C88FA-705E-44B9-A892-1D4DDF4A6B69}"/>
    <cellStyle name="Millares 212 5 2 2 6 2 2" xfId="34881" xr:uid="{6F640BAB-42E9-44B7-B792-118791277C66}"/>
    <cellStyle name="Millares 212 5 2 2 6 3" xfId="20013" xr:uid="{5583F380-75A5-49F6-8BFF-EB1CC9F61586}"/>
    <cellStyle name="Millares 212 5 2 2 6 3 2" xfId="41516" xr:uid="{44E7479C-6BAC-48C8-8950-87A25A6B161C}"/>
    <cellStyle name="Millares 212 5 2 2 6 4" xfId="26618" xr:uid="{9798E802-D0F7-4D17-BEA4-E5C5292CB37D}"/>
    <cellStyle name="Millares 212 5 2 2 6 5" xfId="48121" xr:uid="{572F9D57-B7F3-411C-92FD-A4A5809AA992}"/>
    <cellStyle name="Millares 212 5 2 2 7" xfId="5786" xr:uid="{EDC97966-2CA8-47C4-AE92-88D82F345BC7}"/>
    <cellStyle name="Millares 212 5 2 2 7 2" xfId="14052" xr:uid="{0AE6A976-6E99-4A65-AD71-619116546133}"/>
    <cellStyle name="Millares 212 5 2 2 7 2 2" xfId="35555" xr:uid="{D0AC2938-EF8F-4FF2-9EE4-F5250529D33F}"/>
    <cellStyle name="Millares 212 5 2 2 7 3" xfId="20687" xr:uid="{2129B3C0-B086-4A0F-BD25-9D3B29A65226}"/>
    <cellStyle name="Millares 212 5 2 2 7 3 2" xfId="42190" xr:uid="{92D7EB59-6023-4308-B8AB-ABEF6C9294A7}"/>
    <cellStyle name="Millares 212 5 2 2 7 4" xfId="27292" xr:uid="{41AE41F4-86A6-4403-A667-A36ED8B9D92B}"/>
    <cellStyle name="Millares 212 5 2 2 7 5" xfId="48795" xr:uid="{AAD97F94-C099-41CB-8CF1-4CA2A6DDB234}"/>
    <cellStyle name="Millares 212 5 2 2 8" xfId="7427" xr:uid="{89E7D670-DB3B-47C6-B1CA-C3342C5110F0}"/>
    <cellStyle name="Millares 212 5 2 2 8 2" xfId="28930" xr:uid="{D8EA7D15-FE9B-4727-9308-7424242C2539}"/>
    <cellStyle name="Millares 212 5 2 2 9" xfId="9084" xr:uid="{A3678777-D061-451E-B0CE-5F8162D78E40}"/>
    <cellStyle name="Millares 212 5 2 2 9 2" xfId="30587" xr:uid="{36B76879-CDD8-49C8-94E0-C3FBF2471DB3}"/>
    <cellStyle name="Millares 212 5 2 3" xfId="1088" xr:uid="{D44D165B-5E52-4E10-860D-F65C60C17142}"/>
    <cellStyle name="Millares 212 5 2 3 2" xfId="3917" xr:uid="{D5BADB9B-A1F3-4DD7-BB88-F96862A9433D}"/>
    <cellStyle name="Millares 212 5 2 3 2 2" xfId="12183" xr:uid="{285C807F-241F-414C-B3EC-7CC0E368DC27}"/>
    <cellStyle name="Millares 212 5 2 3 2 2 2" xfId="33686" xr:uid="{BD2F1C3A-7EB8-49F6-BA89-2EB1C46AE64C}"/>
    <cellStyle name="Millares 212 5 2 3 2 3" xfId="18818" xr:uid="{821885E1-4F8C-4695-85FF-5C84186AB6D8}"/>
    <cellStyle name="Millares 212 5 2 3 2 3 2" xfId="40321" xr:uid="{E1CEE366-2753-4D09-9742-00D1329DCA79}"/>
    <cellStyle name="Millares 212 5 2 3 2 4" xfId="25423" xr:uid="{AAF244D9-7C2E-4046-AE11-A3F517BFA0A6}"/>
    <cellStyle name="Millares 212 5 2 3 2 5" xfId="46926" xr:uid="{0844E769-4495-4894-A52F-C4862BEC60DA}"/>
    <cellStyle name="Millares 212 5 2 3 3" xfId="6056" xr:uid="{CB49A9E0-4610-4C17-80BB-6B01E83A3184}"/>
    <cellStyle name="Millares 212 5 2 3 3 2" xfId="14322" xr:uid="{6FEC004E-458A-4E5D-B910-39612F5B4646}"/>
    <cellStyle name="Millares 212 5 2 3 3 2 2" xfId="35825" xr:uid="{117D72D3-02C3-4B60-B99D-05FCBD242D50}"/>
    <cellStyle name="Millares 212 5 2 3 3 3" xfId="20957" xr:uid="{40AFB45F-FEF3-4C58-A39F-E11576C6E934}"/>
    <cellStyle name="Millares 212 5 2 3 3 3 2" xfId="42460" xr:uid="{45734985-C973-4EAC-8E84-4C51F21A5652}"/>
    <cellStyle name="Millares 212 5 2 3 3 4" xfId="27562" xr:uid="{FD8AD3D0-CDBB-4B65-B057-7391C46BC2D1}"/>
    <cellStyle name="Millares 212 5 2 3 3 5" xfId="49065" xr:uid="{751CF77A-EA96-4C03-8B9F-3C30902E574A}"/>
    <cellStyle name="Millares 212 5 2 3 4" xfId="7697" xr:uid="{5C87064E-4393-456C-AECD-F65E775906E8}"/>
    <cellStyle name="Millares 212 5 2 3 4 2" xfId="29200" xr:uid="{F648377E-9EA1-4AC9-AD31-A950B372A071}"/>
    <cellStyle name="Millares 212 5 2 3 5" xfId="9354" xr:uid="{39516087-628C-4830-AD96-6308C61052F5}"/>
    <cellStyle name="Millares 212 5 2 3 5 2" xfId="30857" xr:uid="{B12425CE-E92A-43C2-946C-5A644901E27E}"/>
    <cellStyle name="Millares 212 5 2 3 6" xfId="15989" xr:uid="{FCB79632-44C9-4710-AEC7-C4EE47BBC8B8}"/>
    <cellStyle name="Millares 212 5 2 3 6 2" xfId="37492" xr:uid="{452FB392-7927-44F2-AEA5-AEDDCE81F0FF}"/>
    <cellStyle name="Millares 212 5 2 3 7" xfId="22594" xr:uid="{9172972A-F7BD-4E37-930D-1FBE7BA231D5}"/>
    <cellStyle name="Millares 212 5 2 3 8" xfId="44097" xr:uid="{B670EFDD-16C3-4BE4-B076-6820368F9FE2}"/>
    <cellStyle name="Millares 212 5 2 4" xfId="1484" xr:uid="{9A5ED9B2-3791-431A-B4B6-C78C1BD6727B}"/>
    <cellStyle name="Millares 212 5 2 4 2" xfId="4313" xr:uid="{F36187BE-E495-4DEB-BBF1-9CD606167226}"/>
    <cellStyle name="Millares 212 5 2 4 2 2" xfId="12579" xr:uid="{B8849F18-852E-445D-8FC9-7F8C4AA294D8}"/>
    <cellStyle name="Millares 212 5 2 4 2 2 2" xfId="34082" xr:uid="{18E1F063-0849-414D-B244-2F77D397A3D4}"/>
    <cellStyle name="Millares 212 5 2 4 2 3" xfId="19214" xr:uid="{F2A388A5-BB1E-40FB-B5E2-3037168D6F35}"/>
    <cellStyle name="Millares 212 5 2 4 2 3 2" xfId="40717" xr:uid="{7DDB6761-EE40-4B37-BD79-11ABC6A7619C}"/>
    <cellStyle name="Millares 212 5 2 4 2 4" xfId="25819" xr:uid="{A8BC10D3-5AA1-4CBD-8B5A-7CCCAC973E66}"/>
    <cellStyle name="Millares 212 5 2 4 2 5" xfId="47322" xr:uid="{EE8754AA-DB2E-41B3-9C82-806FE88A1002}"/>
    <cellStyle name="Millares 212 5 2 4 3" xfId="6452" xr:uid="{83AA4276-0498-40F3-940C-CD3D52BA5916}"/>
    <cellStyle name="Millares 212 5 2 4 3 2" xfId="14718" xr:uid="{4AD7BD71-5686-4EB3-A292-0718361DB80D}"/>
    <cellStyle name="Millares 212 5 2 4 3 2 2" xfId="36221" xr:uid="{44D0AE90-1CB8-48BE-837C-F8A256D3AD75}"/>
    <cellStyle name="Millares 212 5 2 4 3 3" xfId="21353" xr:uid="{AB0CD3AD-878E-4363-8CED-A0D744C9BCB7}"/>
    <cellStyle name="Millares 212 5 2 4 3 3 2" xfId="42856" xr:uid="{6024BE27-49E7-4E4A-9CD1-F2DE1734AA00}"/>
    <cellStyle name="Millares 212 5 2 4 3 4" xfId="27958" xr:uid="{F67DF9BE-E496-432E-84B5-8B8CC58EE1B0}"/>
    <cellStyle name="Millares 212 5 2 4 3 5" xfId="49461" xr:uid="{CE06888D-7FF8-4E95-A7BA-1ED1628DA723}"/>
    <cellStyle name="Millares 212 5 2 4 4" xfId="8093" xr:uid="{A4D4ECE3-1223-4EC4-A341-1D78FEF182F3}"/>
    <cellStyle name="Millares 212 5 2 4 4 2" xfId="29596" xr:uid="{2B53F1D0-0D8A-458C-B6F1-FC7ED02286E3}"/>
    <cellStyle name="Millares 212 5 2 4 5" xfId="9750" xr:uid="{98CBD5E0-D1CC-4564-884F-506E61CB5535}"/>
    <cellStyle name="Millares 212 5 2 4 5 2" xfId="31253" xr:uid="{E16B0CC9-7382-4EEF-A503-EBA3703D2FE9}"/>
    <cellStyle name="Millares 212 5 2 4 6" xfId="16385" xr:uid="{C4FE8DB2-C72F-4585-8CBD-C35C2B9E35BF}"/>
    <cellStyle name="Millares 212 5 2 4 6 2" xfId="37888" xr:uid="{1CF4BE67-17FE-4DAF-9618-8EAF1CE932B3}"/>
    <cellStyle name="Millares 212 5 2 4 7" xfId="22990" xr:uid="{1B7B81EF-3CEE-450D-B862-924B2B92D4C3}"/>
    <cellStyle name="Millares 212 5 2 4 8" xfId="44493" xr:uid="{6A950D17-6EC9-48EC-B252-CAC76E1F8BB1}"/>
    <cellStyle name="Millares 212 5 2 5" xfId="2171" xr:uid="{4E347589-9418-4B23-906A-4ED7DE0AE8C2}"/>
    <cellStyle name="Millares 212 5 2 5 2" xfId="10437" xr:uid="{BFF3DA77-BD26-4EC2-8ABA-EDA96B1673E2}"/>
    <cellStyle name="Millares 212 5 2 5 2 2" xfId="31940" xr:uid="{9D6ED234-FD23-4189-B325-40F46E10C077}"/>
    <cellStyle name="Millares 212 5 2 5 3" xfId="17072" xr:uid="{45A8F91B-D54A-4864-A49D-7959C8B5A398}"/>
    <cellStyle name="Millares 212 5 2 5 3 2" xfId="38575" xr:uid="{B0BEF66B-3026-4B93-A6DC-2B0637D77525}"/>
    <cellStyle name="Millares 212 5 2 5 4" xfId="23677" xr:uid="{77608E32-0475-4A19-8042-B742CE9AA0D7}"/>
    <cellStyle name="Millares 212 5 2 5 5" xfId="45180" xr:uid="{25D6B25F-0C07-4922-9631-F5AA1A26A0A1}"/>
    <cellStyle name="Millares 212 5 2 6" xfId="2718" xr:uid="{58DFAE1B-27C4-40F0-BF91-B409C55EAC2C}"/>
    <cellStyle name="Millares 212 5 2 6 2" xfId="10984" xr:uid="{4F5A3CE9-0D19-4D0C-A127-AFEF5513DC13}"/>
    <cellStyle name="Millares 212 5 2 6 2 2" xfId="32487" xr:uid="{4B598284-0327-4B50-8E19-BAF2EF0D424D}"/>
    <cellStyle name="Millares 212 5 2 6 3" xfId="17619" xr:uid="{83031E93-F267-47C4-8318-1E36EE1F97EC}"/>
    <cellStyle name="Millares 212 5 2 6 3 2" xfId="39122" xr:uid="{25E5F147-313B-4BE9-A8DB-6D1A4406D62A}"/>
    <cellStyle name="Millares 212 5 2 6 4" xfId="24224" xr:uid="{72B6F538-0F42-4909-AA22-89C378202590}"/>
    <cellStyle name="Millares 212 5 2 6 5" xfId="45727" xr:uid="{F89C17D4-49E2-4035-85F3-6DEAFAEF433C}"/>
    <cellStyle name="Millares 212 5 2 7" xfId="3367" xr:uid="{E5674D00-3501-4634-AD79-43420CC322C8}"/>
    <cellStyle name="Millares 212 5 2 7 2" xfId="11633" xr:uid="{E2404332-B353-450B-ABEE-9F4037CD2AF9}"/>
    <cellStyle name="Millares 212 5 2 7 2 2" xfId="33136" xr:uid="{6018385A-A5D7-42F8-9D1E-EF10A9A4F9A2}"/>
    <cellStyle name="Millares 212 5 2 7 3" xfId="18268" xr:uid="{4935595B-7105-4F3C-A0C6-C0BFDE7228E5}"/>
    <cellStyle name="Millares 212 5 2 7 3 2" xfId="39771" xr:uid="{C3D12344-5DE0-4C51-87BF-D53FFEEBAA97}"/>
    <cellStyle name="Millares 212 5 2 7 4" xfId="24873" xr:uid="{9B1C4105-3D52-4A8F-92C6-90CD44236547}"/>
    <cellStyle name="Millares 212 5 2 7 5" xfId="46376" xr:uid="{350AA65E-46EB-42FC-9D0A-1267CD8003F8}"/>
    <cellStyle name="Millares 212 5 2 8" xfId="4862" xr:uid="{E5841DAD-23CD-4268-A0FB-5EF9CFC2280A}"/>
    <cellStyle name="Millares 212 5 2 8 2" xfId="13128" xr:uid="{6267771C-07F3-41BA-BE0C-39F06A0A3D39}"/>
    <cellStyle name="Millares 212 5 2 8 2 2" xfId="34631" xr:uid="{2358E224-B80E-4CD9-A289-21EEDEB66634}"/>
    <cellStyle name="Millares 212 5 2 8 3" xfId="19763" xr:uid="{AF9D635F-0014-47D5-B3A2-4749A7A310EE}"/>
    <cellStyle name="Millares 212 5 2 8 3 2" xfId="41266" xr:uid="{D850C23F-B5C9-4E38-B147-8D001B930DA8}"/>
    <cellStyle name="Millares 212 5 2 8 4" xfId="26368" xr:uid="{B03B1D44-5DAF-47E2-A50E-375A62A92C9F}"/>
    <cellStyle name="Millares 212 5 2 8 5" xfId="47871" xr:uid="{638C41C1-D797-4265-95F4-8226FDD5364A}"/>
    <cellStyle name="Millares 212 5 2 9" xfId="5506" xr:uid="{CF850BA8-8E40-40B6-B3FE-87E2506746C4}"/>
    <cellStyle name="Millares 212 5 2 9 2" xfId="13772" xr:uid="{9CA266D3-0DCA-42C3-B8AD-0152F875C207}"/>
    <cellStyle name="Millares 212 5 2 9 2 2" xfId="35275" xr:uid="{728D8149-87FD-484E-9EAF-7CB497C76C3C}"/>
    <cellStyle name="Millares 212 5 2 9 3" xfId="20407" xr:uid="{4550DB50-5083-45C5-9824-A6BC44ECF62B}"/>
    <cellStyle name="Millares 212 5 2 9 3 2" xfId="41910" xr:uid="{72AF5280-3303-452C-A4D0-BC4309034CE5}"/>
    <cellStyle name="Millares 212 5 2 9 4" xfId="27012" xr:uid="{BD7CE575-299E-43F1-BB8B-A089DEE857D8}"/>
    <cellStyle name="Millares 212 5 2 9 5" xfId="48515" xr:uid="{B3F1B81B-6567-49BC-BA3D-C04DFD9B8125}"/>
    <cellStyle name="Millares 212 5 3" xfId="408" xr:uid="{3B97DB29-D2A2-46F1-9CC7-0515DFE36304}"/>
    <cellStyle name="Millares 212 5 3 10" xfId="15311" xr:uid="{4B84E90F-026E-4FBC-AFBF-BCA684D7EA58}"/>
    <cellStyle name="Millares 212 5 3 10 2" xfId="36814" xr:uid="{E6FEC452-E2B8-4868-BE50-57002F478375}"/>
    <cellStyle name="Millares 212 5 3 11" xfId="21916" xr:uid="{20CED6C6-D164-4B41-BA67-6B082C7764C9}"/>
    <cellStyle name="Millares 212 5 3 12" xfId="43419" xr:uid="{C22DD763-62F2-4760-A24A-1D51C4698F83}"/>
    <cellStyle name="Millares 212 5 3 2" xfId="1356" xr:uid="{4515C49F-04A0-45BA-A2A4-49592DC39F62}"/>
    <cellStyle name="Millares 212 5 3 2 2" xfId="4185" xr:uid="{ACF37611-7CC0-4AAF-9E1C-C14EF1F1BB20}"/>
    <cellStyle name="Millares 212 5 3 2 2 2" xfId="12451" xr:uid="{A682CA95-A972-43BE-B1C6-CBE131E1732D}"/>
    <cellStyle name="Millares 212 5 3 2 2 2 2" xfId="33954" xr:uid="{966A1212-1460-4856-A915-251DF428114C}"/>
    <cellStyle name="Millares 212 5 3 2 2 3" xfId="19086" xr:uid="{A80D4E2B-5C58-40C5-A207-6E0F4C55B38D}"/>
    <cellStyle name="Millares 212 5 3 2 2 3 2" xfId="40589" xr:uid="{B4B3AE32-D29E-45D6-AA4A-A0BC15768C52}"/>
    <cellStyle name="Millares 212 5 3 2 2 4" xfId="25691" xr:uid="{F71C421C-7097-4258-A66D-2502D8B2D324}"/>
    <cellStyle name="Millares 212 5 3 2 2 5" xfId="47194" xr:uid="{CDFF0B5D-1197-4B04-8DB1-4F1ADFBEF934}"/>
    <cellStyle name="Millares 212 5 3 2 3" xfId="6324" xr:uid="{1943CE7D-3305-4459-9400-1C87D32C59E0}"/>
    <cellStyle name="Millares 212 5 3 2 3 2" xfId="14590" xr:uid="{DD61E415-0245-498A-93B4-442622B4D3CA}"/>
    <cellStyle name="Millares 212 5 3 2 3 2 2" xfId="36093" xr:uid="{0AB265AF-51B1-4D3D-9D92-07BAAD7F82A1}"/>
    <cellStyle name="Millares 212 5 3 2 3 3" xfId="21225" xr:uid="{CC6E1970-958E-4450-BC2A-6D36B180F9A8}"/>
    <cellStyle name="Millares 212 5 3 2 3 3 2" xfId="42728" xr:uid="{1FDA2B48-2CA3-43C4-8E8D-D0EEFFCD1692}"/>
    <cellStyle name="Millares 212 5 3 2 3 4" xfId="27830" xr:uid="{715CA712-C67D-432F-ADF9-9757DF784FE1}"/>
    <cellStyle name="Millares 212 5 3 2 3 5" xfId="49333" xr:uid="{D70C9A68-CD98-4320-8BB2-3828BDA3B9C7}"/>
    <cellStyle name="Millares 212 5 3 2 4" xfId="7965" xr:uid="{427C1AF8-7A5E-4F2D-9108-2D3A1CE0ADF1}"/>
    <cellStyle name="Millares 212 5 3 2 4 2" xfId="29468" xr:uid="{D9EBA594-3B20-4216-A1F0-8379DE14AC98}"/>
    <cellStyle name="Millares 212 5 3 2 5" xfId="9622" xr:uid="{7ECF71D1-645D-4214-B234-F73C70092FE9}"/>
    <cellStyle name="Millares 212 5 3 2 5 2" xfId="31125" xr:uid="{82158B39-0166-4C6C-8B10-B9F973D2ECBC}"/>
    <cellStyle name="Millares 212 5 3 2 6" xfId="16257" xr:uid="{0B276A55-2DD6-4E94-84F0-C5CCE41EDA98}"/>
    <cellStyle name="Millares 212 5 3 2 6 2" xfId="37760" xr:uid="{F0595BC7-A98B-4E1D-9D55-AEC30A251E74}"/>
    <cellStyle name="Millares 212 5 3 2 7" xfId="22862" xr:uid="{35BEA404-EDC1-4521-B3FC-C05BE9B5D7F7}"/>
    <cellStyle name="Millares 212 5 3 2 8" xfId="44365" xr:uid="{E129D120-6C56-4BEE-935E-E049C0BCD36A}"/>
    <cellStyle name="Millares 212 5 3 3" xfId="2043" xr:uid="{E1DE8723-1818-417A-AEE5-57E1FDBAAD18}"/>
    <cellStyle name="Millares 212 5 3 3 2" xfId="10309" xr:uid="{506B086C-F90D-4CDF-87CF-8A8E84A3164C}"/>
    <cellStyle name="Millares 212 5 3 3 2 2" xfId="31812" xr:uid="{A21B0BE1-D0DC-4483-B89A-C454A1531C77}"/>
    <cellStyle name="Millares 212 5 3 3 3" xfId="16944" xr:uid="{162F7C72-AEF7-480A-BDFB-0F4CF2DBF30C}"/>
    <cellStyle name="Millares 212 5 3 3 3 2" xfId="38447" xr:uid="{3AFD7120-B0A4-453B-84BD-CF78FD74FFAA}"/>
    <cellStyle name="Millares 212 5 3 3 4" xfId="23549" xr:uid="{BF9A51A5-01C5-4BF7-BFAF-94824D819C2C}"/>
    <cellStyle name="Millares 212 5 3 3 5" xfId="45052" xr:uid="{2BC9D60B-7871-4DD7-9067-07F8F4411E40}"/>
    <cellStyle name="Millares 212 5 3 4" xfId="2842" xr:uid="{EA3E2FCE-EF3D-4AEB-B11E-5965326665E3}"/>
    <cellStyle name="Millares 212 5 3 4 2" xfId="11108" xr:uid="{63CF9DE1-472A-48EE-9D2C-0C5D6F6F1F59}"/>
    <cellStyle name="Millares 212 5 3 4 2 2" xfId="32611" xr:uid="{8FB65B94-B029-4B46-83E7-5B1618C153A0}"/>
    <cellStyle name="Millares 212 5 3 4 3" xfId="17743" xr:uid="{751735DA-9A4E-4A45-9F20-51E1610CC461}"/>
    <cellStyle name="Millares 212 5 3 4 3 2" xfId="39246" xr:uid="{7F99D11E-57AC-450A-81B2-E9541AB4E221}"/>
    <cellStyle name="Millares 212 5 3 4 4" xfId="24348" xr:uid="{14D24AE4-2A85-4A3E-A645-7CD2BD0E1B40}"/>
    <cellStyle name="Millares 212 5 3 4 5" xfId="45851" xr:uid="{682AE075-6284-40E8-90B8-C9B631FA234A}"/>
    <cellStyle name="Millares 212 5 3 5" xfId="3239" xr:uid="{CED911B7-1162-4CAE-939C-8CEFA7628E20}"/>
    <cellStyle name="Millares 212 5 3 5 2" xfId="11505" xr:uid="{A5705979-5DDA-486F-A10C-B054C0535028}"/>
    <cellStyle name="Millares 212 5 3 5 2 2" xfId="33008" xr:uid="{830C0396-AFEF-4BB9-AD6C-75A728AA3AD5}"/>
    <cellStyle name="Millares 212 5 3 5 3" xfId="18140" xr:uid="{E9708F4E-C3F0-4F4C-81CB-2B6656E9BF89}"/>
    <cellStyle name="Millares 212 5 3 5 3 2" xfId="39643" xr:uid="{3B716D58-473E-4B28-99E2-58F1C3F411E5}"/>
    <cellStyle name="Millares 212 5 3 5 4" xfId="24745" xr:uid="{24534DE1-4EF3-4F54-BF71-BBF2BD322A68}"/>
    <cellStyle name="Millares 212 5 3 5 5" xfId="46248" xr:uid="{08BDC15C-FFB6-4B45-9F3B-F33B472F86BD}"/>
    <cellStyle name="Millares 212 5 3 6" xfId="4986" xr:uid="{38CAF6E0-008F-432C-8068-160A7534FA82}"/>
    <cellStyle name="Millares 212 5 3 6 2" xfId="13252" xr:uid="{E4B83FFD-15C8-46CC-9AD2-12DE77D35562}"/>
    <cellStyle name="Millares 212 5 3 6 2 2" xfId="34755" xr:uid="{29BD3D99-FB81-42B0-AB24-0AFA077E4E5A}"/>
    <cellStyle name="Millares 212 5 3 6 3" xfId="19887" xr:uid="{21D5201D-0E8C-4CDD-9524-760C23EF114A}"/>
    <cellStyle name="Millares 212 5 3 6 3 2" xfId="41390" xr:uid="{D5FCB13D-6ED2-4647-A00C-3B6B5CBFAA06}"/>
    <cellStyle name="Millares 212 5 3 6 4" xfId="26492" xr:uid="{690B2AF7-F7EA-4EBB-B347-C7A50B309FAE}"/>
    <cellStyle name="Millares 212 5 3 6 5" xfId="47995" xr:uid="{BC90BA54-07F4-4BE1-B8FE-9CEE9F127DB2}"/>
    <cellStyle name="Millares 212 5 3 7" xfId="5378" xr:uid="{3C62D464-92D1-4C5F-AB6B-117E76B166D0}"/>
    <cellStyle name="Millares 212 5 3 7 2" xfId="13644" xr:uid="{0D87F2AD-8530-4392-B1DF-085A95753779}"/>
    <cellStyle name="Millares 212 5 3 7 2 2" xfId="35147" xr:uid="{6D2C899D-7044-4D41-B834-368A37E7F68E}"/>
    <cellStyle name="Millares 212 5 3 7 3" xfId="20279" xr:uid="{A7063A2C-2B4D-4F10-8018-0F49CF04EA49}"/>
    <cellStyle name="Millares 212 5 3 7 3 2" xfId="41782" xr:uid="{F30E314E-7EF6-4ABB-B9CE-D737B0EDF7F3}"/>
    <cellStyle name="Millares 212 5 3 7 4" xfId="26884" xr:uid="{262A57B3-EC7C-4EE7-8B90-25370AFA80FB}"/>
    <cellStyle name="Millares 212 5 3 7 5" xfId="48387" xr:uid="{76DAC6FF-C9DB-4B3C-B4D2-9C60BF6338A4}"/>
    <cellStyle name="Millares 212 5 3 8" xfId="7019" xr:uid="{4264ABCA-C1ED-4066-A841-F0025228EB2F}"/>
    <cellStyle name="Millares 212 5 3 8 2" xfId="28522" xr:uid="{1D087DE2-3CC2-473C-8E5A-63C852FD3655}"/>
    <cellStyle name="Millares 212 5 3 9" xfId="8675" xr:uid="{F988D8D7-5BCD-40C4-BA25-4A6431C35CF0}"/>
    <cellStyle name="Millares 212 5 3 9 2" xfId="30178" xr:uid="{17E7B4C5-60DE-4A6C-A301-DC7D83102EDD}"/>
    <cellStyle name="Millares 212 5 4" xfId="692" xr:uid="{DE30618A-9EFD-4349-9C77-AEDD464FF84C}"/>
    <cellStyle name="Millares 212 5 4 10" xfId="43701" xr:uid="{006E42A7-FAA9-456B-B2C1-C2F5F20E58F7}"/>
    <cellStyle name="Millares 212 5 4 2" xfId="1638" xr:uid="{99FB4E41-757B-40A6-B8A6-E54D414E993C}"/>
    <cellStyle name="Millares 212 5 4 2 2" xfId="4467" xr:uid="{3824582B-164E-4D5B-A14F-6B11C74166EE}"/>
    <cellStyle name="Millares 212 5 4 2 2 2" xfId="12733" xr:uid="{493624B5-4B86-463B-9AFC-89B547150492}"/>
    <cellStyle name="Millares 212 5 4 2 2 2 2" xfId="34236" xr:uid="{4952FF78-B647-472A-94A1-9E810854AED9}"/>
    <cellStyle name="Millares 212 5 4 2 2 3" xfId="19368" xr:uid="{0E4EB883-1EAB-46A0-B263-E97822F3BBD8}"/>
    <cellStyle name="Millares 212 5 4 2 2 3 2" xfId="40871" xr:uid="{1AA5A24D-DD96-4EFC-9923-BB6ED570FE62}"/>
    <cellStyle name="Millares 212 5 4 2 2 4" xfId="25973" xr:uid="{634037EB-0F6B-4669-A836-0E7937D1B08C}"/>
    <cellStyle name="Millares 212 5 4 2 2 5" xfId="47476" xr:uid="{56C61CD6-E864-40F7-8908-7FB024140915}"/>
    <cellStyle name="Millares 212 5 4 2 3" xfId="6606" xr:uid="{2FB86120-3EF0-499F-ACE6-C9238599D969}"/>
    <cellStyle name="Millares 212 5 4 2 3 2" xfId="14872" xr:uid="{7E5A7B57-3CB3-45B2-8EA0-CCD25563B5AF}"/>
    <cellStyle name="Millares 212 5 4 2 3 2 2" xfId="36375" xr:uid="{442ED5D7-1DDB-4B7D-8BEF-C3E9F672AA78}"/>
    <cellStyle name="Millares 212 5 4 2 3 3" xfId="21507" xr:uid="{08085CA4-C072-4EFB-91E3-5C46F31D4CBA}"/>
    <cellStyle name="Millares 212 5 4 2 3 3 2" xfId="43010" xr:uid="{5C6DB31D-490E-4B3D-8EE5-129164414A27}"/>
    <cellStyle name="Millares 212 5 4 2 3 4" xfId="28112" xr:uid="{AABA00C3-27B9-48D0-B2BD-A97920DCFBF5}"/>
    <cellStyle name="Millares 212 5 4 2 3 5" xfId="49615" xr:uid="{5031761E-56A5-44E2-A44A-E45CE8DB2B47}"/>
    <cellStyle name="Millares 212 5 4 2 4" xfId="8247" xr:uid="{9FE99488-F152-45CA-9C87-C675E248F9AF}"/>
    <cellStyle name="Millares 212 5 4 2 4 2" xfId="29750" xr:uid="{54D18A55-B7C6-4CF3-9790-18A4CE70E8C2}"/>
    <cellStyle name="Millares 212 5 4 2 5" xfId="9904" xr:uid="{36F452FB-C22A-4A35-A8FA-706B2463D2BB}"/>
    <cellStyle name="Millares 212 5 4 2 5 2" xfId="31407" xr:uid="{4D4D731A-EA61-4B99-BB1D-719DB316C678}"/>
    <cellStyle name="Millares 212 5 4 2 6" xfId="16539" xr:uid="{C19143F3-A6AA-4052-8331-63BE01300425}"/>
    <cellStyle name="Millares 212 5 4 2 6 2" xfId="38042" xr:uid="{D2CA8646-E77F-4B0A-B8AE-D4A6E0227AFB}"/>
    <cellStyle name="Millares 212 5 4 2 7" xfId="23144" xr:uid="{87589437-5118-4C98-BD3A-99F93E88E57E}"/>
    <cellStyle name="Millares 212 5 4 2 8" xfId="44647" xr:uid="{3333A3F8-F8D0-4897-BCF8-815F0AC27F38}"/>
    <cellStyle name="Millares 212 5 4 3" xfId="2325" xr:uid="{8CDE78D2-453C-4AE6-9AE1-87ACA0C7E437}"/>
    <cellStyle name="Millares 212 5 4 3 2" xfId="10591" xr:uid="{3871C65C-3B17-4BBA-B2E7-19BB3C5FB526}"/>
    <cellStyle name="Millares 212 5 4 3 2 2" xfId="32094" xr:uid="{699F2C6E-0523-438A-8C64-D7256A2B1917}"/>
    <cellStyle name="Millares 212 5 4 3 3" xfId="17226" xr:uid="{3BE90DE2-2CF9-471C-AD90-2111DE013866}"/>
    <cellStyle name="Millares 212 5 4 3 3 2" xfId="38729" xr:uid="{3E86CBDE-A01E-4BB5-AE04-1FD2D5766B44}"/>
    <cellStyle name="Millares 212 5 4 3 4" xfId="23831" xr:uid="{65D5A8BD-72E6-4E08-8129-237A723CED92}"/>
    <cellStyle name="Millares 212 5 4 3 5" xfId="45334" xr:uid="{0176588C-A852-446D-93A3-68E45780D48B}"/>
    <cellStyle name="Millares 212 5 4 4" xfId="3521" xr:uid="{DDC2C9CF-2D8B-4F4A-ABFA-4895E4CE3193}"/>
    <cellStyle name="Millares 212 5 4 4 2" xfId="11787" xr:uid="{82E48E72-F5FE-46A2-B238-89EBB675FB25}"/>
    <cellStyle name="Millares 212 5 4 4 2 2" xfId="33290" xr:uid="{58CDBEF4-1C7A-4537-AA57-8F7A8B6547D5}"/>
    <cellStyle name="Millares 212 5 4 4 3" xfId="18422" xr:uid="{FBFEC998-254B-4B97-9292-C059CC6D49DF}"/>
    <cellStyle name="Millares 212 5 4 4 3 2" xfId="39925" xr:uid="{8505A103-B951-4D2F-A4AB-C204430758D9}"/>
    <cellStyle name="Millares 212 5 4 4 4" xfId="25027" xr:uid="{C455A5FF-7F50-41C4-AAE4-D7EDCFF4984B}"/>
    <cellStyle name="Millares 212 5 4 4 5" xfId="46530" xr:uid="{BEA59E27-AD58-489B-AE5B-F4238003B5FA}"/>
    <cellStyle name="Millares 212 5 4 5" xfId="5660" xr:uid="{B831A5A5-AE5E-4A80-A87B-1ABA63276498}"/>
    <cellStyle name="Millares 212 5 4 5 2" xfId="13926" xr:uid="{E6C1A4D6-4A5D-4222-A41B-BBC2EA402789}"/>
    <cellStyle name="Millares 212 5 4 5 2 2" xfId="35429" xr:uid="{1AF1F8CF-BF7B-467B-8D41-57247FDA4530}"/>
    <cellStyle name="Millares 212 5 4 5 3" xfId="20561" xr:uid="{3717515E-9899-4C3E-89FB-BD805BE1763B}"/>
    <cellStyle name="Millares 212 5 4 5 3 2" xfId="42064" xr:uid="{F1450C35-CF75-416A-9A38-64F6AE3E2FA7}"/>
    <cellStyle name="Millares 212 5 4 5 4" xfId="27166" xr:uid="{2E96F551-DD51-4B6A-BF54-BA9532628C5D}"/>
    <cellStyle name="Millares 212 5 4 5 5" xfId="48669" xr:uid="{5A18C8B0-7CF4-4F3E-A290-5BBFECB2ECE6}"/>
    <cellStyle name="Millares 212 5 4 6" xfId="7301" xr:uid="{AB4F2295-5D08-4984-B31F-3617876B4378}"/>
    <cellStyle name="Millares 212 5 4 6 2" xfId="28804" xr:uid="{0810EE12-2E9B-446E-ACBC-BAEE6A505780}"/>
    <cellStyle name="Millares 212 5 4 7" xfId="8958" xr:uid="{C807DA19-7CFB-41C9-9DD3-64DFFC659D99}"/>
    <cellStyle name="Millares 212 5 4 7 2" xfId="30461" xr:uid="{F6F96660-A4B8-4CE5-BB22-AA7B25C609E1}"/>
    <cellStyle name="Millares 212 5 4 8" xfId="15593" xr:uid="{9E0D8ED7-319E-4663-975A-DDFB7ED79F38}"/>
    <cellStyle name="Millares 212 5 4 8 2" xfId="37096" xr:uid="{47760133-77DF-4217-8E8F-4639CC6BAA8B}"/>
    <cellStyle name="Millares 212 5 4 9" xfId="22198" xr:uid="{F6CFDD1A-216A-4627-B1DF-123F38B0201B}"/>
    <cellStyle name="Millares 212 5 5" xfId="960" xr:uid="{858E6E15-8497-4AFC-9F7D-F226B350CC22}"/>
    <cellStyle name="Millares 212 5 5 2" xfId="3789" xr:uid="{740FF9BA-FDDD-4B46-A3BC-6E6112A13B5A}"/>
    <cellStyle name="Millares 212 5 5 2 2" xfId="12055" xr:uid="{C76DF28E-B6F1-43DD-ACAE-D1D4B2673385}"/>
    <cellStyle name="Millares 212 5 5 2 2 2" xfId="33558" xr:uid="{2A14913C-A781-42F4-8981-8422CA2EE96D}"/>
    <cellStyle name="Millares 212 5 5 2 3" xfId="18690" xr:uid="{DD0CD526-9BAD-4DDD-AE27-EC6B678C0589}"/>
    <cellStyle name="Millares 212 5 5 2 3 2" xfId="40193" xr:uid="{6DA45A99-680A-44A9-95E1-29FC5C285A05}"/>
    <cellStyle name="Millares 212 5 5 2 4" xfId="25295" xr:uid="{ECA0C87A-C3B5-459C-9AEB-1A5B68C72F02}"/>
    <cellStyle name="Millares 212 5 5 2 5" xfId="46798" xr:uid="{0B1DB7E0-00B6-43BD-827C-859D65964C0C}"/>
    <cellStyle name="Millares 212 5 5 3" xfId="5928" xr:uid="{374D6ACD-534F-4D57-963E-BC3DFEB97729}"/>
    <cellStyle name="Millares 212 5 5 3 2" xfId="14194" xr:uid="{3BDF18EC-F16C-4B69-81FC-2A0CDF8EA58B}"/>
    <cellStyle name="Millares 212 5 5 3 2 2" xfId="35697" xr:uid="{BA6A4C60-763B-4024-96E7-C168CAADB0C3}"/>
    <cellStyle name="Millares 212 5 5 3 3" xfId="20829" xr:uid="{96E03B77-9B46-4563-80D2-873B10C81C25}"/>
    <cellStyle name="Millares 212 5 5 3 3 2" xfId="42332" xr:uid="{BD2179DB-E758-477B-8146-12CD931BEC1D}"/>
    <cellStyle name="Millares 212 5 5 3 4" xfId="27434" xr:uid="{122DCE1D-DDC2-4BB5-8362-ADB83F83AB7B}"/>
    <cellStyle name="Millares 212 5 5 3 5" xfId="48937" xr:uid="{C9E0D245-1B7C-49E2-8476-EDAEEDDEC96B}"/>
    <cellStyle name="Millares 212 5 5 4" xfId="7569" xr:uid="{6F0ACF36-02B8-4A51-9B51-D008A4B62630}"/>
    <cellStyle name="Millares 212 5 5 4 2" xfId="29072" xr:uid="{935F3612-33E3-495B-9430-8CECC32120B6}"/>
    <cellStyle name="Millares 212 5 5 5" xfId="9226" xr:uid="{9EC69516-B962-4727-8845-0C33C12F8625}"/>
    <cellStyle name="Millares 212 5 5 5 2" xfId="30729" xr:uid="{73D17BDA-383D-44CB-AC4F-A926FA26A30F}"/>
    <cellStyle name="Millares 212 5 5 6" xfId="15861" xr:uid="{9FC5D074-5E95-4E76-8767-5DFD5F43EB65}"/>
    <cellStyle name="Millares 212 5 5 6 2" xfId="37364" xr:uid="{CFCB7C15-0B57-4159-BC46-28D0C4B1B0AB}"/>
    <cellStyle name="Millares 212 5 5 7" xfId="22466" xr:uid="{55CC13B9-3B60-44CF-BE8C-89A06A48D789}"/>
    <cellStyle name="Millares 212 5 5 8" xfId="43969" xr:uid="{337783F6-D5E8-4656-85E8-FBC0699F9EA7}"/>
    <cellStyle name="Millares 212 5 6" xfId="1221" xr:uid="{1AB9E161-CB85-4DD4-89DF-D7353E27E3D7}"/>
    <cellStyle name="Millares 212 5 6 2" xfId="4050" xr:uid="{9F0839B7-394D-43C7-A232-D2EB93425E65}"/>
    <cellStyle name="Millares 212 5 6 2 2" xfId="12316" xr:uid="{65FE5C64-D8DF-47CE-9B01-A3A698DD3716}"/>
    <cellStyle name="Millares 212 5 6 2 2 2" xfId="33819" xr:uid="{45BB0782-775C-405C-9EBE-B045F5DB34BD}"/>
    <cellStyle name="Millares 212 5 6 2 3" xfId="18951" xr:uid="{14C33C88-7E70-4AD1-8259-82EDD3844E5B}"/>
    <cellStyle name="Millares 212 5 6 2 3 2" xfId="40454" xr:uid="{C8917DBD-BA8C-4931-A58B-D2079E4DA579}"/>
    <cellStyle name="Millares 212 5 6 2 4" xfId="25556" xr:uid="{171E5F2B-DC1E-40CC-9116-8DA5EA979965}"/>
    <cellStyle name="Millares 212 5 6 2 5" xfId="47059" xr:uid="{250BBED1-1866-4339-9292-DC8CDE434550}"/>
    <cellStyle name="Millares 212 5 6 3" xfId="6189" xr:uid="{9BCDDB7E-9B09-4A83-A100-F7C13FBB602D}"/>
    <cellStyle name="Millares 212 5 6 3 2" xfId="14455" xr:uid="{33AAF5F5-A2E0-40EE-9483-7F390C1AD3AC}"/>
    <cellStyle name="Millares 212 5 6 3 2 2" xfId="35958" xr:uid="{F521EB68-480E-4580-9DC7-0FD4B337BE31}"/>
    <cellStyle name="Millares 212 5 6 3 3" xfId="21090" xr:uid="{8E5250D7-F77B-4E02-8324-92A15D436ED4}"/>
    <cellStyle name="Millares 212 5 6 3 3 2" xfId="42593" xr:uid="{6EB14B81-023A-44D3-A446-938E9DAE6A44}"/>
    <cellStyle name="Millares 212 5 6 3 4" xfId="27695" xr:uid="{5785A688-1C4E-4358-87D5-1CEEF6059BC3}"/>
    <cellStyle name="Millares 212 5 6 3 5" xfId="49198" xr:uid="{1F9EBD81-56C7-4B5C-B2F0-1004F4AA0C0A}"/>
    <cellStyle name="Millares 212 5 6 4" xfId="7830" xr:uid="{36F51AC6-C00F-4374-B400-6A49AB48A4AE}"/>
    <cellStyle name="Millares 212 5 6 4 2" xfId="29333" xr:uid="{9092DEB6-97C0-4B5E-9D16-DF36FA53B2BF}"/>
    <cellStyle name="Millares 212 5 6 5" xfId="9487" xr:uid="{D42292FF-7F3B-4FE0-B674-12257A3C9286}"/>
    <cellStyle name="Millares 212 5 6 5 2" xfId="30990" xr:uid="{C4DF4679-5837-4E6A-B860-B41615CB5D74}"/>
    <cellStyle name="Millares 212 5 6 6" xfId="16122" xr:uid="{0E7A2DDA-F729-4F7F-A4E7-33B01C03897B}"/>
    <cellStyle name="Millares 212 5 6 6 2" xfId="37625" xr:uid="{899F4A04-FA4B-4CA1-8919-721304305FFF}"/>
    <cellStyle name="Millares 212 5 6 7" xfId="22727" xr:uid="{76C989EF-56BA-4F3E-AF74-7E957865C902}"/>
    <cellStyle name="Millares 212 5 6 8" xfId="44230" xr:uid="{A3B1EE18-26AF-4A22-A2A2-FB85A360AC83}"/>
    <cellStyle name="Millares 212 5 7" xfId="1909" xr:uid="{567219D2-9818-4633-BB44-966D4699CFBC}"/>
    <cellStyle name="Millares 212 5 7 2" xfId="10175" xr:uid="{00A5EEEF-E371-4914-B776-A95472A58C71}"/>
    <cellStyle name="Millares 212 5 7 2 2" xfId="31678" xr:uid="{D85F1EC2-CB88-41A3-9C8E-474CBC0265FD}"/>
    <cellStyle name="Millares 212 5 7 3" xfId="16810" xr:uid="{0BAAAF43-90FA-4FDB-A6DC-9F0506AC926F}"/>
    <cellStyle name="Millares 212 5 7 3 2" xfId="38313" xr:uid="{D60E080D-D64C-4412-AC64-785BCCAFF497}"/>
    <cellStyle name="Millares 212 5 7 4" xfId="23415" xr:uid="{8E17CCE8-06AF-47AB-8ED1-B348CBE80B6E}"/>
    <cellStyle name="Millares 212 5 7 5" xfId="44918" xr:uid="{0BE9E57F-7788-430E-A255-675F6E45828E}"/>
    <cellStyle name="Millares 212 5 8" xfId="2594" xr:uid="{742040F6-8682-4A77-B2E2-882594DECB1D}"/>
    <cellStyle name="Millares 212 5 8 2" xfId="10860" xr:uid="{86026B95-000D-4E2E-8F4E-5BE814D5989B}"/>
    <cellStyle name="Millares 212 5 8 2 2" xfId="32363" xr:uid="{AC10C0A2-238E-47D3-857B-3336F2629365}"/>
    <cellStyle name="Millares 212 5 8 3" xfId="17495" xr:uid="{28A0E7F3-EDBA-44EC-AF22-FA711300EF37}"/>
    <cellStyle name="Millares 212 5 8 3 2" xfId="38998" xr:uid="{272E36AC-E5FC-4669-82EB-5C3B88295E6E}"/>
    <cellStyle name="Millares 212 5 8 4" xfId="24100" xr:uid="{136B0668-98EC-4A08-A9A8-10F86104A8E0}"/>
    <cellStyle name="Millares 212 5 8 5" xfId="45603" xr:uid="{22238B17-0E38-4E6B-9292-8A6AD6F89476}"/>
    <cellStyle name="Millares 212 5 9" xfId="3105" xr:uid="{EB2B4648-B57A-4C04-9D13-58E9217FB64B}"/>
    <cellStyle name="Millares 212 5 9 2" xfId="11371" xr:uid="{F963B4E5-516D-4E2D-A300-4F7FB8915335}"/>
    <cellStyle name="Millares 212 5 9 2 2" xfId="32874" xr:uid="{F9891502-FEA1-4E0C-92A9-606FBEF5DD82}"/>
    <cellStyle name="Millares 212 5 9 3" xfId="18006" xr:uid="{F823D806-05A0-48DB-9BE7-6ADA34B7147A}"/>
    <cellStyle name="Millares 212 5 9 3 2" xfId="39509" xr:uid="{D92E5373-9EBE-4D3C-A977-8726CD4E8164}"/>
    <cellStyle name="Millares 212 5 9 4" xfId="24611" xr:uid="{15E69CA7-FADD-4715-A79F-636094063A08}"/>
    <cellStyle name="Millares 212 5 9 5" xfId="46114" xr:uid="{A974A063-0A81-47AD-8D95-35F6A5F4EEBB}"/>
    <cellStyle name="Millares 212 6" xfId="237" xr:uid="{57689BC5-18AD-407F-B496-672339A61B81}"/>
    <cellStyle name="Millares 212 6 10" xfId="4751" xr:uid="{CBECB7C8-186B-4F3A-B172-7EA998042E64}"/>
    <cellStyle name="Millares 212 6 10 2" xfId="13017" xr:uid="{16A7B338-9FD2-4EBC-BCE3-B23375556B64}"/>
    <cellStyle name="Millares 212 6 10 2 2" xfId="34520" xr:uid="{96D0CE79-E8C3-4C15-80A7-90181F50E149}"/>
    <cellStyle name="Millares 212 6 10 3" xfId="19652" xr:uid="{B3257179-2BB6-4D9F-93FA-043C9BBC1F90}"/>
    <cellStyle name="Millares 212 6 10 3 2" xfId="41155" xr:uid="{9D0132B0-DE67-44D7-8375-2C238C7BB3DD}"/>
    <cellStyle name="Millares 212 6 10 4" xfId="26257" xr:uid="{8AB2FBAD-0437-4FE9-A312-2CD3D1ADE3F9}"/>
    <cellStyle name="Millares 212 6 10 5" xfId="47760" xr:uid="{ECFB8A25-65A5-43EE-8DB7-02D560A4AD2F}"/>
    <cellStyle name="Millares 212 6 11" xfId="5254" xr:uid="{ED3551E2-A0D9-428F-A1C7-5BDA6F1A5236}"/>
    <cellStyle name="Millares 212 6 11 2" xfId="13520" xr:uid="{0ABD03DE-62FE-4C5C-B53A-7E7F8C2EF2FA}"/>
    <cellStyle name="Millares 212 6 11 2 2" xfId="35023" xr:uid="{6902D908-A51D-439B-BD0E-377390831966}"/>
    <cellStyle name="Millares 212 6 11 3" xfId="20155" xr:uid="{3B6DE052-79E9-4545-A35F-CDA14363E2A6}"/>
    <cellStyle name="Millares 212 6 11 3 2" xfId="41658" xr:uid="{3BA9D5AC-D1E3-45B8-BA17-52AD607C5DCE}"/>
    <cellStyle name="Millares 212 6 11 4" xfId="26760" xr:uid="{0DEF68A1-1D45-49A9-9D51-0D46D576A55A}"/>
    <cellStyle name="Millares 212 6 11 5" xfId="48263" xr:uid="{AE03F654-E67E-4EE4-B2B1-4BC8BBABCD9A}"/>
    <cellStyle name="Millares 212 6 12" xfId="6895" xr:uid="{37890F7E-2E5D-474D-BAAB-305E12333CED}"/>
    <cellStyle name="Millares 212 6 12 2" xfId="28398" xr:uid="{7E441B6D-C1F7-4A3D-AD22-1E5BF3D4644D}"/>
    <cellStyle name="Millares 212 6 13" xfId="8550" xr:uid="{16291BFD-FBB3-4C5D-8705-74BB47F14576}"/>
    <cellStyle name="Millares 212 6 13 2" xfId="30053" xr:uid="{C32C3B57-674C-4F4A-A608-04CFA97E3368}"/>
    <cellStyle name="Millares 212 6 14" xfId="15188" xr:uid="{5E6B4B8C-824C-405F-960C-001792747BC5}"/>
    <cellStyle name="Millares 212 6 14 2" xfId="36691" xr:uid="{C2A2DADF-54E5-494D-B44E-D92CB8C25811}"/>
    <cellStyle name="Millares 212 6 15" xfId="21793" xr:uid="{FEA7A03C-63AB-4145-B00C-6C05740F0421}"/>
    <cellStyle name="Millares 212 6 16" xfId="43296" xr:uid="{FF8F5063-F85B-4D7F-9812-20F456840B3D}"/>
    <cellStyle name="Millares 212 6 2" xfId="548" xr:uid="{B66590B0-653D-4D5A-B7CB-B2C7A5D7398D}"/>
    <cellStyle name="Millares 212 6 2 10" xfId="7159" xr:uid="{85778B69-231B-4C3C-A2AB-1317CF9B726E}"/>
    <cellStyle name="Millares 212 6 2 10 2" xfId="28662" xr:uid="{E239AFE7-9F6C-4FF8-BD90-0C69039AADA7}"/>
    <cellStyle name="Millares 212 6 2 11" xfId="8815" xr:uid="{F2AE9D7F-7D2E-4D14-BEE7-68E98BC2589B}"/>
    <cellStyle name="Millares 212 6 2 11 2" xfId="30318" xr:uid="{8733223B-E442-4D3D-9D32-6B385D5A6122}"/>
    <cellStyle name="Millares 212 6 2 12" xfId="15451" xr:uid="{AC3AEBEC-5BB3-4833-BDDB-DF6E14AE0457}"/>
    <cellStyle name="Millares 212 6 2 12 2" xfId="36954" xr:uid="{923D511F-3970-4ADB-B7FD-74DE9159D6AD}"/>
    <cellStyle name="Millares 212 6 2 13" xfId="22056" xr:uid="{EBCADB1D-570F-4DCD-9C29-A8B82AB8B9E2}"/>
    <cellStyle name="Millares 212 6 2 14" xfId="43559" xr:uid="{FC22753B-56FB-43C5-9B39-9E69678CB832}"/>
    <cellStyle name="Millares 212 6 2 2" xfId="830" xr:uid="{0DC09A72-2BE4-46D9-BA6F-703FA9A4A6E7}"/>
    <cellStyle name="Millares 212 6 2 2 10" xfId="15731" xr:uid="{95E2A1C0-7C18-4240-80F1-903A5B327CB0}"/>
    <cellStyle name="Millares 212 6 2 2 10 2" xfId="37234" xr:uid="{AA81F85E-08A8-4867-A7D2-740921612AC9}"/>
    <cellStyle name="Millares 212 6 2 2 11" xfId="22336" xr:uid="{6E2273B7-8190-4BCF-9331-1B9161BFF18C}"/>
    <cellStyle name="Millares 212 6 2 2 12" xfId="43839" xr:uid="{49D9EE8F-B00B-4625-9ADA-F0BA4DB8FC34}"/>
    <cellStyle name="Millares 212 6 2 2 2" xfId="1776" xr:uid="{D5D077AB-6EBD-4A6B-A3CC-FC0A469B1520}"/>
    <cellStyle name="Millares 212 6 2 2 2 2" xfId="4605" xr:uid="{4DBFFCED-9FB8-4FF4-AE8A-0D3DFEC22AB3}"/>
    <cellStyle name="Millares 212 6 2 2 2 2 2" xfId="12871" xr:uid="{9BB88EA8-89AF-47D9-B054-E62B928DEEFF}"/>
    <cellStyle name="Millares 212 6 2 2 2 2 2 2" xfId="34374" xr:uid="{85DE5BB5-C826-46D8-A021-C9C056D8B587}"/>
    <cellStyle name="Millares 212 6 2 2 2 2 3" xfId="19506" xr:uid="{9A7EFD7B-2B1D-4D56-8923-9060B1BC7154}"/>
    <cellStyle name="Millares 212 6 2 2 2 2 3 2" xfId="41009" xr:uid="{282F4268-825E-4162-A8FB-0312E278113D}"/>
    <cellStyle name="Millares 212 6 2 2 2 2 4" xfId="26111" xr:uid="{27BF52E7-4C6D-4C94-A5B2-FEF4FD8C9E97}"/>
    <cellStyle name="Millares 212 6 2 2 2 2 5" xfId="47614" xr:uid="{66D8E496-6E04-4339-A7E7-D31677F15137}"/>
    <cellStyle name="Millares 212 6 2 2 2 3" xfId="6744" xr:uid="{B120D445-BB40-4696-ABEE-20FA51977AF6}"/>
    <cellStyle name="Millares 212 6 2 2 2 3 2" xfId="15010" xr:uid="{B4C4CAC5-9DAC-472B-BD3C-11FFBB50F9E9}"/>
    <cellStyle name="Millares 212 6 2 2 2 3 2 2" xfId="36513" xr:uid="{85D5FE38-FC41-44D3-9EA0-1D312F0E8BDD}"/>
    <cellStyle name="Millares 212 6 2 2 2 3 3" xfId="21645" xr:uid="{50454690-3488-4C1F-B406-842DAD2AAD27}"/>
    <cellStyle name="Millares 212 6 2 2 2 3 3 2" xfId="43148" xr:uid="{286634C8-EAD4-4D4C-827F-6BC451F41D7A}"/>
    <cellStyle name="Millares 212 6 2 2 2 3 4" xfId="28250" xr:uid="{90919A4B-9351-4820-AEC1-5635CA0D6757}"/>
    <cellStyle name="Millares 212 6 2 2 2 3 5" xfId="49753" xr:uid="{1950AD62-491A-4F1F-BC35-AAC478684464}"/>
    <cellStyle name="Millares 212 6 2 2 2 4" xfId="8385" xr:uid="{75196A44-D943-4AA9-9223-147920A09B08}"/>
    <cellStyle name="Millares 212 6 2 2 2 4 2" xfId="29888" xr:uid="{5D97A915-93AE-4397-A35D-A2BD2EB30186}"/>
    <cellStyle name="Millares 212 6 2 2 2 5" xfId="10042" xr:uid="{025ECDB7-A7A4-49B9-A44C-8F4CF36946D0}"/>
    <cellStyle name="Millares 212 6 2 2 2 5 2" xfId="31545" xr:uid="{FBA2B417-31A4-4289-B4F3-03B3D49AA0A8}"/>
    <cellStyle name="Millares 212 6 2 2 2 6" xfId="16677" xr:uid="{CF38525F-E2C1-4E1B-AEAC-8865849C1B11}"/>
    <cellStyle name="Millares 212 6 2 2 2 6 2" xfId="38180" xr:uid="{24873E2B-3315-4959-A669-F3B182A9E47B}"/>
    <cellStyle name="Millares 212 6 2 2 2 7" xfId="23282" xr:uid="{D8F2EBA0-513F-45BE-A0B6-5F7CD60B69A1}"/>
    <cellStyle name="Millares 212 6 2 2 2 8" xfId="44785" xr:uid="{4A48EE79-D504-4C80-B965-9D7785E13A78}"/>
    <cellStyle name="Millares 212 6 2 2 3" xfId="2463" xr:uid="{56FC5EF5-4B4B-4776-BE73-55C242956A92}"/>
    <cellStyle name="Millares 212 6 2 2 3 2" xfId="10729" xr:uid="{2081EA57-6841-4B12-8C4B-643733933044}"/>
    <cellStyle name="Millares 212 6 2 2 3 2 2" xfId="32232" xr:uid="{73F34B1B-75B5-4967-92D1-5A849B8C1689}"/>
    <cellStyle name="Millares 212 6 2 2 3 3" xfId="17364" xr:uid="{3C847517-16E0-42E6-B8D4-25068788ECDC}"/>
    <cellStyle name="Millares 212 6 2 2 3 3 2" xfId="38867" xr:uid="{D067590F-AA73-4FC7-8C02-A15203E45F48}"/>
    <cellStyle name="Millares 212 6 2 2 3 4" xfId="23969" xr:uid="{8414D267-4266-4D94-8C34-38276C740F3A}"/>
    <cellStyle name="Millares 212 6 2 2 3 5" xfId="45472" xr:uid="{8B1B3C20-03AE-476F-A25B-441CD8DC8EBD}"/>
    <cellStyle name="Millares 212 6 2 2 4" xfId="2980" xr:uid="{62F04F3D-DCBF-41F1-9336-5C37F139F0B9}"/>
    <cellStyle name="Millares 212 6 2 2 4 2" xfId="11246" xr:uid="{FA76426F-5EAD-4352-A659-BBEB73C2B1FB}"/>
    <cellStyle name="Millares 212 6 2 2 4 2 2" xfId="32749" xr:uid="{EE7DA35B-F096-4C02-AAA9-8A0B68131497}"/>
    <cellStyle name="Millares 212 6 2 2 4 3" xfId="17881" xr:uid="{908BED5E-4F5F-4023-AA72-2F97C5FC54DC}"/>
    <cellStyle name="Millares 212 6 2 2 4 3 2" xfId="39384" xr:uid="{5B24F3A8-7304-4506-A83E-6486BC78B632}"/>
    <cellStyle name="Millares 212 6 2 2 4 4" xfId="24486" xr:uid="{26EDCC2F-5083-4204-8511-893062CC4B1E}"/>
    <cellStyle name="Millares 212 6 2 2 4 5" xfId="45989" xr:uid="{A8A9BE52-23F6-4AC9-8847-E0B58A7CA0C2}"/>
    <cellStyle name="Millares 212 6 2 2 5" xfId="3659" xr:uid="{6EC977F1-3047-46DB-AE78-5AB604A65115}"/>
    <cellStyle name="Millares 212 6 2 2 5 2" xfId="11925" xr:uid="{762B822B-6457-4C3F-9986-3E3F02DB4B9D}"/>
    <cellStyle name="Millares 212 6 2 2 5 2 2" xfId="33428" xr:uid="{B6F7822B-C884-433A-84B2-D42DEB9C9183}"/>
    <cellStyle name="Millares 212 6 2 2 5 3" xfId="18560" xr:uid="{B85E29C6-4D88-48BA-96E1-E3F34FDD21EC}"/>
    <cellStyle name="Millares 212 6 2 2 5 3 2" xfId="40063" xr:uid="{11B5EF29-365A-4200-A292-28F7769A1311}"/>
    <cellStyle name="Millares 212 6 2 2 5 4" xfId="25165" xr:uid="{385D3E10-2B7C-45EF-B39F-E7C0164A2734}"/>
    <cellStyle name="Millares 212 6 2 2 5 5" xfId="46668" xr:uid="{5DE3177F-B630-414C-8719-42B88C64C5F8}"/>
    <cellStyle name="Millares 212 6 2 2 6" xfId="5124" xr:uid="{B7ED93E1-B42C-462D-917A-3BEFE02B8EE9}"/>
    <cellStyle name="Millares 212 6 2 2 6 2" xfId="13390" xr:uid="{B20488DA-C289-447E-9257-8B9C402144E8}"/>
    <cellStyle name="Millares 212 6 2 2 6 2 2" xfId="34893" xr:uid="{EF5CACB9-8B98-447E-9D13-95A8C75877F4}"/>
    <cellStyle name="Millares 212 6 2 2 6 3" xfId="20025" xr:uid="{48D26CB1-4A6E-4311-98C7-FE37EBA0AB9A}"/>
    <cellStyle name="Millares 212 6 2 2 6 3 2" xfId="41528" xr:uid="{3F2442BD-8A29-4118-A707-26C8CF809359}"/>
    <cellStyle name="Millares 212 6 2 2 6 4" xfId="26630" xr:uid="{7BE155EF-F828-42CA-992E-97CB93463382}"/>
    <cellStyle name="Millares 212 6 2 2 6 5" xfId="48133" xr:uid="{E20336FD-ACCD-4B55-A5EA-80D0EBC90A22}"/>
    <cellStyle name="Millares 212 6 2 2 7" xfId="5798" xr:uid="{2B7DC7EC-9AA6-4CE7-BEE2-C5861526D042}"/>
    <cellStyle name="Millares 212 6 2 2 7 2" xfId="14064" xr:uid="{192DB9B9-4482-4CC5-AC37-3C2B4636C13F}"/>
    <cellStyle name="Millares 212 6 2 2 7 2 2" xfId="35567" xr:uid="{3F19320C-2DAD-4444-B674-DE6E772CB43F}"/>
    <cellStyle name="Millares 212 6 2 2 7 3" xfId="20699" xr:uid="{323F1614-FB53-4858-B732-2F2C3511C0D3}"/>
    <cellStyle name="Millares 212 6 2 2 7 3 2" xfId="42202" xr:uid="{58FE2014-DF0C-413D-8AEC-5C06C908C9CA}"/>
    <cellStyle name="Millares 212 6 2 2 7 4" xfId="27304" xr:uid="{B34B6E06-0B43-40A5-BEEC-4ACD59CAFD27}"/>
    <cellStyle name="Millares 212 6 2 2 7 5" xfId="48807" xr:uid="{ECEB3943-6F7A-4CDE-A5E7-467D330F9D66}"/>
    <cellStyle name="Millares 212 6 2 2 8" xfId="7439" xr:uid="{9E9E636F-22F7-430D-AB36-8978B27E94AC}"/>
    <cellStyle name="Millares 212 6 2 2 8 2" xfId="28942" xr:uid="{AB811125-E84D-48C1-80F6-135E9BB2C371}"/>
    <cellStyle name="Millares 212 6 2 2 9" xfId="9096" xr:uid="{064EC3BB-FA1F-4DFA-913A-6A81535A3900}"/>
    <cellStyle name="Millares 212 6 2 2 9 2" xfId="30599" xr:uid="{EF698D81-A541-4A63-960A-469BFFC1E638}"/>
    <cellStyle name="Millares 212 6 2 3" xfId="1100" xr:uid="{94045F1D-A96C-4B27-A817-291243C6041F}"/>
    <cellStyle name="Millares 212 6 2 3 2" xfId="3929" xr:uid="{C06403A2-8EDF-4EAB-9395-27BC994C74E5}"/>
    <cellStyle name="Millares 212 6 2 3 2 2" xfId="12195" xr:uid="{49D4144A-4FA4-432E-9CC4-CA7895C01B5B}"/>
    <cellStyle name="Millares 212 6 2 3 2 2 2" xfId="33698" xr:uid="{0C557E58-6603-4EBC-A711-2968E91E9B4A}"/>
    <cellStyle name="Millares 212 6 2 3 2 3" xfId="18830" xr:uid="{E46395B0-3F49-4863-BA09-303D12D55C74}"/>
    <cellStyle name="Millares 212 6 2 3 2 3 2" xfId="40333" xr:uid="{23587204-342B-42D8-B140-E4173E338D54}"/>
    <cellStyle name="Millares 212 6 2 3 2 4" xfId="25435" xr:uid="{7341F44C-74D6-4B6C-92F6-36077E3AB610}"/>
    <cellStyle name="Millares 212 6 2 3 2 5" xfId="46938" xr:uid="{11849961-2213-43FC-829D-FF35B14833AB}"/>
    <cellStyle name="Millares 212 6 2 3 3" xfId="6068" xr:uid="{37DE05E3-C4B2-4077-AA8C-AC22BF71B8AE}"/>
    <cellStyle name="Millares 212 6 2 3 3 2" xfId="14334" xr:uid="{48CB80DB-73A4-433B-84D8-23F5D243C449}"/>
    <cellStyle name="Millares 212 6 2 3 3 2 2" xfId="35837" xr:uid="{D69CC6C8-77EF-4862-9516-861ED307D3C4}"/>
    <cellStyle name="Millares 212 6 2 3 3 3" xfId="20969" xr:uid="{C146DC31-89F1-47B0-BBAD-80FB31800230}"/>
    <cellStyle name="Millares 212 6 2 3 3 3 2" xfId="42472" xr:uid="{9CFC73DB-A7A4-4187-A88F-9450BABE391D}"/>
    <cellStyle name="Millares 212 6 2 3 3 4" xfId="27574" xr:uid="{97CBDA5E-F939-4FAC-8FEF-9447A0CD0D3E}"/>
    <cellStyle name="Millares 212 6 2 3 3 5" xfId="49077" xr:uid="{98B07DDB-6B72-4F38-9958-A24698FB735B}"/>
    <cellStyle name="Millares 212 6 2 3 4" xfId="7709" xr:uid="{2E3E41BE-1DE7-486F-B9FC-2E061E1A9524}"/>
    <cellStyle name="Millares 212 6 2 3 4 2" xfId="29212" xr:uid="{E7AC0303-1DA8-4D58-B839-D0F3C481AD6D}"/>
    <cellStyle name="Millares 212 6 2 3 5" xfId="9366" xr:uid="{B45513FC-434A-4087-AA67-EA539683E4E5}"/>
    <cellStyle name="Millares 212 6 2 3 5 2" xfId="30869" xr:uid="{8F4636B5-6848-42E0-A687-EF7E8193025A}"/>
    <cellStyle name="Millares 212 6 2 3 6" xfId="16001" xr:uid="{0DBB0F70-C589-4B69-8311-45EC10DF7A5A}"/>
    <cellStyle name="Millares 212 6 2 3 6 2" xfId="37504" xr:uid="{227F9026-C092-49EE-A675-0A0A5EE7C6D4}"/>
    <cellStyle name="Millares 212 6 2 3 7" xfId="22606" xr:uid="{B3F1EFCA-7634-4283-817F-33BC69A53B05}"/>
    <cellStyle name="Millares 212 6 2 3 8" xfId="44109" xr:uid="{6308D551-6F71-48EC-A445-EB14E0CE9E77}"/>
    <cellStyle name="Millares 212 6 2 4" xfId="1496" xr:uid="{79A7DF13-B4A6-4EC4-BCEB-CB0A729F2CC7}"/>
    <cellStyle name="Millares 212 6 2 4 2" xfId="4325" xr:uid="{17A27AF7-9D80-4CA8-ACB7-4F06CB2413B8}"/>
    <cellStyle name="Millares 212 6 2 4 2 2" xfId="12591" xr:uid="{322EB1AD-C833-4F82-926D-920FEED1692B}"/>
    <cellStyle name="Millares 212 6 2 4 2 2 2" xfId="34094" xr:uid="{1EB39079-7BD5-4A58-B0E2-E66460B2209C}"/>
    <cellStyle name="Millares 212 6 2 4 2 3" xfId="19226" xr:uid="{C4B46CA4-46D3-4349-B37F-66F217717A72}"/>
    <cellStyle name="Millares 212 6 2 4 2 3 2" xfId="40729" xr:uid="{2313872A-D5C6-4354-83CB-49741BC68A7A}"/>
    <cellStyle name="Millares 212 6 2 4 2 4" xfId="25831" xr:uid="{2A12A050-39D3-4AEA-8850-0C913E31270D}"/>
    <cellStyle name="Millares 212 6 2 4 2 5" xfId="47334" xr:uid="{86C7698F-53B7-430A-A1BE-81476E3979C0}"/>
    <cellStyle name="Millares 212 6 2 4 3" xfId="6464" xr:uid="{37159A3F-D68A-467F-878F-137532CF2F97}"/>
    <cellStyle name="Millares 212 6 2 4 3 2" xfId="14730" xr:uid="{5BA6DB7D-4C59-4A60-8065-0812552E976F}"/>
    <cellStyle name="Millares 212 6 2 4 3 2 2" xfId="36233" xr:uid="{3CF4B9AE-DF69-4095-B730-FA832B242DAA}"/>
    <cellStyle name="Millares 212 6 2 4 3 3" xfId="21365" xr:uid="{9AF8FB50-919F-40DB-8614-1F403FACBE64}"/>
    <cellStyle name="Millares 212 6 2 4 3 3 2" xfId="42868" xr:uid="{D4205E4D-F01C-4298-9AD6-592EDA3BFB7C}"/>
    <cellStyle name="Millares 212 6 2 4 3 4" xfId="27970" xr:uid="{587C279F-C9CB-402C-BC97-179EE67B763D}"/>
    <cellStyle name="Millares 212 6 2 4 3 5" xfId="49473" xr:uid="{8E8B2837-682C-4459-BBF6-8744126C026D}"/>
    <cellStyle name="Millares 212 6 2 4 4" xfId="8105" xr:uid="{C1B2E51C-5ACD-40C0-819E-42F323509E3F}"/>
    <cellStyle name="Millares 212 6 2 4 4 2" xfId="29608" xr:uid="{BFB19EF9-54C7-4D63-BDC2-A285BA0C6ECA}"/>
    <cellStyle name="Millares 212 6 2 4 5" xfId="9762" xr:uid="{CBA90F7C-0258-47CA-A2BA-414E49F10F98}"/>
    <cellStyle name="Millares 212 6 2 4 5 2" xfId="31265" xr:uid="{86D9432C-5672-49D4-8A9B-7ECC65C63B9C}"/>
    <cellStyle name="Millares 212 6 2 4 6" xfId="16397" xr:uid="{F59412F7-5011-4C7F-8371-1EBED3A5862B}"/>
    <cellStyle name="Millares 212 6 2 4 6 2" xfId="37900" xr:uid="{37B7EA8D-DAED-43E4-96B4-E7BA45A61CDB}"/>
    <cellStyle name="Millares 212 6 2 4 7" xfId="23002" xr:uid="{87F6A510-DD81-4599-9CB4-5FAFDC8A21A9}"/>
    <cellStyle name="Millares 212 6 2 4 8" xfId="44505" xr:uid="{7009CBA8-C999-4C62-B6EA-04406324A83E}"/>
    <cellStyle name="Millares 212 6 2 5" xfId="2183" xr:uid="{C27F3586-2341-4AFB-8D89-B5797D0C3A1F}"/>
    <cellStyle name="Millares 212 6 2 5 2" xfId="10449" xr:uid="{C3E891D9-CAE7-4083-A131-C1E043A1FCE4}"/>
    <cellStyle name="Millares 212 6 2 5 2 2" xfId="31952" xr:uid="{ECDBC749-9DB5-4389-8858-D3D41D8AEE87}"/>
    <cellStyle name="Millares 212 6 2 5 3" xfId="17084" xr:uid="{8A4D88DF-08C7-4EC8-8B46-2818825D4191}"/>
    <cellStyle name="Millares 212 6 2 5 3 2" xfId="38587" xr:uid="{260AD39C-D678-4BB9-80CA-75C9756F3855}"/>
    <cellStyle name="Millares 212 6 2 5 4" xfId="23689" xr:uid="{35F6BE84-4476-4B41-98A1-360CDC79A196}"/>
    <cellStyle name="Millares 212 6 2 5 5" xfId="45192" xr:uid="{559F1A87-7AF5-46D5-91B9-C97C196578BC}"/>
    <cellStyle name="Millares 212 6 2 6" xfId="2729" xr:uid="{451BB148-2F13-43B8-9A65-8A571C1618DF}"/>
    <cellStyle name="Millares 212 6 2 6 2" xfId="10995" xr:uid="{53485682-AD4E-4B95-87FA-C160B8ECE7B7}"/>
    <cellStyle name="Millares 212 6 2 6 2 2" xfId="32498" xr:uid="{61DE8F50-EF6D-40C5-B0B1-742930205BD0}"/>
    <cellStyle name="Millares 212 6 2 6 3" xfId="17630" xr:uid="{CE527B20-F167-4D19-B1E4-F40B242E8E96}"/>
    <cellStyle name="Millares 212 6 2 6 3 2" xfId="39133" xr:uid="{FBBFF592-0534-44E0-9EDB-CB0B17775AC2}"/>
    <cellStyle name="Millares 212 6 2 6 4" xfId="24235" xr:uid="{26947907-7145-4BA0-8A80-3CE432B60943}"/>
    <cellStyle name="Millares 212 6 2 6 5" xfId="45738" xr:uid="{3F2918F5-7B49-4F85-858C-A637B8AC580D}"/>
    <cellStyle name="Millares 212 6 2 7" xfId="3379" xr:uid="{ECE9AFB9-06E8-44C9-84C5-96D73934CFF2}"/>
    <cellStyle name="Millares 212 6 2 7 2" xfId="11645" xr:uid="{EBF29013-6A15-4CED-B911-EA3A71B60792}"/>
    <cellStyle name="Millares 212 6 2 7 2 2" xfId="33148" xr:uid="{6A67D040-A29E-4A20-B303-A18BE5C1FEB6}"/>
    <cellStyle name="Millares 212 6 2 7 3" xfId="18280" xr:uid="{0B1CA3C4-8C0B-47D2-A776-E61BEDD6C0CE}"/>
    <cellStyle name="Millares 212 6 2 7 3 2" xfId="39783" xr:uid="{8E7FCECA-0C70-4735-B994-34494D973F92}"/>
    <cellStyle name="Millares 212 6 2 7 4" xfId="24885" xr:uid="{D7B9B497-6BC2-4ACA-A508-8C878B8C0B5D}"/>
    <cellStyle name="Millares 212 6 2 7 5" xfId="46388" xr:uid="{EDB35159-4FDE-4332-925C-B481AAEBF844}"/>
    <cellStyle name="Millares 212 6 2 8" xfId="4873" xr:uid="{1A1C178A-35DC-4F9C-B957-CA13262D8B28}"/>
    <cellStyle name="Millares 212 6 2 8 2" xfId="13139" xr:uid="{C333E762-BE78-41CC-A6F2-90AD4784F225}"/>
    <cellStyle name="Millares 212 6 2 8 2 2" xfId="34642" xr:uid="{6CEA87C2-8E57-437C-9C33-90E056059B80}"/>
    <cellStyle name="Millares 212 6 2 8 3" xfId="19774" xr:uid="{88CCFAE0-9604-4537-B90E-267866D7150B}"/>
    <cellStyle name="Millares 212 6 2 8 3 2" xfId="41277" xr:uid="{31DCC038-568D-4CB5-9BAB-E4289A25F10B}"/>
    <cellStyle name="Millares 212 6 2 8 4" xfId="26379" xr:uid="{1B800084-0F6D-4CE4-97A7-BFA784F8E408}"/>
    <cellStyle name="Millares 212 6 2 8 5" xfId="47882" xr:uid="{A5FEBFC5-9045-43EC-A311-9A1E124B9165}"/>
    <cellStyle name="Millares 212 6 2 9" xfId="5518" xr:uid="{C5C557E8-56D1-46F8-A347-0C531618F68A}"/>
    <cellStyle name="Millares 212 6 2 9 2" xfId="13784" xr:uid="{60561F1C-86F3-4628-B27B-D8CE351911C6}"/>
    <cellStyle name="Millares 212 6 2 9 2 2" xfId="35287" xr:uid="{6B66EEEA-3E0A-4AC9-8C3B-094D1B6E866D}"/>
    <cellStyle name="Millares 212 6 2 9 3" xfId="20419" xr:uid="{3C2CB1F3-81F9-49CC-81F9-9BE6924515F6}"/>
    <cellStyle name="Millares 212 6 2 9 3 2" xfId="41922" xr:uid="{85064817-5874-4BEF-A508-BC0C843646E9}"/>
    <cellStyle name="Millares 212 6 2 9 4" xfId="27024" xr:uid="{40FA30EE-D2D7-45FB-B625-2A07606350DE}"/>
    <cellStyle name="Millares 212 6 2 9 5" xfId="48527" xr:uid="{72E949FF-F36E-41AE-BF7C-A691BF2F388F}"/>
    <cellStyle name="Millares 212 6 3" xfId="419" xr:uid="{6F8847CD-A4AA-47AB-AD97-EA69E9400732}"/>
    <cellStyle name="Millares 212 6 3 10" xfId="15322" xr:uid="{8FE4B32F-B15F-448A-89BB-DAC7CF85CA1D}"/>
    <cellStyle name="Millares 212 6 3 10 2" xfId="36825" xr:uid="{53F9C596-E233-4232-9EB5-8B68F37DE52E}"/>
    <cellStyle name="Millares 212 6 3 11" xfId="21927" xr:uid="{D39C3ACA-405F-4CD5-9C5A-509F528D96A1}"/>
    <cellStyle name="Millares 212 6 3 12" xfId="43430" xr:uid="{16AED3D6-7E4E-49AA-A67F-67CCB9D16277}"/>
    <cellStyle name="Millares 212 6 3 2" xfId="1367" xr:uid="{2FFA7EEF-39C8-40E0-834F-EF0525AF84E1}"/>
    <cellStyle name="Millares 212 6 3 2 2" xfId="4196" xr:uid="{4508D8E1-B5D2-4C37-8A76-32F634029048}"/>
    <cellStyle name="Millares 212 6 3 2 2 2" xfId="12462" xr:uid="{AFDCF878-A8F5-4DD7-BFA4-2EDF3CF15BAB}"/>
    <cellStyle name="Millares 212 6 3 2 2 2 2" xfId="33965" xr:uid="{DAC575D5-10BF-4FDF-ABA3-636888385CD8}"/>
    <cellStyle name="Millares 212 6 3 2 2 3" xfId="19097" xr:uid="{56AFBF72-C842-47BE-8E91-65FDDF418443}"/>
    <cellStyle name="Millares 212 6 3 2 2 3 2" xfId="40600" xr:uid="{37AC5EBC-5E08-4BE0-BB5B-E50ADC3C627E}"/>
    <cellStyle name="Millares 212 6 3 2 2 4" xfId="25702" xr:uid="{B17734D2-EBEA-4030-8FC6-E0CE7B56CFBA}"/>
    <cellStyle name="Millares 212 6 3 2 2 5" xfId="47205" xr:uid="{DF31791B-78EB-49B9-96B6-9B3AC3D65F48}"/>
    <cellStyle name="Millares 212 6 3 2 3" xfId="6335" xr:uid="{4D5B8926-A198-45B3-9CE5-CCAB0BEBFDB6}"/>
    <cellStyle name="Millares 212 6 3 2 3 2" xfId="14601" xr:uid="{62A56B9F-DD9A-4119-A326-0D76562111FD}"/>
    <cellStyle name="Millares 212 6 3 2 3 2 2" xfId="36104" xr:uid="{E1F2C7AF-E15C-4D9F-AE0E-9D265A8254BB}"/>
    <cellStyle name="Millares 212 6 3 2 3 3" xfId="21236" xr:uid="{EF7A5113-932C-4B5D-A648-2272C21C0DEC}"/>
    <cellStyle name="Millares 212 6 3 2 3 3 2" xfId="42739" xr:uid="{059C38F1-058D-42D3-B7AE-5A277897C07E}"/>
    <cellStyle name="Millares 212 6 3 2 3 4" xfId="27841" xr:uid="{05CE1101-D7A9-4FBB-9472-003FF1554AC1}"/>
    <cellStyle name="Millares 212 6 3 2 3 5" xfId="49344" xr:uid="{63F3C1C7-12EA-4FFA-BB28-F501C8EE73EB}"/>
    <cellStyle name="Millares 212 6 3 2 4" xfId="7976" xr:uid="{EE3BA2B4-11B9-4F72-BB77-BC59BD9EE058}"/>
    <cellStyle name="Millares 212 6 3 2 4 2" xfId="29479" xr:uid="{597EEA92-1A43-484C-9A0B-9D906E1C755F}"/>
    <cellStyle name="Millares 212 6 3 2 5" xfId="9633" xr:uid="{87A29784-97AE-4A8A-82D9-8B6379A0342F}"/>
    <cellStyle name="Millares 212 6 3 2 5 2" xfId="31136" xr:uid="{BABB4FF7-D314-4942-95B6-5E7FF2D782FD}"/>
    <cellStyle name="Millares 212 6 3 2 6" xfId="16268" xr:uid="{3A58028C-725C-4812-9004-BEC917B75D55}"/>
    <cellStyle name="Millares 212 6 3 2 6 2" xfId="37771" xr:uid="{89C1E596-F979-4FAD-B054-3B94E6B9A846}"/>
    <cellStyle name="Millares 212 6 3 2 7" xfId="22873" xr:uid="{58E57B26-BE98-400B-888C-D1EE53FB2C5A}"/>
    <cellStyle name="Millares 212 6 3 2 8" xfId="44376" xr:uid="{96A3ED4C-6BC1-4BEE-A67D-9F392B1CBCA1}"/>
    <cellStyle name="Millares 212 6 3 3" xfId="2054" xr:uid="{3E19D343-8D3F-4CD5-B3A4-C07FE21E19C0}"/>
    <cellStyle name="Millares 212 6 3 3 2" xfId="10320" xr:uid="{C18D132F-B131-4C88-ACF6-B6C723110777}"/>
    <cellStyle name="Millares 212 6 3 3 2 2" xfId="31823" xr:uid="{AC33F9FA-D1F8-4CF7-8D16-D6ECC731DB7C}"/>
    <cellStyle name="Millares 212 6 3 3 3" xfId="16955" xr:uid="{5AD53B46-3045-4875-B3AE-2A8C7683CFCF}"/>
    <cellStyle name="Millares 212 6 3 3 3 2" xfId="38458" xr:uid="{B5573E85-B715-45D3-9FA1-C47D90371DE8}"/>
    <cellStyle name="Millares 212 6 3 3 4" xfId="23560" xr:uid="{6A18B516-2D1A-4D36-AEC7-C89B6822E61C}"/>
    <cellStyle name="Millares 212 6 3 3 5" xfId="45063" xr:uid="{35F7188E-9875-4653-83DF-00294F56D547}"/>
    <cellStyle name="Millares 212 6 3 4" xfId="2853" xr:uid="{C6F09D51-BA9C-4115-BD22-72E880D21145}"/>
    <cellStyle name="Millares 212 6 3 4 2" xfId="11119" xr:uid="{5AAD3CF6-0421-4A60-A274-7A9651101D97}"/>
    <cellStyle name="Millares 212 6 3 4 2 2" xfId="32622" xr:uid="{2670C7D7-E798-4B06-98AB-19466C4D16C4}"/>
    <cellStyle name="Millares 212 6 3 4 3" xfId="17754" xr:uid="{E6487ACC-8A6B-4C3F-BB26-813546734BA6}"/>
    <cellStyle name="Millares 212 6 3 4 3 2" xfId="39257" xr:uid="{DEB7F4E4-BCE1-4FFA-8AEB-329848F68020}"/>
    <cellStyle name="Millares 212 6 3 4 4" xfId="24359" xr:uid="{8FF95816-8A2C-48AA-A1AE-E6D95C9B69F8}"/>
    <cellStyle name="Millares 212 6 3 4 5" xfId="45862" xr:uid="{590E61B1-298A-430F-8E61-2B6902AA87F8}"/>
    <cellStyle name="Millares 212 6 3 5" xfId="3250" xr:uid="{2AEB827F-6957-478F-82C3-0F4BFB1AD584}"/>
    <cellStyle name="Millares 212 6 3 5 2" xfId="11516" xr:uid="{A7B06C70-6C17-4D02-BDD6-A35CF5EDD66D}"/>
    <cellStyle name="Millares 212 6 3 5 2 2" xfId="33019" xr:uid="{F48283C6-12B5-44C6-9EB2-B2B055C6E105}"/>
    <cellStyle name="Millares 212 6 3 5 3" xfId="18151" xr:uid="{53D91049-D4E0-46ED-A88B-3EE2BC4D52A5}"/>
    <cellStyle name="Millares 212 6 3 5 3 2" xfId="39654" xr:uid="{055692A9-8903-4337-966F-2345E5BA5B03}"/>
    <cellStyle name="Millares 212 6 3 5 4" xfId="24756" xr:uid="{20BA74FC-A9C9-4037-A66C-5E38DDB3461F}"/>
    <cellStyle name="Millares 212 6 3 5 5" xfId="46259" xr:uid="{651E964A-55CA-41D4-9A57-3A43DEEDD3BA}"/>
    <cellStyle name="Millares 212 6 3 6" xfId="4997" xr:uid="{C5FF0821-F3CD-4795-9917-7954BC2D4A4C}"/>
    <cellStyle name="Millares 212 6 3 6 2" xfId="13263" xr:uid="{CA3A70E1-F22B-4CEF-BBA8-270DF6CC1474}"/>
    <cellStyle name="Millares 212 6 3 6 2 2" xfId="34766" xr:uid="{912BAEEA-15B3-400D-A08D-AE03140357C6}"/>
    <cellStyle name="Millares 212 6 3 6 3" xfId="19898" xr:uid="{410CE786-BC62-4663-B6EF-F68205A7CB2E}"/>
    <cellStyle name="Millares 212 6 3 6 3 2" xfId="41401" xr:uid="{753F860D-F5B8-419B-902B-1F472FF9ABB4}"/>
    <cellStyle name="Millares 212 6 3 6 4" xfId="26503" xr:uid="{D9E9FEF8-050A-488C-B944-04E0D5A984EE}"/>
    <cellStyle name="Millares 212 6 3 6 5" xfId="48006" xr:uid="{E101E578-1214-41F2-B56C-61A584DEA5D9}"/>
    <cellStyle name="Millares 212 6 3 7" xfId="5389" xr:uid="{A48D700F-ABD3-434B-9880-964E69CFA494}"/>
    <cellStyle name="Millares 212 6 3 7 2" xfId="13655" xr:uid="{03508AB8-D2ED-4FEB-82DA-428A529F3CB0}"/>
    <cellStyle name="Millares 212 6 3 7 2 2" xfId="35158" xr:uid="{9328EB90-379F-470F-95A2-10E6849C4A49}"/>
    <cellStyle name="Millares 212 6 3 7 3" xfId="20290" xr:uid="{AEB469F3-5377-4306-BD79-2AF840D95D53}"/>
    <cellStyle name="Millares 212 6 3 7 3 2" xfId="41793" xr:uid="{DC3E5F3A-30E9-493E-91F7-55BA4666D1CC}"/>
    <cellStyle name="Millares 212 6 3 7 4" xfId="26895" xr:uid="{70EC88CA-0C4E-49A2-95D2-7A6A6EC42B3B}"/>
    <cellStyle name="Millares 212 6 3 7 5" xfId="48398" xr:uid="{7F3B7A9A-8094-47D9-88C2-97BC21B11ED2}"/>
    <cellStyle name="Millares 212 6 3 8" xfId="7030" xr:uid="{F75FD5BB-C9F7-46E4-B673-E0CB4ED1B78E}"/>
    <cellStyle name="Millares 212 6 3 8 2" xfId="28533" xr:uid="{20698D3D-23B0-45B3-897B-463A07933548}"/>
    <cellStyle name="Millares 212 6 3 9" xfId="8686" xr:uid="{9273E9DE-4E8A-4D09-B519-D2897864A11D}"/>
    <cellStyle name="Millares 212 6 3 9 2" xfId="30189" xr:uid="{6A531F19-FAFA-4059-BAF6-07C076F9D64D}"/>
    <cellStyle name="Millares 212 6 4" xfId="703" xr:uid="{9927FAAE-F2D4-4F85-B77B-B1CE0C4B9B02}"/>
    <cellStyle name="Millares 212 6 4 10" xfId="43712" xr:uid="{95F5BE37-8F11-4CEF-B1D3-7D02B76308A2}"/>
    <cellStyle name="Millares 212 6 4 2" xfId="1649" xr:uid="{6FC39999-A2D7-4EF2-A542-A9F1748061A6}"/>
    <cellStyle name="Millares 212 6 4 2 2" xfId="4478" xr:uid="{E696CD69-9A81-4207-B88E-8B030AE0FE6A}"/>
    <cellStyle name="Millares 212 6 4 2 2 2" xfId="12744" xr:uid="{E6BA7494-5D91-40DA-B349-DAC5E8A73044}"/>
    <cellStyle name="Millares 212 6 4 2 2 2 2" xfId="34247" xr:uid="{47F433F2-78FC-4BA1-8ACB-4D6F8E40203C}"/>
    <cellStyle name="Millares 212 6 4 2 2 3" xfId="19379" xr:uid="{9F1E5C04-DC5F-45A1-B1B3-207A16A8A299}"/>
    <cellStyle name="Millares 212 6 4 2 2 3 2" xfId="40882" xr:uid="{6193DFCF-0428-4C16-AC33-2F0E989C4E16}"/>
    <cellStyle name="Millares 212 6 4 2 2 4" xfId="25984" xr:uid="{3E9B4518-8234-4F92-BF1E-A52016EA4594}"/>
    <cellStyle name="Millares 212 6 4 2 2 5" xfId="47487" xr:uid="{3FACE908-8719-4090-8935-F5BF86296971}"/>
    <cellStyle name="Millares 212 6 4 2 3" xfId="6617" xr:uid="{AD15A84E-8635-4F8D-8652-C948FAF11B63}"/>
    <cellStyle name="Millares 212 6 4 2 3 2" xfId="14883" xr:uid="{137A4C7A-A324-4FE1-833D-549C24C6F925}"/>
    <cellStyle name="Millares 212 6 4 2 3 2 2" xfId="36386" xr:uid="{0A035341-C089-43C7-861D-3F6BFF0E1011}"/>
    <cellStyle name="Millares 212 6 4 2 3 3" xfId="21518" xr:uid="{7A90CDDD-A40D-486F-8C28-BC6017D42380}"/>
    <cellStyle name="Millares 212 6 4 2 3 3 2" xfId="43021" xr:uid="{94F164ED-F9E2-49B0-A57C-8F552682FEFF}"/>
    <cellStyle name="Millares 212 6 4 2 3 4" xfId="28123" xr:uid="{AB7E6DBB-FFDF-41F5-B0A2-88542690BA74}"/>
    <cellStyle name="Millares 212 6 4 2 3 5" xfId="49626" xr:uid="{0E1DBAEA-1634-4421-BB91-C3CD475EC56B}"/>
    <cellStyle name="Millares 212 6 4 2 4" xfId="8258" xr:uid="{6B9EE184-9AB9-4AFC-B016-F9FBFAF16173}"/>
    <cellStyle name="Millares 212 6 4 2 4 2" xfId="29761" xr:uid="{A2ABD496-C6C5-4CDE-BDC3-A3C0E2733D18}"/>
    <cellStyle name="Millares 212 6 4 2 5" xfId="9915" xr:uid="{F6F0F2BE-3C5A-484C-88AB-5BBE79D3EB3B}"/>
    <cellStyle name="Millares 212 6 4 2 5 2" xfId="31418" xr:uid="{7AD4BB0A-312E-4256-8AC7-A6F4548777BA}"/>
    <cellStyle name="Millares 212 6 4 2 6" xfId="16550" xr:uid="{5458BCD5-4848-40AD-B0EE-1E05E19A783E}"/>
    <cellStyle name="Millares 212 6 4 2 6 2" xfId="38053" xr:uid="{820D0D82-233A-4231-849F-ACE77D072B32}"/>
    <cellStyle name="Millares 212 6 4 2 7" xfId="23155" xr:uid="{668BDA7A-AFAC-47D8-925F-DDE71FD4105E}"/>
    <cellStyle name="Millares 212 6 4 2 8" xfId="44658" xr:uid="{6D6EA1ED-FFDD-466E-AF61-1077FA23D725}"/>
    <cellStyle name="Millares 212 6 4 3" xfId="2336" xr:uid="{73CE2014-008B-4A92-8231-9E361B0F5301}"/>
    <cellStyle name="Millares 212 6 4 3 2" xfId="10602" xr:uid="{3656063F-C98D-4890-9B50-91331583FB81}"/>
    <cellStyle name="Millares 212 6 4 3 2 2" xfId="32105" xr:uid="{D69400F8-F4C2-44A8-804A-A01E9D09EFD5}"/>
    <cellStyle name="Millares 212 6 4 3 3" xfId="17237" xr:uid="{3F855A97-75B1-4EA9-A8CF-197044E5F720}"/>
    <cellStyle name="Millares 212 6 4 3 3 2" xfId="38740" xr:uid="{9FB63F9A-4D42-4186-8189-D5DC1996320A}"/>
    <cellStyle name="Millares 212 6 4 3 4" xfId="23842" xr:uid="{72B8FE74-6ECE-4BAE-82D4-F151F8BD80C1}"/>
    <cellStyle name="Millares 212 6 4 3 5" xfId="45345" xr:uid="{8AD43C21-B733-40EC-9DA4-B4D0EC5A8858}"/>
    <cellStyle name="Millares 212 6 4 4" xfId="3532" xr:uid="{8D086DFF-FBAF-43E8-93B0-E3EA4A2EEB6C}"/>
    <cellStyle name="Millares 212 6 4 4 2" xfId="11798" xr:uid="{29E6C522-C6E7-41B4-B50A-08D1EBF26211}"/>
    <cellStyle name="Millares 212 6 4 4 2 2" xfId="33301" xr:uid="{303B572A-1D92-4910-9DC5-47D00FEE6B24}"/>
    <cellStyle name="Millares 212 6 4 4 3" xfId="18433" xr:uid="{CD8FBC53-6BF6-49F0-AC7C-85BE15E556B8}"/>
    <cellStyle name="Millares 212 6 4 4 3 2" xfId="39936" xr:uid="{F0C4AFD7-73F7-44FF-959D-E6FA672D90EA}"/>
    <cellStyle name="Millares 212 6 4 4 4" xfId="25038" xr:uid="{07807F1E-9024-4573-9E9D-E331F3CB501B}"/>
    <cellStyle name="Millares 212 6 4 4 5" xfId="46541" xr:uid="{21AAF8BD-CE6A-412B-980E-FE65D9CAC87E}"/>
    <cellStyle name="Millares 212 6 4 5" xfId="5671" xr:uid="{C3D2EC14-D131-4C09-905D-4258B38BABAE}"/>
    <cellStyle name="Millares 212 6 4 5 2" xfId="13937" xr:uid="{7D3ABA01-A852-4A96-8BCB-E4A6A82A1324}"/>
    <cellStyle name="Millares 212 6 4 5 2 2" xfId="35440" xr:uid="{DAE10349-FADA-4375-A980-43521E448E84}"/>
    <cellStyle name="Millares 212 6 4 5 3" xfId="20572" xr:uid="{CE16BB73-4AA5-492D-AA08-5ED75E9A0405}"/>
    <cellStyle name="Millares 212 6 4 5 3 2" xfId="42075" xr:uid="{188C6B38-39BF-4E9C-AC66-B6A5646FB74E}"/>
    <cellStyle name="Millares 212 6 4 5 4" xfId="27177" xr:uid="{582E3C27-DEA6-46CE-9773-C519DB5906D5}"/>
    <cellStyle name="Millares 212 6 4 5 5" xfId="48680" xr:uid="{108D2828-54CE-408E-A82C-2846162F5969}"/>
    <cellStyle name="Millares 212 6 4 6" xfId="7312" xr:uid="{1C17E9D1-B0F5-45DF-A0AA-47C065006CCB}"/>
    <cellStyle name="Millares 212 6 4 6 2" xfId="28815" xr:uid="{F03618B6-69B3-4406-B516-38375F067834}"/>
    <cellStyle name="Millares 212 6 4 7" xfId="8969" xr:uid="{1F1C27D9-D40E-4748-B3B3-B7D8CDD3ABAB}"/>
    <cellStyle name="Millares 212 6 4 7 2" xfId="30472" xr:uid="{34AB4A7A-1E5B-42DC-958D-E9183A46B97A}"/>
    <cellStyle name="Millares 212 6 4 8" xfId="15604" xr:uid="{29EE93CA-F86B-4D2A-B408-E1F86297224A}"/>
    <cellStyle name="Millares 212 6 4 8 2" xfId="37107" xr:uid="{7F02ADF4-95E3-4E9B-B5A6-B7750FAE3FE7}"/>
    <cellStyle name="Millares 212 6 4 9" xfId="22209" xr:uid="{3AF209E0-3CAD-4A0D-80EC-6ABCA5B49117}"/>
    <cellStyle name="Millares 212 6 5" xfId="972" xr:uid="{F509064C-A657-4385-AE3C-C513EC2B92BA}"/>
    <cellStyle name="Millares 212 6 5 2" xfId="3801" xr:uid="{BD79ACD0-371D-4FCC-A17F-FD94E4F2947D}"/>
    <cellStyle name="Millares 212 6 5 2 2" xfId="12067" xr:uid="{36B9D7E6-E20E-45ED-9E97-F8579BC44C0F}"/>
    <cellStyle name="Millares 212 6 5 2 2 2" xfId="33570" xr:uid="{43D8F5C9-CF2C-4F87-8227-5AE36697ADD9}"/>
    <cellStyle name="Millares 212 6 5 2 3" xfId="18702" xr:uid="{2A130557-28CC-4D31-A368-4F3C539483D5}"/>
    <cellStyle name="Millares 212 6 5 2 3 2" xfId="40205" xr:uid="{A21D8E84-B7D1-4F56-917E-866156B402EF}"/>
    <cellStyle name="Millares 212 6 5 2 4" xfId="25307" xr:uid="{91CB4F2A-506B-4C4C-8D16-9F08125845F6}"/>
    <cellStyle name="Millares 212 6 5 2 5" xfId="46810" xr:uid="{AD702266-1DC1-4620-907A-8EBAF1098668}"/>
    <cellStyle name="Millares 212 6 5 3" xfId="5940" xr:uid="{E03EC9AF-FEB4-4756-9C2D-F9F4EFD658D6}"/>
    <cellStyle name="Millares 212 6 5 3 2" xfId="14206" xr:uid="{0B534C14-FE66-43BA-854E-B352F8F2FEDA}"/>
    <cellStyle name="Millares 212 6 5 3 2 2" xfId="35709" xr:uid="{932ADCE9-6621-4591-BAC0-FF1E927214CD}"/>
    <cellStyle name="Millares 212 6 5 3 3" xfId="20841" xr:uid="{03F6A5FB-115B-4FAB-BDCD-D21D031C8689}"/>
    <cellStyle name="Millares 212 6 5 3 3 2" xfId="42344" xr:uid="{D357F743-2387-4A4C-B699-B8984F1EDCC8}"/>
    <cellStyle name="Millares 212 6 5 3 4" xfId="27446" xr:uid="{3DEC841C-7EC1-4DF6-B63D-D89F9556CB3E}"/>
    <cellStyle name="Millares 212 6 5 3 5" xfId="48949" xr:uid="{959F2BD5-E767-4B3B-922C-32D4DD25D037}"/>
    <cellStyle name="Millares 212 6 5 4" xfId="7581" xr:uid="{988C4D74-8803-4650-B7B9-D64CAEC7219A}"/>
    <cellStyle name="Millares 212 6 5 4 2" xfId="29084" xr:uid="{34D4E041-50BF-4F42-BF70-8AE2A72DDDA6}"/>
    <cellStyle name="Millares 212 6 5 5" xfId="9238" xr:uid="{3994E277-7CF4-49B7-B2D0-571D99FB649E}"/>
    <cellStyle name="Millares 212 6 5 5 2" xfId="30741" xr:uid="{D814B633-BC84-4494-8F08-7A6EABEB9FC2}"/>
    <cellStyle name="Millares 212 6 5 6" xfId="15873" xr:uid="{8345395D-DBFA-4650-9459-99C5B7800960}"/>
    <cellStyle name="Millares 212 6 5 6 2" xfId="37376" xr:uid="{94B02B0B-BCE2-4E7F-8860-9C194C61E95E}"/>
    <cellStyle name="Millares 212 6 5 7" xfId="22478" xr:uid="{7BE61CB4-1661-41A0-BF41-48EE1176E56A}"/>
    <cellStyle name="Millares 212 6 5 8" xfId="43981" xr:uid="{BFB2CE84-FCA2-4159-84F9-143B61FC9CE3}"/>
    <cellStyle name="Millares 212 6 6" xfId="1232" xr:uid="{DF19AA33-0535-47FD-9A4F-397191632D53}"/>
    <cellStyle name="Millares 212 6 6 2" xfId="4061" xr:uid="{1AA0A42E-6E2A-4E48-9110-9AAB8E91DF17}"/>
    <cellStyle name="Millares 212 6 6 2 2" xfId="12327" xr:uid="{6DF397CA-A230-4A58-8FFD-99672C5F8443}"/>
    <cellStyle name="Millares 212 6 6 2 2 2" xfId="33830" xr:uid="{8B06FC45-BB70-4A28-968E-9630251A0857}"/>
    <cellStyle name="Millares 212 6 6 2 3" xfId="18962" xr:uid="{54396086-0290-4770-9527-431AF424A9C3}"/>
    <cellStyle name="Millares 212 6 6 2 3 2" xfId="40465" xr:uid="{EE0A24D9-8FF3-49FE-BB8D-EC7899647F3F}"/>
    <cellStyle name="Millares 212 6 6 2 4" xfId="25567" xr:uid="{64938057-1677-4AC0-80F7-0F321E26BB97}"/>
    <cellStyle name="Millares 212 6 6 2 5" xfId="47070" xr:uid="{0CB158C5-D795-4DD3-BFBF-82A82099E9F6}"/>
    <cellStyle name="Millares 212 6 6 3" xfId="6200" xr:uid="{8AD26FD5-BB9C-4764-835B-AE3C10FF9683}"/>
    <cellStyle name="Millares 212 6 6 3 2" xfId="14466" xr:uid="{084CD8CB-E54E-4732-8BA3-CB15C234C1E5}"/>
    <cellStyle name="Millares 212 6 6 3 2 2" xfId="35969" xr:uid="{C6972E07-4CF0-4CDA-B0AA-355CA966A1F2}"/>
    <cellStyle name="Millares 212 6 6 3 3" xfId="21101" xr:uid="{FAF96F6E-260C-43A8-BCFD-FFC97B86612C}"/>
    <cellStyle name="Millares 212 6 6 3 3 2" xfId="42604" xr:uid="{773D8E6D-78AD-4F5D-A83C-E704C2E96998}"/>
    <cellStyle name="Millares 212 6 6 3 4" xfId="27706" xr:uid="{DE898829-F52F-41E6-9299-76E1D9C28DC2}"/>
    <cellStyle name="Millares 212 6 6 3 5" xfId="49209" xr:uid="{BC8D35A5-43F9-411E-A35B-B14CD2C74F68}"/>
    <cellStyle name="Millares 212 6 6 4" xfId="7841" xr:uid="{665FC005-D05A-4D0B-AC96-2FC6159409C3}"/>
    <cellStyle name="Millares 212 6 6 4 2" xfId="29344" xr:uid="{D9EC8192-11C8-49C4-BF58-1BE98E427DE7}"/>
    <cellStyle name="Millares 212 6 6 5" xfId="9498" xr:uid="{F388D1BE-586E-413D-BECB-0094CBAAD39E}"/>
    <cellStyle name="Millares 212 6 6 5 2" xfId="31001" xr:uid="{7E232CBB-A806-4A0F-AA45-570C8805D117}"/>
    <cellStyle name="Millares 212 6 6 6" xfId="16133" xr:uid="{B870AA2C-F23A-42F2-9F06-8F662DC8FF0B}"/>
    <cellStyle name="Millares 212 6 6 6 2" xfId="37636" xr:uid="{7B1732E1-5B8E-42F5-9AFD-6A7CE349FE00}"/>
    <cellStyle name="Millares 212 6 6 7" xfId="22738" xr:uid="{87A743C3-24BC-4302-8533-516346F2B709}"/>
    <cellStyle name="Millares 212 6 6 8" xfId="44241" xr:uid="{C9B6074B-6A85-416C-B0F7-9DB938DD0599}"/>
    <cellStyle name="Millares 212 6 7" xfId="1920" xr:uid="{F6C6BBA7-4A88-4F49-8A51-69CCCED7B250}"/>
    <cellStyle name="Millares 212 6 7 2" xfId="10186" xr:uid="{174C281E-231B-4EE1-9128-7EDD6B5F7ABD}"/>
    <cellStyle name="Millares 212 6 7 2 2" xfId="31689" xr:uid="{24081430-24DA-4D0D-8311-CA021D85E63C}"/>
    <cellStyle name="Millares 212 6 7 3" xfId="16821" xr:uid="{6848C1A3-E2CA-4186-9B1F-E715EEB223A3}"/>
    <cellStyle name="Millares 212 6 7 3 2" xfId="38324" xr:uid="{AD0550E2-EBB4-493D-BFA2-E7E8D7EC20DC}"/>
    <cellStyle name="Millares 212 6 7 4" xfId="23426" xr:uid="{8820E5D1-2C30-4379-BE54-BB3CFDED6903}"/>
    <cellStyle name="Millares 212 6 7 5" xfId="44929" xr:uid="{9C75ADCD-F9CC-49B6-A7A3-A08FB8DA9D7E}"/>
    <cellStyle name="Millares 212 6 8" xfId="2605" xr:uid="{C9E88488-49D3-4761-8F5B-0D2B980133B8}"/>
    <cellStyle name="Millares 212 6 8 2" xfId="10871" xr:uid="{91E5913A-366C-42D5-A42A-E9380B94B1A6}"/>
    <cellStyle name="Millares 212 6 8 2 2" xfId="32374" xr:uid="{52950306-76B1-403B-91BD-F65EC4E17ED1}"/>
    <cellStyle name="Millares 212 6 8 3" xfId="17506" xr:uid="{2FC48407-7FDB-461F-B16C-085C3E02E11F}"/>
    <cellStyle name="Millares 212 6 8 3 2" xfId="39009" xr:uid="{49FBA7BC-5051-475E-B765-6E3E9DEF74D0}"/>
    <cellStyle name="Millares 212 6 8 4" xfId="24111" xr:uid="{80CE3A7F-02DD-4CC0-9634-C407CEDB6214}"/>
    <cellStyle name="Millares 212 6 8 5" xfId="45614" xr:uid="{0B0770A3-BAD0-4A18-9C7B-0C0BE5172087}"/>
    <cellStyle name="Millares 212 6 9" xfId="3116" xr:uid="{7DA87A53-7805-43AE-8F68-718D0CC81553}"/>
    <cellStyle name="Millares 212 6 9 2" xfId="11382" xr:uid="{C3C96CBA-104F-4628-8AAE-C7317A26F32C}"/>
    <cellStyle name="Millares 212 6 9 2 2" xfId="32885" xr:uid="{4AF13836-B194-4D4A-B795-C266F9DAFB32}"/>
    <cellStyle name="Millares 212 6 9 3" xfId="18017" xr:uid="{55DAF2BD-4B06-4405-9A9A-0C68CB66CF81}"/>
    <cellStyle name="Millares 212 6 9 3 2" xfId="39520" xr:uid="{DDCA7386-292B-4A37-ACB6-C8BECF9B1D30}"/>
    <cellStyle name="Millares 212 6 9 4" xfId="24622" xr:uid="{99D49460-CB6D-4C02-A414-6534E654B0D7}"/>
    <cellStyle name="Millares 212 6 9 5" xfId="46125" xr:uid="{AFDD5B7A-B70F-4DC1-B106-DFB00C072794}"/>
    <cellStyle name="Millares 212 7" xfId="308" xr:uid="{4A08F91F-5C74-4A37-B694-3E1F0F8EB8DF}"/>
    <cellStyle name="Millares 212 7 10" xfId="5278" xr:uid="{A33B465A-C105-48C9-81EB-F92E1D6B8FC1}"/>
    <cellStyle name="Millares 212 7 10 2" xfId="13544" xr:uid="{FAD95719-FE20-4CC5-9772-70822B3A0327}"/>
    <cellStyle name="Millares 212 7 10 2 2" xfId="35047" xr:uid="{0D7DA5FB-5170-4277-9FE9-2E50B6DF7901}"/>
    <cellStyle name="Millares 212 7 10 3" xfId="20179" xr:uid="{01C20226-B523-4258-B370-874150A45054}"/>
    <cellStyle name="Millares 212 7 10 3 2" xfId="41682" xr:uid="{06501A46-941B-4C45-98F7-CDA0205D232A}"/>
    <cellStyle name="Millares 212 7 10 4" xfId="26784" xr:uid="{997C07AA-283D-4C1B-9A64-014AC702148D}"/>
    <cellStyle name="Millares 212 7 10 5" xfId="48287" xr:uid="{6422B9AC-9BDF-4231-A36B-E9E1A364216E}"/>
    <cellStyle name="Millares 212 7 11" xfId="6919" xr:uid="{48ADE420-EDA0-4308-BE97-59C48CBC409B}"/>
    <cellStyle name="Millares 212 7 11 2" xfId="28422" xr:uid="{5400EC48-5E12-44B6-B78F-58FCCC0C2BE3}"/>
    <cellStyle name="Millares 212 7 12" xfId="8575" xr:uid="{645EE7E9-C247-459F-A9E4-608F8F2EC685}"/>
    <cellStyle name="Millares 212 7 12 2" xfId="30078" xr:uid="{933879F0-07DE-4D02-B661-847FE034E9E0}"/>
    <cellStyle name="Millares 212 7 13" xfId="15211" xr:uid="{479CBA3E-DA07-4908-81F1-63EA6827417E}"/>
    <cellStyle name="Millares 212 7 13 2" xfId="36714" xr:uid="{F9D1C8B6-18C3-4954-BB9E-682AEE44A048}"/>
    <cellStyle name="Millares 212 7 14" xfId="21816" xr:uid="{1D1EAE25-D485-4033-BA6D-69E9B9D0DB56}"/>
    <cellStyle name="Millares 212 7 15" xfId="43319" xr:uid="{479FD58D-7617-4CC3-9967-3910569AD0C3}"/>
    <cellStyle name="Millares 212 7 2" xfId="446" xr:uid="{1FBD8255-E5F1-4E59-8CC0-17D1F3D869ED}"/>
    <cellStyle name="Millares 212 7 2 10" xfId="15349" xr:uid="{ABB3EBAA-9ED0-46CE-847A-6C1CBE1CD290}"/>
    <cellStyle name="Millares 212 7 2 10 2" xfId="36852" xr:uid="{27E6FD66-9B41-4ABF-B4D3-301D5CB38724}"/>
    <cellStyle name="Millares 212 7 2 11" xfId="21954" xr:uid="{3C3DEF57-4EC0-4987-AAB6-6604A08586DF}"/>
    <cellStyle name="Millares 212 7 2 12" xfId="43457" xr:uid="{E1BB72FC-2BC2-4EE3-AFD0-EC8278DADBC6}"/>
    <cellStyle name="Millares 212 7 2 2" xfId="1394" xr:uid="{A32DD0EE-EB38-4988-9F6F-953BD2C35312}"/>
    <cellStyle name="Millares 212 7 2 2 2" xfId="4223" xr:uid="{D963C260-80D3-4E47-8BA8-C52736C77631}"/>
    <cellStyle name="Millares 212 7 2 2 2 2" xfId="12489" xr:uid="{EA3D6AE0-B0DC-4927-8552-D01CF68B4454}"/>
    <cellStyle name="Millares 212 7 2 2 2 2 2" xfId="33992" xr:uid="{79558D93-1D83-4AA6-B078-15E786D6BBF9}"/>
    <cellStyle name="Millares 212 7 2 2 2 3" xfId="19124" xr:uid="{D4D143D7-B751-43D7-A2C7-A95A4E241736}"/>
    <cellStyle name="Millares 212 7 2 2 2 3 2" xfId="40627" xr:uid="{1B2A6F53-B521-4FB4-9D30-F444E2C6DCBE}"/>
    <cellStyle name="Millares 212 7 2 2 2 4" xfId="25729" xr:uid="{0E5FEDEF-AAA0-4CAB-94B5-9247BE229370}"/>
    <cellStyle name="Millares 212 7 2 2 2 5" xfId="47232" xr:uid="{26F8B6A9-DE05-468B-9C34-F8FB263A5EAE}"/>
    <cellStyle name="Millares 212 7 2 2 3" xfId="6362" xr:uid="{CD1219A0-1284-4F94-B869-A81113A42DA9}"/>
    <cellStyle name="Millares 212 7 2 2 3 2" xfId="14628" xr:uid="{8C6AB663-AB58-478E-A671-FAE7A961B65E}"/>
    <cellStyle name="Millares 212 7 2 2 3 2 2" xfId="36131" xr:uid="{C4547705-8828-4025-B5AE-F160A42424E7}"/>
    <cellStyle name="Millares 212 7 2 2 3 3" xfId="21263" xr:uid="{C18E01E8-269D-4AD2-9118-F0DA7BE5C771}"/>
    <cellStyle name="Millares 212 7 2 2 3 3 2" xfId="42766" xr:uid="{48FE0E1A-236B-4E6D-AB4B-1BB40CFA0BEC}"/>
    <cellStyle name="Millares 212 7 2 2 3 4" xfId="27868" xr:uid="{98DB23BD-D250-492C-ADCF-597DFEF24457}"/>
    <cellStyle name="Millares 212 7 2 2 3 5" xfId="49371" xr:uid="{CBF28938-BBCA-4CA5-A927-F922B270C778}"/>
    <cellStyle name="Millares 212 7 2 2 4" xfId="8003" xr:uid="{F8E42107-EC39-4D0A-B980-C20C4E29E0B7}"/>
    <cellStyle name="Millares 212 7 2 2 4 2" xfId="29506" xr:uid="{2A1A7543-C23C-468C-AA99-BC55DF14B470}"/>
    <cellStyle name="Millares 212 7 2 2 5" xfId="9660" xr:uid="{989511A5-A468-4F94-B5F0-6AD24DF6E849}"/>
    <cellStyle name="Millares 212 7 2 2 5 2" xfId="31163" xr:uid="{11E1BA0E-8B0E-48CA-AE72-AFC74069501E}"/>
    <cellStyle name="Millares 212 7 2 2 6" xfId="16295" xr:uid="{7E1AF22B-D98B-40E8-8A8A-8C016690EE8F}"/>
    <cellStyle name="Millares 212 7 2 2 6 2" xfId="37798" xr:uid="{90BE4119-8822-45BB-8EB4-1A0B1C7D653D}"/>
    <cellStyle name="Millares 212 7 2 2 7" xfId="22900" xr:uid="{5B36FBBD-D238-4141-A6C9-D8496034AEC7}"/>
    <cellStyle name="Millares 212 7 2 2 8" xfId="44403" xr:uid="{2029DB6D-8B2F-4BBC-914B-1DF7F0DA9131}"/>
    <cellStyle name="Millares 212 7 2 3" xfId="2081" xr:uid="{5DB841B3-1C66-4FC4-A1E8-76B8A1594E7A}"/>
    <cellStyle name="Millares 212 7 2 3 2" xfId="10347" xr:uid="{4178E830-DB4F-40AC-8303-08A949D14C9D}"/>
    <cellStyle name="Millares 212 7 2 3 2 2" xfId="31850" xr:uid="{BEBA6CE6-0C89-4980-9360-95D31132FF9A}"/>
    <cellStyle name="Millares 212 7 2 3 3" xfId="16982" xr:uid="{53B5920F-2C5C-4CAF-99CE-82AD1F233B61}"/>
    <cellStyle name="Millares 212 7 2 3 3 2" xfId="38485" xr:uid="{E493CB3C-3B57-46E1-996B-9683E3C291F6}"/>
    <cellStyle name="Millares 212 7 2 3 4" xfId="23587" xr:uid="{F5AB5DFE-4A35-460E-B066-0B7301278FFE}"/>
    <cellStyle name="Millares 212 7 2 3 5" xfId="45090" xr:uid="{C3A343A4-DFE2-4A82-BDCC-5D974B8BBD4C}"/>
    <cellStyle name="Millares 212 7 2 4" xfId="2878" xr:uid="{B650866A-F122-48E3-9434-2402E4B7D83F}"/>
    <cellStyle name="Millares 212 7 2 4 2" xfId="11144" xr:uid="{4C6389FF-591B-46C9-A455-A065DC7FAEE1}"/>
    <cellStyle name="Millares 212 7 2 4 2 2" xfId="32647" xr:uid="{D3634F65-8D8B-4452-8865-8248C02A4058}"/>
    <cellStyle name="Millares 212 7 2 4 3" xfId="17779" xr:uid="{8BF4B22D-1D7D-4FB9-8506-055276A106C7}"/>
    <cellStyle name="Millares 212 7 2 4 3 2" xfId="39282" xr:uid="{778F3F07-293C-4FA8-A364-C6E906E6B6D9}"/>
    <cellStyle name="Millares 212 7 2 4 4" xfId="24384" xr:uid="{DCD6FE5C-A690-49A2-9E53-5DC74C38816D}"/>
    <cellStyle name="Millares 212 7 2 4 5" xfId="45887" xr:uid="{9A1BCE53-A220-4F1A-B88B-ABF07D2A4624}"/>
    <cellStyle name="Millares 212 7 2 5" xfId="3277" xr:uid="{76811A34-2FF0-4606-87B0-CDBC7891D747}"/>
    <cellStyle name="Millares 212 7 2 5 2" xfId="11543" xr:uid="{FD7E55B6-D330-4340-8FD5-EBE8FD814535}"/>
    <cellStyle name="Millares 212 7 2 5 2 2" xfId="33046" xr:uid="{962046A1-654C-4F7B-A225-629AC78D7390}"/>
    <cellStyle name="Millares 212 7 2 5 3" xfId="18178" xr:uid="{134BA099-1C77-4A40-ADA1-20BDBE6B1981}"/>
    <cellStyle name="Millares 212 7 2 5 3 2" xfId="39681" xr:uid="{9E6879B6-6DD7-43CA-A48E-A5B0A2C86417}"/>
    <cellStyle name="Millares 212 7 2 5 4" xfId="24783" xr:uid="{2B0470AF-7B62-4CB1-9441-F913173541DE}"/>
    <cellStyle name="Millares 212 7 2 5 5" xfId="46286" xr:uid="{0A9FC5B5-D505-4E0D-82EB-4F62CCA29A86}"/>
    <cellStyle name="Millares 212 7 2 6" xfId="5022" xr:uid="{ACBCB0B9-A811-4400-B43E-F3F91A4A9D81}"/>
    <cellStyle name="Millares 212 7 2 6 2" xfId="13288" xr:uid="{B519B1DE-274A-4A9A-AD4E-4074AD29750A}"/>
    <cellStyle name="Millares 212 7 2 6 2 2" xfId="34791" xr:uid="{F51FD7F9-0E25-4607-A837-2825AB2455B9}"/>
    <cellStyle name="Millares 212 7 2 6 3" xfId="19923" xr:uid="{2A4AD6AB-6B41-4856-B2EC-F3F2E3804EC5}"/>
    <cellStyle name="Millares 212 7 2 6 3 2" xfId="41426" xr:uid="{506D8584-0D9F-4159-A043-9B1A82CDD40D}"/>
    <cellStyle name="Millares 212 7 2 6 4" xfId="26528" xr:uid="{98405E3F-2533-42C0-B8AF-111133F9136E}"/>
    <cellStyle name="Millares 212 7 2 6 5" xfId="48031" xr:uid="{FF8B82D7-A280-46EF-B13B-FF7ED1BC1E5E}"/>
    <cellStyle name="Millares 212 7 2 7" xfId="5416" xr:uid="{C5A645AD-C76C-4DEF-AC18-A3D4279C99D9}"/>
    <cellStyle name="Millares 212 7 2 7 2" xfId="13682" xr:uid="{A32BE5AE-01B3-445A-B458-B04B5879B833}"/>
    <cellStyle name="Millares 212 7 2 7 2 2" xfId="35185" xr:uid="{70B69ACA-A24C-4C27-82A7-CCA95DD82306}"/>
    <cellStyle name="Millares 212 7 2 7 3" xfId="20317" xr:uid="{063E9980-6ECB-492A-84D0-51F686DD3479}"/>
    <cellStyle name="Millares 212 7 2 7 3 2" xfId="41820" xr:uid="{A411B8EA-162C-4EB5-8A9D-E3BE5CC12A56}"/>
    <cellStyle name="Millares 212 7 2 7 4" xfId="26922" xr:uid="{D03D728D-BD3B-43BE-A37C-0454F11C706E}"/>
    <cellStyle name="Millares 212 7 2 7 5" xfId="48425" xr:uid="{DBFD6C3E-D1EE-4E81-A024-452C55706DB1}"/>
    <cellStyle name="Millares 212 7 2 8" xfId="7057" xr:uid="{9B96B675-13D2-46F9-A6C6-D779180F1DBA}"/>
    <cellStyle name="Millares 212 7 2 8 2" xfId="28560" xr:uid="{3CE77364-43C1-4F82-8418-E900572C34E3}"/>
    <cellStyle name="Millares 212 7 2 9" xfId="8713" xr:uid="{3F11A5E8-C30E-450D-87FD-2B7A0CFDFBC2}"/>
    <cellStyle name="Millares 212 7 2 9 2" xfId="30216" xr:uid="{6B8E3FC0-781A-4DCA-B061-6CB744C309C8}"/>
    <cellStyle name="Millares 212 7 3" xfId="728" xr:uid="{7D29B4C4-7411-47A3-9BB0-55F28B7A893C}"/>
    <cellStyle name="Millares 212 7 3 10" xfId="43737" xr:uid="{24028CA1-15CC-4364-A9B0-C915EA1C56B8}"/>
    <cellStyle name="Millares 212 7 3 2" xfId="1674" xr:uid="{1FB6AD04-69E1-4CA7-BBD4-FAF7B2619357}"/>
    <cellStyle name="Millares 212 7 3 2 2" xfId="4503" xr:uid="{649EA4BA-F4B1-4FE5-AA47-A913FE678B53}"/>
    <cellStyle name="Millares 212 7 3 2 2 2" xfId="12769" xr:uid="{B9EA7BBA-4727-4A87-85DE-7C09582AB425}"/>
    <cellStyle name="Millares 212 7 3 2 2 2 2" xfId="34272" xr:uid="{102CF053-77BF-4689-A2BA-3267C413A3FA}"/>
    <cellStyle name="Millares 212 7 3 2 2 3" xfId="19404" xr:uid="{05A8A11B-85E5-4B0C-B8AD-A02D4980A034}"/>
    <cellStyle name="Millares 212 7 3 2 2 3 2" xfId="40907" xr:uid="{0BB6C27C-7F89-4427-9D57-D114F21A8431}"/>
    <cellStyle name="Millares 212 7 3 2 2 4" xfId="26009" xr:uid="{30EB64CB-C9C5-41BC-B4DF-CCD696BE943F}"/>
    <cellStyle name="Millares 212 7 3 2 2 5" xfId="47512" xr:uid="{6B4598F8-9261-47BA-8386-273E0B1E1990}"/>
    <cellStyle name="Millares 212 7 3 2 3" xfId="6642" xr:uid="{4E3B3F8B-02BE-48DF-BEC4-22A62759D176}"/>
    <cellStyle name="Millares 212 7 3 2 3 2" xfId="14908" xr:uid="{F2490EDA-2D2D-4F0C-9997-6FFA69D31D4A}"/>
    <cellStyle name="Millares 212 7 3 2 3 2 2" xfId="36411" xr:uid="{469A23DD-6BB8-455D-820A-9C2B4E6A7A0A}"/>
    <cellStyle name="Millares 212 7 3 2 3 3" xfId="21543" xr:uid="{E1AA3969-55CA-4C9A-82AC-AE916BAC3522}"/>
    <cellStyle name="Millares 212 7 3 2 3 3 2" xfId="43046" xr:uid="{EE0FC5C3-EBA5-4230-ABCF-D384DA014EF4}"/>
    <cellStyle name="Millares 212 7 3 2 3 4" xfId="28148" xr:uid="{7F618925-982E-44C2-B965-37494F6C78E5}"/>
    <cellStyle name="Millares 212 7 3 2 3 5" xfId="49651" xr:uid="{F89BF56B-5673-4B34-966F-C34C108F8B3F}"/>
    <cellStyle name="Millares 212 7 3 2 4" xfId="8283" xr:uid="{74372ADB-921F-42E5-9F2F-DE5174F04F74}"/>
    <cellStyle name="Millares 212 7 3 2 4 2" xfId="29786" xr:uid="{163719BB-CEC2-4E9A-9279-D55D0047F356}"/>
    <cellStyle name="Millares 212 7 3 2 5" xfId="9940" xr:uid="{027456A5-CC06-48E9-ABBD-EC573A46D8D7}"/>
    <cellStyle name="Millares 212 7 3 2 5 2" xfId="31443" xr:uid="{D725F9D6-7EE4-4ACF-B646-2AB8BAB2151F}"/>
    <cellStyle name="Millares 212 7 3 2 6" xfId="16575" xr:uid="{2976805A-43CD-4402-96A5-6E31D9610A7F}"/>
    <cellStyle name="Millares 212 7 3 2 6 2" xfId="38078" xr:uid="{59CEEAEF-65B7-497E-B946-96E04A2CBCC2}"/>
    <cellStyle name="Millares 212 7 3 2 7" xfId="23180" xr:uid="{3F6C85D0-425C-4522-AB37-E150CAAE5490}"/>
    <cellStyle name="Millares 212 7 3 2 8" xfId="44683" xr:uid="{4341A912-80A2-47D3-B0B6-6F62660B7F2E}"/>
    <cellStyle name="Millares 212 7 3 3" xfId="2361" xr:uid="{703809CF-56EB-4CFF-9994-BE6DFFA13767}"/>
    <cellStyle name="Millares 212 7 3 3 2" xfId="10627" xr:uid="{EE8FAE9E-20CB-4694-A310-C2820BE56A30}"/>
    <cellStyle name="Millares 212 7 3 3 2 2" xfId="32130" xr:uid="{4488BE52-DB95-48EC-ABC1-4A25CFA79750}"/>
    <cellStyle name="Millares 212 7 3 3 3" xfId="17262" xr:uid="{FCF467E7-AB4D-4B63-A5D0-3D1903F03BA9}"/>
    <cellStyle name="Millares 212 7 3 3 3 2" xfId="38765" xr:uid="{8C7B6159-F71A-4D30-934F-4683344C2F3E}"/>
    <cellStyle name="Millares 212 7 3 3 4" xfId="23867" xr:uid="{54238955-16A2-477E-A3E6-38A277EA1DB2}"/>
    <cellStyle name="Millares 212 7 3 3 5" xfId="45370" xr:uid="{386B9DE9-9258-4740-8A1B-D06FA642C003}"/>
    <cellStyle name="Millares 212 7 3 4" xfId="3557" xr:uid="{62AD164E-72B2-4FBB-8B88-BAAF0F342D54}"/>
    <cellStyle name="Millares 212 7 3 4 2" xfId="11823" xr:uid="{FDF4E626-42A1-4474-8873-7027EEF64162}"/>
    <cellStyle name="Millares 212 7 3 4 2 2" xfId="33326" xr:uid="{AA445F97-CF3B-49C2-AEFC-86E217F0E133}"/>
    <cellStyle name="Millares 212 7 3 4 3" xfId="18458" xr:uid="{BC9D6ED1-D944-4617-81AA-D74409942ECA}"/>
    <cellStyle name="Millares 212 7 3 4 3 2" xfId="39961" xr:uid="{C4188AD5-294C-4E55-A727-E15070D94699}"/>
    <cellStyle name="Millares 212 7 3 4 4" xfId="25063" xr:uid="{65A0F2A4-70DB-4231-A7CB-D2D6D629C1E0}"/>
    <cellStyle name="Millares 212 7 3 4 5" xfId="46566" xr:uid="{71396C59-7440-406E-852B-B4DC6A58C194}"/>
    <cellStyle name="Millares 212 7 3 5" xfId="5696" xr:uid="{F1D3BB3E-BB62-4095-BFCE-A984932A892A}"/>
    <cellStyle name="Millares 212 7 3 5 2" xfId="13962" xr:uid="{609B61DF-25DB-48BE-8D33-8FBD32A61369}"/>
    <cellStyle name="Millares 212 7 3 5 2 2" xfId="35465" xr:uid="{7B4A5DD1-97A4-4A56-B857-4DC810586089}"/>
    <cellStyle name="Millares 212 7 3 5 3" xfId="20597" xr:uid="{0BAE7204-CD45-46D8-8EA2-D024CAB53CA9}"/>
    <cellStyle name="Millares 212 7 3 5 3 2" xfId="42100" xr:uid="{CD66BABF-945B-4F7B-892A-2B4BDEE73B8C}"/>
    <cellStyle name="Millares 212 7 3 5 4" xfId="27202" xr:uid="{32BD4DFA-AA25-40A9-ADB0-19CDA1D093EC}"/>
    <cellStyle name="Millares 212 7 3 5 5" xfId="48705" xr:uid="{27511DEA-03FD-461A-B1F2-CABC78046AFF}"/>
    <cellStyle name="Millares 212 7 3 6" xfId="7337" xr:uid="{BFE65138-FE8F-4EF2-98CD-7F9FC71C7815}"/>
    <cellStyle name="Millares 212 7 3 6 2" xfId="28840" xr:uid="{574231FA-A0C8-4988-AB54-343632426628}"/>
    <cellStyle name="Millares 212 7 3 7" xfId="8994" xr:uid="{7BBBC56F-B2C3-4790-A98B-B10FC3589DF6}"/>
    <cellStyle name="Millares 212 7 3 7 2" xfId="30497" xr:uid="{D77EDB29-2015-47E3-8164-0A8A9E5FE091}"/>
    <cellStyle name="Millares 212 7 3 8" xfId="15629" xr:uid="{39B2C710-1547-4165-A03A-8CB4F08C0C91}"/>
    <cellStyle name="Millares 212 7 3 8 2" xfId="37132" xr:uid="{C6A48E84-839C-48E0-9818-F53C3F2F1DFC}"/>
    <cellStyle name="Millares 212 7 3 9" xfId="22234" xr:uid="{8168D009-4D5C-4FAF-861A-C8F010E334C6}"/>
    <cellStyle name="Millares 212 7 4" xfId="998" xr:uid="{9E61EDAB-9B37-4C36-A8AC-09F562F7F525}"/>
    <cellStyle name="Millares 212 7 4 2" xfId="3827" xr:uid="{85453E73-F60A-4285-807F-E28F06C69AA6}"/>
    <cellStyle name="Millares 212 7 4 2 2" xfId="12093" xr:uid="{DD12A05D-CF86-4090-A8F9-1C7F73534298}"/>
    <cellStyle name="Millares 212 7 4 2 2 2" xfId="33596" xr:uid="{B56096C1-FF28-4D93-83D5-9260B9FD369B}"/>
    <cellStyle name="Millares 212 7 4 2 3" xfId="18728" xr:uid="{A5A19BBB-8BD8-49A5-9929-6E9783A59CE4}"/>
    <cellStyle name="Millares 212 7 4 2 3 2" xfId="40231" xr:uid="{0A3DBDCA-41D1-40BE-B2F0-F1135F4033DD}"/>
    <cellStyle name="Millares 212 7 4 2 4" xfId="25333" xr:uid="{A1D6CF9B-1F4E-4677-A8B9-EC523A37FEA7}"/>
    <cellStyle name="Millares 212 7 4 2 5" xfId="46836" xr:uid="{A90C3EEA-96B8-4BC2-93E0-7AEE6A7D45A7}"/>
    <cellStyle name="Millares 212 7 4 3" xfId="5966" xr:uid="{5CD2E322-5AD4-4600-A426-B7ECB7575488}"/>
    <cellStyle name="Millares 212 7 4 3 2" xfId="14232" xr:uid="{A4D47A3F-8E75-47AC-B629-07EE181AC457}"/>
    <cellStyle name="Millares 212 7 4 3 2 2" xfId="35735" xr:uid="{0557E695-1800-4B7A-90FE-B1EC8FFCF4A3}"/>
    <cellStyle name="Millares 212 7 4 3 3" xfId="20867" xr:uid="{76820C82-E940-4E49-A7CC-C900417CFF0F}"/>
    <cellStyle name="Millares 212 7 4 3 3 2" xfId="42370" xr:uid="{8A932CBA-994E-49E4-A32E-8A3654B92474}"/>
    <cellStyle name="Millares 212 7 4 3 4" xfId="27472" xr:uid="{957F0135-CC93-4C73-9542-0793DDF0B0DB}"/>
    <cellStyle name="Millares 212 7 4 3 5" xfId="48975" xr:uid="{C424AD39-99A2-4F96-A89B-8C082DF9E6D3}"/>
    <cellStyle name="Millares 212 7 4 4" xfId="7607" xr:uid="{7CEC022B-ADC1-4BBA-8B47-5D1A77CF70C8}"/>
    <cellStyle name="Millares 212 7 4 4 2" xfId="29110" xr:uid="{12D0726B-8717-44CB-9CBE-A9CFF1DBAECD}"/>
    <cellStyle name="Millares 212 7 4 5" xfId="9264" xr:uid="{96665BDC-76A2-4250-8652-CACE337A8E0C}"/>
    <cellStyle name="Millares 212 7 4 5 2" xfId="30767" xr:uid="{089525F9-9CA6-4F3D-8509-268E9468063F}"/>
    <cellStyle name="Millares 212 7 4 6" xfId="15899" xr:uid="{79DCD2B8-7605-4C0D-9B83-152FE5B6AE86}"/>
    <cellStyle name="Millares 212 7 4 6 2" xfId="37402" xr:uid="{58EB1071-00CA-4920-8441-1000A47FAEFE}"/>
    <cellStyle name="Millares 212 7 4 7" xfId="22504" xr:uid="{150DFAC8-0182-4D4E-B527-12BACDA65FB9}"/>
    <cellStyle name="Millares 212 7 4 8" xfId="44007" xr:uid="{541B4405-4091-41F4-834F-7D5F7E16A571}"/>
    <cellStyle name="Millares 212 7 5" xfId="1256" xr:uid="{7A1BDA75-5873-4B01-B6AA-EC46E8E3035D}"/>
    <cellStyle name="Millares 212 7 5 2" xfId="4085" xr:uid="{8C686460-B5D8-48FB-8C36-3F06F7AF935C}"/>
    <cellStyle name="Millares 212 7 5 2 2" xfId="12351" xr:uid="{B2B998AA-0191-4338-82D7-BEA587E8A768}"/>
    <cellStyle name="Millares 212 7 5 2 2 2" xfId="33854" xr:uid="{B3A33FEA-3E22-4062-9489-9FF170E070CD}"/>
    <cellStyle name="Millares 212 7 5 2 3" xfId="18986" xr:uid="{F4EA15F9-628D-4A73-A1F9-B90FC880946E}"/>
    <cellStyle name="Millares 212 7 5 2 3 2" xfId="40489" xr:uid="{0E63EF83-ECB0-4DE3-9C2E-AE29301D255F}"/>
    <cellStyle name="Millares 212 7 5 2 4" xfId="25591" xr:uid="{8CEC99F6-8858-4F36-894F-DB8ACC68F5E7}"/>
    <cellStyle name="Millares 212 7 5 2 5" xfId="47094" xr:uid="{2BD12204-1760-4AC6-BB30-32056A5712DB}"/>
    <cellStyle name="Millares 212 7 5 3" xfId="6224" xr:uid="{3797499F-22A4-4194-9597-73D4E6A4B302}"/>
    <cellStyle name="Millares 212 7 5 3 2" xfId="14490" xr:uid="{F31A8FD5-B497-4E74-A395-7D1F7E9F43A1}"/>
    <cellStyle name="Millares 212 7 5 3 2 2" xfId="35993" xr:uid="{928E9597-2903-4FB9-AB74-2BE5A16889A8}"/>
    <cellStyle name="Millares 212 7 5 3 3" xfId="21125" xr:uid="{7ACAC78D-59EA-47FA-B8BB-BBB6D9E94B69}"/>
    <cellStyle name="Millares 212 7 5 3 3 2" xfId="42628" xr:uid="{EDAAE57A-91A5-4599-A800-3FBD691669EA}"/>
    <cellStyle name="Millares 212 7 5 3 4" xfId="27730" xr:uid="{008BE661-F35D-43F3-9149-B0EC2A80B0C2}"/>
    <cellStyle name="Millares 212 7 5 3 5" xfId="49233" xr:uid="{97C49894-53C4-438D-87CD-68A5F47E44A5}"/>
    <cellStyle name="Millares 212 7 5 4" xfId="7865" xr:uid="{988C0276-1852-4B57-8497-837E6D6BD98B}"/>
    <cellStyle name="Millares 212 7 5 4 2" xfId="29368" xr:uid="{91017DD4-DFF5-48F2-B4E8-B25BC6E7D588}"/>
    <cellStyle name="Millares 212 7 5 5" xfId="9522" xr:uid="{0F4417BA-AF43-4A9B-B23F-FB38B565ED66}"/>
    <cellStyle name="Millares 212 7 5 5 2" xfId="31025" xr:uid="{4AC013FB-976E-44BA-B7B7-8DBCF4BE2688}"/>
    <cellStyle name="Millares 212 7 5 6" xfId="16157" xr:uid="{6F2C2879-34B1-4138-B77E-3D6A5C6D49DB}"/>
    <cellStyle name="Millares 212 7 5 6 2" xfId="37660" xr:uid="{1420B52C-0827-43C1-9BC8-836262DC67CF}"/>
    <cellStyle name="Millares 212 7 5 7" xfId="22762" xr:uid="{A2CA7F44-3779-4FCF-913B-8234CD6CCC32}"/>
    <cellStyle name="Millares 212 7 5 8" xfId="44265" xr:uid="{4BBD6E75-1ED6-44EC-90A0-A4366D07008A}"/>
    <cellStyle name="Millares 212 7 6" xfId="1943" xr:uid="{A4904649-B8B0-4554-8B1E-8F818EB4367B}"/>
    <cellStyle name="Millares 212 7 6 2" xfId="10209" xr:uid="{28EB85CC-0520-4989-B8A3-172721A5D970}"/>
    <cellStyle name="Millares 212 7 6 2 2" xfId="31712" xr:uid="{1B2EA738-967E-46AD-AE16-728D9F9896B8}"/>
    <cellStyle name="Millares 212 7 6 3" xfId="16844" xr:uid="{500AA792-3A7F-4929-A613-AB18FE2E1E8F}"/>
    <cellStyle name="Millares 212 7 6 3 2" xfId="38347" xr:uid="{BB3197C5-32F2-44E5-9003-0AD74FEA1D9C}"/>
    <cellStyle name="Millares 212 7 6 4" xfId="23449" xr:uid="{39A75473-88CA-48CC-950B-12CAE67C3FCE}"/>
    <cellStyle name="Millares 212 7 6 5" xfId="44952" xr:uid="{E6E5B107-D115-4F3F-B1B5-A342FA236E12}"/>
    <cellStyle name="Millares 212 7 7" xfId="2630" xr:uid="{C3C746EF-0CC5-4FB9-8436-0A2DC2395130}"/>
    <cellStyle name="Millares 212 7 7 2" xfId="10896" xr:uid="{718BFCA8-E03E-4B8B-9476-2C24FEC6962D}"/>
    <cellStyle name="Millares 212 7 7 2 2" xfId="32399" xr:uid="{E3C7A182-9531-4F57-BBF6-8A292CFF168B}"/>
    <cellStyle name="Millares 212 7 7 3" xfId="17531" xr:uid="{EA200F1C-CA54-4F18-B6EA-1427D139B6A6}"/>
    <cellStyle name="Millares 212 7 7 3 2" xfId="39034" xr:uid="{9A8FDB62-D8C2-48B1-AD3C-C387852F640E}"/>
    <cellStyle name="Millares 212 7 7 4" xfId="24136" xr:uid="{076666A0-DDE8-4B87-8A5B-AA73E996CBA4}"/>
    <cellStyle name="Millares 212 7 7 5" xfId="45639" xr:uid="{B9A08012-A08D-4A3E-9A5C-F568B1C10986}"/>
    <cellStyle name="Millares 212 7 8" xfId="3139" xr:uid="{CAB1258B-8F00-4554-AC28-C16D46FE7F25}"/>
    <cellStyle name="Millares 212 7 8 2" xfId="11405" xr:uid="{19152DFD-9A95-44FF-89E2-025839C33EB9}"/>
    <cellStyle name="Millares 212 7 8 2 2" xfId="32908" xr:uid="{A98D1809-2D07-487F-91BE-291999E0394F}"/>
    <cellStyle name="Millares 212 7 8 3" xfId="18040" xr:uid="{2E66FD0F-34B3-4F93-8A5B-766A6BEE8F8C}"/>
    <cellStyle name="Millares 212 7 8 3 2" xfId="39543" xr:uid="{601564ED-D4E4-4ABC-9796-9A1A95321E93}"/>
    <cellStyle name="Millares 212 7 8 4" xfId="24645" xr:uid="{B3139A16-B0D2-4500-9F9D-CE0E6AC8CADF}"/>
    <cellStyle name="Millares 212 7 8 5" xfId="46148" xr:uid="{9B8794CB-EBAC-4289-B228-E206F99B44E1}"/>
    <cellStyle name="Millares 212 7 9" xfId="4774" xr:uid="{ADBC9C80-15A3-49E8-A7B5-0ABB8F5FC77C}"/>
    <cellStyle name="Millares 212 7 9 2" xfId="13040" xr:uid="{260C2B55-DC85-49A6-84EB-05B833E9CE27}"/>
    <cellStyle name="Millares 212 7 9 2 2" xfId="34543" xr:uid="{8DA7E775-B22D-442E-A546-B304328DBCAC}"/>
    <cellStyle name="Millares 212 7 9 3" xfId="19675" xr:uid="{046621EB-8283-4B93-9858-3D32811A63EE}"/>
    <cellStyle name="Millares 212 7 9 3 2" xfId="41178" xr:uid="{8C22944F-9722-46D9-A7A1-016D462078A5}"/>
    <cellStyle name="Millares 212 7 9 4" xfId="26280" xr:uid="{2AB3BB89-8106-4FFC-B2E3-892924DDA858}"/>
    <cellStyle name="Millares 212 7 9 5" xfId="47783" xr:uid="{1611CE02-C0E3-4B0A-82F6-F49208403DAC}"/>
    <cellStyle name="Millares 212 8" xfId="315" xr:uid="{13D9E120-510D-4785-9E5E-F94CE060BEFE}"/>
    <cellStyle name="Millares 212 8 10" xfId="15218" xr:uid="{8E489DDE-B062-4141-AAF3-F195D2D3796F}"/>
    <cellStyle name="Millares 212 8 10 2" xfId="36721" xr:uid="{47D1D8C3-52BB-4F44-A9C5-61AA4F17D39D}"/>
    <cellStyle name="Millares 212 8 11" xfId="21823" xr:uid="{AD7F4D94-6409-4E17-A515-6C255A5536A1}"/>
    <cellStyle name="Millares 212 8 12" xfId="43326" xr:uid="{7551B110-DA4A-4706-B0E3-B68F02760E3F}"/>
    <cellStyle name="Millares 212 8 2" xfId="1263" xr:uid="{352018E9-DA75-4170-B301-0F6704217009}"/>
    <cellStyle name="Millares 212 8 2 2" xfId="4092" xr:uid="{0D458A97-D090-4A85-8218-C74D5112DBDC}"/>
    <cellStyle name="Millares 212 8 2 2 2" xfId="12358" xr:uid="{2E3466C7-B8C0-41AC-A258-BB7A4F1CB470}"/>
    <cellStyle name="Millares 212 8 2 2 2 2" xfId="33861" xr:uid="{C233AE1E-7CA0-4394-89FF-753FFA49BA4A}"/>
    <cellStyle name="Millares 212 8 2 2 3" xfId="18993" xr:uid="{1F4B368A-3B82-497F-9B46-1FA83B0F0452}"/>
    <cellStyle name="Millares 212 8 2 2 3 2" xfId="40496" xr:uid="{10AAF9A6-E380-4310-86A9-7B5D00BDF3E9}"/>
    <cellStyle name="Millares 212 8 2 2 4" xfId="25598" xr:uid="{0AAB9BA1-D338-4414-B4BF-149D66E68051}"/>
    <cellStyle name="Millares 212 8 2 2 5" xfId="47101" xr:uid="{290D9C0B-0CBE-417C-9552-24F081E55F13}"/>
    <cellStyle name="Millares 212 8 2 3" xfId="6231" xr:uid="{D4DBECA6-6FDF-4D4D-A35D-9F3E8A59A99F}"/>
    <cellStyle name="Millares 212 8 2 3 2" xfId="14497" xr:uid="{704EE54B-1673-44C6-B8AB-C542E49825D1}"/>
    <cellStyle name="Millares 212 8 2 3 2 2" xfId="36000" xr:uid="{23DA6C18-50B6-413E-97AA-B288BE8D3560}"/>
    <cellStyle name="Millares 212 8 2 3 3" xfId="21132" xr:uid="{6C9D6467-55FE-48D7-8C95-04924C33B6ED}"/>
    <cellStyle name="Millares 212 8 2 3 3 2" xfId="42635" xr:uid="{A730129B-FCD1-437B-9C38-0E7FD656DD57}"/>
    <cellStyle name="Millares 212 8 2 3 4" xfId="27737" xr:uid="{D0C62936-087F-4408-BAAB-E928079C8BC5}"/>
    <cellStyle name="Millares 212 8 2 3 5" xfId="49240" xr:uid="{1D3DFF45-DFBD-4F5E-8FA8-421F73C60B0C}"/>
    <cellStyle name="Millares 212 8 2 4" xfId="7872" xr:uid="{5D806EA4-73DF-4F3C-88F2-A0F5DE6D8A9A}"/>
    <cellStyle name="Millares 212 8 2 4 2" xfId="29375" xr:uid="{EFB04511-6BF3-4320-958C-D3B14BBB9D16}"/>
    <cellStyle name="Millares 212 8 2 5" xfId="9529" xr:uid="{F656FBE2-6D70-4A89-BB6F-F3584739A400}"/>
    <cellStyle name="Millares 212 8 2 5 2" xfId="31032" xr:uid="{56BEF583-E3A5-4524-A58F-62DBF1A3DA31}"/>
    <cellStyle name="Millares 212 8 2 6" xfId="16164" xr:uid="{F4075FC4-0C1D-4FB8-90DB-EEAADBDA9471}"/>
    <cellStyle name="Millares 212 8 2 6 2" xfId="37667" xr:uid="{E91313D4-1BDA-4B2C-A90E-17B6A10131DD}"/>
    <cellStyle name="Millares 212 8 2 7" xfId="22769" xr:uid="{095A7EA3-E77A-4DCE-80A1-186E0239DA4B}"/>
    <cellStyle name="Millares 212 8 2 8" xfId="44272" xr:uid="{E9C928F2-DDE9-4214-9BC8-3C4B19E70A5D}"/>
    <cellStyle name="Millares 212 8 3" xfId="1950" xr:uid="{650C5925-EF5A-4742-A1A0-287782FA3A03}"/>
    <cellStyle name="Millares 212 8 3 2" xfId="10216" xr:uid="{3F493968-9230-4E46-A62F-2B6A31C45D6A}"/>
    <cellStyle name="Millares 212 8 3 2 2" xfId="31719" xr:uid="{FCCF56E2-4685-4C89-A494-F5A4B7A6E697}"/>
    <cellStyle name="Millares 212 8 3 3" xfId="16851" xr:uid="{DBDB4324-6271-4DB6-9E2A-D611A4131073}"/>
    <cellStyle name="Millares 212 8 3 3 2" xfId="38354" xr:uid="{A291F52A-3E52-4508-B7DF-7F5CC4E2DEA7}"/>
    <cellStyle name="Millares 212 8 3 4" xfId="23456" xr:uid="{76FCFD7F-897B-4565-B1DA-AF4B46BF9EA4}"/>
    <cellStyle name="Millares 212 8 3 5" xfId="44959" xr:uid="{F7C0F9E0-B1FC-424F-89E8-EF3A17A3DA4F}"/>
    <cellStyle name="Millares 212 8 4" xfId="2754" xr:uid="{E24E1251-9ECE-4C19-AB84-C462EEE01B88}"/>
    <cellStyle name="Millares 212 8 4 2" xfId="11020" xr:uid="{E42D6084-7228-4FA7-B0A5-3B0626D22221}"/>
    <cellStyle name="Millares 212 8 4 2 2" xfId="32523" xr:uid="{9B181C9B-7875-417C-B8B9-FA923D85F0DA}"/>
    <cellStyle name="Millares 212 8 4 3" xfId="17655" xr:uid="{4244A44B-88EB-456B-8A14-71EF286470D7}"/>
    <cellStyle name="Millares 212 8 4 3 2" xfId="39158" xr:uid="{6187645B-4A4A-482D-AC50-6FE4919834F7}"/>
    <cellStyle name="Millares 212 8 4 4" xfId="24260" xr:uid="{005DF981-709D-48ED-8F06-C29B92B4B542}"/>
    <cellStyle name="Millares 212 8 4 5" xfId="45763" xr:uid="{5FD2EB41-34A4-40B1-9114-672558B0A834}"/>
    <cellStyle name="Millares 212 8 5" xfId="3146" xr:uid="{080B5F17-C107-4A8A-8E05-46A334FF1362}"/>
    <cellStyle name="Millares 212 8 5 2" xfId="11412" xr:uid="{BA24D233-CC1E-45D8-BD22-60BBDEFDEC8F}"/>
    <cellStyle name="Millares 212 8 5 2 2" xfId="32915" xr:uid="{5F040A9B-4853-4D87-9EAE-006D9039074E}"/>
    <cellStyle name="Millares 212 8 5 3" xfId="18047" xr:uid="{F4AD02E3-1881-4F18-86A4-501274523451}"/>
    <cellStyle name="Millares 212 8 5 3 2" xfId="39550" xr:uid="{D4E18230-53A2-461E-960A-4F2F9EF2A8EC}"/>
    <cellStyle name="Millares 212 8 5 4" xfId="24652" xr:uid="{D559FA56-AE8C-45F7-81C8-D9BFB7582AA4}"/>
    <cellStyle name="Millares 212 8 5 5" xfId="46155" xr:uid="{8F51788C-7F1D-48CD-94F1-98BEF21FF980}"/>
    <cellStyle name="Millares 212 8 6" xfId="4898" xr:uid="{6A3DD15E-0BF9-4FA8-8205-79E588F39270}"/>
    <cellStyle name="Millares 212 8 6 2" xfId="13164" xr:uid="{01C39528-2F98-45A4-B4BB-B2F2BA00F658}"/>
    <cellStyle name="Millares 212 8 6 2 2" xfId="34667" xr:uid="{B27CFBD5-563C-4983-82B6-F69FF81B5CA0}"/>
    <cellStyle name="Millares 212 8 6 3" xfId="19799" xr:uid="{68A0F7D9-0D4C-42D7-8633-B64E1C606653}"/>
    <cellStyle name="Millares 212 8 6 3 2" xfId="41302" xr:uid="{BF005B22-90B7-4307-BBFF-5C823C642D02}"/>
    <cellStyle name="Millares 212 8 6 4" xfId="26404" xr:uid="{89AC9708-4A70-4FE1-A130-033014C51C8B}"/>
    <cellStyle name="Millares 212 8 6 5" xfId="47907" xr:uid="{C33FB7E5-B21A-4F87-8C24-F2E28FEB386C}"/>
    <cellStyle name="Millares 212 8 7" xfId="5285" xr:uid="{E5AB118D-FD76-4676-BFAC-F577924E9073}"/>
    <cellStyle name="Millares 212 8 7 2" xfId="13551" xr:uid="{BEA85491-7639-4AFB-B3FD-0573D515861D}"/>
    <cellStyle name="Millares 212 8 7 2 2" xfId="35054" xr:uid="{CBFE0A97-2C4A-48AE-985F-D909E6BC4213}"/>
    <cellStyle name="Millares 212 8 7 3" xfId="20186" xr:uid="{DDC116F1-F797-4D54-A763-B3D5CFC5D407}"/>
    <cellStyle name="Millares 212 8 7 3 2" xfId="41689" xr:uid="{941E8DA0-F39B-4EAF-8B8A-4BEA496E6D0B}"/>
    <cellStyle name="Millares 212 8 7 4" xfId="26791" xr:uid="{EEE26806-85D7-4991-9431-652297BF62C7}"/>
    <cellStyle name="Millares 212 8 7 5" xfId="48294" xr:uid="{BACD7DD0-04C8-48DA-828E-CB2D6983504A}"/>
    <cellStyle name="Millares 212 8 8" xfId="6926" xr:uid="{CFA9A46A-BE58-49E9-8304-0AD0939E7CF6}"/>
    <cellStyle name="Millares 212 8 8 2" xfId="28429" xr:uid="{CF43D9B5-2369-46E0-8B54-7CB38272E32A}"/>
    <cellStyle name="Millares 212 8 9" xfId="8582" xr:uid="{CB6B476E-5FB2-43BB-BCA5-C6672D81EE16}"/>
    <cellStyle name="Millares 212 8 9 2" xfId="30085" xr:uid="{AAEEA978-6A42-4454-B9F6-7CAB7825A25C}"/>
    <cellStyle name="Millares 212 9" xfId="604" xr:uid="{46F68F87-3258-452E-8C90-FE85D6FE95CA}"/>
    <cellStyle name="Millares 212 9 10" xfId="43613" xr:uid="{082BCAF4-ED1E-441A-BD7E-2A916192AE4E}"/>
    <cellStyle name="Millares 212 9 2" xfId="1550" xr:uid="{5BC9209F-B16F-4044-8CED-C1B62B7784E7}"/>
    <cellStyle name="Millares 212 9 2 2" xfId="4379" xr:uid="{3C11A746-536F-4809-9446-669D25EBE911}"/>
    <cellStyle name="Millares 212 9 2 2 2" xfId="12645" xr:uid="{9245F3DB-FC3C-4456-9386-79F12346CAD2}"/>
    <cellStyle name="Millares 212 9 2 2 2 2" xfId="34148" xr:uid="{0190FBC8-B081-4727-B503-7A42BDD4F181}"/>
    <cellStyle name="Millares 212 9 2 2 3" xfId="19280" xr:uid="{4BB9F9E7-0318-4450-BB10-E698AE8B9E70}"/>
    <cellStyle name="Millares 212 9 2 2 3 2" xfId="40783" xr:uid="{ABB83CDC-1E50-4699-93FE-7D8F448D6295}"/>
    <cellStyle name="Millares 212 9 2 2 4" xfId="25885" xr:uid="{CD970476-7FFB-4871-87C3-541E81F6FF10}"/>
    <cellStyle name="Millares 212 9 2 2 5" xfId="47388" xr:uid="{C3496D13-1C5B-4455-936E-C48FB5FE0C7C}"/>
    <cellStyle name="Millares 212 9 2 3" xfId="6518" xr:uid="{195C45C3-15D9-49D5-9E31-B59B3817FFC5}"/>
    <cellStyle name="Millares 212 9 2 3 2" xfId="14784" xr:uid="{FA4686E7-3DCB-4F1F-8502-697E881D951F}"/>
    <cellStyle name="Millares 212 9 2 3 2 2" xfId="36287" xr:uid="{84415C14-BD03-42A8-A4D8-80BA4CB3BBF8}"/>
    <cellStyle name="Millares 212 9 2 3 3" xfId="21419" xr:uid="{45078D1D-8D80-4FF0-A214-D1DCBB7E288C}"/>
    <cellStyle name="Millares 212 9 2 3 3 2" xfId="42922" xr:uid="{93325165-92B4-4442-B996-684503BEB591}"/>
    <cellStyle name="Millares 212 9 2 3 4" xfId="28024" xr:uid="{205BF03E-20BD-483B-9298-387F5648D687}"/>
    <cellStyle name="Millares 212 9 2 3 5" xfId="49527" xr:uid="{13DCA391-4747-4AC6-ADA9-67740D7CB987}"/>
    <cellStyle name="Millares 212 9 2 4" xfId="8159" xr:uid="{2E528F62-33F4-48A4-BACC-0251B08F8E93}"/>
    <cellStyle name="Millares 212 9 2 4 2" xfId="29662" xr:uid="{E6BAFDDB-A02A-4427-92A9-85ACDCF72415}"/>
    <cellStyle name="Millares 212 9 2 5" xfId="9816" xr:uid="{01CAB2F2-2F8D-4D8B-8587-38954D7964DF}"/>
    <cellStyle name="Millares 212 9 2 5 2" xfId="31319" xr:uid="{66B3FDA7-6967-4A22-A3FE-FF841324AE5B}"/>
    <cellStyle name="Millares 212 9 2 6" xfId="16451" xr:uid="{0313E30D-7489-4E54-8E8E-6B2D04F3B70A}"/>
    <cellStyle name="Millares 212 9 2 6 2" xfId="37954" xr:uid="{7B7D02DA-636A-4BCD-B5A8-17CD9339B8EC}"/>
    <cellStyle name="Millares 212 9 2 7" xfId="23056" xr:uid="{46F564E1-3C28-47DB-ADCC-5277EFC45DD9}"/>
    <cellStyle name="Millares 212 9 2 8" xfId="44559" xr:uid="{E13A0BBB-4568-44E0-833C-8EE78D578FE7}"/>
    <cellStyle name="Millares 212 9 3" xfId="2237" xr:uid="{A9E2A55E-0DEB-41E9-902B-8490FDF86A02}"/>
    <cellStyle name="Millares 212 9 3 2" xfId="10503" xr:uid="{82BFD8BB-A739-483F-B4B7-1E8F0F71D0D9}"/>
    <cellStyle name="Millares 212 9 3 2 2" xfId="32006" xr:uid="{7CE38ABA-071B-4016-88B9-F4747362482B}"/>
    <cellStyle name="Millares 212 9 3 3" xfId="17138" xr:uid="{1DBB6B0E-7A82-4AE8-B88E-5C4A2526B907}"/>
    <cellStyle name="Millares 212 9 3 3 2" xfId="38641" xr:uid="{F808F93F-7B61-4457-B3CA-040400394835}"/>
    <cellStyle name="Millares 212 9 3 4" xfId="23743" xr:uid="{CB365FAB-80F1-4AFA-A9EC-A9E02DCEB286}"/>
    <cellStyle name="Millares 212 9 3 5" xfId="45246" xr:uid="{C3E003EE-ED57-415C-B43F-F5D1CD6D033B}"/>
    <cellStyle name="Millares 212 9 4" xfId="3433" xr:uid="{5C6F2EDE-BBB9-40D9-BE1D-86F3A3D9FEE6}"/>
    <cellStyle name="Millares 212 9 4 2" xfId="11699" xr:uid="{FD2501D8-1830-4171-8629-13FE2B9B3B0A}"/>
    <cellStyle name="Millares 212 9 4 2 2" xfId="33202" xr:uid="{6C839FEF-22AD-4310-ADBC-0232E917E091}"/>
    <cellStyle name="Millares 212 9 4 3" xfId="18334" xr:uid="{5BDBEA0C-1AE3-43E0-88D6-AE791FA26866}"/>
    <cellStyle name="Millares 212 9 4 3 2" xfId="39837" xr:uid="{209F9CB2-8CE9-4E6F-9A25-35F069DC7928}"/>
    <cellStyle name="Millares 212 9 4 4" xfId="24939" xr:uid="{1E39F5DD-5FFE-47D9-827F-36ADC59CBF43}"/>
    <cellStyle name="Millares 212 9 4 5" xfId="46442" xr:uid="{F6D9BA9B-42DE-475C-99A9-7904E6688639}"/>
    <cellStyle name="Millares 212 9 5" xfId="5572" xr:uid="{FABC2681-12C1-497B-9360-FF3DA1F19441}"/>
    <cellStyle name="Millares 212 9 5 2" xfId="13838" xr:uid="{8F8EB697-2EEA-43FC-B360-6B62E3BFAF4A}"/>
    <cellStyle name="Millares 212 9 5 2 2" xfId="35341" xr:uid="{79F99F46-8507-42B9-83EA-2C16E1760FC5}"/>
    <cellStyle name="Millares 212 9 5 3" xfId="20473" xr:uid="{AF8B8948-4FA4-46A0-B57E-7DF6247C83AC}"/>
    <cellStyle name="Millares 212 9 5 3 2" xfId="41976" xr:uid="{BE08CCE1-E1FD-4B18-9404-FA201696E806}"/>
    <cellStyle name="Millares 212 9 5 4" xfId="27078" xr:uid="{1A8CB71E-F5CB-47DB-8DF0-14F006DD6578}"/>
    <cellStyle name="Millares 212 9 5 5" xfId="48581" xr:uid="{22AF6D30-FC09-4836-8F5F-91517CEAA306}"/>
    <cellStyle name="Millares 212 9 6" xfId="7213" xr:uid="{2F6CB73D-B0AA-4474-BD03-C4EB88402070}"/>
    <cellStyle name="Millares 212 9 6 2" xfId="28716" xr:uid="{8A1C8864-B825-4E43-914E-3DEA63FDF1DE}"/>
    <cellStyle name="Millares 212 9 7" xfId="8870" xr:uid="{A63C1FE3-694B-48EA-B0AC-CD2A130037B3}"/>
    <cellStyle name="Millares 212 9 7 2" xfId="30373" xr:uid="{4CCBAF97-93B2-4C03-B9A6-E8828F59080F}"/>
    <cellStyle name="Millares 212 9 8" xfId="15505" xr:uid="{AC80F837-C9FA-4C67-925A-AEA2936664F6}"/>
    <cellStyle name="Millares 212 9 8 2" xfId="37008" xr:uid="{E8094A8E-031E-4FC1-B4CC-2E86F2AB24DB}"/>
    <cellStyle name="Millares 212 9 9" xfId="22110" xr:uid="{F76D6DFC-2674-4434-96A2-4EFCDB6D5AEC}"/>
    <cellStyle name="Millares 22" xfId="217" xr:uid="{4E14771E-5DD9-4E71-9055-B25D22A87B64}"/>
    <cellStyle name="Millares 22 10" xfId="4736" xr:uid="{42896DE7-77C2-4311-B2C9-BC612A3DB020}"/>
    <cellStyle name="Millares 22 10 2" xfId="13002" xr:uid="{D564FBFA-9CCB-4116-860B-96A781C0EEF7}"/>
    <cellStyle name="Millares 22 10 2 2" xfId="34505" xr:uid="{317330F5-6172-4AE5-8009-B5B71D448717}"/>
    <cellStyle name="Millares 22 10 3" xfId="19637" xr:uid="{A799E914-5203-4699-A3E4-5A9627AEC2F9}"/>
    <cellStyle name="Millares 22 10 3 2" xfId="41140" xr:uid="{B1625B0A-7054-4AED-8ED7-DBB0D1B8E7B5}"/>
    <cellStyle name="Millares 22 10 4" xfId="26242" xr:uid="{8A387823-3332-4225-981C-27E1DEF21863}"/>
    <cellStyle name="Millares 22 10 5" xfId="47745" xr:uid="{9D88E043-2D67-43DF-BBD8-25C313447332}"/>
    <cellStyle name="Millares 22 11" xfId="5239" xr:uid="{3784F781-5E06-44AA-A3D9-8C4877332404}"/>
    <cellStyle name="Millares 22 11 2" xfId="13505" xr:uid="{FF0CB390-2232-4C86-9FD1-D2BFE1D49441}"/>
    <cellStyle name="Millares 22 11 2 2" xfId="35008" xr:uid="{FC1DF212-4502-495C-A6DE-21DB18C7B0D7}"/>
    <cellStyle name="Millares 22 11 3" xfId="20140" xr:uid="{CBF83981-4CA2-4288-98B8-74AC25309ABD}"/>
    <cellStyle name="Millares 22 11 3 2" xfId="41643" xr:uid="{C5D3CC9F-23B3-4A26-9633-99A526E5A177}"/>
    <cellStyle name="Millares 22 11 4" xfId="26745" xr:uid="{D0CDB62E-328A-4133-B643-4F79CF5C48E3}"/>
    <cellStyle name="Millares 22 11 5" xfId="48248" xr:uid="{223B0713-CE18-4F54-B210-F82BDF8A2559}"/>
    <cellStyle name="Millares 22 12" xfId="6880" xr:uid="{8841AA82-A7F9-4B96-A8A0-9D79D5ADD67F}"/>
    <cellStyle name="Millares 22 12 2" xfId="28383" xr:uid="{9226682E-20BC-4CA9-A2A4-20A4EC976CDE}"/>
    <cellStyle name="Millares 22 13" xfId="8534" xr:uid="{9DF5E58F-2800-40FF-884F-ECE4E38F5300}"/>
    <cellStyle name="Millares 22 13 2" xfId="30037" xr:uid="{687B637C-DA32-4551-A31E-E85030EF95A1}"/>
    <cellStyle name="Millares 22 14" xfId="15173" xr:uid="{3E14D7BE-4223-415A-85D4-84100B80DE24}"/>
    <cellStyle name="Millares 22 14 2" xfId="36676" xr:uid="{2D8FA64B-4F4D-4F90-8791-73B09E49D634}"/>
    <cellStyle name="Millares 22 15" xfId="21778" xr:uid="{0FFEA66E-30EA-4D5E-9AA1-A62E6A802008}"/>
    <cellStyle name="Millares 22 16" xfId="43281" xr:uid="{F5E08C0C-1818-40E2-BCD8-5CD23A8308DA}"/>
    <cellStyle name="Millares 22 2" xfId="532" xr:uid="{9EB962A5-2FD7-484D-8F40-14E60CC427F5}"/>
    <cellStyle name="Millares 22 2 10" xfId="7143" xr:uid="{05F4898D-8DDF-49FD-A3AD-1E5392E78680}"/>
    <cellStyle name="Millares 22 2 10 2" xfId="28646" xr:uid="{59F4DBBC-B843-4902-B33B-C07B3269D2BA}"/>
    <cellStyle name="Millares 22 2 11" xfId="8799" xr:uid="{8487670A-38B8-4BC0-AAE1-C33AA509CA1F}"/>
    <cellStyle name="Millares 22 2 11 2" xfId="30302" xr:uid="{E91511FE-0480-440C-AD7A-43B84A064696}"/>
    <cellStyle name="Millares 22 2 12" xfId="15435" xr:uid="{8677FC6A-0F63-4243-A733-A8E2E06C9A62}"/>
    <cellStyle name="Millares 22 2 12 2" xfId="36938" xr:uid="{3F73F2F1-F8D1-454A-A251-1F11F34B90B4}"/>
    <cellStyle name="Millares 22 2 13" xfId="22040" xr:uid="{B70AEA49-39DB-496D-9E16-ECB7D37DB101}"/>
    <cellStyle name="Millares 22 2 14" xfId="43543" xr:uid="{534AE1BA-09CF-46BA-864F-893A2B3DAB3A}"/>
    <cellStyle name="Millares 22 2 2" xfId="814" xr:uid="{403BDE9E-BF7C-428F-A542-AFAA3DB18E6E}"/>
    <cellStyle name="Millares 22 2 2 10" xfId="15715" xr:uid="{EDF161A2-2595-47E2-9F7B-AB0A31076F5C}"/>
    <cellStyle name="Millares 22 2 2 10 2" xfId="37218" xr:uid="{C3E47591-63D4-4165-9DBA-DF951974C3B8}"/>
    <cellStyle name="Millares 22 2 2 11" xfId="22320" xr:uid="{238780B8-1ED3-43F4-A42D-E3C4EA6DF719}"/>
    <cellStyle name="Millares 22 2 2 12" xfId="43823" xr:uid="{BE089C78-67AB-4518-9B93-DF1BA8864554}"/>
    <cellStyle name="Millares 22 2 2 2" xfId="1760" xr:uid="{30A0F81E-D704-4E86-90A8-23C3472939FD}"/>
    <cellStyle name="Millares 22 2 2 2 2" xfId="4589" xr:uid="{1E96D16E-1D44-466B-85AB-5DAF91789EAE}"/>
    <cellStyle name="Millares 22 2 2 2 2 2" xfId="12855" xr:uid="{ECD2B9B3-C918-450D-9198-34D427AC141D}"/>
    <cellStyle name="Millares 22 2 2 2 2 2 2" xfId="34358" xr:uid="{8E7A1A38-23B5-4303-B4F2-813CC18F8F99}"/>
    <cellStyle name="Millares 22 2 2 2 2 3" xfId="19490" xr:uid="{AA12BCD0-622E-45DF-8254-3F53C27F2710}"/>
    <cellStyle name="Millares 22 2 2 2 2 3 2" xfId="40993" xr:uid="{6914CE60-B42E-428C-AFB2-0B623D95668F}"/>
    <cellStyle name="Millares 22 2 2 2 2 4" xfId="26095" xr:uid="{67DDE8D8-785C-4F13-830D-9B4FEA94819D}"/>
    <cellStyle name="Millares 22 2 2 2 2 5" xfId="47598" xr:uid="{5296DCCD-E62D-4A96-81CB-BCF2E3BDD001}"/>
    <cellStyle name="Millares 22 2 2 2 3" xfId="6728" xr:uid="{CFC22323-7F44-4ADF-971E-74457EF9C05D}"/>
    <cellStyle name="Millares 22 2 2 2 3 2" xfId="14994" xr:uid="{A72EEEE6-C2FD-4A83-B4F4-35B41695AC92}"/>
    <cellStyle name="Millares 22 2 2 2 3 2 2" xfId="36497" xr:uid="{3E0090DE-F858-4177-B42E-9905EF4826B4}"/>
    <cellStyle name="Millares 22 2 2 2 3 3" xfId="21629" xr:uid="{A09E155B-4FD6-4715-82F1-1B25122A8B73}"/>
    <cellStyle name="Millares 22 2 2 2 3 3 2" xfId="43132" xr:uid="{27AA2BCF-D14D-4317-8903-9FCB9EFACFCD}"/>
    <cellStyle name="Millares 22 2 2 2 3 4" xfId="28234" xr:uid="{BE99EBC8-02D4-41AE-BCE1-0683983F4C70}"/>
    <cellStyle name="Millares 22 2 2 2 3 5" xfId="49737" xr:uid="{3E862026-C97B-4029-89AF-5AD587370F1B}"/>
    <cellStyle name="Millares 22 2 2 2 4" xfId="8369" xr:uid="{E362E5B0-3DE4-45E0-B0E5-CBAEAA94EF77}"/>
    <cellStyle name="Millares 22 2 2 2 4 2" xfId="29872" xr:uid="{77231CA7-249B-4C3B-9A3E-4A8D0FA83C7A}"/>
    <cellStyle name="Millares 22 2 2 2 5" xfId="10026" xr:uid="{58FA2F11-66F7-465D-9547-70ACF4021286}"/>
    <cellStyle name="Millares 22 2 2 2 5 2" xfId="31529" xr:uid="{99495F46-CAC4-42E8-9B34-9C1CE38AE96F}"/>
    <cellStyle name="Millares 22 2 2 2 6" xfId="16661" xr:uid="{D11DE5D8-33FB-478F-B494-8039911C7052}"/>
    <cellStyle name="Millares 22 2 2 2 6 2" xfId="38164" xr:uid="{C3E3B419-D4FF-4F84-B6E2-0AAF34710B3D}"/>
    <cellStyle name="Millares 22 2 2 2 7" xfId="23266" xr:uid="{84F3D409-4E00-4B8D-9B7A-8A50410BF6F4}"/>
    <cellStyle name="Millares 22 2 2 2 8" xfId="44769" xr:uid="{155C8169-E0D9-4EFE-9671-94C48CA2ACBE}"/>
    <cellStyle name="Millares 22 2 2 3" xfId="2447" xr:uid="{E0633CF0-53ED-426E-AA84-219509D831EB}"/>
    <cellStyle name="Millares 22 2 2 3 2" xfId="10713" xr:uid="{622DDCEC-92B4-43EB-A9A0-FAD2F05D4267}"/>
    <cellStyle name="Millares 22 2 2 3 2 2" xfId="32216" xr:uid="{199EB711-EA18-4E9A-B352-331C137F3540}"/>
    <cellStyle name="Millares 22 2 2 3 3" xfId="17348" xr:uid="{8B43CBC3-10AB-473A-8CF2-11E2AABF1AF5}"/>
    <cellStyle name="Millares 22 2 2 3 3 2" xfId="38851" xr:uid="{A3DACAF1-6065-40D2-ACFB-1A37E6D8DA0C}"/>
    <cellStyle name="Millares 22 2 2 3 4" xfId="23953" xr:uid="{77EBBF77-DD1B-48E4-8023-65707400BADF}"/>
    <cellStyle name="Millares 22 2 2 3 5" xfId="45456" xr:uid="{B1642F65-218F-4E7D-940E-0D7474185379}"/>
    <cellStyle name="Millares 22 2 2 4" xfId="2964" xr:uid="{CF817145-0A41-4323-B664-687B2B4D41CE}"/>
    <cellStyle name="Millares 22 2 2 4 2" xfId="11230" xr:uid="{09930E7B-9B80-415E-9CAB-D0D3E77C8E43}"/>
    <cellStyle name="Millares 22 2 2 4 2 2" xfId="32733" xr:uid="{89612929-0317-444C-B882-4B2EC061A12A}"/>
    <cellStyle name="Millares 22 2 2 4 3" xfId="17865" xr:uid="{EACE51CB-3A41-44A0-A883-1E76C4CFA7DE}"/>
    <cellStyle name="Millares 22 2 2 4 3 2" xfId="39368" xr:uid="{28B11E0B-8190-43C1-9480-41127F06009D}"/>
    <cellStyle name="Millares 22 2 2 4 4" xfId="24470" xr:uid="{1CE5045F-364A-46AC-8ED2-3E25383305E5}"/>
    <cellStyle name="Millares 22 2 2 4 5" xfId="45973" xr:uid="{50664C4A-08CC-4D8F-8B06-322D8002CC3C}"/>
    <cellStyle name="Millares 22 2 2 5" xfId="3643" xr:uid="{DD51090D-4B55-4152-80FF-532B848270C5}"/>
    <cellStyle name="Millares 22 2 2 5 2" xfId="11909" xr:uid="{0B9E8340-BCFA-44EF-9F8A-9DD4D980DF7A}"/>
    <cellStyle name="Millares 22 2 2 5 2 2" xfId="33412" xr:uid="{C357294F-3FA9-4C28-A001-3AB4399EE2F1}"/>
    <cellStyle name="Millares 22 2 2 5 3" xfId="18544" xr:uid="{35DDAE23-8E4C-45D1-9968-754501FE8601}"/>
    <cellStyle name="Millares 22 2 2 5 3 2" xfId="40047" xr:uid="{3D8E09F1-4F2E-4CF8-92E9-3B343E7C60BC}"/>
    <cellStyle name="Millares 22 2 2 5 4" xfId="25149" xr:uid="{85B34402-171F-4454-8323-42EDA475A37F}"/>
    <cellStyle name="Millares 22 2 2 5 5" xfId="46652" xr:uid="{57308AEE-5891-4D63-A6FB-EA4DE73CF676}"/>
    <cellStyle name="Millares 22 2 2 6" xfId="5108" xr:uid="{15123DDD-40AB-4960-BFAC-01F21D6568FE}"/>
    <cellStyle name="Millares 22 2 2 6 2" xfId="13374" xr:uid="{30BC40EA-1D01-4F74-A6E4-FE1BBFE642C3}"/>
    <cellStyle name="Millares 22 2 2 6 2 2" xfId="34877" xr:uid="{C34AE9B7-CF74-44A6-9D71-9025E1C15871}"/>
    <cellStyle name="Millares 22 2 2 6 3" xfId="20009" xr:uid="{1B649131-E12E-441C-9BB0-9C1294DC922A}"/>
    <cellStyle name="Millares 22 2 2 6 3 2" xfId="41512" xr:uid="{BADB2958-D44A-4F3A-AA50-B7DEB3487D8E}"/>
    <cellStyle name="Millares 22 2 2 6 4" xfId="26614" xr:uid="{12CCBE25-1AD7-437A-A653-D529859C38E0}"/>
    <cellStyle name="Millares 22 2 2 6 5" xfId="48117" xr:uid="{2A8C6D1C-4393-4774-9C2D-B37FC2615510}"/>
    <cellStyle name="Millares 22 2 2 7" xfId="5782" xr:uid="{41656DF5-712C-4C3F-B511-B04D48BEE95D}"/>
    <cellStyle name="Millares 22 2 2 7 2" xfId="14048" xr:uid="{1D323230-9961-45F1-B03B-59A21C4AA7A8}"/>
    <cellStyle name="Millares 22 2 2 7 2 2" xfId="35551" xr:uid="{C6058D0F-F34B-4D81-AD2B-15673DF32918}"/>
    <cellStyle name="Millares 22 2 2 7 3" xfId="20683" xr:uid="{DC84A5B0-FDE1-438F-82E4-B6C587E760B1}"/>
    <cellStyle name="Millares 22 2 2 7 3 2" xfId="42186" xr:uid="{A20624CD-9A1C-49DC-AD13-9148985B2977}"/>
    <cellStyle name="Millares 22 2 2 7 4" xfId="27288" xr:uid="{CC2E38EB-A0D5-4793-AA67-38C9E79BB05D}"/>
    <cellStyle name="Millares 22 2 2 7 5" xfId="48791" xr:uid="{EC8CD863-1366-473B-A2DA-3FD0347FD93A}"/>
    <cellStyle name="Millares 22 2 2 8" xfId="7423" xr:uid="{251E70FC-7807-4752-9F92-8A06CEB8A98A}"/>
    <cellStyle name="Millares 22 2 2 8 2" xfId="28926" xr:uid="{085E6BFE-8443-453D-817C-00D9A8C4EC12}"/>
    <cellStyle name="Millares 22 2 2 9" xfId="9080" xr:uid="{360B50F4-0F89-4DDF-ACB7-6AF6EDE7A754}"/>
    <cellStyle name="Millares 22 2 2 9 2" xfId="30583" xr:uid="{BFD5316A-4B95-4A87-99A3-597046956FCD}"/>
    <cellStyle name="Millares 22 2 3" xfId="1084" xr:uid="{32713B6F-37E0-4236-917D-A88F53BEC2F6}"/>
    <cellStyle name="Millares 22 2 3 2" xfId="3913" xr:uid="{42A88E85-4132-4E0D-89A6-412D7031D413}"/>
    <cellStyle name="Millares 22 2 3 2 2" xfId="12179" xr:uid="{2EA1E48F-43A3-4BE8-AC36-B229E35F1A89}"/>
    <cellStyle name="Millares 22 2 3 2 2 2" xfId="33682" xr:uid="{77968B17-39E7-493B-93D9-1A6137AD0A06}"/>
    <cellStyle name="Millares 22 2 3 2 3" xfId="18814" xr:uid="{5F0CB034-A227-4F07-AA97-7760D267A239}"/>
    <cellStyle name="Millares 22 2 3 2 3 2" xfId="40317" xr:uid="{FDBA13D4-0AA3-4BA2-8180-3ECE850EB2F9}"/>
    <cellStyle name="Millares 22 2 3 2 4" xfId="25419" xr:uid="{E5182FF3-DCC2-4643-96D2-D3DD0497FD77}"/>
    <cellStyle name="Millares 22 2 3 2 5" xfId="46922" xr:uid="{EE81DE8B-09DD-4F22-A40C-F46FF01C8023}"/>
    <cellStyle name="Millares 22 2 3 3" xfId="6052" xr:uid="{B5817D70-6AF0-4745-B087-E2A430EAA1A3}"/>
    <cellStyle name="Millares 22 2 3 3 2" xfId="14318" xr:uid="{43F1DD0B-5A98-4B51-A0D8-A3FA3E9CE953}"/>
    <cellStyle name="Millares 22 2 3 3 2 2" xfId="35821" xr:uid="{24420BF0-B643-4A78-8D04-1FDC5AF9D903}"/>
    <cellStyle name="Millares 22 2 3 3 3" xfId="20953" xr:uid="{8598E157-AF5A-4F79-8C20-7BB2DBAB929F}"/>
    <cellStyle name="Millares 22 2 3 3 3 2" xfId="42456" xr:uid="{E9EC8E34-21F5-48E0-A85E-75C2B739914F}"/>
    <cellStyle name="Millares 22 2 3 3 4" xfId="27558" xr:uid="{8BED3094-E2A4-479D-AB2C-50538816EFC1}"/>
    <cellStyle name="Millares 22 2 3 3 5" xfId="49061" xr:uid="{FC45C564-F785-49A9-ABC7-52401E6B7F1A}"/>
    <cellStyle name="Millares 22 2 3 4" xfId="7693" xr:uid="{A282BD67-EE74-48E4-A7F0-CBF39FD4BAF6}"/>
    <cellStyle name="Millares 22 2 3 4 2" xfId="29196" xr:uid="{2EC565B3-E771-4FE7-AC15-5FBC792D1DBB}"/>
    <cellStyle name="Millares 22 2 3 5" xfId="9350" xr:uid="{B7232678-90E8-4873-933D-D864C449CD7C}"/>
    <cellStyle name="Millares 22 2 3 5 2" xfId="30853" xr:uid="{21E26E70-5E54-49EC-94D0-FC43E3FAC58C}"/>
    <cellStyle name="Millares 22 2 3 6" xfId="15985" xr:uid="{E73D2CE2-840C-4570-8AA4-F63675C17948}"/>
    <cellStyle name="Millares 22 2 3 6 2" xfId="37488" xr:uid="{DE0AF03D-C856-4F46-AAA9-B8974D820A95}"/>
    <cellStyle name="Millares 22 2 3 7" xfId="22590" xr:uid="{7F6CFAC5-8DD4-4858-AB71-64D4C86C72DD}"/>
    <cellStyle name="Millares 22 2 3 8" xfId="44093" xr:uid="{1BC4B4D8-683F-4884-A09B-42B55356BD21}"/>
    <cellStyle name="Millares 22 2 4" xfId="1480" xr:uid="{708E55C6-2D26-456D-B66C-11A655DF24E5}"/>
    <cellStyle name="Millares 22 2 4 2" xfId="4309" xr:uid="{0E3CB064-02FF-4DC9-B993-BC5E7761378F}"/>
    <cellStyle name="Millares 22 2 4 2 2" xfId="12575" xr:uid="{2E6F51D2-8D04-4E08-97F5-8D0EEAD32F0F}"/>
    <cellStyle name="Millares 22 2 4 2 2 2" xfId="34078" xr:uid="{D698A2FE-3BA1-4918-90BA-E02491D4C494}"/>
    <cellStyle name="Millares 22 2 4 2 3" xfId="19210" xr:uid="{E94EB2DB-D06E-417D-AA4A-E49ABBDB89CC}"/>
    <cellStyle name="Millares 22 2 4 2 3 2" xfId="40713" xr:uid="{9DFEC32B-60CB-41C2-8A52-442969DD11B9}"/>
    <cellStyle name="Millares 22 2 4 2 4" xfId="25815" xr:uid="{1ED323A7-498D-43DE-916B-0E76C1534DDF}"/>
    <cellStyle name="Millares 22 2 4 2 5" xfId="47318" xr:uid="{AE96CC16-ED9F-4C31-BB55-FE72FBD5DFB9}"/>
    <cellStyle name="Millares 22 2 4 3" xfId="6448" xr:uid="{6F3DDDD7-F32A-4DC1-9D1E-0A8733469D78}"/>
    <cellStyle name="Millares 22 2 4 3 2" xfId="14714" xr:uid="{E7219C8B-542B-4701-B7F7-4F30338F3891}"/>
    <cellStyle name="Millares 22 2 4 3 2 2" xfId="36217" xr:uid="{EBDA31E2-BF69-481F-9F24-2D8F4431CAA9}"/>
    <cellStyle name="Millares 22 2 4 3 3" xfId="21349" xr:uid="{C36F4036-520D-41E5-8373-D215A404AF3D}"/>
    <cellStyle name="Millares 22 2 4 3 3 2" xfId="42852" xr:uid="{7D0E4DAD-5B01-4B30-A024-F908BCC4FCC6}"/>
    <cellStyle name="Millares 22 2 4 3 4" xfId="27954" xr:uid="{74F27C59-AC38-442D-8B6B-695AB3132177}"/>
    <cellStyle name="Millares 22 2 4 3 5" xfId="49457" xr:uid="{1419B641-4AD5-478C-B2D5-8828E28CBAB3}"/>
    <cellStyle name="Millares 22 2 4 4" xfId="8089" xr:uid="{46257664-43ED-4706-8D22-D2A95E53CAB6}"/>
    <cellStyle name="Millares 22 2 4 4 2" xfId="29592" xr:uid="{972BE826-292F-4606-8382-AA1A4E5CE889}"/>
    <cellStyle name="Millares 22 2 4 5" xfId="9746" xr:uid="{C4D32EBA-CC8D-4B49-9BCA-979FA66EA7BF}"/>
    <cellStyle name="Millares 22 2 4 5 2" xfId="31249" xr:uid="{8F25E422-AA3E-4C5D-A829-0BD8D2C6D5E7}"/>
    <cellStyle name="Millares 22 2 4 6" xfId="16381" xr:uid="{D0B57EB6-A1D1-4D16-8787-A0C16230F799}"/>
    <cellStyle name="Millares 22 2 4 6 2" xfId="37884" xr:uid="{D5921B0B-FF80-4BE4-A821-228505549E1A}"/>
    <cellStyle name="Millares 22 2 4 7" xfId="22986" xr:uid="{63BE3221-11F7-4977-B579-9D650C3E97A1}"/>
    <cellStyle name="Millares 22 2 4 8" xfId="44489" xr:uid="{121F5DBD-E249-4CAD-9AFA-0A68A6872010}"/>
    <cellStyle name="Millares 22 2 5" xfId="2167" xr:uid="{93FA810B-4D28-4136-8039-5ECCD7FF3AD6}"/>
    <cellStyle name="Millares 22 2 5 2" xfId="10433" xr:uid="{1993F223-B2F7-4FE0-9D61-DF86CDA2A322}"/>
    <cellStyle name="Millares 22 2 5 2 2" xfId="31936" xr:uid="{E23DF598-3C4A-4862-8729-9653F63D739D}"/>
    <cellStyle name="Millares 22 2 5 3" xfId="17068" xr:uid="{DBFFC39E-9B61-4326-A298-1E5C4866C602}"/>
    <cellStyle name="Millares 22 2 5 3 2" xfId="38571" xr:uid="{1FD38468-4A43-4779-8305-DAE72592B310}"/>
    <cellStyle name="Millares 22 2 5 4" xfId="23673" xr:uid="{9E6D3766-B0AE-4EF8-AA81-1FE995B02268}"/>
    <cellStyle name="Millares 22 2 5 5" xfId="45176" xr:uid="{0A9B682B-08F1-4986-889B-92D5F17E06EA}"/>
    <cellStyle name="Millares 22 2 6" xfId="2714" xr:uid="{F2BB3C59-9BE4-4533-851F-374E94CB458A}"/>
    <cellStyle name="Millares 22 2 6 2" xfId="10980" xr:uid="{D4EB3EE3-5894-45CE-9830-D6825612808F}"/>
    <cellStyle name="Millares 22 2 6 2 2" xfId="32483" xr:uid="{600EFFF1-ED24-4EAC-951B-FB1FFEB643F1}"/>
    <cellStyle name="Millares 22 2 6 3" xfId="17615" xr:uid="{3136CD6B-6A19-44DD-A35A-6E95F520F10B}"/>
    <cellStyle name="Millares 22 2 6 3 2" xfId="39118" xr:uid="{3B76A7F8-23AE-463A-83F0-D9D1827994FF}"/>
    <cellStyle name="Millares 22 2 6 4" xfId="24220" xr:uid="{CE41F319-F90C-4A94-94D5-8CCBE0CF649F}"/>
    <cellStyle name="Millares 22 2 6 5" xfId="45723" xr:uid="{C785EAA9-C3FC-4902-9FE6-1A3A4FE8065E}"/>
    <cellStyle name="Millares 22 2 7" xfId="3363" xr:uid="{32F61A41-9352-4545-A161-8B471FE3CA88}"/>
    <cellStyle name="Millares 22 2 7 2" xfId="11629" xr:uid="{D7CCFF81-019F-47E4-9D10-0EE8F3379301}"/>
    <cellStyle name="Millares 22 2 7 2 2" xfId="33132" xr:uid="{B49C466A-410B-4073-8355-D4D9626104C9}"/>
    <cellStyle name="Millares 22 2 7 3" xfId="18264" xr:uid="{FCBAF56F-B1E0-40E6-A37E-CDE306589B57}"/>
    <cellStyle name="Millares 22 2 7 3 2" xfId="39767" xr:uid="{5468F474-7DAD-478D-B959-D9ECF0F1FEF2}"/>
    <cellStyle name="Millares 22 2 7 4" xfId="24869" xr:uid="{3CA91057-E574-4FA7-9C72-3B3341D1C82D}"/>
    <cellStyle name="Millares 22 2 7 5" xfId="46372" xr:uid="{CCD16E67-DADC-4053-9F9A-CC8D44FBDBC6}"/>
    <cellStyle name="Millares 22 2 8" xfId="4858" xr:uid="{E95D6223-9BE8-41CC-91FF-4CF7CD91EBC4}"/>
    <cellStyle name="Millares 22 2 8 2" xfId="13124" xr:uid="{8C74F010-C389-49A6-87F8-7C3656818A31}"/>
    <cellStyle name="Millares 22 2 8 2 2" xfId="34627" xr:uid="{6FA31D50-8FB4-45EB-B75F-151D3A007F45}"/>
    <cellStyle name="Millares 22 2 8 3" xfId="19759" xr:uid="{02E95C69-72E8-49A6-A89D-26EE469327E7}"/>
    <cellStyle name="Millares 22 2 8 3 2" xfId="41262" xr:uid="{8466584D-AC9C-4F0F-BA00-F4E7763A92AA}"/>
    <cellStyle name="Millares 22 2 8 4" xfId="26364" xr:uid="{2E2AA33F-5AE2-4604-8822-EB00694B7228}"/>
    <cellStyle name="Millares 22 2 8 5" xfId="47867" xr:uid="{EC4B368E-93F1-414A-9ADA-F009B98AF366}"/>
    <cellStyle name="Millares 22 2 9" xfId="5502" xr:uid="{26B1D322-056A-44D5-84DC-DBFF621EFCFC}"/>
    <cellStyle name="Millares 22 2 9 2" xfId="13768" xr:uid="{3DB1F7F5-C754-4732-8D58-5E11316B7381}"/>
    <cellStyle name="Millares 22 2 9 2 2" xfId="35271" xr:uid="{DDD26883-D10F-4791-B20C-33129D5CDFF1}"/>
    <cellStyle name="Millares 22 2 9 3" xfId="20403" xr:uid="{06633029-1E21-4BFE-A368-86515857D7A4}"/>
    <cellStyle name="Millares 22 2 9 3 2" xfId="41906" xr:uid="{3268397E-4609-4C4F-A898-D139B78EE468}"/>
    <cellStyle name="Millares 22 2 9 4" xfId="27008" xr:uid="{C9DC4FBA-979A-4FBE-AF90-90BE55BDC416}"/>
    <cellStyle name="Millares 22 2 9 5" xfId="48511" xr:uid="{44B1E58A-C492-4AD5-8119-27025FE8D282}"/>
    <cellStyle name="Millares 22 3" xfId="404" xr:uid="{FE14AB47-1926-47C7-9975-1A6844193B27}"/>
    <cellStyle name="Millares 22 3 10" xfId="15307" xr:uid="{AC001AAD-CBE1-4FC1-8E0B-C0B02FAE0BDA}"/>
    <cellStyle name="Millares 22 3 10 2" xfId="36810" xr:uid="{C23BBBB6-D0A9-475B-9EFB-BF9F1880727A}"/>
    <cellStyle name="Millares 22 3 11" xfId="21912" xr:uid="{6B545730-7E77-481A-868A-587F0E78FADB}"/>
    <cellStyle name="Millares 22 3 12" xfId="43415" xr:uid="{911DE92E-7E33-4866-AC83-70D8CFFBC9E4}"/>
    <cellStyle name="Millares 22 3 2" xfId="1352" xr:uid="{F7E2489E-BD38-410E-A2D6-D7C71AC2B3E9}"/>
    <cellStyle name="Millares 22 3 2 2" xfId="4181" xr:uid="{55B72957-4BF7-4AA0-8120-1E41CBFB727A}"/>
    <cellStyle name="Millares 22 3 2 2 2" xfId="12447" xr:uid="{2521103D-FFEB-4BD1-AB41-34E0240B761B}"/>
    <cellStyle name="Millares 22 3 2 2 2 2" xfId="33950" xr:uid="{B81356F1-F5A2-4C53-AED2-C7DD2C93619D}"/>
    <cellStyle name="Millares 22 3 2 2 3" xfId="19082" xr:uid="{9835629A-DB9E-49BA-B0C7-D798032B353B}"/>
    <cellStyle name="Millares 22 3 2 2 3 2" xfId="40585" xr:uid="{C21255D5-6DA8-4F76-8311-EC7DB09AD00D}"/>
    <cellStyle name="Millares 22 3 2 2 4" xfId="25687" xr:uid="{0B600E69-65AA-4989-8D12-6946F4840AAC}"/>
    <cellStyle name="Millares 22 3 2 2 5" xfId="47190" xr:uid="{4EBEF6C3-C6F5-4440-90A7-92546ABEA8F1}"/>
    <cellStyle name="Millares 22 3 2 3" xfId="6320" xr:uid="{04844466-4A12-4DAF-9BD6-B228A9AB1755}"/>
    <cellStyle name="Millares 22 3 2 3 2" xfId="14586" xr:uid="{385E028C-7B23-4CCE-9278-2A572F87D1A8}"/>
    <cellStyle name="Millares 22 3 2 3 2 2" xfId="36089" xr:uid="{929A96B1-10DC-4AAF-99EC-72EC646E964A}"/>
    <cellStyle name="Millares 22 3 2 3 3" xfId="21221" xr:uid="{982ED793-EA9F-45C4-AF46-3CB11ACC0E86}"/>
    <cellStyle name="Millares 22 3 2 3 3 2" xfId="42724" xr:uid="{8714B546-27E3-4798-B453-C6C79CDBC4EF}"/>
    <cellStyle name="Millares 22 3 2 3 4" xfId="27826" xr:uid="{3AEE2F56-CC5A-4938-ADE0-D639274887A7}"/>
    <cellStyle name="Millares 22 3 2 3 5" xfId="49329" xr:uid="{41848BFC-124F-488E-9241-0CA20ADE503C}"/>
    <cellStyle name="Millares 22 3 2 4" xfId="7961" xr:uid="{EAAD5B44-980C-440C-8482-6A2AA628B20D}"/>
    <cellStyle name="Millares 22 3 2 4 2" xfId="29464" xr:uid="{44DA1535-604C-4FF5-B94B-3090BC28F4BB}"/>
    <cellStyle name="Millares 22 3 2 5" xfId="9618" xr:uid="{39321107-7806-4684-968C-A9383DD2CE45}"/>
    <cellStyle name="Millares 22 3 2 5 2" xfId="31121" xr:uid="{40FBC7D6-15B0-4237-90A0-2E65C3C1D287}"/>
    <cellStyle name="Millares 22 3 2 6" xfId="16253" xr:uid="{00FCB3BE-0259-4597-BC78-2D46EA2742E1}"/>
    <cellStyle name="Millares 22 3 2 6 2" xfId="37756" xr:uid="{5BBFFE61-3DD0-438B-9B2A-C3F616454F99}"/>
    <cellStyle name="Millares 22 3 2 7" xfId="22858" xr:uid="{70448F5E-7727-4542-87B8-139B4D9CE457}"/>
    <cellStyle name="Millares 22 3 2 8" xfId="44361" xr:uid="{B4EB2A20-224E-4C2C-AC39-E683DC98A7AE}"/>
    <cellStyle name="Millares 22 3 3" xfId="2039" xr:uid="{CF1FCE1A-6E47-47CA-9730-C4420F2122FB}"/>
    <cellStyle name="Millares 22 3 3 2" xfId="10305" xr:uid="{6C84AE37-385F-4B5A-9AC9-B4D16A61559B}"/>
    <cellStyle name="Millares 22 3 3 2 2" xfId="31808" xr:uid="{134DB950-B3E9-458B-A5F3-E84E9D39D319}"/>
    <cellStyle name="Millares 22 3 3 3" xfId="16940" xr:uid="{61C8486D-34A6-40EC-83C1-EAEA3309C2C7}"/>
    <cellStyle name="Millares 22 3 3 3 2" xfId="38443" xr:uid="{8DE4D827-9BA9-4FD5-BAAA-8B570E9568C9}"/>
    <cellStyle name="Millares 22 3 3 4" xfId="23545" xr:uid="{35D67BD0-D8FF-4D9E-86E6-FDD8622CA450}"/>
    <cellStyle name="Millares 22 3 3 5" xfId="45048" xr:uid="{52C667AE-8872-420A-A5E2-ACCB4BA53A0E}"/>
    <cellStyle name="Millares 22 3 4" xfId="2838" xr:uid="{01E70A6F-F703-4C31-998A-8213C41C8E61}"/>
    <cellStyle name="Millares 22 3 4 2" xfId="11104" xr:uid="{3308DDA9-A9C4-4F77-9245-47E252480197}"/>
    <cellStyle name="Millares 22 3 4 2 2" xfId="32607" xr:uid="{EE587050-8D27-4153-A945-D5678B6B7959}"/>
    <cellStyle name="Millares 22 3 4 3" xfId="17739" xr:uid="{6EDC0FB6-7E97-4EBD-B76F-909912A7AB52}"/>
    <cellStyle name="Millares 22 3 4 3 2" xfId="39242" xr:uid="{FD09E76A-492D-4BFA-9427-899B6CD143CE}"/>
    <cellStyle name="Millares 22 3 4 4" xfId="24344" xr:uid="{160ADB25-8A4D-44AC-912B-BBB492E6E2C4}"/>
    <cellStyle name="Millares 22 3 4 5" xfId="45847" xr:uid="{41CAD8C0-9BA4-4BEB-8760-45DE7E36631B}"/>
    <cellStyle name="Millares 22 3 5" xfId="3235" xr:uid="{6103AB08-13F5-4500-9734-23C894B9CD91}"/>
    <cellStyle name="Millares 22 3 5 2" xfId="11501" xr:uid="{5F43333E-50C5-42D7-9B31-935B254B9D5C}"/>
    <cellStyle name="Millares 22 3 5 2 2" xfId="33004" xr:uid="{3F79A9FD-4D40-4B3F-A34C-0B477781842F}"/>
    <cellStyle name="Millares 22 3 5 3" xfId="18136" xr:uid="{56C4577A-022D-4B1A-A641-50B6820BA40E}"/>
    <cellStyle name="Millares 22 3 5 3 2" xfId="39639" xr:uid="{3ECA5880-0DE1-4FBA-A7AB-B311CC46358E}"/>
    <cellStyle name="Millares 22 3 5 4" xfId="24741" xr:uid="{D1A15722-7CBA-4A17-B82D-627338A96FC6}"/>
    <cellStyle name="Millares 22 3 5 5" xfId="46244" xr:uid="{BE04D237-6BAA-4F40-9EF3-423D56764723}"/>
    <cellStyle name="Millares 22 3 6" xfId="4982" xr:uid="{D0E207C6-E78A-4691-8069-5322C6C304F7}"/>
    <cellStyle name="Millares 22 3 6 2" xfId="13248" xr:uid="{1AACDA72-7764-4255-9DB9-856E2A3206A0}"/>
    <cellStyle name="Millares 22 3 6 2 2" xfId="34751" xr:uid="{93FAC765-C69A-4D27-BFE0-830D121C6091}"/>
    <cellStyle name="Millares 22 3 6 3" xfId="19883" xr:uid="{B3F5FD78-E868-42BA-A2F5-EC63BCF86CD0}"/>
    <cellStyle name="Millares 22 3 6 3 2" xfId="41386" xr:uid="{E8CD817A-A739-44A5-B0FE-59DA0B8FAC62}"/>
    <cellStyle name="Millares 22 3 6 4" xfId="26488" xr:uid="{B004FC9C-0829-42FA-BFE9-F5AC092E5BDB}"/>
    <cellStyle name="Millares 22 3 6 5" xfId="47991" xr:uid="{F34A4D58-49F2-4993-BEB5-BD06C5544CA3}"/>
    <cellStyle name="Millares 22 3 7" xfId="5374" xr:uid="{7C24D6DF-88C6-4598-9C04-984CB024A39D}"/>
    <cellStyle name="Millares 22 3 7 2" xfId="13640" xr:uid="{AB4616E2-C8AB-4850-8A0B-8C3CB1A1C7D0}"/>
    <cellStyle name="Millares 22 3 7 2 2" xfId="35143" xr:uid="{C04899B7-B131-45B4-86E2-8235B5A8F4CD}"/>
    <cellStyle name="Millares 22 3 7 3" xfId="20275" xr:uid="{B5E3F8A6-262F-48EF-966B-339004CFD481}"/>
    <cellStyle name="Millares 22 3 7 3 2" xfId="41778" xr:uid="{456416AE-FB17-4968-BF81-11CF9DE3557F}"/>
    <cellStyle name="Millares 22 3 7 4" xfId="26880" xr:uid="{AFFFA4BC-C980-46E4-9997-49B4D91AB19F}"/>
    <cellStyle name="Millares 22 3 7 5" xfId="48383" xr:uid="{F43BF2B4-945C-4118-8922-C812E354833D}"/>
    <cellStyle name="Millares 22 3 8" xfId="7015" xr:uid="{6AA79E10-AEAF-4450-8157-1639E05F0909}"/>
    <cellStyle name="Millares 22 3 8 2" xfId="28518" xr:uid="{10CF253A-3B9E-46EF-8019-A9B31278C26A}"/>
    <cellStyle name="Millares 22 3 9" xfId="8671" xr:uid="{615B0228-7D93-4CDF-AAA8-C64D0E8DFA5B}"/>
    <cellStyle name="Millares 22 3 9 2" xfId="30174" xr:uid="{EADB0B8E-D148-4DB4-97C2-CAC6C5BB7936}"/>
    <cellStyle name="Millares 22 4" xfId="688" xr:uid="{4044B310-271D-43C3-A829-61AC16E5BEE8}"/>
    <cellStyle name="Millares 22 4 10" xfId="43697" xr:uid="{5A1B873C-2222-49C6-9B9B-FA2E257F932C}"/>
    <cellStyle name="Millares 22 4 2" xfId="1634" xr:uid="{568B7BB9-C448-4A27-B0BB-9ABDBBB96B27}"/>
    <cellStyle name="Millares 22 4 2 2" xfId="4463" xr:uid="{AED2F1E6-D8A5-4B1F-8928-9406FBD8803F}"/>
    <cellStyle name="Millares 22 4 2 2 2" xfId="12729" xr:uid="{0815D65F-4DBA-49DD-844E-7410E8F53B39}"/>
    <cellStyle name="Millares 22 4 2 2 2 2" xfId="34232" xr:uid="{0C5567CF-51AD-4580-B276-185E216E4F20}"/>
    <cellStyle name="Millares 22 4 2 2 3" xfId="19364" xr:uid="{B28C5582-4C73-47B0-B3A1-DFE4CEB5DDBB}"/>
    <cellStyle name="Millares 22 4 2 2 3 2" xfId="40867" xr:uid="{DB5D9432-CF23-4D10-844F-423932049068}"/>
    <cellStyle name="Millares 22 4 2 2 4" xfId="25969" xr:uid="{AC005699-D701-45FC-9BB0-D83BBD9AC3F2}"/>
    <cellStyle name="Millares 22 4 2 2 5" xfId="47472" xr:uid="{EF89693D-F156-4F06-BAE2-6FDEED858B18}"/>
    <cellStyle name="Millares 22 4 2 3" xfId="6602" xr:uid="{CD72E0D5-5FDC-45B4-8448-A5DBEDB3ED83}"/>
    <cellStyle name="Millares 22 4 2 3 2" xfId="14868" xr:uid="{D2B81F46-7BE0-480A-92C8-F388AB3BF3C9}"/>
    <cellStyle name="Millares 22 4 2 3 2 2" xfId="36371" xr:uid="{51046708-0FC7-4CE1-B6D4-6E01CB9E9377}"/>
    <cellStyle name="Millares 22 4 2 3 3" xfId="21503" xr:uid="{F8688A6C-31D6-41AF-B451-13EABF7E9462}"/>
    <cellStyle name="Millares 22 4 2 3 3 2" xfId="43006" xr:uid="{E378230E-5F97-473C-BF3A-99A9B3CBCA89}"/>
    <cellStyle name="Millares 22 4 2 3 4" xfId="28108" xr:uid="{78C8F94F-EB44-4F9C-B11C-AE89963F0388}"/>
    <cellStyle name="Millares 22 4 2 3 5" xfId="49611" xr:uid="{155C93E7-F1D2-4A7C-92C0-F22EB44E72CD}"/>
    <cellStyle name="Millares 22 4 2 4" xfId="8243" xr:uid="{676E0302-D478-4975-8354-F63A75F1B13C}"/>
    <cellStyle name="Millares 22 4 2 4 2" xfId="29746" xr:uid="{836C9F87-07E4-4556-A734-BB02A7E110C8}"/>
    <cellStyle name="Millares 22 4 2 5" xfId="9900" xr:uid="{8818478A-6211-4D3E-958A-84A64167EDC4}"/>
    <cellStyle name="Millares 22 4 2 5 2" xfId="31403" xr:uid="{8DE8FA2A-1314-4B46-B47D-59A00AA8EAAA}"/>
    <cellStyle name="Millares 22 4 2 6" xfId="16535" xr:uid="{56D147F1-63E6-448A-A64E-D843F04860B6}"/>
    <cellStyle name="Millares 22 4 2 6 2" xfId="38038" xr:uid="{95A08DFC-CC2B-4909-A4D6-D5C7CF1F531B}"/>
    <cellStyle name="Millares 22 4 2 7" xfId="23140" xr:uid="{FA81D5E2-719D-4410-A3BE-CB153B93B12E}"/>
    <cellStyle name="Millares 22 4 2 8" xfId="44643" xr:uid="{680A1D07-03FF-4E77-800A-00DBBCB37B62}"/>
    <cellStyle name="Millares 22 4 3" xfId="2321" xr:uid="{D09B1AA3-BC0C-4946-9B19-A9867FBA030F}"/>
    <cellStyle name="Millares 22 4 3 2" xfId="10587" xr:uid="{8C011359-9998-4730-AB5A-8FE766AE7FAA}"/>
    <cellStyle name="Millares 22 4 3 2 2" xfId="32090" xr:uid="{6F320292-9D5B-4FE8-AF9F-FE2F90C0363C}"/>
    <cellStyle name="Millares 22 4 3 3" xfId="17222" xr:uid="{CB49ACAF-ACA8-4C1D-9045-0563F07202FB}"/>
    <cellStyle name="Millares 22 4 3 3 2" xfId="38725" xr:uid="{6724311C-D3F4-4D0A-9454-0670FF2DB63A}"/>
    <cellStyle name="Millares 22 4 3 4" xfId="23827" xr:uid="{5D3D8B83-51F6-4A6F-8C7E-AB789907F5DF}"/>
    <cellStyle name="Millares 22 4 3 5" xfId="45330" xr:uid="{501C8C15-E822-40AF-9099-78F8260A9F72}"/>
    <cellStyle name="Millares 22 4 4" xfId="3517" xr:uid="{2F6F81F4-8A0F-4CD4-990E-D0F919DFD240}"/>
    <cellStyle name="Millares 22 4 4 2" xfId="11783" xr:uid="{180B65AD-483F-498A-861F-A83DD0623731}"/>
    <cellStyle name="Millares 22 4 4 2 2" xfId="33286" xr:uid="{7370BAE8-BD7B-450E-BEAD-662E451790B1}"/>
    <cellStyle name="Millares 22 4 4 3" xfId="18418" xr:uid="{03C6C1A1-4B3A-44CE-AF97-98AC58F85FBF}"/>
    <cellStyle name="Millares 22 4 4 3 2" xfId="39921" xr:uid="{B45DFE12-B72F-402B-A0CC-8AC52BC78929}"/>
    <cellStyle name="Millares 22 4 4 4" xfId="25023" xr:uid="{3B4427F4-C604-4E05-9221-A80685B903D1}"/>
    <cellStyle name="Millares 22 4 4 5" xfId="46526" xr:uid="{71EA6281-8AEF-4B7A-ADD4-A84C219DB3A6}"/>
    <cellStyle name="Millares 22 4 5" xfId="5656" xr:uid="{EFA00EDD-07CF-4B7A-AC9A-A8401A20575E}"/>
    <cellStyle name="Millares 22 4 5 2" xfId="13922" xr:uid="{8729F024-5564-40C7-B4BE-4DEBEFE7D10D}"/>
    <cellStyle name="Millares 22 4 5 2 2" xfId="35425" xr:uid="{93139498-879D-421B-85BF-5607F01177CA}"/>
    <cellStyle name="Millares 22 4 5 3" xfId="20557" xr:uid="{A4CCE853-C347-4095-BB0A-1F049A7103B6}"/>
    <cellStyle name="Millares 22 4 5 3 2" xfId="42060" xr:uid="{8BBB7828-6EDE-463E-BC15-61E0F1AF2ECE}"/>
    <cellStyle name="Millares 22 4 5 4" xfId="27162" xr:uid="{BBFB90DF-9B3E-41BA-BB80-0E4F6AAB5290}"/>
    <cellStyle name="Millares 22 4 5 5" xfId="48665" xr:uid="{45CBED9C-1235-4A55-B798-BB901B1F28A4}"/>
    <cellStyle name="Millares 22 4 6" xfId="7297" xr:uid="{26A3D273-5464-4730-842F-EEC856F0DE2F}"/>
    <cellStyle name="Millares 22 4 6 2" xfId="28800" xr:uid="{DFC948B5-A069-4804-8004-2210F6BBECE4}"/>
    <cellStyle name="Millares 22 4 7" xfId="8954" xr:uid="{8AAF5F53-FCC4-4437-836B-13060050C488}"/>
    <cellStyle name="Millares 22 4 7 2" xfId="30457" xr:uid="{11FEDA50-1AD4-4B7F-8334-EF8429F7A523}"/>
    <cellStyle name="Millares 22 4 8" xfId="15589" xr:uid="{0AC1BDB5-F8B7-43CD-BDE8-B4258A55F5B5}"/>
    <cellStyle name="Millares 22 4 8 2" xfId="37092" xr:uid="{A0328047-C4DB-49D0-8787-D122A66F7940}"/>
    <cellStyle name="Millares 22 4 9" xfId="22194" xr:uid="{D077CADA-8707-4C8C-A81B-4FE6FC46ABB2}"/>
    <cellStyle name="Millares 22 5" xfId="956" xr:uid="{C1DE061F-E626-4964-82AA-F7E2D6A8211D}"/>
    <cellStyle name="Millares 22 5 2" xfId="3785" xr:uid="{5758990D-0317-407E-AB28-ACA81028DCDC}"/>
    <cellStyle name="Millares 22 5 2 2" xfId="12051" xr:uid="{6133B0B7-986C-452D-BDF5-728431ABA355}"/>
    <cellStyle name="Millares 22 5 2 2 2" xfId="33554" xr:uid="{2B347619-7360-4634-B80A-DC0886E023AF}"/>
    <cellStyle name="Millares 22 5 2 3" xfId="18686" xr:uid="{8942D9F5-BD40-4CA2-995D-073D628F9BD0}"/>
    <cellStyle name="Millares 22 5 2 3 2" xfId="40189" xr:uid="{F4251995-2B83-4F27-BF93-4AC95E661E69}"/>
    <cellStyle name="Millares 22 5 2 4" xfId="25291" xr:uid="{5B122705-A835-40DB-9B67-96316FBFE1D3}"/>
    <cellStyle name="Millares 22 5 2 5" xfId="46794" xr:uid="{8314B7A9-5B31-4E79-870B-EF2D5AE013E1}"/>
    <cellStyle name="Millares 22 5 3" xfId="5924" xr:uid="{F051CA6C-9166-4118-848D-8DCCF6A99B45}"/>
    <cellStyle name="Millares 22 5 3 2" xfId="14190" xr:uid="{544B5CFB-2B34-49FF-8E75-F4447E07B38C}"/>
    <cellStyle name="Millares 22 5 3 2 2" xfId="35693" xr:uid="{56F9F657-867E-4C91-992D-3214C8D2115B}"/>
    <cellStyle name="Millares 22 5 3 3" xfId="20825" xr:uid="{1485FDF4-BDA6-4CE1-A7DA-700892DA8BB9}"/>
    <cellStyle name="Millares 22 5 3 3 2" xfId="42328" xr:uid="{25D53AA8-B5F5-44FE-A24C-58B22C9FC5BD}"/>
    <cellStyle name="Millares 22 5 3 4" xfId="27430" xr:uid="{4EE49C65-0596-4ECF-9BE9-943C590196B9}"/>
    <cellStyle name="Millares 22 5 3 5" xfId="48933" xr:uid="{7744A435-ACC0-4FAA-B4A0-3D090307DF28}"/>
    <cellStyle name="Millares 22 5 4" xfId="7565" xr:uid="{AAA7E1FF-5E4E-4ACB-A4A7-D65D6069267E}"/>
    <cellStyle name="Millares 22 5 4 2" xfId="29068" xr:uid="{A0C18241-BD01-447A-BC39-D2546E67D79B}"/>
    <cellStyle name="Millares 22 5 5" xfId="9222" xr:uid="{6E0EBE0E-48C7-46FE-BB14-6BE7F7C2639A}"/>
    <cellStyle name="Millares 22 5 5 2" xfId="30725" xr:uid="{E16F5816-182D-42F7-ADB5-092BA3F23E2C}"/>
    <cellStyle name="Millares 22 5 6" xfId="15857" xr:uid="{49E1906B-1D0C-42A7-83FB-8072DC745A81}"/>
    <cellStyle name="Millares 22 5 6 2" xfId="37360" xr:uid="{F3DEE8A4-8902-48D3-8EE7-DEA142EACCA4}"/>
    <cellStyle name="Millares 22 5 7" xfId="22462" xr:uid="{957FB964-7353-4296-A7E5-89B4FCF9C163}"/>
    <cellStyle name="Millares 22 5 8" xfId="43965" xr:uid="{3AB71827-4F19-4FFD-9749-ABE6543FD0A7}"/>
    <cellStyle name="Millares 22 6" xfId="1217" xr:uid="{8B450B5F-0C08-4D36-8F99-877BA2348AAB}"/>
    <cellStyle name="Millares 22 6 2" xfId="4046" xr:uid="{07F98E39-70E0-4260-A3E0-5B1F19EC9D67}"/>
    <cellStyle name="Millares 22 6 2 2" xfId="12312" xr:uid="{00CC03EB-C4FB-4FFD-BD1E-86857738C591}"/>
    <cellStyle name="Millares 22 6 2 2 2" xfId="33815" xr:uid="{A9E17422-A745-47D2-9D0A-D99E2B8775D2}"/>
    <cellStyle name="Millares 22 6 2 3" xfId="18947" xr:uid="{F27E898A-2DCE-4192-97AF-4499AB7CF5DB}"/>
    <cellStyle name="Millares 22 6 2 3 2" xfId="40450" xr:uid="{3A7FA881-F705-479B-B55A-CC921D3FBC7A}"/>
    <cellStyle name="Millares 22 6 2 4" xfId="25552" xr:uid="{B7F27445-2624-4ABC-9967-56AC6A7EA222}"/>
    <cellStyle name="Millares 22 6 2 5" xfId="47055" xr:uid="{3EE6C5BE-1C45-45BC-9246-666201768C91}"/>
    <cellStyle name="Millares 22 6 3" xfId="6185" xr:uid="{17737EE1-5EB6-4AE7-B601-92066162EE5A}"/>
    <cellStyle name="Millares 22 6 3 2" xfId="14451" xr:uid="{157A1944-A4D1-48FB-9DCF-7AA12DF5366B}"/>
    <cellStyle name="Millares 22 6 3 2 2" xfId="35954" xr:uid="{8687D1F7-6C6B-4B79-AFD1-67AB9326B6B8}"/>
    <cellStyle name="Millares 22 6 3 3" xfId="21086" xr:uid="{95E1C0BD-3EE7-44C8-BDB0-7FDFE57CA3EC}"/>
    <cellStyle name="Millares 22 6 3 3 2" xfId="42589" xr:uid="{B0B2BC73-14FC-4678-B8A4-F1AF08AC9B43}"/>
    <cellStyle name="Millares 22 6 3 4" xfId="27691" xr:uid="{A7D588A8-88C3-4AF3-9600-A854774A3E0B}"/>
    <cellStyle name="Millares 22 6 3 5" xfId="49194" xr:uid="{4B44208F-04BF-4552-ADEA-A3FC6EC1A499}"/>
    <cellStyle name="Millares 22 6 4" xfId="7826" xr:uid="{F7D9DF11-2711-4100-8410-A7A82C7660B2}"/>
    <cellStyle name="Millares 22 6 4 2" xfId="29329" xr:uid="{70178B5E-569D-4DE5-9B5E-29E0465786F6}"/>
    <cellStyle name="Millares 22 6 5" xfId="9483" xr:uid="{1ABA1BDB-77AE-4179-A3D8-7EC5A6568C33}"/>
    <cellStyle name="Millares 22 6 5 2" xfId="30986" xr:uid="{F90DC13B-EB29-49CC-AA93-160FC009D1CA}"/>
    <cellStyle name="Millares 22 6 6" xfId="16118" xr:uid="{2952E9F2-E73D-4222-87A3-6F7799A064B5}"/>
    <cellStyle name="Millares 22 6 6 2" xfId="37621" xr:uid="{83A145C6-EA82-48D0-9357-0BB29D0AFFAA}"/>
    <cellStyle name="Millares 22 6 7" xfId="22723" xr:uid="{4F97C14F-FBBE-42A0-9390-3A8AF9B69F49}"/>
    <cellStyle name="Millares 22 6 8" xfId="44226" xr:uid="{A1840B33-C29F-4834-8530-BED15809BCEB}"/>
    <cellStyle name="Millares 22 7" xfId="1905" xr:uid="{D078BEB2-805F-4F46-BBB7-83820FF38596}"/>
    <cellStyle name="Millares 22 7 2" xfId="10171" xr:uid="{CF6AC2DE-66CB-4C1B-9795-9A8ECC677BEC}"/>
    <cellStyle name="Millares 22 7 2 2" xfId="31674" xr:uid="{7A8AE068-1070-49B1-87D5-280DE1787ACB}"/>
    <cellStyle name="Millares 22 7 3" xfId="16806" xr:uid="{D7AA663D-353C-4433-9BAE-44CFABB9AEEA}"/>
    <cellStyle name="Millares 22 7 3 2" xfId="38309" xr:uid="{0E21B60C-9D30-4456-8816-DDD4A0EB153D}"/>
    <cellStyle name="Millares 22 7 4" xfId="23411" xr:uid="{931FB0C8-2478-47D2-99CA-1179039306A3}"/>
    <cellStyle name="Millares 22 7 5" xfId="44914" xr:uid="{94CCF57D-2085-4E99-9A89-88ACDC751977}"/>
    <cellStyle name="Millares 22 8" xfId="2590" xr:uid="{14BDA646-EAE5-4BFE-9F03-9F83861D0BC9}"/>
    <cellStyle name="Millares 22 8 2" xfId="10856" xr:uid="{6D5796AE-1318-4BB1-A1D7-B37EF66598CF}"/>
    <cellStyle name="Millares 22 8 2 2" xfId="32359" xr:uid="{F3BB3258-2172-4E6C-9AEE-D26D6CDFC2C9}"/>
    <cellStyle name="Millares 22 8 3" xfId="17491" xr:uid="{7D861A0C-F2B1-44C1-8D00-F1456C3D0DA6}"/>
    <cellStyle name="Millares 22 8 3 2" xfId="38994" xr:uid="{46AC1483-14DF-43E5-8AB1-5226360FCF7C}"/>
    <cellStyle name="Millares 22 8 4" xfId="24096" xr:uid="{FED24A08-63EB-4FE7-8F71-D4F405C91EF2}"/>
    <cellStyle name="Millares 22 8 5" xfId="45599" xr:uid="{1570C259-AB30-4F72-8D62-1294B6E5A4D0}"/>
    <cellStyle name="Millares 22 9" xfId="3101" xr:uid="{06071065-A199-41E5-8ECC-C655F965D2A2}"/>
    <cellStyle name="Millares 22 9 2" xfId="11367" xr:uid="{331C3D4A-1948-41E2-9088-917F5CC1C0A2}"/>
    <cellStyle name="Millares 22 9 2 2" xfId="32870" xr:uid="{BB893375-7AC2-4DC0-9FD9-C70180B3F1D8}"/>
    <cellStyle name="Millares 22 9 3" xfId="18002" xr:uid="{86157A24-E5D7-407C-BCE7-7338F086E0F4}"/>
    <cellStyle name="Millares 22 9 3 2" xfId="39505" xr:uid="{1F35836F-AB0B-43C2-AF70-54462BED356D}"/>
    <cellStyle name="Millares 22 9 4" xfId="24607" xr:uid="{40C77A00-7A75-437D-AD35-8B5383D58943}"/>
    <cellStyle name="Millares 22 9 5" xfId="46110" xr:uid="{A5C2B82F-158F-44D5-86B8-F9E8A85F6E1C}"/>
    <cellStyle name="Millares 23" xfId="218" xr:uid="{00294341-5D18-4289-BD55-5B20F1590CE5}"/>
    <cellStyle name="Millares 23 10" xfId="4737" xr:uid="{170EC38B-E8AD-405C-BF33-EE38D1F4888E}"/>
    <cellStyle name="Millares 23 10 2" xfId="13003" xr:uid="{044A38B3-2B17-4978-A0A4-50E86FA4CD6B}"/>
    <cellStyle name="Millares 23 10 2 2" xfId="34506" xr:uid="{4A54D173-A094-4064-89E4-6ABCDE7FD05C}"/>
    <cellStyle name="Millares 23 10 3" xfId="19638" xr:uid="{08A4D479-5944-4EB2-9676-0B732EAE1172}"/>
    <cellStyle name="Millares 23 10 3 2" xfId="41141" xr:uid="{ABA08ED9-9F06-4149-83FA-A616F0390404}"/>
    <cellStyle name="Millares 23 10 4" xfId="26243" xr:uid="{983C39A9-06CC-4CD7-8A6C-B4C8B3193C00}"/>
    <cellStyle name="Millares 23 10 5" xfId="47746" xr:uid="{3D17F92F-D861-475C-B182-466AC88EA713}"/>
    <cellStyle name="Millares 23 11" xfId="5240" xr:uid="{57D12D71-C5B1-4E28-A7D5-0F780282FA02}"/>
    <cellStyle name="Millares 23 11 2" xfId="13506" xr:uid="{6056AC9F-A114-41E5-8328-A59E06F6AA8B}"/>
    <cellStyle name="Millares 23 11 2 2" xfId="35009" xr:uid="{04B31675-6153-4246-A61A-E73305A0E6E6}"/>
    <cellStyle name="Millares 23 11 3" xfId="20141" xr:uid="{BD7CEA43-138F-4B74-9719-C96EF3E42927}"/>
    <cellStyle name="Millares 23 11 3 2" xfId="41644" xr:uid="{DE87BCB3-256C-4A8D-985D-9ABA568247DB}"/>
    <cellStyle name="Millares 23 11 4" xfId="26746" xr:uid="{E25F6981-C0F4-4445-AC8D-0D33F0D1E53F}"/>
    <cellStyle name="Millares 23 11 5" xfId="48249" xr:uid="{8DD6E810-44F1-41E8-A3F9-CEDD7B820296}"/>
    <cellStyle name="Millares 23 12" xfId="6881" xr:uid="{6F5E0B17-F16C-494E-9A4D-671B58878E28}"/>
    <cellStyle name="Millares 23 12 2" xfId="28384" xr:uid="{36C1330C-5A0E-47B8-994B-29891900E019}"/>
    <cellStyle name="Millares 23 13" xfId="8535" xr:uid="{B833C451-5C4D-41EF-9203-F32BEBDF88ED}"/>
    <cellStyle name="Millares 23 13 2" xfId="30038" xr:uid="{5D5A5186-893A-4826-979F-3C4F5EEAB9F3}"/>
    <cellStyle name="Millares 23 14" xfId="15174" xr:uid="{D9A29B82-3406-4978-A0C5-0E045793F9AD}"/>
    <cellStyle name="Millares 23 14 2" xfId="36677" xr:uid="{55F3471A-942F-4882-B78C-64B92B08B1B3}"/>
    <cellStyle name="Millares 23 15" xfId="21779" xr:uid="{9CA98E96-0976-4BE7-BC82-67AD90F6F51D}"/>
    <cellStyle name="Millares 23 16" xfId="43282" xr:uid="{36AFDB4E-85D3-4091-ACE7-E0D0D345ABA5}"/>
    <cellStyle name="Millares 23 2" xfId="533" xr:uid="{13050577-719D-4978-948B-45974FF476F4}"/>
    <cellStyle name="Millares 23 2 10" xfId="7144" xr:uid="{C9CFFA09-891E-44E2-A865-5F6A72C31C34}"/>
    <cellStyle name="Millares 23 2 10 2" xfId="28647" xr:uid="{18C393B3-5FD4-46A1-AB0F-BE57F48D3FC3}"/>
    <cellStyle name="Millares 23 2 11" xfId="8800" xr:uid="{1F4B4096-5B09-4D9C-B3B9-FB1927BF8DCC}"/>
    <cellStyle name="Millares 23 2 11 2" xfId="30303" xr:uid="{A66C36F3-9137-4E18-9CC1-31E58E0747D1}"/>
    <cellStyle name="Millares 23 2 12" xfId="15436" xr:uid="{F080ACEB-485C-4D05-9746-51E91090B32A}"/>
    <cellStyle name="Millares 23 2 12 2" xfId="36939" xr:uid="{DB62E3BA-FE97-49D7-907B-795A10589917}"/>
    <cellStyle name="Millares 23 2 13" xfId="22041" xr:uid="{3CB4771F-691D-459A-8A39-A93047E48445}"/>
    <cellStyle name="Millares 23 2 14" xfId="43544" xr:uid="{29A610BF-41A4-4852-BED0-5948269FBBEC}"/>
    <cellStyle name="Millares 23 2 2" xfId="815" xr:uid="{4F207294-FF59-4FFC-95D8-A7F871E41EE8}"/>
    <cellStyle name="Millares 23 2 2 10" xfId="15716" xr:uid="{8F9F0325-DCFB-443E-8CC0-95575F7375A9}"/>
    <cellStyle name="Millares 23 2 2 10 2" xfId="37219" xr:uid="{917B0B78-F12B-4278-8FCA-7FB4687827E5}"/>
    <cellStyle name="Millares 23 2 2 11" xfId="22321" xr:uid="{429EDC2F-09F4-46D1-B6A2-987D554095AB}"/>
    <cellStyle name="Millares 23 2 2 12" xfId="43824" xr:uid="{D936047B-77F2-49F9-B451-800D0F7970B4}"/>
    <cellStyle name="Millares 23 2 2 2" xfId="1761" xr:uid="{57DED798-54E6-41D2-B336-8DE4865EE955}"/>
    <cellStyle name="Millares 23 2 2 2 2" xfId="4590" xr:uid="{1403EB00-4583-4169-8DBE-48B87E4DA596}"/>
    <cellStyle name="Millares 23 2 2 2 2 2" xfId="12856" xr:uid="{CADD6E25-CF94-49C5-87EF-B2137A2040A0}"/>
    <cellStyle name="Millares 23 2 2 2 2 2 2" xfId="34359" xr:uid="{4B3F96F6-357A-4679-AA94-8958A076DD06}"/>
    <cellStyle name="Millares 23 2 2 2 2 3" xfId="19491" xr:uid="{55499517-1D5C-4F7A-9574-D53E70566064}"/>
    <cellStyle name="Millares 23 2 2 2 2 3 2" xfId="40994" xr:uid="{A866744B-503D-48A5-899A-2EA9E95D857D}"/>
    <cellStyle name="Millares 23 2 2 2 2 4" xfId="26096" xr:uid="{2D59A846-AF92-42C1-A864-F9A13C239F53}"/>
    <cellStyle name="Millares 23 2 2 2 2 5" xfId="47599" xr:uid="{1CE0ED1C-207B-45E1-8365-792FE87DAD1C}"/>
    <cellStyle name="Millares 23 2 2 2 3" xfId="6729" xr:uid="{E0C59914-7D83-4781-A9E5-FA8017F1372B}"/>
    <cellStyle name="Millares 23 2 2 2 3 2" xfId="14995" xr:uid="{0D4FFFD8-2B1B-41D6-91E4-DCECB765349D}"/>
    <cellStyle name="Millares 23 2 2 2 3 2 2" xfId="36498" xr:uid="{1D448B39-6D5C-4628-9C41-C1BADA43A004}"/>
    <cellStyle name="Millares 23 2 2 2 3 3" xfId="21630" xr:uid="{39DDF08F-D528-4163-8BCF-B58CEC4F758D}"/>
    <cellStyle name="Millares 23 2 2 2 3 3 2" xfId="43133" xr:uid="{F4738DA0-A917-42F5-9E2C-03BE4F231E84}"/>
    <cellStyle name="Millares 23 2 2 2 3 4" xfId="28235" xr:uid="{A002B460-DF65-4F9E-BC1F-A118127AF220}"/>
    <cellStyle name="Millares 23 2 2 2 3 5" xfId="49738" xr:uid="{B50EEAF1-81B2-4532-9195-A063C494E621}"/>
    <cellStyle name="Millares 23 2 2 2 4" xfId="8370" xr:uid="{79F37C80-7AD5-4ED0-BB74-5708334CA7CC}"/>
    <cellStyle name="Millares 23 2 2 2 4 2" xfId="29873" xr:uid="{C5502570-5DE2-4CF9-9DEF-B3175CDB6752}"/>
    <cellStyle name="Millares 23 2 2 2 5" xfId="10027" xr:uid="{41244F0C-7E0E-4F6F-BF82-EA67A3196E74}"/>
    <cellStyle name="Millares 23 2 2 2 5 2" xfId="31530" xr:uid="{50DC6CD1-4B87-4DE7-9FB9-13F2195D3C4C}"/>
    <cellStyle name="Millares 23 2 2 2 6" xfId="16662" xr:uid="{B42C12A3-E657-4D16-A949-317E7B9DF43E}"/>
    <cellStyle name="Millares 23 2 2 2 6 2" xfId="38165" xr:uid="{402A9195-9710-4508-A3E1-1E98F5B3F11F}"/>
    <cellStyle name="Millares 23 2 2 2 7" xfId="23267" xr:uid="{B0C9658A-5769-4435-955E-26F01D3DA713}"/>
    <cellStyle name="Millares 23 2 2 2 8" xfId="44770" xr:uid="{29AAAEDD-C068-4372-AD1B-7C2C94F0FB0A}"/>
    <cellStyle name="Millares 23 2 2 3" xfId="2448" xr:uid="{20132EF3-E90B-4327-9DB0-A4BA83C03807}"/>
    <cellStyle name="Millares 23 2 2 3 2" xfId="10714" xr:uid="{99CB0537-7252-4177-A570-99C23CFA7BBF}"/>
    <cellStyle name="Millares 23 2 2 3 2 2" xfId="32217" xr:uid="{D9850E64-A653-46D4-AB1A-B6448AF3CE89}"/>
    <cellStyle name="Millares 23 2 2 3 3" xfId="17349" xr:uid="{AA8824CA-D46A-432D-9C84-90F87A1BF20E}"/>
    <cellStyle name="Millares 23 2 2 3 3 2" xfId="38852" xr:uid="{887689EC-FC7C-4AA1-B56E-994DD66C7951}"/>
    <cellStyle name="Millares 23 2 2 3 4" xfId="23954" xr:uid="{CC2C4DE2-DC8C-48A4-B34B-67D8DCDB7274}"/>
    <cellStyle name="Millares 23 2 2 3 5" xfId="45457" xr:uid="{3A40B32F-E5AB-4869-9225-33BE4E641AB1}"/>
    <cellStyle name="Millares 23 2 2 4" xfId="2965" xr:uid="{8DCFBB24-CCD7-441F-8932-A6199340DC06}"/>
    <cellStyle name="Millares 23 2 2 4 2" xfId="11231" xr:uid="{9F344B10-B7BD-4428-B64E-45C19F85C32C}"/>
    <cellStyle name="Millares 23 2 2 4 2 2" xfId="32734" xr:uid="{4127B33A-EF1F-4E4F-BFD5-4EDA74AAF629}"/>
    <cellStyle name="Millares 23 2 2 4 3" xfId="17866" xr:uid="{13E7AF51-3211-4643-BDB5-EE1D321D4699}"/>
    <cellStyle name="Millares 23 2 2 4 3 2" xfId="39369" xr:uid="{A21559F7-6BA3-4C53-876F-3D8F1C0E82E0}"/>
    <cellStyle name="Millares 23 2 2 4 4" xfId="24471" xr:uid="{A62B05FA-82EB-448B-8D01-2CC81E177044}"/>
    <cellStyle name="Millares 23 2 2 4 5" xfId="45974" xr:uid="{8AF68FEE-1FDA-40BD-B37D-37C507C0D158}"/>
    <cellStyle name="Millares 23 2 2 5" xfId="3644" xr:uid="{DF3F0677-79AC-4BDE-B7D1-315EEFDF5C67}"/>
    <cellStyle name="Millares 23 2 2 5 2" xfId="11910" xr:uid="{DD91A7C4-B724-4842-BD03-BC774851B746}"/>
    <cellStyle name="Millares 23 2 2 5 2 2" xfId="33413" xr:uid="{2FFE4109-AFCC-4BC2-8BE0-7B3924E3A56D}"/>
    <cellStyle name="Millares 23 2 2 5 3" xfId="18545" xr:uid="{D70BB9DF-A5F8-4947-AEDB-65C209A24DDB}"/>
    <cellStyle name="Millares 23 2 2 5 3 2" xfId="40048" xr:uid="{990267AE-02B0-4400-9984-EEC726F41616}"/>
    <cellStyle name="Millares 23 2 2 5 4" xfId="25150" xr:uid="{17020157-97A6-4804-B4B0-7281FA1A8CD0}"/>
    <cellStyle name="Millares 23 2 2 5 5" xfId="46653" xr:uid="{FB094474-B9EB-4DFE-8B86-E99CFF7B31E5}"/>
    <cellStyle name="Millares 23 2 2 6" xfId="5109" xr:uid="{2732773D-2840-4DAC-9CC7-2C90A85A67E6}"/>
    <cellStyle name="Millares 23 2 2 6 2" xfId="13375" xr:uid="{19C27BCA-D9E0-4B9F-889E-733488FBF177}"/>
    <cellStyle name="Millares 23 2 2 6 2 2" xfId="34878" xr:uid="{2DFF0405-2B5A-4E2D-8C0C-C6E8B5719C91}"/>
    <cellStyle name="Millares 23 2 2 6 3" xfId="20010" xr:uid="{EB3E312B-4834-485D-8373-A4A1B40B4946}"/>
    <cellStyle name="Millares 23 2 2 6 3 2" xfId="41513" xr:uid="{B2858DF2-E127-49FE-AF02-218837ADB49A}"/>
    <cellStyle name="Millares 23 2 2 6 4" xfId="26615" xr:uid="{8001D258-CB23-49DF-9C17-1219DACB47F1}"/>
    <cellStyle name="Millares 23 2 2 6 5" xfId="48118" xr:uid="{10492C16-B0D8-4BF4-954C-55850D0EBC70}"/>
    <cellStyle name="Millares 23 2 2 7" xfId="5783" xr:uid="{AB8D3795-29C3-49E0-A2EE-7E08EE998AB2}"/>
    <cellStyle name="Millares 23 2 2 7 2" xfId="14049" xr:uid="{B4073CC7-6765-4106-93FF-F47F93ADF1B2}"/>
    <cellStyle name="Millares 23 2 2 7 2 2" xfId="35552" xr:uid="{583A25E4-6F2F-4E83-9996-C6AD051505E1}"/>
    <cellStyle name="Millares 23 2 2 7 3" xfId="20684" xr:uid="{6F6E0279-9DEC-47B7-ADD6-51B0FB427FEB}"/>
    <cellStyle name="Millares 23 2 2 7 3 2" xfId="42187" xr:uid="{DFFC1917-2647-4A07-8D97-1A404C7EB992}"/>
    <cellStyle name="Millares 23 2 2 7 4" xfId="27289" xr:uid="{DE318AA7-F4CF-48D3-ABEA-71B7EA98BCBB}"/>
    <cellStyle name="Millares 23 2 2 7 5" xfId="48792" xr:uid="{B54437F1-63F9-4F96-901F-9F495F7932BB}"/>
    <cellStyle name="Millares 23 2 2 8" xfId="7424" xr:uid="{2F62C70F-C728-4D7E-B27B-16ACA799AD04}"/>
    <cellStyle name="Millares 23 2 2 8 2" xfId="28927" xr:uid="{4E1FE1B0-E586-49DE-8D3F-AA26A9E39FD3}"/>
    <cellStyle name="Millares 23 2 2 9" xfId="9081" xr:uid="{31CE2B28-0847-47AC-8EBF-D8C01BF3B916}"/>
    <cellStyle name="Millares 23 2 2 9 2" xfId="30584" xr:uid="{A6144F1F-11EB-450B-AD8B-68151FBAA7C4}"/>
    <cellStyle name="Millares 23 2 3" xfId="1085" xr:uid="{A01DAC46-F4FC-40C0-A11C-C24814B53045}"/>
    <cellStyle name="Millares 23 2 3 2" xfId="3914" xr:uid="{3FE9E8B5-0D1D-4AE5-BB17-67D46FF31D66}"/>
    <cellStyle name="Millares 23 2 3 2 2" xfId="12180" xr:uid="{C5469E74-7E3E-4C54-BD33-813EB4B7004A}"/>
    <cellStyle name="Millares 23 2 3 2 2 2" xfId="33683" xr:uid="{C66AA4DB-60A8-4C80-9309-07EB0D9F486B}"/>
    <cellStyle name="Millares 23 2 3 2 3" xfId="18815" xr:uid="{EDE5A7B7-1CB2-4801-AFFE-B11B2C5CB0E2}"/>
    <cellStyle name="Millares 23 2 3 2 3 2" xfId="40318" xr:uid="{EDBC2A59-3BC4-43EE-A575-4F669FA492DC}"/>
    <cellStyle name="Millares 23 2 3 2 4" xfId="25420" xr:uid="{5A68EE26-E733-4038-83B3-62B89BFD3D88}"/>
    <cellStyle name="Millares 23 2 3 2 5" xfId="46923" xr:uid="{B5400ABC-C9E1-4054-8FEE-6DC0C161AF9D}"/>
    <cellStyle name="Millares 23 2 3 3" xfId="6053" xr:uid="{F66AB00B-E21F-44DA-A8CE-6942523B66E0}"/>
    <cellStyle name="Millares 23 2 3 3 2" xfId="14319" xr:uid="{068761E3-5406-4106-81E5-3C24F8771106}"/>
    <cellStyle name="Millares 23 2 3 3 2 2" xfId="35822" xr:uid="{BB336E84-5BF6-483B-9729-E4D518A5545B}"/>
    <cellStyle name="Millares 23 2 3 3 3" xfId="20954" xr:uid="{A767E0D4-D875-4E0A-A862-A1CD8CA8F74F}"/>
    <cellStyle name="Millares 23 2 3 3 3 2" xfId="42457" xr:uid="{93A6CC79-0517-4A9F-A042-329A57D34A9D}"/>
    <cellStyle name="Millares 23 2 3 3 4" xfId="27559" xr:uid="{CFCB5F1B-FBA5-4E33-913E-B8E4CFDBFAB4}"/>
    <cellStyle name="Millares 23 2 3 3 5" xfId="49062" xr:uid="{F192E575-5E51-4E3E-9691-A9598D3EB05C}"/>
    <cellStyle name="Millares 23 2 3 4" xfId="7694" xr:uid="{D3C44D58-B54C-43E1-ADE2-EF358CF6B69D}"/>
    <cellStyle name="Millares 23 2 3 4 2" xfId="29197" xr:uid="{8D0FEA64-53E1-4B37-B2B0-86931857B5FE}"/>
    <cellStyle name="Millares 23 2 3 5" xfId="9351" xr:uid="{84288168-0EAF-4D2F-9908-35E1DCE24F04}"/>
    <cellStyle name="Millares 23 2 3 5 2" xfId="30854" xr:uid="{8F6DCB64-D328-446A-BCDA-66FBD4B64AAE}"/>
    <cellStyle name="Millares 23 2 3 6" xfId="15986" xr:uid="{818407CB-F756-459A-88CE-75646E3A3BF9}"/>
    <cellStyle name="Millares 23 2 3 6 2" xfId="37489" xr:uid="{F1E1C42E-0FA1-4F5B-A5F5-B3549DABCCEB}"/>
    <cellStyle name="Millares 23 2 3 7" xfId="22591" xr:uid="{A2D43301-3B80-4274-AD9D-E4A43EAAB889}"/>
    <cellStyle name="Millares 23 2 3 8" xfId="44094" xr:uid="{DA9AFC3D-F079-4AEE-9A11-BF94BA0A95EC}"/>
    <cellStyle name="Millares 23 2 4" xfId="1481" xr:uid="{4D5FD10E-31D9-4497-BB5E-CA886A026D04}"/>
    <cellStyle name="Millares 23 2 4 2" xfId="4310" xr:uid="{BCF1A08F-983E-4751-8312-9695BE0DCED7}"/>
    <cellStyle name="Millares 23 2 4 2 2" xfId="12576" xr:uid="{E05104CD-3650-4B74-AD47-E75A0C8BF7E3}"/>
    <cellStyle name="Millares 23 2 4 2 2 2" xfId="34079" xr:uid="{A75C8212-324F-4A0E-91DE-83930FEEEDEE}"/>
    <cellStyle name="Millares 23 2 4 2 3" xfId="19211" xr:uid="{512C527F-D101-4FE9-AD42-FEEAFC51CA68}"/>
    <cellStyle name="Millares 23 2 4 2 3 2" xfId="40714" xr:uid="{818A24EF-247B-4038-AA09-6DF4D1BB0B70}"/>
    <cellStyle name="Millares 23 2 4 2 4" xfId="25816" xr:uid="{10E51CA4-5A48-4770-AE8E-6B3B01AD762C}"/>
    <cellStyle name="Millares 23 2 4 2 5" xfId="47319" xr:uid="{7D6F5F70-AF14-4CB2-8E4D-9569CAEFF3DB}"/>
    <cellStyle name="Millares 23 2 4 3" xfId="6449" xr:uid="{2AE27C57-E17A-4466-A7EE-07D9AE583A03}"/>
    <cellStyle name="Millares 23 2 4 3 2" xfId="14715" xr:uid="{408423C9-7768-4C40-BC3F-CC43EF2982D0}"/>
    <cellStyle name="Millares 23 2 4 3 2 2" xfId="36218" xr:uid="{44D05896-B2B8-4118-84EB-38BD78B666E1}"/>
    <cellStyle name="Millares 23 2 4 3 3" xfId="21350" xr:uid="{12445473-A38C-4729-8917-1E15FA5E4FC7}"/>
    <cellStyle name="Millares 23 2 4 3 3 2" xfId="42853" xr:uid="{6B269C64-8E12-47ED-8166-BB84B43C410A}"/>
    <cellStyle name="Millares 23 2 4 3 4" xfId="27955" xr:uid="{174B9F9B-8DCC-445A-9B17-AA8F54849476}"/>
    <cellStyle name="Millares 23 2 4 3 5" xfId="49458" xr:uid="{262AE921-608E-4925-9723-726ED2D439EE}"/>
    <cellStyle name="Millares 23 2 4 4" xfId="8090" xr:uid="{7AA0926F-531A-41DB-B474-E6A48BB53461}"/>
    <cellStyle name="Millares 23 2 4 4 2" xfId="29593" xr:uid="{7B0B98E9-2C00-4ED4-A2BC-6A98591D48AD}"/>
    <cellStyle name="Millares 23 2 4 5" xfId="9747" xr:uid="{DF6153EE-5B97-4ABB-AC79-9619C00B397C}"/>
    <cellStyle name="Millares 23 2 4 5 2" xfId="31250" xr:uid="{AF58DE90-ADBF-42B4-8A31-8CB7A36D7A8B}"/>
    <cellStyle name="Millares 23 2 4 6" xfId="16382" xr:uid="{C0B6BC25-63B2-4905-AF03-AA696BF100F0}"/>
    <cellStyle name="Millares 23 2 4 6 2" xfId="37885" xr:uid="{55EE0BB0-7620-4FD7-9D16-CB94D6181020}"/>
    <cellStyle name="Millares 23 2 4 7" xfId="22987" xr:uid="{DCADD354-018C-4571-B090-DD6EEBD003FF}"/>
    <cellStyle name="Millares 23 2 4 8" xfId="44490" xr:uid="{1F0354D1-38FA-4A69-AE44-832C5E7434BA}"/>
    <cellStyle name="Millares 23 2 5" xfId="2168" xr:uid="{1DA60F74-7741-49F7-A197-6711E89BDE14}"/>
    <cellStyle name="Millares 23 2 5 2" xfId="10434" xr:uid="{C4ADC7B2-0799-40D5-829C-BDB07AC09A11}"/>
    <cellStyle name="Millares 23 2 5 2 2" xfId="31937" xr:uid="{A80EEE83-DF22-40B3-8DC7-21AF9730E30C}"/>
    <cellStyle name="Millares 23 2 5 3" xfId="17069" xr:uid="{782416F9-AB67-4A14-9884-3712E0F2723F}"/>
    <cellStyle name="Millares 23 2 5 3 2" xfId="38572" xr:uid="{E812D7AF-99FF-46AE-A728-F900ADBDC788}"/>
    <cellStyle name="Millares 23 2 5 4" xfId="23674" xr:uid="{CE495CDE-FB3B-411F-8775-EC4484C37611}"/>
    <cellStyle name="Millares 23 2 5 5" xfId="45177" xr:uid="{995154EA-E09F-4926-B44F-786610292476}"/>
    <cellStyle name="Millares 23 2 6" xfId="2715" xr:uid="{6D82DD5B-3BEA-4F6C-AE3D-67173A7A0645}"/>
    <cellStyle name="Millares 23 2 6 2" xfId="10981" xr:uid="{479FAC53-F11D-4C7C-BB39-7EC954D738C3}"/>
    <cellStyle name="Millares 23 2 6 2 2" xfId="32484" xr:uid="{57D43B5C-B61A-4B79-95E6-436D7C0DF807}"/>
    <cellStyle name="Millares 23 2 6 3" xfId="17616" xr:uid="{9BC02E2F-BEA6-464D-8F02-B4AC33FB59A5}"/>
    <cellStyle name="Millares 23 2 6 3 2" xfId="39119" xr:uid="{41074981-2BA7-47D4-9D01-E458F20A6391}"/>
    <cellStyle name="Millares 23 2 6 4" xfId="24221" xr:uid="{74159159-377C-46FB-98F9-8736F4FDD469}"/>
    <cellStyle name="Millares 23 2 6 5" xfId="45724" xr:uid="{3F2FB11D-F266-475B-8D61-7545167C44B7}"/>
    <cellStyle name="Millares 23 2 7" xfId="3364" xr:uid="{6C9B9B07-207C-4661-9237-E4DD15AE39B9}"/>
    <cellStyle name="Millares 23 2 7 2" xfId="11630" xr:uid="{EB691477-DE3F-466A-B62B-349256E41DCD}"/>
    <cellStyle name="Millares 23 2 7 2 2" xfId="33133" xr:uid="{2D78101D-7CC1-4623-BCD4-EA120CCAAEFC}"/>
    <cellStyle name="Millares 23 2 7 3" xfId="18265" xr:uid="{B2E2FA7B-87FF-4D4A-8173-71CFFF266445}"/>
    <cellStyle name="Millares 23 2 7 3 2" xfId="39768" xr:uid="{D1F1E1F0-412F-4D2B-B3F7-B9E33C30E3A2}"/>
    <cellStyle name="Millares 23 2 7 4" xfId="24870" xr:uid="{831550A7-1040-4CA4-918D-CAE14E299960}"/>
    <cellStyle name="Millares 23 2 7 5" xfId="46373" xr:uid="{869373D1-FA0E-43CC-B014-67EB687FB588}"/>
    <cellStyle name="Millares 23 2 8" xfId="4859" xr:uid="{062CED0E-FAC4-4728-BEF5-63B05E31AF1B}"/>
    <cellStyle name="Millares 23 2 8 2" xfId="13125" xr:uid="{CBDEECF4-3BE8-494D-A184-898E69108728}"/>
    <cellStyle name="Millares 23 2 8 2 2" xfId="34628" xr:uid="{6BB8B1AD-941B-4911-81C7-C5B37FDDDB4E}"/>
    <cellStyle name="Millares 23 2 8 3" xfId="19760" xr:uid="{791FC836-BF90-41AB-BEF1-5782CC170EB9}"/>
    <cellStyle name="Millares 23 2 8 3 2" xfId="41263" xr:uid="{A4045C25-C7BF-4A05-B6BF-7FA2C34505E8}"/>
    <cellStyle name="Millares 23 2 8 4" xfId="26365" xr:uid="{72DA4C59-D142-4046-B43B-D9787347F9BE}"/>
    <cellStyle name="Millares 23 2 8 5" xfId="47868" xr:uid="{4D27AD83-20CE-4202-B3BA-12C46BEEE011}"/>
    <cellStyle name="Millares 23 2 9" xfId="5503" xr:uid="{68691858-3D67-41F7-AB13-867F7F0944C3}"/>
    <cellStyle name="Millares 23 2 9 2" xfId="13769" xr:uid="{A3E304AB-3FC5-4393-9F69-B250A9193396}"/>
    <cellStyle name="Millares 23 2 9 2 2" xfId="35272" xr:uid="{AFDABF53-6FA2-4899-8735-38EEB9E22BB5}"/>
    <cellStyle name="Millares 23 2 9 3" xfId="20404" xr:uid="{7D9C50E1-A460-464C-98D8-43F6F203A493}"/>
    <cellStyle name="Millares 23 2 9 3 2" xfId="41907" xr:uid="{C63D6C9D-DC8A-46AB-B65A-387C45D650A2}"/>
    <cellStyle name="Millares 23 2 9 4" xfId="27009" xr:uid="{5100C508-302E-4E95-972F-5C0B818C922B}"/>
    <cellStyle name="Millares 23 2 9 5" xfId="48512" xr:uid="{9968B09A-76F0-4BA9-9EC7-785BB0D80974}"/>
    <cellStyle name="Millares 23 3" xfId="405" xr:uid="{2CD066BA-8296-4FEA-8CFA-165CA5C2C46F}"/>
    <cellStyle name="Millares 23 3 10" xfId="15308" xr:uid="{F6B57FC7-BA2D-4617-9E3E-DA0F3585A40E}"/>
    <cellStyle name="Millares 23 3 10 2" xfId="36811" xr:uid="{A8CB8C78-9678-49E1-AD2F-C024E1084818}"/>
    <cellStyle name="Millares 23 3 11" xfId="21913" xr:uid="{000AF2BD-1BDD-4325-9E3F-FD0D8764793F}"/>
    <cellStyle name="Millares 23 3 12" xfId="43416" xr:uid="{9F07FC1E-E257-48BB-82EF-717BC7CC88ED}"/>
    <cellStyle name="Millares 23 3 2" xfId="1353" xr:uid="{AF4D1981-72B6-487E-A897-98168653D2E1}"/>
    <cellStyle name="Millares 23 3 2 2" xfId="4182" xr:uid="{CDCE9126-70E3-4ACF-BC2A-51DA7EFC5078}"/>
    <cellStyle name="Millares 23 3 2 2 2" xfId="12448" xr:uid="{B3D405B3-D29C-446E-9E04-ECE920633BE4}"/>
    <cellStyle name="Millares 23 3 2 2 2 2" xfId="33951" xr:uid="{F0A86169-CE7A-4587-B5ED-71B7F54F456B}"/>
    <cellStyle name="Millares 23 3 2 2 3" xfId="19083" xr:uid="{358C7CDD-5E67-47F0-9AED-D82742354041}"/>
    <cellStyle name="Millares 23 3 2 2 3 2" xfId="40586" xr:uid="{2BA66E8C-4345-4033-8B4B-3F0043E045B2}"/>
    <cellStyle name="Millares 23 3 2 2 4" xfId="25688" xr:uid="{AA462544-785D-4F42-85F1-96BB9050CAA9}"/>
    <cellStyle name="Millares 23 3 2 2 5" xfId="47191" xr:uid="{07A1F4CB-7F01-4BDE-B401-78097AE49E76}"/>
    <cellStyle name="Millares 23 3 2 3" xfId="6321" xr:uid="{F1CB6AE8-8BA0-4532-8123-7CFE0535526C}"/>
    <cellStyle name="Millares 23 3 2 3 2" xfId="14587" xr:uid="{C613FB49-E859-4DD9-8B8E-5BF19F04B896}"/>
    <cellStyle name="Millares 23 3 2 3 2 2" xfId="36090" xr:uid="{45E1165C-426D-434C-A6CF-976D4C2078B8}"/>
    <cellStyle name="Millares 23 3 2 3 3" xfId="21222" xr:uid="{3454D89E-C680-44BB-A8D6-9585CED58D69}"/>
    <cellStyle name="Millares 23 3 2 3 3 2" xfId="42725" xr:uid="{67390927-B6ED-4B9C-8F4A-70F13F0C447D}"/>
    <cellStyle name="Millares 23 3 2 3 4" xfId="27827" xr:uid="{AF87D186-0535-4A07-A01D-D345AE4A3BEF}"/>
    <cellStyle name="Millares 23 3 2 3 5" xfId="49330" xr:uid="{9A3FBCCD-51FA-46ED-9BF4-A2E5F4CE2ACA}"/>
    <cellStyle name="Millares 23 3 2 4" xfId="7962" xr:uid="{1AFC31EA-FF9D-48D5-986B-0F9B8E4235A7}"/>
    <cellStyle name="Millares 23 3 2 4 2" xfId="29465" xr:uid="{917D0F76-B5E5-4EDF-A268-4B98D4DC4683}"/>
    <cellStyle name="Millares 23 3 2 5" xfId="9619" xr:uid="{D0927490-F67C-46A4-B63C-8202DAE1B30B}"/>
    <cellStyle name="Millares 23 3 2 5 2" xfId="31122" xr:uid="{A55D9A43-4A34-4872-9EC5-246769DFA776}"/>
    <cellStyle name="Millares 23 3 2 6" xfId="16254" xr:uid="{1175A911-D4AA-45DE-B079-A72C58291A9F}"/>
    <cellStyle name="Millares 23 3 2 6 2" xfId="37757" xr:uid="{18C0993F-E72F-4B01-B1B0-E72E05CDD437}"/>
    <cellStyle name="Millares 23 3 2 7" xfId="22859" xr:uid="{45DD9534-1A16-408F-B2B0-2A63604DF61E}"/>
    <cellStyle name="Millares 23 3 2 8" xfId="44362" xr:uid="{91320A2E-24FD-4E8E-AFF7-3868D952FCFA}"/>
    <cellStyle name="Millares 23 3 3" xfId="2040" xr:uid="{BF1BECF8-E272-4A51-8E66-3A3A33C15FAF}"/>
    <cellStyle name="Millares 23 3 3 2" xfId="10306" xr:uid="{9C7886EB-A065-4FAC-91AB-E631E2FDB162}"/>
    <cellStyle name="Millares 23 3 3 2 2" xfId="31809" xr:uid="{A43CBA1E-024A-48CD-AE86-AA7F775F1B93}"/>
    <cellStyle name="Millares 23 3 3 3" xfId="16941" xr:uid="{6B523784-2B12-4A99-9093-81257459F802}"/>
    <cellStyle name="Millares 23 3 3 3 2" xfId="38444" xr:uid="{8C7DE8F7-2A9C-48DC-B52D-D49A90AA93F8}"/>
    <cellStyle name="Millares 23 3 3 4" xfId="23546" xr:uid="{4ED64BC4-66D4-47CD-A718-C601680BAF76}"/>
    <cellStyle name="Millares 23 3 3 5" xfId="45049" xr:uid="{60B145BC-D311-4CDE-971D-8A5A0FADDC26}"/>
    <cellStyle name="Millares 23 3 4" xfId="2839" xr:uid="{E82505A3-FFBD-46F4-8444-E7B93825F32A}"/>
    <cellStyle name="Millares 23 3 4 2" xfId="11105" xr:uid="{E940C609-F276-4364-BDD6-1887AA7EE9CB}"/>
    <cellStyle name="Millares 23 3 4 2 2" xfId="32608" xr:uid="{AAF3B2E0-5225-40FF-BC76-848B6FB220E7}"/>
    <cellStyle name="Millares 23 3 4 3" xfId="17740" xr:uid="{3F0008D0-5F86-459F-8B87-F58797954FF3}"/>
    <cellStyle name="Millares 23 3 4 3 2" xfId="39243" xr:uid="{7FBBC255-5C26-4B2F-9F3D-71091CA298B7}"/>
    <cellStyle name="Millares 23 3 4 4" xfId="24345" xr:uid="{5B4F6CA1-7AF6-4FBF-A168-EA8393071B84}"/>
    <cellStyle name="Millares 23 3 4 5" xfId="45848" xr:uid="{206C5D6E-CB66-44D8-AD91-84AD10B43613}"/>
    <cellStyle name="Millares 23 3 5" xfId="3236" xr:uid="{68249BEA-4A43-4F68-A3FF-4A814D0A2C53}"/>
    <cellStyle name="Millares 23 3 5 2" xfId="11502" xr:uid="{3B5490E1-7555-46D9-929C-BAA1A3B40F62}"/>
    <cellStyle name="Millares 23 3 5 2 2" xfId="33005" xr:uid="{5DEE0849-7DB8-45C0-AB42-F12E9A2D63C9}"/>
    <cellStyle name="Millares 23 3 5 3" xfId="18137" xr:uid="{6B8D0CA8-4225-4EE6-8190-DF48DC9C2B47}"/>
    <cellStyle name="Millares 23 3 5 3 2" xfId="39640" xr:uid="{680BBF15-0CD9-41C4-81E0-5332227C23F9}"/>
    <cellStyle name="Millares 23 3 5 4" xfId="24742" xr:uid="{E05B6017-500E-4BD6-BA7F-7E79A3D83E46}"/>
    <cellStyle name="Millares 23 3 5 5" xfId="46245" xr:uid="{AD64CCB6-36BC-41D9-9D58-C808424348FF}"/>
    <cellStyle name="Millares 23 3 6" xfId="4983" xr:uid="{4069E104-2F45-4F5C-8E3A-EE2543009C2F}"/>
    <cellStyle name="Millares 23 3 6 2" xfId="13249" xr:uid="{B1A88135-2DBF-4450-AB82-0AA8BAC3C2CD}"/>
    <cellStyle name="Millares 23 3 6 2 2" xfId="34752" xr:uid="{0D3FE9B0-4ABB-40D3-81A1-6D736CE8C914}"/>
    <cellStyle name="Millares 23 3 6 3" xfId="19884" xr:uid="{B3C9907F-15D8-4C51-8720-66BF8C620966}"/>
    <cellStyle name="Millares 23 3 6 3 2" xfId="41387" xr:uid="{EE714B74-DE42-4DC3-B67C-5E54F66CC4DF}"/>
    <cellStyle name="Millares 23 3 6 4" xfId="26489" xr:uid="{8AB3283B-9E46-4157-904B-19323120EBF9}"/>
    <cellStyle name="Millares 23 3 6 5" xfId="47992" xr:uid="{56110E12-A56D-4D95-97E8-4A93371F9F23}"/>
    <cellStyle name="Millares 23 3 7" xfId="5375" xr:uid="{D3DFC237-B7A2-4778-97D5-653A4A304B90}"/>
    <cellStyle name="Millares 23 3 7 2" xfId="13641" xr:uid="{1DFBE0A4-A13D-4879-86D5-0129ED5E63DA}"/>
    <cellStyle name="Millares 23 3 7 2 2" xfId="35144" xr:uid="{68C370C4-B3BB-4CB4-BAF4-9704CE66E493}"/>
    <cellStyle name="Millares 23 3 7 3" xfId="20276" xr:uid="{A8F0F2FC-6B4F-4E4D-A07B-11E96B410366}"/>
    <cellStyle name="Millares 23 3 7 3 2" xfId="41779" xr:uid="{8882EEEE-53D0-4C62-8E03-C6727206E22D}"/>
    <cellStyle name="Millares 23 3 7 4" xfId="26881" xr:uid="{431B57A2-5959-42D4-A01F-DA2FC7C807B2}"/>
    <cellStyle name="Millares 23 3 7 5" xfId="48384" xr:uid="{6C89741A-71B4-416C-9DD8-B89BC35D52CD}"/>
    <cellStyle name="Millares 23 3 8" xfId="7016" xr:uid="{6FD0A013-6550-4274-BC96-4B262672C890}"/>
    <cellStyle name="Millares 23 3 8 2" xfId="28519" xr:uid="{3BA63F28-39A9-4BA9-8737-5BA1CA0EBF68}"/>
    <cellStyle name="Millares 23 3 9" xfId="8672" xr:uid="{74CE3C18-37E2-422D-8957-CFEBEE55A0B6}"/>
    <cellStyle name="Millares 23 3 9 2" xfId="30175" xr:uid="{6E6CB345-57E2-4508-BEF7-8BD7EBC6240F}"/>
    <cellStyle name="Millares 23 4" xfId="689" xr:uid="{5681CBCC-1F9A-46B0-9B84-5F60A06C77EC}"/>
    <cellStyle name="Millares 23 4 10" xfId="43698" xr:uid="{AC968C87-0584-4F7F-8E72-DBDC65947B07}"/>
    <cellStyle name="Millares 23 4 2" xfId="1635" xr:uid="{CEC8C366-8D4D-4E6F-B3E4-0703C3FAB0F6}"/>
    <cellStyle name="Millares 23 4 2 2" xfId="4464" xr:uid="{433E77FF-7B66-41B7-8CEA-A4DF084D5680}"/>
    <cellStyle name="Millares 23 4 2 2 2" xfId="12730" xr:uid="{5F8283ED-564E-4E8A-A997-29C2397D71E8}"/>
    <cellStyle name="Millares 23 4 2 2 2 2" xfId="34233" xr:uid="{428BCE1C-C39A-48B2-9A2D-11652A51B01E}"/>
    <cellStyle name="Millares 23 4 2 2 3" xfId="19365" xr:uid="{61DE5604-F789-47A3-9B2D-2168436C72D9}"/>
    <cellStyle name="Millares 23 4 2 2 3 2" xfId="40868" xr:uid="{93A396A1-691A-45AC-BAB9-8F1B311E323D}"/>
    <cellStyle name="Millares 23 4 2 2 4" xfId="25970" xr:uid="{39647B61-ADA6-41C0-94DA-55AA06E68F55}"/>
    <cellStyle name="Millares 23 4 2 2 5" xfId="47473" xr:uid="{2B3037EE-DD35-4CD2-BA1B-C257F72BE526}"/>
    <cellStyle name="Millares 23 4 2 3" xfId="6603" xr:uid="{A422FDB6-295B-40B7-8B21-B66F7BBE161B}"/>
    <cellStyle name="Millares 23 4 2 3 2" xfId="14869" xr:uid="{1565305D-F996-4CB5-BD88-3A01E80F1242}"/>
    <cellStyle name="Millares 23 4 2 3 2 2" xfId="36372" xr:uid="{7ECC4610-A443-4083-9725-245F383897BB}"/>
    <cellStyle name="Millares 23 4 2 3 3" xfId="21504" xr:uid="{171F898B-096E-4C9D-8BDF-64915BEDD5DE}"/>
    <cellStyle name="Millares 23 4 2 3 3 2" xfId="43007" xr:uid="{F91E126A-EF36-438E-9693-306BD25898E4}"/>
    <cellStyle name="Millares 23 4 2 3 4" xfId="28109" xr:uid="{633EB11E-EA3F-41CE-999A-5A0AA7F25E4C}"/>
    <cellStyle name="Millares 23 4 2 3 5" xfId="49612" xr:uid="{BC004050-F2E1-4494-B265-554EF57EA74D}"/>
    <cellStyle name="Millares 23 4 2 4" xfId="8244" xr:uid="{40161702-A065-4F28-ADE4-EB6CF6931E94}"/>
    <cellStyle name="Millares 23 4 2 4 2" xfId="29747" xr:uid="{0FBAFAB4-8321-4700-BCC8-35E2B0320E5C}"/>
    <cellStyle name="Millares 23 4 2 5" xfId="9901" xr:uid="{1D2FFD33-B36E-4FAD-BF8F-8B8A01C7909A}"/>
    <cellStyle name="Millares 23 4 2 5 2" xfId="31404" xr:uid="{AA45A2BF-31FE-4B6A-A7E5-DE7D0EFCD897}"/>
    <cellStyle name="Millares 23 4 2 6" xfId="16536" xr:uid="{ED220E8E-9AAE-40FD-B212-6E82A1CE1A81}"/>
    <cellStyle name="Millares 23 4 2 6 2" xfId="38039" xr:uid="{EE18E3D9-3893-4D93-9A56-13237B29B09B}"/>
    <cellStyle name="Millares 23 4 2 7" xfId="23141" xr:uid="{ABA5A1E8-B387-4F2A-BAD0-C884B6684F46}"/>
    <cellStyle name="Millares 23 4 2 8" xfId="44644" xr:uid="{2A629706-81FF-48A8-8657-39CDDB94DE88}"/>
    <cellStyle name="Millares 23 4 3" xfId="2322" xr:uid="{A370822F-390C-42F1-8F2F-46518CA0D598}"/>
    <cellStyle name="Millares 23 4 3 2" xfId="10588" xr:uid="{CE32B9C5-E65C-4029-B1FF-FA67B863C64E}"/>
    <cellStyle name="Millares 23 4 3 2 2" xfId="32091" xr:uid="{DD0976D3-2418-4AF2-AC53-D03DB11DDEB8}"/>
    <cellStyle name="Millares 23 4 3 3" xfId="17223" xr:uid="{5D979E77-8519-428E-B47C-305C6B9F05BA}"/>
    <cellStyle name="Millares 23 4 3 3 2" xfId="38726" xr:uid="{16287A8F-A05B-4C75-9E95-22084163D1A0}"/>
    <cellStyle name="Millares 23 4 3 4" xfId="23828" xr:uid="{ADE283D2-E54A-4A33-AB8F-40F3B29EEE16}"/>
    <cellStyle name="Millares 23 4 3 5" xfId="45331" xr:uid="{43816D1D-B11F-47B9-A72C-412522116250}"/>
    <cellStyle name="Millares 23 4 4" xfId="3518" xr:uid="{43386422-12AF-4971-BD2B-44B0694117F5}"/>
    <cellStyle name="Millares 23 4 4 2" xfId="11784" xr:uid="{A0546961-345D-4BD9-9D5B-7F2891396077}"/>
    <cellStyle name="Millares 23 4 4 2 2" xfId="33287" xr:uid="{59550DE6-BFEE-4C05-BA92-9939D595B3FE}"/>
    <cellStyle name="Millares 23 4 4 3" xfId="18419" xr:uid="{B0435E66-3B10-498A-92CD-23EED1523A93}"/>
    <cellStyle name="Millares 23 4 4 3 2" xfId="39922" xr:uid="{F706D077-2964-4504-A702-5A53C201324D}"/>
    <cellStyle name="Millares 23 4 4 4" xfId="25024" xr:uid="{FA66ED6D-AA60-4221-8EAD-3AB16321365D}"/>
    <cellStyle name="Millares 23 4 4 5" xfId="46527" xr:uid="{88E6D718-A7D4-4D27-A769-63AD531DA5D5}"/>
    <cellStyle name="Millares 23 4 5" xfId="5657" xr:uid="{41A178EA-266B-44D4-BB31-7AEB9C62E9E4}"/>
    <cellStyle name="Millares 23 4 5 2" xfId="13923" xr:uid="{65E8D140-B653-47D6-9447-7D59F45E780E}"/>
    <cellStyle name="Millares 23 4 5 2 2" xfId="35426" xr:uid="{B0B60103-85C9-450F-B889-E3531476E0F3}"/>
    <cellStyle name="Millares 23 4 5 3" xfId="20558" xr:uid="{05A6DD13-367B-44E1-90A8-D6DEC1E95644}"/>
    <cellStyle name="Millares 23 4 5 3 2" xfId="42061" xr:uid="{22735200-E060-4BA2-AC23-7CEABA280803}"/>
    <cellStyle name="Millares 23 4 5 4" xfId="27163" xr:uid="{FD55A5CC-4EE3-476D-9F3F-8D1B597750E7}"/>
    <cellStyle name="Millares 23 4 5 5" xfId="48666" xr:uid="{38D407BD-4F8A-4B60-92DB-7DEEFED41BA5}"/>
    <cellStyle name="Millares 23 4 6" xfId="7298" xr:uid="{F29DCDBB-7850-4E9A-93B4-9E4A4F86ABCC}"/>
    <cellStyle name="Millares 23 4 6 2" xfId="28801" xr:uid="{55159CAE-9B7B-4E64-956B-6465379F986A}"/>
    <cellStyle name="Millares 23 4 7" xfId="8955" xr:uid="{8CED7590-8E87-4726-BCAA-54A23DBF40F3}"/>
    <cellStyle name="Millares 23 4 7 2" xfId="30458" xr:uid="{242E829D-FB79-4E87-85B7-281AD959B391}"/>
    <cellStyle name="Millares 23 4 8" xfId="15590" xr:uid="{9108C279-D2F0-4ABF-8CE1-1F0471427B27}"/>
    <cellStyle name="Millares 23 4 8 2" xfId="37093" xr:uid="{9220CE9D-CA9E-4AD5-8711-3E7FA8095E10}"/>
    <cellStyle name="Millares 23 4 9" xfId="22195" xr:uid="{BB1C25B4-B6EB-4B6B-828F-6805258B0047}"/>
    <cellStyle name="Millares 23 5" xfId="957" xr:uid="{C6B61720-05E2-4A3F-BAEC-7E4BC3D7EAD7}"/>
    <cellStyle name="Millares 23 5 2" xfId="3786" xr:uid="{D3CA8C01-9BDF-4950-8220-ABB01571E979}"/>
    <cellStyle name="Millares 23 5 2 2" xfId="12052" xr:uid="{C5363942-C68E-4E40-8ABE-C7632D934580}"/>
    <cellStyle name="Millares 23 5 2 2 2" xfId="33555" xr:uid="{E730FC3D-B517-46CB-B39D-8B7292A45625}"/>
    <cellStyle name="Millares 23 5 2 3" xfId="18687" xr:uid="{3E92BE46-1641-43B8-A21B-48D9CBF41D2E}"/>
    <cellStyle name="Millares 23 5 2 3 2" xfId="40190" xr:uid="{EBDA404F-4DC7-4337-9B1F-C8E2F1098F2F}"/>
    <cellStyle name="Millares 23 5 2 4" xfId="25292" xr:uid="{2BE038B2-7EA8-44EC-BFFC-A7C5A4ABC789}"/>
    <cellStyle name="Millares 23 5 2 5" xfId="46795" xr:uid="{144C71D4-068D-4C8F-8CC7-83D61711D3B7}"/>
    <cellStyle name="Millares 23 5 3" xfId="5925" xr:uid="{C828EDF8-CB45-4B30-84AD-90140AFA62A4}"/>
    <cellStyle name="Millares 23 5 3 2" xfId="14191" xr:uid="{95483BE0-95F3-4B3A-A74A-972379AC11B0}"/>
    <cellStyle name="Millares 23 5 3 2 2" xfId="35694" xr:uid="{DC3649ED-F485-459A-92DF-9237E2A4CB96}"/>
    <cellStyle name="Millares 23 5 3 3" xfId="20826" xr:uid="{1720D657-0E89-420F-946E-DB8854BE40F8}"/>
    <cellStyle name="Millares 23 5 3 3 2" xfId="42329" xr:uid="{570DC3ED-CA75-4767-B546-44E2BB09C566}"/>
    <cellStyle name="Millares 23 5 3 4" xfId="27431" xr:uid="{79322C76-81E9-482B-B2A2-B86371BA9CD2}"/>
    <cellStyle name="Millares 23 5 3 5" xfId="48934" xr:uid="{F98CEF5F-C74A-4A3A-9F24-BA4F2DC3E3EF}"/>
    <cellStyle name="Millares 23 5 4" xfId="7566" xr:uid="{2B9A77D2-7EF1-4B26-B230-B012C22AC85E}"/>
    <cellStyle name="Millares 23 5 4 2" xfId="29069" xr:uid="{974B672B-0444-4324-8951-5886393C4EA4}"/>
    <cellStyle name="Millares 23 5 5" xfId="9223" xr:uid="{165C53AA-FDF0-4B80-B6D9-763CB3F46C7E}"/>
    <cellStyle name="Millares 23 5 5 2" xfId="30726" xr:uid="{E14AE346-F2B8-432F-9E65-99BFFA8DB425}"/>
    <cellStyle name="Millares 23 5 6" xfId="15858" xr:uid="{9A0F6FC4-7CF1-4E17-BECF-6A4714AA6BFE}"/>
    <cellStyle name="Millares 23 5 6 2" xfId="37361" xr:uid="{3F08C3B0-3BBF-4CF1-BE09-F47BBAC7FB7F}"/>
    <cellStyle name="Millares 23 5 7" xfId="22463" xr:uid="{533A57D3-45E3-4463-B20A-DC707C5C42E3}"/>
    <cellStyle name="Millares 23 5 8" xfId="43966" xr:uid="{44DF1625-56C3-4D0E-8294-7021E1856F33}"/>
    <cellStyle name="Millares 23 6" xfId="1218" xr:uid="{4ABD24A9-20AF-4965-A8D3-D49076D4612B}"/>
    <cellStyle name="Millares 23 6 2" xfId="4047" xr:uid="{D0BFAEC5-61C8-4B1E-85AE-EB6D13BAA930}"/>
    <cellStyle name="Millares 23 6 2 2" xfId="12313" xr:uid="{BF5F725E-1B07-4795-A629-92A6266926DF}"/>
    <cellStyle name="Millares 23 6 2 2 2" xfId="33816" xr:uid="{2F616BDD-9D1B-4539-A002-17D9483F1B3F}"/>
    <cellStyle name="Millares 23 6 2 3" xfId="18948" xr:uid="{5E51540C-B82D-4198-824A-6DEC5B779DA6}"/>
    <cellStyle name="Millares 23 6 2 3 2" xfId="40451" xr:uid="{3FA6CDD2-EE81-412A-8361-D071AFF4C357}"/>
    <cellStyle name="Millares 23 6 2 4" xfId="25553" xr:uid="{D0B03C0B-0A98-4592-A256-20E7F00D788F}"/>
    <cellStyle name="Millares 23 6 2 5" xfId="47056" xr:uid="{F3539202-34CB-467D-9148-DFF1E408215B}"/>
    <cellStyle name="Millares 23 6 3" xfId="6186" xr:uid="{9F238ECF-AA07-46C2-BB96-F3BF0112C76B}"/>
    <cellStyle name="Millares 23 6 3 2" xfId="14452" xr:uid="{9654F238-FC1C-4A07-BD47-F7FFFF833C64}"/>
    <cellStyle name="Millares 23 6 3 2 2" xfId="35955" xr:uid="{C30E3581-A676-4380-AF9B-A238DECDF48D}"/>
    <cellStyle name="Millares 23 6 3 3" xfId="21087" xr:uid="{B981FC94-C290-433C-B97D-8915423E1648}"/>
    <cellStyle name="Millares 23 6 3 3 2" xfId="42590" xr:uid="{4A103F3B-7AB1-44E7-89A1-9D3A545A9468}"/>
    <cellStyle name="Millares 23 6 3 4" xfId="27692" xr:uid="{B6A220BB-9C96-4B38-A211-9A4E3F45226F}"/>
    <cellStyle name="Millares 23 6 3 5" xfId="49195" xr:uid="{0F2773C4-7D75-4FD7-83C4-C00E3A810AB6}"/>
    <cellStyle name="Millares 23 6 4" xfId="7827" xr:uid="{5AB5F01A-AED5-4F5E-A515-95D40C0BFBB0}"/>
    <cellStyle name="Millares 23 6 4 2" xfId="29330" xr:uid="{BD251E04-6B06-426E-B6C1-FA7492451D02}"/>
    <cellStyle name="Millares 23 6 5" xfId="9484" xr:uid="{87723443-A09E-48E1-9C96-56C916FCC0E9}"/>
    <cellStyle name="Millares 23 6 5 2" xfId="30987" xr:uid="{CC399731-F713-4239-B223-30CB83A7C80B}"/>
    <cellStyle name="Millares 23 6 6" xfId="16119" xr:uid="{D3DC2B40-CDE5-4518-8D1C-703CEF300514}"/>
    <cellStyle name="Millares 23 6 6 2" xfId="37622" xr:uid="{DFF7D33A-599C-436E-9DAC-FEB02BFDEA54}"/>
    <cellStyle name="Millares 23 6 7" xfId="22724" xr:uid="{03213A2D-8C65-475D-AE54-9B308D526B18}"/>
    <cellStyle name="Millares 23 6 8" xfId="44227" xr:uid="{93B03920-F0ED-435F-87B1-143BF2D3D873}"/>
    <cellStyle name="Millares 23 7" xfId="1906" xr:uid="{FF9AA5A9-5386-4654-AAB1-2FD5A18AD949}"/>
    <cellStyle name="Millares 23 7 2" xfId="10172" xr:uid="{A0235D69-2FCC-48EC-B497-9FD3232B3874}"/>
    <cellStyle name="Millares 23 7 2 2" xfId="31675" xr:uid="{8EC06598-1076-4C86-BEA8-794474D90E6A}"/>
    <cellStyle name="Millares 23 7 3" xfId="16807" xr:uid="{AAAC28EE-ADCF-47ED-B95E-47504564E119}"/>
    <cellStyle name="Millares 23 7 3 2" xfId="38310" xr:uid="{B321FB16-EDEF-40E8-AE3D-E0CB4E0ED5A8}"/>
    <cellStyle name="Millares 23 7 4" xfId="23412" xr:uid="{16BBAB51-ADCE-4681-BE33-9CFCB2B2D68B}"/>
    <cellStyle name="Millares 23 7 5" xfId="44915" xr:uid="{AFF72DDF-4BF8-46B2-B848-17C6D908A099}"/>
    <cellStyle name="Millares 23 8" xfId="2591" xr:uid="{FF310116-7C1E-4AC7-8584-6DC7F4965773}"/>
    <cellStyle name="Millares 23 8 2" xfId="10857" xr:uid="{74355F48-DB50-4BD6-B0F6-18947CBB4D4E}"/>
    <cellStyle name="Millares 23 8 2 2" xfId="32360" xr:uid="{C164FA5F-AB9C-4F81-9F4B-59DD8DF5DE45}"/>
    <cellStyle name="Millares 23 8 3" xfId="17492" xr:uid="{AC3A6CFF-510A-4CFF-BECF-9C9BC5B212C1}"/>
    <cellStyle name="Millares 23 8 3 2" xfId="38995" xr:uid="{E887AA2C-3C3C-4085-860A-F4F76FCA8959}"/>
    <cellStyle name="Millares 23 8 4" xfId="24097" xr:uid="{2674387E-E84C-47A2-91B7-7849AEA529F6}"/>
    <cellStyle name="Millares 23 8 5" xfId="45600" xr:uid="{CC79ADF2-7BEF-4D55-A693-8CB8E167A01D}"/>
    <cellStyle name="Millares 23 9" xfId="3102" xr:uid="{47D622BF-2517-456D-928F-BF562479653F}"/>
    <cellStyle name="Millares 23 9 2" xfId="11368" xr:uid="{8E1C799A-B199-473C-B49A-6BD95718466B}"/>
    <cellStyle name="Millares 23 9 2 2" xfId="32871" xr:uid="{2FFEB77C-B2D5-42B3-98FF-103FA07C36D8}"/>
    <cellStyle name="Millares 23 9 3" xfId="18003" xr:uid="{E58A7C1D-7E84-41E6-9537-4C764B57CBBC}"/>
    <cellStyle name="Millares 23 9 3 2" xfId="39506" xr:uid="{4A2727AF-FFB1-4333-AA14-8265645A0247}"/>
    <cellStyle name="Millares 23 9 4" xfId="24608" xr:uid="{E733E965-A1F3-4C86-98BA-8B1206FD4348}"/>
    <cellStyle name="Millares 23 9 5" xfId="46111" xr:uid="{BAC1DD60-3976-4D4F-8CB7-D8314088AC78}"/>
    <cellStyle name="Millares 24" xfId="219" xr:uid="{D00ED0B1-ABB3-4068-A56F-17189351D089}"/>
    <cellStyle name="Millares 24 10" xfId="4738" xr:uid="{BD460A94-E9F8-46A6-8D58-710ABA9689CA}"/>
    <cellStyle name="Millares 24 10 2" xfId="13004" xr:uid="{94EFA281-0A3B-4981-8308-FDF32CFAB3E7}"/>
    <cellStyle name="Millares 24 10 2 2" xfId="34507" xr:uid="{8492626C-4C57-4787-9504-78CC6852C801}"/>
    <cellStyle name="Millares 24 10 3" xfId="19639" xr:uid="{37A822C5-BBC7-48AD-B2F2-4DCDD333BF30}"/>
    <cellStyle name="Millares 24 10 3 2" xfId="41142" xr:uid="{EA5C94FA-13F9-4A3F-949B-AFCA2C696C94}"/>
    <cellStyle name="Millares 24 10 4" xfId="26244" xr:uid="{8B475CFE-BFE4-4962-BCB0-CD4A0263C6EB}"/>
    <cellStyle name="Millares 24 10 5" xfId="47747" xr:uid="{2A0BCEF6-3C8D-4228-96FC-486ED6F07374}"/>
    <cellStyle name="Millares 24 11" xfId="5241" xr:uid="{C495B10D-BB43-42DD-BE21-C5D83B5C92C4}"/>
    <cellStyle name="Millares 24 11 2" xfId="13507" xr:uid="{E31F9109-102A-4640-B0E5-5CDEA832B09F}"/>
    <cellStyle name="Millares 24 11 2 2" xfId="35010" xr:uid="{612A0414-DC50-4714-9198-7BBF33B29BFB}"/>
    <cellStyle name="Millares 24 11 3" xfId="20142" xr:uid="{D25D5809-38D2-4277-BB9E-EA44DF49B543}"/>
    <cellStyle name="Millares 24 11 3 2" xfId="41645" xr:uid="{9271DDEB-C5F5-48E1-ACFE-1DB27E6E6966}"/>
    <cellStyle name="Millares 24 11 4" xfId="26747" xr:uid="{D7339157-B4AA-4A15-8EFE-C6C0A0C1D697}"/>
    <cellStyle name="Millares 24 11 5" xfId="48250" xr:uid="{4E668BB0-DA39-4D78-8568-1213061EE049}"/>
    <cellStyle name="Millares 24 12" xfId="6882" xr:uid="{78D5421F-B7F8-4C72-958F-492CB5265322}"/>
    <cellStyle name="Millares 24 12 2" xfId="28385" xr:uid="{76E5A148-6F8C-4560-AD3E-BBB06EAB182E}"/>
    <cellStyle name="Millares 24 13" xfId="8536" xr:uid="{F5A44B83-F604-46A4-AC4F-53615E8EFC52}"/>
    <cellStyle name="Millares 24 13 2" xfId="30039" xr:uid="{A295F01B-70B9-46EF-A08C-15C329E5680C}"/>
    <cellStyle name="Millares 24 14" xfId="15175" xr:uid="{25880439-BACB-45EC-98BB-AAB4DB7B5874}"/>
    <cellStyle name="Millares 24 14 2" xfId="36678" xr:uid="{1EE43F74-7704-4138-A0F7-7AF95E3341A1}"/>
    <cellStyle name="Millares 24 15" xfId="21780" xr:uid="{ADCA189D-4F96-4532-8BBB-DBB14170DBEE}"/>
    <cellStyle name="Millares 24 16" xfId="43283" xr:uid="{4FB18686-9D02-440F-AFF4-81A3E1A32E6D}"/>
    <cellStyle name="Millares 24 2" xfId="534" xr:uid="{8408FF78-76C2-4579-B924-2C425533ACD9}"/>
    <cellStyle name="Millares 24 2 10" xfId="7145" xr:uid="{9BBBE93E-5ABB-460A-AA02-008D6F5DBEE1}"/>
    <cellStyle name="Millares 24 2 10 2" xfId="28648" xr:uid="{29895FD6-4867-4211-8478-244363DB7DFF}"/>
    <cellStyle name="Millares 24 2 11" xfId="8801" xr:uid="{839112E6-9937-419B-A226-8C5120F7BB3D}"/>
    <cellStyle name="Millares 24 2 11 2" xfId="30304" xr:uid="{4FE4BF55-13CE-401D-96D0-7E52FAE059F2}"/>
    <cellStyle name="Millares 24 2 12" xfId="15437" xr:uid="{FE82BED3-48C9-48A3-BE3D-D7069A9F9232}"/>
    <cellStyle name="Millares 24 2 12 2" xfId="36940" xr:uid="{2E0E474F-94B7-43E4-9085-A2C853BEA516}"/>
    <cellStyle name="Millares 24 2 13" xfId="22042" xr:uid="{86EDDE47-B700-43C3-ABDA-0A246CC5558B}"/>
    <cellStyle name="Millares 24 2 14" xfId="43545" xr:uid="{1B225811-FA34-4D7A-8B78-267E7AE7FD23}"/>
    <cellStyle name="Millares 24 2 2" xfId="816" xr:uid="{F5682F13-EECE-45AA-8B30-2CAFFB5EA74C}"/>
    <cellStyle name="Millares 24 2 2 10" xfId="15717" xr:uid="{418C91C0-74F3-4E62-B336-F0FD0A4448BC}"/>
    <cellStyle name="Millares 24 2 2 10 2" xfId="37220" xr:uid="{79E0FB76-12C8-49C9-97E8-B97D6FEC80C2}"/>
    <cellStyle name="Millares 24 2 2 11" xfId="22322" xr:uid="{FA3DB980-FF2B-4CEF-B52D-C93760B298CF}"/>
    <cellStyle name="Millares 24 2 2 12" xfId="43825" xr:uid="{9AC216C3-9DE2-45CF-BBAE-A7F242BB33C2}"/>
    <cellStyle name="Millares 24 2 2 2" xfId="1762" xr:uid="{0C5EB5D5-9D4E-4742-8496-DBC4409D75E5}"/>
    <cellStyle name="Millares 24 2 2 2 2" xfId="4591" xr:uid="{DA7E5B4F-645B-41C2-8F3E-D3D89FFAD4A5}"/>
    <cellStyle name="Millares 24 2 2 2 2 2" xfId="12857" xr:uid="{CA9FEBD1-3D96-4CB2-B090-E32BDE45623A}"/>
    <cellStyle name="Millares 24 2 2 2 2 2 2" xfId="34360" xr:uid="{E6036303-F004-4D62-94D7-3E557CAD673F}"/>
    <cellStyle name="Millares 24 2 2 2 2 3" xfId="19492" xr:uid="{78707E60-AB1F-46D7-9AE3-211B77E22EB0}"/>
    <cellStyle name="Millares 24 2 2 2 2 3 2" xfId="40995" xr:uid="{A76CADB8-2018-4389-A57A-F9BDA393256E}"/>
    <cellStyle name="Millares 24 2 2 2 2 4" xfId="26097" xr:uid="{198AB2E6-76F9-45C0-ADAD-A3656EBD0171}"/>
    <cellStyle name="Millares 24 2 2 2 2 5" xfId="47600" xr:uid="{C909FF91-0F5C-46C8-8FFD-B84DED79ADE5}"/>
    <cellStyle name="Millares 24 2 2 2 3" xfId="6730" xr:uid="{309C1953-F4D1-47FB-B740-3CE0E401E03C}"/>
    <cellStyle name="Millares 24 2 2 2 3 2" xfId="14996" xr:uid="{A54E17D7-1DBC-418B-AF47-E6D3A6CF9A22}"/>
    <cellStyle name="Millares 24 2 2 2 3 2 2" xfId="36499" xr:uid="{3CC8E950-5EDC-4F5D-83AA-4B4862D2C53C}"/>
    <cellStyle name="Millares 24 2 2 2 3 3" xfId="21631" xr:uid="{4BF5D1B6-35CC-4F43-8449-00F024415959}"/>
    <cellStyle name="Millares 24 2 2 2 3 3 2" xfId="43134" xr:uid="{2370D789-0B4B-46C7-B6D6-FF8FBCF46176}"/>
    <cellStyle name="Millares 24 2 2 2 3 4" xfId="28236" xr:uid="{9C4F1E28-4CF0-4899-8F30-0D2412D64552}"/>
    <cellStyle name="Millares 24 2 2 2 3 5" xfId="49739" xr:uid="{34EDCD97-5536-4B28-BECB-53818061A3E8}"/>
    <cellStyle name="Millares 24 2 2 2 4" xfId="8371" xr:uid="{B59225D5-904D-419F-8DE3-5B19FA94D78C}"/>
    <cellStyle name="Millares 24 2 2 2 4 2" xfId="29874" xr:uid="{AAF6E737-1C5E-47CD-9ABF-E432D2CB55DF}"/>
    <cellStyle name="Millares 24 2 2 2 5" xfId="10028" xr:uid="{BBF909A8-FD38-4570-9B36-58441754A12B}"/>
    <cellStyle name="Millares 24 2 2 2 5 2" xfId="31531" xr:uid="{A80993C3-515B-4C9D-A588-B889164B2132}"/>
    <cellStyle name="Millares 24 2 2 2 6" xfId="16663" xr:uid="{10F0EC5A-2344-47A4-9B95-111C7F183C14}"/>
    <cellStyle name="Millares 24 2 2 2 6 2" xfId="38166" xr:uid="{0E20D4CE-067E-47EC-9F2B-0E2787033F06}"/>
    <cellStyle name="Millares 24 2 2 2 7" xfId="23268" xr:uid="{DAF0290B-C2F6-49D3-BFDE-33E8167B8E82}"/>
    <cellStyle name="Millares 24 2 2 2 8" xfId="44771" xr:uid="{23D9BD5F-E540-4D73-8B66-2827DF38CCAA}"/>
    <cellStyle name="Millares 24 2 2 3" xfId="2449" xr:uid="{6C4C628C-59AC-4833-BC0B-97AA1968E07C}"/>
    <cellStyle name="Millares 24 2 2 3 2" xfId="10715" xr:uid="{2E40E8C5-CE12-4155-AA24-368322A9E6BE}"/>
    <cellStyle name="Millares 24 2 2 3 2 2" xfId="32218" xr:uid="{8C7C16D2-DB0B-4CF1-AA9C-8A428F2ACE84}"/>
    <cellStyle name="Millares 24 2 2 3 3" xfId="17350" xr:uid="{4C499683-6BDA-4E41-9F61-DC0F201389B6}"/>
    <cellStyle name="Millares 24 2 2 3 3 2" xfId="38853" xr:uid="{EC0BD996-B1BC-4F76-8694-2AEB54A5ACA9}"/>
    <cellStyle name="Millares 24 2 2 3 4" xfId="23955" xr:uid="{8ED53A8F-8AC5-4971-B3C6-AE8FF507A786}"/>
    <cellStyle name="Millares 24 2 2 3 5" xfId="45458" xr:uid="{808B239D-5407-46B9-887F-B56E6A25190D}"/>
    <cellStyle name="Millares 24 2 2 4" xfId="2966" xr:uid="{E858619E-7749-42E7-87CD-6C1ABCDF7679}"/>
    <cellStyle name="Millares 24 2 2 4 2" xfId="11232" xr:uid="{5A8B4B5D-8049-4A2B-AEC2-9E326D13E890}"/>
    <cellStyle name="Millares 24 2 2 4 2 2" xfId="32735" xr:uid="{0C4764FC-262E-4A72-9877-7B04A4AB404F}"/>
    <cellStyle name="Millares 24 2 2 4 3" xfId="17867" xr:uid="{2CCFB056-4670-4B23-9BB7-9B6399F2CDFF}"/>
    <cellStyle name="Millares 24 2 2 4 3 2" xfId="39370" xr:uid="{DE01706A-4144-4845-816E-269CC4FFFA16}"/>
    <cellStyle name="Millares 24 2 2 4 4" xfId="24472" xr:uid="{D2D0A48C-FF4B-4684-8EBC-65488E83F636}"/>
    <cellStyle name="Millares 24 2 2 4 5" xfId="45975" xr:uid="{B3DEDC7B-3F66-4221-9908-F830228B549D}"/>
    <cellStyle name="Millares 24 2 2 5" xfId="3645" xr:uid="{9E1FCB35-C298-40CB-9F61-2BEB4C567439}"/>
    <cellStyle name="Millares 24 2 2 5 2" xfId="11911" xr:uid="{631DF267-CF6E-41A3-8668-0773FC206C2B}"/>
    <cellStyle name="Millares 24 2 2 5 2 2" xfId="33414" xr:uid="{8EE9EA7C-6C7D-4BB5-BA61-D9C36B3D90EC}"/>
    <cellStyle name="Millares 24 2 2 5 3" xfId="18546" xr:uid="{CFD926AC-DF1E-4EF9-A4A1-0100745A6D30}"/>
    <cellStyle name="Millares 24 2 2 5 3 2" xfId="40049" xr:uid="{A2C145D2-8A10-4D8C-8885-B9F89956A2CD}"/>
    <cellStyle name="Millares 24 2 2 5 4" xfId="25151" xr:uid="{A2869485-A927-4C25-B680-8BADA2832813}"/>
    <cellStyle name="Millares 24 2 2 5 5" xfId="46654" xr:uid="{581F8E60-1A4C-467E-B221-A7E8275A88C7}"/>
    <cellStyle name="Millares 24 2 2 6" xfId="5110" xr:uid="{0C685E98-36B2-4AB6-9F3B-A666F574689C}"/>
    <cellStyle name="Millares 24 2 2 6 2" xfId="13376" xr:uid="{DC5D2626-B58E-49B8-9032-6B0775ABCE52}"/>
    <cellStyle name="Millares 24 2 2 6 2 2" xfId="34879" xr:uid="{6EEB9803-B85F-4459-848A-69F9AE266DCD}"/>
    <cellStyle name="Millares 24 2 2 6 3" xfId="20011" xr:uid="{E597B532-A191-465A-9532-796A41DF344F}"/>
    <cellStyle name="Millares 24 2 2 6 3 2" xfId="41514" xr:uid="{B207BBBA-5AC0-4EDB-A389-DC861CBD1B3C}"/>
    <cellStyle name="Millares 24 2 2 6 4" xfId="26616" xr:uid="{EE9CED7B-9B7A-4783-A3D5-F9B69A7FB319}"/>
    <cellStyle name="Millares 24 2 2 6 5" xfId="48119" xr:uid="{62752AC3-89E5-43CF-BA49-AF5C01CF5EBB}"/>
    <cellStyle name="Millares 24 2 2 7" xfId="5784" xr:uid="{6B1C567C-DA88-4E65-9D22-E420D0555DD6}"/>
    <cellStyle name="Millares 24 2 2 7 2" xfId="14050" xr:uid="{9756EA43-7457-4C40-8CE6-327692D6B2BE}"/>
    <cellStyle name="Millares 24 2 2 7 2 2" xfId="35553" xr:uid="{9262DC97-B826-42BF-B430-E60A73EEF367}"/>
    <cellStyle name="Millares 24 2 2 7 3" xfId="20685" xr:uid="{B03DD526-47E3-4E8E-82AE-A4A4548EF210}"/>
    <cellStyle name="Millares 24 2 2 7 3 2" xfId="42188" xr:uid="{5AE2A8FD-2B61-445E-A426-0A565C684FBC}"/>
    <cellStyle name="Millares 24 2 2 7 4" xfId="27290" xr:uid="{688B7219-25B7-4044-99E5-39A323D4481D}"/>
    <cellStyle name="Millares 24 2 2 7 5" xfId="48793" xr:uid="{9789F0B4-78CC-40B3-A8B0-E30F351A7E81}"/>
    <cellStyle name="Millares 24 2 2 8" xfId="7425" xr:uid="{3D398210-DF51-4FE1-827A-888145A5277F}"/>
    <cellStyle name="Millares 24 2 2 8 2" xfId="28928" xr:uid="{356E8014-2700-4BD5-8429-0566322282F3}"/>
    <cellStyle name="Millares 24 2 2 9" xfId="9082" xr:uid="{66D6E483-C5C2-4B98-8093-403137643FA2}"/>
    <cellStyle name="Millares 24 2 2 9 2" xfId="30585" xr:uid="{0DD85B75-393A-4AD0-99F4-33048731B2AE}"/>
    <cellStyle name="Millares 24 2 3" xfId="1086" xr:uid="{BB7B3AE6-E14F-4F17-8046-D964CD72F420}"/>
    <cellStyle name="Millares 24 2 3 2" xfId="3915" xr:uid="{68AF507C-3FF5-41A1-9F3B-C15847501B06}"/>
    <cellStyle name="Millares 24 2 3 2 2" xfId="12181" xr:uid="{76AE9240-06B1-4517-94E4-21C98E5A6F08}"/>
    <cellStyle name="Millares 24 2 3 2 2 2" xfId="33684" xr:uid="{E590D2C5-C9B9-4886-81D3-DBE77A9161BB}"/>
    <cellStyle name="Millares 24 2 3 2 3" xfId="18816" xr:uid="{9E9D196B-5223-4722-8946-E401E5B8E35C}"/>
    <cellStyle name="Millares 24 2 3 2 3 2" xfId="40319" xr:uid="{FAC3391A-A7DE-452A-92B8-A1982C2CDEEB}"/>
    <cellStyle name="Millares 24 2 3 2 4" xfId="25421" xr:uid="{D3A57E93-3A26-4B51-A1FB-3C0F1D9F39CB}"/>
    <cellStyle name="Millares 24 2 3 2 5" xfId="46924" xr:uid="{1DE1F073-087A-4100-8A6D-612F54584125}"/>
    <cellStyle name="Millares 24 2 3 3" xfId="6054" xr:uid="{C5140567-7F0F-4E3D-890F-2393364E5217}"/>
    <cellStyle name="Millares 24 2 3 3 2" xfId="14320" xr:uid="{C9E3FAC7-1ECA-472E-A2B5-AD07E1B3DD03}"/>
    <cellStyle name="Millares 24 2 3 3 2 2" xfId="35823" xr:uid="{035C27C3-EDB4-4287-A71C-B8108459FEAF}"/>
    <cellStyle name="Millares 24 2 3 3 3" xfId="20955" xr:uid="{F71AFD1F-1285-4158-A750-6C3DCF748272}"/>
    <cellStyle name="Millares 24 2 3 3 3 2" xfId="42458" xr:uid="{EB66CFF9-6862-48D0-B132-951BDEB62C2B}"/>
    <cellStyle name="Millares 24 2 3 3 4" xfId="27560" xr:uid="{7D948135-2712-4439-938B-2F4A8A78154D}"/>
    <cellStyle name="Millares 24 2 3 3 5" xfId="49063" xr:uid="{EF9E7603-C69B-4E6A-9688-38AEBABEDE43}"/>
    <cellStyle name="Millares 24 2 3 4" xfId="7695" xr:uid="{F529599A-78B3-4A89-99B1-DFD08FCFB42D}"/>
    <cellStyle name="Millares 24 2 3 4 2" xfId="29198" xr:uid="{9AA69158-1D77-465B-A80A-5E0E25811CC8}"/>
    <cellStyle name="Millares 24 2 3 5" xfId="9352" xr:uid="{49268AF0-B511-4213-B603-834E8965EEA7}"/>
    <cellStyle name="Millares 24 2 3 5 2" xfId="30855" xr:uid="{CC31623D-0BBB-40F0-AD4B-D5BC100982DA}"/>
    <cellStyle name="Millares 24 2 3 6" xfId="15987" xr:uid="{B9087BF8-46F2-4CDE-8FA3-A43911C4A7D4}"/>
    <cellStyle name="Millares 24 2 3 6 2" xfId="37490" xr:uid="{82DCA241-B099-4C3A-B089-380CFD2ECF91}"/>
    <cellStyle name="Millares 24 2 3 7" xfId="22592" xr:uid="{610C8B40-7144-428D-8494-F2CD37FE80C1}"/>
    <cellStyle name="Millares 24 2 3 8" xfId="44095" xr:uid="{6C7B2A2C-8435-47D5-94F6-5FC0093F12FA}"/>
    <cellStyle name="Millares 24 2 4" xfId="1482" xr:uid="{6C381EF8-E995-4374-B81E-F84167EA07C9}"/>
    <cellStyle name="Millares 24 2 4 2" xfId="4311" xr:uid="{B1AD384B-011F-40D5-952F-D28E9603BAA9}"/>
    <cellStyle name="Millares 24 2 4 2 2" xfId="12577" xr:uid="{6768AA3C-F26F-479F-943A-194D26D94BF9}"/>
    <cellStyle name="Millares 24 2 4 2 2 2" xfId="34080" xr:uid="{2EB740BC-7F04-4947-9549-B08DEC102EBA}"/>
    <cellStyle name="Millares 24 2 4 2 3" xfId="19212" xr:uid="{49BE11B8-4157-4833-B1ED-71847E159E61}"/>
    <cellStyle name="Millares 24 2 4 2 3 2" xfId="40715" xr:uid="{5C243DEF-7A84-474C-8E12-085774CC8166}"/>
    <cellStyle name="Millares 24 2 4 2 4" xfId="25817" xr:uid="{02EAA28F-109D-4D0C-8688-D428AE62E31A}"/>
    <cellStyle name="Millares 24 2 4 2 5" xfId="47320" xr:uid="{5E063092-9F1C-4A24-8358-3D2AEB789274}"/>
    <cellStyle name="Millares 24 2 4 3" xfId="6450" xr:uid="{ABC30E78-2A5E-4836-BF9C-C829F252E9B3}"/>
    <cellStyle name="Millares 24 2 4 3 2" xfId="14716" xr:uid="{10FEDF0C-860C-46CE-8E11-BE56C3F0E307}"/>
    <cellStyle name="Millares 24 2 4 3 2 2" xfId="36219" xr:uid="{42EE49DB-F756-42D6-9AD2-D81CBDC03EEE}"/>
    <cellStyle name="Millares 24 2 4 3 3" xfId="21351" xr:uid="{0E045F79-2B0A-4A22-9A44-FF3EDF53442C}"/>
    <cellStyle name="Millares 24 2 4 3 3 2" xfId="42854" xr:uid="{A587D550-33AD-4DE0-8013-AA5D3F16BCD1}"/>
    <cellStyle name="Millares 24 2 4 3 4" xfId="27956" xr:uid="{FD81D1F5-1E9E-4C69-9054-9881912AF81D}"/>
    <cellStyle name="Millares 24 2 4 3 5" xfId="49459" xr:uid="{B67D0FE9-B956-43EC-9833-324CF9864E17}"/>
    <cellStyle name="Millares 24 2 4 4" xfId="8091" xr:uid="{8288F546-47B0-4E31-BDA5-B039A73A728E}"/>
    <cellStyle name="Millares 24 2 4 4 2" xfId="29594" xr:uid="{C54E440B-D31E-4C03-8659-EE70F03F4717}"/>
    <cellStyle name="Millares 24 2 4 5" xfId="9748" xr:uid="{D94D9691-0D76-4681-BD90-EFBA9CA78F93}"/>
    <cellStyle name="Millares 24 2 4 5 2" xfId="31251" xr:uid="{540E265F-5363-462A-B9D3-A1CA084BA19E}"/>
    <cellStyle name="Millares 24 2 4 6" xfId="16383" xr:uid="{28117AC7-4BB4-447E-9336-E6D519163CCC}"/>
    <cellStyle name="Millares 24 2 4 6 2" xfId="37886" xr:uid="{745DBEE7-DE84-45E7-BC02-79754C59CCA0}"/>
    <cellStyle name="Millares 24 2 4 7" xfId="22988" xr:uid="{E61679B0-5193-45CC-AFEC-5CD37900EA49}"/>
    <cellStyle name="Millares 24 2 4 8" xfId="44491" xr:uid="{21AEDC8A-3C9D-4012-9DE4-2D97EF4995B8}"/>
    <cellStyle name="Millares 24 2 5" xfId="2169" xr:uid="{1D2E8FDE-2051-4C46-8A6E-009DE034826A}"/>
    <cellStyle name="Millares 24 2 5 2" xfId="10435" xr:uid="{B2891D6A-CE8E-4D8F-BB7A-9E3C4401D02A}"/>
    <cellStyle name="Millares 24 2 5 2 2" xfId="31938" xr:uid="{0B1064D1-4BC6-48C6-83FA-E43F90B2AF23}"/>
    <cellStyle name="Millares 24 2 5 3" xfId="17070" xr:uid="{44CB5B5E-DD1E-4741-A9FD-FF0AA8451BB9}"/>
    <cellStyle name="Millares 24 2 5 3 2" xfId="38573" xr:uid="{B19C4486-A6EE-44F7-B6E7-570121B15990}"/>
    <cellStyle name="Millares 24 2 5 4" xfId="23675" xr:uid="{1E6A58D9-545D-4BF1-808B-7A7707CE47C9}"/>
    <cellStyle name="Millares 24 2 5 5" xfId="45178" xr:uid="{BD7F1FCE-76B2-4F3A-B8B8-E01D5FA1C5C7}"/>
    <cellStyle name="Millares 24 2 6" xfId="2716" xr:uid="{96CC3297-EAB3-4ECE-A858-B8B81B34B871}"/>
    <cellStyle name="Millares 24 2 6 2" xfId="10982" xr:uid="{40A4BA9E-0E64-4F8B-B3BA-8363A936EF73}"/>
    <cellStyle name="Millares 24 2 6 2 2" xfId="32485" xr:uid="{33A8060E-3809-45D4-85CE-7886D5360C5F}"/>
    <cellStyle name="Millares 24 2 6 3" xfId="17617" xr:uid="{1D619576-D318-4F08-8E69-8A361FCC632A}"/>
    <cellStyle name="Millares 24 2 6 3 2" xfId="39120" xr:uid="{972FFFAA-DB87-43AF-9D95-C118D7480B80}"/>
    <cellStyle name="Millares 24 2 6 4" xfId="24222" xr:uid="{AE620BE5-2A58-4AE0-B411-EB7688ABBE0E}"/>
    <cellStyle name="Millares 24 2 6 5" xfId="45725" xr:uid="{7CA70A2F-87CD-4ADD-8702-3CFD9E4ABD87}"/>
    <cellStyle name="Millares 24 2 7" xfId="3365" xr:uid="{9CC324E4-7AC5-47A3-B45A-A29888307854}"/>
    <cellStyle name="Millares 24 2 7 2" xfId="11631" xr:uid="{B1C94911-77C0-43FE-B1D3-D16D1FD3BC01}"/>
    <cellStyle name="Millares 24 2 7 2 2" xfId="33134" xr:uid="{EF9998B6-B98C-4B2D-92B4-2A0AD98453BC}"/>
    <cellStyle name="Millares 24 2 7 3" xfId="18266" xr:uid="{8C93433A-D22C-44C9-9664-7CDC9055DEFE}"/>
    <cellStyle name="Millares 24 2 7 3 2" xfId="39769" xr:uid="{BA06619F-6A84-44DD-AC5B-1896346365D6}"/>
    <cellStyle name="Millares 24 2 7 4" xfId="24871" xr:uid="{CB319559-E38E-41AA-B3C6-DDF2B7A9AB09}"/>
    <cellStyle name="Millares 24 2 7 5" xfId="46374" xr:uid="{714D2959-9117-402A-9A9A-6A10AEABA1CC}"/>
    <cellStyle name="Millares 24 2 8" xfId="4860" xr:uid="{9616DDEA-4B3A-4011-A211-D067D61B294D}"/>
    <cellStyle name="Millares 24 2 8 2" xfId="13126" xr:uid="{AB48E49E-3AF2-4E6D-B75A-36E22403936C}"/>
    <cellStyle name="Millares 24 2 8 2 2" xfId="34629" xr:uid="{E28843AF-5085-4E19-95BF-BF7FF10C43AA}"/>
    <cellStyle name="Millares 24 2 8 3" xfId="19761" xr:uid="{C9F52796-68CA-47B3-BCE9-86B3722A5078}"/>
    <cellStyle name="Millares 24 2 8 3 2" xfId="41264" xr:uid="{CE21DCD7-A5D4-4BE8-9696-B327D1486004}"/>
    <cellStyle name="Millares 24 2 8 4" xfId="26366" xr:uid="{40905943-936B-4B70-8FED-3D5BDD642F0A}"/>
    <cellStyle name="Millares 24 2 8 5" xfId="47869" xr:uid="{88440D06-8C99-43CA-B6AA-94A194C1C953}"/>
    <cellStyle name="Millares 24 2 9" xfId="5504" xr:uid="{300DB432-13C2-464E-930F-A3DFABB87548}"/>
    <cellStyle name="Millares 24 2 9 2" xfId="13770" xr:uid="{FFB702AE-8EEB-4BD9-895A-F04D7E30C724}"/>
    <cellStyle name="Millares 24 2 9 2 2" xfId="35273" xr:uid="{B9A86FE6-25FD-4882-A1D7-9BF3CB638A76}"/>
    <cellStyle name="Millares 24 2 9 3" xfId="20405" xr:uid="{83A99183-0078-4209-8E2E-8068739C3C14}"/>
    <cellStyle name="Millares 24 2 9 3 2" xfId="41908" xr:uid="{B24C8ECE-23F8-409B-A09D-A6612C0E967C}"/>
    <cellStyle name="Millares 24 2 9 4" xfId="27010" xr:uid="{FCEBA991-5AC0-4C00-90D2-0813115D5AE2}"/>
    <cellStyle name="Millares 24 2 9 5" xfId="48513" xr:uid="{B92DD60C-9182-4F83-B257-CEAD0FD2B7A3}"/>
    <cellStyle name="Millares 24 3" xfId="406" xr:uid="{81F48476-9079-409D-A5F1-6D32423B00F1}"/>
    <cellStyle name="Millares 24 3 10" xfId="15309" xr:uid="{7E874F28-6256-41C4-BAEA-B83E44F00C38}"/>
    <cellStyle name="Millares 24 3 10 2" xfId="36812" xr:uid="{A616C1E3-1233-4E9E-B8AD-F100E1FFD07B}"/>
    <cellStyle name="Millares 24 3 11" xfId="21914" xr:uid="{4C326981-1231-4389-87EA-701D2A3DE85F}"/>
    <cellStyle name="Millares 24 3 12" xfId="43417" xr:uid="{AAA07943-B0F9-491A-96D9-BD8721AA2B24}"/>
    <cellStyle name="Millares 24 3 2" xfId="1354" xr:uid="{B5A14C77-E9B0-4CDB-BCC1-342E4C8A12B2}"/>
    <cellStyle name="Millares 24 3 2 2" xfId="4183" xr:uid="{AFA41AAB-3F52-41B4-A1B2-C0369CD2D10F}"/>
    <cellStyle name="Millares 24 3 2 2 2" xfId="12449" xr:uid="{1D60F415-D78A-4DCE-A364-939A0811381C}"/>
    <cellStyle name="Millares 24 3 2 2 2 2" xfId="33952" xr:uid="{1D10A069-1C18-4188-B2D3-2BDD16E5E62F}"/>
    <cellStyle name="Millares 24 3 2 2 3" xfId="19084" xr:uid="{3E653A23-87DF-4C5A-95BA-8DDF311B07B2}"/>
    <cellStyle name="Millares 24 3 2 2 3 2" xfId="40587" xr:uid="{DBC47B2C-9F40-41BF-8E55-C79B7A0312EA}"/>
    <cellStyle name="Millares 24 3 2 2 4" xfId="25689" xr:uid="{9841D763-A8CB-40A0-B1BF-1F5DD32709B2}"/>
    <cellStyle name="Millares 24 3 2 2 5" xfId="47192" xr:uid="{6928CAEC-E140-4940-AC0A-E700730CCF17}"/>
    <cellStyle name="Millares 24 3 2 3" xfId="6322" xr:uid="{2FFD6FBE-6EA3-4196-A829-7A0AC2928C40}"/>
    <cellStyle name="Millares 24 3 2 3 2" xfId="14588" xr:uid="{03525500-A869-4743-9FED-5F42A5AFC562}"/>
    <cellStyle name="Millares 24 3 2 3 2 2" xfId="36091" xr:uid="{0B399E38-0764-4DB7-B31B-E86AF860FCAD}"/>
    <cellStyle name="Millares 24 3 2 3 3" xfId="21223" xr:uid="{83153E05-0F51-43B9-B96B-7AC1CE8DE8BB}"/>
    <cellStyle name="Millares 24 3 2 3 3 2" xfId="42726" xr:uid="{0C421BFB-6123-43CD-AF71-0960B5CD0649}"/>
    <cellStyle name="Millares 24 3 2 3 4" xfId="27828" xr:uid="{892A269B-9732-4375-8B8F-5E43C859B2C8}"/>
    <cellStyle name="Millares 24 3 2 3 5" xfId="49331" xr:uid="{A3429C90-BC9B-4623-8DBF-3AEF9BD0BD7E}"/>
    <cellStyle name="Millares 24 3 2 4" xfId="7963" xr:uid="{32EEA65D-8242-49D7-9EEF-C27B68829D08}"/>
    <cellStyle name="Millares 24 3 2 4 2" xfId="29466" xr:uid="{21500B3F-7E51-4240-AE24-BDA4D4045D76}"/>
    <cellStyle name="Millares 24 3 2 5" xfId="9620" xr:uid="{32E0153F-35A6-4210-879B-236A35B76AD6}"/>
    <cellStyle name="Millares 24 3 2 5 2" xfId="31123" xr:uid="{DC85B6BC-BFA6-4EEC-ABF2-5A4AB2FA7A36}"/>
    <cellStyle name="Millares 24 3 2 6" xfId="16255" xr:uid="{6F4DFB1D-0F7F-4D34-ABFB-0F501BD97A33}"/>
    <cellStyle name="Millares 24 3 2 6 2" xfId="37758" xr:uid="{C1C1E7EC-7BAC-4EC3-B77A-E1C8E177349E}"/>
    <cellStyle name="Millares 24 3 2 7" xfId="22860" xr:uid="{E23FD4BC-DE72-4DE7-9A78-E4E109790EF5}"/>
    <cellStyle name="Millares 24 3 2 8" xfId="44363" xr:uid="{DD9718F2-2E4D-464C-9264-B21DC636CDBA}"/>
    <cellStyle name="Millares 24 3 3" xfId="2041" xr:uid="{63D70B9F-08CD-4036-BD5F-F5481BAEED85}"/>
    <cellStyle name="Millares 24 3 3 2" xfId="10307" xr:uid="{666A7462-D671-4758-814C-A4B7C40444E0}"/>
    <cellStyle name="Millares 24 3 3 2 2" xfId="31810" xr:uid="{CB062556-1F24-4824-926C-BBEFAA31514A}"/>
    <cellStyle name="Millares 24 3 3 3" xfId="16942" xr:uid="{158FFA63-B63C-4526-AD8C-5AB5408346CA}"/>
    <cellStyle name="Millares 24 3 3 3 2" xfId="38445" xr:uid="{14463123-3D49-4A46-B0B5-97F15252CA23}"/>
    <cellStyle name="Millares 24 3 3 4" xfId="23547" xr:uid="{71FA8A7E-A062-4EC1-90A9-54BDFEED4D75}"/>
    <cellStyle name="Millares 24 3 3 5" xfId="45050" xr:uid="{0B848EE1-5E5A-4C62-A8FC-F7BA28B44C87}"/>
    <cellStyle name="Millares 24 3 4" xfId="2840" xr:uid="{670B2EDD-7E62-4F0A-9383-7C9CC29BFC7B}"/>
    <cellStyle name="Millares 24 3 4 2" xfId="11106" xr:uid="{927A3D9C-8056-46FE-8CF6-D1305E30DFE7}"/>
    <cellStyle name="Millares 24 3 4 2 2" xfId="32609" xr:uid="{AF115324-8494-4410-B6A8-73ED41C9B556}"/>
    <cellStyle name="Millares 24 3 4 3" xfId="17741" xr:uid="{78A3ECA1-7261-4877-B3E3-47EEBD4E2A29}"/>
    <cellStyle name="Millares 24 3 4 3 2" xfId="39244" xr:uid="{DFB337B5-F9F5-477A-961C-9604DA778E30}"/>
    <cellStyle name="Millares 24 3 4 4" xfId="24346" xr:uid="{8E4221DF-1E2D-4A3F-97CF-3F93A12F42EB}"/>
    <cellStyle name="Millares 24 3 4 5" xfId="45849" xr:uid="{60A4CD2E-3BFB-4668-B16D-B389EDE27709}"/>
    <cellStyle name="Millares 24 3 5" xfId="3237" xr:uid="{E672C88E-0044-4B9F-81A7-B1B3C5E2F361}"/>
    <cellStyle name="Millares 24 3 5 2" xfId="11503" xr:uid="{25A5D21B-6E25-4A79-A86B-2020F1457B0A}"/>
    <cellStyle name="Millares 24 3 5 2 2" xfId="33006" xr:uid="{027E6659-8C53-4761-9006-3EFFF2332298}"/>
    <cellStyle name="Millares 24 3 5 3" xfId="18138" xr:uid="{81B820AC-E203-4BE9-A317-72BC73FC8697}"/>
    <cellStyle name="Millares 24 3 5 3 2" xfId="39641" xr:uid="{B52702B2-84C8-4FD7-8D6C-FA3B692598FC}"/>
    <cellStyle name="Millares 24 3 5 4" xfId="24743" xr:uid="{017C650D-BB72-4BC6-BBE3-4240563EF6A4}"/>
    <cellStyle name="Millares 24 3 5 5" xfId="46246" xr:uid="{EFB78150-E210-4565-85B0-9629E20A26B0}"/>
    <cellStyle name="Millares 24 3 6" xfId="4984" xr:uid="{6C9E34B6-E4E7-4459-A1AA-01C3F9813F25}"/>
    <cellStyle name="Millares 24 3 6 2" xfId="13250" xr:uid="{FBB9B744-BDA7-4A77-A501-8D7ADB5F01B2}"/>
    <cellStyle name="Millares 24 3 6 2 2" xfId="34753" xr:uid="{BF27F3E1-477D-472F-A61B-B2999174F2D6}"/>
    <cellStyle name="Millares 24 3 6 3" xfId="19885" xr:uid="{98E53ADB-1699-41C6-88B5-EE0DBC068B5C}"/>
    <cellStyle name="Millares 24 3 6 3 2" xfId="41388" xr:uid="{9810EF59-809D-4B36-BDC9-F17CCFFAF697}"/>
    <cellStyle name="Millares 24 3 6 4" xfId="26490" xr:uid="{47FD8CAD-0C8F-4F96-ACCF-DFD3817A9E15}"/>
    <cellStyle name="Millares 24 3 6 5" xfId="47993" xr:uid="{B8D4EE02-47D0-45D5-A1F6-B4FA3DB45B66}"/>
    <cellStyle name="Millares 24 3 7" xfId="5376" xr:uid="{63B9DB9F-543E-4D30-91E1-C8B3C8422C19}"/>
    <cellStyle name="Millares 24 3 7 2" xfId="13642" xr:uid="{E1C8B3F7-D388-4E0D-960A-8E775466F7FC}"/>
    <cellStyle name="Millares 24 3 7 2 2" xfId="35145" xr:uid="{55DA3B68-B742-42FA-9D36-B191EB5D77C9}"/>
    <cellStyle name="Millares 24 3 7 3" xfId="20277" xr:uid="{8027723D-5B54-4812-B863-373B40B156D0}"/>
    <cellStyle name="Millares 24 3 7 3 2" xfId="41780" xr:uid="{014478BE-C8FB-4CF3-8E7F-C855E91ADD90}"/>
    <cellStyle name="Millares 24 3 7 4" xfId="26882" xr:uid="{2557650B-9FFE-4467-8830-C82BB1D9B671}"/>
    <cellStyle name="Millares 24 3 7 5" xfId="48385" xr:uid="{70536A9F-4BE5-4BA5-980C-EE8DF3162C5C}"/>
    <cellStyle name="Millares 24 3 8" xfId="7017" xr:uid="{29C32521-AC14-4162-BC73-2927D9792122}"/>
    <cellStyle name="Millares 24 3 8 2" xfId="28520" xr:uid="{4946E0D2-6275-4449-B22F-A18E57E83C50}"/>
    <cellStyle name="Millares 24 3 9" xfId="8673" xr:uid="{98956F42-62C3-4B56-8A3D-78C032081012}"/>
    <cellStyle name="Millares 24 3 9 2" xfId="30176" xr:uid="{FDA4B8D2-B2B1-4FB4-BD93-8A93693C3DFE}"/>
    <cellStyle name="Millares 24 4" xfId="690" xr:uid="{2BD680DA-D3BF-4D13-A650-A2B1432409B7}"/>
    <cellStyle name="Millares 24 4 10" xfId="43699" xr:uid="{2933A031-77AC-47E9-8BA7-33923964DF36}"/>
    <cellStyle name="Millares 24 4 2" xfId="1636" xr:uid="{484BFA9F-ED3D-4E24-8FDE-C8A96A624F9A}"/>
    <cellStyle name="Millares 24 4 2 2" xfId="4465" xr:uid="{5EBA4964-5D8C-44DB-AADC-769F807B387F}"/>
    <cellStyle name="Millares 24 4 2 2 2" xfId="12731" xr:uid="{11138FE2-DDBE-4C34-B3B5-96C7FA5793F0}"/>
    <cellStyle name="Millares 24 4 2 2 2 2" xfId="34234" xr:uid="{7F3CE683-9DDE-4EAB-9966-65722DE3E0E1}"/>
    <cellStyle name="Millares 24 4 2 2 3" xfId="19366" xr:uid="{DA03F33B-2B74-4A7C-A719-059802E9F69B}"/>
    <cellStyle name="Millares 24 4 2 2 3 2" xfId="40869" xr:uid="{70477A24-6598-43EE-8FC2-610EBF80D4EB}"/>
    <cellStyle name="Millares 24 4 2 2 4" xfId="25971" xr:uid="{386E8BA0-912D-46A5-B872-FDBBDE15DC40}"/>
    <cellStyle name="Millares 24 4 2 2 5" xfId="47474" xr:uid="{C3CC2FBF-FB4B-487D-BBE8-A859B957E61E}"/>
    <cellStyle name="Millares 24 4 2 3" xfId="6604" xr:uid="{1E6242EA-416A-4782-ABC1-F429F51FCE90}"/>
    <cellStyle name="Millares 24 4 2 3 2" xfId="14870" xr:uid="{AD1077D2-EC62-48E3-B165-AC5B80C6E7A9}"/>
    <cellStyle name="Millares 24 4 2 3 2 2" xfId="36373" xr:uid="{AD66771E-4386-4DA2-A04F-4C01723D6C9A}"/>
    <cellStyle name="Millares 24 4 2 3 3" xfId="21505" xr:uid="{2803ADA6-B792-4B87-B597-598D0F3CFC4D}"/>
    <cellStyle name="Millares 24 4 2 3 3 2" xfId="43008" xr:uid="{3C91B2EF-4157-4866-8AFB-29309F6CEB36}"/>
    <cellStyle name="Millares 24 4 2 3 4" xfId="28110" xr:uid="{728D25A4-6AFA-4648-BE2C-B72778DA4B1B}"/>
    <cellStyle name="Millares 24 4 2 3 5" xfId="49613" xr:uid="{BBC9E52C-5705-4DFB-9197-F4F0046BBA13}"/>
    <cellStyle name="Millares 24 4 2 4" xfId="8245" xr:uid="{69A5998E-1CEA-4924-BD84-3DA118ADB08E}"/>
    <cellStyle name="Millares 24 4 2 4 2" xfId="29748" xr:uid="{EA2A171F-CBF0-4BE7-A6D6-3160F6C58517}"/>
    <cellStyle name="Millares 24 4 2 5" xfId="9902" xr:uid="{7D734AA3-22E7-4D4E-82A6-44AF2E288810}"/>
    <cellStyle name="Millares 24 4 2 5 2" xfId="31405" xr:uid="{0877855B-8FAB-44DE-9AAC-851EC1D723A4}"/>
    <cellStyle name="Millares 24 4 2 6" xfId="16537" xr:uid="{8514F99E-EDAF-4D68-AE53-06FF4B74898F}"/>
    <cellStyle name="Millares 24 4 2 6 2" xfId="38040" xr:uid="{D262521A-59BE-456A-80BF-2A9331599A91}"/>
    <cellStyle name="Millares 24 4 2 7" xfId="23142" xr:uid="{9E815ADC-C5B5-4D6A-B6FE-1FA746C41B20}"/>
    <cellStyle name="Millares 24 4 2 8" xfId="44645" xr:uid="{409CF8E6-B9EB-4F5E-A4B9-909A80F40785}"/>
    <cellStyle name="Millares 24 4 3" xfId="2323" xr:uid="{2065C8F0-E7F3-4650-A378-11AF14016F37}"/>
    <cellStyle name="Millares 24 4 3 2" xfId="10589" xr:uid="{CA514EF6-F381-442D-A5FE-CBDC156EB52B}"/>
    <cellStyle name="Millares 24 4 3 2 2" xfId="32092" xr:uid="{827BEFDA-4C97-4E2B-A55E-C705675CB9AF}"/>
    <cellStyle name="Millares 24 4 3 3" xfId="17224" xr:uid="{DB697F4C-1B40-44C0-900D-C5C61C68735A}"/>
    <cellStyle name="Millares 24 4 3 3 2" xfId="38727" xr:uid="{DB62C5E5-ED20-430D-9972-2C8129E800FE}"/>
    <cellStyle name="Millares 24 4 3 4" xfId="23829" xr:uid="{A21D77D8-115D-46FD-82A8-2572396ACB53}"/>
    <cellStyle name="Millares 24 4 3 5" xfId="45332" xr:uid="{E642D7FD-E52A-4B11-9557-259DD711EF43}"/>
    <cellStyle name="Millares 24 4 4" xfId="3519" xr:uid="{332DAD8F-42D6-4321-BD14-834116CDE051}"/>
    <cellStyle name="Millares 24 4 4 2" xfId="11785" xr:uid="{E012C881-A5F5-4409-86EC-3BD43CADB0F4}"/>
    <cellStyle name="Millares 24 4 4 2 2" xfId="33288" xr:uid="{66859658-9CA2-4FB9-86FD-6B5993A4021A}"/>
    <cellStyle name="Millares 24 4 4 3" xfId="18420" xr:uid="{2A0CB7C0-E8A4-44F2-8B59-BB383BB93C11}"/>
    <cellStyle name="Millares 24 4 4 3 2" xfId="39923" xr:uid="{4460151D-2A05-46BA-A1AF-1BD3187746E3}"/>
    <cellStyle name="Millares 24 4 4 4" xfId="25025" xr:uid="{AE93C748-0759-4DF2-96A5-D07A4CDFABE4}"/>
    <cellStyle name="Millares 24 4 4 5" xfId="46528" xr:uid="{9F7323A9-8036-426E-80CA-5D8F30C2A1D3}"/>
    <cellStyle name="Millares 24 4 5" xfId="5658" xr:uid="{3D203DAE-3165-490C-831B-2F635E443B1B}"/>
    <cellStyle name="Millares 24 4 5 2" xfId="13924" xr:uid="{0564EF08-5969-4900-86E6-A386DF254C2A}"/>
    <cellStyle name="Millares 24 4 5 2 2" xfId="35427" xr:uid="{A64AE7E4-70AA-45B1-9928-D1AA34EA6A7A}"/>
    <cellStyle name="Millares 24 4 5 3" xfId="20559" xr:uid="{4F251C9C-49D9-4899-8027-E957688D3E5F}"/>
    <cellStyle name="Millares 24 4 5 3 2" xfId="42062" xr:uid="{B28BBC10-B31D-4752-81CF-074C201C2C02}"/>
    <cellStyle name="Millares 24 4 5 4" xfId="27164" xr:uid="{194F711C-8C42-4B85-A15A-7568B6B609ED}"/>
    <cellStyle name="Millares 24 4 5 5" xfId="48667" xr:uid="{1A2A825B-1040-4139-A889-B85293FB5089}"/>
    <cellStyle name="Millares 24 4 6" xfId="7299" xr:uid="{57DDFEC0-C37F-4088-9C23-DD7C5A157605}"/>
    <cellStyle name="Millares 24 4 6 2" xfId="28802" xr:uid="{8AE13EE6-D9DE-447D-AFE8-96065959C32C}"/>
    <cellStyle name="Millares 24 4 7" xfId="8956" xr:uid="{CF287661-08C5-4819-9A80-8731DF144342}"/>
    <cellStyle name="Millares 24 4 7 2" xfId="30459" xr:uid="{B5548276-50A8-4CF9-A4A0-B1972852CB52}"/>
    <cellStyle name="Millares 24 4 8" xfId="15591" xr:uid="{E74C4DCC-2CFD-4C71-87ED-B0E5BCFC3814}"/>
    <cellStyle name="Millares 24 4 8 2" xfId="37094" xr:uid="{5276DA4A-E6B2-4810-AA86-74FCBBAF8DC3}"/>
    <cellStyle name="Millares 24 4 9" xfId="22196" xr:uid="{9EF6DDF7-051E-44AC-9B32-D0C82477DAF4}"/>
    <cellStyle name="Millares 24 5" xfId="958" xr:uid="{2DA4269E-0E28-489D-9D19-2ADFC82C275A}"/>
    <cellStyle name="Millares 24 5 2" xfId="3787" xr:uid="{47EFD1C9-7924-4438-B43B-6E730F17DA1F}"/>
    <cellStyle name="Millares 24 5 2 2" xfId="12053" xr:uid="{87E39213-A955-4DCE-95D7-18C83410115D}"/>
    <cellStyle name="Millares 24 5 2 2 2" xfId="33556" xr:uid="{E214F91B-BF40-4AAE-AF2E-8FB06C109461}"/>
    <cellStyle name="Millares 24 5 2 3" xfId="18688" xr:uid="{28D2C7A3-A661-44DF-95D9-4E13E0F53757}"/>
    <cellStyle name="Millares 24 5 2 3 2" xfId="40191" xr:uid="{B68B8EC8-448E-433A-8080-FFEC62576257}"/>
    <cellStyle name="Millares 24 5 2 4" xfId="25293" xr:uid="{9FB25FA3-90D0-45A3-BF1B-10D079F41D9D}"/>
    <cellStyle name="Millares 24 5 2 5" xfId="46796" xr:uid="{A3010EB2-876A-4D1F-920B-C68E576549A7}"/>
    <cellStyle name="Millares 24 5 3" xfId="5926" xr:uid="{3CCEC849-796E-47AB-9A90-CB6C2D6FA4B3}"/>
    <cellStyle name="Millares 24 5 3 2" xfId="14192" xr:uid="{FFC8A536-CE6F-48D5-A842-5C0DD1B82BC3}"/>
    <cellStyle name="Millares 24 5 3 2 2" xfId="35695" xr:uid="{8B01768F-9611-41D0-B968-E2B708D70520}"/>
    <cellStyle name="Millares 24 5 3 3" xfId="20827" xr:uid="{ADEE9239-FC32-418F-947D-BB3C6D899FC9}"/>
    <cellStyle name="Millares 24 5 3 3 2" xfId="42330" xr:uid="{0781E091-9F6B-4278-80D1-59F5670D329A}"/>
    <cellStyle name="Millares 24 5 3 4" xfId="27432" xr:uid="{D973893B-E255-47F8-BCBC-6D618AF016FD}"/>
    <cellStyle name="Millares 24 5 3 5" xfId="48935" xr:uid="{1BAD43E3-70BD-4842-9133-2F92035C3935}"/>
    <cellStyle name="Millares 24 5 4" xfId="7567" xr:uid="{4783F079-C645-4E99-8063-80E28B44BBC2}"/>
    <cellStyle name="Millares 24 5 4 2" xfId="29070" xr:uid="{02B285DA-D00A-449A-B1CC-5934EFF0A5EF}"/>
    <cellStyle name="Millares 24 5 5" xfId="9224" xr:uid="{E2B24EF3-21C8-4DC3-8147-DA006DB7B011}"/>
    <cellStyle name="Millares 24 5 5 2" xfId="30727" xr:uid="{3B9ABBF2-4441-4071-84D8-7E6BF9BE79C3}"/>
    <cellStyle name="Millares 24 5 6" xfId="15859" xr:uid="{755365CA-AE7A-4219-9121-E45309F28B32}"/>
    <cellStyle name="Millares 24 5 6 2" xfId="37362" xr:uid="{076CC825-F089-4C89-B3CC-A8D4F20D351F}"/>
    <cellStyle name="Millares 24 5 7" xfId="22464" xr:uid="{AE3EDC07-7183-49D3-92C1-EE9E8410D1DD}"/>
    <cellStyle name="Millares 24 5 8" xfId="43967" xr:uid="{B74826E9-8078-4015-A0C9-751A95E3A87A}"/>
    <cellStyle name="Millares 24 6" xfId="1219" xr:uid="{12A5A09E-F1C1-43CB-AD70-BA315AA749DF}"/>
    <cellStyle name="Millares 24 6 2" xfId="4048" xr:uid="{755F9D48-6EA5-49FF-B7EC-FAE8C70D651A}"/>
    <cellStyle name="Millares 24 6 2 2" xfId="12314" xr:uid="{0207541E-2D99-479B-A128-558416DE2F2E}"/>
    <cellStyle name="Millares 24 6 2 2 2" xfId="33817" xr:uid="{66F506E9-FBA2-47E5-9EE6-2922B082398A}"/>
    <cellStyle name="Millares 24 6 2 3" xfId="18949" xr:uid="{9C660BDE-17E4-4CA6-A145-333DA2BB9F66}"/>
    <cellStyle name="Millares 24 6 2 3 2" xfId="40452" xr:uid="{DA1CDE91-8514-4A24-883F-8AA91B3ECBD7}"/>
    <cellStyle name="Millares 24 6 2 4" xfId="25554" xr:uid="{3CAC1D16-B8B2-43CF-AF95-05090C418F6D}"/>
    <cellStyle name="Millares 24 6 2 5" xfId="47057" xr:uid="{B2CD0B7C-7527-4DD8-BAF1-47CD5756C942}"/>
    <cellStyle name="Millares 24 6 3" xfId="6187" xr:uid="{E4536D05-3B91-4052-98D3-8CF11D15E5D2}"/>
    <cellStyle name="Millares 24 6 3 2" xfId="14453" xr:uid="{0B674800-52F6-4A96-9325-18977C629158}"/>
    <cellStyle name="Millares 24 6 3 2 2" xfId="35956" xr:uid="{AF76D40E-DF02-44E1-99A0-3EBC274FC2B3}"/>
    <cellStyle name="Millares 24 6 3 3" xfId="21088" xr:uid="{0C3E96A4-D437-4ACC-BD3D-71841D9EE741}"/>
    <cellStyle name="Millares 24 6 3 3 2" xfId="42591" xr:uid="{35940254-30F4-4605-8DE1-46083234982D}"/>
    <cellStyle name="Millares 24 6 3 4" xfId="27693" xr:uid="{7771591E-4C1B-4DC2-99EF-D125D745AE81}"/>
    <cellStyle name="Millares 24 6 3 5" xfId="49196" xr:uid="{C8CD7E1D-0BA6-4161-9417-2400B369D075}"/>
    <cellStyle name="Millares 24 6 4" xfId="7828" xr:uid="{97AEAC24-3E3F-4C53-8D2F-72F93D0E68EB}"/>
    <cellStyle name="Millares 24 6 4 2" xfId="29331" xr:uid="{944125A0-22B5-4A71-B567-C011F82F3E6D}"/>
    <cellStyle name="Millares 24 6 5" xfId="9485" xr:uid="{BAC66D3E-B62B-4E81-9361-1EAA590F3EEB}"/>
    <cellStyle name="Millares 24 6 5 2" xfId="30988" xr:uid="{9ADB8A50-A4D1-4F81-86C6-2E97BE517863}"/>
    <cellStyle name="Millares 24 6 6" xfId="16120" xr:uid="{F87793EE-3967-4A55-8FF7-F62A22298013}"/>
    <cellStyle name="Millares 24 6 6 2" xfId="37623" xr:uid="{CBE1904A-6A7F-459C-910C-E7E9A4BDC2CD}"/>
    <cellStyle name="Millares 24 6 7" xfId="22725" xr:uid="{BFA27265-6567-4DE5-9E1B-402092F4B8A6}"/>
    <cellStyle name="Millares 24 6 8" xfId="44228" xr:uid="{9CCE410D-2716-4113-BA30-D24C463D6E08}"/>
    <cellStyle name="Millares 24 7" xfId="1907" xr:uid="{ED483B34-940C-4B05-8902-09C6D1991B38}"/>
    <cellStyle name="Millares 24 7 2" xfId="10173" xr:uid="{484FC5C0-1E1B-4E24-85A3-740E0EFE7239}"/>
    <cellStyle name="Millares 24 7 2 2" xfId="31676" xr:uid="{B4E71944-1BAA-4E5B-B090-973216CC3112}"/>
    <cellStyle name="Millares 24 7 3" xfId="16808" xr:uid="{36083AC9-91CA-4621-8C60-AF07F5BAC7E0}"/>
    <cellStyle name="Millares 24 7 3 2" xfId="38311" xr:uid="{9B120261-21C2-4285-93BA-E13BBA63C467}"/>
    <cellStyle name="Millares 24 7 4" xfId="23413" xr:uid="{C630E4E1-DC1C-4F86-964B-8664C8B021D5}"/>
    <cellStyle name="Millares 24 7 5" xfId="44916" xr:uid="{F77BEE55-755B-414E-80CA-6D70F3523EC0}"/>
    <cellStyle name="Millares 24 8" xfId="2592" xr:uid="{66A93185-62EB-4D1E-ADBF-2C0B36A1C320}"/>
    <cellStyle name="Millares 24 8 2" xfId="10858" xr:uid="{23EBD4B6-3EB6-40C8-8C44-628EA9E913EC}"/>
    <cellStyle name="Millares 24 8 2 2" xfId="32361" xr:uid="{81456B0F-C592-4B75-B111-37905F30341C}"/>
    <cellStyle name="Millares 24 8 3" xfId="17493" xr:uid="{0445B0AF-537A-40BE-8B96-860177E810D9}"/>
    <cellStyle name="Millares 24 8 3 2" xfId="38996" xr:uid="{F40C62B9-B82F-48BC-B8FF-864D58B8BF9B}"/>
    <cellStyle name="Millares 24 8 4" xfId="24098" xr:uid="{A99101A1-EBF5-4C09-852C-95EEC7C6D538}"/>
    <cellStyle name="Millares 24 8 5" xfId="45601" xr:uid="{8A28F91D-D860-4BF8-AAC2-698F4B02CCC4}"/>
    <cellStyle name="Millares 24 9" xfId="3103" xr:uid="{5A3DE210-A1F5-4F3A-9902-9BE56D450450}"/>
    <cellStyle name="Millares 24 9 2" xfId="11369" xr:uid="{324FBB00-945E-48C6-99F7-8089FE42F183}"/>
    <cellStyle name="Millares 24 9 2 2" xfId="32872" xr:uid="{7309FBEE-0CAD-4571-B906-BC91584EE82C}"/>
    <cellStyle name="Millares 24 9 3" xfId="18004" xr:uid="{06483CB7-D2E6-44D9-A8B4-268A30585D71}"/>
    <cellStyle name="Millares 24 9 3 2" xfId="39507" xr:uid="{6CE5C94B-C235-4C6A-9B28-3B1F63FBAF0A}"/>
    <cellStyle name="Millares 24 9 4" xfId="24609" xr:uid="{1E9BA015-D312-482A-9D3B-101C3F04B3CB}"/>
    <cellStyle name="Millares 24 9 5" xfId="46112" xr:uid="{74AC6208-03D1-48C3-AF2F-15E629CC2C5D}"/>
    <cellStyle name="Millares 25" xfId="225" xr:uid="{FC186717-C064-4D67-856C-907FE11C4EAB}"/>
    <cellStyle name="Millares 25 10" xfId="4744" xr:uid="{9A1A45DC-5B13-484E-80FB-3E17AD8A5062}"/>
    <cellStyle name="Millares 25 10 2" xfId="13010" xr:uid="{43B1D25B-B6A0-48B1-8AC2-6D4B52FC3997}"/>
    <cellStyle name="Millares 25 10 2 2" xfId="34513" xr:uid="{A5D45E2B-6296-4033-9A2D-636DF0C0E6AA}"/>
    <cellStyle name="Millares 25 10 3" xfId="19645" xr:uid="{7220AD4B-575F-4634-B95A-EE3DEC01B158}"/>
    <cellStyle name="Millares 25 10 3 2" xfId="41148" xr:uid="{347F2A5F-DB55-4E85-9C3A-76F8EB23D1CE}"/>
    <cellStyle name="Millares 25 10 4" xfId="26250" xr:uid="{960F0F82-0773-4BD2-8860-AB22D5B7ACF0}"/>
    <cellStyle name="Millares 25 10 5" xfId="47753" xr:uid="{11A703E1-6B05-4BDC-8939-36F07177988B}"/>
    <cellStyle name="Millares 25 11" xfId="5247" xr:uid="{80378ECC-7DD5-44A1-9F7B-1817C27A10A5}"/>
    <cellStyle name="Millares 25 11 2" xfId="13513" xr:uid="{0E5F2B41-8998-47C2-B61E-A8664348E352}"/>
    <cellStyle name="Millares 25 11 2 2" xfId="35016" xr:uid="{A5140A96-A196-4FD9-AF4E-B32213A4068C}"/>
    <cellStyle name="Millares 25 11 3" xfId="20148" xr:uid="{E8E465A4-36A8-4794-A2F0-16D8FF96BFD6}"/>
    <cellStyle name="Millares 25 11 3 2" xfId="41651" xr:uid="{7B5F2597-FF77-4656-9ED7-8D6E11893C18}"/>
    <cellStyle name="Millares 25 11 4" xfId="26753" xr:uid="{AF485F66-9903-46B2-86AD-53120295FBF0}"/>
    <cellStyle name="Millares 25 11 5" xfId="48256" xr:uid="{BBDFC299-BBAF-4D01-947D-3DFA75EC7325}"/>
    <cellStyle name="Millares 25 12" xfId="6888" xr:uid="{073D137B-EE9C-4238-9116-5FEE6719B23C}"/>
    <cellStyle name="Millares 25 12 2" xfId="28391" xr:uid="{1C30FE76-794F-4947-BCA2-E3C0D0BDBE4F}"/>
    <cellStyle name="Millares 25 13" xfId="8542" xr:uid="{5FCBFA78-02E5-44C1-B7F7-2F5D359C1151}"/>
    <cellStyle name="Millares 25 13 2" xfId="30045" xr:uid="{39D70993-91B4-4964-A57D-3BD1083D0BAF}"/>
    <cellStyle name="Millares 25 14" xfId="15181" xr:uid="{D84A020C-D81E-49F5-A027-00B5AF5E2CDA}"/>
    <cellStyle name="Millares 25 14 2" xfId="36684" xr:uid="{400AFECB-2E64-4685-A6FD-80D5D54E2334}"/>
    <cellStyle name="Millares 25 15" xfId="21786" xr:uid="{469F3F09-DFF3-46C8-99F1-1494B8BC84DE}"/>
    <cellStyle name="Millares 25 16" xfId="43289" xr:uid="{0BD05F1D-EC94-4DA3-B990-09E59B3A5CA6}"/>
    <cellStyle name="Millares 25 2" xfId="540" xr:uid="{965262E0-347C-4A34-B714-66C3C5D103EE}"/>
    <cellStyle name="Millares 25 2 10" xfId="7151" xr:uid="{93D9004B-98B7-40A4-9413-29703C808164}"/>
    <cellStyle name="Millares 25 2 10 2" xfId="28654" xr:uid="{CE11C8D2-E5B4-4355-A4E1-0F33B64331A9}"/>
    <cellStyle name="Millares 25 2 11" xfId="8807" xr:uid="{104B8F70-9A9F-416B-89E3-4F3BAFA4D3E6}"/>
    <cellStyle name="Millares 25 2 11 2" xfId="30310" xr:uid="{605ADE68-EA1F-4F7F-9432-4EF223E1AED3}"/>
    <cellStyle name="Millares 25 2 12" xfId="15443" xr:uid="{431F08E1-F423-481F-B9B2-71762610B296}"/>
    <cellStyle name="Millares 25 2 12 2" xfId="36946" xr:uid="{92374380-7659-4E42-A46C-CF5BD996583D}"/>
    <cellStyle name="Millares 25 2 13" xfId="22048" xr:uid="{D045E4E2-48CF-41FD-B653-66C48CA03D66}"/>
    <cellStyle name="Millares 25 2 14" xfId="43551" xr:uid="{087CDC14-1B96-420A-B571-F8C960C9D812}"/>
    <cellStyle name="Millares 25 2 2" xfId="822" xr:uid="{FA4D6BFF-18AC-42FB-925B-97D60CDF0BA0}"/>
    <cellStyle name="Millares 25 2 2 10" xfId="15723" xr:uid="{E3C032AD-952D-4225-8CF8-09A27E1B0F50}"/>
    <cellStyle name="Millares 25 2 2 10 2" xfId="37226" xr:uid="{1676633F-C419-401A-A7D7-AE704D36F88B}"/>
    <cellStyle name="Millares 25 2 2 11" xfId="22328" xr:uid="{FF557E33-932A-4B34-AA89-76D141B15607}"/>
    <cellStyle name="Millares 25 2 2 12" xfId="43831" xr:uid="{919A1F69-7805-44BB-A08E-6A49902913E7}"/>
    <cellStyle name="Millares 25 2 2 2" xfId="1768" xr:uid="{6C4883CF-9219-4EEA-9F0E-1232BF8091B1}"/>
    <cellStyle name="Millares 25 2 2 2 2" xfId="4597" xr:uid="{EA532A72-AB93-4ECC-99CB-D19F7B5162F0}"/>
    <cellStyle name="Millares 25 2 2 2 2 2" xfId="12863" xr:uid="{C656922A-31FF-40C0-B210-91EF3C83B1D2}"/>
    <cellStyle name="Millares 25 2 2 2 2 2 2" xfId="34366" xr:uid="{B1723778-2750-4A90-83B1-40488529E620}"/>
    <cellStyle name="Millares 25 2 2 2 2 3" xfId="19498" xr:uid="{8F8B1D56-3400-44A3-8B00-584CE43B6F7E}"/>
    <cellStyle name="Millares 25 2 2 2 2 3 2" xfId="41001" xr:uid="{BBCCEEE8-E4ED-4E5A-8DE4-D4535A998EAB}"/>
    <cellStyle name="Millares 25 2 2 2 2 4" xfId="26103" xr:uid="{38B8D4F0-C8A3-428B-9488-D840896D9317}"/>
    <cellStyle name="Millares 25 2 2 2 2 5" xfId="47606" xr:uid="{40B9A8A0-DC33-45D3-AFC6-5600F58D1E7F}"/>
    <cellStyle name="Millares 25 2 2 2 3" xfId="6736" xr:uid="{849999F0-A4C5-4D2F-BFBE-9F622B811A50}"/>
    <cellStyle name="Millares 25 2 2 2 3 2" xfId="15002" xr:uid="{F0F36438-239C-466C-B5DB-D5B13090298E}"/>
    <cellStyle name="Millares 25 2 2 2 3 2 2" xfId="36505" xr:uid="{8E4A16C9-1217-4A50-A763-862D2E2C1411}"/>
    <cellStyle name="Millares 25 2 2 2 3 3" xfId="21637" xr:uid="{ABC1B56E-44BF-4286-AA17-422C606EFEC4}"/>
    <cellStyle name="Millares 25 2 2 2 3 3 2" xfId="43140" xr:uid="{B1E71E8B-C988-4072-8910-43924DD282BA}"/>
    <cellStyle name="Millares 25 2 2 2 3 4" xfId="28242" xr:uid="{3B2E583D-8CE6-4A05-ABD6-C397C2B084A1}"/>
    <cellStyle name="Millares 25 2 2 2 3 5" xfId="49745" xr:uid="{538AEDB5-200B-493E-A257-FCE44276F6B7}"/>
    <cellStyle name="Millares 25 2 2 2 4" xfId="8377" xr:uid="{56650A9C-91C0-4A21-AF5A-067B9B77356C}"/>
    <cellStyle name="Millares 25 2 2 2 4 2" xfId="29880" xr:uid="{7E079D7D-E525-4E20-A59A-0E6FFBCA6991}"/>
    <cellStyle name="Millares 25 2 2 2 5" xfId="10034" xr:uid="{DD4D3410-CD34-481E-B124-90C368DA3D2B}"/>
    <cellStyle name="Millares 25 2 2 2 5 2" xfId="31537" xr:uid="{A28F04A8-CA38-4A00-993A-676A77013C23}"/>
    <cellStyle name="Millares 25 2 2 2 6" xfId="16669" xr:uid="{5EEDC254-5F1B-40C2-96DD-35FBC1BC4684}"/>
    <cellStyle name="Millares 25 2 2 2 6 2" xfId="38172" xr:uid="{B10B5F02-4DB7-4166-BFEF-D47DE2F93573}"/>
    <cellStyle name="Millares 25 2 2 2 7" xfId="23274" xr:uid="{3D8ADE9B-224A-4FCE-869C-D04C5A034F4C}"/>
    <cellStyle name="Millares 25 2 2 2 8" xfId="44777" xr:uid="{57A7A6B9-F6B6-4530-816A-A1BBC6FCABAA}"/>
    <cellStyle name="Millares 25 2 2 3" xfId="2455" xr:uid="{30BC239F-39AE-49F8-9667-8761681BC0A3}"/>
    <cellStyle name="Millares 25 2 2 3 2" xfId="10721" xr:uid="{B6125F19-9460-4B3B-9316-4EC1900F92F4}"/>
    <cellStyle name="Millares 25 2 2 3 2 2" xfId="32224" xr:uid="{11CBD30B-938D-4184-AAD8-737DA93A95F4}"/>
    <cellStyle name="Millares 25 2 2 3 3" xfId="17356" xr:uid="{1635332F-8894-49DF-A0CD-1DC722B2BC11}"/>
    <cellStyle name="Millares 25 2 2 3 3 2" xfId="38859" xr:uid="{BEDEDDDB-576C-4259-82B4-29841ABDB87A}"/>
    <cellStyle name="Millares 25 2 2 3 4" xfId="23961" xr:uid="{3693545C-344A-4BBB-BD4B-9EDE9672242E}"/>
    <cellStyle name="Millares 25 2 2 3 5" xfId="45464" xr:uid="{03A3969B-CC7F-449F-80FD-68221B34B21B}"/>
    <cellStyle name="Millares 25 2 2 4" xfId="2972" xr:uid="{F47757E4-6B6A-46DA-90DF-0406E80F5F3B}"/>
    <cellStyle name="Millares 25 2 2 4 2" xfId="11238" xr:uid="{E8DD1C8B-F8E1-434F-A39D-E0DEF4570CFA}"/>
    <cellStyle name="Millares 25 2 2 4 2 2" xfId="32741" xr:uid="{5AAAF895-EC1F-413D-BDB8-97F76144B9C2}"/>
    <cellStyle name="Millares 25 2 2 4 3" xfId="17873" xr:uid="{5B619EAF-92ED-455C-8A78-C3B5503A394A}"/>
    <cellStyle name="Millares 25 2 2 4 3 2" xfId="39376" xr:uid="{D836DC69-D0AA-4ADE-8473-E70BD25A8DE7}"/>
    <cellStyle name="Millares 25 2 2 4 4" xfId="24478" xr:uid="{900815B5-55AF-4F89-83FB-A74628A2883A}"/>
    <cellStyle name="Millares 25 2 2 4 5" xfId="45981" xr:uid="{A46501D6-92D6-4E80-B414-E54D2F07F336}"/>
    <cellStyle name="Millares 25 2 2 5" xfId="3651" xr:uid="{A44684E4-59EA-4691-A5D3-5A7B3F411DB6}"/>
    <cellStyle name="Millares 25 2 2 5 2" xfId="11917" xr:uid="{675EDE61-A2F8-48E5-9666-52106FA819A8}"/>
    <cellStyle name="Millares 25 2 2 5 2 2" xfId="33420" xr:uid="{AD643813-0DC1-4A97-882C-6C9C8E094921}"/>
    <cellStyle name="Millares 25 2 2 5 3" xfId="18552" xr:uid="{545B38F5-9C83-46A1-9446-AA030429DAC5}"/>
    <cellStyle name="Millares 25 2 2 5 3 2" xfId="40055" xr:uid="{2D9E7058-0288-4563-821E-B292DA7C3C3F}"/>
    <cellStyle name="Millares 25 2 2 5 4" xfId="25157" xr:uid="{72361C98-92AA-4601-A88E-83293F94BB46}"/>
    <cellStyle name="Millares 25 2 2 5 5" xfId="46660" xr:uid="{4CAB007E-219E-4684-A9F3-7FFFBA2CB004}"/>
    <cellStyle name="Millares 25 2 2 6" xfId="5116" xr:uid="{A003C3CC-5EE2-44E4-901A-B272184C8B1A}"/>
    <cellStyle name="Millares 25 2 2 6 2" xfId="13382" xr:uid="{D9EC3C44-3A2C-4A7B-B46C-E2F6CC004883}"/>
    <cellStyle name="Millares 25 2 2 6 2 2" xfId="34885" xr:uid="{D30CADA4-C31C-428F-B552-5FD0B3FA0B11}"/>
    <cellStyle name="Millares 25 2 2 6 3" xfId="20017" xr:uid="{00A8A222-8835-4320-904E-5000F2C832C6}"/>
    <cellStyle name="Millares 25 2 2 6 3 2" xfId="41520" xr:uid="{A2833901-F70A-43CF-A6FA-F969D0A557EE}"/>
    <cellStyle name="Millares 25 2 2 6 4" xfId="26622" xr:uid="{88D0A4D2-18C4-46DA-A32A-D6455328B87B}"/>
    <cellStyle name="Millares 25 2 2 6 5" xfId="48125" xr:uid="{BD252AC8-E3F7-4427-85C9-6A1A20E4D715}"/>
    <cellStyle name="Millares 25 2 2 7" xfId="5790" xr:uid="{A883F086-C135-4195-9D5B-1752EEC73B16}"/>
    <cellStyle name="Millares 25 2 2 7 2" xfId="14056" xr:uid="{5AE9B169-2C8E-4A89-A677-4C72C3B9FDFC}"/>
    <cellStyle name="Millares 25 2 2 7 2 2" xfId="35559" xr:uid="{9FAAFB0A-3D55-4E4D-90AA-7B1D20A5EDA6}"/>
    <cellStyle name="Millares 25 2 2 7 3" xfId="20691" xr:uid="{7364B489-9FA0-4B26-9626-40E88BFF7879}"/>
    <cellStyle name="Millares 25 2 2 7 3 2" xfId="42194" xr:uid="{BB940D9F-C68F-4739-8AF4-17480758CD33}"/>
    <cellStyle name="Millares 25 2 2 7 4" xfId="27296" xr:uid="{EB1A40DC-9067-44EA-B4F4-84EE1664EF2C}"/>
    <cellStyle name="Millares 25 2 2 7 5" xfId="48799" xr:uid="{C325870A-2EDB-4741-924F-6652CF350929}"/>
    <cellStyle name="Millares 25 2 2 8" xfId="7431" xr:uid="{65D65E47-D1CE-4B3B-A43A-E8A484AB9E9C}"/>
    <cellStyle name="Millares 25 2 2 8 2" xfId="28934" xr:uid="{E377E4D7-A0B2-42AD-AC76-4B34B000563D}"/>
    <cellStyle name="Millares 25 2 2 9" xfId="9088" xr:uid="{FFB7FA6E-1950-4CA0-A2AD-32B38885903C}"/>
    <cellStyle name="Millares 25 2 2 9 2" xfId="30591" xr:uid="{054146C0-E37E-4CA5-8786-E815C004EB5C}"/>
    <cellStyle name="Millares 25 2 3" xfId="1092" xr:uid="{2C7A0DC5-0FBF-4F0A-A0E4-8D4D03FE1506}"/>
    <cellStyle name="Millares 25 2 3 2" xfId="3921" xr:uid="{63A6AD69-4F12-4DC0-ACCE-24E438703B79}"/>
    <cellStyle name="Millares 25 2 3 2 2" xfId="12187" xr:uid="{34ADB375-6188-481B-9A47-CA68D87DCD96}"/>
    <cellStyle name="Millares 25 2 3 2 2 2" xfId="33690" xr:uid="{BE6C45A0-8B3F-449D-A808-5C7B02C9861C}"/>
    <cellStyle name="Millares 25 2 3 2 3" xfId="18822" xr:uid="{F6E13AD5-D37E-4F44-8BCC-A4226A390276}"/>
    <cellStyle name="Millares 25 2 3 2 3 2" xfId="40325" xr:uid="{3473CBA6-23D1-43AD-AF56-C62165051822}"/>
    <cellStyle name="Millares 25 2 3 2 4" xfId="25427" xr:uid="{6866F42A-8882-40E2-8B20-925F17A759A1}"/>
    <cellStyle name="Millares 25 2 3 2 5" xfId="46930" xr:uid="{81461026-F097-4E84-A0CF-2BD748579638}"/>
    <cellStyle name="Millares 25 2 3 3" xfId="6060" xr:uid="{2CECA5F1-96B0-4027-A3BD-3360C55563AC}"/>
    <cellStyle name="Millares 25 2 3 3 2" xfId="14326" xr:uid="{059F2D66-8C62-4847-A4A5-E9EC6219A88C}"/>
    <cellStyle name="Millares 25 2 3 3 2 2" xfId="35829" xr:uid="{B7755642-B403-4397-9461-610D5C55181F}"/>
    <cellStyle name="Millares 25 2 3 3 3" xfId="20961" xr:uid="{1019334E-F0E1-4668-85E4-AB443048DF80}"/>
    <cellStyle name="Millares 25 2 3 3 3 2" xfId="42464" xr:uid="{E14B6DF2-6AFA-4AEE-AB77-24933AEC3D64}"/>
    <cellStyle name="Millares 25 2 3 3 4" xfId="27566" xr:uid="{28C5E868-6CDF-4F08-A6C6-2F9B1515FA39}"/>
    <cellStyle name="Millares 25 2 3 3 5" xfId="49069" xr:uid="{BA052662-4DCD-4F42-A49C-3A30AEBC7C87}"/>
    <cellStyle name="Millares 25 2 3 4" xfId="7701" xr:uid="{8D0AF7B9-ED4F-40D0-B2C7-BC7942DA2E3A}"/>
    <cellStyle name="Millares 25 2 3 4 2" xfId="29204" xr:uid="{A500EDB5-C109-4E5C-821A-63C6E496335B}"/>
    <cellStyle name="Millares 25 2 3 5" xfId="9358" xr:uid="{D87938E8-CBFD-46A3-B56B-9E59B0E19A08}"/>
    <cellStyle name="Millares 25 2 3 5 2" xfId="30861" xr:uid="{CA955505-FA6E-4C80-88BA-FC4960F15C29}"/>
    <cellStyle name="Millares 25 2 3 6" xfId="15993" xr:uid="{B6001F92-8EF4-4652-ABF8-8614EBEE5B62}"/>
    <cellStyle name="Millares 25 2 3 6 2" xfId="37496" xr:uid="{2F482D3D-5BF8-4BF8-A6CA-9786A93EBD8A}"/>
    <cellStyle name="Millares 25 2 3 7" xfId="22598" xr:uid="{7ED2B00E-AAB6-482D-8AB1-A8DF5C4DA630}"/>
    <cellStyle name="Millares 25 2 3 8" xfId="44101" xr:uid="{251913D8-AA7E-4156-81AF-1C2621BCA1D1}"/>
    <cellStyle name="Millares 25 2 4" xfId="1488" xr:uid="{2CC67C64-62A2-4294-BE59-63AC63C028B8}"/>
    <cellStyle name="Millares 25 2 4 2" xfId="4317" xr:uid="{5FF62DEE-F616-42CF-BBE2-E2A1F63C36D4}"/>
    <cellStyle name="Millares 25 2 4 2 2" xfId="12583" xr:uid="{9D4A44C5-E48D-464F-9659-2FBF0D0E56C2}"/>
    <cellStyle name="Millares 25 2 4 2 2 2" xfId="34086" xr:uid="{F383BD00-D1B4-4760-9956-7C7FDA3E6AEA}"/>
    <cellStyle name="Millares 25 2 4 2 3" xfId="19218" xr:uid="{AABBBF85-D614-40FC-B573-4DAEA65F74A7}"/>
    <cellStyle name="Millares 25 2 4 2 3 2" xfId="40721" xr:uid="{FF1ED6B5-C0DA-4679-A851-D6A064BCFDCE}"/>
    <cellStyle name="Millares 25 2 4 2 4" xfId="25823" xr:uid="{12DF57E0-9C47-4109-B951-46CAEF5614C3}"/>
    <cellStyle name="Millares 25 2 4 2 5" xfId="47326" xr:uid="{53D8C9FD-E3ED-4320-99D6-C05D4369B8FB}"/>
    <cellStyle name="Millares 25 2 4 3" xfId="6456" xr:uid="{81DE9A6B-BEB5-4588-8117-DE1A2E0E2B7F}"/>
    <cellStyle name="Millares 25 2 4 3 2" xfId="14722" xr:uid="{11F3ACFE-6BB2-4DAF-8D25-1129162D2EE1}"/>
    <cellStyle name="Millares 25 2 4 3 2 2" xfId="36225" xr:uid="{33D6BBB4-3BA3-4A2D-BF6D-BE60A75A3E27}"/>
    <cellStyle name="Millares 25 2 4 3 3" xfId="21357" xr:uid="{BB51972D-945C-46E4-9CC5-046457ABAECC}"/>
    <cellStyle name="Millares 25 2 4 3 3 2" xfId="42860" xr:uid="{B7375764-ABAD-4D3C-927D-E6F96C8814E2}"/>
    <cellStyle name="Millares 25 2 4 3 4" xfId="27962" xr:uid="{E0616A3C-98A1-4767-A780-61FBEAFED754}"/>
    <cellStyle name="Millares 25 2 4 3 5" xfId="49465" xr:uid="{99A07659-2DA6-4B4A-99A6-4B9A3E4FA03C}"/>
    <cellStyle name="Millares 25 2 4 4" xfId="8097" xr:uid="{89743415-CBB0-421C-8F0E-85699D5B6152}"/>
    <cellStyle name="Millares 25 2 4 4 2" xfId="29600" xr:uid="{8F2A7830-75D2-442B-9AA7-177624A27360}"/>
    <cellStyle name="Millares 25 2 4 5" xfId="9754" xr:uid="{75988D6F-347D-4961-8E15-BB75DCB00BD9}"/>
    <cellStyle name="Millares 25 2 4 5 2" xfId="31257" xr:uid="{A2907DF5-76F2-4C60-83EA-8D9DE28D09E3}"/>
    <cellStyle name="Millares 25 2 4 6" xfId="16389" xr:uid="{D64CCFC1-D096-45E8-9EFE-613A7EFB2A0F}"/>
    <cellStyle name="Millares 25 2 4 6 2" xfId="37892" xr:uid="{50036163-2B9E-47BA-BCD9-E7398E022BFC}"/>
    <cellStyle name="Millares 25 2 4 7" xfId="22994" xr:uid="{8F04500F-2B65-4254-BA32-E3CB9E8B6885}"/>
    <cellStyle name="Millares 25 2 4 8" xfId="44497" xr:uid="{479D5036-FA2F-4C4B-991F-3FDB4C24D6BB}"/>
    <cellStyle name="Millares 25 2 5" xfId="2175" xr:uid="{65D4298D-15AF-4929-BBC7-2A6CBEEB69A7}"/>
    <cellStyle name="Millares 25 2 5 2" xfId="10441" xr:uid="{4B445726-6D3E-4B21-8C32-27FC11CDFF9E}"/>
    <cellStyle name="Millares 25 2 5 2 2" xfId="31944" xr:uid="{7A98623B-6477-4653-9FB7-0E306423491A}"/>
    <cellStyle name="Millares 25 2 5 3" xfId="17076" xr:uid="{1E901648-E4F1-4079-BE26-BACD7F6EC335}"/>
    <cellStyle name="Millares 25 2 5 3 2" xfId="38579" xr:uid="{11875A63-91CF-4E67-91BB-7F14C1256157}"/>
    <cellStyle name="Millares 25 2 5 4" xfId="23681" xr:uid="{D867E97E-F772-4592-94AC-24E27C01D6A1}"/>
    <cellStyle name="Millares 25 2 5 5" xfId="45184" xr:uid="{C80B05C5-27F8-4404-9F27-08B252DD9AEE}"/>
    <cellStyle name="Millares 25 2 6" xfId="2722" xr:uid="{BCC2FB3D-17F8-4635-B25D-BCEF94E5ECA3}"/>
    <cellStyle name="Millares 25 2 6 2" xfId="10988" xr:uid="{BE50BD2F-181C-4A1A-99AC-B0E6A377A02F}"/>
    <cellStyle name="Millares 25 2 6 2 2" xfId="32491" xr:uid="{4B5F307C-1E00-47BE-BBD3-441866B8D4D7}"/>
    <cellStyle name="Millares 25 2 6 3" xfId="17623" xr:uid="{287DA7CC-7873-4C1C-A189-AC1BCAF7F279}"/>
    <cellStyle name="Millares 25 2 6 3 2" xfId="39126" xr:uid="{F1F6EC47-36D3-4186-BB85-D296539E30EE}"/>
    <cellStyle name="Millares 25 2 6 4" xfId="24228" xr:uid="{DDE7D766-B434-4C0B-A42E-DECB173A240D}"/>
    <cellStyle name="Millares 25 2 6 5" xfId="45731" xr:uid="{9464E267-13CB-403E-A10C-373D2CDA466C}"/>
    <cellStyle name="Millares 25 2 7" xfId="3371" xr:uid="{61425D2F-ECE1-4BBF-BA7C-167BAEFA6C64}"/>
    <cellStyle name="Millares 25 2 7 2" xfId="11637" xr:uid="{83E569BE-BE4C-4D12-9AF3-8E48671B4A10}"/>
    <cellStyle name="Millares 25 2 7 2 2" xfId="33140" xr:uid="{418D9424-62E1-4878-BF53-2F44504CA64A}"/>
    <cellStyle name="Millares 25 2 7 3" xfId="18272" xr:uid="{A421EA01-CF33-46E9-9CCF-8F184C6D9ADF}"/>
    <cellStyle name="Millares 25 2 7 3 2" xfId="39775" xr:uid="{AF4FB846-48C0-45D0-8EE7-09D81C889BAC}"/>
    <cellStyle name="Millares 25 2 7 4" xfId="24877" xr:uid="{9BC88FAB-0B3D-4D68-A71E-B07EECB303CA}"/>
    <cellStyle name="Millares 25 2 7 5" xfId="46380" xr:uid="{80A9560D-7514-4952-9E05-0E22ADCC08C0}"/>
    <cellStyle name="Millares 25 2 8" xfId="4866" xr:uid="{EA9E6E25-4488-4B20-A757-C7FC7F4EC914}"/>
    <cellStyle name="Millares 25 2 8 2" xfId="13132" xr:uid="{9CA0B2CE-B21B-489A-A374-B22B26D76C33}"/>
    <cellStyle name="Millares 25 2 8 2 2" xfId="34635" xr:uid="{973BF3A0-6A94-44C6-AB02-2A1F46265CF8}"/>
    <cellStyle name="Millares 25 2 8 3" xfId="19767" xr:uid="{299A737B-FF40-4448-A89D-65F1C66F3101}"/>
    <cellStyle name="Millares 25 2 8 3 2" xfId="41270" xr:uid="{076A7493-EFAE-4365-AD9D-A34794F8F9E2}"/>
    <cellStyle name="Millares 25 2 8 4" xfId="26372" xr:uid="{8F1584E7-BB02-46FB-A2BC-F8B92613F7C6}"/>
    <cellStyle name="Millares 25 2 8 5" xfId="47875" xr:uid="{F26D1502-CFDA-404B-B255-9118D0DD0D87}"/>
    <cellStyle name="Millares 25 2 9" xfId="5510" xr:uid="{503C08F8-1D70-43A1-A0F6-2C6514876E0D}"/>
    <cellStyle name="Millares 25 2 9 2" xfId="13776" xr:uid="{B9E68F20-1970-46C2-B5FF-4393A4B3B1C8}"/>
    <cellStyle name="Millares 25 2 9 2 2" xfId="35279" xr:uid="{B003B173-EA79-4100-882C-214712826D8E}"/>
    <cellStyle name="Millares 25 2 9 3" xfId="20411" xr:uid="{9E626CD2-0187-40A3-A3F5-141A7D6AA38C}"/>
    <cellStyle name="Millares 25 2 9 3 2" xfId="41914" xr:uid="{2DBEB65C-D36B-45CD-9478-514C40A47CF6}"/>
    <cellStyle name="Millares 25 2 9 4" xfId="27016" xr:uid="{A5ADCE84-B49A-4C07-9817-928502DBE2A4}"/>
    <cellStyle name="Millares 25 2 9 5" xfId="48519" xr:uid="{0F8FD1DB-0F0C-4312-9EA1-8645D2AD8B44}"/>
    <cellStyle name="Millares 25 3" xfId="412" xr:uid="{25B10326-A36F-4D76-9C81-9491088B723E}"/>
    <cellStyle name="Millares 25 3 10" xfId="15315" xr:uid="{70CA7ECD-8254-40A7-B108-19CD545C3261}"/>
    <cellStyle name="Millares 25 3 10 2" xfId="36818" xr:uid="{830C0916-D54E-4C7D-8491-A5197BF75076}"/>
    <cellStyle name="Millares 25 3 11" xfId="21920" xr:uid="{7EBACE6D-53DE-41AC-825A-D14B948A12CF}"/>
    <cellStyle name="Millares 25 3 12" xfId="43423" xr:uid="{ED995418-53E4-439D-BCE6-8741B055685D}"/>
    <cellStyle name="Millares 25 3 2" xfId="1360" xr:uid="{88E08528-889B-4EE2-9733-884D74DB693B}"/>
    <cellStyle name="Millares 25 3 2 2" xfId="4189" xr:uid="{26DD154E-25F1-4868-9D5F-7C89F747CB35}"/>
    <cellStyle name="Millares 25 3 2 2 2" xfId="12455" xr:uid="{5B25C332-93A4-4C0B-BE04-0979171AF48F}"/>
    <cellStyle name="Millares 25 3 2 2 2 2" xfId="33958" xr:uid="{2B3FFAF0-A297-4D73-BD6D-4CAB03EA1EF2}"/>
    <cellStyle name="Millares 25 3 2 2 3" xfId="19090" xr:uid="{00CF03CF-DE72-45F6-A2CE-1026F9161E52}"/>
    <cellStyle name="Millares 25 3 2 2 3 2" xfId="40593" xr:uid="{B444294E-29B9-453E-85AF-CC6FBCFCB0CB}"/>
    <cellStyle name="Millares 25 3 2 2 4" xfId="25695" xr:uid="{FA4995F3-D121-436D-9055-3D31B0EF65A1}"/>
    <cellStyle name="Millares 25 3 2 2 5" xfId="47198" xr:uid="{2F8C3706-7E3F-4408-B961-2822525EF51A}"/>
    <cellStyle name="Millares 25 3 2 3" xfId="6328" xr:uid="{ECE5CB04-BEBB-499F-8B44-F3C5C6C68E6A}"/>
    <cellStyle name="Millares 25 3 2 3 2" xfId="14594" xr:uid="{FB6BF5B0-3792-4B8A-807D-6C2D398E1D99}"/>
    <cellStyle name="Millares 25 3 2 3 2 2" xfId="36097" xr:uid="{F2CC7F25-2508-430C-8218-7D85E04CA51B}"/>
    <cellStyle name="Millares 25 3 2 3 3" xfId="21229" xr:uid="{61E8C844-EA0A-42BA-88CE-1CAE497A907F}"/>
    <cellStyle name="Millares 25 3 2 3 3 2" xfId="42732" xr:uid="{9F27B169-1873-493B-840A-68DAF19A54A3}"/>
    <cellStyle name="Millares 25 3 2 3 4" xfId="27834" xr:uid="{6F615D04-2639-49FF-A6D7-AB074059F774}"/>
    <cellStyle name="Millares 25 3 2 3 5" xfId="49337" xr:uid="{4A8AF777-6757-4E83-A8F5-F8C0AAA781DC}"/>
    <cellStyle name="Millares 25 3 2 4" xfId="7969" xr:uid="{14E8C4E8-F230-4F9E-AB8D-73BC3471C07A}"/>
    <cellStyle name="Millares 25 3 2 4 2" xfId="29472" xr:uid="{588B4166-A966-48B8-AFDB-6E446A589FC7}"/>
    <cellStyle name="Millares 25 3 2 5" xfId="9626" xr:uid="{D113C28F-0BE6-4BCB-ADFA-20A7800D14C0}"/>
    <cellStyle name="Millares 25 3 2 5 2" xfId="31129" xr:uid="{0BC0D130-B6CA-4F14-845B-D21B60966F4D}"/>
    <cellStyle name="Millares 25 3 2 6" xfId="16261" xr:uid="{0696570A-32BC-4E67-A029-89A5694F722E}"/>
    <cellStyle name="Millares 25 3 2 6 2" xfId="37764" xr:uid="{20480F24-D56C-4FFC-A26C-080DD5B046BF}"/>
    <cellStyle name="Millares 25 3 2 7" xfId="22866" xr:uid="{ECBC7DE0-4640-449C-9B00-4630F6AF956F}"/>
    <cellStyle name="Millares 25 3 2 8" xfId="44369" xr:uid="{24497FBB-3E2C-443F-805C-63EAFC49F5BA}"/>
    <cellStyle name="Millares 25 3 3" xfId="2047" xr:uid="{1DB8895D-7677-4351-B741-64329C60E8E3}"/>
    <cellStyle name="Millares 25 3 3 2" xfId="10313" xr:uid="{E281A65B-E4CE-4C0A-ABF7-F493A93EF8ED}"/>
    <cellStyle name="Millares 25 3 3 2 2" xfId="31816" xr:uid="{5CF13142-D6E5-4CB4-A861-C5434BD4116A}"/>
    <cellStyle name="Millares 25 3 3 3" xfId="16948" xr:uid="{60616041-C916-4AF7-B54C-A6A2493B4EA0}"/>
    <cellStyle name="Millares 25 3 3 3 2" xfId="38451" xr:uid="{14C30C06-E39A-4A93-B7E5-126CEE466FD4}"/>
    <cellStyle name="Millares 25 3 3 4" xfId="23553" xr:uid="{EEE50E4D-7502-4783-B814-9F439219D4BE}"/>
    <cellStyle name="Millares 25 3 3 5" xfId="45056" xr:uid="{EAAE8A64-F98F-477B-AE02-75424378B464}"/>
    <cellStyle name="Millares 25 3 4" xfId="2846" xr:uid="{4CBB88FD-4EA6-4865-A0FC-22114F73D858}"/>
    <cellStyle name="Millares 25 3 4 2" xfId="11112" xr:uid="{77CC4D9F-328B-4629-A188-FB57D5CD611E}"/>
    <cellStyle name="Millares 25 3 4 2 2" xfId="32615" xr:uid="{FFEBF3E5-B989-4E30-BC84-0FDDE7984945}"/>
    <cellStyle name="Millares 25 3 4 3" xfId="17747" xr:uid="{CE12351D-76D4-41D1-AE18-A12107866163}"/>
    <cellStyle name="Millares 25 3 4 3 2" xfId="39250" xr:uid="{E4D72C9D-2C3D-4303-8FAF-C5EBC9631873}"/>
    <cellStyle name="Millares 25 3 4 4" xfId="24352" xr:uid="{A0302FD2-9A2F-4B7C-AD5F-DAD1B2240BED}"/>
    <cellStyle name="Millares 25 3 4 5" xfId="45855" xr:uid="{983E63BD-83EF-48A5-84A1-8E36D10386CD}"/>
    <cellStyle name="Millares 25 3 5" xfId="3243" xr:uid="{60E3828C-DF26-4730-B46D-3A59CCEA65D8}"/>
    <cellStyle name="Millares 25 3 5 2" xfId="11509" xr:uid="{9A91DEBF-2D04-4D8F-B344-88DE86E8D665}"/>
    <cellStyle name="Millares 25 3 5 2 2" xfId="33012" xr:uid="{2A461121-49CF-404A-94E3-D3F1151DED6D}"/>
    <cellStyle name="Millares 25 3 5 3" xfId="18144" xr:uid="{C20FC2CA-0969-4343-8367-C07B95023BFE}"/>
    <cellStyle name="Millares 25 3 5 3 2" xfId="39647" xr:uid="{7CCA259B-C93A-47C9-9DAC-6CE9118D0992}"/>
    <cellStyle name="Millares 25 3 5 4" xfId="24749" xr:uid="{6ACD5E22-E38C-4512-B7F6-57EC8ED6E026}"/>
    <cellStyle name="Millares 25 3 5 5" xfId="46252" xr:uid="{474D6CEE-75BC-4F41-91D0-563C572DE800}"/>
    <cellStyle name="Millares 25 3 6" xfId="4990" xr:uid="{F1A94E9C-6CE1-4C49-9DEF-6F14C4973B9E}"/>
    <cellStyle name="Millares 25 3 6 2" xfId="13256" xr:uid="{66C366EE-D6B8-4720-8B9D-583B475F5917}"/>
    <cellStyle name="Millares 25 3 6 2 2" xfId="34759" xr:uid="{ED37E280-4D0E-4DA9-8FF1-5DE4419265BD}"/>
    <cellStyle name="Millares 25 3 6 3" xfId="19891" xr:uid="{2E173B84-8442-400F-978F-B307E6B4D17B}"/>
    <cellStyle name="Millares 25 3 6 3 2" xfId="41394" xr:uid="{80146106-6B40-465A-AB67-C17B935BDC3E}"/>
    <cellStyle name="Millares 25 3 6 4" xfId="26496" xr:uid="{8156E1CB-83C4-43C0-B2AF-AFF2D4BB3C22}"/>
    <cellStyle name="Millares 25 3 6 5" xfId="47999" xr:uid="{1EC3961F-4FE5-4B1D-8E06-38F54D9309A1}"/>
    <cellStyle name="Millares 25 3 7" xfId="5382" xr:uid="{1215EF68-96E4-490C-BE5F-709482CA8328}"/>
    <cellStyle name="Millares 25 3 7 2" xfId="13648" xr:uid="{27CC4E22-7A36-44FD-AC2D-E71F7567393C}"/>
    <cellStyle name="Millares 25 3 7 2 2" xfId="35151" xr:uid="{A069F9F0-D71D-4C88-90E1-CCE98C17E024}"/>
    <cellStyle name="Millares 25 3 7 3" xfId="20283" xr:uid="{C886736E-515D-42A4-825E-A238A76C3987}"/>
    <cellStyle name="Millares 25 3 7 3 2" xfId="41786" xr:uid="{7CF0BD15-5FF4-4C30-AEFE-0853F32D3748}"/>
    <cellStyle name="Millares 25 3 7 4" xfId="26888" xr:uid="{14E6E463-26B6-4D18-80BA-DDAA09E6AD8D}"/>
    <cellStyle name="Millares 25 3 7 5" xfId="48391" xr:uid="{3B229C60-1896-468A-91C7-15EC1D7C9ED5}"/>
    <cellStyle name="Millares 25 3 8" xfId="7023" xr:uid="{AE3E6C4A-5856-4E81-B242-C5AA3ABE1318}"/>
    <cellStyle name="Millares 25 3 8 2" xfId="28526" xr:uid="{1FBC3BBA-E05D-45B4-8322-8C8D99E4E019}"/>
    <cellStyle name="Millares 25 3 9" xfId="8679" xr:uid="{CE968FFE-C284-4806-9049-C200B74AF79A}"/>
    <cellStyle name="Millares 25 3 9 2" xfId="30182" xr:uid="{9B5BE193-F60B-4DF0-A9D8-A0458550F2B6}"/>
    <cellStyle name="Millares 25 4" xfId="696" xr:uid="{2AEF9463-E11B-4D77-B402-AB19C1097395}"/>
    <cellStyle name="Millares 25 4 10" xfId="43705" xr:uid="{49B0AB5D-F1E8-40C2-8C53-C8D0E0D11758}"/>
    <cellStyle name="Millares 25 4 2" xfId="1642" xr:uid="{F2D32B7D-1ABA-4CBA-9FA1-7EFC8637FE8C}"/>
    <cellStyle name="Millares 25 4 2 2" xfId="4471" xr:uid="{7E0B06D0-6BF6-4E0E-883C-C1630E18886F}"/>
    <cellStyle name="Millares 25 4 2 2 2" xfId="12737" xr:uid="{3ABCA6CE-8B70-409A-8B61-07F3A03B551B}"/>
    <cellStyle name="Millares 25 4 2 2 2 2" xfId="34240" xr:uid="{A8070AA3-60ED-4324-964B-E7F3A8F618BB}"/>
    <cellStyle name="Millares 25 4 2 2 3" xfId="19372" xr:uid="{BBF04855-2FEF-47FF-BD0E-5650A9D57097}"/>
    <cellStyle name="Millares 25 4 2 2 3 2" xfId="40875" xr:uid="{8D06A350-2443-4164-96F1-DB7A7ADB5EBA}"/>
    <cellStyle name="Millares 25 4 2 2 4" xfId="25977" xr:uid="{606A2525-144E-49F8-80DF-C62AC6D6FCE1}"/>
    <cellStyle name="Millares 25 4 2 2 5" xfId="47480" xr:uid="{3571A158-16BE-4397-B0BD-0C9D5BE37258}"/>
    <cellStyle name="Millares 25 4 2 3" xfId="6610" xr:uid="{A391D3D4-B369-4AE8-AE8A-42E13C1A1BDA}"/>
    <cellStyle name="Millares 25 4 2 3 2" xfId="14876" xr:uid="{4F4B38D8-7470-4463-90E0-D4CDAA5D6CC5}"/>
    <cellStyle name="Millares 25 4 2 3 2 2" xfId="36379" xr:uid="{729EBD18-FAB2-4768-AA52-23174D38003D}"/>
    <cellStyle name="Millares 25 4 2 3 3" xfId="21511" xr:uid="{E5A9C9E7-C5E3-4AB9-BCF4-77FFFC1DA96E}"/>
    <cellStyle name="Millares 25 4 2 3 3 2" xfId="43014" xr:uid="{8F3D2A6F-5B97-4212-8988-4DC864302EB2}"/>
    <cellStyle name="Millares 25 4 2 3 4" xfId="28116" xr:uid="{36488A74-FA3D-46CB-B332-70D56EDCCB30}"/>
    <cellStyle name="Millares 25 4 2 3 5" xfId="49619" xr:uid="{623F3FB3-E375-44E8-B6F6-0BA8051E4FF0}"/>
    <cellStyle name="Millares 25 4 2 4" xfId="8251" xr:uid="{45DD2274-9A9C-42C4-983D-B6CDEDAB288B}"/>
    <cellStyle name="Millares 25 4 2 4 2" xfId="29754" xr:uid="{7657F7CA-A716-47B0-8886-FF610FCEE144}"/>
    <cellStyle name="Millares 25 4 2 5" xfId="9908" xr:uid="{ABF5418E-F42A-4AD0-AEFD-247BF8ACA233}"/>
    <cellStyle name="Millares 25 4 2 5 2" xfId="31411" xr:uid="{A5F81F7B-2CCD-4B50-8AF3-05E025FF8D5F}"/>
    <cellStyle name="Millares 25 4 2 6" xfId="16543" xr:uid="{BE16BA7C-0D89-42B4-946C-287A99F65875}"/>
    <cellStyle name="Millares 25 4 2 6 2" xfId="38046" xr:uid="{6782F277-8CEF-4374-A5FF-B34D6B36B290}"/>
    <cellStyle name="Millares 25 4 2 7" xfId="23148" xr:uid="{20E1EEF0-5AD3-4DE9-9635-C49A50C0C22F}"/>
    <cellStyle name="Millares 25 4 2 8" xfId="44651" xr:uid="{D61973F8-F8E7-4413-9AD9-FF5F26559D23}"/>
    <cellStyle name="Millares 25 4 3" xfId="2329" xr:uid="{9BC15A0D-4EDA-4D31-9E96-4C6292269AF4}"/>
    <cellStyle name="Millares 25 4 3 2" xfId="10595" xr:uid="{19E89161-03D1-4970-8B62-684373E722C3}"/>
    <cellStyle name="Millares 25 4 3 2 2" xfId="32098" xr:uid="{6518979F-8F61-4212-842A-D8F8E1A5D470}"/>
    <cellStyle name="Millares 25 4 3 3" xfId="17230" xr:uid="{9895E84E-4697-4C06-B550-3DEE53BA1F15}"/>
    <cellStyle name="Millares 25 4 3 3 2" xfId="38733" xr:uid="{8402AB61-FFD5-4A48-9312-DC4C1837606B}"/>
    <cellStyle name="Millares 25 4 3 4" xfId="23835" xr:uid="{39ACA944-8923-449E-9919-5B72A9C5080D}"/>
    <cellStyle name="Millares 25 4 3 5" xfId="45338" xr:uid="{9F3263D4-D0B5-4211-B5E7-F83CD6E370D2}"/>
    <cellStyle name="Millares 25 4 4" xfId="3525" xr:uid="{030807C9-AA8C-485C-AF7D-14D8689553D4}"/>
    <cellStyle name="Millares 25 4 4 2" xfId="11791" xr:uid="{69648E83-1673-4359-A32D-F2209FF30AF0}"/>
    <cellStyle name="Millares 25 4 4 2 2" xfId="33294" xr:uid="{2A0C4364-34F4-47A6-958E-F147D70FA4D1}"/>
    <cellStyle name="Millares 25 4 4 3" xfId="18426" xr:uid="{A1DA2848-443A-45C6-85F2-6101C798020E}"/>
    <cellStyle name="Millares 25 4 4 3 2" xfId="39929" xr:uid="{C11F66F7-4C89-4343-90E6-D427BC22674D}"/>
    <cellStyle name="Millares 25 4 4 4" xfId="25031" xr:uid="{A0397B97-B473-458C-90A9-9857B6FC145D}"/>
    <cellStyle name="Millares 25 4 4 5" xfId="46534" xr:uid="{FA66FCD7-D47C-44C4-9EC2-138BCF4BF36A}"/>
    <cellStyle name="Millares 25 4 5" xfId="5664" xr:uid="{940DB699-B8B9-4969-BD69-FE8E13205ED1}"/>
    <cellStyle name="Millares 25 4 5 2" xfId="13930" xr:uid="{41464A99-5B2B-44B7-8EDF-31F8C5847821}"/>
    <cellStyle name="Millares 25 4 5 2 2" xfId="35433" xr:uid="{5C2F39AB-624F-4722-A085-5BF815B6A77E}"/>
    <cellStyle name="Millares 25 4 5 3" xfId="20565" xr:uid="{FCC61855-17E1-4B64-BD69-58E233618663}"/>
    <cellStyle name="Millares 25 4 5 3 2" xfId="42068" xr:uid="{9AB6D085-C78E-4224-87B7-674C62736DEA}"/>
    <cellStyle name="Millares 25 4 5 4" xfId="27170" xr:uid="{3AE36D9F-75C6-4AEA-B3C4-D5806D4E2C32}"/>
    <cellStyle name="Millares 25 4 5 5" xfId="48673" xr:uid="{0CF49081-B7D0-4AC9-AB2C-C6C9B8F03014}"/>
    <cellStyle name="Millares 25 4 6" xfId="7305" xr:uid="{D14B9B1C-EBAE-4BBF-B69A-F4FB79AC940C}"/>
    <cellStyle name="Millares 25 4 6 2" xfId="28808" xr:uid="{84E8B687-8744-424E-AE24-AFCFEB4DECEA}"/>
    <cellStyle name="Millares 25 4 7" xfId="8962" xr:uid="{D8CFAB98-C2E1-497A-BC5D-9E0068D8E659}"/>
    <cellStyle name="Millares 25 4 7 2" xfId="30465" xr:uid="{9BF75E65-C374-4642-A8D1-59E75B639FBF}"/>
    <cellStyle name="Millares 25 4 8" xfId="15597" xr:uid="{5E7CDCA5-0CFD-4F32-BED7-8BB42F426A4A}"/>
    <cellStyle name="Millares 25 4 8 2" xfId="37100" xr:uid="{546FB7CB-AA2C-4FAD-AC70-1FB3F1A19985}"/>
    <cellStyle name="Millares 25 4 9" xfId="22202" xr:uid="{22B78F59-AB20-480B-8F58-AFCA6FA7095F}"/>
    <cellStyle name="Millares 25 5" xfId="964" xr:uid="{4F6A43DE-335C-46DD-885D-0D285A6B0CEB}"/>
    <cellStyle name="Millares 25 5 2" xfId="3793" xr:uid="{5AE74031-A7EF-4786-BBB4-D9F33CB4AF03}"/>
    <cellStyle name="Millares 25 5 2 2" xfId="12059" xr:uid="{6867067F-1067-4645-8380-C30CD30A685E}"/>
    <cellStyle name="Millares 25 5 2 2 2" xfId="33562" xr:uid="{BF95DC7D-F4D1-4CFD-AB2D-0734027A67E7}"/>
    <cellStyle name="Millares 25 5 2 3" xfId="18694" xr:uid="{8C254EBE-3F95-40A6-AF78-B19D655FC4C2}"/>
    <cellStyle name="Millares 25 5 2 3 2" xfId="40197" xr:uid="{5A7A4C4F-88B7-405D-9FED-04682191F43D}"/>
    <cellStyle name="Millares 25 5 2 4" xfId="25299" xr:uid="{E1EC7666-89D6-4572-A19A-DC4B536EAE84}"/>
    <cellStyle name="Millares 25 5 2 5" xfId="46802" xr:uid="{7147CBB5-1C97-458D-8C7D-749D0DF7F35A}"/>
    <cellStyle name="Millares 25 5 3" xfId="5932" xr:uid="{47CBFCA7-C813-4FDD-B2A0-73659E388EA0}"/>
    <cellStyle name="Millares 25 5 3 2" xfId="14198" xr:uid="{778845F2-08BD-4753-A372-64313B946F99}"/>
    <cellStyle name="Millares 25 5 3 2 2" xfId="35701" xr:uid="{E712D322-02F8-48AC-8A2C-2F1602DA5B85}"/>
    <cellStyle name="Millares 25 5 3 3" xfId="20833" xr:uid="{921DD6A5-84F8-47BB-87E2-449A824F3B95}"/>
    <cellStyle name="Millares 25 5 3 3 2" xfId="42336" xr:uid="{F4EB4335-6AC0-433E-9616-5AF8E5C16CC4}"/>
    <cellStyle name="Millares 25 5 3 4" xfId="27438" xr:uid="{7143FE7C-78C2-4732-B439-CEB8A78798D7}"/>
    <cellStyle name="Millares 25 5 3 5" xfId="48941" xr:uid="{4134FB33-495F-4A45-B290-D49FF67D14CF}"/>
    <cellStyle name="Millares 25 5 4" xfId="7573" xr:uid="{78F4DE65-74DF-442B-97DB-7653DA7D2FCF}"/>
    <cellStyle name="Millares 25 5 4 2" xfId="29076" xr:uid="{4C393BEB-6494-4D49-8075-5A8EAC54B040}"/>
    <cellStyle name="Millares 25 5 5" xfId="9230" xr:uid="{D27D1116-8B4F-4EB5-9BFC-B0DD1F8D1188}"/>
    <cellStyle name="Millares 25 5 5 2" xfId="30733" xr:uid="{0E8B496E-9678-4E5B-8DD0-448705E5A082}"/>
    <cellStyle name="Millares 25 5 6" xfId="15865" xr:uid="{29C171E9-A160-4D22-B0E8-0F71C46F3C06}"/>
    <cellStyle name="Millares 25 5 6 2" xfId="37368" xr:uid="{9AB304E1-35CD-4D78-BCD9-66B3E541E346}"/>
    <cellStyle name="Millares 25 5 7" xfId="22470" xr:uid="{F5AA6F68-1A6A-40CD-93AE-B25536472D7E}"/>
    <cellStyle name="Millares 25 5 8" xfId="43973" xr:uid="{300D2FF2-EFAB-4E56-833F-4C06C15DD6F5}"/>
    <cellStyle name="Millares 25 6" xfId="1225" xr:uid="{75C6B912-B904-4BC3-A814-5D186883212D}"/>
    <cellStyle name="Millares 25 6 2" xfId="4054" xr:uid="{EA231F4F-CFF1-4DAD-80D3-6BF6BB427647}"/>
    <cellStyle name="Millares 25 6 2 2" xfId="12320" xr:uid="{3844760C-1648-4A46-8622-8303B79E421B}"/>
    <cellStyle name="Millares 25 6 2 2 2" xfId="33823" xr:uid="{F09FCFA2-8489-44FC-9589-56769A12959B}"/>
    <cellStyle name="Millares 25 6 2 3" xfId="18955" xr:uid="{0E9A42D3-87F7-4EBE-A631-617F19F53C05}"/>
    <cellStyle name="Millares 25 6 2 3 2" xfId="40458" xr:uid="{90D6A54E-FCBE-4744-B3A0-964698276F3E}"/>
    <cellStyle name="Millares 25 6 2 4" xfId="25560" xr:uid="{EBA95582-550D-48A2-A83F-F8D58687D22E}"/>
    <cellStyle name="Millares 25 6 2 5" xfId="47063" xr:uid="{0AFE3BC7-4C65-455B-8D61-015B0D6880CE}"/>
    <cellStyle name="Millares 25 6 3" xfId="6193" xr:uid="{5194E158-B6F9-48CE-8595-4D5BE0629578}"/>
    <cellStyle name="Millares 25 6 3 2" xfId="14459" xr:uid="{A2B7472C-DB23-40F8-9D4C-15E36C7BF01E}"/>
    <cellStyle name="Millares 25 6 3 2 2" xfId="35962" xr:uid="{95D03BF0-43EF-43FA-BBCA-E8FFB742C651}"/>
    <cellStyle name="Millares 25 6 3 3" xfId="21094" xr:uid="{D1C29144-90DF-4E84-A7B6-5E35DE00BA48}"/>
    <cellStyle name="Millares 25 6 3 3 2" xfId="42597" xr:uid="{F9D9BD5D-37E3-4A03-9CDD-9210C9C069C0}"/>
    <cellStyle name="Millares 25 6 3 4" xfId="27699" xr:uid="{520C1D12-2A1B-4403-AF36-7A8B486CC5DB}"/>
    <cellStyle name="Millares 25 6 3 5" xfId="49202" xr:uid="{5C502560-0C1C-4736-A44F-3C13DD66F45D}"/>
    <cellStyle name="Millares 25 6 4" xfId="7834" xr:uid="{02163300-F126-4B74-905C-E82A75B43892}"/>
    <cellStyle name="Millares 25 6 4 2" xfId="29337" xr:uid="{7A4903C7-135A-4561-884A-374E4408133E}"/>
    <cellStyle name="Millares 25 6 5" xfId="9491" xr:uid="{FC865493-CE86-4F96-A6C1-CF7A706AF264}"/>
    <cellStyle name="Millares 25 6 5 2" xfId="30994" xr:uid="{2A1259B9-2A59-434C-AA35-845BC18AAC7A}"/>
    <cellStyle name="Millares 25 6 6" xfId="16126" xr:uid="{5CF5ACE1-0864-4F5F-B741-6D5785EB96DA}"/>
    <cellStyle name="Millares 25 6 6 2" xfId="37629" xr:uid="{9BEAE458-F569-4CD9-B006-3F8A8D9849F5}"/>
    <cellStyle name="Millares 25 6 7" xfId="22731" xr:uid="{F2FF3A80-CF87-4464-88BA-04401B48DDFD}"/>
    <cellStyle name="Millares 25 6 8" xfId="44234" xr:uid="{32DF4C57-E89A-4CCA-AF8F-A422DEE5B7BD}"/>
    <cellStyle name="Millares 25 7" xfId="1913" xr:uid="{C756B663-FE9D-4490-87C6-378452629411}"/>
    <cellStyle name="Millares 25 7 2" xfId="10179" xr:uid="{48F7D87B-739E-419F-B832-533F9735704B}"/>
    <cellStyle name="Millares 25 7 2 2" xfId="31682" xr:uid="{7E08F0CE-80D7-462B-AE6B-10203F2E5274}"/>
    <cellStyle name="Millares 25 7 3" xfId="16814" xr:uid="{FC9C3EC5-2DAB-4F42-AF1A-46F6533E78EF}"/>
    <cellStyle name="Millares 25 7 3 2" xfId="38317" xr:uid="{9E6359D5-5A55-4BF1-8CA3-769434C73C1A}"/>
    <cellStyle name="Millares 25 7 4" xfId="23419" xr:uid="{FCAA3E9F-E098-421B-8CCB-B0249723A25C}"/>
    <cellStyle name="Millares 25 7 5" xfId="44922" xr:uid="{CEE6B87C-117C-480F-8F00-C3F3A8C94D4C}"/>
    <cellStyle name="Millares 25 8" xfId="2598" xr:uid="{B6696109-130E-424B-95E9-8C80777F6BEE}"/>
    <cellStyle name="Millares 25 8 2" xfId="10864" xr:uid="{4D172978-38B4-479A-8585-0C46F8B40155}"/>
    <cellStyle name="Millares 25 8 2 2" xfId="32367" xr:uid="{1A8E77D4-E298-4234-8082-D2D2AB3149DB}"/>
    <cellStyle name="Millares 25 8 3" xfId="17499" xr:uid="{A0ECA409-DD0B-4EC8-80FB-C626DF6D8B50}"/>
    <cellStyle name="Millares 25 8 3 2" xfId="39002" xr:uid="{4941DF05-EA60-4160-BB3F-949D29A72FEE}"/>
    <cellStyle name="Millares 25 8 4" xfId="24104" xr:uid="{AB467E47-C4A0-4EA4-A212-4935A55CBFA8}"/>
    <cellStyle name="Millares 25 8 5" xfId="45607" xr:uid="{00FBCCF8-7C08-4DC4-AA9C-9B67BB257CFA}"/>
    <cellStyle name="Millares 25 9" xfId="3109" xr:uid="{A04C024B-B545-48C6-BEEF-2DC352AD63E1}"/>
    <cellStyle name="Millares 25 9 2" xfId="11375" xr:uid="{EEFA125D-5281-4CF6-BBE2-D26F4DFE47D0}"/>
    <cellStyle name="Millares 25 9 2 2" xfId="32878" xr:uid="{6C545B2D-F173-4A61-A420-B023753FBE0D}"/>
    <cellStyle name="Millares 25 9 3" xfId="18010" xr:uid="{0E34A891-FA56-4E48-8EC7-0CEC1AF7C1E6}"/>
    <cellStyle name="Millares 25 9 3 2" xfId="39513" xr:uid="{2F97D052-F396-40B2-93C3-096BF176FBF1}"/>
    <cellStyle name="Millares 25 9 4" xfId="24615" xr:uid="{5028AB59-918B-4618-9636-C450283FFB12}"/>
    <cellStyle name="Millares 25 9 5" xfId="46118" xr:uid="{EAA78D22-567A-4DC4-BA85-EF272BCF95E1}"/>
    <cellStyle name="Millares 26" xfId="229" xr:uid="{CC73FBB1-7338-47F4-9676-AC03F820B925}"/>
    <cellStyle name="Millares 27" xfId="230" xr:uid="{3558CA86-04BB-481C-A82D-D487B418BBAE}"/>
    <cellStyle name="Millares 28" xfId="228" xr:uid="{F17493F7-EC07-4837-B290-B2C583630E4F}"/>
    <cellStyle name="Millares 29" xfId="231" xr:uid="{34BC8B10-9B63-4BB8-861C-D10DBE4BC1A0}"/>
    <cellStyle name="Millares 3" xfId="97" xr:uid="{C857DD42-6564-4983-9495-1CDB2FF3F5C8}"/>
    <cellStyle name="Millares 3 11" xfId="78" xr:uid="{00000000-0005-0000-0000-00000A000000}"/>
    <cellStyle name="Millares 3 11 2" xfId="126" xr:uid="{A57A6778-3365-4F3C-AEA6-A06252441FEB}"/>
    <cellStyle name="Millares 3 11 2 10" xfId="3029" xr:uid="{5EBDEE96-25EF-4470-BD2A-FCA8A502004E}"/>
    <cellStyle name="Millares 3 11 2 10 2" xfId="11295" xr:uid="{D6E4FCBC-8B2C-4170-B70B-38BAD75C009D}"/>
    <cellStyle name="Millares 3 11 2 10 2 2" xfId="32798" xr:uid="{510611CE-76D3-48DF-87C7-FB2DEBACD46D}"/>
    <cellStyle name="Millares 3 11 2 10 3" xfId="17930" xr:uid="{33F21B57-6E5F-4452-84CB-B268B4E89EDF}"/>
    <cellStyle name="Millares 3 11 2 10 3 2" xfId="39433" xr:uid="{3FFF06DE-E795-4D8A-A19C-206658A9A5BC}"/>
    <cellStyle name="Millares 3 11 2 10 4" xfId="24535" xr:uid="{722875A0-4FD5-4B40-9EA8-6E610BF700F7}"/>
    <cellStyle name="Millares 3 11 2 10 5" xfId="46038" xr:uid="{27ABBBE5-8B97-4D0D-9C7A-8D3987C36136}"/>
    <cellStyle name="Millares 3 11 2 11" xfId="4664" xr:uid="{4A5BDD60-01FC-44BE-8B95-EB52CCA8F12F}"/>
    <cellStyle name="Millares 3 11 2 11 2" xfId="12930" xr:uid="{3CB72094-061C-452E-A00C-8B7B08B3961D}"/>
    <cellStyle name="Millares 3 11 2 11 2 2" xfId="34433" xr:uid="{4141BAE6-1091-4248-BA88-315083C61B51}"/>
    <cellStyle name="Millares 3 11 2 11 3" xfId="19565" xr:uid="{D770EAFC-6429-4F16-A662-C262F687FD3B}"/>
    <cellStyle name="Millares 3 11 2 11 3 2" xfId="41068" xr:uid="{69A71EF6-C303-4390-BF54-3A2B5A6C54A8}"/>
    <cellStyle name="Millares 3 11 2 11 4" xfId="26170" xr:uid="{6AFA006B-907C-4EC5-9143-8C629997BEE1}"/>
    <cellStyle name="Millares 3 11 2 11 5" xfId="47673" xr:uid="{E29C13A5-704A-4B40-A116-036E39E4092C}"/>
    <cellStyle name="Millares 3 11 2 12" xfId="5167" xr:uid="{EB7AB1A9-7920-4DDA-94F3-B0164C11B219}"/>
    <cellStyle name="Millares 3 11 2 12 2" xfId="13433" xr:uid="{9F7D52A3-F227-44E5-A689-C3BED41513FF}"/>
    <cellStyle name="Millares 3 11 2 12 2 2" xfId="34936" xr:uid="{C87DF881-0EB6-438B-9304-00A26AB3FF50}"/>
    <cellStyle name="Millares 3 11 2 12 3" xfId="20068" xr:uid="{21C9085D-359E-47B9-A482-9DEB0E7B5DAD}"/>
    <cellStyle name="Millares 3 11 2 12 3 2" xfId="41571" xr:uid="{A7504070-1749-4578-B275-B2A9BC8FA4F5}"/>
    <cellStyle name="Millares 3 11 2 12 4" xfId="26673" xr:uid="{63E2FE9A-908E-44D3-A11A-B7901793D4B1}"/>
    <cellStyle name="Millares 3 11 2 12 5" xfId="48176" xr:uid="{93A6DC3C-D5A5-45BD-AE8D-C7464F806C16}"/>
    <cellStyle name="Millares 3 11 2 13" xfId="6808" xr:uid="{F09B1D67-F12C-4E19-B073-855943C13EFD}"/>
    <cellStyle name="Millares 3 11 2 13 2" xfId="28311" xr:uid="{95465F79-B37D-485C-923E-78C213686BA1}"/>
    <cellStyle name="Millares 3 11 2 14" xfId="8462" xr:uid="{9F20B1B0-EB68-468E-B868-0756C9741D23}"/>
    <cellStyle name="Millares 3 11 2 14 2" xfId="29965" xr:uid="{11BFB5C9-2252-44B5-B531-B0906D6FB975}"/>
    <cellStyle name="Millares 3 11 2 15" xfId="15101" xr:uid="{DFF8EFAE-0F6E-4810-A1A4-4CA9B5D51F6F}"/>
    <cellStyle name="Millares 3 11 2 15 2" xfId="36604" xr:uid="{5E3D6899-12F4-4CA3-9CDB-BCA4C6030035}"/>
    <cellStyle name="Millares 3 11 2 16" xfId="21706" xr:uid="{C5B15CCE-B54E-4649-89B7-1D9D905F5445}"/>
    <cellStyle name="Millares 3 11 2 17" xfId="43209" xr:uid="{8C29E253-A2E7-47A9-B0EB-DD590A6E445E}"/>
    <cellStyle name="Millares 3 11 2 2" xfId="164" xr:uid="{4D89F4EF-CD30-4C2D-AF53-A439CFA9DB42}"/>
    <cellStyle name="Millares 3 11 2 2 10" xfId="4701" xr:uid="{844ADB65-597C-4E03-9076-F687C1831221}"/>
    <cellStyle name="Millares 3 11 2 2 10 2" xfId="12967" xr:uid="{E843E87D-E3C3-400A-B3FD-2A7D82666B44}"/>
    <cellStyle name="Millares 3 11 2 2 10 2 2" xfId="34470" xr:uid="{1F305AB0-6306-44B4-82DF-B05D20D256C9}"/>
    <cellStyle name="Millares 3 11 2 2 10 3" xfId="19602" xr:uid="{3AED2770-DA47-47A8-B5D1-28BCF4CD9BC7}"/>
    <cellStyle name="Millares 3 11 2 2 10 3 2" xfId="41105" xr:uid="{0DC56408-09C1-4A20-A83F-F49EF7A4030F}"/>
    <cellStyle name="Millares 3 11 2 2 10 4" xfId="26207" xr:uid="{7EFAAE94-1461-44FB-9698-4619854DDEAC}"/>
    <cellStyle name="Millares 3 11 2 2 10 5" xfId="47710" xr:uid="{E343D250-4542-4466-9D28-66169F5405C9}"/>
    <cellStyle name="Millares 3 11 2 2 11" xfId="5204" xr:uid="{2372BFEA-B585-4B0A-90E4-89DC068522A1}"/>
    <cellStyle name="Millares 3 11 2 2 11 2" xfId="13470" xr:uid="{B5CDD339-0BBB-4D10-AE27-B727844805B9}"/>
    <cellStyle name="Millares 3 11 2 2 11 2 2" xfId="34973" xr:uid="{BD0C4BE7-A871-4D1D-AE0F-A08EC61457F3}"/>
    <cellStyle name="Millares 3 11 2 2 11 3" xfId="20105" xr:uid="{30B7C089-0B22-4C50-8EE8-D1B454DC1074}"/>
    <cellStyle name="Millares 3 11 2 2 11 3 2" xfId="41608" xr:uid="{DD89A4FC-7396-435C-861E-65D2066F100C}"/>
    <cellStyle name="Millares 3 11 2 2 11 4" xfId="26710" xr:uid="{1749D7E1-D3F9-4F7E-B559-2AA5775BF47A}"/>
    <cellStyle name="Millares 3 11 2 2 11 5" xfId="48213" xr:uid="{4263776D-72AB-49C0-B025-FD7493782513}"/>
    <cellStyle name="Millares 3 11 2 2 12" xfId="6845" xr:uid="{9E03B9BF-DFC0-4A99-85AB-9C1E52A84706}"/>
    <cellStyle name="Millares 3 11 2 2 12 2" xfId="28348" xr:uid="{70CF0117-943D-49C8-A3EE-105CD874362E}"/>
    <cellStyle name="Millares 3 11 2 2 13" xfId="8499" xr:uid="{2EF322D6-690B-4B6D-A0E1-96A61D261D43}"/>
    <cellStyle name="Millares 3 11 2 2 13 2" xfId="30002" xr:uid="{D2765FE0-1E7F-4F49-A28D-A03D8F2E0846}"/>
    <cellStyle name="Millares 3 11 2 2 14" xfId="15138" xr:uid="{A9A9DB69-6E2A-4479-BE16-4E7E16BA5522}"/>
    <cellStyle name="Millares 3 11 2 2 14 2" xfId="36641" xr:uid="{F8972B51-C3B1-4C5B-82A2-9C234AFCC713}"/>
    <cellStyle name="Millares 3 11 2 2 15" xfId="21743" xr:uid="{46F44EC5-0757-490F-8B99-9F8E22AC78D7}"/>
    <cellStyle name="Millares 3 11 2 2 16" xfId="43246" xr:uid="{E28D852B-8928-4FA1-8DB4-88403E97EE6C}"/>
    <cellStyle name="Millares 3 11 2 2 2" xfId="496" xr:uid="{88B2AD51-4E1E-475F-A484-8C96AB3766B8}"/>
    <cellStyle name="Millares 3 11 2 2 2 10" xfId="7107" xr:uid="{CEC58478-2D8C-4136-AAE4-478198879940}"/>
    <cellStyle name="Millares 3 11 2 2 2 10 2" xfId="28610" xr:uid="{F0B57BA7-BD2D-47FA-B661-D1EF2FA0039C}"/>
    <cellStyle name="Millares 3 11 2 2 2 11" xfId="8763" xr:uid="{9D799320-F539-4FB5-8B80-FC0BBB78AE87}"/>
    <cellStyle name="Millares 3 11 2 2 2 11 2" xfId="30266" xr:uid="{54A0F1FA-0976-425D-B45E-3128F2C040AA}"/>
    <cellStyle name="Millares 3 11 2 2 2 12" xfId="15399" xr:uid="{AA09ACBC-C451-41E5-89C8-3E7CFEC9625C}"/>
    <cellStyle name="Millares 3 11 2 2 2 12 2" xfId="36902" xr:uid="{D67ABB54-89AF-4E87-BAB8-B6B48D8FDA2C}"/>
    <cellStyle name="Millares 3 11 2 2 2 13" xfId="22004" xr:uid="{E33E5497-B5BF-476B-B89B-34DA70C01000}"/>
    <cellStyle name="Millares 3 11 2 2 2 14" xfId="43507" xr:uid="{9803CA0A-2FC1-4468-B36D-7EF14BE51B86}"/>
    <cellStyle name="Millares 3 11 2 2 2 2" xfId="778" xr:uid="{4BD4F0E0-58B0-45AA-9A8B-C319D9AE6607}"/>
    <cellStyle name="Millares 3 11 2 2 2 2 10" xfId="15679" xr:uid="{5655F8A7-2069-4A77-9E5A-7E8532648DC2}"/>
    <cellStyle name="Millares 3 11 2 2 2 2 10 2" xfId="37182" xr:uid="{E539D215-1566-4BAA-A7A1-13025D0D6926}"/>
    <cellStyle name="Millares 3 11 2 2 2 2 11" xfId="22284" xr:uid="{33FD2814-2EEE-46E5-BF5B-FA79F990C5F7}"/>
    <cellStyle name="Millares 3 11 2 2 2 2 12" xfId="43787" xr:uid="{FB1316B6-9C80-45F7-AE8E-E767EFEEE12B}"/>
    <cellStyle name="Millares 3 11 2 2 2 2 2" xfId="1724" xr:uid="{5143BB87-AC66-4A6D-94EC-FBAFE6A8FA8D}"/>
    <cellStyle name="Millares 3 11 2 2 2 2 2 2" xfId="4553" xr:uid="{C6B2D909-BAA1-429E-9D34-72A9C2F07704}"/>
    <cellStyle name="Millares 3 11 2 2 2 2 2 2 2" xfId="12819" xr:uid="{476177F5-BE4D-48AC-97D6-57ED6F2FF9AB}"/>
    <cellStyle name="Millares 3 11 2 2 2 2 2 2 2 2" xfId="34322" xr:uid="{A914DBAD-61EC-41F9-A62B-0DCF468E314A}"/>
    <cellStyle name="Millares 3 11 2 2 2 2 2 2 3" xfId="19454" xr:uid="{A5AB74A6-F0FF-4070-AC23-C45523B280C1}"/>
    <cellStyle name="Millares 3 11 2 2 2 2 2 2 3 2" xfId="40957" xr:uid="{36B2CB62-2D5D-4519-96FD-B7BCBBAA1EE0}"/>
    <cellStyle name="Millares 3 11 2 2 2 2 2 2 4" xfId="26059" xr:uid="{4DED61F2-6A1F-4104-AC8C-821DAC9A9CE0}"/>
    <cellStyle name="Millares 3 11 2 2 2 2 2 2 5" xfId="47562" xr:uid="{51E466E8-1689-4BB9-BE84-0EFCF8EF35E5}"/>
    <cellStyle name="Millares 3 11 2 2 2 2 2 3" xfId="6692" xr:uid="{623E52D0-ABF2-41A7-A816-BD4C8D0B4BB5}"/>
    <cellStyle name="Millares 3 11 2 2 2 2 2 3 2" xfId="14958" xr:uid="{9A68D06C-A405-4206-879C-0DEA64C103DD}"/>
    <cellStyle name="Millares 3 11 2 2 2 2 2 3 2 2" xfId="36461" xr:uid="{95754D35-B6E9-42AB-8731-6187DF34765B}"/>
    <cellStyle name="Millares 3 11 2 2 2 2 2 3 3" xfId="21593" xr:uid="{C9488282-82FD-44BB-9E54-ABA98D9F90DD}"/>
    <cellStyle name="Millares 3 11 2 2 2 2 2 3 3 2" xfId="43096" xr:uid="{75D0ADC5-06A8-4CD0-B846-D2CCD62C27F0}"/>
    <cellStyle name="Millares 3 11 2 2 2 2 2 3 4" xfId="28198" xr:uid="{4BA6818E-F8E1-4C46-BD57-49B7089395E0}"/>
    <cellStyle name="Millares 3 11 2 2 2 2 2 3 5" xfId="49701" xr:uid="{0CDBF79C-646A-4EDB-8FA8-6D02275E495C}"/>
    <cellStyle name="Millares 3 11 2 2 2 2 2 4" xfId="8333" xr:uid="{3291C23E-90D8-43D4-9770-42C5BAB8400B}"/>
    <cellStyle name="Millares 3 11 2 2 2 2 2 4 2" xfId="29836" xr:uid="{3CFCE109-C1E6-4FEF-94F1-99CE216E8768}"/>
    <cellStyle name="Millares 3 11 2 2 2 2 2 5" xfId="9990" xr:uid="{A14F06A4-4F91-460A-A651-11488C90F634}"/>
    <cellStyle name="Millares 3 11 2 2 2 2 2 5 2" xfId="31493" xr:uid="{D4D68826-547F-4E2A-BDCE-A0AC261511AD}"/>
    <cellStyle name="Millares 3 11 2 2 2 2 2 6" xfId="16625" xr:uid="{1B235DE0-A5F7-4DB3-8706-8F642001257A}"/>
    <cellStyle name="Millares 3 11 2 2 2 2 2 6 2" xfId="38128" xr:uid="{987B93FD-78B8-4059-A078-EE0B5689AB44}"/>
    <cellStyle name="Millares 3 11 2 2 2 2 2 7" xfId="23230" xr:uid="{532208BB-A773-4C43-BB06-D3E97787E227}"/>
    <cellStyle name="Millares 3 11 2 2 2 2 2 8" xfId="44733" xr:uid="{2CA71321-B91C-460B-AEA1-CDEFB7F714BD}"/>
    <cellStyle name="Millares 3 11 2 2 2 2 3" xfId="2411" xr:uid="{6C6F86B8-A26F-4B59-B00A-70F757814F2A}"/>
    <cellStyle name="Millares 3 11 2 2 2 2 3 2" xfId="10677" xr:uid="{7BF27E74-8C6A-4C66-B425-49EC8CAF63C5}"/>
    <cellStyle name="Millares 3 11 2 2 2 2 3 2 2" xfId="32180" xr:uid="{D2EB657E-46B8-4388-B765-6560B05C85C1}"/>
    <cellStyle name="Millares 3 11 2 2 2 2 3 3" xfId="17312" xr:uid="{70FC3DCE-150F-48FC-9D32-0515AA42DC1B}"/>
    <cellStyle name="Millares 3 11 2 2 2 2 3 3 2" xfId="38815" xr:uid="{C72C9C1B-E8A0-40F2-A71B-874134E183C9}"/>
    <cellStyle name="Millares 3 11 2 2 2 2 3 4" xfId="23917" xr:uid="{2F0492CE-FC94-4607-9B88-F80DE665F42F}"/>
    <cellStyle name="Millares 3 11 2 2 2 2 3 5" xfId="45420" xr:uid="{DD0464D3-3645-47E2-8542-202256F7E165}"/>
    <cellStyle name="Millares 3 11 2 2 2 2 4" xfId="2928" xr:uid="{C7F6A644-9E47-42A6-9E3E-B38577E00E85}"/>
    <cellStyle name="Millares 3 11 2 2 2 2 4 2" xfId="11194" xr:uid="{7ED715F3-300A-47B5-9751-BF87974C7834}"/>
    <cellStyle name="Millares 3 11 2 2 2 2 4 2 2" xfId="32697" xr:uid="{69BEB2F6-DEB7-4A92-8799-FD1C80A2C1AB}"/>
    <cellStyle name="Millares 3 11 2 2 2 2 4 3" xfId="17829" xr:uid="{D8B4A22F-D3AA-4FDC-8B02-3BA8751181CC}"/>
    <cellStyle name="Millares 3 11 2 2 2 2 4 3 2" xfId="39332" xr:uid="{40AB89FC-A930-4464-9F0D-D9D4CF4C899C}"/>
    <cellStyle name="Millares 3 11 2 2 2 2 4 4" xfId="24434" xr:uid="{FB10CC0E-E598-4E15-820C-CB7BC888BFC1}"/>
    <cellStyle name="Millares 3 11 2 2 2 2 4 5" xfId="45937" xr:uid="{901AE51A-8405-4E24-9A2C-FEA08692FABE}"/>
    <cellStyle name="Millares 3 11 2 2 2 2 5" xfId="3607" xr:uid="{F3712DF7-2584-4883-A0DC-3B8EB0A0EB6D}"/>
    <cellStyle name="Millares 3 11 2 2 2 2 5 2" xfId="11873" xr:uid="{08B6EA67-DB3E-4BF9-B85E-A2E778681508}"/>
    <cellStyle name="Millares 3 11 2 2 2 2 5 2 2" xfId="33376" xr:uid="{021E7BA7-0DCB-4622-A3BC-35909335D297}"/>
    <cellStyle name="Millares 3 11 2 2 2 2 5 3" xfId="18508" xr:uid="{B083D177-114E-4D67-A705-5385B451D757}"/>
    <cellStyle name="Millares 3 11 2 2 2 2 5 3 2" xfId="40011" xr:uid="{2B009D99-CD0D-4D61-A123-10A18062A77F}"/>
    <cellStyle name="Millares 3 11 2 2 2 2 5 4" xfId="25113" xr:uid="{DE0D4F50-E677-4102-8B67-6FC82A84F1F3}"/>
    <cellStyle name="Millares 3 11 2 2 2 2 5 5" xfId="46616" xr:uid="{2CD8A777-FA07-4730-9EE1-F3C6D13F9227}"/>
    <cellStyle name="Millares 3 11 2 2 2 2 6" xfId="5072" xr:uid="{61CE40B6-EF60-4852-B098-1C73DDEBEAEF}"/>
    <cellStyle name="Millares 3 11 2 2 2 2 6 2" xfId="13338" xr:uid="{D76AC4EB-1057-4A95-830A-AE804EB5F774}"/>
    <cellStyle name="Millares 3 11 2 2 2 2 6 2 2" xfId="34841" xr:uid="{3C690B79-F62C-4CD5-9C9E-A07D1F1B4CB2}"/>
    <cellStyle name="Millares 3 11 2 2 2 2 6 3" xfId="19973" xr:uid="{99D2A770-DD2B-4BAA-9341-6F2E3B5447BD}"/>
    <cellStyle name="Millares 3 11 2 2 2 2 6 3 2" xfId="41476" xr:uid="{B613754F-4622-4807-ADEC-F94C2254F08E}"/>
    <cellStyle name="Millares 3 11 2 2 2 2 6 4" xfId="26578" xr:uid="{6C995700-AEEF-427E-80FF-F05FE53D2A16}"/>
    <cellStyle name="Millares 3 11 2 2 2 2 6 5" xfId="48081" xr:uid="{F13C028D-D087-4627-BE90-5D994B14E442}"/>
    <cellStyle name="Millares 3 11 2 2 2 2 7" xfId="5746" xr:uid="{CCB0C36D-20A4-4629-A79F-5E224757ABF7}"/>
    <cellStyle name="Millares 3 11 2 2 2 2 7 2" xfId="14012" xr:uid="{C39546D8-080C-4382-BAA4-174113BCD7C5}"/>
    <cellStyle name="Millares 3 11 2 2 2 2 7 2 2" xfId="35515" xr:uid="{01CA812C-851E-4BD7-B8FF-C2D530D0EA3E}"/>
    <cellStyle name="Millares 3 11 2 2 2 2 7 3" xfId="20647" xr:uid="{3EDB72E0-2DB4-43E0-8F72-058951D7858E}"/>
    <cellStyle name="Millares 3 11 2 2 2 2 7 3 2" xfId="42150" xr:uid="{40364C1A-331F-4C2B-86DA-3B260804D911}"/>
    <cellStyle name="Millares 3 11 2 2 2 2 7 4" xfId="27252" xr:uid="{9A0BB69E-89A4-4B7B-B192-1C3BD4B0DBAF}"/>
    <cellStyle name="Millares 3 11 2 2 2 2 7 5" xfId="48755" xr:uid="{75833B04-F818-44A4-A543-1BAA74E20D0E}"/>
    <cellStyle name="Millares 3 11 2 2 2 2 8" xfId="7387" xr:uid="{892D9225-B533-423C-8FC4-B3EFEC61A9E2}"/>
    <cellStyle name="Millares 3 11 2 2 2 2 8 2" xfId="28890" xr:uid="{0B24F644-98F7-4A60-819B-1A5BDD741A68}"/>
    <cellStyle name="Millares 3 11 2 2 2 2 9" xfId="9044" xr:uid="{14A1BA04-9E91-4869-B5DD-FC69AA5ABFBE}"/>
    <cellStyle name="Millares 3 11 2 2 2 2 9 2" xfId="30547" xr:uid="{03E887DE-1263-4178-886F-8E6E77326C34}"/>
    <cellStyle name="Millares 3 11 2 2 2 3" xfId="1048" xr:uid="{EDF62742-E2D2-485A-9B23-5B9938863CF7}"/>
    <cellStyle name="Millares 3 11 2 2 2 3 2" xfId="3877" xr:uid="{A63C13DE-1176-479F-964A-F05545F50EA6}"/>
    <cellStyle name="Millares 3 11 2 2 2 3 2 2" xfId="12143" xr:uid="{F5C516CF-60F8-4431-909F-20E992B24701}"/>
    <cellStyle name="Millares 3 11 2 2 2 3 2 2 2" xfId="33646" xr:uid="{9D1FDE1E-D649-4A8F-9098-AD0A1ED9E91F}"/>
    <cellStyle name="Millares 3 11 2 2 2 3 2 3" xfId="18778" xr:uid="{B765CE1E-3F02-486B-9987-66E22797BCD4}"/>
    <cellStyle name="Millares 3 11 2 2 2 3 2 3 2" xfId="40281" xr:uid="{87642F21-90C1-4800-87ED-BA1E9CD25A7C}"/>
    <cellStyle name="Millares 3 11 2 2 2 3 2 4" xfId="25383" xr:uid="{D1193B9E-32EF-4E4C-896F-C941D9897499}"/>
    <cellStyle name="Millares 3 11 2 2 2 3 2 5" xfId="46886" xr:uid="{4698DCD6-B04A-489C-999D-9C735B609CE1}"/>
    <cellStyle name="Millares 3 11 2 2 2 3 3" xfId="6016" xr:uid="{CBF169D7-9608-4930-B478-41C3569AB55E}"/>
    <cellStyle name="Millares 3 11 2 2 2 3 3 2" xfId="14282" xr:uid="{8F3B49F6-6C81-4331-BEED-B569CF054979}"/>
    <cellStyle name="Millares 3 11 2 2 2 3 3 2 2" xfId="35785" xr:uid="{32DDD431-C9BE-4E7F-B58F-DBD4C93E1697}"/>
    <cellStyle name="Millares 3 11 2 2 2 3 3 3" xfId="20917" xr:uid="{5230251A-7041-48E3-B4A3-F61950D13C6E}"/>
    <cellStyle name="Millares 3 11 2 2 2 3 3 3 2" xfId="42420" xr:uid="{30B8532E-16EF-47AE-8304-6BD9DDC035CB}"/>
    <cellStyle name="Millares 3 11 2 2 2 3 3 4" xfId="27522" xr:uid="{E8E26643-344A-486C-8FFB-9D7ED8172AE0}"/>
    <cellStyle name="Millares 3 11 2 2 2 3 3 5" xfId="49025" xr:uid="{B86F0113-F1C0-4903-8244-5FA014AAA539}"/>
    <cellStyle name="Millares 3 11 2 2 2 3 4" xfId="7657" xr:uid="{336CB9D8-7235-4920-8D9E-D3DB2532BE7E}"/>
    <cellStyle name="Millares 3 11 2 2 2 3 4 2" xfId="29160" xr:uid="{07CD5E1A-98E8-438B-8E12-B910B558B450}"/>
    <cellStyle name="Millares 3 11 2 2 2 3 5" xfId="9314" xr:uid="{CC619587-5DEB-4707-9DFE-DFC8192DD0B7}"/>
    <cellStyle name="Millares 3 11 2 2 2 3 5 2" xfId="30817" xr:uid="{9EE6669B-2C32-48F8-9348-49D8FC0B9C58}"/>
    <cellStyle name="Millares 3 11 2 2 2 3 6" xfId="15949" xr:uid="{E2FB8FF0-0D9C-469F-A386-C700B5175CA5}"/>
    <cellStyle name="Millares 3 11 2 2 2 3 6 2" xfId="37452" xr:uid="{25A4C277-7167-4A68-8562-B898C191C603}"/>
    <cellStyle name="Millares 3 11 2 2 2 3 7" xfId="22554" xr:uid="{7FAE6E70-CF46-413C-B0FE-7BD970175D29}"/>
    <cellStyle name="Millares 3 11 2 2 2 3 8" xfId="44057" xr:uid="{C80EA28F-B5CC-472C-9CD6-B0A7F651076B}"/>
    <cellStyle name="Millares 3 11 2 2 2 4" xfId="1444" xr:uid="{F080EA9C-B8FC-44B8-9C62-EBDBCDC9292D}"/>
    <cellStyle name="Millares 3 11 2 2 2 4 2" xfId="4273" xr:uid="{9EAE2DC0-2F3F-4C88-B98B-DD4072A1D7B4}"/>
    <cellStyle name="Millares 3 11 2 2 2 4 2 2" xfId="12539" xr:uid="{7989CD36-33D8-4241-9590-836E58DAEA1A}"/>
    <cellStyle name="Millares 3 11 2 2 2 4 2 2 2" xfId="34042" xr:uid="{53AE2D85-4B64-4599-9D34-135CD5C9CBB2}"/>
    <cellStyle name="Millares 3 11 2 2 2 4 2 3" xfId="19174" xr:uid="{BA88B8BB-132E-48CC-B59D-B74C5FF581B5}"/>
    <cellStyle name="Millares 3 11 2 2 2 4 2 3 2" xfId="40677" xr:uid="{EDC8E6E5-FE59-482E-9DB6-C7C12709B773}"/>
    <cellStyle name="Millares 3 11 2 2 2 4 2 4" xfId="25779" xr:uid="{D9877FD2-6FBA-429D-BBBF-60F84BB09777}"/>
    <cellStyle name="Millares 3 11 2 2 2 4 2 5" xfId="47282" xr:uid="{FE13F71E-5B70-4759-8F96-E2A05E29DD9D}"/>
    <cellStyle name="Millares 3 11 2 2 2 4 3" xfId="6412" xr:uid="{1C9991C3-7D2F-4DCE-A605-201953A7CF28}"/>
    <cellStyle name="Millares 3 11 2 2 2 4 3 2" xfId="14678" xr:uid="{3C253377-539F-498C-AF64-6DE7A74B9411}"/>
    <cellStyle name="Millares 3 11 2 2 2 4 3 2 2" xfId="36181" xr:uid="{7AFA3F90-6ED0-40E9-A4D9-4898CAEC16F7}"/>
    <cellStyle name="Millares 3 11 2 2 2 4 3 3" xfId="21313" xr:uid="{01C40078-63DB-4BFF-9B34-B735D6A05B63}"/>
    <cellStyle name="Millares 3 11 2 2 2 4 3 3 2" xfId="42816" xr:uid="{0855A9C1-6B96-4A61-90D6-81D13633953F}"/>
    <cellStyle name="Millares 3 11 2 2 2 4 3 4" xfId="27918" xr:uid="{4BFB1D45-7138-4EED-96F8-57C11B0A246C}"/>
    <cellStyle name="Millares 3 11 2 2 2 4 3 5" xfId="49421" xr:uid="{B91A9179-A604-481F-8C5C-E1F3602FEE07}"/>
    <cellStyle name="Millares 3 11 2 2 2 4 4" xfId="8053" xr:uid="{616CA1D5-7877-47F2-B960-DDA7A76F5AFD}"/>
    <cellStyle name="Millares 3 11 2 2 2 4 4 2" xfId="29556" xr:uid="{44A06195-FA7A-4364-B4E0-65136ADC54D1}"/>
    <cellStyle name="Millares 3 11 2 2 2 4 5" xfId="9710" xr:uid="{25D30818-5642-41FC-B2A2-E34214D6C905}"/>
    <cellStyle name="Millares 3 11 2 2 2 4 5 2" xfId="31213" xr:uid="{70F76170-380D-4E8A-A227-0A24448106B0}"/>
    <cellStyle name="Millares 3 11 2 2 2 4 6" xfId="16345" xr:uid="{8DBED32B-B40D-4FFC-92B2-0CCC75A8A4F8}"/>
    <cellStyle name="Millares 3 11 2 2 2 4 6 2" xfId="37848" xr:uid="{60C236EB-14B4-49D6-9343-6862AE0A0BAB}"/>
    <cellStyle name="Millares 3 11 2 2 2 4 7" xfId="22950" xr:uid="{4E499DBA-0B7D-48F4-B884-92794AC5B149}"/>
    <cellStyle name="Millares 3 11 2 2 2 4 8" xfId="44453" xr:uid="{2A347CCD-50F6-49E4-AE32-47E37443A154}"/>
    <cellStyle name="Millares 3 11 2 2 2 5" xfId="2131" xr:uid="{688579E8-20CA-4765-A7CC-8ABBD65FDE4D}"/>
    <cellStyle name="Millares 3 11 2 2 2 5 2" xfId="10397" xr:uid="{E7753A8A-CD2F-4D98-9E4F-930A4312E7B3}"/>
    <cellStyle name="Millares 3 11 2 2 2 5 2 2" xfId="31900" xr:uid="{9157DCA4-0BBE-4A05-AC0D-BC163C4980B8}"/>
    <cellStyle name="Millares 3 11 2 2 2 5 3" xfId="17032" xr:uid="{F4572950-8124-4FD1-B10C-82D2AE7E0702}"/>
    <cellStyle name="Millares 3 11 2 2 2 5 3 2" xfId="38535" xr:uid="{19C2BC4B-B9F3-4D6F-B2D7-758F417EBF10}"/>
    <cellStyle name="Millares 3 11 2 2 2 5 4" xfId="23637" xr:uid="{AAE0D1BC-FB1B-407F-9219-F081C0454193}"/>
    <cellStyle name="Millares 3 11 2 2 2 5 5" xfId="45140" xr:uid="{AFE729F8-E619-4FB4-9F53-71DDEF356BF5}"/>
    <cellStyle name="Millares 3 11 2 2 2 6" xfId="2679" xr:uid="{92E69CCE-10F9-43D6-8EC1-5A171F08B13B}"/>
    <cellStyle name="Millares 3 11 2 2 2 6 2" xfId="10945" xr:uid="{61D0D53C-ABEF-48A3-A0DF-5620959B033F}"/>
    <cellStyle name="Millares 3 11 2 2 2 6 2 2" xfId="32448" xr:uid="{B6CDBA02-F562-4073-9597-C6FA2604EA32}"/>
    <cellStyle name="Millares 3 11 2 2 2 6 3" xfId="17580" xr:uid="{D00B1871-CB2A-415E-9A39-42A0EF362530}"/>
    <cellStyle name="Millares 3 11 2 2 2 6 3 2" xfId="39083" xr:uid="{7303FE1E-7A90-48B2-BE15-483B44EECD60}"/>
    <cellStyle name="Millares 3 11 2 2 2 6 4" xfId="24185" xr:uid="{6D84ACF4-75CC-49E8-8A54-D6E7890334F2}"/>
    <cellStyle name="Millares 3 11 2 2 2 6 5" xfId="45688" xr:uid="{CA327E53-A17A-4254-B4AA-CE4C6956D0F4}"/>
    <cellStyle name="Millares 3 11 2 2 2 7" xfId="3327" xr:uid="{EDED5CF3-2676-4927-B4A1-D75834FC24F0}"/>
    <cellStyle name="Millares 3 11 2 2 2 7 2" xfId="11593" xr:uid="{9E709AA3-911B-4AE6-A822-E7CD60653472}"/>
    <cellStyle name="Millares 3 11 2 2 2 7 2 2" xfId="33096" xr:uid="{A0AD1605-9BF3-4462-A780-50F21D1843F9}"/>
    <cellStyle name="Millares 3 11 2 2 2 7 3" xfId="18228" xr:uid="{2AA3ABAE-0862-450B-B497-BAD515B815E7}"/>
    <cellStyle name="Millares 3 11 2 2 2 7 3 2" xfId="39731" xr:uid="{C666D443-7DED-4BF5-87EE-0DDF2FE44B0F}"/>
    <cellStyle name="Millares 3 11 2 2 2 7 4" xfId="24833" xr:uid="{562643DA-5E8F-4BDE-92C9-025C72AABA01}"/>
    <cellStyle name="Millares 3 11 2 2 2 7 5" xfId="46336" xr:uid="{7DBBA403-9151-4140-AA31-BF23890E57D4}"/>
    <cellStyle name="Millares 3 11 2 2 2 8" xfId="4823" xr:uid="{F14A96FC-DBDF-4A7A-A211-01DF90ACC645}"/>
    <cellStyle name="Millares 3 11 2 2 2 8 2" xfId="13089" xr:uid="{D48BD6A4-3971-4A1F-8648-8457AE279BDB}"/>
    <cellStyle name="Millares 3 11 2 2 2 8 2 2" xfId="34592" xr:uid="{6C07B674-6197-4CB2-98C1-5D97CAB07D73}"/>
    <cellStyle name="Millares 3 11 2 2 2 8 3" xfId="19724" xr:uid="{4282556F-7E79-4F55-90C3-B74597898762}"/>
    <cellStyle name="Millares 3 11 2 2 2 8 3 2" xfId="41227" xr:uid="{23EE93CE-7D99-49C2-BC80-0B182E6F1C1B}"/>
    <cellStyle name="Millares 3 11 2 2 2 8 4" xfId="26329" xr:uid="{2D43D975-97EC-4BE6-8869-67C34E068B22}"/>
    <cellStyle name="Millares 3 11 2 2 2 8 5" xfId="47832" xr:uid="{B5CE1DD7-37F0-4DA8-9AA2-1ED3B15D74B4}"/>
    <cellStyle name="Millares 3 11 2 2 2 9" xfId="5466" xr:uid="{B00D03E7-97B5-459B-9C5A-679E0D3E081C}"/>
    <cellStyle name="Millares 3 11 2 2 2 9 2" xfId="13732" xr:uid="{728692C4-9D2B-4290-BC96-55679E5C0321}"/>
    <cellStyle name="Millares 3 11 2 2 2 9 2 2" xfId="35235" xr:uid="{F3E1072B-F29C-40F1-9B73-F03A314E0033}"/>
    <cellStyle name="Millares 3 11 2 2 2 9 3" xfId="20367" xr:uid="{653514FE-40B4-404A-8384-8DC86545A590}"/>
    <cellStyle name="Millares 3 11 2 2 2 9 3 2" xfId="41870" xr:uid="{EE4ACD0B-F2D5-45E1-B741-D7DB94ED7BE1}"/>
    <cellStyle name="Millares 3 11 2 2 2 9 4" xfId="26972" xr:uid="{A43E5F0D-3010-43AD-A053-7D290C33F3B5}"/>
    <cellStyle name="Millares 3 11 2 2 2 9 5" xfId="48475" xr:uid="{FAADD380-A616-470E-9824-835C399FA983}"/>
    <cellStyle name="Millares 3 11 2 2 3" xfId="369" xr:uid="{36041241-02B1-4953-86BE-602D42E65559}"/>
    <cellStyle name="Millares 3 11 2 2 3 10" xfId="15272" xr:uid="{BE4D1EC0-1370-47AE-A1D8-BE825AF7620A}"/>
    <cellStyle name="Millares 3 11 2 2 3 10 2" xfId="36775" xr:uid="{E25B9BC0-529E-4392-95F5-3105698DAA22}"/>
    <cellStyle name="Millares 3 11 2 2 3 11" xfId="21877" xr:uid="{D50C7898-B0A4-4A51-999F-916A05327515}"/>
    <cellStyle name="Millares 3 11 2 2 3 12" xfId="43380" xr:uid="{5E820FCF-FBFE-4367-865D-2BCAE5366860}"/>
    <cellStyle name="Millares 3 11 2 2 3 2" xfId="1317" xr:uid="{398577CC-3122-4B92-A7E0-E4E5523F0EE9}"/>
    <cellStyle name="Millares 3 11 2 2 3 2 2" xfId="4146" xr:uid="{E4E8170B-8225-4FB5-85DC-062DFE9ED40F}"/>
    <cellStyle name="Millares 3 11 2 2 3 2 2 2" xfId="12412" xr:uid="{800BEF85-82FD-4E32-B128-ACB50CABA349}"/>
    <cellStyle name="Millares 3 11 2 2 3 2 2 2 2" xfId="33915" xr:uid="{2A28BE04-7CE2-4E80-8DB5-6DA4DEC5053A}"/>
    <cellStyle name="Millares 3 11 2 2 3 2 2 3" xfId="19047" xr:uid="{AC1C9A4A-C290-459B-A707-DA991FBC92CA}"/>
    <cellStyle name="Millares 3 11 2 2 3 2 2 3 2" xfId="40550" xr:uid="{A0D41D97-973B-4ABF-AD78-B2B3DD233549}"/>
    <cellStyle name="Millares 3 11 2 2 3 2 2 4" xfId="25652" xr:uid="{35EC5656-F538-4E11-897C-1E52FED0740D}"/>
    <cellStyle name="Millares 3 11 2 2 3 2 2 5" xfId="47155" xr:uid="{22B661C8-3324-484A-A039-A33CD3D2981B}"/>
    <cellStyle name="Millares 3 11 2 2 3 2 3" xfId="6285" xr:uid="{2B873241-8F5E-4044-94A2-86D3DE5CFDDB}"/>
    <cellStyle name="Millares 3 11 2 2 3 2 3 2" xfId="14551" xr:uid="{1FA53FD1-75E9-411F-B3A8-4838F4E887A7}"/>
    <cellStyle name="Millares 3 11 2 2 3 2 3 2 2" xfId="36054" xr:uid="{BC595432-6E0E-43E7-A519-B41611EF8501}"/>
    <cellStyle name="Millares 3 11 2 2 3 2 3 3" xfId="21186" xr:uid="{73C9B5CA-EFBE-4B5F-8472-552D289CDBED}"/>
    <cellStyle name="Millares 3 11 2 2 3 2 3 3 2" xfId="42689" xr:uid="{4415DB92-82C1-4B63-9D20-1A59A084CFB2}"/>
    <cellStyle name="Millares 3 11 2 2 3 2 3 4" xfId="27791" xr:uid="{87B60D70-D964-44F3-B3F5-2F58D979EB39}"/>
    <cellStyle name="Millares 3 11 2 2 3 2 3 5" xfId="49294" xr:uid="{6683D76E-7E21-4DF0-9E38-5627F1FFBF6F}"/>
    <cellStyle name="Millares 3 11 2 2 3 2 4" xfId="7926" xr:uid="{3B30399A-0F3F-431A-B40D-A9CC9102B68E}"/>
    <cellStyle name="Millares 3 11 2 2 3 2 4 2" xfId="29429" xr:uid="{753EC9E9-73AD-49B8-A9A7-B44101D5FA90}"/>
    <cellStyle name="Millares 3 11 2 2 3 2 5" xfId="9583" xr:uid="{834A3A1B-C009-4BF1-866A-D5A909370911}"/>
    <cellStyle name="Millares 3 11 2 2 3 2 5 2" xfId="31086" xr:uid="{0A9E7017-B224-4157-AF9D-E22A8FF6A87B}"/>
    <cellStyle name="Millares 3 11 2 2 3 2 6" xfId="16218" xr:uid="{D43FEECF-C449-4739-9358-49217D934AE3}"/>
    <cellStyle name="Millares 3 11 2 2 3 2 6 2" xfId="37721" xr:uid="{13B13392-056D-4263-9013-C3F43DA5EAEC}"/>
    <cellStyle name="Millares 3 11 2 2 3 2 7" xfId="22823" xr:uid="{E8EF38D7-F144-496A-9DBE-C66AD4EEDA22}"/>
    <cellStyle name="Millares 3 11 2 2 3 2 8" xfId="44326" xr:uid="{7238B298-2A91-46EC-B48A-663952592FFB}"/>
    <cellStyle name="Millares 3 11 2 2 3 3" xfId="2004" xr:uid="{A856D656-FDD0-453C-A816-A3D6C9D0D6E2}"/>
    <cellStyle name="Millares 3 11 2 2 3 3 2" xfId="10270" xr:uid="{D1457B91-F301-4B7B-9798-1BA948CEA1C1}"/>
    <cellStyle name="Millares 3 11 2 2 3 3 2 2" xfId="31773" xr:uid="{3FB92A9A-3C06-4F7A-B25B-9F56CC26063F}"/>
    <cellStyle name="Millares 3 11 2 2 3 3 3" xfId="16905" xr:uid="{1DF734C6-DA2B-4F22-B08A-3125A6B9D191}"/>
    <cellStyle name="Millares 3 11 2 2 3 3 3 2" xfId="38408" xr:uid="{4BDF6228-B4EC-43E7-B7AB-8B21330D262B}"/>
    <cellStyle name="Millares 3 11 2 2 3 3 4" xfId="23510" xr:uid="{67A44749-EEDB-4849-B734-3B9D4569414E}"/>
    <cellStyle name="Millares 3 11 2 2 3 3 5" xfId="45013" xr:uid="{B602A9DE-B0E5-4F9E-A145-410A5FE1ADC7}"/>
    <cellStyle name="Millares 3 11 2 2 3 4" xfId="2803" xr:uid="{64E35930-187A-45EC-8373-DB13988CFDB6}"/>
    <cellStyle name="Millares 3 11 2 2 3 4 2" xfId="11069" xr:uid="{B29CD101-5531-4DF3-AD48-6A65F7F28AA9}"/>
    <cellStyle name="Millares 3 11 2 2 3 4 2 2" xfId="32572" xr:uid="{E7BDEF9D-B0F1-438D-9882-E4D6643AB55F}"/>
    <cellStyle name="Millares 3 11 2 2 3 4 3" xfId="17704" xr:uid="{5A237765-0DC6-4132-B5B6-9FDEAF690CDB}"/>
    <cellStyle name="Millares 3 11 2 2 3 4 3 2" xfId="39207" xr:uid="{39FE5051-B8A3-4AAE-8374-F19F48A7F33B}"/>
    <cellStyle name="Millares 3 11 2 2 3 4 4" xfId="24309" xr:uid="{951EF4CA-B03D-436A-966B-39AED370648E}"/>
    <cellStyle name="Millares 3 11 2 2 3 4 5" xfId="45812" xr:uid="{EA1B24D3-E604-4229-BA66-11E90F5C17AA}"/>
    <cellStyle name="Millares 3 11 2 2 3 5" xfId="3200" xr:uid="{96F770AC-7865-4038-9DFB-5410CCC24E9E}"/>
    <cellStyle name="Millares 3 11 2 2 3 5 2" xfId="11466" xr:uid="{A013A8F6-1C31-4CA9-BF32-DADA7DEBFC88}"/>
    <cellStyle name="Millares 3 11 2 2 3 5 2 2" xfId="32969" xr:uid="{C8772B64-33F0-4725-AF0D-864F37A07596}"/>
    <cellStyle name="Millares 3 11 2 2 3 5 3" xfId="18101" xr:uid="{3C7017B3-9894-4D2C-BB0A-27E753B4F09F}"/>
    <cellStyle name="Millares 3 11 2 2 3 5 3 2" xfId="39604" xr:uid="{33F8904A-7D5A-48B0-9462-F5042B2FA10C}"/>
    <cellStyle name="Millares 3 11 2 2 3 5 4" xfId="24706" xr:uid="{C5B36312-45F4-4E89-9E2F-3D83085FC22F}"/>
    <cellStyle name="Millares 3 11 2 2 3 5 5" xfId="46209" xr:uid="{19A19E8C-A11D-4561-A238-2DB14780CE31}"/>
    <cellStyle name="Millares 3 11 2 2 3 6" xfId="4947" xr:uid="{2A2BDB98-4D6F-4B2C-8AA3-45AAD4FB7ADB}"/>
    <cellStyle name="Millares 3 11 2 2 3 6 2" xfId="13213" xr:uid="{F7176971-1C12-46BC-9E73-11502EA79FD9}"/>
    <cellStyle name="Millares 3 11 2 2 3 6 2 2" xfId="34716" xr:uid="{03BE81DD-23C6-4364-B07D-EE651546B316}"/>
    <cellStyle name="Millares 3 11 2 2 3 6 3" xfId="19848" xr:uid="{CC27B086-CAAF-437D-8CC1-E4A7A77D0FDF}"/>
    <cellStyle name="Millares 3 11 2 2 3 6 3 2" xfId="41351" xr:uid="{254F6983-8644-4DDE-A1AE-01E3B19022F3}"/>
    <cellStyle name="Millares 3 11 2 2 3 6 4" xfId="26453" xr:uid="{BCAC3B2A-CDAD-4AD3-98E4-7E2B55216057}"/>
    <cellStyle name="Millares 3 11 2 2 3 6 5" xfId="47956" xr:uid="{BD4A1E93-C77F-468D-94F2-AF4645316300}"/>
    <cellStyle name="Millares 3 11 2 2 3 7" xfId="5339" xr:uid="{751204FF-06BC-4264-8FB6-EC6A087C2FF9}"/>
    <cellStyle name="Millares 3 11 2 2 3 7 2" xfId="13605" xr:uid="{CCAFA758-E0DF-40B7-A543-22DEB9C238F7}"/>
    <cellStyle name="Millares 3 11 2 2 3 7 2 2" xfId="35108" xr:uid="{F1D6A7BD-C9E8-4631-80FB-2671E1A09CC0}"/>
    <cellStyle name="Millares 3 11 2 2 3 7 3" xfId="20240" xr:uid="{8CFC6279-8657-4C38-9621-51914E8D8CEA}"/>
    <cellStyle name="Millares 3 11 2 2 3 7 3 2" xfId="41743" xr:uid="{0F05F665-B8AD-468E-8C0D-D80AAF819795}"/>
    <cellStyle name="Millares 3 11 2 2 3 7 4" xfId="26845" xr:uid="{2DFA26C0-7334-426F-AFDC-02333430B768}"/>
    <cellStyle name="Millares 3 11 2 2 3 7 5" xfId="48348" xr:uid="{72564567-84C2-4EBC-A344-CE9A4057B459}"/>
    <cellStyle name="Millares 3 11 2 2 3 8" xfId="6980" xr:uid="{F4EB9169-D56B-4863-9096-507ABA6E8946}"/>
    <cellStyle name="Millares 3 11 2 2 3 8 2" xfId="28483" xr:uid="{8D1111F3-5FEB-493B-99FC-3B24B76FA276}"/>
    <cellStyle name="Millares 3 11 2 2 3 9" xfId="8636" xr:uid="{6F7EC3CB-51CD-4BF9-A4A1-B4C48A474D45}"/>
    <cellStyle name="Millares 3 11 2 2 3 9 2" xfId="30139" xr:uid="{8D78986C-BF77-4FB3-AD6C-390039E83D31}"/>
    <cellStyle name="Millares 3 11 2 2 4" xfId="653" xr:uid="{94142E4F-CA98-40AD-8E17-3202741EB6E0}"/>
    <cellStyle name="Millares 3 11 2 2 4 10" xfId="43662" xr:uid="{FB6F4433-095C-4617-8125-AF02CA12AAFF}"/>
    <cellStyle name="Millares 3 11 2 2 4 2" xfId="1599" xr:uid="{489C2F54-DE27-4B11-BA99-873F2DDC6965}"/>
    <cellStyle name="Millares 3 11 2 2 4 2 2" xfId="4428" xr:uid="{DF9209B6-AEF6-40C6-B943-9F41B214722D}"/>
    <cellStyle name="Millares 3 11 2 2 4 2 2 2" xfId="12694" xr:uid="{FA8848A8-467C-427B-9FC4-575387F54D53}"/>
    <cellStyle name="Millares 3 11 2 2 4 2 2 2 2" xfId="34197" xr:uid="{D7651ED8-E4FC-4C07-A5D2-6252F3C75AD0}"/>
    <cellStyle name="Millares 3 11 2 2 4 2 2 3" xfId="19329" xr:uid="{408622E5-D1FD-4E4C-B026-2596EC5354BC}"/>
    <cellStyle name="Millares 3 11 2 2 4 2 2 3 2" xfId="40832" xr:uid="{881BCC0D-9717-4D2F-A977-B8673EC2E1CF}"/>
    <cellStyle name="Millares 3 11 2 2 4 2 2 4" xfId="25934" xr:uid="{F54E0E00-216E-40AD-B806-0618B73206FC}"/>
    <cellStyle name="Millares 3 11 2 2 4 2 2 5" xfId="47437" xr:uid="{11ECDC9E-A45D-4F49-9C64-B7ACEA927118}"/>
    <cellStyle name="Millares 3 11 2 2 4 2 3" xfId="6567" xr:uid="{44149DFF-4632-49E8-91CB-8DB5ECD6F82D}"/>
    <cellStyle name="Millares 3 11 2 2 4 2 3 2" xfId="14833" xr:uid="{AA9DEA7C-79EA-47DD-AD40-433B4498A33E}"/>
    <cellStyle name="Millares 3 11 2 2 4 2 3 2 2" xfId="36336" xr:uid="{0C0D3404-B3EB-4F8F-B9A1-12CF6AD99C62}"/>
    <cellStyle name="Millares 3 11 2 2 4 2 3 3" xfId="21468" xr:uid="{FB61FF10-C58B-424C-AD42-0EBE82F1DD9C}"/>
    <cellStyle name="Millares 3 11 2 2 4 2 3 3 2" xfId="42971" xr:uid="{7122AFB6-6D29-4F9D-A8AB-FDF0B8304A6F}"/>
    <cellStyle name="Millares 3 11 2 2 4 2 3 4" xfId="28073" xr:uid="{CA6B15D2-2795-4F44-A79D-452F9E566EDD}"/>
    <cellStyle name="Millares 3 11 2 2 4 2 3 5" xfId="49576" xr:uid="{A9B16722-1A6F-4BA9-8265-6C934644BA25}"/>
    <cellStyle name="Millares 3 11 2 2 4 2 4" xfId="8208" xr:uid="{90256F2D-78A4-4523-89D3-7FC6BEEBF0D2}"/>
    <cellStyle name="Millares 3 11 2 2 4 2 4 2" xfId="29711" xr:uid="{B7A136CD-8F07-498C-B1DB-E78FF6D50F18}"/>
    <cellStyle name="Millares 3 11 2 2 4 2 5" xfId="9865" xr:uid="{F41692D6-2E97-4061-9DA4-2619BDAE1D0A}"/>
    <cellStyle name="Millares 3 11 2 2 4 2 5 2" xfId="31368" xr:uid="{EBC13034-81B1-4F6D-874D-4ED4EDCC6DF6}"/>
    <cellStyle name="Millares 3 11 2 2 4 2 6" xfId="16500" xr:uid="{0471D838-1751-4EAA-B123-7D0B9BD77DD0}"/>
    <cellStyle name="Millares 3 11 2 2 4 2 6 2" xfId="38003" xr:uid="{2B13E775-7B30-4566-9E45-13551B0B69B8}"/>
    <cellStyle name="Millares 3 11 2 2 4 2 7" xfId="23105" xr:uid="{52E9AAB9-CA53-4579-BE13-325A705AC611}"/>
    <cellStyle name="Millares 3 11 2 2 4 2 8" xfId="44608" xr:uid="{0DCF56D1-4F7C-459E-8E1D-19E307628831}"/>
    <cellStyle name="Millares 3 11 2 2 4 3" xfId="2286" xr:uid="{EABC7348-0DB8-42C0-AE72-C949862E72E6}"/>
    <cellStyle name="Millares 3 11 2 2 4 3 2" xfId="10552" xr:uid="{9B9CCAD1-1B0E-41A9-97E3-DCAA87566AE5}"/>
    <cellStyle name="Millares 3 11 2 2 4 3 2 2" xfId="32055" xr:uid="{3BB304CD-C13B-4512-B884-63FA0FF53309}"/>
    <cellStyle name="Millares 3 11 2 2 4 3 3" xfId="17187" xr:uid="{70C8DAD6-FDBD-4FE9-87CB-D8D978592161}"/>
    <cellStyle name="Millares 3 11 2 2 4 3 3 2" xfId="38690" xr:uid="{9362A4AD-043D-4E2F-8A60-2274990AA3A3}"/>
    <cellStyle name="Millares 3 11 2 2 4 3 4" xfId="23792" xr:uid="{5D76A8B3-DFF1-4AD0-BB1A-D8E7BE1E3BA4}"/>
    <cellStyle name="Millares 3 11 2 2 4 3 5" xfId="45295" xr:uid="{EB9918A0-3787-4FB7-BC31-654D9739FFB2}"/>
    <cellStyle name="Millares 3 11 2 2 4 4" xfId="3482" xr:uid="{6A3033B6-51BB-4FAD-A886-3ADAD852F752}"/>
    <cellStyle name="Millares 3 11 2 2 4 4 2" xfId="11748" xr:uid="{881F8688-B415-455F-813C-8873F869A1CE}"/>
    <cellStyle name="Millares 3 11 2 2 4 4 2 2" xfId="33251" xr:uid="{29A18AE5-2ED0-42E6-B2A2-33C550C4F7A7}"/>
    <cellStyle name="Millares 3 11 2 2 4 4 3" xfId="18383" xr:uid="{CC3993E8-2079-4666-BC65-CD94B2C2BC1A}"/>
    <cellStyle name="Millares 3 11 2 2 4 4 3 2" xfId="39886" xr:uid="{48176969-AD9F-42BB-AD20-E40041C97AD9}"/>
    <cellStyle name="Millares 3 11 2 2 4 4 4" xfId="24988" xr:uid="{B90EC8F5-C578-4693-A0B7-FC041047BB3F}"/>
    <cellStyle name="Millares 3 11 2 2 4 4 5" xfId="46491" xr:uid="{29066BB5-A817-4968-8A51-350A1653A0E3}"/>
    <cellStyle name="Millares 3 11 2 2 4 5" xfId="5621" xr:uid="{DF68B077-A2CC-44A0-8066-D2B85D200B1E}"/>
    <cellStyle name="Millares 3 11 2 2 4 5 2" xfId="13887" xr:uid="{1192B178-7E97-450C-BF5C-573C273D3682}"/>
    <cellStyle name="Millares 3 11 2 2 4 5 2 2" xfId="35390" xr:uid="{92D3AD9D-A25D-42BC-A649-E2389C5362BC}"/>
    <cellStyle name="Millares 3 11 2 2 4 5 3" xfId="20522" xr:uid="{68AA7BCD-629A-4ABF-A69E-DB310371DA79}"/>
    <cellStyle name="Millares 3 11 2 2 4 5 3 2" xfId="42025" xr:uid="{7F120A04-14F9-46A0-A517-1C6A487E5AC5}"/>
    <cellStyle name="Millares 3 11 2 2 4 5 4" xfId="27127" xr:uid="{162062E3-73F9-4513-8D0E-D5E941CB3ECD}"/>
    <cellStyle name="Millares 3 11 2 2 4 5 5" xfId="48630" xr:uid="{1BC17165-4277-4B0E-BC72-52C2ECB2F66E}"/>
    <cellStyle name="Millares 3 11 2 2 4 6" xfId="7262" xr:uid="{17DE77C0-0C7D-46DC-AB51-92DFA3268DC1}"/>
    <cellStyle name="Millares 3 11 2 2 4 6 2" xfId="28765" xr:uid="{B9DDAF96-7FE5-40A1-AC4C-4C5D55F26EF4}"/>
    <cellStyle name="Millares 3 11 2 2 4 7" xfId="8919" xr:uid="{F35E7383-5D6B-4E4D-B7C7-75DF1E18F87B}"/>
    <cellStyle name="Millares 3 11 2 2 4 7 2" xfId="30422" xr:uid="{FD536F3F-D8CA-4557-A3F1-E2DBD86EB092}"/>
    <cellStyle name="Millares 3 11 2 2 4 8" xfId="15554" xr:uid="{A5C72859-C0F9-449D-BC5F-764B42C51892}"/>
    <cellStyle name="Millares 3 11 2 2 4 8 2" xfId="37057" xr:uid="{116518B2-DBBF-4425-92E5-1529712DC6DB}"/>
    <cellStyle name="Millares 3 11 2 2 4 9" xfId="22159" xr:uid="{87EC8FCE-0C74-4D42-93CF-E8B90A7E61F7}"/>
    <cellStyle name="Millares 3 11 2 2 5" xfId="921" xr:uid="{4B5939C1-49E7-4749-AD92-7113F6A9613F}"/>
    <cellStyle name="Millares 3 11 2 2 5 2" xfId="3750" xr:uid="{5C5F8183-E36D-4508-9E8F-8CDBC13C1E60}"/>
    <cellStyle name="Millares 3 11 2 2 5 2 2" xfId="12016" xr:uid="{E51D0C97-FC5A-4DE1-8EFD-606A2F8D2474}"/>
    <cellStyle name="Millares 3 11 2 2 5 2 2 2" xfId="33519" xr:uid="{6616D5A5-A48A-42E1-94A7-473CDCCC7E7B}"/>
    <cellStyle name="Millares 3 11 2 2 5 2 3" xfId="18651" xr:uid="{531362A3-E987-456E-88A6-6E8AAE1A6DB8}"/>
    <cellStyle name="Millares 3 11 2 2 5 2 3 2" xfId="40154" xr:uid="{BADF84D3-29C7-4969-A760-2679B090CD7D}"/>
    <cellStyle name="Millares 3 11 2 2 5 2 4" xfId="25256" xr:uid="{38C52C71-CD26-4687-AB7B-A7D9E779FFE5}"/>
    <cellStyle name="Millares 3 11 2 2 5 2 5" xfId="46759" xr:uid="{0BC0A6D8-7E97-4A0F-916C-5B12991133F6}"/>
    <cellStyle name="Millares 3 11 2 2 5 3" xfId="5889" xr:uid="{A4A31A2F-6503-485B-85F9-E32ADAF322B8}"/>
    <cellStyle name="Millares 3 11 2 2 5 3 2" xfId="14155" xr:uid="{4FA2B904-CA00-4FC4-AF98-0F6FA19013C0}"/>
    <cellStyle name="Millares 3 11 2 2 5 3 2 2" xfId="35658" xr:uid="{6C75FC5C-7C2C-4605-8EF8-536E132BB0DC}"/>
    <cellStyle name="Millares 3 11 2 2 5 3 3" xfId="20790" xr:uid="{6AE48CFD-0A40-46C8-A231-9ACA3287CD83}"/>
    <cellStyle name="Millares 3 11 2 2 5 3 3 2" xfId="42293" xr:uid="{1EDFEED2-C166-4157-B097-8D565ED644BA}"/>
    <cellStyle name="Millares 3 11 2 2 5 3 4" xfId="27395" xr:uid="{B1B27392-2772-4718-BFDE-F325EF440815}"/>
    <cellStyle name="Millares 3 11 2 2 5 3 5" xfId="48898" xr:uid="{0DC54A25-9EA8-465D-AFD1-3EC7896E874F}"/>
    <cellStyle name="Millares 3 11 2 2 5 4" xfId="7530" xr:uid="{B64F7E8B-F07D-498C-BD71-8DF9F25EF7EB}"/>
    <cellStyle name="Millares 3 11 2 2 5 4 2" xfId="29033" xr:uid="{20FBBDC9-CFDA-4F58-9F28-6B50D70EA040}"/>
    <cellStyle name="Millares 3 11 2 2 5 5" xfId="9187" xr:uid="{4C993AEC-E5FB-4CB1-A47D-E66BABEC4980}"/>
    <cellStyle name="Millares 3 11 2 2 5 5 2" xfId="30690" xr:uid="{ABE99BDF-BFDC-4A05-AEA2-C8ED2F45936C}"/>
    <cellStyle name="Millares 3 11 2 2 5 6" xfId="15822" xr:uid="{B4DBB848-6608-4E1F-98EA-B29028F8A6B0}"/>
    <cellStyle name="Millares 3 11 2 2 5 6 2" xfId="37325" xr:uid="{AC6F9650-2B6A-41A9-AAA2-2E8E1ECF1A40}"/>
    <cellStyle name="Millares 3 11 2 2 5 7" xfId="22427" xr:uid="{4DF96D5B-56C4-4755-BAFC-22DE6A652A75}"/>
    <cellStyle name="Millares 3 11 2 2 5 8" xfId="43930" xr:uid="{42611CCB-11C6-4857-959F-806192A41198}"/>
    <cellStyle name="Millares 3 11 2 2 6" xfId="1182" xr:uid="{DA261FC9-752C-4D02-AAEE-3700C9DE3CCE}"/>
    <cellStyle name="Millares 3 11 2 2 6 2" xfId="4011" xr:uid="{A6361B9D-A99F-4DD0-84C1-7FDC182CEA6B}"/>
    <cellStyle name="Millares 3 11 2 2 6 2 2" xfId="12277" xr:uid="{58AC115F-8CD0-4FD9-9C63-53EB86981C7F}"/>
    <cellStyle name="Millares 3 11 2 2 6 2 2 2" xfId="33780" xr:uid="{C740BE03-3B90-4614-B977-4FC8943F1A0F}"/>
    <cellStyle name="Millares 3 11 2 2 6 2 3" xfId="18912" xr:uid="{636AF87D-6275-4F3E-8596-321B2286A93D}"/>
    <cellStyle name="Millares 3 11 2 2 6 2 3 2" xfId="40415" xr:uid="{466ADD0F-0276-4541-9CF1-0CF4735844DB}"/>
    <cellStyle name="Millares 3 11 2 2 6 2 4" xfId="25517" xr:uid="{D2B730B6-623E-4C56-80EF-D4A20DFEBF59}"/>
    <cellStyle name="Millares 3 11 2 2 6 2 5" xfId="47020" xr:uid="{93F948A0-F151-4C92-9B8E-F611F998821A}"/>
    <cellStyle name="Millares 3 11 2 2 6 3" xfId="6150" xr:uid="{8117FDC5-1524-4236-B511-AD962BF173D5}"/>
    <cellStyle name="Millares 3 11 2 2 6 3 2" xfId="14416" xr:uid="{C7394D44-E79C-4C57-8279-799254E68B5B}"/>
    <cellStyle name="Millares 3 11 2 2 6 3 2 2" xfId="35919" xr:uid="{FE3FC475-A71C-4C7E-B3AF-0F6DD65E3FD6}"/>
    <cellStyle name="Millares 3 11 2 2 6 3 3" xfId="21051" xr:uid="{08EC704A-F5B0-447E-91CE-4BDE4885F314}"/>
    <cellStyle name="Millares 3 11 2 2 6 3 3 2" xfId="42554" xr:uid="{75CD509C-2BAF-4ADC-9520-689C9A443BD7}"/>
    <cellStyle name="Millares 3 11 2 2 6 3 4" xfId="27656" xr:uid="{89320E26-9251-4811-8443-F150D73DAAEA}"/>
    <cellStyle name="Millares 3 11 2 2 6 3 5" xfId="49159" xr:uid="{B4E77179-3266-496F-8366-F2C5D8D5B061}"/>
    <cellStyle name="Millares 3 11 2 2 6 4" xfId="7791" xr:uid="{EA7EFA97-1812-403F-880A-2D77C6EEEBA0}"/>
    <cellStyle name="Millares 3 11 2 2 6 4 2" xfId="29294" xr:uid="{B9AA5BD4-C541-4F77-B4CA-688D8918E326}"/>
    <cellStyle name="Millares 3 11 2 2 6 5" xfId="9448" xr:uid="{1F7CBA24-CCC2-4C55-B11B-0A249A189DA3}"/>
    <cellStyle name="Millares 3 11 2 2 6 5 2" xfId="30951" xr:uid="{83DBAEA0-5AB1-4233-A405-AE2228139852}"/>
    <cellStyle name="Millares 3 11 2 2 6 6" xfId="16083" xr:uid="{46F806B2-23A5-4D23-A9EF-56CCE470CCDF}"/>
    <cellStyle name="Millares 3 11 2 2 6 6 2" xfId="37586" xr:uid="{EC3C249D-D114-4623-B33B-FE895518942A}"/>
    <cellStyle name="Millares 3 11 2 2 6 7" xfId="22688" xr:uid="{B5BE3825-4372-4C64-B126-26E2911E4EF7}"/>
    <cellStyle name="Millares 3 11 2 2 6 8" xfId="44191" xr:uid="{6262CADB-81FE-4052-B9F9-1E615EB6300E}"/>
    <cellStyle name="Millares 3 11 2 2 7" xfId="1870" xr:uid="{D5F56D73-2F41-4722-A006-B685487431E6}"/>
    <cellStyle name="Millares 3 11 2 2 7 2" xfId="10136" xr:uid="{33B47A61-9D80-4356-89F4-8045AA4FA1DC}"/>
    <cellStyle name="Millares 3 11 2 2 7 2 2" xfId="31639" xr:uid="{C6B4A80C-9E5C-4FCF-B281-517AAE39C9C8}"/>
    <cellStyle name="Millares 3 11 2 2 7 3" xfId="16771" xr:uid="{25362969-41C4-4273-868B-101ED85890A6}"/>
    <cellStyle name="Millares 3 11 2 2 7 3 2" xfId="38274" xr:uid="{D90A87E8-2B6F-4E89-8F22-6653BF4A541E}"/>
    <cellStyle name="Millares 3 11 2 2 7 4" xfId="23376" xr:uid="{1E9B2CD4-D768-49CB-9FD7-A78C42818278}"/>
    <cellStyle name="Millares 3 11 2 2 7 5" xfId="44879" xr:uid="{73CBFB15-AD59-4360-AD22-9F67EADFC1C7}"/>
    <cellStyle name="Millares 3 11 2 2 8" xfId="2555" xr:uid="{71CC43BB-7AF1-47E7-B7FE-5EA8CD233959}"/>
    <cellStyle name="Millares 3 11 2 2 8 2" xfId="10821" xr:uid="{E52EC262-567E-4A82-916E-32E7EA4440B2}"/>
    <cellStyle name="Millares 3 11 2 2 8 2 2" xfId="32324" xr:uid="{CA48D99E-B10F-45CF-A787-04245723ED95}"/>
    <cellStyle name="Millares 3 11 2 2 8 3" xfId="17456" xr:uid="{A34C094F-6174-45F5-A0D5-EF84AF609171}"/>
    <cellStyle name="Millares 3 11 2 2 8 3 2" xfId="38959" xr:uid="{D4BDE82F-7B05-438E-8E10-FECE2D4245F9}"/>
    <cellStyle name="Millares 3 11 2 2 8 4" xfId="24061" xr:uid="{4F2A297C-CBDF-4A86-8CDF-3C543975A394}"/>
    <cellStyle name="Millares 3 11 2 2 8 5" xfId="45564" xr:uid="{FE3EA201-C988-4D64-B1BF-51C633C91FE8}"/>
    <cellStyle name="Millares 3 11 2 2 9" xfId="3066" xr:uid="{9187B21F-5D2D-4BD7-9684-60807C3C497D}"/>
    <cellStyle name="Millares 3 11 2 2 9 2" xfId="11332" xr:uid="{F3C4C697-DCB4-4B1D-AA72-187BDA6C0499}"/>
    <cellStyle name="Millares 3 11 2 2 9 2 2" xfId="32835" xr:uid="{CF1DFCCE-993E-4E9D-9B6F-49EE8195EF37}"/>
    <cellStyle name="Millares 3 11 2 2 9 3" xfId="17967" xr:uid="{E9767212-D50C-473E-BFE1-397C6BA64AD2}"/>
    <cellStyle name="Millares 3 11 2 2 9 3 2" xfId="39470" xr:uid="{9AC2DA17-9197-44BF-A65E-FBE21837A2B0}"/>
    <cellStyle name="Millares 3 11 2 2 9 4" xfId="24572" xr:uid="{C03A7F4B-5EF3-4DB7-90BC-21329F929CFA}"/>
    <cellStyle name="Millares 3 11 2 2 9 5" xfId="46075" xr:uid="{39E98FC6-8A4B-4F5E-A889-61B375231B6F}"/>
    <cellStyle name="Millares 3 11 2 3" xfId="459" xr:uid="{D928C03F-F14D-4C4B-8C18-07B42EF0FDED}"/>
    <cellStyle name="Millares 3 11 2 3 10" xfId="7070" xr:uid="{3FFC10EE-BEAA-4967-9381-397454384B06}"/>
    <cellStyle name="Millares 3 11 2 3 10 2" xfId="28573" xr:uid="{B63CBEFE-0B4E-494D-B6E2-8C4DAF28B556}"/>
    <cellStyle name="Millares 3 11 2 3 11" xfId="8726" xr:uid="{69A6D0E6-E1C9-446A-95FF-0CB3FF696C7F}"/>
    <cellStyle name="Millares 3 11 2 3 11 2" xfId="30229" xr:uid="{09B00DE7-85BF-4A21-AE3F-790BF4E1F00B}"/>
    <cellStyle name="Millares 3 11 2 3 12" xfId="15362" xr:uid="{0A81FDED-487C-4785-B5D2-23393F20E4C9}"/>
    <cellStyle name="Millares 3 11 2 3 12 2" xfId="36865" xr:uid="{CA5CD70C-BDF2-4824-8E40-BA6773383BEF}"/>
    <cellStyle name="Millares 3 11 2 3 13" xfId="21967" xr:uid="{91DC8610-9D64-40D6-84D0-D3481C0CA755}"/>
    <cellStyle name="Millares 3 11 2 3 14" xfId="43470" xr:uid="{ED6A2BA5-1612-43B6-96E8-2FDB7D0D67E6}"/>
    <cellStyle name="Millares 3 11 2 3 2" xfId="741" xr:uid="{B632F4A0-019D-42E0-B317-A8384FBFD56B}"/>
    <cellStyle name="Millares 3 11 2 3 2 10" xfId="15642" xr:uid="{23D1462E-EDB4-4764-AD1F-0D8D1984FC6A}"/>
    <cellStyle name="Millares 3 11 2 3 2 10 2" xfId="37145" xr:uid="{4497F883-AFB9-4ED7-A1F3-D0F81CE75579}"/>
    <cellStyle name="Millares 3 11 2 3 2 11" xfId="22247" xr:uid="{0EB347AF-3420-42D6-86D7-BBD0B3E05DB7}"/>
    <cellStyle name="Millares 3 11 2 3 2 12" xfId="43750" xr:uid="{F3CA0B32-4281-4FF8-BCBD-9BA3ED304A56}"/>
    <cellStyle name="Millares 3 11 2 3 2 2" xfId="1687" xr:uid="{C315BDC5-2F88-443D-92EC-F3DF75846BE3}"/>
    <cellStyle name="Millares 3 11 2 3 2 2 2" xfId="4516" xr:uid="{69DEFCB4-C348-45FA-816D-F8EC85FB5445}"/>
    <cellStyle name="Millares 3 11 2 3 2 2 2 2" xfId="12782" xr:uid="{6341F38B-2CA8-4DD7-91BD-BAFECCF1C464}"/>
    <cellStyle name="Millares 3 11 2 3 2 2 2 2 2" xfId="34285" xr:uid="{8CED3F48-F18C-4ED4-8F1E-A2865B58852C}"/>
    <cellStyle name="Millares 3 11 2 3 2 2 2 3" xfId="19417" xr:uid="{B3819D4D-2874-4936-B799-866B0BCA0C27}"/>
    <cellStyle name="Millares 3 11 2 3 2 2 2 3 2" xfId="40920" xr:uid="{7257FDEE-CDBB-43A8-83A2-16DAA3D0E2A0}"/>
    <cellStyle name="Millares 3 11 2 3 2 2 2 4" xfId="26022" xr:uid="{EB709A08-5460-4E74-A9F3-9338689CDDC7}"/>
    <cellStyle name="Millares 3 11 2 3 2 2 2 5" xfId="47525" xr:uid="{7E814EE4-94F9-422C-B377-15042530E134}"/>
    <cellStyle name="Millares 3 11 2 3 2 2 3" xfId="6655" xr:uid="{D7820885-17B3-4EEC-ACDA-6443C142336B}"/>
    <cellStyle name="Millares 3 11 2 3 2 2 3 2" xfId="14921" xr:uid="{6D62B469-835B-44DC-8743-36453D4DC3EF}"/>
    <cellStyle name="Millares 3 11 2 3 2 2 3 2 2" xfId="36424" xr:uid="{86E77B2C-55F3-47CB-AF5F-4F1486EC7B3E}"/>
    <cellStyle name="Millares 3 11 2 3 2 2 3 3" xfId="21556" xr:uid="{5541687C-F29C-4F3C-A78E-D52CDFB2B028}"/>
    <cellStyle name="Millares 3 11 2 3 2 2 3 3 2" xfId="43059" xr:uid="{79B8C7C3-9603-42FF-94D1-EBD3D33231EE}"/>
    <cellStyle name="Millares 3 11 2 3 2 2 3 4" xfId="28161" xr:uid="{DA8F9167-60BC-41CB-9629-0378487743A6}"/>
    <cellStyle name="Millares 3 11 2 3 2 2 3 5" xfId="49664" xr:uid="{F0D99269-29F5-4961-8764-11E13F7D7534}"/>
    <cellStyle name="Millares 3 11 2 3 2 2 4" xfId="8296" xr:uid="{8B4CACE9-2064-49E7-B192-F143BF049C34}"/>
    <cellStyle name="Millares 3 11 2 3 2 2 4 2" xfId="29799" xr:uid="{E495FD32-BD47-424E-BD6B-7F3F9F55EC0E}"/>
    <cellStyle name="Millares 3 11 2 3 2 2 5" xfId="9953" xr:uid="{C03F22A5-E56B-465E-994A-1B6735B9B9B4}"/>
    <cellStyle name="Millares 3 11 2 3 2 2 5 2" xfId="31456" xr:uid="{D6BD41E7-6B46-431A-90C6-91992E8F7FF7}"/>
    <cellStyle name="Millares 3 11 2 3 2 2 6" xfId="16588" xr:uid="{E09D1A6C-6207-4050-892E-D21BBB6BDB62}"/>
    <cellStyle name="Millares 3 11 2 3 2 2 6 2" xfId="38091" xr:uid="{645BBB5F-281E-4E5F-929D-45C04D8D2866}"/>
    <cellStyle name="Millares 3 11 2 3 2 2 7" xfId="23193" xr:uid="{853FC1EF-03FF-4BF1-9F21-447633ACC807}"/>
    <cellStyle name="Millares 3 11 2 3 2 2 8" xfId="44696" xr:uid="{88BAE0DB-C4A5-41C1-A0B6-055FF4E43E06}"/>
    <cellStyle name="Millares 3 11 2 3 2 3" xfId="2374" xr:uid="{57440591-44BE-42B0-9404-30BD666C0DAC}"/>
    <cellStyle name="Millares 3 11 2 3 2 3 2" xfId="10640" xr:uid="{FE292569-C076-4133-919F-43537F0455FF}"/>
    <cellStyle name="Millares 3 11 2 3 2 3 2 2" xfId="32143" xr:uid="{494DAD28-9987-4AC2-80EF-92A0769B00FE}"/>
    <cellStyle name="Millares 3 11 2 3 2 3 3" xfId="17275" xr:uid="{BACD89F9-7A2A-4158-AFDD-91CF5F44A2D7}"/>
    <cellStyle name="Millares 3 11 2 3 2 3 3 2" xfId="38778" xr:uid="{15C36D17-EE57-4224-BAB9-2FF8FD607946}"/>
    <cellStyle name="Millares 3 11 2 3 2 3 4" xfId="23880" xr:uid="{813C02EB-3B90-4FC4-AB96-BE27E281ED02}"/>
    <cellStyle name="Millares 3 11 2 3 2 3 5" xfId="45383" xr:uid="{55C7A684-3A6E-40D6-91BC-DE75EFC2BD05}"/>
    <cellStyle name="Millares 3 11 2 3 2 4" xfId="2891" xr:uid="{18D9D226-6A93-4BDF-821E-179467BC2EC4}"/>
    <cellStyle name="Millares 3 11 2 3 2 4 2" xfId="11157" xr:uid="{4893AAE0-25EE-400F-8AF9-B0B1C19CB47D}"/>
    <cellStyle name="Millares 3 11 2 3 2 4 2 2" xfId="32660" xr:uid="{EEC70A21-6D85-46E1-9C14-7ECAD90F5B2A}"/>
    <cellStyle name="Millares 3 11 2 3 2 4 3" xfId="17792" xr:uid="{24C7B103-4B5C-462C-BDF1-1D7E9F196D4F}"/>
    <cellStyle name="Millares 3 11 2 3 2 4 3 2" xfId="39295" xr:uid="{4FA16B16-9D56-4CAC-B332-B8A0481002A1}"/>
    <cellStyle name="Millares 3 11 2 3 2 4 4" xfId="24397" xr:uid="{32B5CCEF-6D04-49AD-868C-F5ECDBA2EA36}"/>
    <cellStyle name="Millares 3 11 2 3 2 4 5" xfId="45900" xr:uid="{5AF6BE38-DE65-4651-A306-611344A65A65}"/>
    <cellStyle name="Millares 3 11 2 3 2 5" xfId="3570" xr:uid="{B1856729-9D68-4F80-B9C6-C3D92DF37CA5}"/>
    <cellStyle name="Millares 3 11 2 3 2 5 2" xfId="11836" xr:uid="{FC62DF85-1F3D-4606-B276-C9FA913FD9EE}"/>
    <cellStyle name="Millares 3 11 2 3 2 5 2 2" xfId="33339" xr:uid="{1B4304C5-61A9-4D03-915B-51420419A200}"/>
    <cellStyle name="Millares 3 11 2 3 2 5 3" xfId="18471" xr:uid="{2C588089-663F-41FC-B5DC-779E4DF4919E}"/>
    <cellStyle name="Millares 3 11 2 3 2 5 3 2" xfId="39974" xr:uid="{72B79C6B-373B-4F45-99EE-E2147D9C6165}"/>
    <cellStyle name="Millares 3 11 2 3 2 5 4" xfId="25076" xr:uid="{49885D30-37EA-405E-A34E-80A584231A22}"/>
    <cellStyle name="Millares 3 11 2 3 2 5 5" xfId="46579" xr:uid="{EB5D3162-1EDC-463F-AB30-D5E4FFAFFF0B}"/>
    <cellStyle name="Millares 3 11 2 3 2 6" xfId="5035" xr:uid="{B05AAB3A-258F-417A-B60D-39582128E6B0}"/>
    <cellStyle name="Millares 3 11 2 3 2 6 2" xfId="13301" xr:uid="{CB85382F-C641-46CD-B3DC-269D6218F57E}"/>
    <cellStyle name="Millares 3 11 2 3 2 6 2 2" xfId="34804" xr:uid="{86BF430E-ACCE-4600-8F5E-47A97D9ECC7D}"/>
    <cellStyle name="Millares 3 11 2 3 2 6 3" xfId="19936" xr:uid="{0EBF9B36-0796-47A9-A6CE-DCBED03190F3}"/>
    <cellStyle name="Millares 3 11 2 3 2 6 3 2" xfId="41439" xr:uid="{DE59B32F-E415-42F7-9FE3-43F058F11280}"/>
    <cellStyle name="Millares 3 11 2 3 2 6 4" xfId="26541" xr:uid="{6700F387-F5C8-45FB-9FA3-05C60845FD7D}"/>
    <cellStyle name="Millares 3 11 2 3 2 6 5" xfId="48044" xr:uid="{C0018F6C-FC98-4361-9DB6-FD1A98CF89B1}"/>
    <cellStyle name="Millares 3 11 2 3 2 7" xfId="5709" xr:uid="{3CE1E802-A6F9-4D67-A153-BE828FED2CE1}"/>
    <cellStyle name="Millares 3 11 2 3 2 7 2" xfId="13975" xr:uid="{0463DCCC-0990-44AE-BF14-6ADB071BCFC5}"/>
    <cellStyle name="Millares 3 11 2 3 2 7 2 2" xfId="35478" xr:uid="{A6FF58B6-0459-40D9-9FB5-B9C89F55E00E}"/>
    <cellStyle name="Millares 3 11 2 3 2 7 3" xfId="20610" xr:uid="{B06FAA13-775B-4864-9C34-60609F8C85DA}"/>
    <cellStyle name="Millares 3 11 2 3 2 7 3 2" xfId="42113" xr:uid="{4A54C074-A51D-4AA1-A0C3-10B50E9831DA}"/>
    <cellStyle name="Millares 3 11 2 3 2 7 4" xfId="27215" xr:uid="{AA40AD9D-402B-4243-AFCC-3BC73409AB10}"/>
    <cellStyle name="Millares 3 11 2 3 2 7 5" xfId="48718" xr:uid="{3B69A765-542A-4CF5-810A-A88DAFBD8FF1}"/>
    <cellStyle name="Millares 3 11 2 3 2 8" xfId="7350" xr:uid="{12A408B3-5432-4990-9037-68219E28C7D0}"/>
    <cellStyle name="Millares 3 11 2 3 2 8 2" xfId="28853" xr:uid="{FD7882C3-D5A8-4D2E-AE27-4EFB65E59027}"/>
    <cellStyle name="Millares 3 11 2 3 2 9" xfId="9007" xr:uid="{30DDEC61-E039-4647-BA7A-2A85F5383882}"/>
    <cellStyle name="Millares 3 11 2 3 2 9 2" xfId="30510" xr:uid="{C13706D8-CC7B-49A3-B7EB-B00C391F7A21}"/>
    <cellStyle name="Millares 3 11 2 3 3" xfId="1011" xr:uid="{1D962F48-A182-458A-9E0F-6A6790AB0FD3}"/>
    <cellStyle name="Millares 3 11 2 3 3 2" xfId="3840" xr:uid="{D6A4DD89-B017-4B88-9029-D1442EE79041}"/>
    <cellStyle name="Millares 3 11 2 3 3 2 2" xfId="12106" xr:uid="{7C1BC04E-FDB0-442B-B228-CAEF979C8861}"/>
    <cellStyle name="Millares 3 11 2 3 3 2 2 2" xfId="33609" xr:uid="{2DCBC332-C5B1-4F90-98A1-759E5C91C1BB}"/>
    <cellStyle name="Millares 3 11 2 3 3 2 3" xfId="18741" xr:uid="{77F09F73-E9EE-4E78-A91F-562105C043A3}"/>
    <cellStyle name="Millares 3 11 2 3 3 2 3 2" xfId="40244" xr:uid="{501EB5C0-E67A-4A14-9B84-D45B539DC215}"/>
    <cellStyle name="Millares 3 11 2 3 3 2 4" xfId="25346" xr:uid="{B40E1CF3-16EE-4024-B2E9-5D5318F62DB4}"/>
    <cellStyle name="Millares 3 11 2 3 3 2 5" xfId="46849" xr:uid="{3F5AAE84-E498-4B73-B053-D8A9E1FBCFE3}"/>
    <cellStyle name="Millares 3 11 2 3 3 3" xfId="5979" xr:uid="{4DC111DA-F25F-4628-B72B-ED661890BDFB}"/>
    <cellStyle name="Millares 3 11 2 3 3 3 2" xfId="14245" xr:uid="{2CB9542C-0428-40F5-8687-EE82512BEFE0}"/>
    <cellStyle name="Millares 3 11 2 3 3 3 2 2" xfId="35748" xr:uid="{AAD33BD7-621D-4D31-890D-B422F0E6991F}"/>
    <cellStyle name="Millares 3 11 2 3 3 3 3" xfId="20880" xr:uid="{1F1FC021-9328-4756-BF64-A56421278FBD}"/>
    <cellStyle name="Millares 3 11 2 3 3 3 3 2" xfId="42383" xr:uid="{F4583E34-5F32-4808-A0CC-BD7864C5CBEC}"/>
    <cellStyle name="Millares 3 11 2 3 3 3 4" xfId="27485" xr:uid="{0144D1D2-31D6-4914-8BD4-BD624D082728}"/>
    <cellStyle name="Millares 3 11 2 3 3 3 5" xfId="48988" xr:uid="{92D36EC5-415E-43FE-B58B-38B513FA14EA}"/>
    <cellStyle name="Millares 3 11 2 3 3 4" xfId="7620" xr:uid="{49E79665-4FB2-4325-948A-C012D5C89C3F}"/>
    <cellStyle name="Millares 3 11 2 3 3 4 2" xfId="29123" xr:uid="{CBFC975C-8177-4A3D-B0FF-37E10E2E310B}"/>
    <cellStyle name="Millares 3 11 2 3 3 5" xfId="9277" xr:uid="{B0AC47D0-4F36-4B24-BE57-01E4F82856B9}"/>
    <cellStyle name="Millares 3 11 2 3 3 5 2" xfId="30780" xr:uid="{FC52E819-7C7E-4756-8CF1-8BC5AE63C790}"/>
    <cellStyle name="Millares 3 11 2 3 3 6" xfId="15912" xr:uid="{7FF82875-2AE7-4CFE-A30B-E577102DAC3F}"/>
    <cellStyle name="Millares 3 11 2 3 3 6 2" xfId="37415" xr:uid="{BC861516-B978-431F-8679-5342D67E1F5C}"/>
    <cellStyle name="Millares 3 11 2 3 3 7" xfId="22517" xr:uid="{8DDE0F79-948B-4D74-BC5D-6A6C8C0C5771}"/>
    <cellStyle name="Millares 3 11 2 3 3 8" xfId="44020" xr:uid="{05543EA2-31F3-4524-B770-824B03A770E4}"/>
    <cellStyle name="Millares 3 11 2 3 4" xfId="1407" xr:uid="{57779E33-37D0-4FAC-9279-764437985FA7}"/>
    <cellStyle name="Millares 3 11 2 3 4 2" xfId="4236" xr:uid="{49692AF1-D324-49FF-9106-E67D5185FDA8}"/>
    <cellStyle name="Millares 3 11 2 3 4 2 2" xfId="12502" xr:uid="{3657224D-6E83-4ECC-B76F-A159CE3A67AE}"/>
    <cellStyle name="Millares 3 11 2 3 4 2 2 2" xfId="34005" xr:uid="{B69F0E47-27BE-4732-BF03-146B499EEFA7}"/>
    <cellStyle name="Millares 3 11 2 3 4 2 3" xfId="19137" xr:uid="{E65340A8-A159-42F0-81FA-EB37595AAC55}"/>
    <cellStyle name="Millares 3 11 2 3 4 2 3 2" xfId="40640" xr:uid="{C28A7ADE-20B6-4E62-B414-2E5011B44453}"/>
    <cellStyle name="Millares 3 11 2 3 4 2 4" xfId="25742" xr:uid="{8B593086-1C5F-49A8-B0F7-B12F3ED4BE76}"/>
    <cellStyle name="Millares 3 11 2 3 4 2 5" xfId="47245" xr:uid="{0C234613-173D-42D5-B558-6040541B397A}"/>
    <cellStyle name="Millares 3 11 2 3 4 3" xfId="6375" xr:uid="{875F80BE-7814-4C33-81E3-00F56443BBBE}"/>
    <cellStyle name="Millares 3 11 2 3 4 3 2" xfId="14641" xr:uid="{3598DEEC-5DE3-49C0-8FA8-3A7C147B6146}"/>
    <cellStyle name="Millares 3 11 2 3 4 3 2 2" xfId="36144" xr:uid="{AB27B662-37A0-45E5-98BF-63C8C4029A5B}"/>
    <cellStyle name="Millares 3 11 2 3 4 3 3" xfId="21276" xr:uid="{898C7ED3-F9DF-4DCB-8EFF-7CCE9D302372}"/>
    <cellStyle name="Millares 3 11 2 3 4 3 3 2" xfId="42779" xr:uid="{8A38F135-6ACB-4BED-9C4B-346082A33BE6}"/>
    <cellStyle name="Millares 3 11 2 3 4 3 4" xfId="27881" xr:uid="{21A784A5-7B0C-4EB0-AF36-D2B176A843E6}"/>
    <cellStyle name="Millares 3 11 2 3 4 3 5" xfId="49384" xr:uid="{ECA403A5-6A43-45E1-B8AF-1EFF4E5C50C0}"/>
    <cellStyle name="Millares 3 11 2 3 4 4" xfId="8016" xr:uid="{98BEE952-9C7D-4532-B007-82A42C2E0AE5}"/>
    <cellStyle name="Millares 3 11 2 3 4 4 2" xfId="29519" xr:uid="{189A406E-5AFB-486D-B23B-19A91868F241}"/>
    <cellStyle name="Millares 3 11 2 3 4 5" xfId="9673" xr:uid="{A137CA64-DAE1-4EC6-B0DC-083CA4C0719C}"/>
    <cellStyle name="Millares 3 11 2 3 4 5 2" xfId="31176" xr:uid="{FC29C27B-3A13-4038-B18D-A2BF178D5678}"/>
    <cellStyle name="Millares 3 11 2 3 4 6" xfId="16308" xr:uid="{3C01F2BC-53A2-4028-9A78-468D1F0F6C08}"/>
    <cellStyle name="Millares 3 11 2 3 4 6 2" xfId="37811" xr:uid="{9683BE2C-3CF0-432F-9E49-E8EA68C55A00}"/>
    <cellStyle name="Millares 3 11 2 3 4 7" xfId="22913" xr:uid="{CFC90B48-2E8B-4ACD-9EAC-E839B47924DE}"/>
    <cellStyle name="Millares 3 11 2 3 4 8" xfId="44416" xr:uid="{5DEEFC34-AF8D-4539-B55F-9AC3CF62226D}"/>
    <cellStyle name="Millares 3 11 2 3 5" xfId="2094" xr:uid="{1007E997-F782-46C0-AC9C-D98E5DBF1E05}"/>
    <cellStyle name="Millares 3 11 2 3 5 2" xfId="10360" xr:uid="{875D6494-1B8C-4CA4-A63B-49DF50C3F114}"/>
    <cellStyle name="Millares 3 11 2 3 5 2 2" xfId="31863" xr:uid="{61B75090-84A0-4884-A6BD-FA13E246CBA7}"/>
    <cellStyle name="Millares 3 11 2 3 5 3" xfId="16995" xr:uid="{E6538A4C-D9E7-436D-83EC-63F3370776EC}"/>
    <cellStyle name="Millares 3 11 2 3 5 3 2" xfId="38498" xr:uid="{91DC9D56-D8BE-41FC-AC40-2AADCFA9E5E0}"/>
    <cellStyle name="Millares 3 11 2 3 5 4" xfId="23600" xr:uid="{80F2DD20-8EBB-4132-988E-C2BA2118B5A3}"/>
    <cellStyle name="Millares 3 11 2 3 5 5" xfId="45103" xr:uid="{07B33EF8-A02A-43A3-B346-9AEFD90F9E7D}"/>
    <cellStyle name="Millares 3 11 2 3 6" xfId="2642" xr:uid="{64CE6A5D-DBBD-493F-95FC-6A284A92D74D}"/>
    <cellStyle name="Millares 3 11 2 3 6 2" xfId="10908" xr:uid="{B7D85FB7-FEC9-412F-9BD6-14F6B3469C8B}"/>
    <cellStyle name="Millares 3 11 2 3 6 2 2" xfId="32411" xr:uid="{06E3FCAB-0D1E-40F1-8919-1C2859DA012F}"/>
    <cellStyle name="Millares 3 11 2 3 6 3" xfId="17543" xr:uid="{8432ED7B-2F38-4DAD-B9A4-32C3739EB91E}"/>
    <cellStyle name="Millares 3 11 2 3 6 3 2" xfId="39046" xr:uid="{F2F0E0E0-FC9C-4BC1-84B8-2A3019944348}"/>
    <cellStyle name="Millares 3 11 2 3 6 4" xfId="24148" xr:uid="{B37619DE-2123-48A6-8CAE-D06F6F3820F0}"/>
    <cellStyle name="Millares 3 11 2 3 6 5" xfId="45651" xr:uid="{C306FB02-C57D-4DA0-A6A3-655DCB6B0A7B}"/>
    <cellStyle name="Millares 3 11 2 3 7" xfId="3290" xr:uid="{FDA7FF34-20F4-4595-B6C1-4DF4912AB084}"/>
    <cellStyle name="Millares 3 11 2 3 7 2" xfId="11556" xr:uid="{B2381BB1-6E99-4CC4-8181-6C0D330420E6}"/>
    <cellStyle name="Millares 3 11 2 3 7 2 2" xfId="33059" xr:uid="{8689B55B-D524-46C0-8E4B-C111556E1841}"/>
    <cellStyle name="Millares 3 11 2 3 7 3" xfId="18191" xr:uid="{7644491B-DC53-4574-9037-9C09149D2A75}"/>
    <cellStyle name="Millares 3 11 2 3 7 3 2" xfId="39694" xr:uid="{48905DBF-C7EF-4F54-8354-B220353E93F9}"/>
    <cellStyle name="Millares 3 11 2 3 7 4" xfId="24796" xr:uid="{7FC92EB7-64AA-4A0D-9F26-8DF02F098E8C}"/>
    <cellStyle name="Millares 3 11 2 3 7 5" xfId="46299" xr:uid="{6929139D-9806-4F86-B861-182C9DC70547}"/>
    <cellStyle name="Millares 3 11 2 3 8" xfId="4786" xr:uid="{FF479683-5C11-4C8D-9D1C-74EB3FF490FC}"/>
    <cellStyle name="Millares 3 11 2 3 8 2" xfId="13052" xr:uid="{3BEA0FC7-514C-4052-963A-BE694BE0A047}"/>
    <cellStyle name="Millares 3 11 2 3 8 2 2" xfId="34555" xr:uid="{A62507C2-0A2E-46C6-A7C2-4D81EA6894FB}"/>
    <cellStyle name="Millares 3 11 2 3 8 3" xfId="19687" xr:uid="{9FD8A9B3-0C9F-4AB8-AA0F-BE43AF74F9DA}"/>
    <cellStyle name="Millares 3 11 2 3 8 3 2" xfId="41190" xr:uid="{72208426-3150-40C8-A6FC-2498F0B969B6}"/>
    <cellStyle name="Millares 3 11 2 3 8 4" xfId="26292" xr:uid="{8FBA3AF4-05EE-4AF4-8751-D3C578C59985}"/>
    <cellStyle name="Millares 3 11 2 3 8 5" xfId="47795" xr:uid="{3D3DEFB6-29D9-4505-9E9A-AC39ED3CD64E}"/>
    <cellStyle name="Millares 3 11 2 3 9" xfId="5429" xr:uid="{C232F184-0879-4103-AE5C-BD0FBE7FE18C}"/>
    <cellStyle name="Millares 3 11 2 3 9 2" xfId="13695" xr:uid="{AF721431-0B7E-4FA7-B403-0F1169B35D8C}"/>
    <cellStyle name="Millares 3 11 2 3 9 2 2" xfId="35198" xr:uid="{B1EEEBBD-77C2-47A4-8786-EB01C4E01150}"/>
    <cellStyle name="Millares 3 11 2 3 9 3" xfId="20330" xr:uid="{E1776D4D-4F64-4D7D-BE5F-C38CE13E6E00}"/>
    <cellStyle name="Millares 3 11 2 3 9 3 2" xfId="41833" xr:uid="{9458CF97-907F-4205-BB3F-5828FBF1B463}"/>
    <cellStyle name="Millares 3 11 2 3 9 4" xfId="26935" xr:uid="{DB2B196C-1C85-4074-8821-68C456DADDF3}"/>
    <cellStyle name="Millares 3 11 2 3 9 5" xfId="48438" xr:uid="{B5679BFE-F8C7-4BDE-8986-F0C6660CDFC4}"/>
    <cellStyle name="Millares 3 11 2 4" xfId="332" xr:uid="{78D7A69E-A47E-4AEC-BA7A-92584CB2525C}"/>
    <cellStyle name="Millares 3 11 2 4 10" xfId="15235" xr:uid="{515447D3-B85C-4A1F-B18F-01F83063A521}"/>
    <cellStyle name="Millares 3 11 2 4 10 2" xfId="36738" xr:uid="{F8E23238-9BB1-48B9-9D96-04F4969D8471}"/>
    <cellStyle name="Millares 3 11 2 4 11" xfId="21840" xr:uid="{43EF7682-0A52-45ED-9E93-E66D0F1457AE}"/>
    <cellStyle name="Millares 3 11 2 4 12" xfId="43343" xr:uid="{0FD96D76-FE2D-4014-8F74-64FCB3FC2222}"/>
    <cellStyle name="Millares 3 11 2 4 2" xfId="1280" xr:uid="{C7B5F34F-0D41-420E-A88C-09F3C55488A9}"/>
    <cellStyle name="Millares 3 11 2 4 2 2" xfId="4109" xr:uid="{424F3A04-8FA6-4B33-986C-28842E42A86A}"/>
    <cellStyle name="Millares 3 11 2 4 2 2 2" xfId="12375" xr:uid="{B16500D8-8C8F-4B74-AD31-74D524463413}"/>
    <cellStyle name="Millares 3 11 2 4 2 2 2 2" xfId="33878" xr:uid="{25052EB0-8211-4509-A45C-29A530872539}"/>
    <cellStyle name="Millares 3 11 2 4 2 2 3" xfId="19010" xr:uid="{74A6A674-7249-457A-94A3-5DE93500EA7B}"/>
    <cellStyle name="Millares 3 11 2 4 2 2 3 2" xfId="40513" xr:uid="{FA23CA84-7E9F-4E26-AA36-80E908E15849}"/>
    <cellStyle name="Millares 3 11 2 4 2 2 4" xfId="25615" xr:uid="{85F4054C-EFA5-4826-BE16-A938E238F3B9}"/>
    <cellStyle name="Millares 3 11 2 4 2 2 5" xfId="47118" xr:uid="{84E48A4A-B926-462B-87BF-03B499CC95A3}"/>
    <cellStyle name="Millares 3 11 2 4 2 3" xfId="6248" xr:uid="{B95FBFB1-5ACF-4DD5-896A-CC41CFE38722}"/>
    <cellStyle name="Millares 3 11 2 4 2 3 2" xfId="14514" xr:uid="{41CB208C-5E58-4988-A270-0DEC6BF5BC1D}"/>
    <cellStyle name="Millares 3 11 2 4 2 3 2 2" xfId="36017" xr:uid="{B49D7225-5574-4366-8F88-D4D7773C3C85}"/>
    <cellStyle name="Millares 3 11 2 4 2 3 3" xfId="21149" xr:uid="{DAF0FC88-9A6B-4AF8-BB2B-442B9C437263}"/>
    <cellStyle name="Millares 3 11 2 4 2 3 3 2" xfId="42652" xr:uid="{5010CDC4-E320-4F6A-84FE-451ED04054CD}"/>
    <cellStyle name="Millares 3 11 2 4 2 3 4" xfId="27754" xr:uid="{48C5F8CA-AD2A-4CA4-B439-712B5EB87958}"/>
    <cellStyle name="Millares 3 11 2 4 2 3 5" xfId="49257" xr:uid="{A7336CA4-7914-4775-8F2C-10694769292E}"/>
    <cellStyle name="Millares 3 11 2 4 2 4" xfId="7889" xr:uid="{E468E466-784D-4494-A3BE-AE5AAFD4DDF5}"/>
    <cellStyle name="Millares 3 11 2 4 2 4 2" xfId="29392" xr:uid="{7858DAE8-0D83-4A11-819B-77451B75C3B4}"/>
    <cellStyle name="Millares 3 11 2 4 2 5" xfId="9546" xr:uid="{2EC045E5-0825-4EC8-9B77-054055BDF145}"/>
    <cellStyle name="Millares 3 11 2 4 2 5 2" xfId="31049" xr:uid="{530E4314-8FD3-488F-8706-39616FB3B006}"/>
    <cellStyle name="Millares 3 11 2 4 2 6" xfId="16181" xr:uid="{A8C9ABC4-C7FB-4A0F-81A2-3E4DC6988377}"/>
    <cellStyle name="Millares 3 11 2 4 2 6 2" xfId="37684" xr:uid="{056B0C78-6296-4E4D-90D4-28F933FBCB53}"/>
    <cellStyle name="Millares 3 11 2 4 2 7" xfId="22786" xr:uid="{F0E6EF66-C5D0-4FE0-9211-F415694613CB}"/>
    <cellStyle name="Millares 3 11 2 4 2 8" xfId="44289" xr:uid="{9AC45523-FD71-456B-84BD-9BE528933639}"/>
    <cellStyle name="Millares 3 11 2 4 3" xfId="1967" xr:uid="{2858CB44-AF1F-453F-AD7B-994732367762}"/>
    <cellStyle name="Millares 3 11 2 4 3 2" xfId="10233" xr:uid="{1F9CFD62-EB29-4628-AEB7-CD07C6109EAD}"/>
    <cellStyle name="Millares 3 11 2 4 3 2 2" xfId="31736" xr:uid="{3F5D5334-827A-480A-8A60-DC61CEB98711}"/>
    <cellStyle name="Millares 3 11 2 4 3 3" xfId="16868" xr:uid="{63AAEB50-F474-4D9A-8202-3AA258D1FB2B}"/>
    <cellStyle name="Millares 3 11 2 4 3 3 2" xfId="38371" xr:uid="{580C6F73-7310-4014-9DA4-0661576DE339}"/>
    <cellStyle name="Millares 3 11 2 4 3 4" xfId="23473" xr:uid="{4F01DFE7-86AE-4255-BB7E-880954C362D2}"/>
    <cellStyle name="Millares 3 11 2 4 3 5" xfId="44976" xr:uid="{EF81C36F-A8FF-4E07-9F93-1548F80C953D}"/>
    <cellStyle name="Millares 3 11 2 4 4" xfId="2766" xr:uid="{8BFBB2E7-3E4A-49F4-8442-C38118F31A1B}"/>
    <cellStyle name="Millares 3 11 2 4 4 2" xfId="11032" xr:uid="{8DCC0035-0E5B-48C4-9EC0-E7C02F628864}"/>
    <cellStyle name="Millares 3 11 2 4 4 2 2" xfId="32535" xr:uid="{92DFB293-63FF-4879-8737-CFC36764FBCD}"/>
    <cellStyle name="Millares 3 11 2 4 4 3" xfId="17667" xr:uid="{4E1FD938-F2AE-46E3-9F1F-D0DF1A78E6C3}"/>
    <cellStyle name="Millares 3 11 2 4 4 3 2" xfId="39170" xr:uid="{84B6A1C1-9CBC-4090-BC0A-AD76B25490A5}"/>
    <cellStyle name="Millares 3 11 2 4 4 4" xfId="24272" xr:uid="{27340FCF-8036-4DB4-A274-3DF308D9CE57}"/>
    <cellStyle name="Millares 3 11 2 4 4 5" xfId="45775" xr:uid="{F8F984FA-786D-40EA-98D3-A95D4EF1CFC5}"/>
    <cellStyle name="Millares 3 11 2 4 5" xfId="3163" xr:uid="{5CAC33CD-87CE-44DD-B5F2-A4EC2E0D8FBA}"/>
    <cellStyle name="Millares 3 11 2 4 5 2" xfId="11429" xr:uid="{49C47F01-D93B-4588-B93E-602883D826D1}"/>
    <cellStyle name="Millares 3 11 2 4 5 2 2" xfId="32932" xr:uid="{76F3FC6B-6808-48B8-81FE-A20BA2A049C6}"/>
    <cellStyle name="Millares 3 11 2 4 5 3" xfId="18064" xr:uid="{FE50DC30-3B72-4E74-B536-09EED5B3661F}"/>
    <cellStyle name="Millares 3 11 2 4 5 3 2" xfId="39567" xr:uid="{ED3A5CAC-035B-49E2-8C76-692E0B82A271}"/>
    <cellStyle name="Millares 3 11 2 4 5 4" xfId="24669" xr:uid="{71E37B8E-E134-420E-9FA8-E6A96C4AACD1}"/>
    <cellStyle name="Millares 3 11 2 4 5 5" xfId="46172" xr:uid="{A6841BF6-EDFA-46DF-A18E-E52C97EDF101}"/>
    <cellStyle name="Millares 3 11 2 4 6" xfId="4910" xr:uid="{DADA79F2-34C6-45ED-BBE8-C1C0D8514B7E}"/>
    <cellStyle name="Millares 3 11 2 4 6 2" xfId="13176" xr:uid="{FDB6F043-C906-4F6E-A93A-F250AE3C1332}"/>
    <cellStyle name="Millares 3 11 2 4 6 2 2" xfId="34679" xr:uid="{3761DF6D-45F3-42D3-BA15-07B768639B66}"/>
    <cellStyle name="Millares 3 11 2 4 6 3" xfId="19811" xr:uid="{29E88CE0-E50A-4D3C-B1E6-BCBFEE8E8DBA}"/>
    <cellStyle name="Millares 3 11 2 4 6 3 2" xfId="41314" xr:uid="{196D5D5C-07D3-4408-8D90-F0178D46E208}"/>
    <cellStyle name="Millares 3 11 2 4 6 4" xfId="26416" xr:uid="{82395170-4777-4475-BD4A-9ADF40F52968}"/>
    <cellStyle name="Millares 3 11 2 4 6 5" xfId="47919" xr:uid="{9AD46683-21D2-4CAA-AAF8-786307582D5D}"/>
    <cellStyle name="Millares 3 11 2 4 7" xfId="5302" xr:uid="{08BA6752-492A-4B27-A61A-E893DF1571B1}"/>
    <cellStyle name="Millares 3 11 2 4 7 2" xfId="13568" xr:uid="{5B5C0AEF-0DB0-4CA0-8980-52D42EA71FF0}"/>
    <cellStyle name="Millares 3 11 2 4 7 2 2" xfId="35071" xr:uid="{2AB4CC9C-E1A7-44DE-AACA-1B3C9DCEBC66}"/>
    <cellStyle name="Millares 3 11 2 4 7 3" xfId="20203" xr:uid="{FEEED479-F348-4F30-AF4D-FF950F487DE0}"/>
    <cellStyle name="Millares 3 11 2 4 7 3 2" xfId="41706" xr:uid="{26ABDD70-2387-4F70-883A-53C780E3BE92}"/>
    <cellStyle name="Millares 3 11 2 4 7 4" xfId="26808" xr:uid="{002E3F0F-64CB-405A-8639-B204BBF31EBB}"/>
    <cellStyle name="Millares 3 11 2 4 7 5" xfId="48311" xr:uid="{33046000-399E-4A97-978B-21CFB76E064F}"/>
    <cellStyle name="Millares 3 11 2 4 8" xfId="6943" xr:uid="{BAB063F3-CFE3-44F5-A9A7-EE8CB9AA5794}"/>
    <cellStyle name="Millares 3 11 2 4 8 2" xfId="28446" xr:uid="{464BAA24-C32D-4F1F-8760-12C6F21D40A9}"/>
    <cellStyle name="Millares 3 11 2 4 9" xfId="8599" xr:uid="{66ED9E7D-21B5-483D-A110-B417ABE3E698}"/>
    <cellStyle name="Millares 3 11 2 4 9 2" xfId="30102" xr:uid="{A1241905-D2B9-47CA-980E-6128A29454B3}"/>
    <cellStyle name="Millares 3 11 2 5" xfId="616" xr:uid="{266D60D6-2289-48F2-A598-70C7DFDED69D}"/>
    <cellStyle name="Millares 3 11 2 5 10" xfId="43625" xr:uid="{AD155F4A-A4CC-4CC4-838B-24194834BA52}"/>
    <cellStyle name="Millares 3 11 2 5 2" xfId="1562" xr:uid="{0AD6F9C2-8B9C-4C2C-87C6-A2AB7927D4AA}"/>
    <cellStyle name="Millares 3 11 2 5 2 2" xfId="4391" xr:uid="{9848CD66-C566-451E-9B80-AA6826080025}"/>
    <cellStyle name="Millares 3 11 2 5 2 2 2" xfId="12657" xr:uid="{F2F02605-48BA-4CB1-A85B-C4490ACBA851}"/>
    <cellStyle name="Millares 3 11 2 5 2 2 2 2" xfId="34160" xr:uid="{8693F8DF-80C6-4563-B1CE-90BC9197EB1B}"/>
    <cellStyle name="Millares 3 11 2 5 2 2 3" xfId="19292" xr:uid="{95CC0362-116D-49E7-B630-8A0C35EF2F2F}"/>
    <cellStyle name="Millares 3 11 2 5 2 2 3 2" xfId="40795" xr:uid="{012A3D1E-60EC-4A58-8EA0-4F0B84453066}"/>
    <cellStyle name="Millares 3 11 2 5 2 2 4" xfId="25897" xr:uid="{B09DBC16-D423-41E8-BB1D-FB9507611664}"/>
    <cellStyle name="Millares 3 11 2 5 2 2 5" xfId="47400" xr:uid="{9CC5C0D5-6E42-46A2-8C7D-3D73A797AD7C}"/>
    <cellStyle name="Millares 3 11 2 5 2 3" xfId="6530" xr:uid="{4B5E46B0-D15A-45A3-A2C7-0DC201CA50A3}"/>
    <cellStyle name="Millares 3 11 2 5 2 3 2" xfId="14796" xr:uid="{5AAD6A0D-A853-4107-A03D-5AA604413BFE}"/>
    <cellStyle name="Millares 3 11 2 5 2 3 2 2" xfId="36299" xr:uid="{6F96CF37-A5F4-4130-ABAB-E647CAE4E26D}"/>
    <cellStyle name="Millares 3 11 2 5 2 3 3" xfId="21431" xr:uid="{CB6AA92A-08C8-4654-A6AA-BE8903210BCC}"/>
    <cellStyle name="Millares 3 11 2 5 2 3 3 2" xfId="42934" xr:uid="{4AE62B76-1E6E-49DF-BF3C-FDA97DA1E485}"/>
    <cellStyle name="Millares 3 11 2 5 2 3 4" xfId="28036" xr:uid="{D827E561-5598-4A5C-B52B-231EE25A5CC5}"/>
    <cellStyle name="Millares 3 11 2 5 2 3 5" xfId="49539" xr:uid="{07125809-4AE1-438B-8BB5-C5134CF5CF71}"/>
    <cellStyle name="Millares 3 11 2 5 2 4" xfId="8171" xr:uid="{3729F2E3-7463-430E-9F96-6B2C06DE5345}"/>
    <cellStyle name="Millares 3 11 2 5 2 4 2" xfId="29674" xr:uid="{A112806C-9AB4-44C6-83BC-C4CAD1BCFEF2}"/>
    <cellStyle name="Millares 3 11 2 5 2 5" xfId="9828" xr:uid="{6C35E377-9F57-408A-A272-82C9E394A7C9}"/>
    <cellStyle name="Millares 3 11 2 5 2 5 2" xfId="31331" xr:uid="{9B0E1E87-53BD-4F40-96B7-186F1674C881}"/>
    <cellStyle name="Millares 3 11 2 5 2 6" xfId="16463" xr:uid="{444D40C7-847E-46B7-B52A-AD9C1E7B278A}"/>
    <cellStyle name="Millares 3 11 2 5 2 6 2" xfId="37966" xr:uid="{2E1E6646-5B6D-442F-98AF-064E4947CE7A}"/>
    <cellStyle name="Millares 3 11 2 5 2 7" xfId="23068" xr:uid="{8803A98B-C240-4576-8BB5-68DB3F717510}"/>
    <cellStyle name="Millares 3 11 2 5 2 8" xfId="44571" xr:uid="{C0349546-462B-48D3-B04D-31802C729B85}"/>
    <cellStyle name="Millares 3 11 2 5 3" xfId="2249" xr:uid="{3444B968-980C-4C3A-B192-119695F539EF}"/>
    <cellStyle name="Millares 3 11 2 5 3 2" xfId="10515" xr:uid="{77361953-14CF-406E-9318-6F3B3820970C}"/>
    <cellStyle name="Millares 3 11 2 5 3 2 2" xfId="32018" xr:uid="{7C3D409B-C94F-45AB-A191-FEA39E73DB3E}"/>
    <cellStyle name="Millares 3 11 2 5 3 3" xfId="17150" xr:uid="{40D3F2F6-D06F-46E5-84EB-1FE1B6A6E0FE}"/>
    <cellStyle name="Millares 3 11 2 5 3 3 2" xfId="38653" xr:uid="{0B665895-1EAE-4384-BB31-AC9E93ADF7A7}"/>
    <cellStyle name="Millares 3 11 2 5 3 4" xfId="23755" xr:uid="{7D93432F-666E-4DAE-A9D6-B927CE91FA76}"/>
    <cellStyle name="Millares 3 11 2 5 3 5" xfId="45258" xr:uid="{A48D306E-8199-41FA-919E-7DE627E3B5D2}"/>
    <cellStyle name="Millares 3 11 2 5 4" xfId="3445" xr:uid="{73890DF4-B604-49A8-9919-2E85ADE950EB}"/>
    <cellStyle name="Millares 3 11 2 5 4 2" xfId="11711" xr:uid="{E366BDAE-AB7E-4AC5-BF1A-4C785FCDAA77}"/>
    <cellStyle name="Millares 3 11 2 5 4 2 2" xfId="33214" xr:uid="{F4420586-881E-4BCE-A727-E0EEFF353628}"/>
    <cellStyle name="Millares 3 11 2 5 4 3" xfId="18346" xr:uid="{4CD0537E-8763-4740-9F7E-68055C616D41}"/>
    <cellStyle name="Millares 3 11 2 5 4 3 2" xfId="39849" xr:uid="{9AC59157-DAC1-4F5C-A150-A50EA49F4C6A}"/>
    <cellStyle name="Millares 3 11 2 5 4 4" xfId="24951" xr:uid="{3CD1A462-06C8-4E9B-B841-52FCCC576952}"/>
    <cellStyle name="Millares 3 11 2 5 4 5" xfId="46454" xr:uid="{534AD3F1-3EAE-4262-B01B-22DE0C895B24}"/>
    <cellStyle name="Millares 3 11 2 5 5" xfId="5584" xr:uid="{8776C6A5-A23D-4D3E-A0CD-F1519B604CD6}"/>
    <cellStyle name="Millares 3 11 2 5 5 2" xfId="13850" xr:uid="{4CC04FA4-3085-458C-B2AC-03968EA20CAB}"/>
    <cellStyle name="Millares 3 11 2 5 5 2 2" xfId="35353" xr:uid="{EEED71DB-05A9-402C-B8AF-257CE40D4AD4}"/>
    <cellStyle name="Millares 3 11 2 5 5 3" xfId="20485" xr:uid="{227A060A-A05F-4672-AA42-875BF46381B8}"/>
    <cellStyle name="Millares 3 11 2 5 5 3 2" xfId="41988" xr:uid="{F37CC8AA-6D4E-4AFA-9761-9EE74B264E7B}"/>
    <cellStyle name="Millares 3 11 2 5 5 4" xfId="27090" xr:uid="{0CE757DC-958C-4B6F-B030-BF3D988B6566}"/>
    <cellStyle name="Millares 3 11 2 5 5 5" xfId="48593" xr:uid="{599EF988-F15F-4A0B-BF21-1A18AC41B395}"/>
    <cellStyle name="Millares 3 11 2 5 6" xfId="7225" xr:uid="{435E753F-B1AF-440C-AB99-3301472FED81}"/>
    <cellStyle name="Millares 3 11 2 5 6 2" xfId="28728" xr:uid="{251FE5B6-C76F-49DE-BFFE-6C791B726C51}"/>
    <cellStyle name="Millares 3 11 2 5 7" xfId="8882" xr:uid="{FF50A0A4-7B13-427B-8EC9-754DC21E0ED9}"/>
    <cellStyle name="Millares 3 11 2 5 7 2" xfId="30385" xr:uid="{B68152AC-F2FA-4479-9F9B-74AA15C49319}"/>
    <cellStyle name="Millares 3 11 2 5 8" xfId="15517" xr:uid="{1490F759-EEAC-49CE-90B2-BD83D30B9ED4}"/>
    <cellStyle name="Millares 3 11 2 5 8 2" xfId="37020" xr:uid="{D61E7F66-6A5F-40D3-BBC4-55EBBC44E0B7}"/>
    <cellStyle name="Millares 3 11 2 5 9" xfId="22122" xr:uid="{7B2CBF80-CB93-4DA1-BD71-1E46D903482C}"/>
    <cellStyle name="Millares 3 11 2 6" xfId="884" xr:uid="{3235F745-B64E-4F14-9FC0-6A85AF732353}"/>
    <cellStyle name="Millares 3 11 2 6 2" xfId="3713" xr:uid="{34864D37-9C71-4195-98B9-06E54DFF68B7}"/>
    <cellStyle name="Millares 3 11 2 6 2 2" xfId="11979" xr:uid="{E146F203-AF75-4686-895F-8A339E3A79AB}"/>
    <cellStyle name="Millares 3 11 2 6 2 2 2" xfId="33482" xr:uid="{E88302E9-3808-407C-A378-7661A647B43B}"/>
    <cellStyle name="Millares 3 11 2 6 2 3" xfId="18614" xr:uid="{7E33C217-E7A6-42FF-B747-0399A8AB4BC7}"/>
    <cellStyle name="Millares 3 11 2 6 2 3 2" xfId="40117" xr:uid="{C39E6E7D-A4FB-481C-9CB7-7006605D6125}"/>
    <cellStyle name="Millares 3 11 2 6 2 4" xfId="25219" xr:uid="{E0D4E23A-69EB-49CA-B217-638AAFCB9C4C}"/>
    <cellStyle name="Millares 3 11 2 6 2 5" xfId="46722" xr:uid="{6E19D41A-A27A-45DD-8829-86D01287A0D4}"/>
    <cellStyle name="Millares 3 11 2 6 3" xfId="5852" xr:uid="{2D301782-19B5-4F53-B0DA-EA97145D3CFB}"/>
    <cellStyle name="Millares 3 11 2 6 3 2" xfId="14118" xr:uid="{0EB9ECFE-C411-4812-A254-609C4FA8EC8A}"/>
    <cellStyle name="Millares 3 11 2 6 3 2 2" xfId="35621" xr:uid="{E7737D91-9F77-47A0-A151-50321A114412}"/>
    <cellStyle name="Millares 3 11 2 6 3 3" xfId="20753" xr:uid="{A4DDEE2F-98DE-4AD0-8FC2-5A59CBB709A1}"/>
    <cellStyle name="Millares 3 11 2 6 3 3 2" xfId="42256" xr:uid="{FC26B2D1-4162-4A8E-8EDB-D154CB07A355}"/>
    <cellStyle name="Millares 3 11 2 6 3 4" xfId="27358" xr:uid="{6974D423-FB7E-4D1E-9CC1-4421975667A2}"/>
    <cellStyle name="Millares 3 11 2 6 3 5" xfId="48861" xr:uid="{A45DB7D2-EFFA-40A3-993A-84A1CE207FB8}"/>
    <cellStyle name="Millares 3 11 2 6 4" xfId="7493" xr:uid="{4472C13E-5DC8-4575-8EEA-40C7362AB7AD}"/>
    <cellStyle name="Millares 3 11 2 6 4 2" xfId="28996" xr:uid="{1CA12E96-5D28-4AD2-8552-1756106CDF17}"/>
    <cellStyle name="Millares 3 11 2 6 5" xfId="9150" xr:uid="{A4E557E4-A069-455D-B4C4-4D8EA3648DE7}"/>
    <cellStyle name="Millares 3 11 2 6 5 2" xfId="30653" xr:uid="{E8AF3714-16F3-48D8-8F74-FBDCAB9F56F8}"/>
    <cellStyle name="Millares 3 11 2 6 6" xfId="15785" xr:uid="{5F345CE5-654A-4366-81A3-CAAB7F9DE99A}"/>
    <cellStyle name="Millares 3 11 2 6 6 2" xfId="37288" xr:uid="{35DBC177-C92C-4032-9E2F-175463CF72A1}"/>
    <cellStyle name="Millares 3 11 2 6 7" xfId="22390" xr:uid="{5B17693D-E351-4621-B0C6-37869C6B2302}"/>
    <cellStyle name="Millares 3 11 2 6 8" xfId="43893" xr:uid="{7D7D044C-03ED-4C56-B062-C6D58C4613B1}"/>
    <cellStyle name="Millares 3 11 2 7" xfId="1145" xr:uid="{FEB57EE1-9A9B-44C6-88A0-504CB9309280}"/>
    <cellStyle name="Millares 3 11 2 7 2" xfId="3974" xr:uid="{E9648F64-D776-4D7D-BA2F-D41BA0592951}"/>
    <cellStyle name="Millares 3 11 2 7 2 2" xfId="12240" xr:uid="{A19B6AEE-F912-4F24-A19B-B1D830CF7012}"/>
    <cellStyle name="Millares 3 11 2 7 2 2 2" xfId="33743" xr:uid="{A305C927-F816-4733-A863-11A6395BFF46}"/>
    <cellStyle name="Millares 3 11 2 7 2 3" xfId="18875" xr:uid="{9F7617F2-1DAA-4259-8800-8207EBC9250A}"/>
    <cellStyle name="Millares 3 11 2 7 2 3 2" xfId="40378" xr:uid="{D66C7BF3-2FA6-44A8-9A5F-6319F2FC7FAC}"/>
    <cellStyle name="Millares 3 11 2 7 2 4" xfId="25480" xr:uid="{E02DC4BF-545E-4710-9B71-325BB3BC02E3}"/>
    <cellStyle name="Millares 3 11 2 7 2 5" xfId="46983" xr:uid="{905D234F-7893-4720-9D2C-4A3E581186CA}"/>
    <cellStyle name="Millares 3 11 2 7 3" xfId="6113" xr:uid="{1590ECF5-28CB-4BD2-97A6-1435610C93BE}"/>
    <cellStyle name="Millares 3 11 2 7 3 2" xfId="14379" xr:uid="{3B2AFA42-784E-4CE4-B0EB-4EEAF0209D93}"/>
    <cellStyle name="Millares 3 11 2 7 3 2 2" xfId="35882" xr:uid="{303FB920-A987-4227-B9FE-2DF8BF83EC5A}"/>
    <cellStyle name="Millares 3 11 2 7 3 3" xfId="21014" xr:uid="{A47F0B80-B02E-4C5A-B468-5A2D3A787894}"/>
    <cellStyle name="Millares 3 11 2 7 3 3 2" xfId="42517" xr:uid="{5DC9E196-A6FE-4B22-AC47-62C4FAD69DEB}"/>
    <cellStyle name="Millares 3 11 2 7 3 4" xfId="27619" xr:uid="{B0B81F33-9824-4949-A740-48C55E3D4479}"/>
    <cellStyle name="Millares 3 11 2 7 3 5" xfId="49122" xr:uid="{420530D4-982A-40A8-B14D-5F13F54AE37F}"/>
    <cellStyle name="Millares 3 11 2 7 4" xfId="7754" xr:uid="{A18C69B2-C098-466A-8D8C-90FF6CB9D677}"/>
    <cellStyle name="Millares 3 11 2 7 4 2" xfId="29257" xr:uid="{391574EA-35AE-4A6E-BC2F-BCB0977C363D}"/>
    <cellStyle name="Millares 3 11 2 7 5" xfId="9411" xr:uid="{8A95347E-EE42-4228-908A-2F7FC0709D45}"/>
    <cellStyle name="Millares 3 11 2 7 5 2" xfId="30914" xr:uid="{BD7CF3C2-E59C-4077-86E7-88D41245FAB6}"/>
    <cellStyle name="Millares 3 11 2 7 6" xfId="16046" xr:uid="{DC643810-4136-47E0-888A-C662F416381D}"/>
    <cellStyle name="Millares 3 11 2 7 6 2" xfId="37549" xr:uid="{C9D1DF22-600C-4AF0-94F3-4CF703D7ABF3}"/>
    <cellStyle name="Millares 3 11 2 7 7" xfId="22651" xr:uid="{2DADD8F2-AD5B-41C6-9A27-C3FB14E9FDA2}"/>
    <cellStyle name="Millares 3 11 2 7 8" xfId="44154" xr:uid="{051FEED4-4F67-420E-AAAB-AF64629EBA0C}"/>
    <cellStyle name="Millares 3 11 2 8" xfId="1833" xr:uid="{A58231EE-B4E2-4DA8-87C3-D192F0FEEFC9}"/>
    <cellStyle name="Millares 3 11 2 8 2" xfId="10099" xr:uid="{D39D109D-917E-4769-8CCC-1A3867D2855B}"/>
    <cellStyle name="Millares 3 11 2 8 2 2" xfId="31602" xr:uid="{A52FEAA1-3F2B-4337-957A-E5FDEE7C3B8A}"/>
    <cellStyle name="Millares 3 11 2 8 3" xfId="16734" xr:uid="{823ABA3D-79DC-42B9-9AE7-C86D51548234}"/>
    <cellStyle name="Millares 3 11 2 8 3 2" xfId="38237" xr:uid="{69D339E4-B202-4837-9D35-50E6AF55307D}"/>
    <cellStyle name="Millares 3 11 2 8 4" xfId="23339" xr:uid="{4F115E33-7A3B-4FDC-8635-4B8F53A043BF}"/>
    <cellStyle name="Millares 3 11 2 8 5" xfId="44842" xr:uid="{EDCF0860-62E2-4597-A99D-E11A27A7557E}"/>
    <cellStyle name="Millares 3 11 2 9" xfId="2518" xr:uid="{B437C0B0-708C-4DE8-B167-6276DC5BC774}"/>
    <cellStyle name="Millares 3 11 2 9 2" xfId="10784" xr:uid="{97720357-B492-4D36-A2AB-750F5EDC62EA}"/>
    <cellStyle name="Millares 3 11 2 9 2 2" xfId="32287" xr:uid="{D3811792-7AB0-4BC7-B93B-247CAC2A6405}"/>
    <cellStyle name="Millares 3 11 2 9 3" xfId="17419" xr:uid="{72C92983-CCF6-47CB-8410-8E3D0E9AB088}"/>
    <cellStyle name="Millares 3 11 2 9 3 2" xfId="38922" xr:uid="{AC8D4D53-B9FA-4BDE-BE05-8BAEC31AF101}"/>
    <cellStyle name="Millares 3 11 2 9 4" xfId="24024" xr:uid="{903414FB-0BB7-4479-9220-04825DFF46B2}"/>
    <cellStyle name="Millares 3 11 2 9 5" xfId="45527" xr:uid="{7C57413F-D186-4875-927B-2B29D2C3F748}"/>
    <cellStyle name="Millares 3 11 3" xfId="146" xr:uid="{90B0DC56-C10D-48D1-8414-B63AD8FB0BE4}"/>
    <cellStyle name="Millares 3 11 3 10" xfId="4683" xr:uid="{7E0F61BD-D0CA-4CB3-93B7-AC246C0C94F6}"/>
    <cellStyle name="Millares 3 11 3 10 2" xfId="12949" xr:uid="{EB7E179A-4847-41C9-AC37-1BA3983C98E1}"/>
    <cellStyle name="Millares 3 11 3 10 2 2" xfId="34452" xr:uid="{DEEB84F5-C658-44D6-84C2-7F2D40601416}"/>
    <cellStyle name="Millares 3 11 3 10 3" xfId="19584" xr:uid="{26D36F4E-FC88-47A0-816F-31C6E834E754}"/>
    <cellStyle name="Millares 3 11 3 10 3 2" xfId="41087" xr:uid="{FD032E52-3FD6-4A44-AED3-B87AD981405C}"/>
    <cellStyle name="Millares 3 11 3 10 4" xfId="26189" xr:uid="{3ECFCA44-E968-4069-8820-522C783ABB15}"/>
    <cellStyle name="Millares 3 11 3 10 5" xfId="47692" xr:uid="{33A8F029-2206-4AF0-A14C-29865400311E}"/>
    <cellStyle name="Millares 3 11 3 11" xfId="5186" xr:uid="{8E1CE285-8C44-4D04-9798-59338E50A102}"/>
    <cellStyle name="Millares 3 11 3 11 2" xfId="13452" xr:uid="{A2426D39-7B1F-478F-8692-B8B13C35D9FF}"/>
    <cellStyle name="Millares 3 11 3 11 2 2" xfId="34955" xr:uid="{87685884-2414-4CF3-B934-5D8FE9A77662}"/>
    <cellStyle name="Millares 3 11 3 11 3" xfId="20087" xr:uid="{204E1D27-37B2-429E-8E03-993CA03AD691}"/>
    <cellStyle name="Millares 3 11 3 11 3 2" xfId="41590" xr:uid="{BBAE03D5-779E-4567-9A72-BA066BF9908F}"/>
    <cellStyle name="Millares 3 11 3 11 4" xfId="26692" xr:uid="{51800EFB-0AE1-4D5E-A0CD-E2BD701662BD}"/>
    <cellStyle name="Millares 3 11 3 11 5" xfId="48195" xr:uid="{701EF4E0-19FD-4124-A442-D8D05FF60CAA}"/>
    <cellStyle name="Millares 3 11 3 12" xfId="6827" xr:uid="{05107327-F808-4197-8758-96C0DB1DE881}"/>
    <cellStyle name="Millares 3 11 3 12 2" xfId="28330" xr:uid="{4FC53E5F-7057-45BD-B8FA-1B598F1DE682}"/>
    <cellStyle name="Millares 3 11 3 13" xfId="8481" xr:uid="{F0322F59-2389-4E1F-948E-A369A7875814}"/>
    <cellStyle name="Millares 3 11 3 13 2" xfId="29984" xr:uid="{589E966F-CD1A-4F1F-AA33-94EB9BA0BA31}"/>
    <cellStyle name="Millares 3 11 3 14" xfId="15120" xr:uid="{B8B55E28-E59E-42F9-8BD8-2C024C9C5928}"/>
    <cellStyle name="Millares 3 11 3 14 2" xfId="36623" xr:uid="{F56AA8DE-67F3-4B45-A0F1-8E5EDD487F25}"/>
    <cellStyle name="Millares 3 11 3 15" xfId="21725" xr:uid="{B26AD061-391D-49EB-B4F7-4069F6E07A49}"/>
    <cellStyle name="Millares 3 11 3 16" xfId="43228" xr:uid="{12D2ADFF-04F9-43E8-B52C-D95ADE17DAF2}"/>
    <cellStyle name="Millares 3 11 3 2" xfId="478" xr:uid="{D576CC66-1A20-4980-9DC1-F0AA2E553693}"/>
    <cellStyle name="Millares 3 11 3 2 10" xfId="7089" xr:uid="{0DE304D1-E068-432C-B16B-8C76F48AAFD1}"/>
    <cellStyle name="Millares 3 11 3 2 10 2" xfId="28592" xr:uid="{E35C89B6-0D70-4CE8-ADF1-1F0AB353A5A0}"/>
    <cellStyle name="Millares 3 11 3 2 11" xfId="8745" xr:uid="{B0EF899A-B2B7-450B-959E-1F352378D920}"/>
    <cellStyle name="Millares 3 11 3 2 11 2" xfId="30248" xr:uid="{50EC4F8D-A189-43A5-9474-BB198D8B4DDE}"/>
    <cellStyle name="Millares 3 11 3 2 12" xfId="15381" xr:uid="{396A9B07-D62C-4825-ACDC-B6C2571DFC29}"/>
    <cellStyle name="Millares 3 11 3 2 12 2" xfId="36884" xr:uid="{2D64AEA1-9741-4678-A455-CDDE757E6DD4}"/>
    <cellStyle name="Millares 3 11 3 2 13" xfId="21986" xr:uid="{BF46DBBD-C35C-436E-8B43-AE4281E3FF55}"/>
    <cellStyle name="Millares 3 11 3 2 14" xfId="43489" xr:uid="{B2F4F094-5F35-4DBD-B6BC-52971409E0CD}"/>
    <cellStyle name="Millares 3 11 3 2 2" xfId="760" xr:uid="{4582FC42-F7D8-458B-A436-17E68DAEFC1B}"/>
    <cellStyle name="Millares 3 11 3 2 2 10" xfId="15661" xr:uid="{3F35E006-2FAD-4A28-95B8-25B2D1D23634}"/>
    <cellStyle name="Millares 3 11 3 2 2 10 2" xfId="37164" xr:uid="{FC1BE439-05B8-412B-89C2-CAB11200BCF1}"/>
    <cellStyle name="Millares 3 11 3 2 2 11" xfId="22266" xr:uid="{27CE3FD5-FA5B-4644-B54C-F1B023B9A090}"/>
    <cellStyle name="Millares 3 11 3 2 2 12" xfId="43769" xr:uid="{D81BFE29-62E7-4765-B1BE-7029D3F55817}"/>
    <cellStyle name="Millares 3 11 3 2 2 2" xfId="1706" xr:uid="{A0A3CDD7-A609-4717-93E3-A6BE1BA4DA91}"/>
    <cellStyle name="Millares 3 11 3 2 2 2 2" xfId="4535" xr:uid="{A840806A-1B2D-4FBC-BBA3-6CC51388438D}"/>
    <cellStyle name="Millares 3 11 3 2 2 2 2 2" xfId="12801" xr:uid="{BFD6932C-96EF-47D0-B138-FD32B91BC6BE}"/>
    <cellStyle name="Millares 3 11 3 2 2 2 2 2 2" xfId="34304" xr:uid="{C82C65C0-6BB7-4537-AFAF-4C36479CC30C}"/>
    <cellStyle name="Millares 3 11 3 2 2 2 2 3" xfId="19436" xr:uid="{4C790B4E-8FE7-4DD6-8681-EEDAAB9B3A73}"/>
    <cellStyle name="Millares 3 11 3 2 2 2 2 3 2" xfId="40939" xr:uid="{17EC0B63-C679-4490-A176-0FDC1A31782A}"/>
    <cellStyle name="Millares 3 11 3 2 2 2 2 4" xfId="26041" xr:uid="{C26742BC-0523-4AC9-91D6-1EF8B4F098C1}"/>
    <cellStyle name="Millares 3 11 3 2 2 2 2 5" xfId="47544" xr:uid="{3D4211E9-34AD-4CED-8637-871C54812B08}"/>
    <cellStyle name="Millares 3 11 3 2 2 2 3" xfId="6674" xr:uid="{45FD6D62-4AE8-4CEB-BE90-16E7909AC48B}"/>
    <cellStyle name="Millares 3 11 3 2 2 2 3 2" xfId="14940" xr:uid="{C0561EED-56CB-4810-817A-BDBF4A5C3B01}"/>
    <cellStyle name="Millares 3 11 3 2 2 2 3 2 2" xfId="36443" xr:uid="{CC6D69C3-96B5-4B20-91EB-49BF43FAF507}"/>
    <cellStyle name="Millares 3 11 3 2 2 2 3 3" xfId="21575" xr:uid="{DF98FA4D-46D1-4E33-8843-7645C5BAB34F}"/>
    <cellStyle name="Millares 3 11 3 2 2 2 3 3 2" xfId="43078" xr:uid="{A5FCB8B0-BB80-4DC3-BE74-A06CA0570543}"/>
    <cellStyle name="Millares 3 11 3 2 2 2 3 4" xfId="28180" xr:uid="{98B31F9C-4584-4279-BC59-FD367051FB24}"/>
    <cellStyle name="Millares 3 11 3 2 2 2 3 5" xfId="49683" xr:uid="{62AE1CC5-BA4F-4C25-B6B1-A1CBFAA78CA1}"/>
    <cellStyle name="Millares 3 11 3 2 2 2 4" xfId="8315" xr:uid="{53B1483B-85C6-439D-A1DB-46F1FBFB783A}"/>
    <cellStyle name="Millares 3 11 3 2 2 2 4 2" xfId="29818" xr:uid="{AC230FA7-D048-44BE-96C0-4AD06C4875F0}"/>
    <cellStyle name="Millares 3 11 3 2 2 2 5" xfId="9972" xr:uid="{B82B20A7-8BC8-4EBE-B5C2-8C136585869E}"/>
    <cellStyle name="Millares 3 11 3 2 2 2 5 2" xfId="31475" xr:uid="{5D572CDA-6241-40C2-823A-7B4216564A4E}"/>
    <cellStyle name="Millares 3 11 3 2 2 2 6" xfId="16607" xr:uid="{7B788A63-60C6-414C-8FDA-5EFECD28ED1A}"/>
    <cellStyle name="Millares 3 11 3 2 2 2 6 2" xfId="38110" xr:uid="{892D4363-F278-4BED-9517-BE36E4B01B62}"/>
    <cellStyle name="Millares 3 11 3 2 2 2 7" xfId="23212" xr:uid="{81B4B2D1-2E7E-4926-9D72-3050A857F29D}"/>
    <cellStyle name="Millares 3 11 3 2 2 2 8" xfId="44715" xr:uid="{C9831F78-0E11-45FD-9555-5B8F2FF88004}"/>
    <cellStyle name="Millares 3 11 3 2 2 3" xfId="2393" xr:uid="{EE447633-DE07-4690-B0F4-5C6B61786C97}"/>
    <cellStyle name="Millares 3 11 3 2 2 3 2" xfId="10659" xr:uid="{845A8D25-12FB-4AC0-9FDB-6EE41C00F69F}"/>
    <cellStyle name="Millares 3 11 3 2 2 3 2 2" xfId="32162" xr:uid="{24D5EDC9-781D-4561-81D0-6E1C2932B998}"/>
    <cellStyle name="Millares 3 11 3 2 2 3 3" xfId="17294" xr:uid="{5C83DA9A-B3F1-425C-8FD2-87002C431FB4}"/>
    <cellStyle name="Millares 3 11 3 2 2 3 3 2" xfId="38797" xr:uid="{1206DBD5-3140-491B-AAB6-22B1A2D2F2EB}"/>
    <cellStyle name="Millares 3 11 3 2 2 3 4" xfId="23899" xr:uid="{9EA1509B-295A-4AB6-A112-DDEA2F4C3220}"/>
    <cellStyle name="Millares 3 11 3 2 2 3 5" xfId="45402" xr:uid="{8CD08945-A425-45A7-A7CD-671706618671}"/>
    <cellStyle name="Millares 3 11 3 2 2 4" xfId="2910" xr:uid="{86350D8A-F39A-4E4E-AD2F-C95F61089ABB}"/>
    <cellStyle name="Millares 3 11 3 2 2 4 2" xfId="11176" xr:uid="{A6AA7483-D9C1-4E5D-A014-BF00C39934EF}"/>
    <cellStyle name="Millares 3 11 3 2 2 4 2 2" xfId="32679" xr:uid="{0180E56C-2CD6-455A-BF49-97B2B1882D77}"/>
    <cellStyle name="Millares 3 11 3 2 2 4 3" xfId="17811" xr:uid="{22136EF4-BA29-4875-B8FC-5B36CE2E51B1}"/>
    <cellStyle name="Millares 3 11 3 2 2 4 3 2" xfId="39314" xr:uid="{EEA754AE-E233-4C4C-A57A-1A124DA8F671}"/>
    <cellStyle name="Millares 3 11 3 2 2 4 4" xfId="24416" xr:uid="{0127410B-91B2-4615-A919-4956BFFCE791}"/>
    <cellStyle name="Millares 3 11 3 2 2 4 5" xfId="45919" xr:uid="{32B16F46-C167-4A38-95FF-545D8A688F62}"/>
    <cellStyle name="Millares 3 11 3 2 2 5" xfId="3589" xr:uid="{E1C17247-FC1B-424E-8F93-04AAC57DE0BC}"/>
    <cellStyle name="Millares 3 11 3 2 2 5 2" xfId="11855" xr:uid="{37855412-D9E6-423F-84C7-81E38009D468}"/>
    <cellStyle name="Millares 3 11 3 2 2 5 2 2" xfId="33358" xr:uid="{0801D7AE-74BB-4F58-BC64-262ECE211188}"/>
    <cellStyle name="Millares 3 11 3 2 2 5 3" xfId="18490" xr:uid="{70D9A595-D708-4D2B-9261-EE8EE03FF945}"/>
    <cellStyle name="Millares 3 11 3 2 2 5 3 2" xfId="39993" xr:uid="{B4F4A9B2-2DDB-4122-A6ED-AF59D798614D}"/>
    <cellStyle name="Millares 3 11 3 2 2 5 4" xfId="25095" xr:uid="{96D28733-D381-4E2B-A2E1-28072818BC2F}"/>
    <cellStyle name="Millares 3 11 3 2 2 5 5" xfId="46598" xr:uid="{A322859A-9547-41A1-8E92-C6805E917592}"/>
    <cellStyle name="Millares 3 11 3 2 2 6" xfId="5054" xr:uid="{CBAC98B9-271A-4655-8D71-D24437DE8712}"/>
    <cellStyle name="Millares 3 11 3 2 2 6 2" xfId="13320" xr:uid="{2EE0A531-430F-4B98-A1F2-95563369E786}"/>
    <cellStyle name="Millares 3 11 3 2 2 6 2 2" xfId="34823" xr:uid="{D9D53A60-01B4-4EF8-9507-7E378B661E1B}"/>
    <cellStyle name="Millares 3 11 3 2 2 6 3" xfId="19955" xr:uid="{C96B68E1-FFD9-48C1-B5B7-6360B4910A69}"/>
    <cellStyle name="Millares 3 11 3 2 2 6 3 2" xfId="41458" xr:uid="{28F29EC5-DF10-4BF2-B844-E54FCAF302F5}"/>
    <cellStyle name="Millares 3 11 3 2 2 6 4" xfId="26560" xr:uid="{595DC02E-783D-4743-BAA5-79B169D5F35D}"/>
    <cellStyle name="Millares 3 11 3 2 2 6 5" xfId="48063" xr:uid="{BF335880-74B0-4938-878B-B26AEE2BC6A2}"/>
    <cellStyle name="Millares 3 11 3 2 2 7" xfId="5728" xr:uid="{3988F336-2216-47B0-930D-D938075AD339}"/>
    <cellStyle name="Millares 3 11 3 2 2 7 2" xfId="13994" xr:uid="{C8281384-FEEC-4984-B051-1A2147594DC2}"/>
    <cellStyle name="Millares 3 11 3 2 2 7 2 2" xfId="35497" xr:uid="{7DE6123A-1CDA-4517-9630-557D87124D05}"/>
    <cellStyle name="Millares 3 11 3 2 2 7 3" xfId="20629" xr:uid="{AC3BA714-E47A-405F-B6FA-AD606041994D}"/>
    <cellStyle name="Millares 3 11 3 2 2 7 3 2" xfId="42132" xr:uid="{4C7C4D6F-06F3-4CB6-B53D-EACC2EF653C2}"/>
    <cellStyle name="Millares 3 11 3 2 2 7 4" xfId="27234" xr:uid="{5DC43B41-D642-4ECD-9293-1821CC283355}"/>
    <cellStyle name="Millares 3 11 3 2 2 7 5" xfId="48737" xr:uid="{7BFFB1E0-5C84-48C4-A492-00A8CDA2314F}"/>
    <cellStyle name="Millares 3 11 3 2 2 8" xfId="7369" xr:uid="{E108D8E6-E66E-4A24-9FC4-B4E7A270873C}"/>
    <cellStyle name="Millares 3 11 3 2 2 8 2" xfId="28872" xr:uid="{DB204C89-0893-4F4B-A37D-6C9834A51138}"/>
    <cellStyle name="Millares 3 11 3 2 2 9" xfId="9026" xr:uid="{F5ED9EDA-A69D-4A8E-A760-5391B3E78528}"/>
    <cellStyle name="Millares 3 11 3 2 2 9 2" xfId="30529" xr:uid="{F5C4C257-362A-4B7E-834E-9B7C26A136ED}"/>
    <cellStyle name="Millares 3 11 3 2 3" xfId="1030" xr:uid="{03271CBC-DEEB-4345-82E3-6E6A70534452}"/>
    <cellStyle name="Millares 3 11 3 2 3 2" xfId="3859" xr:uid="{D14D9126-6B03-49CC-AE40-083FCC2B554C}"/>
    <cellStyle name="Millares 3 11 3 2 3 2 2" xfId="12125" xr:uid="{682414E4-6BAA-465F-9C37-E1FEAD007436}"/>
    <cellStyle name="Millares 3 11 3 2 3 2 2 2" xfId="33628" xr:uid="{3E5230CA-CC24-4F95-8C9C-E146CC98157C}"/>
    <cellStyle name="Millares 3 11 3 2 3 2 3" xfId="18760" xr:uid="{279A1C32-1376-415A-AB01-410EED91E6A7}"/>
    <cellStyle name="Millares 3 11 3 2 3 2 3 2" xfId="40263" xr:uid="{C0929122-6CD6-4F74-9D57-E4C5B1B518AE}"/>
    <cellStyle name="Millares 3 11 3 2 3 2 4" xfId="25365" xr:uid="{A5986278-B8CA-4521-ADE1-482EC8E79E2D}"/>
    <cellStyle name="Millares 3 11 3 2 3 2 5" xfId="46868" xr:uid="{240CCDFB-A9BA-4D29-B91D-BEEF2DAC9452}"/>
    <cellStyle name="Millares 3 11 3 2 3 3" xfId="5998" xr:uid="{E213C5F2-2F5E-49A7-BC75-E1CC8AB2352C}"/>
    <cellStyle name="Millares 3 11 3 2 3 3 2" xfId="14264" xr:uid="{49572BDE-04A9-488C-A09E-17A992D47391}"/>
    <cellStyle name="Millares 3 11 3 2 3 3 2 2" xfId="35767" xr:uid="{43CA6270-BD46-4E5F-9142-7F800FAD3B36}"/>
    <cellStyle name="Millares 3 11 3 2 3 3 3" xfId="20899" xr:uid="{6EEC7974-6FB1-4E07-8D98-DF54D325F0BF}"/>
    <cellStyle name="Millares 3 11 3 2 3 3 3 2" xfId="42402" xr:uid="{B140E2A8-9FFA-4BDE-8264-25196615DD95}"/>
    <cellStyle name="Millares 3 11 3 2 3 3 4" xfId="27504" xr:uid="{80EF5188-366B-4CBC-A457-A38C4202540D}"/>
    <cellStyle name="Millares 3 11 3 2 3 3 5" xfId="49007" xr:uid="{74D4A20E-FD7B-4D70-857F-B6A0104F221A}"/>
    <cellStyle name="Millares 3 11 3 2 3 4" xfId="7639" xr:uid="{F78C560A-61C9-4130-8B14-2CDB23EB03D4}"/>
    <cellStyle name="Millares 3 11 3 2 3 4 2" xfId="29142" xr:uid="{ED1F37C3-9FA5-48A9-9C0F-2886463CAF9A}"/>
    <cellStyle name="Millares 3 11 3 2 3 5" xfId="9296" xr:uid="{17712E2E-4CDE-4737-8286-85B95BF0E572}"/>
    <cellStyle name="Millares 3 11 3 2 3 5 2" xfId="30799" xr:uid="{97648D32-FCEC-4A8F-A118-3E68F7188529}"/>
    <cellStyle name="Millares 3 11 3 2 3 6" xfId="15931" xr:uid="{F2EFD000-D4FC-4C70-A81A-EAC857FD04E9}"/>
    <cellStyle name="Millares 3 11 3 2 3 6 2" xfId="37434" xr:uid="{B1058732-89CA-4D27-BAD4-EB9BE20237A5}"/>
    <cellStyle name="Millares 3 11 3 2 3 7" xfId="22536" xr:uid="{558BC892-1D60-4DF5-83C1-0F9AD3FD21B5}"/>
    <cellStyle name="Millares 3 11 3 2 3 8" xfId="44039" xr:uid="{E0D7B475-6CFF-479E-B9E7-6410F08B843A}"/>
    <cellStyle name="Millares 3 11 3 2 4" xfId="1426" xr:uid="{38E115F1-7E18-45A8-9BD2-0F11B6364592}"/>
    <cellStyle name="Millares 3 11 3 2 4 2" xfId="4255" xr:uid="{7CA7A832-D00B-47A7-A796-0D4054194701}"/>
    <cellStyle name="Millares 3 11 3 2 4 2 2" xfId="12521" xr:uid="{B12379F5-CBA7-4360-AB84-701CE416836B}"/>
    <cellStyle name="Millares 3 11 3 2 4 2 2 2" xfId="34024" xr:uid="{E9CBF3E1-DE7D-4BBD-9237-39FE1EE685DE}"/>
    <cellStyle name="Millares 3 11 3 2 4 2 3" xfId="19156" xr:uid="{198CB87E-C4B7-4DA1-9F74-9BB95FF1F050}"/>
    <cellStyle name="Millares 3 11 3 2 4 2 3 2" xfId="40659" xr:uid="{7103BD04-3B7E-4A83-8378-A2B4EAB8B02E}"/>
    <cellStyle name="Millares 3 11 3 2 4 2 4" xfId="25761" xr:uid="{52914BAE-9FC2-4DC9-B3D4-88C1B6855A2C}"/>
    <cellStyle name="Millares 3 11 3 2 4 2 5" xfId="47264" xr:uid="{9951E709-FA14-4F05-97E1-EFAA2578B26D}"/>
    <cellStyle name="Millares 3 11 3 2 4 3" xfId="6394" xr:uid="{7AC23DB5-C97C-4832-8B7F-47D41DAD0191}"/>
    <cellStyle name="Millares 3 11 3 2 4 3 2" xfId="14660" xr:uid="{DBFAB2B5-9EB1-4E2E-906A-38088EEAFFE8}"/>
    <cellStyle name="Millares 3 11 3 2 4 3 2 2" xfId="36163" xr:uid="{CFF12506-521A-4F35-85E7-4527AA610F84}"/>
    <cellStyle name="Millares 3 11 3 2 4 3 3" xfId="21295" xr:uid="{C2DEBD0C-3A6F-4B66-885B-1AAD84E0635A}"/>
    <cellStyle name="Millares 3 11 3 2 4 3 3 2" xfId="42798" xr:uid="{0F79E2AC-A159-4B7C-83FC-A4487264CC0C}"/>
    <cellStyle name="Millares 3 11 3 2 4 3 4" xfId="27900" xr:uid="{DC26F91D-04A3-4295-BD41-7C11963FEBA2}"/>
    <cellStyle name="Millares 3 11 3 2 4 3 5" xfId="49403" xr:uid="{117DAB19-933E-4F07-B4BC-3D2E130B690A}"/>
    <cellStyle name="Millares 3 11 3 2 4 4" xfId="8035" xr:uid="{51264AF1-0CFB-4018-8F81-F2639A704DB0}"/>
    <cellStyle name="Millares 3 11 3 2 4 4 2" xfId="29538" xr:uid="{0783B291-47CE-4328-B6E3-3823A82AF263}"/>
    <cellStyle name="Millares 3 11 3 2 4 5" xfId="9692" xr:uid="{287A2531-E9DF-494B-A6A7-CFFE7F55AEFE}"/>
    <cellStyle name="Millares 3 11 3 2 4 5 2" xfId="31195" xr:uid="{9C6E9388-E202-43F0-89F5-A6EF56260C80}"/>
    <cellStyle name="Millares 3 11 3 2 4 6" xfId="16327" xr:uid="{2A8AF466-DAAA-4A92-9443-C053337DC813}"/>
    <cellStyle name="Millares 3 11 3 2 4 6 2" xfId="37830" xr:uid="{7173720F-8CA0-4249-95F4-D9AB2B6FECDD}"/>
    <cellStyle name="Millares 3 11 3 2 4 7" xfId="22932" xr:uid="{E5A3C067-5876-487A-AD5A-034887E8E497}"/>
    <cellStyle name="Millares 3 11 3 2 4 8" xfId="44435" xr:uid="{FD6CC5A1-BA3A-482C-B0CE-E98FDD6DCFE9}"/>
    <cellStyle name="Millares 3 11 3 2 5" xfId="2113" xr:uid="{AE564C19-E009-415B-AF55-312FD3A11E2D}"/>
    <cellStyle name="Millares 3 11 3 2 5 2" xfId="10379" xr:uid="{B0D029A2-94BC-4AAE-80F3-DB47A5AE389B}"/>
    <cellStyle name="Millares 3 11 3 2 5 2 2" xfId="31882" xr:uid="{82DAB0B7-E86E-402B-B013-71106F98C32D}"/>
    <cellStyle name="Millares 3 11 3 2 5 3" xfId="17014" xr:uid="{426F3770-2795-4298-8CF9-B40195C63722}"/>
    <cellStyle name="Millares 3 11 3 2 5 3 2" xfId="38517" xr:uid="{8FF97520-F4CD-48CA-9A0B-6668201FA987}"/>
    <cellStyle name="Millares 3 11 3 2 5 4" xfId="23619" xr:uid="{34F28815-795B-4779-9903-0F68F9D5B60E}"/>
    <cellStyle name="Millares 3 11 3 2 5 5" xfId="45122" xr:uid="{7CD7D2E5-2C72-4519-ABD4-FBCE4ABB73BC}"/>
    <cellStyle name="Millares 3 11 3 2 6" xfId="2661" xr:uid="{F8CEE162-D349-488F-A9D3-71F8F42CE256}"/>
    <cellStyle name="Millares 3 11 3 2 6 2" xfId="10927" xr:uid="{E96CB437-CCA8-462D-B31D-B85444A59FEA}"/>
    <cellStyle name="Millares 3 11 3 2 6 2 2" xfId="32430" xr:uid="{9FDE6875-7C53-4074-8FC4-6804AAA693FF}"/>
    <cellStyle name="Millares 3 11 3 2 6 3" xfId="17562" xr:uid="{AD5D00D9-9652-4B68-A780-6ED6EA25ECBA}"/>
    <cellStyle name="Millares 3 11 3 2 6 3 2" xfId="39065" xr:uid="{0F3E0034-5955-4111-AFEA-62E8DB035B3C}"/>
    <cellStyle name="Millares 3 11 3 2 6 4" xfId="24167" xr:uid="{EBB2D919-A6CA-4F8F-B399-2187138092D2}"/>
    <cellStyle name="Millares 3 11 3 2 6 5" xfId="45670" xr:uid="{332C0AB2-6CCD-483D-8B11-186F3180AABA}"/>
    <cellStyle name="Millares 3 11 3 2 7" xfId="3309" xr:uid="{52B55C95-FCDE-4A92-87EF-C7267164F2A3}"/>
    <cellStyle name="Millares 3 11 3 2 7 2" xfId="11575" xr:uid="{49C7E1DE-02E9-4898-8F17-3D9AAA5D14DC}"/>
    <cellStyle name="Millares 3 11 3 2 7 2 2" xfId="33078" xr:uid="{72BD9424-0365-456B-A43B-70BFC9510CA6}"/>
    <cellStyle name="Millares 3 11 3 2 7 3" xfId="18210" xr:uid="{E188FA1E-C97A-4529-961A-EBB573A983FA}"/>
    <cellStyle name="Millares 3 11 3 2 7 3 2" xfId="39713" xr:uid="{A3E7591D-BE4B-46E7-9DB1-2BD546460277}"/>
    <cellStyle name="Millares 3 11 3 2 7 4" xfId="24815" xr:uid="{717505B8-AA81-4DFE-AD52-8E7FA1A61E38}"/>
    <cellStyle name="Millares 3 11 3 2 7 5" xfId="46318" xr:uid="{FA975764-D598-4F0A-8A27-9DFEF9B0B8A2}"/>
    <cellStyle name="Millares 3 11 3 2 8" xfId="4805" xr:uid="{80A15648-22D5-4310-9F68-FB9B74306882}"/>
    <cellStyle name="Millares 3 11 3 2 8 2" xfId="13071" xr:uid="{68337422-FDB9-41A0-AF79-E2AEC0C1613F}"/>
    <cellStyle name="Millares 3 11 3 2 8 2 2" xfId="34574" xr:uid="{3846826B-9D27-4893-8896-000875C0E367}"/>
    <cellStyle name="Millares 3 11 3 2 8 3" xfId="19706" xr:uid="{0054598E-36F4-4105-80FC-02D078E9BD60}"/>
    <cellStyle name="Millares 3 11 3 2 8 3 2" xfId="41209" xr:uid="{F11FA1C6-2854-42FA-9BB6-A1992A43ED1C}"/>
    <cellStyle name="Millares 3 11 3 2 8 4" xfId="26311" xr:uid="{850493E9-3AA9-4504-93D8-0ECE0836E0FF}"/>
    <cellStyle name="Millares 3 11 3 2 8 5" xfId="47814" xr:uid="{3FEB4F99-8301-4C5A-BB0A-B06FB8456EB8}"/>
    <cellStyle name="Millares 3 11 3 2 9" xfId="5448" xr:uid="{E745DDCE-05D9-4975-8B60-30F9E64EBBA6}"/>
    <cellStyle name="Millares 3 11 3 2 9 2" xfId="13714" xr:uid="{F4B2EA36-8C90-4657-AE07-A9A242A5DAB8}"/>
    <cellStyle name="Millares 3 11 3 2 9 2 2" xfId="35217" xr:uid="{CD2572A0-B7E0-4D8E-AE38-00A689BFBC9A}"/>
    <cellStyle name="Millares 3 11 3 2 9 3" xfId="20349" xr:uid="{369E1823-1711-4F0E-8059-B1582D8EB7E3}"/>
    <cellStyle name="Millares 3 11 3 2 9 3 2" xfId="41852" xr:uid="{0186313B-CD8B-44B6-8A0E-39404C07EF1E}"/>
    <cellStyle name="Millares 3 11 3 2 9 4" xfId="26954" xr:uid="{540496D8-BFF2-4FE9-9C6B-0905EA385075}"/>
    <cellStyle name="Millares 3 11 3 2 9 5" xfId="48457" xr:uid="{09C992D2-7F7F-4A02-854C-4A6E60663269}"/>
    <cellStyle name="Millares 3 11 3 3" xfId="351" xr:uid="{D7DE38D5-7F6F-4B04-BD50-DEDB24701E3C}"/>
    <cellStyle name="Millares 3 11 3 3 10" xfId="15254" xr:uid="{FA476C3C-2071-4B44-9903-8E1DEFA84623}"/>
    <cellStyle name="Millares 3 11 3 3 10 2" xfId="36757" xr:uid="{6557FB11-2ECC-4347-8B3C-65A00F033523}"/>
    <cellStyle name="Millares 3 11 3 3 11" xfId="21859" xr:uid="{C266EE0D-5AE3-4DCA-88F8-433984090018}"/>
    <cellStyle name="Millares 3 11 3 3 12" xfId="43362" xr:uid="{F75BD337-3B71-4161-9FAD-3AD717D6AEC4}"/>
    <cellStyle name="Millares 3 11 3 3 2" xfId="1299" xr:uid="{67EC4831-468C-47D4-8AE4-A08725986104}"/>
    <cellStyle name="Millares 3 11 3 3 2 2" xfId="4128" xr:uid="{3F14435E-FDE0-4EC0-BAD8-476B15530552}"/>
    <cellStyle name="Millares 3 11 3 3 2 2 2" xfId="12394" xr:uid="{265FD87F-E824-4819-90FB-35B8448DE9CF}"/>
    <cellStyle name="Millares 3 11 3 3 2 2 2 2" xfId="33897" xr:uid="{4023FA40-5214-40F3-8B32-7E9545B48DBE}"/>
    <cellStyle name="Millares 3 11 3 3 2 2 3" xfId="19029" xr:uid="{C9CF8FF4-9C1C-4CE1-9D28-3C524519F7B1}"/>
    <cellStyle name="Millares 3 11 3 3 2 2 3 2" xfId="40532" xr:uid="{5332ADDB-8573-4096-801D-E64DFB9616A0}"/>
    <cellStyle name="Millares 3 11 3 3 2 2 4" xfId="25634" xr:uid="{2E2E9CEB-03B0-4B02-BF96-2EA3CF8A3503}"/>
    <cellStyle name="Millares 3 11 3 3 2 2 5" xfId="47137" xr:uid="{47932A01-AD9D-4B95-8790-A6885C4CB67A}"/>
    <cellStyle name="Millares 3 11 3 3 2 3" xfId="6267" xr:uid="{9A42098F-2A68-4BF0-AEE2-A14BCD007319}"/>
    <cellStyle name="Millares 3 11 3 3 2 3 2" xfId="14533" xr:uid="{A783F148-679B-4BAC-A00B-6B053B2FC7AA}"/>
    <cellStyle name="Millares 3 11 3 3 2 3 2 2" xfId="36036" xr:uid="{77D9AC39-7A6A-4371-AD8F-15ABD3153F2F}"/>
    <cellStyle name="Millares 3 11 3 3 2 3 3" xfId="21168" xr:uid="{3032CE24-6508-48BC-8C57-A235080F4B43}"/>
    <cellStyle name="Millares 3 11 3 3 2 3 3 2" xfId="42671" xr:uid="{3DD813B7-7B7B-4F3E-85EA-2949F689E968}"/>
    <cellStyle name="Millares 3 11 3 3 2 3 4" xfId="27773" xr:uid="{C4221B08-FB5A-46DA-B5A6-F8D2C7B45C81}"/>
    <cellStyle name="Millares 3 11 3 3 2 3 5" xfId="49276" xr:uid="{8BF0315A-49B7-4B0B-A8BD-3CA87CBFBB8D}"/>
    <cellStyle name="Millares 3 11 3 3 2 4" xfId="7908" xr:uid="{4925C201-8436-4B52-9834-F33BEF5BE652}"/>
    <cellStyle name="Millares 3 11 3 3 2 4 2" xfId="29411" xr:uid="{BF152A07-B095-4166-9315-D316530BC6FB}"/>
    <cellStyle name="Millares 3 11 3 3 2 5" xfId="9565" xr:uid="{1F6DDC8A-FC2C-43C9-87A8-7F529CA3B0B3}"/>
    <cellStyle name="Millares 3 11 3 3 2 5 2" xfId="31068" xr:uid="{2D8D5E91-9D4C-4A61-9381-04C4A9D8E47C}"/>
    <cellStyle name="Millares 3 11 3 3 2 6" xfId="16200" xr:uid="{08595294-9F42-436F-9777-F66A947C0A22}"/>
    <cellStyle name="Millares 3 11 3 3 2 6 2" xfId="37703" xr:uid="{DF570A0E-EF24-4968-9651-6498E94E6BB3}"/>
    <cellStyle name="Millares 3 11 3 3 2 7" xfId="22805" xr:uid="{C1F28F45-2A4B-45C1-8475-33D752AEBA61}"/>
    <cellStyle name="Millares 3 11 3 3 2 8" xfId="44308" xr:uid="{FEC1DF03-5C6A-4304-9BDE-762001954E8C}"/>
    <cellStyle name="Millares 3 11 3 3 3" xfId="1986" xr:uid="{E8B6FA35-0C5E-4DB4-92D5-ECCAC9EE8886}"/>
    <cellStyle name="Millares 3 11 3 3 3 2" xfId="10252" xr:uid="{13C4A933-C699-4AA9-B4BB-AACF6854E969}"/>
    <cellStyle name="Millares 3 11 3 3 3 2 2" xfId="31755" xr:uid="{D58E99F1-D25E-4114-A523-280430A47B8E}"/>
    <cellStyle name="Millares 3 11 3 3 3 3" xfId="16887" xr:uid="{C9261DBC-29A2-4991-ABE1-474DC04D04B7}"/>
    <cellStyle name="Millares 3 11 3 3 3 3 2" xfId="38390" xr:uid="{16239786-1408-4B93-9982-EF994AB3EB3F}"/>
    <cellStyle name="Millares 3 11 3 3 3 4" xfId="23492" xr:uid="{2EFC53E8-FB4F-448D-9612-045D49B764D3}"/>
    <cellStyle name="Millares 3 11 3 3 3 5" xfId="44995" xr:uid="{4CCF915C-0809-4D46-A79A-17AC3BB3ECB6}"/>
    <cellStyle name="Millares 3 11 3 3 4" xfId="2785" xr:uid="{F13724D7-15F4-49C1-9493-818F34EA8BA7}"/>
    <cellStyle name="Millares 3 11 3 3 4 2" xfId="11051" xr:uid="{A208C8B5-B51B-4093-BAA0-CAD5EB4F5766}"/>
    <cellStyle name="Millares 3 11 3 3 4 2 2" xfId="32554" xr:uid="{1CF2891B-BB70-41DF-8D60-5807DC4F626B}"/>
    <cellStyle name="Millares 3 11 3 3 4 3" xfId="17686" xr:uid="{199DAD56-A172-46B6-9769-75F5EB2D23E4}"/>
    <cellStyle name="Millares 3 11 3 3 4 3 2" xfId="39189" xr:uid="{BE2813C6-141B-40B5-86C0-4687AD0DF663}"/>
    <cellStyle name="Millares 3 11 3 3 4 4" xfId="24291" xr:uid="{75ADB87F-2023-4A7E-94BC-FB03BBC64CA2}"/>
    <cellStyle name="Millares 3 11 3 3 4 5" xfId="45794" xr:uid="{0667750A-F7F3-41F3-8DBA-01FC51D784AD}"/>
    <cellStyle name="Millares 3 11 3 3 5" xfId="3182" xr:uid="{FD4B87DA-E13A-46B1-BB51-C0025B6C92D6}"/>
    <cellStyle name="Millares 3 11 3 3 5 2" xfId="11448" xr:uid="{ECA2BEAD-9718-480F-A3DF-4C4A16300525}"/>
    <cellStyle name="Millares 3 11 3 3 5 2 2" xfId="32951" xr:uid="{63985598-D45B-4B69-BFA2-98EB3C991AFD}"/>
    <cellStyle name="Millares 3 11 3 3 5 3" xfId="18083" xr:uid="{C09D32D5-16E4-4532-BB96-9DF8AC469E67}"/>
    <cellStyle name="Millares 3 11 3 3 5 3 2" xfId="39586" xr:uid="{572358C6-D6E9-46F2-82B2-50206BD50C3D}"/>
    <cellStyle name="Millares 3 11 3 3 5 4" xfId="24688" xr:uid="{5884EE70-810C-4D3F-9EDD-12AD6AF88B7A}"/>
    <cellStyle name="Millares 3 11 3 3 5 5" xfId="46191" xr:uid="{326E8E7D-9831-4F7B-8BB9-D1A4197F1D7B}"/>
    <cellStyle name="Millares 3 11 3 3 6" xfId="4929" xr:uid="{A60FC339-2ABB-4259-9D3A-775AA5F3DF90}"/>
    <cellStyle name="Millares 3 11 3 3 6 2" xfId="13195" xr:uid="{EDFC6A07-2859-4CB3-A1A1-EF0BEACA1A5B}"/>
    <cellStyle name="Millares 3 11 3 3 6 2 2" xfId="34698" xr:uid="{5BE16499-EA72-47B4-858C-57B3DCDD7D54}"/>
    <cellStyle name="Millares 3 11 3 3 6 3" xfId="19830" xr:uid="{933E4B9B-BB74-4609-837D-51622F154013}"/>
    <cellStyle name="Millares 3 11 3 3 6 3 2" xfId="41333" xr:uid="{B8E460EE-4EE7-419E-82C1-D55D0F5D603C}"/>
    <cellStyle name="Millares 3 11 3 3 6 4" xfId="26435" xr:uid="{19451336-C120-43EA-8DF8-DEDAC6164C80}"/>
    <cellStyle name="Millares 3 11 3 3 6 5" xfId="47938" xr:uid="{68658876-3C46-4FF6-AADB-BF4E4F693F4B}"/>
    <cellStyle name="Millares 3 11 3 3 7" xfId="5321" xr:uid="{39061CCD-A4B2-4946-ACFF-A85339351ED6}"/>
    <cellStyle name="Millares 3 11 3 3 7 2" xfId="13587" xr:uid="{66B11597-8D7B-456C-A7BE-9ACF28FD6EFF}"/>
    <cellStyle name="Millares 3 11 3 3 7 2 2" xfId="35090" xr:uid="{3BF19FFB-6A44-44AB-A04F-6468F819CED2}"/>
    <cellStyle name="Millares 3 11 3 3 7 3" xfId="20222" xr:uid="{C9952368-CC64-414E-A89E-F97969A4222E}"/>
    <cellStyle name="Millares 3 11 3 3 7 3 2" xfId="41725" xr:uid="{9E1AF670-2DEF-4F20-89AC-9F043D28EF80}"/>
    <cellStyle name="Millares 3 11 3 3 7 4" xfId="26827" xr:uid="{7D0965F8-3137-44BA-BA5F-8CC2F658107F}"/>
    <cellStyle name="Millares 3 11 3 3 7 5" xfId="48330" xr:uid="{195C9EA4-DCDF-4EEA-973A-BA048DBE93A3}"/>
    <cellStyle name="Millares 3 11 3 3 8" xfId="6962" xr:uid="{D5FDFF49-2D8C-47C2-B17E-F33A4C11A076}"/>
    <cellStyle name="Millares 3 11 3 3 8 2" xfId="28465" xr:uid="{E4B6986F-6B35-4B3C-853A-BB9031A00DCF}"/>
    <cellStyle name="Millares 3 11 3 3 9" xfId="8618" xr:uid="{33387D43-62E0-49AD-93C6-56C3A8F9E932}"/>
    <cellStyle name="Millares 3 11 3 3 9 2" xfId="30121" xr:uid="{C10BFB79-BEFE-4AE9-86CC-82E47429A052}"/>
    <cellStyle name="Millares 3 11 3 4" xfId="635" xr:uid="{A728CFB3-70CF-4B9A-BD93-EA1649DDE8AE}"/>
    <cellStyle name="Millares 3 11 3 4 10" xfId="43644" xr:uid="{2AF5BCD6-AA9E-42CC-B153-94D51F19474E}"/>
    <cellStyle name="Millares 3 11 3 4 2" xfId="1581" xr:uid="{FA20AF06-89BC-4B12-BB65-A6574819DCC5}"/>
    <cellStyle name="Millares 3 11 3 4 2 2" xfId="4410" xr:uid="{3E036842-F2C6-4720-BD93-83F6AF17E226}"/>
    <cellStyle name="Millares 3 11 3 4 2 2 2" xfId="12676" xr:uid="{F5BE1F5E-9AE2-4D47-9285-2550D09DE6E0}"/>
    <cellStyle name="Millares 3 11 3 4 2 2 2 2" xfId="34179" xr:uid="{19949A1E-2B3C-42FA-9F33-0BE87A97D526}"/>
    <cellStyle name="Millares 3 11 3 4 2 2 3" xfId="19311" xr:uid="{A0C81BAA-3289-4373-9290-080FBC2D0114}"/>
    <cellStyle name="Millares 3 11 3 4 2 2 3 2" xfId="40814" xr:uid="{4BD4F93A-F8F4-4E60-8C0F-4CD7F055DAE5}"/>
    <cellStyle name="Millares 3 11 3 4 2 2 4" xfId="25916" xr:uid="{B8E33EF1-A02F-491A-9335-E044CD7D4D6D}"/>
    <cellStyle name="Millares 3 11 3 4 2 2 5" xfId="47419" xr:uid="{C25189A5-E534-4C6A-93F8-AF881B2B967A}"/>
    <cellStyle name="Millares 3 11 3 4 2 3" xfId="6549" xr:uid="{2E520276-5C5B-44DC-BC3F-4A7C0CBEA1E3}"/>
    <cellStyle name="Millares 3 11 3 4 2 3 2" xfId="14815" xr:uid="{29DD9C28-D6E7-4243-9C87-4A6B8A185179}"/>
    <cellStyle name="Millares 3 11 3 4 2 3 2 2" xfId="36318" xr:uid="{2F6F872A-8E08-4FDC-B8F0-A2E90CE4DA33}"/>
    <cellStyle name="Millares 3 11 3 4 2 3 3" xfId="21450" xr:uid="{491C64D1-1F99-4336-AC31-8B808DD5A3AB}"/>
    <cellStyle name="Millares 3 11 3 4 2 3 3 2" xfId="42953" xr:uid="{A676AB24-BD04-4160-B197-B12B5BC20F88}"/>
    <cellStyle name="Millares 3 11 3 4 2 3 4" xfId="28055" xr:uid="{CFBA484C-6DCE-46F9-BC1E-C78B7552C310}"/>
    <cellStyle name="Millares 3 11 3 4 2 3 5" xfId="49558" xr:uid="{76F07C8C-31AC-4A60-B07E-B041719D465A}"/>
    <cellStyle name="Millares 3 11 3 4 2 4" xfId="8190" xr:uid="{F9147B99-E982-4BB5-9942-86B42022967F}"/>
    <cellStyle name="Millares 3 11 3 4 2 4 2" xfId="29693" xr:uid="{58E4493A-EE88-4C2E-AD18-7EE99B6EDBD6}"/>
    <cellStyle name="Millares 3 11 3 4 2 5" xfId="9847" xr:uid="{3FCB1375-05D1-42FB-8B45-2B7C7E87B006}"/>
    <cellStyle name="Millares 3 11 3 4 2 5 2" xfId="31350" xr:uid="{1F11B400-D828-4C13-8028-7AE45C5523CA}"/>
    <cellStyle name="Millares 3 11 3 4 2 6" xfId="16482" xr:uid="{38EFAA09-07A4-420D-84BB-14EFC733C18A}"/>
    <cellStyle name="Millares 3 11 3 4 2 6 2" xfId="37985" xr:uid="{675E5115-8E5E-41D1-964F-5A8840FF72FF}"/>
    <cellStyle name="Millares 3 11 3 4 2 7" xfId="23087" xr:uid="{82B4BEAE-9AA9-4422-8FE1-27BBC3CD10E3}"/>
    <cellStyle name="Millares 3 11 3 4 2 8" xfId="44590" xr:uid="{D90CF037-2987-4E82-9A66-DF90E56A0566}"/>
    <cellStyle name="Millares 3 11 3 4 3" xfId="2268" xr:uid="{0E2C7C69-E30E-4A30-AF06-D007EBA9F0FA}"/>
    <cellStyle name="Millares 3 11 3 4 3 2" xfId="10534" xr:uid="{F0AA1A3B-2CA3-44E0-BB1C-08989D8FB086}"/>
    <cellStyle name="Millares 3 11 3 4 3 2 2" xfId="32037" xr:uid="{76184B01-F985-40D5-BB12-CC0DE2D90F68}"/>
    <cellStyle name="Millares 3 11 3 4 3 3" xfId="17169" xr:uid="{25452871-8D48-4918-93D4-DBAED7B468BB}"/>
    <cellStyle name="Millares 3 11 3 4 3 3 2" xfId="38672" xr:uid="{40C5D6E8-DA7F-4744-A433-1B5F042767C1}"/>
    <cellStyle name="Millares 3 11 3 4 3 4" xfId="23774" xr:uid="{8A749985-8D31-4372-861C-EA073440D2A3}"/>
    <cellStyle name="Millares 3 11 3 4 3 5" xfId="45277" xr:uid="{AEE8CF09-8840-4A9A-992B-F844410F2072}"/>
    <cellStyle name="Millares 3 11 3 4 4" xfId="3464" xr:uid="{CA0F55A8-5635-41B6-A6EE-F438F0974C86}"/>
    <cellStyle name="Millares 3 11 3 4 4 2" xfId="11730" xr:uid="{4EB38780-42A9-4E80-AD79-AE6C6104428A}"/>
    <cellStyle name="Millares 3 11 3 4 4 2 2" xfId="33233" xr:uid="{2647B1C2-71BE-4054-90A4-20C9CC5F6E9F}"/>
    <cellStyle name="Millares 3 11 3 4 4 3" xfId="18365" xr:uid="{1301E88B-2F48-4D17-B71E-05E35BA4BA46}"/>
    <cellStyle name="Millares 3 11 3 4 4 3 2" xfId="39868" xr:uid="{8308F594-85DA-449E-97F7-9E7059717CC2}"/>
    <cellStyle name="Millares 3 11 3 4 4 4" xfId="24970" xr:uid="{A952ABE2-9FA5-4FD4-83B7-2D5095833F34}"/>
    <cellStyle name="Millares 3 11 3 4 4 5" xfId="46473" xr:uid="{94CAE6F0-70E3-4CF0-B378-6C487C35D0E6}"/>
    <cellStyle name="Millares 3 11 3 4 5" xfId="5603" xr:uid="{FE806B6B-C49C-4FB0-A174-A0A976B337D0}"/>
    <cellStyle name="Millares 3 11 3 4 5 2" xfId="13869" xr:uid="{70FEB8FE-1DC1-4D2E-A607-3562A243186D}"/>
    <cellStyle name="Millares 3 11 3 4 5 2 2" xfId="35372" xr:uid="{A4AD2435-E452-4E59-A9DC-44EDBD59E382}"/>
    <cellStyle name="Millares 3 11 3 4 5 3" xfId="20504" xr:uid="{090EE79F-47D6-42FC-B582-5DEF979991B0}"/>
    <cellStyle name="Millares 3 11 3 4 5 3 2" xfId="42007" xr:uid="{4E12932A-7851-419D-AADB-C9CEDA384EE5}"/>
    <cellStyle name="Millares 3 11 3 4 5 4" xfId="27109" xr:uid="{261FB1F1-F83C-41D0-A20C-A1E98862F94E}"/>
    <cellStyle name="Millares 3 11 3 4 5 5" xfId="48612" xr:uid="{A50A589F-783E-4120-BD41-027FA2D18F18}"/>
    <cellStyle name="Millares 3 11 3 4 6" xfId="7244" xr:uid="{6CAAFFCE-8BF1-457D-9E8F-6C34ABF5C274}"/>
    <cellStyle name="Millares 3 11 3 4 6 2" xfId="28747" xr:uid="{325BD641-FD84-4331-9748-EC5E149068A3}"/>
    <cellStyle name="Millares 3 11 3 4 7" xfId="8901" xr:uid="{063D8AC8-8009-43B2-B5A3-96106437A88E}"/>
    <cellStyle name="Millares 3 11 3 4 7 2" xfId="30404" xr:uid="{603D2D32-CE18-45C6-B43A-C108174B3A9D}"/>
    <cellStyle name="Millares 3 11 3 4 8" xfId="15536" xr:uid="{0DE4CAC0-7690-461E-81E0-862EB4CCC6BE}"/>
    <cellStyle name="Millares 3 11 3 4 8 2" xfId="37039" xr:uid="{8FB2E16A-E6CE-4F3F-80A9-6A0800EB71F6}"/>
    <cellStyle name="Millares 3 11 3 4 9" xfId="22141" xr:uid="{E472DFEA-00E3-442F-A731-9B29535974FE}"/>
    <cellStyle name="Millares 3 11 3 5" xfId="903" xr:uid="{43ACF762-1408-4B51-9B04-87C01D2D66AB}"/>
    <cellStyle name="Millares 3 11 3 5 2" xfId="3732" xr:uid="{15C4B786-4095-432F-A280-BDA049266F23}"/>
    <cellStyle name="Millares 3 11 3 5 2 2" xfId="11998" xr:uid="{6009B786-BBDE-4F42-B6DB-1C94ECBE453B}"/>
    <cellStyle name="Millares 3 11 3 5 2 2 2" xfId="33501" xr:uid="{BEE9D995-9DBD-4FEC-B774-BDE33F3C3513}"/>
    <cellStyle name="Millares 3 11 3 5 2 3" xfId="18633" xr:uid="{AAA6516F-26E2-4AD0-BEBE-684ADC486FFB}"/>
    <cellStyle name="Millares 3 11 3 5 2 3 2" xfId="40136" xr:uid="{10B514D9-60F5-464F-A792-EC311408C60E}"/>
    <cellStyle name="Millares 3 11 3 5 2 4" xfId="25238" xr:uid="{B13A39B8-396F-4DBA-ABEB-5BD5DC31812D}"/>
    <cellStyle name="Millares 3 11 3 5 2 5" xfId="46741" xr:uid="{B6F9CB67-AD20-4A41-AF11-107A348C4763}"/>
    <cellStyle name="Millares 3 11 3 5 3" xfId="5871" xr:uid="{D0635C40-3F4E-4D4B-8734-48F81EEB1718}"/>
    <cellStyle name="Millares 3 11 3 5 3 2" xfId="14137" xr:uid="{5E409A83-1919-49D6-820A-A068B8FC24BF}"/>
    <cellStyle name="Millares 3 11 3 5 3 2 2" xfId="35640" xr:uid="{5377B2D4-4AE5-450A-B8A4-7DFA91204A8C}"/>
    <cellStyle name="Millares 3 11 3 5 3 3" xfId="20772" xr:uid="{71948568-7E07-4836-9C86-2D32E5ED12D4}"/>
    <cellStyle name="Millares 3 11 3 5 3 3 2" xfId="42275" xr:uid="{744D5301-82C6-491D-AA0A-995EE57666A9}"/>
    <cellStyle name="Millares 3 11 3 5 3 4" xfId="27377" xr:uid="{C5A88706-3CBB-4B5E-B9E8-AA11EE0A4375}"/>
    <cellStyle name="Millares 3 11 3 5 3 5" xfId="48880" xr:uid="{692EBCCC-37EF-4ACD-9B1F-B8C8B9A0DA0D}"/>
    <cellStyle name="Millares 3 11 3 5 4" xfId="7512" xr:uid="{0CD5484F-0D9B-417F-AFFC-C70845FDC737}"/>
    <cellStyle name="Millares 3 11 3 5 4 2" xfId="29015" xr:uid="{5B9166FA-B5F1-4768-8EEA-E4CE8CB07232}"/>
    <cellStyle name="Millares 3 11 3 5 5" xfId="9169" xr:uid="{1EED1020-3D9A-4009-A46C-4E10CFE1F946}"/>
    <cellStyle name="Millares 3 11 3 5 5 2" xfId="30672" xr:uid="{73710768-232A-49BB-A50D-EADA8CE630A9}"/>
    <cellStyle name="Millares 3 11 3 5 6" xfId="15804" xr:uid="{B1D75458-1E35-4F19-8235-57AC184F9BDB}"/>
    <cellStyle name="Millares 3 11 3 5 6 2" xfId="37307" xr:uid="{694B1B4A-85EA-4BA6-9C2C-1292A30E0FA4}"/>
    <cellStyle name="Millares 3 11 3 5 7" xfId="22409" xr:uid="{9E5FBBAA-8592-462A-B5AA-B71F0BFD3E17}"/>
    <cellStyle name="Millares 3 11 3 5 8" xfId="43912" xr:uid="{7CA65D72-BF06-4837-8A21-8907B80F5EDF}"/>
    <cellStyle name="Millares 3 11 3 6" xfId="1164" xr:uid="{0B197992-402D-4F60-AAA3-A27F7EF97F69}"/>
    <cellStyle name="Millares 3 11 3 6 2" xfId="3993" xr:uid="{EA62C279-5BC2-4AAA-B197-50126FF6FE8D}"/>
    <cellStyle name="Millares 3 11 3 6 2 2" xfId="12259" xr:uid="{AB0F202A-42A0-4662-96CB-459ED1CD2A2C}"/>
    <cellStyle name="Millares 3 11 3 6 2 2 2" xfId="33762" xr:uid="{873FEA68-665D-4F44-B701-2AE1E4C9C01A}"/>
    <cellStyle name="Millares 3 11 3 6 2 3" xfId="18894" xr:uid="{C4DBB6C8-23D5-4E6B-AC44-B834F121C6B0}"/>
    <cellStyle name="Millares 3 11 3 6 2 3 2" xfId="40397" xr:uid="{2561CDAA-A088-469F-8CBC-3D79EA4F524E}"/>
    <cellStyle name="Millares 3 11 3 6 2 4" xfId="25499" xr:uid="{93BCB4D1-69E1-4820-BE2E-847E20C86F72}"/>
    <cellStyle name="Millares 3 11 3 6 2 5" xfId="47002" xr:uid="{A3D67588-0FC8-4748-9FB9-818600082E49}"/>
    <cellStyle name="Millares 3 11 3 6 3" xfId="6132" xr:uid="{5A8D3F34-1FE2-4373-82D3-54B55B89B6D2}"/>
    <cellStyle name="Millares 3 11 3 6 3 2" xfId="14398" xr:uid="{684D3284-5A9E-4B39-8BA5-938AAAB116CE}"/>
    <cellStyle name="Millares 3 11 3 6 3 2 2" xfId="35901" xr:uid="{615EEDFE-3A08-4783-B019-85B716365E31}"/>
    <cellStyle name="Millares 3 11 3 6 3 3" xfId="21033" xr:uid="{B77B04DA-EE66-4193-AEBE-576EE51D938E}"/>
    <cellStyle name="Millares 3 11 3 6 3 3 2" xfId="42536" xr:uid="{1080E35B-B71D-46F7-B9A7-4D6473553707}"/>
    <cellStyle name="Millares 3 11 3 6 3 4" xfId="27638" xr:uid="{0DC13C4F-CCDF-44A4-BFF5-4A64C4129C6C}"/>
    <cellStyle name="Millares 3 11 3 6 3 5" xfId="49141" xr:uid="{1A889177-65DC-40C7-9548-D7873425EADD}"/>
    <cellStyle name="Millares 3 11 3 6 4" xfId="7773" xr:uid="{9F77F2A5-B939-49EE-BCB5-8F9A6D8414C3}"/>
    <cellStyle name="Millares 3 11 3 6 4 2" xfId="29276" xr:uid="{805DA87A-629B-4223-86B0-7D21B372142B}"/>
    <cellStyle name="Millares 3 11 3 6 5" xfId="9430" xr:uid="{2EE9C3DD-EAD1-48EF-9150-526FEA355140}"/>
    <cellStyle name="Millares 3 11 3 6 5 2" xfId="30933" xr:uid="{01036321-31DB-4E21-82A0-C3E14584101D}"/>
    <cellStyle name="Millares 3 11 3 6 6" xfId="16065" xr:uid="{ED72EC7E-1480-4134-AB50-51CFB3FD064F}"/>
    <cellStyle name="Millares 3 11 3 6 6 2" xfId="37568" xr:uid="{4BC67927-D1D9-411F-8BF7-2987007C1862}"/>
    <cellStyle name="Millares 3 11 3 6 7" xfId="22670" xr:uid="{3A6DF194-4D00-4DF0-8FC1-EDC7935672CD}"/>
    <cellStyle name="Millares 3 11 3 6 8" xfId="44173" xr:uid="{734D0D56-24D3-4692-87AF-C8EF071F36D1}"/>
    <cellStyle name="Millares 3 11 3 7" xfId="1852" xr:uid="{509C6611-BE55-429A-B383-5056AD7012C1}"/>
    <cellStyle name="Millares 3 11 3 7 2" xfId="10118" xr:uid="{0320A982-C929-4FA7-B7A7-FFA16E7D7E92}"/>
    <cellStyle name="Millares 3 11 3 7 2 2" xfId="31621" xr:uid="{1C76F54C-E87B-428B-A2E7-B9B79A5D553C}"/>
    <cellStyle name="Millares 3 11 3 7 3" xfId="16753" xr:uid="{A08C20F3-C44E-4325-9964-D867898E6D72}"/>
    <cellStyle name="Millares 3 11 3 7 3 2" xfId="38256" xr:uid="{39335931-CA18-4933-B28E-9F337C953246}"/>
    <cellStyle name="Millares 3 11 3 7 4" xfId="23358" xr:uid="{B4B934AF-F799-4238-8D0C-7E098BE93C39}"/>
    <cellStyle name="Millares 3 11 3 7 5" xfId="44861" xr:uid="{8F950366-3ABF-460C-A79F-CA975C2BE3AD}"/>
    <cellStyle name="Millares 3 11 3 8" xfId="2537" xr:uid="{97AF24BE-DC5D-423D-91EB-C3486232AC65}"/>
    <cellStyle name="Millares 3 11 3 8 2" xfId="10803" xr:uid="{E64BC558-2667-4AF0-A13B-27261A158231}"/>
    <cellStyle name="Millares 3 11 3 8 2 2" xfId="32306" xr:uid="{E76569BB-67A7-4907-97D1-2C81A5495AD3}"/>
    <cellStyle name="Millares 3 11 3 8 3" xfId="17438" xr:uid="{8918DD0F-0E08-47D4-8A9A-991A498B3AAD}"/>
    <cellStyle name="Millares 3 11 3 8 3 2" xfId="38941" xr:uid="{A0992766-F201-49DA-8911-639F30F8A8B9}"/>
    <cellStyle name="Millares 3 11 3 8 4" xfId="24043" xr:uid="{2D15F909-532A-4CBC-ACBA-7C886D65E2C3}"/>
    <cellStyle name="Millares 3 11 3 8 5" xfId="45546" xr:uid="{6309ADE1-B014-4CFC-A9CC-FD2B47C63207}"/>
    <cellStyle name="Millares 3 11 3 9" xfId="3048" xr:uid="{675CFDE0-2C33-4812-A14B-2C5FA17A734F}"/>
    <cellStyle name="Millares 3 11 3 9 2" xfId="11314" xr:uid="{CEAC8E78-CA5F-4163-A67D-D75EF729D553}"/>
    <cellStyle name="Millares 3 11 3 9 2 2" xfId="32817" xr:uid="{D5164ABA-E80D-48EC-BF02-F8DFEB4CFE41}"/>
    <cellStyle name="Millares 3 11 3 9 3" xfId="17949" xr:uid="{7C47C56B-9D3F-4025-A421-FEEA653519DF}"/>
    <cellStyle name="Millares 3 11 3 9 3 2" xfId="39452" xr:uid="{7FAC6C4A-6BB9-4FD2-A8BB-F9D85F2BF72A}"/>
    <cellStyle name="Millares 3 11 3 9 4" xfId="24554" xr:uid="{ACA9250E-9CCB-424E-A71B-CC37B897DD6D}"/>
    <cellStyle name="Millares 3 11 3 9 5" xfId="46057" xr:uid="{544C440D-6F84-414D-9136-5B9A5D18F9BE}"/>
    <cellStyle name="Millares 3 11 4" xfId="205" xr:uid="{2857C6F5-EC14-40F4-92BF-BF1DEF7B85F7}"/>
    <cellStyle name="Millares 3 11 4 10" xfId="4724" xr:uid="{48AFD543-4638-4C69-89AD-C9CC6CFD5521}"/>
    <cellStyle name="Millares 3 11 4 10 2" xfId="12990" xr:uid="{C8AFD292-6C7C-4745-B14B-75FD94F65FD3}"/>
    <cellStyle name="Millares 3 11 4 10 2 2" xfId="34493" xr:uid="{E4C4FFC3-1CC4-466C-A0F0-5000787316CF}"/>
    <cellStyle name="Millares 3 11 4 10 3" xfId="19625" xr:uid="{513DE374-EFB7-4810-92E2-D92C6FF72304}"/>
    <cellStyle name="Millares 3 11 4 10 3 2" xfId="41128" xr:uid="{4BADD82D-138A-4422-A1B1-7201D1D08C99}"/>
    <cellStyle name="Millares 3 11 4 10 4" xfId="26230" xr:uid="{199A26A4-812B-4731-B8AB-CE60D1DCA8C4}"/>
    <cellStyle name="Millares 3 11 4 10 5" xfId="47733" xr:uid="{9A7E9CE1-17C3-44F0-BCF1-41B252336C5C}"/>
    <cellStyle name="Millares 3 11 4 11" xfId="5227" xr:uid="{4FC6536F-40C5-44B7-803E-3716AA58D82C}"/>
    <cellStyle name="Millares 3 11 4 11 2" xfId="13493" xr:uid="{E52FFE22-6FC3-4029-9B4C-6C9721A6FE8C}"/>
    <cellStyle name="Millares 3 11 4 11 2 2" xfId="34996" xr:uid="{22CA98E7-F015-4D33-9C9E-648A00EBAD26}"/>
    <cellStyle name="Millares 3 11 4 11 3" xfId="20128" xr:uid="{9F29CFA4-185A-4A51-A763-524066CD779C}"/>
    <cellStyle name="Millares 3 11 4 11 3 2" xfId="41631" xr:uid="{8EF0354E-6724-4F77-AC07-B809E3CAEF95}"/>
    <cellStyle name="Millares 3 11 4 11 4" xfId="26733" xr:uid="{542DF733-6C6D-47F2-A0BD-1B6C676B7228}"/>
    <cellStyle name="Millares 3 11 4 11 5" xfId="48236" xr:uid="{7EDBE6A9-B075-4796-A9B3-C2582D35DCCE}"/>
    <cellStyle name="Millares 3 11 4 12" xfId="6868" xr:uid="{CADE7EC0-134D-4D84-8084-CFDC7009D5BC}"/>
    <cellStyle name="Millares 3 11 4 12 2" xfId="28371" xr:uid="{DC5C96C3-55F8-4A66-B342-EB5127454EF1}"/>
    <cellStyle name="Millares 3 11 4 13" xfId="8522" xr:uid="{4F9D7AD1-C3E3-4513-BEF5-F53609A77965}"/>
    <cellStyle name="Millares 3 11 4 13 2" xfId="30025" xr:uid="{1DBC2FB4-4E15-4797-AA1B-6E485F8A74D0}"/>
    <cellStyle name="Millares 3 11 4 14" xfId="15161" xr:uid="{C5286C32-9505-4C84-A83E-95ADAB4535C8}"/>
    <cellStyle name="Millares 3 11 4 14 2" xfId="36664" xr:uid="{66FFDF8B-16D5-490E-9CCE-73D518094A86}"/>
    <cellStyle name="Millares 3 11 4 15" xfId="21766" xr:uid="{307D66DD-1899-4B03-8010-E31970925B87}"/>
    <cellStyle name="Millares 3 11 4 16" xfId="43269" xr:uid="{52B3C7E1-3402-4955-81DB-5B68E5D84973}"/>
    <cellStyle name="Millares 3 11 4 2" xfId="520" xr:uid="{B803EB67-F266-4450-A869-E01E4BFAC4F6}"/>
    <cellStyle name="Millares 3 11 4 2 10" xfId="7131" xr:uid="{4F3986C5-59BA-4CBB-A6CF-E4D404ADD31E}"/>
    <cellStyle name="Millares 3 11 4 2 10 2" xfId="28634" xr:uid="{B81347C1-8730-476F-AC71-24FFA4D8E693}"/>
    <cellStyle name="Millares 3 11 4 2 11" xfId="8787" xr:uid="{8224A526-8145-4E07-8139-57838D24D7D9}"/>
    <cellStyle name="Millares 3 11 4 2 11 2" xfId="30290" xr:uid="{9A37B3A9-155D-4CA9-8E5F-7A33B0024134}"/>
    <cellStyle name="Millares 3 11 4 2 12" xfId="15423" xr:uid="{1A1766DA-B240-40AF-AA81-61A4BB0CF3D5}"/>
    <cellStyle name="Millares 3 11 4 2 12 2" xfId="36926" xr:uid="{F09468B2-D72E-4000-9589-FE5D62F78355}"/>
    <cellStyle name="Millares 3 11 4 2 13" xfId="22028" xr:uid="{325FF361-1FD2-450A-8720-1C093AB35BB3}"/>
    <cellStyle name="Millares 3 11 4 2 14" xfId="43531" xr:uid="{FCE86EFD-6448-42BE-BEB3-F93B50768EE1}"/>
    <cellStyle name="Millares 3 11 4 2 2" xfId="802" xr:uid="{47A1D6AE-E7D4-4C47-863A-6984A1905723}"/>
    <cellStyle name="Millares 3 11 4 2 2 10" xfId="15703" xr:uid="{6DD70CCC-DA5B-48F7-A364-12BBB6F2B263}"/>
    <cellStyle name="Millares 3 11 4 2 2 10 2" xfId="37206" xr:uid="{97EA097B-DC9F-404D-B372-EEBEE964347A}"/>
    <cellStyle name="Millares 3 11 4 2 2 11" xfId="22308" xr:uid="{676A2BCC-565F-4C65-95AA-37241003D0B6}"/>
    <cellStyle name="Millares 3 11 4 2 2 12" xfId="43811" xr:uid="{93E25812-D104-47C9-AF85-012D63DF201D}"/>
    <cellStyle name="Millares 3 11 4 2 2 2" xfId="1748" xr:uid="{351828DA-E002-4FCE-B4B0-F6D6D768DB48}"/>
    <cellStyle name="Millares 3 11 4 2 2 2 2" xfId="4577" xr:uid="{972C632C-530F-45E0-B399-C0DF717D9692}"/>
    <cellStyle name="Millares 3 11 4 2 2 2 2 2" xfId="12843" xr:uid="{E72BD12E-96AD-48C0-81E5-B9402CC07EA1}"/>
    <cellStyle name="Millares 3 11 4 2 2 2 2 2 2" xfId="34346" xr:uid="{494ADCBC-E5D4-4A37-BBC3-832EB81B197A}"/>
    <cellStyle name="Millares 3 11 4 2 2 2 2 3" xfId="19478" xr:uid="{2B755873-E54E-48EC-8C3E-A9C310BA046E}"/>
    <cellStyle name="Millares 3 11 4 2 2 2 2 3 2" xfId="40981" xr:uid="{A27DE1C0-5687-46CE-817E-F968B3BFF0D5}"/>
    <cellStyle name="Millares 3 11 4 2 2 2 2 4" xfId="26083" xr:uid="{A7D7293F-51F7-4F77-99E9-94157C8A34DD}"/>
    <cellStyle name="Millares 3 11 4 2 2 2 2 5" xfId="47586" xr:uid="{586FA6F9-3AB7-44E5-8114-4629CF41D1B1}"/>
    <cellStyle name="Millares 3 11 4 2 2 2 3" xfId="6716" xr:uid="{F5EE1597-DEAA-41C9-AD69-B3047FF88116}"/>
    <cellStyle name="Millares 3 11 4 2 2 2 3 2" xfId="14982" xr:uid="{2BFD3CB6-7228-43D6-B989-9E6087EBFDEA}"/>
    <cellStyle name="Millares 3 11 4 2 2 2 3 2 2" xfId="36485" xr:uid="{E96846E8-605E-4101-B1BD-81FA8F8EBBEE}"/>
    <cellStyle name="Millares 3 11 4 2 2 2 3 3" xfId="21617" xr:uid="{C0E2B14F-DB5C-4C6E-A71D-709CEBD37C3B}"/>
    <cellStyle name="Millares 3 11 4 2 2 2 3 3 2" xfId="43120" xr:uid="{7538EDC9-8779-444E-A991-3226C3A13858}"/>
    <cellStyle name="Millares 3 11 4 2 2 2 3 4" xfId="28222" xr:uid="{1D93A91B-DEC4-49F2-B6E2-539DD51F2260}"/>
    <cellStyle name="Millares 3 11 4 2 2 2 3 5" xfId="49725" xr:uid="{64B0BCE7-B32C-4A93-B5B8-F8ECC1D55530}"/>
    <cellStyle name="Millares 3 11 4 2 2 2 4" xfId="8357" xr:uid="{4B198EED-956A-4979-8946-285F3B55B8C9}"/>
    <cellStyle name="Millares 3 11 4 2 2 2 4 2" xfId="29860" xr:uid="{59B2756A-2E2C-4C31-8A01-11699645CED7}"/>
    <cellStyle name="Millares 3 11 4 2 2 2 5" xfId="10014" xr:uid="{B81987D1-B79C-4228-BDD0-CC268338A65C}"/>
    <cellStyle name="Millares 3 11 4 2 2 2 5 2" xfId="31517" xr:uid="{298049A2-6935-4C06-86A1-24098FDA1009}"/>
    <cellStyle name="Millares 3 11 4 2 2 2 6" xfId="16649" xr:uid="{34C9CB4E-60EA-463F-A4B6-D91184794E7E}"/>
    <cellStyle name="Millares 3 11 4 2 2 2 6 2" xfId="38152" xr:uid="{5332524F-BA02-48DE-B285-CABB1763A3A1}"/>
    <cellStyle name="Millares 3 11 4 2 2 2 7" xfId="23254" xr:uid="{64C9908C-1C7D-401B-B548-978F969A0622}"/>
    <cellStyle name="Millares 3 11 4 2 2 2 8" xfId="44757" xr:uid="{EEE6B7C3-D732-427A-A0C4-ED4A48D9510B}"/>
    <cellStyle name="Millares 3 11 4 2 2 3" xfId="2435" xr:uid="{B0E95528-A240-41D5-81AE-15BBCD8CE16E}"/>
    <cellStyle name="Millares 3 11 4 2 2 3 2" xfId="10701" xr:uid="{71CFD636-7179-4142-872A-3213F0BCB451}"/>
    <cellStyle name="Millares 3 11 4 2 2 3 2 2" xfId="32204" xr:uid="{35EE77B2-C821-4AFB-8169-2EBE02B9FC7E}"/>
    <cellStyle name="Millares 3 11 4 2 2 3 3" xfId="17336" xr:uid="{B265A78C-62B3-4C1D-87CA-793FED50EFE5}"/>
    <cellStyle name="Millares 3 11 4 2 2 3 3 2" xfId="38839" xr:uid="{D1426663-7004-4B17-80A5-D6727D4A0880}"/>
    <cellStyle name="Millares 3 11 4 2 2 3 4" xfId="23941" xr:uid="{98C3D2E6-A330-497F-8BC0-B63072215874}"/>
    <cellStyle name="Millares 3 11 4 2 2 3 5" xfId="45444" xr:uid="{BADF8B1D-97EB-415E-8217-8F14B70E2547}"/>
    <cellStyle name="Millares 3 11 4 2 2 4" xfId="2952" xr:uid="{38AFC4B5-C1E8-42C5-95F8-BB25AD1B94DC}"/>
    <cellStyle name="Millares 3 11 4 2 2 4 2" xfId="11218" xr:uid="{E4307BD9-17BA-4B06-A4B5-6AB6CB5597BB}"/>
    <cellStyle name="Millares 3 11 4 2 2 4 2 2" xfId="32721" xr:uid="{F85A5D8D-B971-4D72-8D51-A3EC7A3F8B1A}"/>
    <cellStyle name="Millares 3 11 4 2 2 4 3" xfId="17853" xr:uid="{5EAA7D17-A8E4-4E6C-942F-B3A0D831E35C}"/>
    <cellStyle name="Millares 3 11 4 2 2 4 3 2" xfId="39356" xr:uid="{EFA380B4-E0A8-453A-B510-972F72704FD7}"/>
    <cellStyle name="Millares 3 11 4 2 2 4 4" xfId="24458" xr:uid="{AE95920D-6F28-40F2-8008-21B2627984B8}"/>
    <cellStyle name="Millares 3 11 4 2 2 4 5" xfId="45961" xr:uid="{1CE71163-D950-49B9-8F52-C09FBC6FCB34}"/>
    <cellStyle name="Millares 3 11 4 2 2 5" xfId="3631" xr:uid="{B3BA2091-D7E6-473B-AC7C-3B33F8995836}"/>
    <cellStyle name="Millares 3 11 4 2 2 5 2" xfId="11897" xr:uid="{8FA1D854-6AD8-44B3-86F3-2BD67312F644}"/>
    <cellStyle name="Millares 3 11 4 2 2 5 2 2" xfId="33400" xr:uid="{A61D3C08-9BB4-4072-BC1A-47515F848E10}"/>
    <cellStyle name="Millares 3 11 4 2 2 5 3" xfId="18532" xr:uid="{5B7F992C-15D6-44D1-A79B-462A66344760}"/>
    <cellStyle name="Millares 3 11 4 2 2 5 3 2" xfId="40035" xr:uid="{0863F4B8-D06B-4183-8402-476D787B3ED3}"/>
    <cellStyle name="Millares 3 11 4 2 2 5 4" xfId="25137" xr:uid="{56C54BFC-9818-4170-914D-08050C1767E8}"/>
    <cellStyle name="Millares 3 11 4 2 2 5 5" xfId="46640" xr:uid="{23E0CE7E-EFB8-4B41-BCC8-B5CDAB5D6AC2}"/>
    <cellStyle name="Millares 3 11 4 2 2 6" xfId="5096" xr:uid="{1B69F689-B954-4FCA-ADAE-8D02D3B109CF}"/>
    <cellStyle name="Millares 3 11 4 2 2 6 2" xfId="13362" xr:uid="{02385724-AE18-443A-AC54-159473F7BB6F}"/>
    <cellStyle name="Millares 3 11 4 2 2 6 2 2" xfId="34865" xr:uid="{00E44DEE-2E89-473B-B500-B517FF68AF93}"/>
    <cellStyle name="Millares 3 11 4 2 2 6 3" xfId="19997" xr:uid="{D0192FA3-8AC5-41AA-852C-B4A0163ED39D}"/>
    <cellStyle name="Millares 3 11 4 2 2 6 3 2" xfId="41500" xr:uid="{190B0473-968C-42A7-BA5F-FDC008F20134}"/>
    <cellStyle name="Millares 3 11 4 2 2 6 4" xfId="26602" xr:uid="{C4C7F62E-BF2A-4CB6-B6AC-A63BE928D255}"/>
    <cellStyle name="Millares 3 11 4 2 2 6 5" xfId="48105" xr:uid="{4411D524-71A6-4BCE-9626-37AE62E017E3}"/>
    <cellStyle name="Millares 3 11 4 2 2 7" xfId="5770" xr:uid="{97C4EBBF-8DC0-4598-AA17-FEA5A056E3AA}"/>
    <cellStyle name="Millares 3 11 4 2 2 7 2" xfId="14036" xr:uid="{F5045D08-1B49-4AFF-99DA-070BCEEB3CC6}"/>
    <cellStyle name="Millares 3 11 4 2 2 7 2 2" xfId="35539" xr:uid="{C591E4A0-944A-42F1-A874-967F05B48D8D}"/>
    <cellStyle name="Millares 3 11 4 2 2 7 3" xfId="20671" xr:uid="{5D173F9F-5C4C-4A20-B2BF-C548D449FA9F}"/>
    <cellStyle name="Millares 3 11 4 2 2 7 3 2" xfId="42174" xr:uid="{801F1959-CD4D-4FCD-8943-015B1C18B612}"/>
    <cellStyle name="Millares 3 11 4 2 2 7 4" xfId="27276" xr:uid="{822847A2-F2C2-4911-A0A2-A0BEAB86BA60}"/>
    <cellStyle name="Millares 3 11 4 2 2 7 5" xfId="48779" xr:uid="{9E590944-0C8C-4DE2-80A0-2C09B28CEF28}"/>
    <cellStyle name="Millares 3 11 4 2 2 8" xfId="7411" xr:uid="{7B4069A4-1551-43FA-8AAB-639D228E30D5}"/>
    <cellStyle name="Millares 3 11 4 2 2 8 2" xfId="28914" xr:uid="{DFE8DD42-7672-438E-95A9-9EA12685CACD}"/>
    <cellStyle name="Millares 3 11 4 2 2 9" xfId="9068" xr:uid="{BF204611-5A68-49FE-BDEF-1D4D903A87EB}"/>
    <cellStyle name="Millares 3 11 4 2 2 9 2" xfId="30571" xr:uid="{8E597ED2-F67A-4126-B5BA-82E194261951}"/>
    <cellStyle name="Millares 3 11 4 2 3" xfId="1072" xr:uid="{27C7813F-7BCB-49EC-BA70-C11099E490EE}"/>
    <cellStyle name="Millares 3 11 4 2 3 2" xfId="3901" xr:uid="{A0F76120-5EBA-423E-8D27-79A0B0959F40}"/>
    <cellStyle name="Millares 3 11 4 2 3 2 2" xfId="12167" xr:uid="{0530C5A1-EDFA-41CF-B334-907B7A0B2CDC}"/>
    <cellStyle name="Millares 3 11 4 2 3 2 2 2" xfId="33670" xr:uid="{C5B5CF5E-A4DC-48FA-A55E-909480C42801}"/>
    <cellStyle name="Millares 3 11 4 2 3 2 3" xfId="18802" xr:uid="{A0311A89-CC6E-4B77-8107-2D0128EDCB56}"/>
    <cellStyle name="Millares 3 11 4 2 3 2 3 2" xfId="40305" xr:uid="{224EA16A-BB3A-4A01-B96A-AA14C03B9949}"/>
    <cellStyle name="Millares 3 11 4 2 3 2 4" xfId="25407" xr:uid="{0A51C271-EC73-4BF6-827D-D044F2B6B757}"/>
    <cellStyle name="Millares 3 11 4 2 3 2 5" xfId="46910" xr:uid="{3B4FEBA3-3994-41C9-B820-55303D4C22C9}"/>
    <cellStyle name="Millares 3 11 4 2 3 3" xfId="6040" xr:uid="{1E738922-A0A6-4D2B-9701-9C4E9053FE91}"/>
    <cellStyle name="Millares 3 11 4 2 3 3 2" xfId="14306" xr:uid="{F1F22DA0-783E-4A37-87F4-E77901F6AE2A}"/>
    <cellStyle name="Millares 3 11 4 2 3 3 2 2" xfId="35809" xr:uid="{6F5C9A01-6F5B-49FE-ABFF-ABDA8D4D0C39}"/>
    <cellStyle name="Millares 3 11 4 2 3 3 3" xfId="20941" xr:uid="{B57AE7E2-8BD0-48A5-99D7-AAD981D43C79}"/>
    <cellStyle name="Millares 3 11 4 2 3 3 3 2" xfId="42444" xr:uid="{C917E664-A207-43CF-A351-B9B280BA1564}"/>
    <cellStyle name="Millares 3 11 4 2 3 3 4" xfId="27546" xr:uid="{65CF8C76-4DF8-4A53-A18C-CECAF9123A57}"/>
    <cellStyle name="Millares 3 11 4 2 3 3 5" xfId="49049" xr:uid="{5436644A-CF21-494A-B2F3-C77E0414259C}"/>
    <cellStyle name="Millares 3 11 4 2 3 4" xfId="7681" xr:uid="{7CB5877E-9947-4B60-BA0C-4A1160B2646D}"/>
    <cellStyle name="Millares 3 11 4 2 3 4 2" xfId="29184" xr:uid="{6550B055-57A0-47D0-AC86-FA10E954D67A}"/>
    <cellStyle name="Millares 3 11 4 2 3 5" xfId="9338" xr:uid="{4F6983F5-7E2B-4898-972F-C4577435626F}"/>
    <cellStyle name="Millares 3 11 4 2 3 5 2" xfId="30841" xr:uid="{BB2B96C1-55A5-4B8D-9C78-A05E4452945B}"/>
    <cellStyle name="Millares 3 11 4 2 3 6" xfId="15973" xr:uid="{AFE6C98B-D684-44E2-9A18-7D082BBDDA4B}"/>
    <cellStyle name="Millares 3 11 4 2 3 6 2" xfId="37476" xr:uid="{413831DF-9033-47AC-B356-F1910F6120CD}"/>
    <cellStyle name="Millares 3 11 4 2 3 7" xfId="22578" xr:uid="{B07BE500-EB96-4737-BAF9-D444751825EA}"/>
    <cellStyle name="Millares 3 11 4 2 3 8" xfId="44081" xr:uid="{F837F2C4-0F25-4FD6-8BD4-AA1EF45E25D7}"/>
    <cellStyle name="Millares 3 11 4 2 4" xfId="1468" xr:uid="{D3FDD331-D7D4-426B-AE59-8E826B9EB122}"/>
    <cellStyle name="Millares 3 11 4 2 4 2" xfId="4297" xr:uid="{5E89EDC6-9270-424F-9FA2-B2132819CE37}"/>
    <cellStyle name="Millares 3 11 4 2 4 2 2" xfId="12563" xr:uid="{303BD532-3D51-410B-BA70-7EF4AB279C12}"/>
    <cellStyle name="Millares 3 11 4 2 4 2 2 2" xfId="34066" xr:uid="{08D0468A-EEE4-4984-96B4-040A6FFA4F43}"/>
    <cellStyle name="Millares 3 11 4 2 4 2 3" xfId="19198" xr:uid="{497FE87C-34F0-47DA-94F2-AFC6CCF57EA5}"/>
    <cellStyle name="Millares 3 11 4 2 4 2 3 2" xfId="40701" xr:uid="{9453876E-95B7-4ADC-A4A9-8C7D5F3C93DE}"/>
    <cellStyle name="Millares 3 11 4 2 4 2 4" xfId="25803" xr:uid="{5652D126-6B7B-4F47-9FA7-099BF79A8D99}"/>
    <cellStyle name="Millares 3 11 4 2 4 2 5" xfId="47306" xr:uid="{44787981-85F3-48C5-A4DA-5D49B3D3711D}"/>
    <cellStyle name="Millares 3 11 4 2 4 3" xfId="6436" xr:uid="{56362145-5BE5-434C-8328-A2834E92A1D7}"/>
    <cellStyle name="Millares 3 11 4 2 4 3 2" xfId="14702" xr:uid="{7386E14E-A9BA-477C-9B37-8737FBE0ADD1}"/>
    <cellStyle name="Millares 3 11 4 2 4 3 2 2" xfId="36205" xr:uid="{412189CA-8460-4480-ACC3-84CBA57492D6}"/>
    <cellStyle name="Millares 3 11 4 2 4 3 3" xfId="21337" xr:uid="{97C4C4D4-2778-4111-BDFD-7C5FAEB5C671}"/>
    <cellStyle name="Millares 3 11 4 2 4 3 3 2" xfId="42840" xr:uid="{D5C41089-ACB4-4FA0-8D8B-A2F7AC682468}"/>
    <cellStyle name="Millares 3 11 4 2 4 3 4" xfId="27942" xr:uid="{922E046C-6D1E-4A52-8166-63C58C06EFA1}"/>
    <cellStyle name="Millares 3 11 4 2 4 3 5" xfId="49445" xr:uid="{2AB92AAE-AD4A-4BBC-99B4-643979AE6AC4}"/>
    <cellStyle name="Millares 3 11 4 2 4 4" xfId="8077" xr:uid="{1C5A149A-1CFE-47EC-80A2-E724F17154E1}"/>
    <cellStyle name="Millares 3 11 4 2 4 4 2" xfId="29580" xr:uid="{06DC86AC-3CD7-464C-B05F-40454E029A32}"/>
    <cellStyle name="Millares 3 11 4 2 4 5" xfId="9734" xr:uid="{9A157963-5D75-4A03-BCD9-BF9DB829E112}"/>
    <cellStyle name="Millares 3 11 4 2 4 5 2" xfId="31237" xr:uid="{CEA7EA3D-A411-4128-8787-04729A958ACF}"/>
    <cellStyle name="Millares 3 11 4 2 4 6" xfId="16369" xr:uid="{DC8F100E-73BC-4BB6-8359-4BB43CAF8DCB}"/>
    <cellStyle name="Millares 3 11 4 2 4 6 2" xfId="37872" xr:uid="{B8328C63-C300-45F8-A0D0-E7D90AC769E3}"/>
    <cellStyle name="Millares 3 11 4 2 4 7" xfId="22974" xr:uid="{87D2DF28-FB1B-498A-9BDC-E8AB917B01D6}"/>
    <cellStyle name="Millares 3 11 4 2 4 8" xfId="44477" xr:uid="{3D7A8964-F32A-4A3F-9A6D-E4EEDCCF4F73}"/>
    <cellStyle name="Millares 3 11 4 2 5" xfId="2155" xr:uid="{E0679E92-A81A-42A1-B37F-81FCFD32A721}"/>
    <cellStyle name="Millares 3 11 4 2 5 2" xfId="10421" xr:uid="{86EFE8E6-C88C-4DFA-88F2-7C891FE1210E}"/>
    <cellStyle name="Millares 3 11 4 2 5 2 2" xfId="31924" xr:uid="{E9B7B9C9-0043-4E57-988C-1FCEBD908FB2}"/>
    <cellStyle name="Millares 3 11 4 2 5 3" xfId="17056" xr:uid="{ECB5CB57-1171-4E31-AFC0-7996237D2A84}"/>
    <cellStyle name="Millares 3 11 4 2 5 3 2" xfId="38559" xr:uid="{A49347FD-BF75-4B82-B40A-4B110CB1ADA6}"/>
    <cellStyle name="Millares 3 11 4 2 5 4" xfId="23661" xr:uid="{0CEC5092-8862-4EA5-8B79-42AFFE87FD64}"/>
    <cellStyle name="Millares 3 11 4 2 5 5" xfId="45164" xr:uid="{949979FD-A992-46DD-B268-E008097EE431}"/>
    <cellStyle name="Millares 3 11 4 2 6" xfId="2702" xr:uid="{41783F60-FAF6-4A76-98A2-D20A075A80EF}"/>
    <cellStyle name="Millares 3 11 4 2 6 2" xfId="10968" xr:uid="{B87BA800-0AD3-4FC9-A030-4C8A76677864}"/>
    <cellStyle name="Millares 3 11 4 2 6 2 2" xfId="32471" xr:uid="{310D232D-B7D7-47A6-ABFA-8B01702A5301}"/>
    <cellStyle name="Millares 3 11 4 2 6 3" xfId="17603" xr:uid="{432E39FA-A3A5-4BA9-A804-4C792E97184E}"/>
    <cellStyle name="Millares 3 11 4 2 6 3 2" xfId="39106" xr:uid="{47178751-E61D-4129-B5B8-F8F88A5C84D9}"/>
    <cellStyle name="Millares 3 11 4 2 6 4" xfId="24208" xr:uid="{D6362235-B60A-4CB2-88FE-68124A4507FA}"/>
    <cellStyle name="Millares 3 11 4 2 6 5" xfId="45711" xr:uid="{2DF418AE-3FEE-4215-A270-949FA94A866A}"/>
    <cellStyle name="Millares 3 11 4 2 7" xfId="3351" xr:uid="{6BD306E7-2AA4-49D3-993F-3EAD52716934}"/>
    <cellStyle name="Millares 3 11 4 2 7 2" xfId="11617" xr:uid="{DEAE36D2-AA78-4CF0-8E58-E90CA77F0CDE}"/>
    <cellStyle name="Millares 3 11 4 2 7 2 2" xfId="33120" xr:uid="{D54E2641-368C-460B-A66C-57F27C1F12E5}"/>
    <cellStyle name="Millares 3 11 4 2 7 3" xfId="18252" xr:uid="{240D2D53-BDEA-422E-882D-95C7884AD500}"/>
    <cellStyle name="Millares 3 11 4 2 7 3 2" xfId="39755" xr:uid="{82853271-F4AE-497A-88B1-3EA10C3F4189}"/>
    <cellStyle name="Millares 3 11 4 2 7 4" xfId="24857" xr:uid="{77A4B43E-602C-4FB8-A5ED-0EA8070359A1}"/>
    <cellStyle name="Millares 3 11 4 2 7 5" xfId="46360" xr:uid="{E8C0DA34-3A8F-43BB-975B-E366E7C921C5}"/>
    <cellStyle name="Millares 3 11 4 2 8" xfId="4846" xr:uid="{7F4DE233-5591-4CC7-A34C-D4147F4549BA}"/>
    <cellStyle name="Millares 3 11 4 2 8 2" xfId="13112" xr:uid="{89F5BE58-B77E-4443-9CD3-1CD18ED2E39E}"/>
    <cellStyle name="Millares 3 11 4 2 8 2 2" xfId="34615" xr:uid="{DB7AEC50-1DE1-4F81-B1D2-26DE93B91FF6}"/>
    <cellStyle name="Millares 3 11 4 2 8 3" xfId="19747" xr:uid="{E6C13451-9FFF-4DDC-B2EE-F5673E8CC5D4}"/>
    <cellStyle name="Millares 3 11 4 2 8 3 2" xfId="41250" xr:uid="{1AFC3771-C376-4DC1-8827-7109C1782369}"/>
    <cellStyle name="Millares 3 11 4 2 8 4" xfId="26352" xr:uid="{27C8679A-3BB7-4997-916C-E4358CE5941F}"/>
    <cellStyle name="Millares 3 11 4 2 8 5" xfId="47855" xr:uid="{78F8F266-79B9-48F9-98CE-3C4287EC21C8}"/>
    <cellStyle name="Millares 3 11 4 2 9" xfId="5490" xr:uid="{648381E0-25D0-4E7A-A8B3-7ED56930C2BD}"/>
    <cellStyle name="Millares 3 11 4 2 9 2" xfId="13756" xr:uid="{94B5AA38-F2FD-427B-A5D0-1EBBBEF6D7CD}"/>
    <cellStyle name="Millares 3 11 4 2 9 2 2" xfId="35259" xr:uid="{30870639-3544-4087-884D-6472776476BF}"/>
    <cellStyle name="Millares 3 11 4 2 9 3" xfId="20391" xr:uid="{D478F150-8589-4C28-8E80-6C1F4AE469A0}"/>
    <cellStyle name="Millares 3 11 4 2 9 3 2" xfId="41894" xr:uid="{E6202A70-F8F0-478B-B7A3-6C0DFFF3ADBC}"/>
    <cellStyle name="Millares 3 11 4 2 9 4" xfId="26996" xr:uid="{8C75C98B-B08D-46F2-9390-7AFBDE04AAA1}"/>
    <cellStyle name="Millares 3 11 4 2 9 5" xfId="48499" xr:uid="{DC775623-4B01-4221-8504-E39BB9D955F5}"/>
    <cellStyle name="Millares 3 11 4 3" xfId="392" xr:uid="{0FB8CE5D-5F50-4847-AC81-DD6195BD8AF1}"/>
    <cellStyle name="Millares 3 11 4 3 10" xfId="15295" xr:uid="{20307F3B-8942-4983-813F-C9F70076374B}"/>
    <cellStyle name="Millares 3 11 4 3 10 2" xfId="36798" xr:uid="{DAB477D1-0E17-44CF-88F7-F0624913B472}"/>
    <cellStyle name="Millares 3 11 4 3 11" xfId="21900" xr:uid="{BA43F9CE-A5EA-4A4D-90D2-630E9299F3DE}"/>
    <cellStyle name="Millares 3 11 4 3 12" xfId="43403" xr:uid="{13453377-0AA3-4836-BDF1-DAD8ED781CD0}"/>
    <cellStyle name="Millares 3 11 4 3 2" xfId="1340" xr:uid="{65710D1A-193A-4F27-9213-A6713CE779E9}"/>
    <cellStyle name="Millares 3 11 4 3 2 2" xfId="4169" xr:uid="{38701B44-A155-430F-9ED8-C00B3106FC1D}"/>
    <cellStyle name="Millares 3 11 4 3 2 2 2" xfId="12435" xr:uid="{8931C93D-05E4-4ED4-A777-55264F9EEF32}"/>
    <cellStyle name="Millares 3 11 4 3 2 2 2 2" xfId="33938" xr:uid="{CB839649-A00C-4E29-8443-6CAF4E419255}"/>
    <cellStyle name="Millares 3 11 4 3 2 2 3" xfId="19070" xr:uid="{DE8BD1AE-BBDB-42D4-A1A8-27AC3ACEADFC}"/>
    <cellStyle name="Millares 3 11 4 3 2 2 3 2" xfId="40573" xr:uid="{84A1E810-4DAE-412E-AAB2-31EA7E136C25}"/>
    <cellStyle name="Millares 3 11 4 3 2 2 4" xfId="25675" xr:uid="{9568EE5E-A560-4191-AB47-749BD3076EC8}"/>
    <cellStyle name="Millares 3 11 4 3 2 2 5" xfId="47178" xr:uid="{3E9D58B5-65F7-48DB-8A38-5EBB3354FFEB}"/>
    <cellStyle name="Millares 3 11 4 3 2 3" xfId="6308" xr:uid="{4EF4698C-660F-47DE-862E-260962A52062}"/>
    <cellStyle name="Millares 3 11 4 3 2 3 2" xfId="14574" xr:uid="{629313F6-4C98-4D82-BD3F-9443C289A25E}"/>
    <cellStyle name="Millares 3 11 4 3 2 3 2 2" xfId="36077" xr:uid="{FAE1002A-E6D7-466F-9721-C6D29584F9E4}"/>
    <cellStyle name="Millares 3 11 4 3 2 3 3" xfId="21209" xr:uid="{D5B7BFE9-4693-4986-AB9F-C5EA8EBA39F7}"/>
    <cellStyle name="Millares 3 11 4 3 2 3 3 2" xfId="42712" xr:uid="{39C8E6FF-27CB-4D9C-AE55-0084E0D4FACC}"/>
    <cellStyle name="Millares 3 11 4 3 2 3 4" xfId="27814" xr:uid="{710E032E-0BE2-4D6D-826D-78E649581E8C}"/>
    <cellStyle name="Millares 3 11 4 3 2 3 5" xfId="49317" xr:uid="{80197F1D-F5FA-44C1-89A5-2FE5ABC8C97A}"/>
    <cellStyle name="Millares 3 11 4 3 2 4" xfId="7949" xr:uid="{8DF697E0-0F80-4647-BF07-DF5A0D796E64}"/>
    <cellStyle name="Millares 3 11 4 3 2 4 2" xfId="29452" xr:uid="{50EEF379-5C3B-49EE-8F39-B6598C14C5D1}"/>
    <cellStyle name="Millares 3 11 4 3 2 5" xfId="9606" xr:uid="{BB8C3022-1012-44D1-AB0B-A5C5BA9E80BC}"/>
    <cellStyle name="Millares 3 11 4 3 2 5 2" xfId="31109" xr:uid="{BAD437BD-37B3-48B6-BBE3-6E306AFF6392}"/>
    <cellStyle name="Millares 3 11 4 3 2 6" xfId="16241" xr:uid="{EA4A959E-69BA-4723-945E-4ABC55FC2051}"/>
    <cellStyle name="Millares 3 11 4 3 2 6 2" xfId="37744" xr:uid="{C8423B51-F50F-4635-9058-4F751AEB2088}"/>
    <cellStyle name="Millares 3 11 4 3 2 7" xfId="22846" xr:uid="{4CEB35DB-8BDE-47A8-9784-4105B3130EC9}"/>
    <cellStyle name="Millares 3 11 4 3 2 8" xfId="44349" xr:uid="{4C1251F2-4823-4F97-AB28-D24354CAF28F}"/>
    <cellStyle name="Millares 3 11 4 3 3" xfId="2027" xr:uid="{6607D7E4-DCC8-4915-93ED-B579B9A20965}"/>
    <cellStyle name="Millares 3 11 4 3 3 2" xfId="10293" xr:uid="{084038F8-FCC2-4697-8C98-0C5CE3F77613}"/>
    <cellStyle name="Millares 3 11 4 3 3 2 2" xfId="31796" xr:uid="{15C337F4-CD1D-4F2E-B0B8-67C7A7553B74}"/>
    <cellStyle name="Millares 3 11 4 3 3 3" xfId="16928" xr:uid="{8AF910E4-C684-45B9-BE49-46B27E0F612C}"/>
    <cellStyle name="Millares 3 11 4 3 3 3 2" xfId="38431" xr:uid="{982994E8-9770-44F2-A4BA-2E33F248B44B}"/>
    <cellStyle name="Millares 3 11 4 3 3 4" xfId="23533" xr:uid="{385F31B2-32B0-47BE-BD89-CA33907E7981}"/>
    <cellStyle name="Millares 3 11 4 3 3 5" xfId="45036" xr:uid="{3D94810A-6362-4083-9B36-338D4B9C1C68}"/>
    <cellStyle name="Millares 3 11 4 3 4" xfId="2826" xr:uid="{CBD93934-69E6-49DE-B7A5-C126905CA9B4}"/>
    <cellStyle name="Millares 3 11 4 3 4 2" xfId="11092" xr:uid="{62B33CB2-E998-4242-892A-C71F78EACAE0}"/>
    <cellStyle name="Millares 3 11 4 3 4 2 2" xfId="32595" xr:uid="{B48CD65B-687B-4F17-A53E-F8F50E6FAC61}"/>
    <cellStyle name="Millares 3 11 4 3 4 3" xfId="17727" xr:uid="{BBE1603A-A433-4278-8873-30E23C34A915}"/>
    <cellStyle name="Millares 3 11 4 3 4 3 2" xfId="39230" xr:uid="{E250F039-A01C-45CE-B776-7AB4EAC5530E}"/>
    <cellStyle name="Millares 3 11 4 3 4 4" xfId="24332" xr:uid="{60E69942-B5DD-4AAB-B462-F602A56C97A6}"/>
    <cellStyle name="Millares 3 11 4 3 4 5" xfId="45835" xr:uid="{E10DF783-1EAD-4D5D-9763-6522C6F67737}"/>
    <cellStyle name="Millares 3 11 4 3 5" xfId="3223" xr:uid="{A3574488-2E16-4589-A1D7-C52B98C746D1}"/>
    <cellStyle name="Millares 3 11 4 3 5 2" xfId="11489" xr:uid="{64A7107F-948C-47E6-BC81-73927DEC67FB}"/>
    <cellStyle name="Millares 3 11 4 3 5 2 2" xfId="32992" xr:uid="{97DF07DE-39BC-40F0-A7E1-8146BA423A0A}"/>
    <cellStyle name="Millares 3 11 4 3 5 3" xfId="18124" xr:uid="{C80C90F5-2433-4EEB-B4F1-CABB18E3C2A1}"/>
    <cellStyle name="Millares 3 11 4 3 5 3 2" xfId="39627" xr:uid="{5DAB59E1-453D-4FFF-B653-B6D68473D690}"/>
    <cellStyle name="Millares 3 11 4 3 5 4" xfId="24729" xr:uid="{858FB5D6-9CBA-45EB-9B3A-931E055FB59E}"/>
    <cellStyle name="Millares 3 11 4 3 5 5" xfId="46232" xr:uid="{6DF340D3-63F2-4389-B804-0EE13368CC10}"/>
    <cellStyle name="Millares 3 11 4 3 6" xfId="4970" xr:uid="{F6242C51-E2C7-4606-B61F-83F425F8463B}"/>
    <cellStyle name="Millares 3 11 4 3 6 2" xfId="13236" xr:uid="{20854D6A-5B88-4EB9-9872-2B27DF8E20AF}"/>
    <cellStyle name="Millares 3 11 4 3 6 2 2" xfId="34739" xr:uid="{CFF0A906-A726-4879-9128-DB06EF9FE17D}"/>
    <cellStyle name="Millares 3 11 4 3 6 3" xfId="19871" xr:uid="{653949D7-EAA7-4BED-8592-1CEA5833A636}"/>
    <cellStyle name="Millares 3 11 4 3 6 3 2" xfId="41374" xr:uid="{C2E2205C-E345-45FD-9E5E-51BD5D70CFCF}"/>
    <cellStyle name="Millares 3 11 4 3 6 4" xfId="26476" xr:uid="{23C2E477-9000-48FE-B297-47A1DED0A33F}"/>
    <cellStyle name="Millares 3 11 4 3 6 5" xfId="47979" xr:uid="{5A1D4382-74FD-4311-90B6-F3F6689B2CCE}"/>
    <cellStyle name="Millares 3 11 4 3 7" xfId="5362" xr:uid="{4F60AD46-D90C-4390-A0AB-2500229BA3C3}"/>
    <cellStyle name="Millares 3 11 4 3 7 2" xfId="13628" xr:uid="{E7808D52-0BB3-4840-AC76-2DE66237A824}"/>
    <cellStyle name="Millares 3 11 4 3 7 2 2" xfId="35131" xr:uid="{7D9F1D59-837E-4501-A55D-FC93811A7B88}"/>
    <cellStyle name="Millares 3 11 4 3 7 3" xfId="20263" xr:uid="{557CF317-9C0D-4295-BB0C-02B0CA463D72}"/>
    <cellStyle name="Millares 3 11 4 3 7 3 2" xfId="41766" xr:uid="{E1FF52CF-E869-4D4A-BE8A-828E59C4C3FA}"/>
    <cellStyle name="Millares 3 11 4 3 7 4" xfId="26868" xr:uid="{F82B4BE1-8113-4B76-A49B-6F681704352A}"/>
    <cellStyle name="Millares 3 11 4 3 7 5" xfId="48371" xr:uid="{CD8A4282-1111-4302-8AB4-44D1A2F0BE08}"/>
    <cellStyle name="Millares 3 11 4 3 8" xfId="7003" xr:uid="{E23BEC83-8FDE-4115-8E36-72FFBF56F311}"/>
    <cellStyle name="Millares 3 11 4 3 8 2" xfId="28506" xr:uid="{78A75E0C-DC05-47DF-9428-3BCDFB2EB86F}"/>
    <cellStyle name="Millares 3 11 4 3 9" xfId="8659" xr:uid="{53EE7C15-1A3D-4BBE-BDC7-1BF352578B8C}"/>
    <cellStyle name="Millares 3 11 4 3 9 2" xfId="30162" xr:uid="{B7039AB3-569F-43FE-810A-E81253AF5937}"/>
    <cellStyle name="Millares 3 11 4 4" xfId="676" xr:uid="{A43CF7BA-33EC-4E06-B3B2-AB446AA64DBA}"/>
    <cellStyle name="Millares 3 11 4 4 10" xfId="43685" xr:uid="{D0064BDA-ADA3-437B-BE9E-75917C8F818B}"/>
    <cellStyle name="Millares 3 11 4 4 2" xfId="1622" xr:uid="{FAABA78C-7C2D-44E5-BFBF-3797BBDD844B}"/>
    <cellStyle name="Millares 3 11 4 4 2 2" xfId="4451" xr:uid="{8DDCC70F-D58B-4307-B554-400DE2D12ED8}"/>
    <cellStyle name="Millares 3 11 4 4 2 2 2" xfId="12717" xr:uid="{BD975570-1B79-49A3-A950-FCAE0A4DA0F4}"/>
    <cellStyle name="Millares 3 11 4 4 2 2 2 2" xfId="34220" xr:uid="{AB25F6A7-04AC-4110-84C2-F416AFF946CE}"/>
    <cellStyle name="Millares 3 11 4 4 2 2 3" xfId="19352" xr:uid="{60D44FA7-228F-4752-A310-5EF7E973A098}"/>
    <cellStyle name="Millares 3 11 4 4 2 2 3 2" xfId="40855" xr:uid="{DC59D018-1F1E-498C-8E35-B31CACF1C02C}"/>
    <cellStyle name="Millares 3 11 4 4 2 2 4" xfId="25957" xr:uid="{F3B4352B-38E4-4A66-9556-F1BA911CB8FB}"/>
    <cellStyle name="Millares 3 11 4 4 2 2 5" xfId="47460" xr:uid="{32F701E4-8980-41D1-867A-0C4D45AFD11B}"/>
    <cellStyle name="Millares 3 11 4 4 2 3" xfId="6590" xr:uid="{9659FF3F-845A-4122-85A7-7C6D28DA753E}"/>
    <cellStyle name="Millares 3 11 4 4 2 3 2" xfId="14856" xr:uid="{87A8CA32-70B4-446E-99E6-BB6FE342B336}"/>
    <cellStyle name="Millares 3 11 4 4 2 3 2 2" xfId="36359" xr:uid="{7D29C945-41B5-488D-A82F-617EAB1A104B}"/>
    <cellStyle name="Millares 3 11 4 4 2 3 3" xfId="21491" xr:uid="{194D3102-BCA2-44AF-99FA-23C98FE63225}"/>
    <cellStyle name="Millares 3 11 4 4 2 3 3 2" xfId="42994" xr:uid="{1ED86071-4D6F-4478-865F-5DFFCC2538CF}"/>
    <cellStyle name="Millares 3 11 4 4 2 3 4" xfId="28096" xr:uid="{6BA8D6E8-E427-47A2-AAA1-7ED358F1559C}"/>
    <cellStyle name="Millares 3 11 4 4 2 3 5" xfId="49599" xr:uid="{659825F5-FF55-485F-B215-8B9BE6842A3C}"/>
    <cellStyle name="Millares 3 11 4 4 2 4" xfId="8231" xr:uid="{FC62D1D7-9300-4BB2-B41E-0C6F7B894BA4}"/>
    <cellStyle name="Millares 3 11 4 4 2 4 2" xfId="29734" xr:uid="{9BC820DE-EDBA-4C42-BEF3-B4BFB47B0B9C}"/>
    <cellStyle name="Millares 3 11 4 4 2 5" xfId="9888" xr:uid="{009B27BC-377D-4D1C-87BF-2B66F502A294}"/>
    <cellStyle name="Millares 3 11 4 4 2 5 2" xfId="31391" xr:uid="{FB65CA3B-FDC0-4F89-B94F-19910382611D}"/>
    <cellStyle name="Millares 3 11 4 4 2 6" xfId="16523" xr:uid="{BC434466-9BEC-4894-B4E0-5E1B0CFCEEE0}"/>
    <cellStyle name="Millares 3 11 4 4 2 6 2" xfId="38026" xr:uid="{DF59CFEE-A95B-4307-A387-3EB21204B9FB}"/>
    <cellStyle name="Millares 3 11 4 4 2 7" xfId="23128" xr:uid="{97BCA219-3AEC-4E6F-AD7E-DFE86A1994F3}"/>
    <cellStyle name="Millares 3 11 4 4 2 8" xfId="44631" xr:uid="{3C73554E-5C03-4486-BAF4-2153498E2E03}"/>
    <cellStyle name="Millares 3 11 4 4 3" xfId="2309" xr:uid="{C2BB36D6-F870-4C94-81A5-7B4BE7D3378B}"/>
    <cellStyle name="Millares 3 11 4 4 3 2" xfId="10575" xr:uid="{634ACB76-5FA6-4529-BCDD-D5BEE5B3DCC0}"/>
    <cellStyle name="Millares 3 11 4 4 3 2 2" xfId="32078" xr:uid="{57C51EA8-C11D-4053-9FCD-9A4708BF190E}"/>
    <cellStyle name="Millares 3 11 4 4 3 3" xfId="17210" xr:uid="{8C99A2A1-1D18-4BB5-A919-89974DEC7298}"/>
    <cellStyle name="Millares 3 11 4 4 3 3 2" xfId="38713" xr:uid="{027B6436-1D18-498D-A4A7-C36ADDCEB2E6}"/>
    <cellStyle name="Millares 3 11 4 4 3 4" xfId="23815" xr:uid="{E3A775D0-C065-4AB4-A93E-BED9B9927A3D}"/>
    <cellStyle name="Millares 3 11 4 4 3 5" xfId="45318" xr:uid="{184850B8-26D7-4E97-9883-AF4193474BA3}"/>
    <cellStyle name="Millares 3 11 4 4 4" xfId="3505" xr:uid="{FA1DCC46-7312-4E79-9D10-5F88EC3AB17F}"/>
    <cellStyle name="Millares 3 11 4 4 4 2" xfId="11771" xr:uid="{8A3AAC09-AC6D-4B04-97C3-32873666FB92}"/>
    <cellStyle name="Millares 3 11 4 4 4 2 2" xfId="33274" xr:uid="{A8668A0F-EA84-4D13-B83B-947E067A2E36}"/>
    <cellStyle name="Millares 3 11 4 4 4 3" xfId="18406" xr:uid="{7DAEEB1E-B13F-49A3-9A1C-28ACE6EF5A9F}"/>
    <cellStyle name="Millares 3 11 4 4 4 3 2" xfId="39909" xr:uid="{F76E6E50-6E0E-4C5E-A5EA-7DBEF264545E}"/>
    <cellStyle name="Millares 3 11 4 4 4 4" xfId="25011" xr:uid="{7A571F26-5BE0-4BB5-896B-6F39DE213EDA}"/>
    <cellStyle name="Millares 3 11 4 4 4 5" xfId="46514" xr:uid="{DA38B0D1-E56C-4253-984D-78660CDED3C8}"/>
    <cellStyle name="Millares 3 11 4 4 5" xfId="5644" xr:uid="{EFC0535D-DD29-4608-BB43-22D3CC7B5678}"/>
    <cellStyle name="Millares 3 11 4 4 5 2" xfId="13910" xr:uid="{19937BCE-A7EB-4F28-8FA2-693DF9AA925D}"/>
    <cellStyle name="Millares 3 11 4 4 5 2 2" xfId="35413" xr:uid="{D9DD8013-A067-46F5-8547-78EC488DCE40}"/>
    <cellStyle name="Millares 3 11 4 4 5 3" xfId="20545" xr:uid="{6C2B7EA1-DAC5-4208-AA52-C110701E49D2}"/>
    <cellStyle name="Millares 3 11 4 4 5 3 2" xfId="42048" xr:uid="{2C33BEB4-773D-4519-9CE5-4FE8E40CB918}"/>
    <cellStyle name="Millares 3 11 4 4 5 4" xfId="27150" xr:uid="{B890DAA7-A4A4-4936-9397-E118F8FF1983}"/>
    <cellStyle name="Millares 3 11 4 4 5 5" xfId="48653" xr:uid="{BB561FC1-27DE-42C9-B8F6-35DACA7BA132}"/>
    <cellStyle name="Millares 3 11 4 4 6" xfId="7285" xr:uid="{E2808D0C-94B6-40F7-B83E-34C9EF835713}"/>
    <cellStyle name="Millares 3 11 4 4 6 2" xfId="28788" xr:uid="{5494448D-7B68-4DB4-AEBB-4B37DA100DC1}"/>
    <cellStyle name="Millares 3 11 4 4 7" xfId="8942" xr:uid="{43C43BAB-90DC-438C-AC07-5AD8498F355A}"/>
    <cellStyle name="Millares 3 11 4 4 7 2" xfId="30445" xr:uid="{B6201AFD-26BC-4583-B937-2977094B8E57}"/>
    <cellStyle name="Millares 3 11 4 4 8" xfId="15577" xr:uid="{AFCF6EA3-B82C-4AF9-805B-4EF2CEDEE010}"/>
    <cellStyle name="Millares 3 11 4 4 8 2" xfId="37080" xr:uid="{9202399C-43FF-4B0D-BD43-EFC25D13060B}"/>
    <cellStyle name="Millares 3 11 4 4 9" xfId="22182" xr:uid="{D2491EDD-3D00-4079-8BF0-1B2AB451B3FA}"/>
    <cellStyle name="Millares 3 11 4 5" xfId="944" xr:uid="{31554E74-6872-48FE-BC44-2711AC40069C}"/>
    <cellStyle name="Millares 3 11 4 5 2" xfId="3773" xr:uid="{9A967271-D279-48A2-B8E4-2265F38A88E3}"/>
    <cellStyle name="Millares 3 11 4 5 2 2" xfId="12039" xr:uid="{9428CDA3-7BD6-44BD-8ED1-AFEE918E9CFA}"/>
    <cellStyle name="Millares 3 11 4 5 2 2 2" xfId="33542" xr:uid="{FD9CB974-62F0-4A20-B88E-D24350E517C8}"/>
    <cellStyle name="Millares 3 11 4 5 2 3" xfId="18674" xr:uid="{57C8C214-C85D-4A90-B446-12750E850135}"/>
    <cellStyle name="Millares 3 11 4 5 2 3 2" xfId="40177" xr:uid="{0ED9ADC9-1062-40F1-9D15-F23C8892186D}"/>
    <cellStyle name="Millares 3 11 4 5 2 4" xfId="25279" xr:uid="{7707B39E-1205-4880-8C5C-666B147CE6DC}"/>
    <cellStyle name="Millares 3 11 4 5 2 5" xfId="46782" xr:uid="{0D9C7C3F-3C94-453B-9D3C-B8047D0D762B}"/>
    <cellStyle name="Millares 3 11 4 5 3" xfId="5912" xr:uid="{3308BC49-187A-45E1-BC8A-9924CC22CA81}"/>
    <cellStyle name="Millares 3 11 4 5 3 2" xfId="14178" xr:uid="{F5BA7A7B-1EA5-4201-AC67-FB5A982CB694}"/>
    <cellStyle name="Millares 3 11 4 5 3 2 2" xfId="35681" xr:uid="{90721D94-B09B-4706-8C17-0B95EB3D3873}"/>
    <cellStyle name="Millares 3 11 4 5 3 3" xfId="20813" xr:uid="{86B3B3FD-7DF0-4B9F-846B-747156AC179A}"/>
    <cellStyle name="Millares 3 11 4 5 3 3 2" xfId="42316" xr:uid="{F07E1A40-CB7F-4158-B2E6-DE100032C81B}"/>
    <cellStyle name="Millares 3 11 4 5 3 4" xfId="27418" xr:uid="{226623C2-386B-4E36-8961-CC7BD70A243B}"/>
    <cellStyle name="Millares 3 11 4 5 3 5" xfId="48921" xr:uid="{5E1069A4-7100-4A9D-85EB-56558E828B7D}"/>
    <cellStyle name="Millares 3 11 4 5 4" xfId="7553" xr:uid="{F229ABB7-5C40-4790-9ADC-D8235D4617A8}"/>
    <cellStyle name="Millares 3 11 4 5 4 2" xfId="29056" xr:uid="{88507B7F-C8EA-43DA-B41C-723C911468D9}"/>
    <cellStyle name="Millares 3 11 4 5 5" xfId="9210" xr:uid="{87C9E926-8D38-4FD4-A95A-4827492C376E}"/>
    <cellStyle name="Millares 3 11 4 5 5 2" xfId="30713" xr:uid="{64196217-4D00-4EBE-A52E-75F35BB9D9DD}"/>
    <cellStyle name="Millares 3 11 4 5 6" xfId="15845" xr:uid="{7E174B76-3165-4AE8-9867-70D5B626B7D8}"/>
    <cellStyle name="Millares 3 11 4 5 6 2" xfId="37348" xr:uid="{AA724240-BBC6-4441-8D3E-B9497EA2DB8B}"/>
    <cellStyle name="Millares 3 11 4 5 7" xfId="22450" xr:uid="{91648230-6535-4119-9F4D-CA4DABFB3A1D}"/>
    <cellStyle name="Millares 3 11 4 5 8" xfId="43953" xr:uid="{E085C5BB-4503-460B-949C-E942E01D99CC}"/>
    <cellStyle name="Millares 3 11 4 6" xfId="1205" xr:uid="{EF027146-E61D-4FB8-9363-31C66B2D613B}"/>
    <cellStyle name="Millares 3 11 4 6 2" xfId="4034" xr:uid="{EB7BAFEC-937F-4DFC-826F-0236C561F52D}"/>
    <cellStyle name="Millares 3 11 4 6 2 2" xfId="12300" xr:uid="{7B379C87-1148-4BF9-9B95-813B05055C0E}"/>
    <cellStyle name="Millares 3 11 4 6 2 2 2" xfId="33803" xr:uid="{F26AAE51-2EB1-49E9-BCD9-6E227DF29C28}"/>
    <cellStyle name="Millares 3 11 4 6 2 3" xfId="18935" xr:uid="{C8F01F88-2A25-4C70-BB1F-882C86E39ACA}"/>
    <cellStyle name="Millares 3 11 4 6 2 3 2" xfId="40438" xr:uid="{0C9E0D5B-644F-4D90-9E7D-7A787AB6804F}"/>
    <cellStyle name="Millares 3 11 4 6 2 4" xfId="25540" xr:uid="{67C01BAF-6686-4E41-8198-FC088875AEE0}"/>
    <cellStyle name="Millares 3 11 4 6 2 5" xfId="47043" xr:uid="{92620DA1-7C62-4CFE-8703-E5361FFBBFAF}"/>
    <cellStyle name="Millares 3 11 4 6 3" xfId="6173" xr:uid="{BDF4EF67-57AD-4ED8-9B2F-05180612A012}"/>
    <cellStyle name="Millares 3 11 4 6 3 2" xfId="14439" xr:uid="{BA64B31B-FBBB-4310-A933-F006FB513E84}"/>
    <cellStyle name="Millares 3 11 4 6 3 2 2" xfId="35942" xr:uid="{D086E707-2184-4E09-ABD1-974324F03478}"/>
    <cellStyle name="Millares 3 11 4 6 3 3" xfId="21074" xr:uid="{0AD8F3BE-66E3-467E-87B9-69AC44104B2A}"/>
    <cellStyle name="Millares 3 11 4 6 3 3 2" xfId="42577" xr:uid="{CA50ED7F-7A5A-4495-9ED4-B22E31DAD7EC}"/>
    <cellStyle name="Millares 3 11 4 6 3 4" xfId="27679" xr:uid="{B1FDA98C-C4C7-4E35-8F07-870F3E2C1936}"/>
    <cellStyle name="Millares 3 11 4 6 3 5" xfId="49182" xr:uid="{23AF0549-1584-4EB2-A801-049B446E8D87}"/>
    <cellStyle name="Millares 3 11 4 6 4" xfId="7814" xr:uid="{96290E79-63ED-428A-9711-1291DDAA70E7}"/>
    <cellStyle name="Millares 3 11 4 6 4 2" xfId="29317" xr:uid="{596BF138-7795-4A12-A3D5-D845A5A4CD6E}"/>
    <cellStyle name="Millares 3 11 4 6 5" xfId="9471" xr:uid="{AE648C31-6C89-4CFF-9702-F089F3EE6E57}"/>
    <cellStyle name="Millares 3 11 4 6 5 2" xfId="30974" xr:uid="{239330AF-C038-4642-BB4C-4081F4459951}"/>
    <cellStyle name="Millares 3 11 4 6 6" xfId="16106" xr:uid="{73AE6217-9F8F-4A3B-AE08-3EFD1BCC6292}"/>
    <cellStyle name="Millares 3 11 4 6 6 2" xfId="37609" xr:uid="{6EA1DEEC-9C27-49FF-B855-C4D62896A12D}"/>
    <cellStyle name="Millares 3 11 4 6 7" xfId="22711" xr:uid="{A2D41136-F1CF-4627-831F-885AA51CB6A5}"/>
    <cellStyle name="Millares 3 11 4 6 8" xfId="44214" xr:uid="{41F5378C-EC6A-4B7C-BA14-DDC203078724}"/>
    <cellStyle name="Millares 3 11 4 7" xfId="1893" xr:uid="{D3B06380-9B41-4A8C-9AFF-349F6FF3EF84}"/>
    <cellStyle name="Millares 3 11 4 7 2" xfId="10159" xr:uid="{4BCDF07F-407F-45B4-BA7F-B362E5646E8D}"/>
    <cellStyle name="Millares 3 11 4 7 2 2" xfId="31662" xr:uid="{E333B7DA-831E-4CA8-92CD-7E694DB3D9CE}"/>
    <cellStyle name="Millares 3 11 4 7 3" xfId="16794" xr:uid="{91253EAD-9204-4804-8B0A-0E51338A27B9}"/>
    <cellStyle name="Millares 3 11 4 7 3 2" xfId="38297" xr:uid="{9BFD6569-3FAD-4291-8C9D-B3DB9A21F099}"/>
    <cellStyle name="Millares 3 11 4 7 4" xfId="23399" xr:uid="{A9C2DB2F-308D-47E4-BC41-0B40C031225F}"/>
    <cellStyle name="Millares 3 11 4 7 5" xfId="44902" xr:uid="{B37E16A8-7C77-4045-93D1-DAA4D41B9CCA}"/>
    <cellStyle name="Millares 3 11 4 8" xfId="2578" xr:uid="{A39BF6C1-E40A-4BBB-A1E6-8C58D3F6871B}"/>
    <cellStyle name="Millares 3 11 4 8 2" xfId="10844" xr:uid="{FC2759A9-4026-4657-9B8D-F029BECC9B3F}"/>
    <cellStyle name="Millares 3 11 4 8 2 2" xfId="32347" xr:uid="{EBE4723F-963D-41DB-A3FA-221699718E3B}"/>
    <cellStyle name="Millares 3 11 4 8 3" xfId="17479" xr:uid="{BB341842-2119-4429-A9E9-7676EA884A91}"/>
    <cellStyle name="Millares 3 11 4 8 3 2" xfId="38982" xr:uid="{4F767827-ECC1-482F-9B8B-22B22A442597}"/>
    <cellStyle name="Millares 3 11 4 8 4" xfId="24084" xr:uid="{F9B0608F-5331-4CD6-B476-9DEB97C07FC6}"/>
    <cellStyle name="Millares 3 11 4 8 5" xfId="45587" xr:uid="{6C08A6FF-F552-4C66-90CE-ECF4B86FD4F8}"/>
    <cellStyle name="Millares 3 11 4 9" xfId="3089" xr:uid="{3C787945-CA17-48DC-8E92-BED4021F94A1}"/>
    <cellStyle name="Millares 3 11 4 9 2" xfId="11355" xr:uid="{7027AF53-72A9-4AEE-A6B6-76282A348047}"/>
    <cellStyle name="Millares 3 11 4 9 2 2" xfId="32858" xr:uid="{57298AA7-6CF9-4B0D-9D4A-763316E47354}"/>
    <cellStyle name="Millares 3 11 4 9 3" xfId="17990" xr:uid="{E486DB98-58D1-4ACA-846E-1D4741845BCF}"/>
    <cellStyle name="Millares 3 11 4 9 3 2" xfId="39493" xr:uid="{951689E0-25D9-49D1-BDD8-A11AA2C84B68}"/>
    <cellStyle name="Millares 3 11 4 9 4" xfId="24595" xr:uid="{593496F7-0330-42C3-B0D9-6D6A51B4624F}"/>
    <cellStyle name="Millares 3 11 4 9 5" xfId="46098" xr:uid="{FC43B4E6-A65C-481D-A7BA-2B0CF0DD4995}"/>
    <cellStyle name="Millares 3 11 5" xfId="240" xr:uid="{EE5DFE0B-6282-4BE7-B8C7-392673023E2D}"/>
    <cellStyle name="Millares 3 11 5 10" xfId="4754" xr:uid="{2D16E16D-97D1-439A-8499-EF54DA35B04A}"/>
    <cellStyle name="Millares 3 11 5 10 2" xfId="13020" xr:uid="{597F5260-6317-4B61-B5C7-813425B7F61C}"/>
    <cellStyle name="Millares 3 11 5 10 2 2" xfId="34523" xr:uid="{61D3FD82-8072-49EA-8827-D74F05048F7A}"/>
    <cellStyle name="Millares 3 11 5 10 3" xfId="19655" xr:uid="{417A4216-A596-4B94-A242-B07542B98DA9}"/>
    <cellStyle name="Millares 3 11 5 10 3 2" xfId="41158" xr:uid="{52A76D42-E733-46AD-AD44-0E2E277CA7E5}"/>
    <cellStyle name="Millares 3 11 5 10 4" xfId="26260" xr:uid="{0AC38067-FB3B-471E-9AF8-E3A4CB872B0E}"/>
    <cellStyle name="Millares 3 11 5 10 5" xfId="47763" xr:uid="{DCEF0204-9453-4F7E-A01A-E60954C41089}"/>
    <cellStyle name="Millares 3 11 5 11" xfId="5257" xr:uid="{CA13E25F-579D-4D09-8C13-040636A4F326}"/>
    <cellStyle name="Millares 3 11 5 11 2" xfId="13523" xr:uid="{96C3B7DD-4F35-485F-8C54-E2182EF21893}"/>
    <cellStyle name="Millares 3 11 5 11 2 2" xfId="35026" xr:uid="{8BB5C9BD-FF31-4062-8F99-E180FA8544E2}"/>
    <cellStyle name="Millares 3 11 5 11 3" xfId="20158" xr:uid="{9C6E5AB7-E1AA-45CA-8ADB-275A67DD95BC}"/>
    <cellStyle name="Millares 3 11 5 11 3 2" xfId="41661" xr:uid="{944BC4F7-A5D5-4473-A3AC-D554B2F8F255}"/>
    <cellStyle name="Millares 3 11 5 11 4" xfId="26763" xr:uid="{257543AA-3A1D-4513-B580-B3AE5C039671}"/>
    <cellStyle name="Millares 3 11 5 11 5" xfId="48266" xr:uid="{1901DAF8-2DA3-460C-8365-6693B5E26803}"/>
    <cellStyle name="Millares 3 11 5 12" xfId="6898" xr:uid="{129655A8-E114-4EF7-99EB-719A75F00DA0}"/>
    <cellStyle name="Millares 3 11 5 12 2" xfId="28401" xr:uid="{E8F4CD0D-04C5-4EAC-A389-D4695989598B}"/>
    <cellStyle name="Millares 3 11 5 13" xfId="8553" xr:uid="{21D581CC-45FA-4AF1-BEC1-44F377E86B97}"/>
    <cellStyle name="Millares 3 11 5 13 2" xfId="30056" xr:uid="{B94C414B-8F7E-40CA-89C2-081C323CA8FB}"/>
    <cellStyle name="Millares 3 11 5 14" xfId="15191" xr:uid="{A7A759B7-A03B-491B-94CF-2E96F15360AF}"/>
    <cellStyle name="Millares 3 11 5 14 2" xfId="36694" xr:uid="{A0B94CE5-7437-48C2-994B-1AE0BCE5C623}"/>
    <cellStyle name="Millares 3 11 5 15" xfId="21796" xr:uid="{79690E76-FC3A-432F-BF2B-A42BECB5717A}"/>
    <cellStyle name="Millares 3 11 5 16" xfId="43299" xr:uid="{C31C2A47-3AEC-4B83-A37D-F61A9B74F901}"/>
    <cellStyle name="Millares 3 11 5 2" xfId="551" xr:uid="{2544BD96-DE7D-48B7-914D-93E8B32520F2}"/>
    <cellStyle name="Millares 3 11 5 2 10" xfId="7162" xr:uid="{4C50B23B-E7DF-4815-8280-CBD669DF90FF}"/>
    <cellStyle name="Millares 3 11 5 2 10 2" xfId="28665" xr:uid="{DB785511-FB9E-48D7-81B4-CAD959DC22C9}"/>
    <cellStyle name="Millares 3 11 5 2 11" xfId="8818" xr:uid="{35FAAB42-4D32-41A6-94CD-410F92244CEB}"/>
    <cellStyle name="Millares 3 11 5 2 11 2" xfId="30321" xr:uid="{A1AB9260-0274-4A24-BE03-E7A6F3E093CC}"/>
    <cellStyle name="Millares 3 11 5 2 12" xfId="15454" xr:uid="{59D79429-4AE8-4C33-82AC-9745B594ADA7}"/>
    <cellStyle name="Millares 3 11 5 2 12 2" xfId="36957" xr:uid="{826F224B-CABE-4C51-99F5-E8898A6F2B0E}"/>
    <cellStyle name="Millares 3 11 5 2 13" xfId="22059" xr:uid="{9F2923E9-E218-43F7-B30C-92E4091520CE}"/>
    <cellStyle name="Millares 3 11 5 2 14" xfId="43562" xr:uid="{14652D21-34A8-46C5-B585-ACF35456A8E5}"/>
    <cellStyle name="Millares 3 11 5 2 2" xfId="833" xr:uid="{C16AD722-E6CF-4162-8C20-3C888EBD318A}"/>
    <cellStyle name="Millares 3 11 5 2 2 10" xfId="15734" xr:uid="{09EAA590-9379-4F8F-8A24-797568ED147D}"/>
    <cellStyle name="Millares 3 11 5 2 2 10 2" xfId="37237" xr:uid="{96CB0A1C-8549-4329-9619-1A7FDB0C63A3}"/>
    <cellStyle name="Millares 3 11 5 2 2 11" xfId="22339" xr:uid="{FA7AFDFE-3B42-4CDC-B06D-7DE40048DED9}"/>
    <cellStyle name="Millares 3 11 5 2 2 12" xfId="43842" xr:uid="{C4F822F3-499F-43BC-ADC4-E3E943C71A91}"/>
    <cellStyle name="Millares 3 11 5 2 2 2" xfId="1779" xr:uid="{300B50F2-F3A5-47AB-BE83-ECF9833D54D5}"/>
    <cellStyle name="Millares 3 11 5 2 2 2 2" xfId="4608" xr:uid="{FB9F13D7-92B8-4800-B789-C93803DD7222}"/>
    <cellStyle name="Millares 3 11 5 2 2 2 2 2" xfId="12874" xr:uid="{D6B25651-D6D8-4309-865E-1C2A24728287}"/>
    <cellStyle name="Millares 3 11 5 2 2 2 2 2 2" xfId="34377" xr:uid="{CF750A82-5E77-4A76-B8E9-2D0109398C1B}"/>
    <cellStyle name="Millares 3 11 5 2 2 2 2 3" xfId="19509" xr:uid="{AD2B0DAD-26F1-434E-BDF8-BA582025A19E}"/>
    <cellStyle name="Millares 3 11 5 2 2 2 2 3 2" xfId="41012" xr:uid="{90B55821-F1E5-4717-A189-84A625401798}"/>
    <cellStyle name="Millares 3 11 5 2 2 2 2 4" xfId="26114" xr:uid="{B6A080A4-D06E-4630-936F-BFEDCEA803A1}"/>
    <cellStyle name="Millares 3 11 5 2 2 2 2 5" xfId="47617" xr:uid="{8B4DF71C-6FC7-4015-8EE3-39AA0DA0F091}"/>
    <cellStyle name="Millares 3 11 5 2 2 2 3" xfId="6747" xr:uid="{9F71824D-FB9F-4CB8-8F3D-9DF6FE2DDC1D}"/>
    <cellStyle name="Millares 3 11 5 2 2 2 3 2" xfId="15013" xr:uid="{763FA01F-CAC5-4C47-812C-D37130032E5F}"/>
    <cellStyle name="Millares 3 11 5 2 2 2 3 2 2" xfId="36516" xr:uid="{8FD6F169-01C0-4FCB-8E88-1A065294DB42}"/>
    <cellStyle name="Millares 3 11 5 2 2 2 3 3" xfId="21648" xr:uid="{341CF6A8-ACDE-4388-9F16-4DC9813E939C}"/>
    <cellStyle name="Millares 3 11 5 2 2 2 3 3 2" xfId="43151" xr:uid="{F7E6E4D7-B515-4FFC-ADD8-8FDF851F4B0B}"/>
    <cellStyle name="Millares 3 11 5 2 2 2 3 4" xfId="28253" xr:uid="{326CA697-8059-443E-A129-063A9EA49118}"/>
    <cellStyle name="Millares 3 11 5 2 2 2 3 5" xfId="49756" xr:uid="{9EFD1538-AEA4-419C-82A8-10F921A74F09}"/>
    <cellStyle name="Millares 3 11 5 2 2 2 4" xfId="8388" xr:uid="{9FAC09C5-430D-46EA-A9FC-8B9207AA574B}"/>
    <cellStyle name="Millares 3 11 5 2 2 2 4 2" xfId="29891" xr:uid="{CBAED8A1-7DA2-44D2-A8B3-C858E557F5F5}"/>
    <cellStyle name="Millares 3 11 5 2 2 2 5" xfId="10045" xr:uid="{289FEA2B-121D-4D0E-9A92-A46F8F28ADA3}"/>
    <cellStyle name="Millares 3 11 5 2 2 2 5 2" xfId="31548" xr:uid="{95582F5A-6F4C-47E3-9824-AEDE47C4A535}"/>
    <cellStyle name="Millares 3 11 5 2 2 2 6" xfId="16680" xr:uid="{7E25D457-7AA9-411E-B570-780A5389F719}"/>
    <cellStyle name="Millares 3 11 5 2 2 2 6 2" xfId="38183" xr:uid="{95376DAB-2B9B-40B7-A178-30FEC763A754}"/>
    <cellStyle name="Millares 3 11 5 2 2 2 7" xfId="23285" xr:uid="{C6104B96-EF52-4424-9D26-5FD1E1C40EB2}"/>
    <cellStyle name="Millares 3 11 5 2 2 2 8" xfId="44788" xr:uid="{819D27C8-8481-423A-A250-DEC39ACCB228}"/>
    <cellStyle name="Millares 3 11 5 2 2 3" xfId="2466" xr:uid="{1921B0BA-C167-489D-B905-E266EA45B8D8}"/>
    <cellStyle name="Millares 3 11 5 2 2 3 2" xfId="10732" xr:uid="{5B944A18-E844-4AF4-8DF6-B5FF46D76E4E}"/>
    <cellStyle name="Millares 3 11 5 2 2 3 2 2" xfId="32235" xr:uid="{53001CD8-68CA-45EE-97C0-694A7DFD377E}"/>
    <cellStyle name="Millares 3 11 5 2 2 3 3" xfId="17367" xr:uid="{E49CAA4F-FE8A-4127-B684-EDBDB3D45A52}"/>
    <cellStyle name="Millares 3 11 5 2 2 3 3 2" xfId="38870" xr:uid="{76F8D2A2-0E47-4B4D-9A87-E66F21AC91E2}"/>
    <cellStyle name="Millares 3 11 5 2 2 3 4" xfId="23972" xr:uid="{EC7BEB41-E322-42CB-B000-3E3E8F686297}"/>
    <cellStyle name="Millares 3 11 5 2 2 3 5" xfId="45475" xr:uid="{68838040-CAB2-49D8-98EF-0177B33B73F6}"/>
    <cellStyle name="Millares 3 11 5 2 2 4" xfId="2983" xr:uid="{1F3A69D1-A00C-4E3D-90BC-02C403951B1C}"/>
    <cellStyle name="Millares 3 11 5 2 2 4 2" xfId="11249" xr:uid="{F0073500-5538-4082-89AF-862BB74E4AD7}"/>
    <cellStyle name="Millares 3 11 5 2 2 4 2 2" xfId="32752" xr:uid="{9564945D-F5F3-4C4C-8307-543E22302404}"/>
    <cellStyle name="Millares 3 11 5 2 2 4 3" xfId="17884" xr:uid="{A8D62F98-A6F5-42A4-AE89-2122C06A4BA0}"/>
    <cellStyle name="Millares 3 11 5 2 2 4 3 2" xfId="39387" xr:uid="{A3166278-FA1B-4E26-BD88-C508A34C49C8}"/>
    <cellStyle name="Millares 3 11 5 2 2 4 4" xfId="24489" xr:uid="{66C5C5CB-DA83-45E3-808B-5B925F360822}"/>
    <cellStyle name="Millares 3 11 5 2 2 4 5" xfId="45992" xr:uid="{B6F1B6B3-0AC8-4B01-B8A4-9D8F80887413}"/>
    <cellStyle name="Millares 3 11 5 2 2 5" xfId="3662" xr:uid="{9F772261-F4B4-4275-A8B1-9A61AAA88422}"/>
    <cellStyle name="Millares 3 11 5 2 2 5 2" xfId="11928" xr:uid="{16CCA9D1-A49C-4588-A8C6-849D25C0D252}"/>
    <cellStyle name="Millares 3 11 5 2 2 5 2 2" xfId="33431" xr:uid="{1A84F633-DC03-44B0-A19F-2777E52B062C}"/>
    <cellStyle name="Millares 3 11 5 2 2 5 3" xfId="18563" xr:uid="{76FFFCC7-75CB-405D-9F21-E7E15449CA55}"/>
    <cellStyle name="Millares 3 11 5 2 2 5 3 2" xfId="40066" xr:uid="{82050466-9EDB-4CA2-B04F-0D727D5D6B73}"/>
    <cellStyle name="Millares 3 11 5 2 2 5 4" xfId="25168" xr:uid="{DB0373A2-C67E-4FC0-A2DF-39CC6A834E52}"/>
    <cellStyle name="Millares 3 11 5 2 2 5 5" xfId="46671" xr:uid="{18A8EBDD-9A8B-44A4-BE77-8DC52F4F541A}"/>
    <cellStyle name="Millares 3 11 5 2 2 6" xfId="5127" xr:uid="{6F7AD7A1-F792-4E0C-9190-A361C59367F8}"/>
    <cellStyle name="Millares 3 11 5 2 2 6 2" xfId="13393" xr:uid="{4343C985-6169-40E6-A696-1ADE3500BF65}"/>
    <cellStyle name="Millares 3 11 5 2 2 6 2 2" xfId="34896" xr:uid="{EDF658D1-3B6A-40CD-AA97-15DE4A1EC063}"/>
    <cellStyle name="Millares 3 11 5 2 2 6 3" xfId="20028" xr:uid="{AB9F9F4F-8AF4-4573-998A-419BD6F5F67A}"/>
    <cellStyle name="Millares 3 11 5 2 2 6 3 2" xfId="41531" xr:uid="{F534FAD9-85A0-4E43-A75A-35E0B891BB56}"/>
    <cellStyle name="Millares 3 11 5 2 2 6 4" xfId="26633" xr:uid="{9344B2EE-E420-447A-A641-F2058CFFB25C}"/>
    <cellStyle name="Millares 3 11 5 2 2 6 5" xfId="48136" xr:uid="{989E6EEC-04EA-4EBD-9481-5738C215D218}"/>
    <cellStyle name="Millares 3 11 5 2 2 7" xfId="5801" xr:uid="{5CDB300E-CB39-4D46-8F54-CAF23B238071}"/>
    <cellStyle name="Millares 3 11 5 2 2 7 2" xfId="14067" xr:uid="{CBF47BBC-B988-45B3-903E-0BA64980AAD9}"/>
    <cellStyle name="Millares 3 11 5 2 2 7 2 2" xfId="35570" xr:uid="{0CE6A370-8A5C-4000-8440-35405F711EC7}"/>
    <cellStyle name="Millares 3 11 5 2 2 7 3" xfId="20702" xr:uid="{D47364C8-76F3-4E5B-B351-2DA42673B9FD}"/>
    <cellStyle name="Millares 3 11 5 2 2 7 3 2" xfId="42205" xr:uid="{9F0DE1DD-5F89-4334-ADE8-E46B360C67E4}"/>
    <cellStyle name="Millares 3 11 5 2 2 7 4" xfId="27307" xr:uid="{42EC600F-AE74-4B9E-84B2-6E9C329AA69F}"/>
    <cellStyle name="Millares 3 11 5 2 2 7 5" xfId="48810" xr:uid="{4900A755-65DD-47DB-838C-900518783167}"/>
    <cellStyle name="Millares 3 11 5 2 2 8" xfId="7442" xr:uid="{1CFFA265-F714-45B4-AF93-18642915ACB6}"/>
    <cellStyle name="Millares 3 11 5 2 2 8 2" xfId="28945" xr:uid="{05EFDB71-E586-429D-9ECF-93A1BE02659A}"/>
    <cellStyle name="Millares 3 11 5 2 2 9" xfId="9099" xr:uid="{2512F6EF-9855-41CB-9B2C-5F26CDAB4B13}"/>
    <cellStyle name="Millares 3 11 5 2 2 9 2" xfId="30602" xr:uid="{4C448A7B-A47B-47D4-B8C2-B19F7DDDC997}"/>
    <cellStyle name="Millares 3 11 5 2 3" xfId="1103" xr:uid="{63A4D9E7-0F3D-40E3-85D4-F5B3B75A3501}"/>
    <cellStyle name="Millares 3 11 5 2 3 2" xfId="3932" xr:uid="{175956A3-7B3C-46A2-94DB-86CA1FDB6126}"/>
    <cellStyle name="Millares 3 11 5 2 3 2 2" xfId="12198" xr:uid="{7F6E1DA0-B66E-43C5-A5F3-B1FCD764767A}"/>
    <cellStyle name="Millares 3 11 5 2 3 2 2 2" xfId="33701" xr:uid="{B66F74E5-D473-4F55-A4E4-F09A5CD9E75A}"/>
    <cellStyle name="Millares 3 11 5 2 3 2 3" xfId="18833" xr:uid="{79CD6D2E-CDDA-4388-A550-89A7D0E88E28}"/>
    <cellStyle name="Millares 3 11 5 2 3 2 3 2" xfId="40336" xr:uid="{4739ADAD-8D85-45BC-A6AF-F99BBDD04C13}"/>
    <cellStyle name="Millares 3 11 5 2 3 2 4" xfId="25438" xr:uid="{B71538CA-38E6-4D2D-968C-34C5E27447B6}"/>
    <cellStyle name="Millares 3 11 5 2 3 2 5" xfId="46941" xr:uid="{D6DCA947-B80E-49EA-AFB8-5BB564845B6B}"/>
    <cellStyle name="Millares 3 11 5 2 3 3" xfId="6071" xr:uid="{D0B8D520-D2A9-4F2C-92FC-6787AC9261FE}"/>
    <cellStyle name="Millares 3 11 5 2 3 3 2" xfId="14337" xr:uid="{A8DCEC55-6C78-47E1-83FE-57A2C6D669A0}"/>
    <cellStyle name="Millares 3 11 5 2 3 3 2 2" xfId="35840" xr:uid="{40AA1ED9-715B-49D7-A75F-021850C24499}"/>
    <cellStyle name="Millares 3 11 5 2 3 3 3" xfId="20972" xr:uid="{214C1CA1-B58C-45AC-8A40-7B5F6F6915E9}"/>
    <cellStyle name="Millares 3 11 5 2 3 3 3 2" xfId="42475" xr:uid="{49086444-7B9B-4DB1-B12C-70F5909956BF}"/>
    <cellStyle name="Millares 3 11 5 2 3 3 4" xfId="27577" xr:uid="{A54D1CC0-9819-4710-B38C-CDD3268DBC54}"/>
    <cellStyle name="Millares 3 11 5 2 3 3 5" xfId="49080" xr:uid="{935F3072-16AC-45F1-9194-B47939D5E498}"/>
    <cellStyle name="Millares 3 11 5 2 3 4" xfId="7712" xr:uid="{A2335039-BA0B-401A-8C2C-B2BC33F39579}"/>
    <cellStyle name="Millares 3 11 5 2 3 4 2" xfId="29215" xr:uid="{598E83FC-6F3D-4AD4-B1D8-1D903FF6F6AF}"/>
    <cellStyle name="Millares 3 11 5 2 3 5" xfId="9369" xr:uid="{77303291-F6CD-44A5-B44C-291D5E04A8C6}"/>
    <cellStyle name="Millares 3 11 5 2 3 5 2" xfId="30872" xr:uid="{6B64B2E8-DE23-4A64-89B5-29B0866D47E6}"/>
    <cellStyle name="Millares 3 11 5 2 3 6" xfId="16004" xr:uid="{F5936B4C-E6AB-43E0-AE39-5501D3B7C477}"/>
    <cellStyle name="Millares 3 11 5 2 3 6 2" xfId="37507" xr:uid="{A5668128-70D4-4DC1-AD19-14D31C2D0B67}"/>
    <cellStyle name="Millares 3 11 5 2 3 7" xfId="22609" xr:uid="{12E62379-DDC7-4485-8FCB-D88AAFB147FD}"/>
    <cellStyle name="Millares 3 11 5 2 3 8" xfId="44112" xr:uid="{16D28B1F-A961-4DEC-A798-EF612FE70108}"/>
    <cellStyle name="Millares 3 11 5 2 4" xfId="1499" xr:uid="{1EE5A829-EA3F-48DB-B0F6-202C633E675B}"/>
    <cellStyle name="Millares 3 11 5 2 4 2" xfId="4328" xr:uid="{5FCAD4E3-E1F5-4E7E-8250-69FB9E4C9D2A}"/>
    <cellStyle name="Millares 3 11 5 2 4 2 2" xfId="12594" xr:uid="{FB0E9AC7-F694-456C-A715-9AEC41B6B1CA}"/>
    <cellStyle name="Millares 3 11 5 2 4 2 2 2" xfId="34097" xr:uid="{16C440CA-6D5B-4709-BF9C-EAA4F0F54976}"/>
    <cellStyle name="Millares 3 11 5 2 4 2 3" xfId="19229" xr:uid="{3F71C857-BA87-426A-96CE-70BCB6382283}"/>
    <cellStyle name="Millares 3 11 5 2 4 2 3 2" xfId="40732" xr:uid="{2EE12B47-3533-41DB-BA77-9C9BA83F45ED}"/>
    <cellStyle name="Millares 3 11 5 2 4 2 4" xfId="25834" xr:uid="{F1692617-7F7E-4F62-9736-EE46AD086719}"/>
    <cellStyle name="Millares 3 11 5 2 4 2 5" xfId="47337" xr:uid="{1D38C6D9-6967-450F-8E32-764FAB4BBA27}"/>
    <cellStyle name="Millares 3 11 5 2 4 3" xfId="6467" xr:uid="{E62FD724-24C2-4DC6-85B4-37CAC46E26D4}"/>
    <cellStyle name="Millares 3 11 5 2 4 3 2" xfId="14733" xr:uid="{A56D2AA5-118C-4BA7-918F-03BC3695FC9E}"/>
    <cellStyle name="Millares 3 11 5 2 4 3 2 2" xfId="36236" xr:uid="{992820D2-6967-4279-B065-604F49CB2E71}"/>
    <cellStyle name="Millares 3 11 5 2 4 3 3" xfId="21368" xr:uid="{BADC5B7D-B1F3-4AE1-833C-FE2E834DCE2D}"/>
    <cellStyle name="Millares 3 11 5 2 4 3 3 2" xfId="42871" xr:uid="{7D0ABBF2-4981-4F2B-95B8-512CB5287787}"/>
    <cellStyle name="Millares 3 11 5 2 4 3 4" xfId="27973" xr:uid="{A8235D90-B1CA-4A3A-992E-1372C0349E5D}"/>
    <cellStyle name="Millares 3 11 5 2 4 3 5" xfId="49476" xr:uid="{64D91974-AA7E-4E21-B1FC-7DF98BB6BCBE}"/>
    <cellStyle name="Millares 3 11 5 2 4 4" xfId="8108" xr:uid="{231F8620-C280-4ACE-A84C-D8CCA80F848A}"/>
    <cellStyle name="Millares 3 11 5 2 4 4 2" xfId="29611" xr:uid="{FD9DF7A8-8B04-4B43-8016-28B4C925BE68}"/>
    <cellStyle name="Millares 3 11 5 2 4 5" xfId="9765" xr:uid="{15988E65-4E4E-498E-B84D-A742B6C87AA3}"/>
    <cellStyle name="Millares 3 11 5 2 4 5 2" xfId="31268" xr:uid="{91036637-DB66-485E-9153-41E6BB7913FE}"/>
    <cellStyle name="Millares 3 11 5 2 4 6" xfId="16400" xr:uid="{52164FF3-D711-4528-8F48-D9815CE99A81}"/>
    <cellStyle name="Millares 3 11 5 2 4 6 2" xfId="37903" xr:uid="{4C3F3D37-CD1D-4E20-8910-3A9D95E1F6FC}"/>
    <cellStyle name="Millares 3 11 5 2 4 7" xfId="23005" xr:uid="{C05EA051-0CA0-4FBF-B8C9-28F5F8531ECA}"/>
    <cellStyle name="Millares 3 11 5 2 4 8" xfId="44508" xr:uid="{EFBDFC5C-4B68-4663-95B6-14F585F278F7}"/>
    <cellStyle name="Millares 3 11 5 2 5" xfId="2186" xr:uid="{93332E7D-469E-4663-B5C6-B102B562133D}"/>
    <cellStyle name="Millares 3 11 5 2 5 2" xfId="10452" xr:uid="{9BC97782-5041-4228-95D6-522BC229ECBB}"/>
    <cellStyle name="Millares 3 11 5 2 5 2 2" xfId="31955" xr:uid="{7B6336C3-DF24-4F5D-84DB-E24B3D4180F2}"/>
    <cellStyle name="Millares 3 11 5 2 5 3" xfId="17087" xr:uid="{C2FD65CB-A30E-474D-8A9E-F182DB15BF77}"/>
    <cellStyle name="Millares 3 11 5 2 5 3 2" xfId="38590" xr:uid="{1DE6EC9E-E727-45C2-A6B9-3748B65E8934}"/>
    <cellStyle name="Millares 3 11 5 2 5 4" xfId="23692" xr:uid="{E113F624-C986-46FF-BB02-0071EC368522}"/>
    <cellStyle name="Millares 3 11 5 2 5 5" xfId="45195" xr:uid="{A18EEF81-6D45-439A-995D-5B4D5A461F65}"/>
    <cellStyle name="Millares 3 11 5 2 6" xfId="2732" xr:uid="{7D7A531A-611B-4724-9D85-245E74FD93CB}"/>
    <cellStyle name="Millares 3 11 5 2 6 2" xfId="10998" xr:uid="{1486EBE8-9ED2-410A-99D5-08C8BC5D8FDA}"/>
    <cellStyle name="Millares 3 11 5 2 6 2 2" xfId="32501" xr:uid="{0F8C606A-D4CA-4223-8F15-69E014089AD4}"/>
    <cellStyle name="Millares 3 11 5 2 6 3" xfId="17633" xr:uid="{C67C1C43-3B86-426A-98E7-960C979924D3}"/>
    <cellStyle name="Millares 3 11 5 2 6 3 2" xfId="39136" xr:uid="{AFCD7BB0-E754-440D-8C5F-F91F20B98BEC}"/>
    <cellStyle name="Millares 3 11 5 2 6 4" xfId="24238" xr:uid="{D0D5CF79-9829-4731-B43E-BDCFECDE7113}"/>
    <cellStyle name="Millares 3 11 5 2 6 5" xfId="45741" xr:uid="{760CFF75-E2D0-4971-A690-D63F1E4A769D}"/>
    <cellStyle name="Millares 3 11 5 2 7" xfId="3382" xr:uid="{4023DE68-28A1-4C32-B73B-95EDF67D35AE}"/>
    <cellStyle name="Millares 3 11 5 2 7 2" xfId="11648" xr:uid="{C9918123-31BC-484F-AE30-0CE5D33FDF35}"/>
    <cellStyle name="Millares 3 11 5 2 7 2 2" xfId="33151" xr:uid="{AE6F5EDD-F985-48E1-A5B1-AFB028AB5740}"/>
    <cellStyle name="Millares 3 11 5 2 7 3" xfId="18283" xr:uid="{A053448A-63A5-439D-B048-5AB9D38F71B7}"/>
    <cellStyle name="Millares 3 11 5 2 7 3 2" xfId="39786" xr:uid="{073DA5A0-740A-4275-966D-43A4576415FA}"/>
    <cellStyle name="Millares 3 11 5 2 7 4" xfId="24888" xr:uid="{4368CE0E-ABA3-411C-B0D5-CB2BB45C6AFD}"/>
    <cellStyle name="Millares 3 11 5 2 7 5" xfId="46391" xr:uid="{A8F2258B-5C2A-45BA-BEB7-8BB8FAB4E55F}"/>
    <cellStyle name="Millares 3 11 5 2 8" xfId="4876" xr:uid="{C581FAA2-9C72-4424-A3D6-3CA946716D9C}"/>
    <cellStyle name="Millares 3 11 5 2 8 2" xfId="13142" xr:uid="{8540F17B-0BD4-451C-81DE-E55AFBBB0FB9}"/>
    <cellStyle name="Millares 3 11 5 2 8 2 2" xfId="34645" xr:uid="{F6083F2F-2254-4B0E-9E5D-F986B7707312}"/>
    <cellStyle name="Millares 3 11 5 2 8 3" xfId="19777" xr:uid="{6F6F01C7-403A-4C4B-B11D-91F4CAA5C93A}"/>
    <cellStyle name="Millares 3 11 5 2 8 3 2" xfId="41280" xr:uid="{3A733888-B457-4112-9ECC-A030BB457E83}"/>
    <cellStyle name="Millares 3 11 5 2 8 4" xfId="26382" xr:uid="{AA98E2F3-F780-4012-8A6F-CD0595674BF0}"/>
    <cellStyle name="Millares 3 11 5 2 8 5" xfId="47885" xr:uid="{F4D2ED9D-1A32-49B7-8BE0-ED86C3283CF9}"/>
    <cellStyle name="Millares 3 11 5 2 9" xfId="5521" xr:uid="{E6355139-FA3B-4C6E-9BE0-AD56AFB011B4}"/>
    <cellStyle name="Millares 3 11 5 2 9 2" xfId="13787" xr:uid="{F10B3867-C902-402E-95BD-B690A1916C64}"/>
    <cellStyle name="Millares 3 11 5 2 9 2 2" xfId="35290" xr:uid="{50C06410-9452-494E-BB4C-EF845F94AA87}"/>
    <cellStyle name="Millares 3 11 5 2 9 3" xfId="20422" xr:uid="{E713F4DF-CDAA-4DAA-93D0-37740C0FDA3B}"/>
    <cellStyle name="Millares 3 11 5 2 9 3 2" xfId="41925" xr:uid="{415FB59D-1314-44D3-9EAA-EA806AF17E1E}"/>
    <cellStyle name="Millares 3 11 5 2 9 4" xfId="27027" xr:uid="{089B839D-32E5-452E-9BB7-E786178BBE60}"/>
    <cellStyle name="Millares 3 11 5 2 9 5" xfId="48530" xr:uid="{DB8F1B38-B216-4900-9E03-6DC60E193369}"/>
    <cellStyle name="Millares 3 11 5 3" xfId="422" xr:uid="{EA9C0DC9-CD61-4571-B65B-767F1162D3ED}"/>
    <cellStyle name="Millares 3 11 5 3 10" xfId="15325" xr:uid="{56F909A9-5EE1-4404-B5B5-7383BADCB4C4}"/>
    <cellStyle name="Millares 3 11 5 3 10 2" xfId="36828" xr:uid="{07317CE6-3E09-4772-95DF-0B36494E493E}"/>
    <cellStyle name="Millares 3 11 5 3 11" xfId="21930" xr:uid="{93A92CD4-38F9-4D84-8DB9-F8E90F5FB047}"/>
    <cellStyle name="Millares 3 11 5 3 12" xfId="43433" xr:uid="{4EB7E571-F440-461E-BC23-EFCE3C429778}"/>
    <cellStyle name="Millares 3 11 5 3 2" xfId="1370" xr:uid="{61295B7D-6C35-40F4-A468-023B11FFB624}"/>
    <cellStyle name="Millares 3 11 5 3 2 2" xfId="4199" xr:uid="{55B89105-0E14-4DCA-8870-05C3499DDDE6}"/>
    <cellStyle name="Millares 3 11 5 3 2 2 2" xfId="12465" xr:uid="{633A9F6F-0C8A-41E5-9ED0-12557F1B1F83}"/>
    <cellStyle name="Millares 3 11 5 3 2 2 2 2" xfId="33968" xr:uid="{E319E280-50FB-436D-B287-63D4C8A672C4}"/>
    <cellStyle name="Millares 3 11 5 3 2 2 3" xfId="19100" xr:uid="{A67CCF5E-3A3C-49C7-99A0-4653B47F297D}"/>
    <cellStyle name="Millares 3 11 5 3 2 2 3 2" xfId="40603" xr:uid="{E07C78F5-B9E0-4B1D-A801-DBB3FDE4B04C}"/>
    <cellStyle name="Millares 3 11 5 3 2 2 4" xfId="25705" xr:uid="{24A31516-3B17-44B8-A7E5-9ED33483806F}"/>
    <cellStyle name="Millares 3 11 5 3 2 2 5" xfId="47208" xr:uid="{8C241A7D-CF54-435F-948A-A3F348ADA10B}"/>
    <cellStyle name="Millares 3 11 5 3 2 3" xfId="6338" xr:uid="{ADDFC2D1-CB69-4793-B822-BFE5E8A15731}"/>
    <cellStyle name="Millares 3 11 5 3 2 3 2" xfId="14604" xr:uid="{D4D98489-6004-4B22-9F27-C326BBA96BF2}"/>
    <cellStyle name="Millares 3 11 5 3 2 3 2 2" xfId="36107" xr:uid="{ADF31288-4B35-4FFD-9C97-798E321F7D02}"/>
    <cellStyle name="Millares 3 11 5 3 2 3 3" xfId="21239" xr:uid="{C774F4F8-8C4A-4B3C-BB7B-8947534894CF}"/>
    <cellStyle name="Millares 3 11 5 3 2 3 3 2" xfId="42742" xr:uid="{12044672-91DA-41C6-9AF9-043FAD0C650A}"/>
    <cellStyle name="Millares 3 11 5 3 2 3 4" xfId="27844" xr:uid="{6D4CEFBD-4736-4A80-836E-E82FE13EA6CE}"/>
    <cellStyle name="Millares 3 11 5 3 2 3 5" xfId="49347" xr:uid="{16E623E9-2FA3-4820-9540-89D87F16C094}"/>
    <cellStyle name="Millares 3 11 5 3 2 4" xfId="7979" xr:uid="{567E6EA2-3EAE-410B-898B-8E3E13FB6658}"/>
    <cellStyle name="Millares 3 11 5 3 2 4 2" xfId="29482" xr:uid="{494C8742-47D9-491F-AFE5-9BE371A3D106}"/>
    <cellStyle name="Millares 3 11 5 3 2 5" xfId="9636" xr:uid="{5D911354-584E-4A68-A40C-89636EFE2885}"/>
    <cellStyle name="Millares 3 11 5 3 2 5 2" xfId="31139" xr:uid="{8C57050D-7197-49CA-9687-1CC3650ABC67}"/>
    <cellStyle name="Millares 3 11 5 3 2 6" xfId="16271" xr:uid="{042CBF79-DC81-4505-B0D2-FD26F68C3844}"/>
    <cellStyle name="Millares 3 11 5 3 2 6 2" xfId="37774" xr:uid="{1A8A0075-46BA-4B99-B1A6-DE78E90AE93F}"/>
    <cellStyle name="Millares 3 11 5 3 2 7" xfId="22876" xr:uid="{3CAD745C-2A0B-447B-AFE7-EB4C65D23A94}"/>
    <cellStyle name="Millares 3 11 5 3 2 8" xfId="44379" xr:uid="{C3185911-363A-43B3-96D8-7680ECCC0F26}"/>
    <cellStyle name="Millares 3 11 5 3 3" xfId="2057" xr:uid="{ACA01C0E-2342-49F1-A8B6-649C1B9A34F0}"/>
    <cellStyle name="Millares 3 11 5 3 3 2" xfId="10323" xr:uid="{2E07F44B-DDCF-44E4-B2CD-8AB52359DB45}"/>
    <cellStyle name="Millares 3 11 5 3 3 2 2" xfId="31826" xr:uid="{B55BFA5F-FA0C-4317-8740-41CAB2B3762E}"/>
    <cellStyle name="Millares 3 11 5 3 3 3" xfId="16958" xr:uid="{63267FF2-1B2C-4976-91E6-160904EA9CA5}"/>
    <cellStyle name="Millares 3 11 5 3 3 3 2" xfId="38461" xr:uid="{5B5F2E73-3D98-4FD3-9DBA-A9536A8E52C8}"/>
    <cellStyle name="Millares 3 11 5 3 3 4" xfId="23563" xr:uid="{4B6A4F9D-A1C5-4E6F-82FC-127705ABB161}"/>
    <cellStyle name="Millares 3 11 5 3 3 5" xfId="45066" xr:uid="{C0785FDE-3D77-49F9-A11D-68279B949D00}"/>
    <cellStyle name="Millares 3 11 5 3 4" xfId="2856" xr:uid="{C119E88C-8D20-4F99-AA61-6B0B20C1B076}"/>
    <cellStyle name="Millares 3 11 5 3 4 2" xfId="11122" xr:uid="{A205496A-433C-4908-A510-5B8E746A0B1E}"/>
    <cellStyle name="Millares 3 11 5 3 4 2 2" xfId="32625" xr:uid="{6923A639-13BF-4AD7-AFFC-45096B3F0583}"/>
    <cellStyle name="Millares 3 11 5 3 4 3" xfId="17757" xr:uid="{EB167741-51A5-41EC-B953-4FD5E6FE8475}"/>
    <cellStyle name="Millares 3 11 5 3 4 3 2" xfId="39260" xr:uid="{71AC2ADD-A899-4EFB-A552-7F1E9F6C3BC7}"/>
    <cellStyle name="Millares 3 11 5 3 4 4" xfId="24362" xr:uid="{39D9559D-5FEF-4D87-AF4A-C04717C34BAC}"/>
    <cellStyle name="Millares 3 11 5 3 4 5" xfId="45865" xr:uid="{D732BAB1-AB25-4459-A3E9-7965CF5377DC}"/>
    <cellStyle name="Millares 3 11 5 3 5" xfId="3253" xr:uid="{77BC5CB2-CB98-4C8D-BD90-0A2402A27971}"/>
    <cellStyle name="Millares 3 11 5 3 5 2" xfId="11519" xr:uid="{BFA22D6E-7BC8-44C8-A8DA-F6E012B22BF2}"/>
    <cellStyle name="Millares 3 11 5 3 5 2 2" xfId="33022" xr:uid="{D9D3C161-CEF9-4DD4-8E79-B9942FB3C2E8}"/>
    <cellStyle name="Millares 3 11 5 3 5 3" xfId="18154" xr:uid="{A21B1922-0792-4DC5-AEF9-7084DB0EDAF5}"/>
    <cellStyle name="Millares 3 11 5 3 5 3 2" xfId="39657" xr:uid="{421D3998-6724-4361-986E-6E56368CF03B}"/>
    <cellStyle name="Millares 3 11 5 3 5 4" xfId="24759" xr:uid="{E090D0A4-46F2-494C-AC93-66746753BE5F}"/>
    <cellStyle name="Millares 3 11 5 3 5 5" xfId="46262" xr:uid="{BB1DD1E8-76AE-4CC5-8ECD-5D1B7E035157}"/>
    <cellStyle name="Millares 3 11 5 3 6" xfId="5000" xr:uid="{CDA77977-3ABC-49B8-B5F1-7FB7ED63918B}"/>
    <cellStyle name="Millares 3 11 5 3 6 2" xfId="13266" xr:uid="{5D25DA7B-3ABE-43D3-A8DF-0094F4A46E6B}"/>
    <cellStyle name="Millares 3 11 5 3 6 2 2" xfId="34769" xr:uid="{82C26DE3-35EB-474B-A4E3-A4D1DCC42682}"/>
    <cellStyle name="Millares 3 11 5 3 6 3" xfId="19901" xr:uid="{E01F74C1-C239-49C9-B401-B2376F64BC21}"/>
    <cellStyle name="Millares 3 11 5 3 6 3 2" xfId="41404" xr:uid="{F16ABFAD-A1A0-430A-9B17-D228AA08B0A1}"/>
    <cellStyle name="Millares 3 11 5 3 6 4" xfId="26506" xr:uid="{3DECE9B1-8E1B-4B81-A28F-B7F192A85A4A}"/>
    <cellStyle name="Millares 3 11 5 3 6 5" xfId="48009" xr:uid="{3AA7BCA5-0589-4CD7-9319-013DD20744B3}"/>
    <cellStyle name="Millares 3 11 5 3 7" xfId="5392" xr:uid="{EBD5CE02-E976-44EA-9DF6-210C3352BC9C}"/>
    <cellStyle name="Millares 3 11 5 3 7 2" xfId="13658" xr:uid="{88EBC161-0C2A-4BB3-ABC0-3B6201046B92}"/>
    <cellStyle name="Millares 3 11 5 3 7 2 2" xfId="35161" xr:uid="{DB821AB8-971A-441C-B72C-5A138AF55F77}"/>
    <cellStyle name="Millares 3 11 5 3 7 3" xfId="20293" xr:uid="{88C698E0-B853-4AFC-B50D-2232F216059D}"/>
    <cellStyle name="Millares 3 11 5 3 7 3 2" xfId="41796" xr:uid="{4D10489D-2944-40DE-955B-7111E02B6300}"/>
    <cellStyle name="Millares 3 11 5 3 7 4" xfId="26898" xr:uid="{092FC07C-50B1-4EF8-8B1C-29776E7F971A}"/>
    <cellStyle name="Millares 3 11 5 3 7 5" xfId="48401" xr:uid="{8EDEA711-E181-430E-BC47-CF7393DF7795}"/>
    <cellStyle name="Millares 3 11 5 3 8" xfId="7033" xr:uid="{BADD8B4A-D53D-48C3-B924-4A24B7F1DE5B}"/>
    <cellStyle name="Millares 3 11 5 3 8 2" xfId="28536" xr:uid="{2F7A234C-F3F8-41D1-B0BC-1C03F97944AF}"/>
    <cellStyle name="Millares 3 11 5 3 9" xfId="8689" xr:uid="{945AC5B9-ACE8-4E3D-B42A-4484A24DC4EB}"/>
    <cellStyle name="Millares 3 11 5 3 9 2" xfId="30192" xr:uid="{A73E7CD1-0897-44CE-A217-F66FE4B8096B}"/>
    <cellStyle name="Millares 3 11 5 4" xfId="706" xr:uid="{84373C87-DF14-40BB-BDC2-D5B112066F64}"/>
    <cellStyle name="Millares 3 11 5 4 10" xfId="43715" xr:uid="{E2DA809E-E9B8-4F37-8F2F-BC13351584BC}"/>
    <cellStyle name="Millares 3 11 5 4 2" xfId="1652" xr:uid="{FFE4B212-5305-41B4-B6CE-921F1778ADD9}"/>
    <cellStyle name="Millares 3 11 5 4 2 2" xfId="4481" xr:uid="{8940D0BB-BBD4-46EB-B767-EC099BD325DF}"/>
    <cellStyle name="Millares 3 11 5 4 2 2 2" xfId="12747" xr:uid="{234168FA-E8B7-4FAF-84F3-9798E35C5A27}"/>
    <cellStyle name="Millares 3 11 5 4 2 2 2 2" xfId="34250" xr:uid="{01307731-BF5B-418E-9764-8C7785F32DC6}"/>
    <cellStyle name="Millares 3 11 5 4 2 2 3" xfId="19382" xr:uid="{DDBBCC37-25AE-4C16-BB0B-37DB3BF76D83}"/>
    <cellStyle name="Millares 3 11 5 4 2 2 3 2" xfId="40885" xr:uid="{D9667A7B-D025-4C77-BE20-AD99A7291E36}"/>
    <cellStyle name="Millares 3 11 5 4 2 2 4" xfId="25987" xr:uid="{27D3FD4C-A60E-4AD5-9106-894FEB0059BF}"/>
    <cellStyle name="Millares 3 11 5 4 2 2 5" xfId="47490" xr:uid="{BD7804BA-6617-4BC1-9AE5-07A86BB53238}"/>
    <cellStyle name="Millares 3 11 5 4 2 3" xfId="6620" xr:uid="{AFF96825-5707-47B7-BBBE-346E3E4E3F89}"/>
    <cellStyle name="Millares 3 11 5 4 2 3 2" xfId="14886" xr:uid="{04F73E09-4F98-4BB5-B547-642910A6BF70}"/>
    <cellStyle name="Millares 3 11 5 4 2 3 2 2" xfId="36389" xr:uid="{8752AE11-9313-49C8-AC4D-7317D8A56178}"/>
    <cellStyle name="Millares 3 11 5 4 2 3 3" xfId="21521" xr:uid="{52970C80-07AE-475D-A52C-D1039DB3AE60}"/>
    <cellStyle name="Millares 3 11 5 4 2 3 3 2" xfId="43024" xr:uid="{F98A320B-5C20-4754-8033-2B5187F43FED}"/>
    <cellStyle name="Millares 3 11 5 4 2 3 4" xfId="28126" xr:uid="{08CF8D4F-C8DA-46D0-ADFB-A7CE09E8FBE1}"/>
    <cellStyle name="Millares 3 11 5 4 2 3 5" xfId="49629" xr:uid="{AEBC8DBA-D000-4C23-ABEF-BD882EC1189C}"/>
    <cellStyle name="Millares 3 11 5 4 2 4" xfId="8261" xr:uid="{60B29D00-E0DF-48C4-AF25-589E0508514F}"/>
    <cellStyle name="Millares 3 11 5 4 2 4 2" xfId="29764" xr:uid="{0BA60437-BBD9-4B06-8E1F-124D4C574DEB}"/>
    <cellStyle name="Millares 3 11 5 4 2 5" xfId="9918" xr:uid="{69813FBD-BDB4-4AFA-A045-98398B0C56E1}"/>
    <cellStyle name="Millares 3 11 5 4 2 5 2" xfId="31421" xr:uid="{C82545DA-E511-42D2-A06D-2EC86ABE2239}"/>
    <cellStyle name="Millares 3 11 5 4 2 6" xfId="16553" xr:uid="{FDF872C0-6E5A-4AFF-AF58-6C126CD936CE}"/>
    <cellStyle name="Millares 3 11 5 4 2 6 2" xfId="38056" xr:uid="{2A995540-EEDE-402B-93BA-8070F48CB590}"/>
    <cellStyle name="Millares 3 11 5 4 2 7" xfId="23158" xr:uid="{9B5C9B55-E82C-41AA-ACA9-6304719E0F12}"/>
    <cellStyle name="Millares 3 11 5 4 2 8" xfId="44661" xr:uid="{E23660D6-0ABA-41C1-AA89-4BD08B143879}"/>
    <cellStyle name="Millares 3 11 5 4 3" xfId="2339" xr:uid="{F07BAA92-CDE6-400A-BF00-14779D9B9DFF}"/>
    <cellStyle name="Millares 3 11 5 4 3 2" xfId="10605" xr:uid="{D888472F-A295-4937-BCB5-8B6B26FD9625}"/>
    <cellStyle name="Millares 3 11 5 4 3 2 2" xfId="32108" xr:uid="{EBA66365-6687-44D8-B7B6-CCAF126A5E25}"/>
    <cellStyle name="Millares 3 11 5 4 3 3" xfId="17240" xr:uid="{00B1E8B8-4016-4950-A42D-12448B4387C3}"/>
    <cellStyle name="Millares 3 11 5 4 3 3 2" xfId="38743" xr:uid="{F2EDF99B-C29D-4E16-971E-84D2086033CE}"/>
    <cellStyle name="Millares 3 11 5 4 3 4" xfId="23845" xr:uid="{7F067037-AE8C-4C45-B84A-652CE9423414}"/>
    <cellStyle name="Millares 3 11 5 4 3 5" xfId="45348" xr:uid="{43D3854A-F013-4509-8FCD-66D59A8D0A26}"/>
    <cellStyle name="Millares 3 11 5 4 4" xfId="3535" xr:uid="{0C92A371-B4A7-4142-9D0A-1E4B1F0436C0}"/>
    <cellStyle name="Millares 3 11 5 4 4 2" xfId="11801" xr:uid="{1400A44C-AAE2-4009-B306-884FE19AFC95}"/>
    <cellStyle name="Millares 3 11 5 4 4 2 2" xfId="33304" xr:uid="{D5AFD2DD-0311-4A3A-9715-FDDFF9023883}"/>
    <cellStyle name="Millares 3 11 5 4 4 3" xfId="18436" xr:uid="{3EBD7538-838C-48D9-B456-A7F59DB70BC8}"/>
    <cellStyle name="Millares 3 11 5 4 4 3 2" xfId="39939" xr:uid="{C353C7D9-A436-4F21-9FB1-81B19B02A323}"/>
    <cellStyle name="Millares 3 11 5 4 4 4" xfId="25041" xr:uid="{9B2DF4BF-9A90-4891-820C-96B8D95F6559}"/>
    <cellStyle name="Millares 3 11 5 4 4 5" xfId="46544" xr:uid="{F14BE8DB-ED63-44BB-958E-F90F151454AB}"/>
    <cellStyle name="Millares 3 11 5 4 5" xfId="5674" xr:uid="{0CF6D33E-E1CC-4E64-ADF5-559D876367DA}"/>
    <cellStyle name="Millares 3 11 5 4 5 2" xfId="13940" xr:uid="{2127FD8C-2FFE-4079-A3CF-8D44B916E82A}"/>
    <cellStyle name="Millares 3 11 5 4 5 2 2" xfId="35443" xr:uid="{C3EE2693-0FEB-4A61-8F01-A2E2581DE7F8}"/>
    <cellStyle name="Millares 3 11 5 4 5 3" xfId="20575" xr:uid="{FBEB37D2-FAEF-460F-A10A-2B06EA4A90DC}"/>
    <cellStyle name="Millares 3 11 5 4 5 3 2" xfId="42078" xr:uid="{AB37576F-B392-46E2-9ACC-AF1D15F77E48}"/>
    <cellStyle name="Millares 3 11 5 4 5 4" xfId="27180" xr:uid="{3C64A921-7BCF-4EF6-8350-B689DECEE648}"/>
    <cellStyle name="Millares 3 11 5 4 5 5" xfId="48683" xr:uid="{B5E68B75-CDDD-459D-81B2-4D167450B3D6}"/>
    <cellStyle name="Millares 3 11 5 4 6" xfId="7315" xr:uid="{A21BBB8A-8061-48D5-8D01-89847988274A}"/>
    <cellStyle name="Millares 3 11 5 4 6 2" xfId="28818" xr:uid="{C3E1639D-5AF1-447D-83C3-6EC4E73E0025}"/>
    <cellStyle name="Millares 3 11 5 4 7" xfId="8972" xr:uid="{F938FA61-E35E-4D4D-945F-CEF2B929FE64}"/>
    <cellStyle name="Millares 3 11 5 4 7 2" xfId="30475" xr:uid="{38896645-4C93-407B-906D-981DAF07B836}"/>
    <cellStyle name="Millares 3 11 5 4 8" xfId="15607" xr:uid="{323B0D12-E4F4-4251-8B47-90C2D03744EE}"/>
    <cellStyle name="Millares 3 11 5 4 8 2" xfId="37110" xr:uid="{EF2EE3AF-3626-4869-8D41-B7AA6739EDA9}"/>
    <cellStyle name="Millares 3 11 5 4 9" xfId="22212" xr:uid="{028E5441-408B-4AD1-B6B6-906E9687798E}"/>
    <cellStyle name="Millares 3 11 5 5" xfId="975" xr:uid="{20A61C29-7F5C-4AEE-BB25-2AE3D664D64A}"/>
    <cellStyle name="Millares 3 11 5 5 2" xfId="3804" xr:uid="{4A7C90E8-3F63-4201-B464-F591F7EAAA13}"/>
    <cellStyle name="Millares 3 11 5 5 2 2" xfId="12070" xr:uid="{A810EBB4-CF8B-468C-9BE5-FA5D68B18173}"/>
    <cellStyle name="Millares 3 11 5 5 2 2 2" xfId="33573" xr:uid="{B8FC18C2-0917-475B-8405-C615963CD7CF}"/>
    <cellStyle name="Millares 3 11 5 5 2 3" xfId="18705" xr:uid="{2FDCF907-D3AA-4D79-AB91-9B0B1B95B0B2}"/>
    <cellStyle name="Millares 3 11 5 5 2 3 2" xfId="40208" xr:uid="{4E244DFF-A85D-46BE-A064-595928E5655C}"/>
    <cellStyle name="Millares 3 11 5 5 2 4" xfId="25310" xr:uid="{CCDDCEAA-E7F8-4B8F-9854-46F0FCE63611}"/>
    <cellStyle name="Millares 3 11 5 5 2 5" xfId="46813" xr:uid="{B2394602-C9D6-4366-8DC8-9EA138622B0E}"/>
    <cellStyle name="Millares 3 11 5 5 3" xfId="5943" xr:uid="{A5B8BABE-9F5A-4607-B006-0043FCB5ED47}"/>
    <cellStyle name="Millares 3 11 5 5 3 2" xfId="14209" xr:uid="{14F34A14-00B6-4F11-B401-AE2C79CF9307}"/>
    <cellStyle name="Millares 3 11 5 5 3 2 2" xfId="35712" xr:uid="{A7BE2AA0-3B8C-4BBF-A6E8-9D6EF6848544}"/>
    <cellStyle name="Millares 3 11 5 5 3 3" xfId="20844" xr:uid="{DC9D4CC0-E0EE-4106-BA23-8CA693C967FD}"/>
    <cellStyle name="Millares 3 11 5 5 3 3 2" xfId="42347" xr:uid="{06F06B77-3769-4D38-B1E9-4DE9DF96619B}"/>
    <cellStyle name="Millares 3 11 5 5 3 4" xfId="27449" xr:uid="{5736055C-2485-4B91-8267-2F75067D5412}"/>
    <cellStyle name="Millares 3 11 5 5 3 5" xfId="48952" xr:uid="{46A8D3EB-4CEC-4802-8CBD-DAB71E09EED0}"/>
    <cellStyle name="Millares 3 11 5 5 4" xfId="7584" xr:uid="{6ACB1308-6534-45DE-A57D-5E4EB1D7CD69}"/>
    <cellStyle name="Millares 3 11 5 5 4 2" xfId="29087" xr:uid="{DEED5832-A915-4B08-A0D4-B191625859E3}"/>
    <cellStyle name="Millares 3 11 5 5 5" xfId="9241" xr:uid="{8AE7043E-1FA2-43F5-9612-DDA06E311083}"/>
    <cellStyle name="Millares 3 11 5 5 5 2" xfId="30744" xr:uid="{563564F4-385D-40CB-BCA6-7CC99B58B821}"/>
    <cellStyle name="Millares 3 11 5 5 6" xfId="15876" xr:uid="{CAA44934-1593-4DF1-9EFE-3ED87DE8E254}"/>
    <cellStyle name="Millares 3 11 5 5 6 2" xfId="37379" xr:uid="{AEFA9417-D1A3-475E-AFB7-DD57612D192F}"/>
    <cellStyle name="Millares 3 11 5 5 7" xfId="22481" xr:uid="{67DF8035-7AB9-44E7-8F20-FD57CBF2EFF7}"/>
    <cellStyle name="Millares 3 11 5 5 8" xfId="43984" xr:uid="{A0AEDE34-1BB7-43A0-90D7-6FC4E0497A6E}"/>
    <cellStyle name="Millares 3 11 5 6" xfId="1235" xr:uid="{D653E528-D328-4DD8-9A70-7196F5A357B6}"/>
    <cellStyle name="Millares 3 11 5 6 2" xfId="4064" xr:uid="{7A0D41EF-33E2-413E-B628-7A9B30159236}"/>
    <cellStyle name="Millares 3 11 5 6 2 2" xfId="12330" xr:uid="{AD9B1728-98F8-434F-B536-17AD5DEFC337}"/>
    <cellStyle name="Millares 3 11 5 6 2 2 2" xfId="33833" xr:uid="{5F0C9AC3-908A-48AD-90B1-48CB5B4F4CEF}"/>
    <cellStyle name="Millares 3 11 5 6 2 3" xfId="18965" xr:uid="{15FB1A4B-B764-45ED-A43D-5854AAD155CE}"/>
    <cellStyle name="Millares 3 11 5 6 2 3 2" xfId="40468" xr:uid="{4922D3A3-1266-4A1C-8566-989567E11DA5}"/>
    <cellStyle name="Millares 3 11 5 6 2 4" xfId="25570" xr:uid="{36A2FC6D-038F-4EC9-903E-46802D2B8A01}"/>
    <cellStyle name="Millares 3 11 5 6 2 5" xfId="47073" xr:uid="{62816BB0-49DF-47DB-9844-39792ABCDF82}"/>
    <cellStyle name="Millares 3 11 5 6 3" xfId="6203" xr:uid="{050FB64B-2798-4626-8756-92531250841C}"/>
    <cellStyle name="Millares 3 11 5 6 3 2" xfId="14469" xr:uid="{EBA7449A-D446-4E12-BC4F-B0B5EDC92639}"/>
    <cellStyle name="Millares 3 11 5 6 3 2 2" xfId="35972" xr:uid="{7426CE92-95A5-417E-9707-C4F23E2A5355}"/>
    <cellStyle name="Millares 3 11 5 6 3 3" xfId="21104" xr:uid="{283F1F3E-9E0B-4C32-8026-569F6EBB4B4D}"/>
    <cellStyle name="Millares 3 11 5 6 3 3 2" xfId="42607" xr:uid="{640FCCA8-F4E6-4FF9-9F34-8C00B9ED75D5}"/>
    <cellStyle name="Millares 3 11 5 6 3 4" xfId="27709" xr:uid="{5E659042-5656-42AD-95FF-6635C5CD41A1}"/>
    <cellStyle name="Millares 3 11 5 6 3 5" xfId="49212" xr:uid="{A5B0955C-6F85-4967-AA5C-6A6567F7C538}"/>
    <cellStyle name="Millares 3 11 5 6 4" xfId="7844" xr:uid="{79B9208C-3C6B-429A-B96E-9A9FCC89080E}"/>
    <cellStyle name="Millares 3 11 5 6 4 2" xfId="29347" xr:uid="{5AEDCD5E-3F65-4454-87B9-6984E0245DCC}"/>
    <cellStyle name="Millares 3 11 5 6 5" xfId="9501" xr:uid="{2EB61A95-CE8E-4E64-B0AE-916F4E10F807}"/>
    <cellStyle name="Millares 3 11 5 6 5 2" xfId="31004" xr:uid="{28895BD1-F418-4389-B436-C331AB8F0629}"/>
    <cellStyle name="Millares 3 11 5 6 6" xfId="16136" xr:uid="{3111D3FA-8A89-4047-902E-4F4BE9D30D9E}"/>
    <cellStyle name="Millares 3 11 5 6 6 2" xfId="37639" xr:uid="{A5869056-4102-4A7B-9B81-0A52624554E1}"/>
    <cellStyle name="Millares 3 11 5 6 7" xfId="22741" xr:uid="{D2E5A8D2-9ECB-4ED8-BCDF-D2DF72F38194}"/>
    <cellStyle name="Millares 3 11 5 6 8" xfId="44244" xr:uid="{D2F472AA-C684-49AD-8735-C5408A7E78DE}"/>
    <cellStyle name="Millares 3 11 5 7" xfId="1923" xr:uid="{88BFF930-E310-4EBD-A83E-A147E5DBD274}"/>
    <cellStyle name="Millares 3 11 5 7 2" xfId="10189" xr:uid="{849E5007-9626-440E-BDDD-C2AB2B679E97}"/>
    <cellStyle name="Millares 3 11 5 7 2 2" xfId="31692" xr:uid="{179339BC-21ED-46CA-88BF-9E307C521555}"/>
    <cellStyle name="Millares 3 11 5 7 3" xfId="16824" xr:uid="{DDD46035-C55F-434B-B8D3-BA8048D5DD2B}"/>
    <cellStyle name="Millares 3 11 5 7 3 2" xfId="38327" xr:uid="{7B4FBFB6-2073-4A70-B5EB-C710C217288C}"/>
    <cellStyle name="Millares 3 11 5 7 4" xfId="23429" xr:uid="{8D126BA2-CE51-4F04-9A99-73C82A82E0ED}"/>
    <cellStyle name="Millares 3 11 5 7 5" xfId="44932" xr:uid="{E2757062-96ED-4F45-BDA0-00E20027777E}"/>
    <cellStyle name="Millares 3 11 5 8" xfId="2608" xr:uid="{84F7BB62-B711-4F06-9857-20BFD4B661C3}"/>
    <cellStyle name="Millares 3 11 5 8 2" xfId="10874" xr:uid="{CC42EA3A-D182-46E3-BD55-6D9279954778}"/>
    <cellStyle name="Millares 3 11 5 8 2 2" xfId="32377" xr:uid="{817515B4-37A6-4D97-8CFC-073E3808B030}"/>
    <cellStyle name="Millares 3 11 5 8 3" xfId="17509" xr:uid="{D32AF30C-2BD4-4587-A884-F5A84ABDB630}"/>
    <cellStyle name="Millares 3 11 5 8 3 2" xfId="39012" xr:uid="{A20BEDF0-AE1C-450E-B947-C214E025ACB2}"/>
    <cellStyle name="Millares 3 11 5 8 4" xfId="24114" xr:uid="{BC840789-60B1-4719-9285-9709B7A87D5C}"/>
    <cellStyle name="Millares 3 11 5 8 5" xfId="45617" xr:uid="{3807CD96-7C29-4F76-A86F-0DDEC6B895DB}"/>
    <cellStyle name="Millares 3 11 5 9" xfId="3119" xr:uid="{11868CF6-1A9B-4925-ACDC-4F59F3014901}"/>
    <cellStyle name="Millares 3 11 5 9 2" xfId="11385" xr:uid="{39C04016-160F-4697-BADD-2047F80F9567}"/>
    <cellStyle name="Millares 3 11 5 9 2 2" xfId="32888" xr:uid="{147D880C-29E4-4B0F-B871-D73B3185996E}"/>
    <cellStyle name="Millares 3 11 5 9 3" xfId="18020" xr:uid="{BF654053-9339-4821-BB13-978B31C34214}"/>
    <cellStyle name="Millares 3 11 5 9 3 2" xfId="39523" xr:uid="{40AA69CF-7705-4757-99D0-5EEBCD0EE437}"/>
    <cellStyle name="Millares 3 11 5 9 4" xfId="24625" xr:uid="{74F8DB19-79D5-4047-88D1-AC536C445557}"/>
    <cellStyle name="Millares 3 11 5 9 5" xfId="46128" xr:uid="{AB2B8735-1B5D-4B1C-A495-3C979F4F3291}"/>
    <cellStyle name="Millares 3 11 6" xfId="8444" xr:uid="{AB8F8249-DA35-4CAD-AF03-C6907D776BE0}"/>
    <cellStyle name="Millares 3 11 6 2" xfId="29947" xr:uid="{64F0C8C2-DDAD-406C-BB65-AB3DF9E613FC}"/>
    <cellStyle name="Millares 3 2" xfId="863" xr:uid="{1E3E9E48-3BD7-419D-81F6-37C2259790B8}"/>
    <cellStyle name="Millares 3 2 10" xfId="43872" xr:uid="{14620480-F30D-4560-99EC-EF3419DB27EE}"/>
    <cellStyle name="Millares 3 2 2" xfId="1809" xr:uid="{D2540F63-6AB4-4DA7-92E6-D8C18EE510AF}"/>
    <cellStyle name="Millares 3 2 2 2" xfId="4638" xr:uid="{53B5D4C1-2497-4FED-A91D-BC295845C108}"/>
    <cellStyle name="Millares 3 2 2 2 2" xfId="12904" xr:uid="{CCF8A4F9-56DF-4AC7-8E71-7D7E40D84DF0}"/>
    <cellStyle name="Millares 3 2 2 2 2 2" xfId="34407" xr:uid="{CF399AF7-6BB1-48E5-B1DF-86F4F6D3AA94}"/>
    <cellStyle name="Millares 3 2 2 2 3" xfId="19539" xr:uid="{B610E9F4-D990-4D3A-B601-A35D5E40E75F}"/>
    <cellStyle name="Millares 3 2 2 2 3 2" xfId="41042" xr:uid="{87AFDEC8-F12A-4850-8482-0F14B9B7F696}"/>
    <cellStyle name="Millares 3 2 2 2 4" xfId="26144" xr:uid="{FBEBF390-9CF6-4033-913B-F443A5DF2A0B}"/>
    <cellStyle name="Millares 3 2 2 2 5" xfId="47647" xr:uid="{DE7AC2E2-BE25-4FC7-B348-B61BE696DEEC}"/>
    <cellStyle name="Millares 3 2 2 3" xfId="6777" xr:uid="{2E1F414A-71EB-4907-B375-E77A3231D0BA}"/>
    <cellStyle name="Millares 3 2 2 3 2" xfId="15043" xr:uid="{826CE7D7-F2D2-4537-8124-566CDC05BA7D}"/>
    <cellStyle name="Millares 3 2 2 3 2 2" xfId="36546" xr:uid="{21540D5D-7E34-4C47-BD6E-64F21409EF5A}"/>
    <cellStyle name="Millares 3 2 2 3 3" xfId="21678" xr:uid="{F790F517-5BE6-46CB-9589-A0C6C0397228}"/>
    <cellStyle name="Millares 3 2 2 3 3 2" xfId="43181" xr:uid="{4D25C6BA-B6C8-42E0-901A-3795D16C19F2}"/>
    <cellStyle name="Millares 3 2 2 3 4" xfId="28283" xr:uid="{365004E2-0F45-4CEA-A850-1AE5B04B9E30}"/>
    <cellStyle name="Millares 3 2 2 3 5" xfId="49786" xr:uid="{7A924DEE-CD73-492E-9090-DA1E57D7DC61}"/>
    <cellStyle name="Millares 3 2 2 4" xfId="8418" xr:uid="{C3A0BFF7-13D6-4A78-A7E1-F159A442674E}"/>
    <cellStyle name="Millares 3 2 2 4 2" xfId="29921" xr:uid="{9048F4E0-78BA-4BD8-A692-1AEAB98981F2}"/>
    <cellStyle name="Millares 3 2 2 5" xfId="10075" xr:uid="{5AF5D0F4-3D9C-4F3B-9867-3F38E30225A6}"/>
    <cellStyle name="Millares 3 2 2 5 2" xfId="31578" xr:uid="{45674D87-5FC9-4001-A47E-50C6AAF91193}"/>
    <cellStyle name="Millares 3 2 2 6" xfId="16710" xr:uid="{D91C2CA9-00CC-4882-9174-3B4FB61B14AE}"/>
    <cellStyle name="Millares 3 2 2 6 2" xfId="38213" xr:uid="{738302B0-D90D-485B-ABC2-FAAB8A084011}"/>
    <cellStyle name="Millares 3 2 2 7" xfId="23315" xr:uid="{9DF869D0-9267-4975-9F75-1306EF8E543F}"/>
    <cellStyle name="Millares 3 2 2 8" xfId="44818" xr:uid="{41988E80-ACEF-4EF8-AEF0-D1910D96D673}"/>
    <cellStyle name="Millares 3 2 3" xfId="2496" xr:uid="{FDBCC9A0-962D-4EF1-9DCD-436C4929EE3B}"/>
    <cellStyle name="Millares 3 2 3 2" xfId="10762" xr:uid="{98A97A54-665D-4AF9-93E0-484385A997B2}"/>
    <cellStyle name="Millares 3 2 3 2 2" xfId="32265" xr:uid="{F18D47A4-E40A-4426-AA6C-1FDC52591AF7}"/>
    <cellStyle name="Millares 3 2 3 3" xfId="17397" xr:uid="{6732223A-4A2E-4E8C-9C1D-C375944628C4}"/>
    <cellStyle name="Millares 3 2 3 3 2" xfId="38900" xr:uid="{1593CFB5-46C0-4DAB-B44D-F60A4C81F92B}"/>
    <cellStyle name="Millares 3 2 3 4" xfId="24002" xr:uid="{D7A40FAD-9DF0-459C-8EA0-F3B8002A95E9}"/>
    <cellStyle name="Millares 3 2 3 5" xfId="45505" xr:uid="{57C9B4A2-9A6D-45BF-B3B3-0AB9013E1315}"/>
    <cellStyle name="Millares 3 2 4" xfId="3692" xr:uid="{9E4706E4-CDF1-48F2-B67A-81FB1D346363}"/>
    <cellStyle name="Millares 3 2 4 2" xfId="11958" xr:uid="{AA6E0618-B6FF-448A-85D4-5E9A2083457A}"/>
    <cellStyle name="Millares 3 2 4 2 2" xfId="33461" xr:uid="{896B59F8-70B3-4B4A-BFB9-C98F9E2F49B0}"/>
    <cellStyle name="Millares 3 2 4 3" xfId="18593" xr:uid="{05D47A4E-127E-40B2-938E-4AA5C6F6FEF8}"/>
    <cellStyle name="Millares 3 2 4 3 2" xfId="40096" xr:uid="{3A40FE14-5DE3-47FC-AD93-6DE4ABF71AA7}"/>
    <cellStyle name="Millares 3 2 4 4" xfId="25198" xr:uid="{F20E7A6B-BA80-4922-B018-6C6C10A6ECDB}"/>
    <cellStyle name="Millares 3 2 4 5" xfId="46701" xr:uid="{6F012EB8-BC22-446B-A051-3502A870A6CC}"/>
    <cellStyle name="Millares 3 2 5" xfId="5831" xr:uid="{C2E14E3A-47F8-4349-9DE5-71775E618767}"/>
    <cellStyle name="Millares 3 2 5 2" xfId="14097" xr:uid="{EE7552EE-86BA-47D9-AB98-2E44C984C9FF}"/>
    <cellStyle name="Millares 3 2 5 2 2" xfId="35600" xr:uid="{708940B4-D4B5-43BB-8FCF-0CF1F4A59C3B}"/>
    <cellStyle name="Millares 3 2 5 3" xfId="20732" xr:uid="{7351E856-81E8-446B-ABA4-3094D125219B}"/>
    <cellStyle name="Millares 3 2 5 3 2" xfId="42235" xr:uid="{DE4CCAD5-7113-49B8-AF55-459A8555106F}"/>
    <cellStyle name="Millares 3 2 5 4" xfId="27337" xr:uid="{20B02C66-C48A-4C8E-A582-B40F2F3F5D0C}"/>
    <cellStyle name="Millares 3 2 5 5" xfId="48840" xr:uid="{F3A44CB3-820E-40B7-A3E8-B30419AE19F7}"/>
    <cellStyle name="Millares 3 2 6" xfId="7472" xr:uid="{095240B1-EB61-4B82-881E-C97784750981}"/>
    <cellStyle name="Millares 3 2 6 2" xfId="28975" xr:uid="{87A2EB8C-FB59-40E9-840E-6102571C2939}"/>
    <cellStyle name="Millares 3 2 7" xfId="9129" xr:uid="{3B173F46-6F55-4D82-BB41-9B0D00401169}"/>
    <cellStyle name="Millares 3 2 7 2" xfId="30632" xr:uid="{570BFBFE-21DD-4071-8DE3-7651FD046821}"/>
    <cellStyle name="Millares 3 2 8" xfId="15764" xr:uid="{F2DA78A3-9433-441A-B1F5-8723A3C2A1C5}"/>
    <cellStyle name="Millares 3 2 8 2" xfId="37267" xr:uid="{6F8F0A85-5D79-4174-8EFF-862AB93F91B2}"/>
    <cellStyle name="Millares 3 2 9" xfId="22369" xr:uid="{19A736E1-2C79-4D7C-BBA1-532B8866BCC4}"/>
    <cellStyle name="Millares 3 4" xfId="110" xr:uid="{2801CF31-055D-482C-86AF-8D5E430FD6E7}"/>
    <cellStyle name="Millares 3 4 2" xfId="136" xr:uid="{4036971D-C002-4E45-B571-4A35F26086CF}"/>
    <cellStyle name="Millares 3 4 2 10" xfId="2527" xr:uid="{F08DD91E-E7E6-406C-AE64-3EDB5E6E70B0}"/>
    <cellStyle name="Millares 3 4 2 10 2" xfId="10793" xr:uid="{4261068F-96B9-4946-BF86-75D6833A92C4}"/>
    <cellStyle name="Millares 3 4 2 10 2 2" xfId="32296" xr:uid="{1043EF10-A50B-4967-9426-54FC055B33FE}"/>
    <cellStyle name="Millares 3 4 2 10 3" xfId="17428" xr:uid="{2D067D88-BB48-4514-A1F9-83B61D154F32}"/>
    <cellStyle name="Millares 3 4 2 10 3 2" xfId="38931" xr:uid="{4EA8242B-164A-4028-84F7-46EC72FB4DDB}"/>
    <cellStyle name="Millares 3 4 2 10 4" xfId="24033" xr:uid="{9A66B5D7-9743-4110-BDC5-952CEAF884DA}"/>
    <cellStyle name="Millares 3 4 2 10 5" xfId="45536" xr:uid="{1EC6E4AF-241B-4E4E-A7B2-0D958CC6A4B9}"/>
    <cellStyle name="Millares 3 4 2 11" xfId="3038" xr:uid="{150EFBF3-B2B6-4E1D-A3D4-6ABD97A5ACC2}"/>
    <cellStyle name="Millares 3 4 2 11 2" xfId="11304" xr:uid="{4C0E7C7F-0A05-439A-8245-F71D447E7587}"/>
    <cellStyle name="Millares 3 4 2 11 2 2" xfId="32807" xr:uid="{B742EF6F-E6AF-4E86-8F46-A4C10CA217ED}"/>
    <cellStyle name="Millares 3 4 2 11 3" xfId="17939" xr:uid="{253B5F50-1342-4D37-B1B9-5F9899B08192}"/>
    <cellStyle name="Millares 3 4 2 11 3 2" xfId="39442" xr:uid="{CC234163-A70E-421B-A662-9D7248534986}"/>
    <cellStyle name="Millares 3 4 2 11 4" xfId="24544" xr:uid="{A2243359-784C-42F0-AAB4-33CEC39CA560}"/>
    <cellStyle name="Millares 3 4 2 11 5" xfId="46047" xr:uid="{05A4D3E4-F997-40D0-96BC-404FD671F6D0}"/>
    <cellStyle name="Millares 3 4 2 12" xfId="4673" xr:uid="{D6F651FC-8212-451D-9B27-27D09E5D58BF}"/>
    <cellStyle name="Millares 3 4 2 12 2" xfId="12939" xr:uid="{99FCD608-0EBA-4337-926A-097A296B2023}"/>
    <cellStyle name="Millares 3 4 2 12 2 2" xfId="34442" xr:uid="{BA2E1098-08A2-4DD0-B043-F7CEA9124C87}"/>
    <cellStyle name="Millares 3 4 2 12 3" xfId="19574" xr:uid="{545B0F68-F371-45C3-97B8-A9669A23EBA3}"/>
    <cellStyle name="Millares 3 4 2 12 3 2" xfId="41077" xr:uid="{47029A4A-99AB-4BD3-99C1-F3C5EE5D2D7C}"/>
    <cellStyle name="Millares 3 4 2 12 4" xfId="26179" xr:uid="{9B9A689A-B1AC-40F0-BE68-5206FB16A467}"/>
    <cellStyle name="Millares 3 4 2 12 5" xfId="47682" xr:uid="{46219629-34D7-4878-9466-82FE55F1082D}"/>
    <cellStyle name="Millares 3 4 2 13" xfId="5176" xr:uid="{9CB7C7C7-2F6A-4985-9837-BE2B3BFC3909}"/>
    <cellStyle name="Millares 3 4 2 13 2" xfId="13442" xr:uid="{4B6EB528-E3A7-4155-A40D-821B841CCE70}"/>
    <cellStyle name="Millares 3 4 2 13 2 2" xfId="34945" xr:uid="{249B696C-2921-463D-9F6E-1A0E336C9596}"/>
    <cellStyle name="Millares 3 4 2 13 3" xfId="20077" xr:uid="{7A8C50AE-E9A7-4B79-92D5-FBB3304748FE}"/>
    <cellStyle name="Millares 3 4 2 13 3 2" xfId="41580" xr:uid="{EA53264D-546D-442A-92C9-5DDCA57039C5}"/>
    <cellStyle name="Millares 3 4 2 13 4" xfId="26682" xr:uid="{59910AC5-C9B5-454D-93F5-3C77AB0611BC}"/>
    <cellStyle name="Millares 3 4 2 13 5" xfId="48185" xr:uid="{33D9EB04-EDE5-4E7D-BBB0-D2A6A810540B}"/>
    <cellStyle name="Millares 3 4 2 14" xfId="6817" xr:uid="{B66A64F7-7493-43BB-BB8B-5E0C2B168140}"/>
    <cellStyle name="Millares 3 4 2 14 2" xfId="28320" xr:uid="{D5BC1DA3-7F56-4A9C-AA2A-898EAA9729EF}"/>
    <cellStyle name="Millares 3 4 2 15" xfId="8471" xr:uid="{C1C0DCA5-462F-4BE7-9A83-F7CC2B416318}"/>
    <cellStyle name="Millares 3 4 2 15 2" xfId="29974" xr:uid="{815694AA-7F23-4210-8AFF-8DFA80762E9E}"/>
    <cellStyle name="Millares 3 4 2 16" xfId="15110" xr:uid="{CE74A296-A5C2-47FA-B3CE-DABD6E7D0EBE}"/>
    <cellStyle name="Millares 3 4 2 16 2" xfId="36613" xr:uid="{720EFBCD-C241-4A15-A55C-05FFDB2804A0}"/>
    <cellStyle name="Millares 3 4 2 17" xfId="21715" xr:uid="{222FEC3F-3873-4C30-B673-46E8C95E1E5D}"/>
    <cellStyle name="Millares 3 4 2 18" xfId="43218" xr:uid="{7888B44B-118B-49A1-80A2-49442809982F}"/>
    <cellStyle name="Millares 3 4 2 2" xfId="190" xr:uid="{54F5D978-4006-479A-B1E8-6AF023C2610E}"/>
    <cellStyle name="Millares 3 4 2 3" xfId="173" xr:uid="{320769BA-BC23-4CCC-9EDB-F72283D4F409}"/>
    <cellStyle name="Millares 3 4 2 3 10" xfId="4710" xr:uid="{557AAAB9-89A2-4F68-8CF2-801E7662A27D}"/>
    <cellStyle name="Millares 3 4 2 3 10 2" xfId="12976" xr:uid="{45DE23DE-63A7-4319-A0A9-88782E469DFD}"/>
    <cellStyle name="Millares 3 4 2 3 10 2 2" xfId="34479" xr:uid="{B98DB2F6-49A9-4EE8-864F-DA7AB674ADE0}"/>
    <cellStyle name="Millares 3 4 2 3 10 3" xfId="19611" xr:uid="{E7B5D5AA-564E-414D-89AE-A19C58BA3A3A}"/>
    <cellStyle name="Millares 3 4 2 3 10 3 2" xfId="41114" xr:uid="{0230D81E-669F-469C-AD84-137BCA77D0D0}"/>
    <cellStyle name="Millares 3 4 2 3 10 4" xfId="26216" xr:uid="{5F915D0D-3F58-4BF3-9B9C-89CAC2788731}"/>
    <cellStyle name="Millares 3 4 2 3 10 5" xfId="47719" xr:uid="{238FF3D6-6336-48C7-8419-A547712B680C}"/>
    <cellStyle name="Millares 3 4 2 3 11" xfId="5213" xr:uid="{A54196A3-33C5-407A-85F4-4CE27176CB07}"/>
    <cellStyle name="Millares 3 4 2 3 11 2" xfId="13479" xr:uid="{2BFD5EE5-77FA-4170-805B-6F4C574CDB92}"/>
    <cellStyle name="Millares 3 4 2 3 11 2 2" xfId="34982" xr:uid="{FAF04FEB-0EDB-4216-BAF2-0CC6C0E2C7C7}"/>
    <cellStyle name="Millares 3 4 2 3 11 3" xfId="20114" xr:uid="{3E78DDF3-9D07-4875-A4A7-2C3B0495782D}"/>
    <cellStyle name="Millares 3 4 2 3 11 3 2" xfId="41617" xr:uid="{C1628CCE-CB3F-4C65-B649-722D02FC409E}"/>
    <cellStyle name="Millares 3 4 2 3 11 4" xfId="26719" xr:uid="{394641C1-36CB-4486-8F1D-F384B15AB9C2}"/>
    <cellStyle name="Millares 3 4 2 3 11 5" xfId="48222" xr:uid="{BD793F3D-C5AA-4C68-9134-590BF622FA5A}"/>
    <cellStyle name="Millares 3 4 2 3 12" xfId="6854" xr:uid="{2DFD197C-12E9-4570-BE61-B9B92CA367C5}"/>
    <cellStyle name="Millares 3 4 2 3 12 2" xfId="28357" xr:uid="{02450A5A-6FB7-4E85-B91A-A97C58E876CF}"/>
    <cellStyle name="Millares 3 4 2 3 13" xfId="8508" xr:uid="{BE26CD67-D1B6-4EA9-B3B9-58C158F8A795}"/>
    <cellStyle name="Millares 3 4 2 3 13 2" xfId="30011" xr:uid="{AF6A29A2-6E37-4B06-BD21-961328019C7C}"/>
    <cellStyle name="Millares 3 4 2 3 14" xfId="15147" xr:uid="{A84F5C93-BA93-48F0-816E-67C08D70752F}"/>
    <cellStyle name="Millares 3 4 2 3 14 2" xfId="36650" xr:uid="{CAD61D6D-4353-474C-A4B3-B85219A87366}"/>
    <cellStyle name="Millares 3 4 2 3 15" xfId="21752" xr:uid="{CACC0888-6E2A-43EF-93D2-9AF853A2992D}"/>
    <cellStyle name="Millares 3 4 2 3 16" xfId="43255" xr:uid="{29B6E523-6A4B-41AF-AAA8-ABF55F8DF873}"/>
    <cellStyle name="Millares 3 4 2 3 2" xfId="505" xr:uid="{D2A069C3-717C-486B-88B5-523C616EE7A8}"/>
    <cellStyle name="Millares 3 4 2 3 2 10" xfId="7116" xr:uid="{F62E9F04-C85D-4370-8F0F-B2AB94B0413B}"/>
    <cellStyle name="Millares 3 4 2 3 2 10 2" xfId="28619" xr:uid="{2853BAB2-D38F-418F-9AD5-62C1C6FA5D8F}"/>
    <cellStyle name="Millares 3 4 2 3 2 11" xfId="8772" xr:uid="{B5A83FF8-432F-4BD4-832C-E77A90166AF5}"/>
    <cellStyle name="Millares 3 4 2 3 2 11 2" xfId="30275" xr:uid="{C5687DC0-DD10-409D-B511-D654C017D59D}"/>
    <cellStyle name="Millares 3 4 2 3 2 12" xfId="15408" xr:uid="{F33C9910-7683-4B36-9B54-7F9AEDE5C03B}"/>
    <cellStyle name="Millares 3 4 2 3 2 12 2" xfId="36911" xr:uid="{DBE33ED1-BB49-413D-B3D3-73B332D659A5}"/>
    <cellStyle name="Millares 3 4 2 3 2 13" xfId="22013" xr:uid="{8E4AA2BC-3183-4FCF-9A0C-FAABDFA66A5C}"/>
    <cellStyle name="Millares 3 4 2 3 2 14" xfId="43516" xr:uid="{97574596-76CA-4B41-933E-9AC8CD761945}"/>
    <cellStyle name="Millares 3 4 2 3 2 2" xfId="787" xr:uid="{8B078F72-3915-42BE-93CA-06F5320908CA}"/>
    <cellStyle name="Millares 3 4 2 3 2 2 10" xfId="15688" xr:uid="{5250A3FE-F952-4E61-9C1A-D62B53358A92}"/>
    <cellStyle name="Millares 3 4 2 3 2 2 10 2" xfId="37191" xr:uid="{110F324A-F447-4B7E-B040-37B864554A32}"/>
    <cellStyle name="Millares 3 4 2 3 2 2 11" xfId="22293" xr:uid="{BDA29B1A-EE3B-4BB5-8F46-B75D4ECE5241}"/>
    <cellStyle name="Millares 3 4 2 3 2 2 12" xfId="43796" xr:uid="{597F3924-F2D8-4427-8161-68D2688EBAD1}"/>
    <cellStyle name="Millares 3 4 2 3 2 2 2" xfId="1733" xr:uid="{BDF4CCB6-BB0B-428F-9BAC-D8147F021BF5}"/>
    <cellStyle name="Millares 3 4 2 3 2 2 2 2" xfId="4562" xr:uid="{1F2E570A-2E24-4067-9952-04FDF202576F}"/>
    <cellStyle name="Millares 3 4 2 3 2 2 2 2 2" xfId="12828" xr:uid="{F1570771-A539-4706-82E3-05E2E3F4FBDA}"/>
    <cellStyle name="Millares 3 4 2 3 2 2 2 2 2 2" xfId="34331" xr:uid="{3B986039-DFF6-4153-97E2-5B56B7DF6CB3}"/>
    <cellStyle name="Millares 3 4 2 3 2 2 2 2 3" xfId="19463" xr:uid="{1C167527-31F6-4C2F-9B50-E45C3C1CF166}"/>
    <cellStyle name="Millares 3 4 2 3 2 2 2 2 3 2" xfId="40966" xr:uid="{B0BB145F-F828-49A6-ABA0-DD2A39BA5D60}"/>
    <cellStyle name="Millares 3 4 2 3 2 2 2 2 4" xfId="26068" xr:uid="{99668386-6318-4EDE-8296-F9CE164C7391}"/>
    <cellStyle name="Millares 3 4 2 3 2 2 2 2 5" xfId="47571" xr:uid="{2FABDBE6-21EA-4CBB-9F03-E1971059C461}"/>
    <cellStyle name="Millares 3 4 2 3 2 2 2 3" xfId="6701" xr:uid="{D7684DBC-9426-4719-B43F-2302A999A067}"/>
    <cellStyle name="Millares 3 4 2 3 2 2 2 3 2" xfId="14967" xr:uid="{2195D494-EDD1-4831-9EB8-C38AC8459949}"/>
    <cellStyle name="Millares 3 4 2 3 2 2 2 3 2 2" xfId="36470" xr:uid="{73AB8249-9C3B-4255-8D54-944794A1BA6E}"/>
    <cellStyle name="Millares 3 4 2 3 2 2 2 3 3" xfId="21602" xr:uid="{CA288A39-CD66-4035-BBE5-390C76543F90}"/>
    <cellStyle name="Millares 3 4 2 3 2 2 2 3 3 2" xfId="43105" xr:uid="{E1449AA2-D91D-4EEE-8697-BF13590EBA54}"/>
    <cellStyle name="Millares 3 4 2 3 2 2 2 3 4" xfId="28207" xr:uid="{7A2FB095-985F-41DE-815A-12481056C5BC}"/>
    <cellStyle name="Millares 3 4 2 3 2 2 2 3 5" xfId="49710" xr:uid="{D7505752-40E0-4030-AF86-F5BEA04346C7}"/>
    <cellStyle name="Millares 3 4 2 3 2 2 2 4" xfId="8342" xr:uid="{4F6763DA-FF32-4F1E-9A94-AA67169DA8C9}"/>
    <cellStyle name="Millares 3 4 2 3 2 2 2 4 2" xfId="29845" xr:uid="{A8716798-2429-48A7-8464-C02492FDD6B0}"/>
    <cellStyle name="Millares 3 4 2 3 2 2 2 5" xfId="9999" xr:uid="{A01E454A-B612-488A-A7FF-2DA6A08CF85F}"/>
    <cellStyle name="Millares 3 4 2 3 2 2 2 5 2" xfId="31502" xr:uid="{C1EB4136-CA3C-45EF-85B6-ED3495496F92}"/>
    <cellStyle name="Millares 3 4 2 3 2 2 2 6" xfId="16634" xr:uid="{74534641-9A32-4C1A-AFAA-775266C4D154}"/>
    <cellStyle name="Millares 3 4 2 3 2 2 2 6 2" xfId="38137" xr:uid="{9EF2E280-778A-4E0C-B37D-9080BC1FB13C}"/>
    <cellStyle name="Millares 3 4 2 3 2 2 2 7" xfId="23239" xr:uid="{29E5730B-F1BA-4012-93CE-22928AA644F4}"/>
    <cellStyle name="Millares 3 4 2 3 2 2 2 8" xfId="44742" xr:uid="{7D8DCECB-535F-4667-A84E-592342AB8C35}"/>
    <cellStyle name="Millares 3 4 2 3 2 2 3" xfId="2420" xr:uid="{975DF5C6-9EF0-427B-B85D-9449873598FF}"/>
    <cellStyle name="Millares 3 4 2 3 2 2 3 2" xfId="10686" xr:uid="{6EC6E66F-DB22-4696-A9B9-C4DF1CD0B903}"/>
    <cellStyle name="Millares 3 4 2 3 2 2 3 2 2" xfId="32189" xr:uid="{A9ECC4AC-D2C8-4FF2-A306-2533BFB42BE0}"/>
    <cellStyle name="Millares 3 4 2 3 2 2 3 3" xfId="17321" xr:uid="{03D34A0C-0C42-476E-9573-AA9D883D203D}"/>
    <cellStyle name="Millares 3 4 2 3 2 2 3 3 2" xfId="38824" xr:uid="{6B10290F-33E5-40CE-9391-043F86A7A5FD}"/>
    <cellStyle name="Millares 3 4 2 3 2 2 3 4" xfId="23926" xr:uid="{5A30B458-12E1-40EB-80ED-B00C15CA5008}"/>
    <cellStyle name="Millares 3 4 2 3 2 2 3 5" xfId="45429" xr:uid="{1A961CBB-C163-428C-8A91-7720EA78EEFA}"/>
    <cellStyle name="Millares 3 4 2 3 2 2 4" xfId="2937" xr:uid="{9E86EADF-BB79-447B-908C-94192539DC80}"/>
    <cellStyle name="Millares 3 4 2 3 2 2 4 2" xfId="11203" xr:uid="{96C599D3-F43C-49A1-905C-A6DA3190B009}"/>
    <cellStyle name="Millares 3 4 2 3 2 2 4 2 2" xfId="32706" xr:uid="{0360A4D8-BD56-4FA8-91A8-354BED629AD4}"/>
    <cellStyle name="Millares 3 4 2 3 2 2 4 3" xfId="17838" xr:uid="{48214546-07AA-480A-9973-3ADAC44F871C}"/>
    <cellStyle name="Millares 3 4 2 3 2 2 4 3 2" xfId="39341" xr:uid="{DE9CD13C-DC9E-4352-BB26-E46C295A5A07}"/>
    <cellStyle name="Millares 3 4 2 3 2 2 4 4" xfId="24443" xr:uid="{E238E58D-623B-4AD7-B49E-5104E09720D6}"/>
    <cellStyle name="Millares 3 4 2 3 2 2 4 5" xfId="45946" xr:uid="{85F30467-342F-4572-B311-EAD0B2D2E832}"/>
    <cellStyle name="Millares 3 4 2 3 2 2 5" xfId="3616" xr:uid="{FB0E0A9F-F146-4829-88E8-6113F6D2C160}"/>
    <cellStyle name="Millares 3 4 2 3 2 2 5 2" xfId="11882" xr:uid="{C93771A8-DB2C-471F-8113-D5A3D675FF19}"/>
    <cellStyle name="Millares 3 4 2 3 2 2 5 2 2" xfId="33385" xr:uid="{ED416DAE-3E91-4663-8A8A-653BA676C2BE}"/>
    <cellStyle name="Millares 3 4 2 3 2 2 5 3" xfId="18517" xr:uid="{15A33EB4-AD73-4F17-9AF5-FC90B81008F1}"/>
    <cellStyle name="Millares 3 4 2 3 2 2 5 3 2" xfId="40020" xr:uid="{117D1904-5822-4A81-BAE1-5B49D36DD2D8}"/>
    <cellStyle name="Millares 3 4 2 3 2 2 5 4" xfId="25122" xr:uid="{85B4A6A1-0E46-4910-AB26-21D63734892F}"/>
    <cellStyle name="Millares 3 4 2 3 2 2 5 5" xfId="46625" xr:uid="{806F68EE-8CFE-4FDC-9419-91A89CBCE6AD}"/>
    <cellStyle name="Millares 3 4 2 3 2 2 6" xfId="5081" xr:uid="{FCC99D9B-5236-4D4B-8E52-130FBA3F7D4E}"/>
    <cellStyle name="Millares 3 4 2 3 2 2 6 2" xfId="13347" xr:uid="{320FD226-D99A-4548-BD5A-FF1EC6776D5F}"/>
    <cellStyle name="Millares 3 4 2 3 2 2 6 2 2" xfId="34850" xr:uid="{C6C3F087-52E0-4205-8E45-DE67F3432502}"/>
    <cellStyle name="Millares 3 4 2 3 2 2 6 3" xfId="19982" xr:uid="{C99E776B-A6F3-44AA-8951-80EEFEF8F7EE}"/>
    <cellStyle name="Millares 3 4 2 3 2 2 6 3 2" xfId="41485" xr:uid="{41AFB45E-69DB-49FF-8E41-F6DB646F55DC}"/>
    <cellStyle name="Millares 3 4 2 3 2 2 6 4" xfId="26587" xr:uid="{2BBE17E3-DB47-4F1F-88B4-DFA951636AD3}"/>
    <cellStyle name="Millares 3 4 2 3 2 2 6 5" xfId="48090" xr:uid="{DB1BC2A1-7ABC-483F-8A32-5CAF47E5A372}"/>
    <cellStyle name="Millares 3 4 2 3 2 2 7" xfId="5755" xr:uid="{3A6A18C9-F641-4DC4-BFDA-170F2A989D30}"/>
    <cellStyle name="Millares 3 4 2 3 2 2 7 2" xfId="14021" xr:uid="{239919AA-68F6-46F2-A76A-12950FE939BB}"/>
    <cellStyle name="Millares 3 4 2 3 2 2 7 2 2" xfId="35524" xr:uid="{48237CD1-FEF7-4020-9EC8-1F3FA67DF97C}"/>
    <cellStyle name="Millares 3 4 2 3 2 2 7 3" xfId="20656" xr:uid="{D2921EE4-00E8-43E4-BABE-950B7B0C70CF}"/>
    <cellStyle name="Millares 3 4 2 3 2 2 7 3 2" xfId="42159" xr:uid="{F0F3C61B-0DA7-48AE-B498-D9B16A66633F}"/>
    <cellStyle name="Millares 3 4 2 3 2 2 7 4" xfId="27261" xr:uid="{43E22AE1-223B-49C1-9871-B4DAE64C2BB6}"/>
    <cellStyle name="Millares 3 4 2 3 2 2 7 5" xfId="48764" xr:uid="{9EDB5CB6-1653-44C2-B619-E79B274FF598}"/>
    <cellStyle name="Millares 3 4 2 3 2 2 8" xfId="7396" xr:uid="{4C3FF4A4-46AF-468E-A81B-B4134B1A6E2A}"/>
    <cellStyle name="Millares 3 4 2 3 2 2 8 2" xfId="28899" xr:uid="{7F365A72-641F-4432-8290-75B66004A630}"/>
    <cellStyle name="Millares 3 4 2 3 2 2 9" xfId="9053" xr:uid="{1986FFCF-2CA6-4399-9381-ECC238C25C39}"/>
    <cellStyle name="Millares 3 4 2 3 2 2 9 2" xfId="30556" xr:uid="{74F843E3-9A53-4422-BD82-097DEE17AB1D}"/>
    <cellStyle name="Millares 3 4 2 3 2 3" xfId="1057" xr:uid="{89EAA6F9-0042-435A-BF56-A338995723F0}"/>
    <cellStyle name="Millares 3 4 2 3 2 3 2" xfId="3886" xr:uid="{030E2798-6277-4978-AE54-B663C80C319A}"/>
    <cellStyle name="Millares 3 4 2 3 2 3 2 2" xfId="12152" xr:uid="{41BA4138-3AF2-426E-B497-CD2CEA8EEC87}"/>
    <cellStyle name="Millares 3 4 2 3 2 3 2 2 2" xfId="33655" xr:uid="{2BF18844-4754-4ACB-B738-8A3B8CF787B1}"/>
    <cellStyle name="Millares 3 4 2 3 2 3 2 3" xfId="18787" xr:uid="{37A73433-1071-4EE6-A49A-88212DD186A9}"/>
    <cellStyle name="Millares 3 4 2 3 2 3 2 3 2" xfId="40290" xr:uid="{70DD3D10-5463-4D1D-974E-BA3F8E7BE7F6}"/>
    <cellStyle name="Millares 3 4 2 3 2 3 2 4" xfId="25392" xr:uid="{B5F20CDD-C4D9-40BE-A1CA-216581E2CF92}"/>
    <cellStyle name="Millares 3 4 2 3 2 3 2 5" xfId="46895" xr:uid="{6F95AA2E-26C1-4929-B9D9-A9885B73C3C2}"/>
    <cellStyle name="Millares 3 4 2 3 2 3 3" xfId="6025" xr:uid="{1E31C8F3-3CF4-4456-9AA9-5D19A7A5FC90}"/>
    <cellStyle name="Millares 3 4 2 3 2 3 3 2" xfId="14291" xr:uid="{119A0424-0B1C-47A3-89D0-BAFFC3C99ECF}"/>
    <cellStyle name="Millares 3 4 2 3 2 3 3 2 2" xfId="35794" xr:uid="{5DDAC766-4429-45B4-9131-528CB5E47764}"/>
    <cellStyle name="Millares 3 4 2 3 2 3 3 3" xfId="20926" xr:uid="{A1956124-7F60-403B-992D-09ABA1CA0A39}"/>
    <cellStyle name="Millares 3 4 2 3 2 3 3 3 2" xfId="42429" xr:uid="{011092A1-777C-42D2-9E6A-795740E7BFC6}"/>
    <cellStyle name="Millares 3 4 2 3 2 3 3 4" xfId="27531" xr:uid="{DBB0B2E2-B700-4934-8A99-D23ADE1EC318}"/>
    <cellStyle name="Millares 3 4 2 3 2 3 3 5" xfId="49034" xr:uid="{D6B0D5B1-D0AB-452A-8F99-813A7AEE0901}"/>
    <cellStyle name="Millares 3 4 2 3 2 3 4" xfId="7666" xr:uid="{18585938-844A-4D23-A02A-8191E8BFACE8}"/>
    <cellStyle name="Millares 3 4 2 3 2 3 4 2" xfId="29169" xr:uid="{1EC1E2CC-763E-484F-9E5B-B85CA17FE630}"/>
    <cellStyle name="Millares 3 4 2 3 2 3 5" xfId="9323" xr:uid="{C90078AE-713F-49EE-BEBC-C61345ED5BAF}"/>
    <cellStyle name="Millares 3 4 2 3 2 3 5 2" xfId="30826" xr:uid="{82FF811C-1007-49CD-956A-7B80B30A4D89}"/>
    <cellStyle name="Millares 3 4 2 3 2 3 6" xfId="15958" xr:uid="{7FB76794-1ECB-40D9-99D6-58DBFF670F22}"/>
    <cellStyle name="Millares 3 4 2 3 2 3 6 2" xfId="37461" xr:uid="{4160925B-5631-4822-A334-74652B4E785E}"/>
    <cellStyle name="Millares 3 4 2 3 2 3 7" xfId="22563" xr:uid="{C1109B47-E0CF-4574-90A3-F3294F222DAA}"/>
    <cellStyle name="Millares 3 4 2 3 2 3 8" xfId="44066" xr:uid="{E439F534-D311-4FDB-A214-595E0BC76D49}"/>
    <cellStyle name="Millares 3 4 2 3 2 4" xfId="1453" xr:uid="{E893A497-2D3E-448F-90F4-9106A487FAC6}"/>
    <cellStyle name="Millares 3 4 2 3 2 4 2" xfId="4282" xr:uid="{16DBA18F-1344-4515-9132-B8A2B1FA13BD}"/>
    <cellStyle name="Millares 3 4 2 3 2 4 2 2" xfId="12548" xr:uid="{019E0950-2D7E-434C-85AB-952748D1687B}"/>
    <cellStyle name="Millares 3 4 2 3 2 4 2 2 2" xfId="34051" xr:uid="{50E6071C-7299-4370-9E77-D9913828C67C}"/>
    <cellStyle name="Millares 3 4 2 3 2 4 2 3" xfId="19183" xr:uid="{AB807DD9-047E-4730-8087-3B4EBE659FAE}"/>
    <cellStyle name="Millares 3 4 2 3 2 4 2 3 2" xfId="40686" xr:uid="{29C40C73-02ED-4E37-A61B-CCE100C4751D}"/>
    <cellStyle name="Millares 3 4 2 3 2 4 2 4" xfId="25788" xr:uid="{920A975D-8D58-48E7-987B-5BD445800ACB}"/>
    <cellStyle name="Millares 3 4 2 3 2 4 2 5" xfId="47291" xr:uid="{2C29D425-6230-488A-823D-AD0CC8ACF1AE}"/>
    <cellStyle name="Millares 3 4 2 3 2 4 3" xfId="6421" xr:uid="{DA9C89C5-7C63-4A32-8B95-DEB051095053}"/>
    <cellStyle name="Millares 3 4 2 3 2 4 3 2" xfId="14687" xr:uid="{9F111D7C-0A3A-4AC3-ABDB-45B392803127}"/>
    <cellStyle name="Millares 3 4 2 3 2 4 3 2 2" xfId="36190" xr:uid="{409C439A-8B71-4C86-8D71-F47448D91F6E}"/>
    <cellStyle name="Millares 3 4 2 3 2 4 3 3" xfId="21322" xr:uid="{804A43E9-8B64-43CC-A8B3-FDABF4B6AFBE}"/>
    <cellStyle name="Millares 3 4 2 3 2 4 3 3 2" xfId="42825" xr:uid="{8122D54C-E24F-465E-A53E-8E654941D5E3}"/>
    <cellStyle name="Millares 3 4 2 3 2 4 3 4" xfId="27927" xr:uid="{1BB80BC0-1F0D-4AF8-89CD-110DAAA44971}"/>
    <cellStyle name="Millares 3 4 2 3 2 4 3 5" xfId="49430" xr:uid="{32C6AA7F-AE69-4BAA-9D7D-EF2A5E7FDF47}"/>
    <cellStyle name="Millares 3 4 2 3 2 4 4" xfId="8062" xr:uid="{78DB56C5-86F9-4C34-981C-02A62953FC5C}"/>
    <cellStyle name="Millares 3 4 2 3 2 4 4 2" xfId="29565" xr:uid="{FF56604E-D6D7-45BE-897F-57BA20B13F8B}"/>
    <cellStyle name="Millares 3 4 2 3 2 4 5" xfId="9719" xr:uid="{BEA7505C-EE9A-47F4-B02E-08799A9DBC96}"/>
    <cellStyle name="Millares 3 4 2 3 2 4 5 2" xfId="31222" xr:uid="{FF185CBE-016F-486A-8B91-381AE6EFA01C}"/>
    <cellStyle name="Millares 3 4 2 3 2 4 6" xfId="16354" xr:uid="{923996CE-874E-45BD-8504-C898567EB677}"/>
    <cellStyle name="Millares 3 4 2 3 2 4 6 2" xfId="37857" xr:uid="{4CE7767D-464C-46CD-80D9-F3368C1F717A}"/>
    <cellStyle name="Millares 3 4 2 3 2 4 7" xfId="22959" xr:uid="{1A4C837E-D50B-4185-8F42-2D9DBE4AF676}"/>
    <cellStyle name="Millares 3 4 2 3 2 4 8" xfId="44462" xr:uid="{4793A9AE-F912-4176-A50B-588786E1F699}"/>
    <cellStyle name="Millares 3 4 2 3 2 5" xfId="2140" xr:uid="{5D50F9D9-FA1A-436E-9DDB-9BB0C59E1A2D}"/>
    <cellStyle name="Millares 3 4 2 3 2 5 2" xfId="10406" xr:uid="{295C0985-3422-42C2-BC3C-E393EC913633}"/>
    <cellStyle name="Millares 3 4 2 3 2 5 2 2" xfId="31909" xr:uid="{7FE4B578-D9D3-43A7-AB88-6272E0F849DB}"/>
    <cellStyle name="Millares 3 4 2 3 2 5 3" xfId="17041" xr:uid="{FE7B1456-6E4E-4354-A909-E88D42628254}"/>
    <cellStyle name="Millares 3 4 2 3 2 5 3 2" xfId="38544" xr:uid="{19BF99E3-1DE4-42AC-AF95-91F1225503E3}"/>
    <cellStyle name="Millares 3 4 2 3 2 5 4" xfId="23646" xr:uid="{36EF34BE-503A-41B9-A6D1-E99DD983233E}"/>
    <cellStyle name="Millares 3 4 2 3 2 5 5" xfId="45149" xr:uid="{25B694A9-3AA7-488A-9274-87BAAA59D085}"/>
    <cellStyle name="Millares 3 4 2 3 2 6" xfId="2688" xr:uid="{4D8B0406-BDD6-4D37-8C59-D557738221C7}"/>
    <cellStyle name="Millares 3 4 2 3 2 6 2" xfId="10954" xr:uid="{77050679-B70B-48E9-9F6A-8BE064BCBE4C}"/>
    <cellStyle name="Millares 3 4 2 3 2 6 2 2" xfId="32457" xr:uid="{BC611604-B3C2-4A30-A7DA-08FEEF423633}"/>
    <cellStyle name="Millares 3 4 2 3 2 6 3" xfId="17589" xr:uid="{E600EB35-F5F8-47C1-98F2-D1C382C23755}"/>
    <cellStyle name="Millares 3 4 2 3 2 6 3 2" xfId="39092" xr:uid="{808059F4-D332-4627-88CD-859E10374F18}"/>
    <cellStyle name="Millares 3 4 2 3 2 6 4" xfId="24194" xr:uid="{82026984-37B2-4589-A390-B47F41DB6A13}"/>
    <cellStyle name="Millares 3 4 2 3 2 6 5" xfId="45697" xr:uid="{7EC4C4D9-C41B-4C73-8335-7611C80174E0}"/>
    <cellStyle name="Millares 3 4 2 3 2 7" xfId="3336" xr:uid="{DD80DF02-C858-42C1-B3B3-B3CC6A4C9F1A}"/>
    <cellStyle name="Millares 3 4 2 3 2 7 2" xfId="11602" xr:uid="{F617672C-CDA3-4BF9-B351-30A93F78E20C}"/>
    <cellStyle name="Millares 3 4 2 3 2 7 2 2" xfId="33105" xr:uid="{C28E900C-2258-415B-9D17-30A06080D3EC}"/>
    <cellStyle name="Millares 3 4 2 3 2 7 3" xfId="18237" xr:uid="{AEF1FE32-DA18-41FD-83C8-410FD40F0F62}"/>
    <cellStyle name="Millares 3 4 2 3 2 7 3 2" xfId="39740" xr:uid="{336474B6-227D-44D9-A5B3-50FBC6A0B363}"/>
    <cellStyle name="Millares 3 4 2 3 2 7 4" xfId="24842" xr:uid="{89326CE3-E497-4FE1-B9A8-10C26578C790}"/>
    <cellStyle name="Millares 3 4 2 3 2 7 5" xfId="46345" xr:uid="{8A914E5D-A6A0-467F-8C09-F24D618B3428}"/>
    <cellStyle name="Millares 3 4 2 3 2 8" xfId="4832" xr:uid="{3BBD4A59-8BB5-4978-B3A5-F29F2A6D8B76}"/>
    <cellStyle name="Millares 3 4 2 3 2 8 2" xfId="13098" xr:uid="{E28FBA3C-77BE-4F07-B0F4-44447FD2B594}"/>
    <cellStyle name="Millares 3 4 2 3 2 8 2 2" xfId="34601" xr:uid="{295E1187-EC78-4800-AC95-D11A78B43D4D}"/>
    <cellStyle name="Millares 3 4 2 3 2 8 3" xfId="19733" xr:uid="{D72B2ECC-72DB-4CA1-82AB-7F0AE611E1A7}"/>
    <cellStyle name="Millares 3 4 2 3 2 8 3 2" xfId="41236" xr:uid="{689FB7C5-8BDD-4BD1-BC9B-47665639360C}"/>
    <cellStyle name="Millares 3 4 2 3 2 8 4" xfId="26338" xr:uid="{BF1D72DC-62E0-4D4D-8A7B-DF73FDD2E9CD}"/>
    <cellStyle name="Millares 3 4 2 3 2 8 5" xfId="47841" xr:uid="{82299C46-C940-4B47-94D1-4AF191C16AF3}"/>
    <cellStyle name="Millares 3 4 2 3 2 9" xfId="5475" xr:uid="{A87E926C-1915-4F40-8B2F-F1EFB9EC000A}"/>
    <cellStyle name="Millares 3 4 2 3 2 9 2" xfId="13741" xr:uid="{53454B3D-BB56-41CB-AAC6-5D58299C5FDF}"/>
    <cellStyle name="Millares 3 4 2 3 2 9 2 2" xfId="35244" xr:uid="{DCA87DCC-340E-432E-AD87-81C2D5676F73}"/>
    <cellStyle name="Millares 3 4 2 3 2 9 3" xfId="20376" xr:uid="{8C7D34CA-A2BB-4608-BCAF-C85CFE11B93A}"/>
    <cellStyle name="Millares 3 4 2 3 2 9 3 2" xfId="41879" xr:uid="{8FD8E920-F583-417C-8747-0680AC3F1E1B}"/>
    <cellStyle name="Millares 3 4 2 3 2 9 4" xfId="26981" xr:uid="{E66A2B33-B839-4A8F-BB14-82A05BB585DD}"/>
    <cellStyle name="Millares 3 4 2 3 2 9 5" xfId="48484" xr:uid="{C9E78587-DA5A-47CA-BA63-C19921691381}"/>
    <cellStyle name="Millares 3 4 2 3 3" xfId="378" xr:uid="{F72EC5FE-14B3-4296-A251-83838A3FB12C}"/>
    <cellStyle name="Millares 3 4 2 3 3 10" xfId="15281" xr:uid="{89B8E8F9-B26B-4C26-BD5C-45D50D3EFFE6}"/>
    <cellStyle name="Millares 3 4 2 3 3 10 2" xfId="36784" xr:uid="{0F5E7533-3F29-48A6-9251-D755A37529FD}"/>
    <cellStyle name="Millares 3 4 2 3 3 11" xfId="21886" xr:uid="{9FCA167F-99E9-45A8-BF0D-835748C6490E}"/>
    <cellStyle name="Millares 3 4 2 3 3 12" xfId="43389" xr:uid="{AFA9A13A-5233-4299-BBA7-D221B136A059}"/>
    <cellStyle name="Millares 3 4 2 3 3 2" xfId="1326" xr:uid="{DF6FE4EB-CCFD-4961-96A9-26518300D263}"/>
    <cellStyle name="Millares 3 4 2 3 3 2 2" xfId="4155" xr:uid="{A2AA5BFE-057A-4CA2-A29E-48BF1B72B79B}"/>
    <cellStyle name="Millares 3 4 2 3 3 2 2 2" xfId="12421" xr:uid="{DF09EF1D-AAEC-4FDA-ADA6-728F62442118}"/>
    <cellStyle name="Millares 3 4 2 3 3 2 2 2 2" xfId="33924" xr:uid="{32B1342E-A9DA-49EB-A9AB-01F380DA8455}"/>
    <cellStyle name="Millares 3 4 2 3 3 2 2 3" xfId="19056" xr:uid="{5055F600-5B54-4C87-A004-45E913E5FAB5}"/>
    <cellStyle name="Millares 3 4 2 3 3 2 2 3 2" xfId="40559" xr:uid="{2E5C75C0-EFF3-4AAD-A759-CD5164E88027}"/>
    <cellStyle name="Millares 3 4 2 3 3 2 2 4" xfId="25661" xr:uid="{D0B09E1F-97F5-4BA9-94F6-CEE11623BDB4}"/>
    <cellStyle name="Millares 3 4 2 3 3 2 2 5" xfId="47164" xr:uid="{79DE74C8-693E-478C-91AD-8FFF575D45DD}"/>
    <cellStyle name="Millares 3 4 2 3 3 2 3" xfId="6294" xr:uid="{EE9B12E7-BE9B-4B1F-B7FC-B4733CCC6C04}"/>
    <cellStyle name="Millares 3 4 2 3 3 2 3 2" xfId="14560" xr:uid="{CFA55B07-EF8F-4564-B1C2-0886D0718F80}"/>
    <cellStyle name="Millares 3 4 2 3 3 2 3 2 2" xfId="36063" xr:uid="{54DB1DC5-3191-43A5-8637-C20A19CC194B}"/>
    <cellStyle name="Millares 3 4 2 3 3 2 3 3" xfId="21195" xr:uid="{E3B8801A-1EBB-40B4-8E06-ED2A492B51C9}"/>
    <cellStyle name="Millares 3 4 2 3 3 2 3 3 2" xfId="42698" xr:uid="{B1282EE0-1628-4E5D-A01B-FB79B60F81CD}"/>
    <cellStyle name="Millares 3 4 2 3 3 2 3 4" xfId="27800" xr:uid="{43A0814B-939A-4BAC-8969-7EC1D8F474DC}"/>
    <cellStyle name="Millares 3 4 2 3 3 2 3 5" xfId="49303" xr:uid="{C116E75D-A81A-42A9-A66A-E3300ED7C2C6}"/>
    <cellStyle name="Millares 3 4 2 3 3 2 4" xfId="7935" xr:uid="{1BCA37D1-81C9-40B2-A11F-4C84D055CFF8}"/>
    <cellStyle name="Millares 3 4 2 3 3 2 4 2" xfId="29438" xr:uid="{21D75D4F-1AD8-46D7-A14C-EC9485018345}"/>
    <cellStyle name="Millares 3 4 2 3 3 2 5" xfId="9592" xr:uid="{FF644C8A-3A6F-4D7C-AF2E-A71E2C0D9150}"/>
    <cellStyle name="Millares 3 4 2 3 3 2 5 2" xfId="31095" xr:uid="{AA774CEB-5216-4656-893D-21947B4DE873}"/>
    <cellStyle name="Millares 3 4 2 3 3 2 6" xfId="16227" xr:uid="{77EBA6FC-A3AE-4070-8252-1CBDE817FE33}"/>
    <cellStyle name="Millares 3 4 2 3 3 2 6 2" xfId="37730" xr:uid="{B7C9EF5D-B674-4AFE-B314-7782C2032D1E}"/>
    <cellStyle name="Millares 3 4 2 3 3 2 7" xfId="22832" xr:uid="{83FA748B-9F83-46D3-B14B-5A17889F0537}"/>
    <cellStyle name="Millares 3 4 2 3 3 2 8" xfId="44335" xr:uid="{549F2F01-D199-4B9E-B587-2F8A5825AB85}"/>
    <cellStyle name="Millares 3 4 2 3 3 3" xfId="2013" xr:uid="{5467C2AA-27A3-46B7-B3C6-D4ABE1CC6126}"/>
    <cellStyle name="Millares 3 4 2 3 3 3 2" xfId="10279" xr:uid="{C9910F90-EBFE-49AB-9603-898971E42C74}"/>
    <cellStyle name="Millares 3 4 2 3 3 3 2 2" xfId="31782" xr:uid="{B5D4470E-92A6-474B-88F0-5047F1A1B669}"/>
    <cellStyle name="Millares 3 4 2 3 3 3 3" xfId="16914" xr:uid="{898EFD9C-6270-4407-AC5C-76DA03E03E76}"/>
    <cellStyle name="Millares 3 4 2 3 3 3 3 2" xfId="38417" xr:uid="{1FEBA7DB-7677-4D8E-AA6E-E9CFE44A0DA1}"/>
    <cellStyle name="Millares 3 4 2 3 3 3 4" xfId="23519" xr:uid="{B751DED8-16E6-472A-9D09-6E7038EC0ED4}"/>
    <cellStyle name="Millares 3 4 2 3 3 3 5" xfId="45022" xr:uid="{E6B90848-BDA2-4458-93AA-C3BA809FD7DB}"/>
    <cellStyle name="Millares 3 4 2 3 3 4" xfId="2812" xr:uid="{81BF7B8F-71DF-4E8B-ACA7-B9213416F9BC}"/>
    <cellStyle name="Millares 3 4 2 3 3 4 2" xfId="11078" xr:uid="{88231845-F7C5-4EA3-838D-459A9AB9AC3E}"/>
    <cellStyle name="Millares 3 4 2 3 3 4 2 2" xfId="32581" xr:uid="{EDDDBAB8-07A1-4109-8682-9C8CE46475A0}"/>
    <cellStyle name="Millares 3 4 2 3 3 4 3" xfId="17713" xr:uid="{BA2458C9-AE3B-4E16-8F70-0544428F81B3}"/>
    <cellStyle name="Millares 3 4 2 3 3 4 3 2" xfId="39216" xr:uid="{EA6EFE77-82C5-41B0-8C4F-53FCA64FD7D6}"/>
    <cellStyle name="Millares 3 4 2 3 3 4 4" xfId="24318" xr:uid="{01FD59EF-D2F0-4FD4-BCC5-03FE112F5226}"/>
    <cellStyle name="Millares 3 4 2 3 3 4 5" xfId="45821" xr:uid="{FB818201-69AB-4E53-916E-49FDC58C4234}"/>
    <cellStyle name="Millares 3 4 2 3 3 5" xfId="3209" xr:uid="{452096F4-ABB4-4B55-BC22-6774EAD5086F}"/>
    <cellStyle name="Millares 3 4 2 3 3 5 2" xfId="11475" xr:uid="{5B2B054B-C85B-4E92-9698-CD177D4ABDF1}"/>
    <cellStyle name="Millares 3 4 2 3 3 5 2 2" xfId="32978" xr:uid="{F853DBE1-E5E0-431B-91D6-E9266AEB3A4D}"/>
    <cellStyle name="Millares 3 4 2 3 3 5 3" xfId="18110" xr:uid="{647E4E09-A6F0-42DC-9544-5E60FBF2CDF9}"/>
    <cellStyle name="Millares 3 4 2 3 3 5 3 2" xfId="39613" xr:uid="{EFE5252E-3CF9-4969-BCBE-F7177A6AC10E}"/>
    <cellStyle name="Millares 3 4 2 3 3 5 4" xfId="24715" xr:uid="{39E41677-D826-4D10-A751-0176285284F0}"/>
    <cellStyle name="Millares 3 4 2 3 3 5 5" xfId="46218" xr:uid="{B47E5D60-5F73-455E-9E5C-13337B78291D}"/>
    <cellStyle name="Millares 3 4 2 3 3 6" xfId="4956" xr:uid="{8A704BAB-FD4A-43DA-9653-DCD1E4AC7B2F}"/>
    <cellStyle name="Millares 3 4 2 3 3 6 2" xfId="13222" xr:uid="{C7CF0BB3-9E19-4C4C-BB98-C8B3E429765E}"/>
    <cellStyle name="Millares 3 4 2 3 3 6 2 2" xfId="34725" xr:uid="{8EF11DFC-DF57-4B44-939C-F02C61F22BAF}"/>
    <cellStyle name="Millares 3 4 2 3 3 6 3" xfId="19857" xr:uid="{8E90A0EB-6BA0-43BD-80F9-60AE1ED7CA18}"/>
    <cellStyle name="Millares 3 4 2 3 3 6 3 2" xfId="41360" xr:uid="{4637EACC-AA94-49C5-A876-C457EE0253B6}"/>
    <cellStyle name="Millares 3 4 2 3 3 6 4" xfId="26462" xr:uid="{AA9A6E47-0100-41AA-8930-7D8AACD7170D}"/>
    <cellStyle name="Millares 3 4 2 3 3 6 5" xfId="47965" xr:uid="{8B26ED07-7CB0-4F86-87C9-4CA45C1BB4E8}"/>
    <cellStyle name="Millares 3 4 2 3 3 7" xfId="5348" xr:uid="{ECC4B322-6AA0-4E4C-A703-ACBCC2B4F8C4}"/>
    <cellStyle name="Millares 3 4 2 3 3 7 2" xfId="13614" xr:uid="{8A6249B8-2074-45CD-855D-644134F03BA3}"/>
    <cellStyle name="Millares 3 4 2 3 3 7 2 2" xfId="35117" xr:uid="{832591F8-6068-4F82-890C-AF2CAF1C29ED}"/>
    <cellStyle name="Millares 3 4 2 3 3 7 3" xfId="20249" xr:uid="{7E42EC6A-93F7-41D4-B02E-25712B8A7868}"/>
    <cellStyle name="Millares 3 4 2 3 3 7 3 2" xfId="41752" xr:uid="{D5AB7838-B162-4DA8-91E5-599ABF50BB07}"/>
    <cellStyle name="Millares 3 4 2 3 3 7 4" xfId="26854" xr:uid="{FEA37642-0D47-428C-9E29-FAB005E20BF4}"/>
    <cellStyle name="Millares 3 4 2 3 3 7 5" xfId="48357" xr:uid="{917E6341-9725-4E4B-83AF-0B4D43289279}"/>
    <cellStyle name="Millares 3 4 2 3 3 8" xfId="6989" xr:uid="{BBCC88B3-805D-4FEC-8C7A-898FDBD223D0}"/>
    <cellStyle name="Millares 3 4 2 3 3 8 2" xfId="28492" xr:uid="{58C7E8E4-EF84-4446-A077-CE30D8C916AD}"/>
    <cellStyle name="Millares 3 4 2 3 3 9" xfId="8645" xr:uid="{AC06A248-EFAD-4939-BCEC-08486B5C8E9C}"/>
    <cellStyle name="Millares 3 4 2 3 3 9 2" xfId="30148" xr:uid="{6FEBC2B3-BBB7-451F-A8E7-472F1715E51C}"/>
    <cellStyle name="Millares 3 4 2 3 4" xfId="662" xr:uid="{FEE657EE-2955-4C46-A041-DDB64154609C}"/>
    <cellStyle name="Millares 3 4 2 3 4 10" xfId="43671" xr:uid="{406556C6-25BB-4CE2-AC3D-57DD2C92BA0D}"/>
    <cellStyle name="Millares 3 4 2 3 4 2" xfId="1608" xr:uid="{AAC61CD3-947B-400B-8F26-C9607F3F309F}"/>
    <cellStyle name="Millares 3 4 2 3 4 2 2" xfId="4437" xr:uid="{F95E12C2-0991-44AE-919D-64B285B8DB1F}"/>
    <cellStyle name="Millares 3 4 2 3 4 2 2 2" xfId="12703" xr:uid="{B6387384-DA65-4E65-94BF-A95DFE04DEAA}"/>
    <cellStyle name="Millares 3 4 2 3 4 2 2 2 2" xfId="34206" xr:uid="{24DED68C-53CE-4F16-9630-6E2A81F6084D}"/>
    <cellStyle name="Millares 3 4 2 3 4 2 2 3" xfId="19338" xr:uid="{CF774A5E-1C61-40DB-865B-C2718A15D861}"/>
    <cellStyle name="Millares 3 4 2 3 4 2 2 3 2" xfId="40841" xr:uid="{BE1F818A-F671-44F8-A45C-4C245002C35B}"/>
    <cellStyle name="Millares 3 4 2 3 4 2 2 4" xfId="25943" xr:uid="{B03E7B83-C736-4ED4-991F-FFC32636CEDF}"/>
    <cellStyle name="Millares 3 4 2 3 4 2 2 5" xfId="47446" xr:uid="{C1A18049-5C7F-4587-A812-4B8B3FBC2381}"/>
    <cellStyle name="Millares 3 4 2 3 4 2 3" xfId="6576" xr:uid="{A39BFE8F-1C9A-40F8-BF0D-A266602B1667}"/>
    <cellStyle name="Millares 3 4 2 3 4 2 3 2" xfId="14842" xr:uid="{59BB40F9-FD24-49A6-82A9-7A79430348BD}"/>
    <cellStyle name="Millares 3 4 2 3 4 2 3 2 2" xfId="36345" xr:uid="{353FFDD1-E724-4910-9213-8E09E88781DB}"/>
    <cellStyle name="Millares 3 4 2 3 4 2 3 3" xfId="21477" xr:uid="{ECB36F9B-72C0-4ECB-B014-2C8F416E3155}"/>
    <cellStyle name="Millares 3 4 2 3 4 2 3 3 2" xfId="42980" xr:uid="{B63D30E1-1720-4B58-9ABE-41C01DB78FC3}"/>
    <cellStyle name="Millares 3 4 2 3 4 2 3 4" xfId="28082" xr:uid="{A03D3107-20BD-4816-BD4C-6B735092BDCB}"/>
    <cellStyle name="Millares 3 4 2 3 4 2 3 5" xfId="49585" xr:uid="{FE6260DE-C5B0-4569-80CA-18327DBAA1C2}"/>
    <cellStyle name="Millares 3 4 2 3 4 2 4" xfId="8217" xr:uid="{4F5DFA5B-7CC1-4FC4-92D9-BDBED26D5AF6}"/>
    <cellStyle name="Millares 3 4 2 3 4 2 4 2" xfId="29720" xr:uid="{781ABC15-FA74-4B87-A178-EEB203C1F36E}"/>
    <cellStyle name="Millares 3 4 2 3 4 2 5" xfId="9874" xr:uid="{60FD9D53-2AC4-41CF-8F32-13E831BEA2B6}"/>
    <cellStyle name="Millares 3 4 2 3 4 2 5 2" xfId="31377" xr:uid="{BD97B706-A332-4534-962B-D24034EBC698}"/>
    <cellStyle name="Millares 3 4 2 3 4 2 6" xfId="16509" xr:uid="{6A1ECC0D-AC2D-4715-995D-05BFDF2795D2}"/>
    <cellStyle name="Millares 3 4 2 3 4 2 6 2" xfId="38012" xr:uid="{168120FB-A3E7-40B1-9A43-F1EDE681937A}"/>
    <cellStyle name="Millares 3 4 2 3 4 2 7" xfId="23114" xr:uid="{E6C8ADEA-7F64-49DA-A15C-3FA789044D66}"/>
    <cellStyle name="Millares 3 4 2 3 4 2 8" xfId="44617" xr:uid="{C82C5AFC-87A8-4055-A823-31379B0CB1CD}"/>
    <cellStyle name="Millares 3 4 2 3 4 3" xfId="2295" xr:uid="{BCAC8A40-FCDB-4FFE-B8C8-149F43BB70EE}"/>
    <cellStyle name="Millares 3 4 2 3 4 3 2" xfId="10561" xr:uid="{DACC5545-6D9D-42CA-B379-BF7838716856}"/>
    <cellStyle name="Millares 3 4 2 3 4 3 2 2" xfId="32064" xr:uid="{BEB3173F-A95F-49E7-B69B-70EBFFB0100F}"/>
    <cellStyle name="Millares 3 4 2 3 4 3 3" xfId="17196" xr:uid="{B87338CD-26C5-4734-B021-0E9E9845EA6F}"/>
    <cellStyle name="Millares 3 4 2 3 4 3 3 2" xfId="38699" xr:uid="{853BED75-0029-4CD7-82DA-4768240FF8E0}"/>
    <cellStyle name="Millares 3 4 2 3 4 3 4" xfId="23801" xr:uid="{33A05B60-029F-4BEE-8535-7BC8CAD262FA}"/>
    <cellStyle name="Millares 3 4 2 3 4 3 5" xfId="45304" xr:uid="{4A092372-F715-4FD0-B689-07A629680135}"/>
    <cellStyle name="Millares 3 4 2 3 4 4" xfId="3491" xr:uid="{79B996F1-8E30-490F-B5D1-05237FCF92AF}"/>
    <cellStyle name="Millares 3 4 2 3 4 4 2" xfId="11757" xr:uid="{FCB4A634-216A-4B45-8AA5-E12D16899EBD}"/>
    <cellStyle name="Millares 3 4 2 3 4 4 2 2" xfId="33260" xr:uid="{EF25CB02-E908-42FE-8847-551A4917A5F3}"/>
    <cellStyle name="Millares 3 4 2 3 4 4 3" xfId="18392" xr:uid="{AE4E67C7-671D-404A-AA83-04576346F53E}"/>
    <cellStyle name="Millares 3 4 2 3 4 4 3 2" xfId="39895" xr:uid="{E110DB2D-B2CD-4F5D-B77D-C966D01B59DC}"/>
    <cellStyle name="Millares 3 4 2 3 4 4 4" xfId="24997" xr:uid="{77AEAD04-F3ED-4F73-93A0-39A6D31AA5FE}"/>
    <cellStyle name="Millares 3 4 2 3 4 4 5" xfId="46500" xr:uid="{FC852894-312D-4C47-9EAD-6976BCF92D22}"/>
    <cellStyle name="Millares 3 4 2 3 4 5" xfId="5630" xr:uid="{3408B700-8829-4377-A192-32C3E12F0527}"/>
    <cellStyle name="Millares 3 4 2 3 4 5 2" xfId="13896" xr:uid="{6726AC2E-0946-4796-B67D-08E8E964DD3E}"/>
    <cellStyle name="Millares 3 4 2 3 4 5 2 2" xfId="35399" xr:uid="{31ED3043-79BA-44CC-8C4E-0AEB882A7827}"/>
    <cellStyle name="Millares 3 4 2 3 4 5 3" xfId="20531" xr:uid="{14594340-B29B-4ABE-8CB1-899CA6256E00}"/>
    <cellStyle name="Millares 3 4 2 3 4 5 3 2" xfId="42034" xr:uid="{DFC9753F-255A-4E36-92FD-10598B364C2B}"/>
    <cellStyle name="Millares 3 4 2 3 4 5 4" xfId="27136" xr:uid="{C52C8647-D1DA-417C-9A2D-2ED1CA222D43}"/>
    <cellStyle name="Millares 3 4 2 3 4 5 5" xfId="48639" xr:uid="{7AE37A35-A4F6-42AD-B32B-06921F9571BC}"/>
    <cellStyle name="Millares 3 4 2 3 4 6" xfId="7271" xr:uid="{24FCE4BB-DA4A-4683-954A-AE204EA2F19C}"/>
    <cellStyle name="Millares 3 4 2 3 4 6 2" xfId="28774" xr:uid="{ADEC075E-8E80-46C1-A496-DDD3DA6E3C84}"/>
    <cellStyle name="Millares 3 4 2 3 4 7" xfId="8928" xr:uid="{955B5981-78B0-48F6-9AD0-DE1EEDEEF4E6}"/>
    <cellStyle name="Millares 3 4 2 3 4 7 2" xfId="30431" xr:uid="{8BDFF874-EFF7-4156-A49A-C9D872B7D366}"/>
    <cellStyle name="Millares 3 4 2 3 4 8" xfId="15563" xr:uid="{5D8D4D68-604E-45EC-9F0D-6A72F2B8DCC8}"/>
    <cellStyle name="Millares 3 4 2 3 4 8 2" xfId="37066" xr:uid="{D7DECF65-1A5C-4BEA-B296-8FED3E4C7159}"/>
    <cellStyle name="Millares 3 4 2 3 4 9" xfId="22168" xr:uid="{5AA01A2B-06EA-45B9-9F1A-5AED6FC26333}"/>
    <cellStyle name="Millares 3 4 2 3 5" xfId="930" xr:uid="{A19541ED-F07E-452A-B975-DDD5A5EB8A69}"/>
    <cellStyle name="Millares 3 4 2 3 5 2" xfId="3759" xr:uid="{0CCE6AAA-5E5F-435B-AA88-ED8881A42756}"/>
    <cellStyle name="Millares 3 4 2 3 5 2 2" xfId="12025" xr:uid="{D1B3FDBB-031E-468E-B625-83607733B4B4}"/>
    <cellStyle name="Millares 3 4 2 3 5 2 2 2" xfId="33528" xr:uid="{6005F561-F024-4E18-B2FB-BE6AE9EB75A2}"/>
    <cellStyle name="Millares 3 4 2 3 5 2 3" xfId="18660" xr:uid="{2B833E02-B844-4EBE-8A48-098D4F1D7746}"/>
    <cellStyle name="Millares 3 4 2 3 5 2 3 2" xfId="40163" xr:uid="{5DA4FC6C-5F6A-44A3-A8E4-E3C1730DEB11}"/>
    <cellStyle name="Millares 3 4 2 3 5 2 4" xfId="25265" xr:uid="{D2EABB8C-EC97-4FAC-9CDC-7D6300A36F3B}"/>
    <cellStyle name="Millares 3 4 2 3 5 2 5" xfId="46768" xr:uid="{B254BC18-FADB-4E5E-99D7-33459EF3D431}"/>
    <cellStyle name="Millares 3 4 2 3 5 3" xfId="5898" xr:uid="{FAA538C3-CD1A-4CE8-98DA-794298D12D0B}"/>
    <cellStyle name="Millares 3 4 2 3 5 3 2" xfId="14164" xr:uid="{DFC604E3-DDD3-47C8-A9DC-E39B86307CA2}"/>
    <cellStyle name="Millares 3 4 2 3 5 3 2 2" xfId="35667" xr:uid="{B25B8005-8604-423D-8A98-530C7629E500}"/>
    <cellStyle name="Millares 3 4 2 3 5 3 3" xfId="20799" xr:uid="{F1F11F53-F5CB-4226-A919-B9AE77F1C7A8}"/>
    <cellStyle name="Millares 3 4 2 3 5 3 3 2" xfId="42302" xr:uid="{2A777BEF-9219-43F1-A40D-9C7BB16B9500}"/>
    <cellStyle name="Millares 3 4 2 3 5 3 4" xfId="27404" xr:uid="{0E304B1F-67E0-4189-8C97-B1214185DD4A}"/>
    <cellStyle name="Millares 3 4 2 3 5 3 5" xfId="48907" xr:uid="{91E5F4F0-7818-499B-B530-96950BBAAA03}"/>
    <cellStyle name="Millares 3 4 2 3 5 4" xfId="7539" xr:uid="{4BBB726E-BB30-4457-BE69-98D2370247CF}"/>
    <cellStyle name="Millares 3 4 2 3 5 4 2" xfId="29042" xr:uid="{F3C6989D-98DE-4D1D-B844-D77A969D7D59}"/>
    <cellStyle name="Millares 3 4 2 3 5 5" xfId="9196" xr:uid="{84772FB2-DC5B-4FED-BD96-C401D8929320}"/>
    <cellStyle name="Millares 3 4 2 3 5 5 2" xfId="30699" xr:uid="{D881D6E1-DD70-4A23-9CEA-6BB00BC44316}"/>
    <cellStyle name="Millares 3 4 2 3 5 6" xfId="15831" xr:uid="{8AA310DD-9118-4228-9A85-B5A3377A60F5}"/>
    <cellStyle name="Millares 3 4 2 3 5 6 2" xfId="37334" xr:uid="{58BAEA4C-D704-401B-9BEB-621BC59406CC}"/>
    <cellStyle name="Millares 3 4 2 3 5 7" xfId="22436" xr:uid="{65CCE409-CF87-4A1F-8359-02CC4F139458}"/>
    <cellStyle name="Millares 3 4 2 3 5 8" xfId="43939" xr:uid="{195C89B8-078B-4765-8486-97F4E8769536}"/>
    <cellStyle name="Millares 3 4 2 3 6" xfId="1191" xr:uid="{5A8D564B-FF08-454D-BA1F-392B36736B54}"/>
    <cellStyle name="Millares 3 4 2 3 6 2" xfId="4020" xr:uid="{3DA45EFB-50DA-48FA-A263-243B2CE30AAD}"/>
    <cellStyle name="Millares 3 4 2 3 6 2 2" xfId="12286" xr:uid="{DEBF91C8-3D77-4E15-818D-19E99C13E7FA}"/>
    <cellStyle name="Millares 3 4 2 3 6 2 2 2" xfId="33789" xr:uid="{1E3C7067-4A18-40C7-B5B6-69D07B7034A8}"/>
    <cellStyle name="Millares 3 4 2 3 6 2 3" xfId="18921" xr:uid="{8BD0CBC7-8325-47AA-81EF-FAB3FA49564A}"/>
    <cellStyle name="Millares 3 4 2 3 6 2 3 2" xfId="40424" xr:uid="{E203C251-13B5-483C-8581-251B6F8FC125}"/>
    <cellStyle name="Millares 3 4 2 3 6 2 4" xfId="25526" xr:uid="{356313E3-5DC2-4F30-B614-6081E610B669}"/>
    <cellStyle name="Millares 3 4 2 3 6 2 5" xfId="47029" xr:uid="{B32FBEA4-72EB-453F-8C14-B9920298D70B}"/>
    <cellStyle name="Millares 3 4 2 3 6 3" xfId="6159" xr:uid="{1C280D98-5FB9-4E43-976A-080D57DAD5D6}"/>
    <cellStyle name="Millares 3 4 2 3 6 3 2" xfId="14425" xr:uid="{C3E955C6-6595-4AAD-B945-310AE9DDC3A1}"/>
    <cellStyle name="Millares 3 4 2 3 6 3 2 2" xfId="35928" xr:uid="{D2942604-E4FC-4CAC-ACB9-CE3EAFA552D3}"/>
    <cellStyle name="Millares 3 4 2 3 6 3 3" xfId="21060" xr:uid="{50422308-7E1A-4E8D-BB85-BB6F11AF74BE}"/>
    <cellStyle name="Millares 3 4 2 3 6 3 3 2" xfId="42563" xr:uid="{1878DEFA-5EB8-4682-AD0A-005314063729}"/>
    <cellStyle name="Millares 3 4 2 3 6 3 4" xfId="27665" xr:uid="{A3A86140-2CBA-41A2-A249-917B1D2AA9AD}"/>
    <cellStyle name="Millares 3 4 2 3 6 3 5" xfId="49168" xr:uid="{F678EF31-E85C-4DCB-9CBE-833ACAB36298}"/>
    <cellStyle name="Millares 3 4 2 3 6 4" xfId="7800" xr:uid="{42EB7A4B-582C-4E03-AF19-B3F608E678E6}"/>
    <cellStyle name="Millares 3 4 2 3 6 4 2" xfId="29303" xr:uid="{C1EC4CC4-C565-4D12-9C88-FB4A854A7164}"/>
    <cellStyle name="Millares 3 4 2 3 6 5" xfId="9457" xr:uid="{6B79F967-61B6-4CE3-A9FC-32A9CAF18B9E}"/>
    <cellStyle name="Millares 3 4 2 3 6 5 2" xfId="30960" xr:uid="{740B87B2-477C-4888-A076-3AA308522565}"/>
    <cellStyle name="Millares 3 4 2 3 6 6" xfId="16092" xr:uid="{305FB156-BB64-4DC5-9FD7-E6B32DDF1D54}"/>
    <cellStyle name="Millares 3 4 2 3 6 6 2" xfId="37595" xr:uid="{43E994ED-5840-44E5-A1DF-BDB9743DC2DE}"/>
    <cellStyle name="Millares 3 4 2 3 6 7" xfId="22697" xr:uid="{8E504846-09A2-4141-B48A-6E84FE3C17E0}"/>
    <cellStyle name="Millares 3 4 2 3 6 8" xfId="44200" xr:uid="{02322BB5-2064-48E2-A401-BBE6D2C178D7}"/>
    <cellStyle name="Millares 3 4 2 3 7" xfId="1879" xr:uid="{5F807A1B-D66F-45CC-B9E4-311082225D1A}"/>
    <cellStyle name="Millares 3 4 2 3 7 2" xfId="10145" xr:uid="{11B114FB-4346-4916-8CF5-A2632BE38E52}"/>
    <cellStyle name="Millares 3 4 2 3 7 2 2" xfId="31648" xr:uid="{870D5AA5-4C92-4FF6-B0FD-5327A13FC941}"/>
    <cellStyle name="Millares 3 4 2 3 7 3" xfId="16780" xr:uid="{9494F253-7E84-44A5-A4CE-89D760BB9ECA}"/>
    <cellStyle name="Millares 3 4 2 3 7 3 2" xfId="38283" xr:uid="{0BD3EAED-370F-4480-B38B-C1BF089D3CA2}"/>
    <cellStyle name="Millares 3 4 2 3 7 4" xfId="23385" xr:uid="{185A90CC-8D26-4F2E-B194-5061A2DB22AA}"/>
    <cellStyle name="Millares 3 4 2 3 7 5" xfId="44888" xr:uid="{8AC86EB4-19B4-44DE-B43E-E8CA1A1FD9B7}"/>
    <cellStyle name="Millares 3 4 2 3 8" xfId="2564" xr:uid="{BA7E19AF-1E7A-42AA-B467-BF97F3E85990}"/>
    <cellStyle name="Millares 3 4 2 3 8 2" xfId="10830" xr:uid="{0AA08E02-5CD3-4E8F-845E-1C1B35491CF6}"/>
    <cellStyle name="Millares 3 4 2 3 8 2 2" xfId="32333" xr:uid="{13E9C215-7079-4DB6-97A8-62B92D776C59}"/>
    <cellStyle name="Millares 3 4 2 3 8 3" xfId="17465" xr:uid="{96F3978C-41F7-46C8-842A-1F11D3DD1F0C}"/>
    <cellStyle name="Millares 3 4 2 3 8 3 2" xfId="38968" xr:uid="{73A48F12-F7A5-46A8-B4CE-2F0169BE89A6}"/>
    <cellStyle name="Millares 3 4 2 3 8 4" xfId="24070" xr:uid="{17A9000F-5B1C-4D65-8A54-96676F574395}"/>
    <cellStyle name="Millares 3 4 2 3 8 5" xfId="45573" xr:uid="{DD74BC1F-0458-4D4B-A7A9-F16F0C34D3B6}"/>
    <cellStyle name="Millares 3 4 2 3 9" xfId="3075" xr:uid="{DC55659B-F0C7-4F21-94E7-73B9A57670E0}"/>
    <cellStyle name="Millares 3 4 2 3 9 2" xfId="11341" xr:uid="{4C8BFF99-7DA3-488A-918A-919D066CEE0D}"/>
    <cellStyle name="Millares 3 4 2 3 9 2 2" xfId="32844" xr:uid="{AB7E0402-8458-42AF-B546-C6F0D8BD6929}"/>
    <cellStyle name="Millares 3 4 2 3 9 3" xfId="17976" xr:uid="{60194EE8-CB69-4658-9C9D-E83ACC4A59C0}"/>
    <cellStyle name="Millares 3 4 2 3 9 3 2" xfId="39479" xr:uid="{56125D59-2527-41F2-977E-898538FFFF4C}"/>
    <cellStyle name="Millares 3 4 2 3 9 4" xfId="24581" xr:uid="{14429F1A-69EB-49BF-BF79-D60424C8F455}"/>
    <cellStyle name="Millares 3 4 2 3 9 5" xfId="46084" xr:uid="{A9DBDA06-9C44-4DAF-A64A-E4937B91802C}"/>
    <cellStyle name="Millares 3 4 2 4" xfId="468" xr:uid="{137150FE-28B0-4731-BC5F-130292AE584B}"/>
    <cellStyle name="Millares 3 4 2 4 10" xfId="7079" xr:uid="{A73515BC-8ADC-470E-8728-57127C63F4DE}"/>
    <cellStyle name="Millares 3 4 2 4 10 2" xfId="28582" xr:uid="{FDA7B0D2-D63A-4348-80F8-303CC7889175}"/>
    <cellStyle name="Millares 3 4 2 4 11" xfId="8735" xr:uid="{A620B1B6-7215-4A5A-A7A4-79824231AD6C}"/>
    <cellStyle name="Millares 3 4 2 4 11 2" xfId="30238" xr:uid="{CB175F5E-4344-419E-B8CD-352442F1AE4B}"/>
    <cellStyle name="Millares 3 4 2 4 12" xfId="15371" xr:uid="{880F7DF9-0683-47F3-9828-720275B33404}"/>
    <cellStyle name="Millares 3 4 2 4 12 2" xfId="36874" xr:uid="{21B9A4D4-309D-4689-B3EA-D27AF44F755E}"/>
    <cellStyle name="Millares 3 4 2 4 13" xfId="21976" xr:uid="{43DF3E2B-9815-4FD9-ABF7-4FEC2DBA265D}"/>
    <cellStyle name="Millares 3 4 2 4 14" xfId="43479" xr:uid="{84E21D9B-2A80-4FF5-840C-B285FEB7D0EF}"/>
    <cellStyle name="Millares 3 4 2 4 2" xfId="750" xr:uid="{A0E89AB0-2778-45BD-B468-FAD0426235FD}"/>
    <cellStyle name="Millares 3 4 2 4 2 10" xfId="15651" xr:uid="{4CA0BA5F-1218-4BDB-AB25-E7BED90CA0E0}"/>
    <cellStyle name="Millares 3 4 2 4 2 10 2" xfId="37154" xr:uid="{E64564B8-A642-44DB-B23B-ECC24822A60D}"/>
    <cellStyle name="Millares 3 4 2 4 2 11" xfId="22256" xr:uid="{44FB93C6-A5D3-48A7-89A3-2178DF693E35}"/>
    <cellStyle name="Millares 3 4 2 4 2 12" xfId="43759" xr:uid="{C233FC04-D4DF-4D0D-A1D5-E903F96DA49E}"/>
    <cellStyle name="Millares 3 4 2 4 2 2" xfId="1696" xr:uid="{87D9AD02-FAE0-407B-B4F2-D697FB6902D7}"/>
    <cellStyle name="Millares 3 4 2 4 2 2 2" xfId="4525" xr:uid="{9EEDE38F-6B9C-40F5-9F89-3AE54C2146AD}"/>
    <cellStyle name="Millares 3 4 2 4 2 2 2 2" xfId="12791" xr:uid="{F7949514-287A-479F-B539-B24385900112}"/>
    <cellStyle name="Millares 3 4 2 4 2 2 2 2 2" xfId="34294" xr:uid="{478A31E1-F9BB-4A73-AF2B-39849CDE63C5}"/>
    <cellStyle name="Millares 3 4 2 4 2 2 2 3" xfId="19426" xr:uid="{4FC57A64-0998-45DF-8D8A-5EF81FF578DA}"/>
    <cellStyle name="Millares 3 4 2 4 2 2 2 3 2" xfId="40929" xr:uid="{FA218C28-8A10-4F2E-9294-74D71380629B}"/>
    <cellStyle name="Millares 3 4 2 4 2 2 2 4" xfId="26031" xr:uid="{5B42C18E-2037-4949-8F13-8DBB6EB1D927}"/>
    <cellStyle name="Millares 3 4 2 4 2 2 2 5" xfId="47534" xr:uid="{D0F479EE-BB03-4967-A070-489BD8329CEE}"/>
    <cellStyle name="Millares 3 4 2 4 2 2 3" xfId="6664" xr:uid="{25979775-7787-4C94-B6BB-27A0B220109D}"/>
    <cellStyle name="Millares 3 4 2 4 2 2 3 2" xfId="14930" xr:uid="{792E292D-F37B-41D8-9487-32D0AD01D119}"/>
    <cellStyle name="Millares 3 4 2 4 2 2 3 2 2" xfId="36433" xr:uid="{84F33315-8909-43DC-BED4-26D9B1C81822}"/>
    <cellStyle name="Millares 3 4 2 4 2 2 3 3" xfId="21565" xr:uid="{2578D4B6-B2FC-4F06-83B8-4956117F8A2A}"/>
    <cellStyle name="Millares 3 4 2 4 2 2 3 3 2" xfId="43068" xr:uid="{52A916EA-A966-4E8B-88BE-20ED6FF18AF9}"/>
    <cellStyle name="Millares 3 4 2 4 2 2 3 4" xfId="28170" xr:uid="{8EC1E6D3-7A35-4967-A4F9-58594604E2BB}"/>
    <cellStyle name="Millares 3 4 2 4 2 2 3 5" xfId="49673" xr:uid="{E0E39929-2869-420B-8A63-E6DEAAA31332}"/>
    <cellStyle name="Millares 3 4 2 4 2 2 4" xfId="8305" xr:uid="{932C8B95-EC60-4D97-BAA4-447210E57DB6}"/>
    <cellStyle name="Millares 3 4 2 4 2 2 4 2" xfId="29808" xr:uid="{4B400F93-5B26-4C95-8D76-D0546106879B}"/>
    <cellStyle name="Millares 3 4 2 4 2 2 5" xfId="9962" xr:uid="{84963EF3-DCD0-4FE5-AFC2-623682A1B785}"/>
    <cellStyle name="Millares 3 4 2 4 2 2 5 2" xfId="31465" xr:uid="{C94DE385-88F0-4D6E-A1BC-A978FB31E2CA}"/>
    <cellStyle name="Millares 3 4 2 4 2 2 6" xfId="16597" xr:uid="{B8F04DFD-A952-4B58-B967-016515833202}"/>
    <cellStyle name="Millares 3 4 2 4 2 2 6 2" xfId="38100" xr:uid="{FE68DC7E-8A74-4FBC-854E-9ECA98014B25}"/>
    <cellStyle name="Millares 3 4 2 4 2 2 7" xfId="23202" xr:uid="{D864BF9C-7746-4457-8E87-F1ADA8AAB473}"/>
    <cellStyle name="Millares 3 4 2 4 2 2 8" xfId="44705" xr:uid="{51CBA4EB-5E6E-4E0A-BF57-AE7F61B3135C}"/>
    <cellStyle name="Millares 3 4 2 4 2 3" xfId="2383" xr:uid="{BFB9C5FC-EF94-49EA-BAD8-43DF2ECC01B9}"/>
    <cellStyle name="Millares 3 4 2 4 2 3 2" xfId="10649" xr:uid="{6BEDC5BC-2351-4991-AC52-1AF728D146D7}"/>
    <cellStyle name="Millares 3 4 2 4 2 3 2 2" xfId="32152" xr:uid="{313B87C7-7525-429B-B678-AC0CF3358CF5}"/>
    <cellStyle name="Millares 3 4 2 4 2 3 3" xfId="17284" xr:uid="{6A7B1B23-B0AF-4DF5-BA04-357CCF8FDB59}"/>
    <cellStyle name="Millares 3 4 2 4 2 3 3 2" xfId="38787" xr:uid="{B57F2576-E5A7-4F73-A491-30F62A6F127A}"/>
    <cellStyle name="Millares 3 4 2 4 2 3 4" xfId="23889" xr:uid="{F259200A-4549-47B0-887F-881CC806D667}"/>
    <cellStyle name="Millares 3 4 2 4 2 3 5" xfId="45392" xr:uid="{8C8CC8D7-5695-4443-9E3C-B3A1F7CFAF01}"/>
    <cellStyle name="Millares 3 4 2 4 2 4" xfId="2900" xr:uid="{566E7AA1-86B0-4DAD-9AD8-3B1A1F4F5717}"/>
    <cellStyle name="Millares 3 4 2 4 2 4 2" xfId="11166" xr:uid="{CB2F4C06-54A6-4DBF-A68D-8710D6C2F650}"/>
    <cellStyle name="Millares 3 4 2 4 2 4 2 2" xfId="32669" xr:uid="{F41A58BE-9593-4716-9189-136C9492A4B9}"/>
    <cellStyle name="Millares 3 4 2 4 2 4 3" xfId="17801" xr:uid="{DB06DE91-8DD3-4CEE-859A-761BC151D42E}"/>
    <cellStyle name="Millares 3 4 2 4 2 4 3 2" xfId="39304" xr:uid="{3C26E04A-AFF6-403D-873E-95631982810A}"/>
    <cellStyle name="Millares 3 4 2 4 2 4 4" xfId="24406" xr:uid="{2596C901-AECA-4E82-910B-8A119F386AED}"/>
    <cellStyle name="Millares 3 4 2 4 2 4 5" xfId="45909" xr:uid="{C138A8A4-2120-4578-B56C-6214584BAC84}"/>
    <cellStyle name="Millares 3 4 2 4 2 5" xfId="3579" xr:uid="{519A8022-4135-43F1-A5CF-07C12802ED49}"/>
    <cellStyle name="Millares 3 4 2 4 2 5 2" xfId="11845" xr:uid="{47DEBD25-D8FB-4CFE-8ED4-9E1546C69276}"/>
    <cellStyle name="Millares 3 4 2 4 2 5 2 2" xfId="33348" xr:uid="{A1C96D90-E3A8-4EA1-A013-D53FECC714D6}"/>
    <cellStyle name="Millares 3 4 2 4 2 5 3" xfId="18480" xr:uid="{C5AF9783-A666-4D97-ABF3-E348655989E7}"/>
    <cellStyle name="Millares 3 4 2 4 2 5 3 2" xfId="39983" xr:uid="{34CAE022-F36C-44DB-B9B4-800ED79BF527}"/>
    <cellStyle name="Millares 3 4 2 4 2 5 4" xfId="25085" xr:uid="{5F10278B-95F6-436F-A7FF-B41B0B6D289E}"/>
    <cellStyle name="Millares 3 4 2 4 2 5 5" xfId="46588" xr:uid="{DB8D38FB-8E35-4597-86E1-5C789C9ECE99}"/>
    <cellStyle name="Millares 3 4 2 4 2 6" xfId="5044" xr:uid="{E4AFCE7A-E363-484F-A108-DE217CEB787C}"/>
    <cellStyle name="Millares 3 4 2 4 2 6 2" xfId="13310" xr:uid="{2DADF36E-771A-4E06-BC90-4F88BDB17206}"/>
    <cellStyle name="Millares 3 4 2 4 2 6 2 2" xfId="34813" xr:uid="{309971C6-2477-4E11-A60E-4871213CF480}"/>
    <cellStyle name="Millares 3 4 2 4 2 6 3" xfId="19945" xr:uid="{B80DFF00-F377-4037-A45A-13E22F1FC5F9}"/>
    <cellStyle name="Millares 3 4 2 4 2 6 3 2" xfId="41448" xr:uid="{E9419214-BC5F-4C0F-A1CD-6B1CBD338990}"/>
    <cellStyle name="Millares 3 4 2 4 2 6 4" xfId="26550" xr:uid="{443B8BAF-6BAB-4B62-8070-75FF59CC9293}"/>
    <cellStyle name="Millares 3 4 2 4 2 6 5" xfId="48053" xr:uid="{A10E8598-1E15-40AA-8D7B-9669BC0DB510}"/>
    <cellStyle name="Millares 3 4 2 4 2 7" xfId="5718" xr:uid="{A008ED94-3FBA-4DA7-9839-69F512785C66}"/>
    <cellStyle name="Millares 3 4 2 4 2 7 2" xfId="13984" xr:uid="{9EFBD9E4-AA46-450D-9761-5F81A510BD3F}"/>
    <cellStyle name="Millares 3 4 2 4 2 7 2 2" xfId="35487" xr:uid="{F037969B-2DFA-4415-95E8-2849B0AF1188}"/>
    <cellStyle name="Millares 3 4 2 4 2 7 3" xfId="20619" xr:uid="{6199E6C6-325F-4B47-8833-619A6D83CADB}"/>
    <cellStyle name="Millares 3 4 2 4 2 7 3 2" xfId="42122" xr:uid="{5FAFF92E-FF6A-478F-8A78-A7BCD99AF3E0}"/>
    <cellStyle name="Millares 3 4 2 4 2 7 4" xfId="27224" xr:uid="{7EB20FF8-5413-493D-AE6D-4D8B0D83AED9}"/>
    <cellStyle name="Millares 3 4 2 4 2 7 5" xfId="48727" xr:uid="{CC7E2D1D-D521-4460-9AA5-72D46D1F7373}"/>
    <cellStyle name="Millares 3 4 2 4 2 8" xfId="7359" xr:uid="{C7690C06-733F-45DC-8E5F-40D12F559D4D}"/>
    <cellStyle name="Millares 3 4 2 4 2 8 2" xfId="28862" xr:uid="{61B7A9D3-C465-4F3D-A5CB-74FF43F24CA2}"/>
    <cellStyle name="Millares 3 4 2 4 2 9" xfId="9016" xr:uid="{6F4C380D-ED3C-4942-9D21-AD3CF4441550}"/>
    <cellStyle name="Millares 3 4 2 4 2 9 2" xfId="30519" xr:uid="{8BC01BA3-D96C-44D3-8672-0AD074A0C4AC}"/>
    <cellStyle name="Millares 3 4 2 4 3" xfId="1020" xr:uid="{4C8A2E52-4682-4124-8E5A-0107983173B9}"/>
    <cellStyle name="Millares 3 4 2 4 3 2" xfId="3849" xr:uid="{B33689D4-1C50-4EAD-8751-A9F961D63A71}"/>
    <cellStyle name="Millares 3 4 2 4 3 2 2" xfId="12115" xr:uid="{1173C0C6-2A76-4919-BEB1-021FAEEB5DAA}"/>
    <cellStyle name="Millares 3 4 2 4 3 2 2 2" xfId="33618" xr:uid="{F8E136EE-91D2-407E-B019-55F92B453C16}"/>
    <cellStyle name="Millares 3 4 2 4 3 2 3" xfId="18750" xr:uid="{E4F66D88-585A-407B-9D0E-88EB1FF96319}"/>
    <cellStyle name="Millares 3 4 2 4 3 2 3 2" xfId="40253" xr:uid="{7DE418F8-DDCF-4415-99B9-540361CCF488}"/>
    <cellStyle name="Millares 3 4 2 4 3 2 4" xfId="25355" xr:uid="{050B6FC9-8D9F-4B28-A3AF-5182534EA28A}"/>
    <cellStyle name="Millares 3 4 2 4 3 2 5" xfId="46858" xr:uid="{70FFC184-E3BB-4E15-9F35-2EB1F8366263}"/>
    <cellStyle name="Millares 3 4 2 4 3 3" xfId="5988" xr:uid="{96B8840C-5D40-4CAF-B45F-7BAC68D21165}"/>
    <cellStyle name="Millares 3 4 2 4 3 3 2" xfId="14254" xr:uid="{BBD132A4-426B-4B2D-BEA0-928F3922D45E}"/>
    <cellStyle name="Millares 3 4 2 4 3 3 2 2" xfId="35757" xr:uid="{213E96F2-85AF-40A9-B0B2-73F3652CE8FD}"/>
    <cellStyle name="Millares 3 4 2 4 3 3 3" xfId="20889" xr:uid="{B99D3772-9561-4685-B6F8-690F41B6B6DA}"/>
    <cellStyle name="Millares 3 4 2 4 3 3 3 2" xfId="42392" xr:uid="{FC06F18D-6C46-4C10-B858-B031CCA2ACC8}"/>
    <cellStyle name="Millares 3 4 2 4 3 3 4" xfId="27494" xr:uid="{94853F75-9286-4AEF-A0B4-D83981E20B18}"/>
    <cellStyle name="Millares 3 4 2 4 3 3 5" xfId="48997" xr:uid="{D8948872-6B47-4FB0-A494-289C2ECCC135}"/>
    <cellStyle name="Millares 3 4 2 4 3 4" xfId="7629" xr:uid="{4CCC6BA3-DB66-497B-AAE7-D9DF5B1A3959}"/>
    <cellStyle name="Millares 3 4 2 4 3 4 2" xfId="29132" xr:uid="{483DB292-C9FE-4951-AAAD-A5833872300E}"/>
    <cellStyle name="Millares 3 4 2 4 3 5" xfId="9286" xr:uid="{D6DA48B3-ADF9-4381-B153-90FFB5254095}"/>
    <cellStyle name="Millares 3 4 2 4 3 5 2" xfId="30789" xr:uid="{A1613A65-B651-4ACD-A4EC-A6AF9CE0A05D}"/>
    <cellStyle name="Millares 3 4 2 4 3 6" xfId="15921" xr:uid="{842A588D-4DC6-4C5F-B012-42F6F53063E5}"/>
    <cellStyle name="Millares 3 4 2 4 3 6 2" xfId="37424" xr:uid="{71F8E6A3-53B3-4E09-B7A2-DEC943887E68}"/>
    <cellStyle name="Millares 3 4 2 4 3 7" xfId="22526" xr:uid="{F5FC4BEF-7291-4D4D-A35A-70A6CFA0940C}"/>
    <cellStyle name="Millares 3 4 2 4 3 8" xfId="44029" xr:uid="{309482FE-C3DB-4D3F-B8C8-467341FF01F3}"/>
    <cellStyle name="Millares 3 4 2 4 4" xfId="1416" xr:uid="{F1937114-F847-4E64-B255-9400BCD40B63}"/>
    <cellStyle name="Millares 3 4 2 4 4 2" xfId="4245" xr:uid="{25559F7C-A21D-4DD7-8D76-5644237F15F7}"/>
    <cellStyle name="Millares 3 4 2 4 4 2 2" xfId="12511" xr:uid="{D1187CFB-E31D-4BE5-B5F8-4F16405FF10A}"/>
    <cellStyle name="Millares 3 4 2 4 4 2 2 2" xfId="34014" xr:uid="{FAA619EB-97E7-456D-B62D-A2051566CE6A}"/>
    <cellStyle name="Millares 3 4 2 4 4 2 3" xfId="19146" xr:uid="{6FA31D23-BCCE-4D55-934D-784C978CB547}"/>
    <cellStyle name="Millares 3 4 2 4 4 2 3 2" xfId="40649" xr:uid="{D5A2CE7E-5B45-4207-93E6-7B2BB3A4F264}"/>
    <cellStyle name="Millares 3 4 2 4 4 2 4" xfId="25751" xr:uid="{2B187140-9B87-4991-9F45-5D053019C97F}"/>
    <cellStyle name="Millares 3 4 2 4 4 2 5" xfId="47254" xr:uid="{07AD5E33-6B5B-4737-95B2-913E2E38F6C8}"/>
    <cellStyle name="Millares 3 4 2 4 4 3" xfId="6384" xr:uid="{74232B27-8EB1-4767-B8E0-0B08D5DD6C99}"/>
    <cellStyle name="Millares 3 4 2 4 4 3 2" xfId="14650" xr:uid="{2C96ECEA-0A4F-48B8-978F-FAFAB5433BE8}"/>
    <cellStyle name="Millares 3 4 2 4 4 3 2 2" xfId="36153" xr:uid="{F0EC9A42-70D7-4B6D-8613-265662581210}"/>
    <cellStyle name="Millares 3 4 2 4 4 3 3" xfId="21285" xr:uid="{A7BFC47E-04D0-48CA-8538-6C7D19D95D9F}"/>
    <cellStyle name="Millares 3 4 2 4 4 3 3 2" xfId="42788" xr:uid="{7CF8CC0E-78AD-46AD-96D7-7AE93B45D510}"/>
    <cellStyle name="Millares 3 4 2 4 4 3 4" xfId="27890" xr:uid="{894717E8-C537-4A72-A957-26D004D4C667}"/>
    <cellStyle name="Millares 3 4 2 4 4 3 5" xfId="49393" xr:uid="{E12694F5-3443-490B-9A9D-A4267F521572}"/>
    <cellStyle name="Millares 3 4 2 4 4 4" xfId="8025" xr:uid="{49460206-4E5B-4680-ABDF-15E536D35A67}"/>
    <cellStyle name="Millares 3 4 2 4 4 4 2" xfId="29528" xr:uid="{499C16EE-EE68-4088-A283-5EED345909D9}"/>
    <cellStyle name="Millares 3 4 2 4 4 5" xfId="9682" xr:uid="{2DD4986D-5047-4C16-A65A-E18E6DC04E3D}"/>
    <cellStyle name="Millares 3 4 2 4 4 5 2" xfId="31185" xr:uid="{614C9937-C478-4803-BB00-FFBBA0F31917}"/>
    <cellStyle name="Millares 3 4 2 4 4 6" xfId="16317" xr:uid="{C232C8EC-9489-4919-9C05-ED07AAF66DBF}"/>
    <cellStyle name="Millares 3 4 2 4 4 6 2" xfId="37820" xr:uid="{DB72C73A-47E6-40C4-8E37-9A128CD7CDD0}"/>
    <cellStyle name="Millares 3 4 2 4 4 7" xfId="22922" xr:uid="{86E21193-C195-4743-A9B2-127DE5B2DFE4}"/>
    <cellStyle name="Millares 3 4 2 4 4 8" xfId="44425" xr:uid="{6163A5A4-3DBA-4FFB-80D2-B043053B57CD}"/>
    <cellStyle name="Millares 3 4 2 4 5" xfId="2103" xr:uid="{056402DF-5038-43D9-8303-CB250931221C}"/>
    <cellStyle name="Millares 3 4 2 4 5 2" xfId="10369" xr:uid="{958084F2-75EC-40BA-BE23-C1524E092BFC}"/>
    <cellStyle name="Millares 3 4 2 4 5 2 2" xfId="31872" xr:uid="{0630701A-7300-4E2C-AD1A-B47712E3AA28}"/>
    <cellStyle name="Millares 3 4 2 4 5 3" xfId="17004" xr:uid="{47E54359-CEEA-4B64-8E6D-44F851F61C84}"/>
    <cellStyle name="Millares 3 4 2 4 5 3 2" xfId="38507" xr:uid="{19D06E8F-A905-4155-946D-C9432258009E}"/>
    <cellStyle name="Millares 3 4 2 4 5 4" xfId="23609" xr:uid="{B7ACB3E0-8A32-4851-9713-A59190BD15B6}"/>
    <cellStyle name="Millares 3 4 2 4 5 5" xfId="45112" xr:uid="{53A08AAB-89C2-42CF-B9E7-7EBC50E56D3F}"/>
    <cellStyle name="Millares 3 4 2 4 6" xfId="2651" xr:uid="{4D048F1F-BD38-493C-A166-0E7AD416EA1B}"/>
    <cellStyle name="Millares 3 4 2 4 6 2" xfId="10917" xr:uid="{152DCE6D-ACBE-422C-9822-EF354F1E63B4}"/>
    <cellStyle name="Millares 3 4 2 4 6 2 2" xfId="32420" xr:uid="{0F2F3A7F-1438-40A2-AE5A-54634D523180}"/>
    <cellStyle name="Millares 3 4 2 4 6 3" xfId="17552" xr:uid="{22B6F50E-EF7D-4391-BD16-EE3382DE6ED8}"/>
    <cellStyle name="Millares 3 4 2 4 6 3 2" xfId="39055" xr:uid="{BC434FF4-7310-45B8-BD7D-B058011CCF1A}"/>
    <cellStyle name="Millares 3 4 2 4 6 4" xfId="24157" xr:uid="{82715E41-4212-4432-BDDE-EEE18691AB53}"/>
    <cellStyle name="Millares 3 4 2 4 6 5" xfId="45660" xr:uid="{46CA62C0-7782-41F5-8048-85E8671670B0}"/>
    <cellStyle name="Millares 3 4 2 4 7" xfId="3299" xr:uid="{8C3CAF25-50A7-4221-8C3B-957E65008A16}"/>
    <cellStyle name="Millares 3 4 2 4 7 2" xfId="11565" xr:uid="{848551A8-D103-40F8-97BF-6327805ED1FC}"/>
    <cellStyle name="Millares 3 4 2 4 7 2 2" xfId="33068" xr:uid="{837D3C59-8AEA-4C5C-AFB6-4026588C3A57}"/>
    <cellStyle name="Millares 3 4 2 4 7 3" xfId="18200" xr:uid="{CC2C4BE8-0279-4179-8CEB-D762BD4ED7D0}"/>
    <cellStyle name="Millares 3 4 2 4 7 3 2" xfId="39703" xr:uid="{2C802EDA-38A5-42B5-98FF-61E34915B983}"/>
    <cellStyle name="Millares 3 4 2 4 7 4" xfId="24805" xr:uid="{B8433AA0-5AF7-4078-9E83-9E9607F11A4C}"/>
    <cellStyle name="Millares 3 4 2 4 7 5" xfId="46308" xr:uid="{3EF0B971-A90C-46FF-B453-7B75E63DE9F5}"/>
    <cellStyle name="Millares 3 4 2 4 8" xfId="4795" xr:uid="{7D22A457-3893-458A-B4E6-260F59D56EEE}"/>
    <cellStyle name="Millares 3 4 2 4 8 2" xfId="13061" xr:uid="{65C32454-96F0-4C43-8172-9AB71662A531}"/>
    <cellStyle name="Millares 3 4 2 4 8 2 2" xfId="34564" xr:uid="{DF9752EB-5B38-4860-B984-2944E3C74443}"/>
    <cellStyle name="Millares 3 4 2 4 8 3" xfId="19696" xr:uid="{BE4D0949-D8B3-4BD1-857C-2686BBFA364A}"/>
    <cellStyle name="Millares 3 4 2 4 8 3 2" xfId="41199" xr:uid="{D417E2C6-18E7-45D9-8FFE-C4B6227D2281}"/>
    <cellStyle name="Millares 3 4 2 4 8 4" xfId="26301" xr:uid="{B58D27E7-EE2E-4075-A2C5-A85B08B3EBB1}"/>
    <cellStyle name="Millares 3 4 2 4 8 5" xfId="47804" xr:uid="{F3825BD1-0A6C-46D3-AC8A-592E568CA32C}"/>
    <cellStyle name="Millares 3 4 2 4 9" xfId="5438" xr:uid="{F1140EDC-6AB6-4346-8B1E-8110F6BCC26A}"/>
    <cellStyle name="Millares 3 4 2 4 9 2" xfId="13704" xr:uid="{F6FB1743-3158-46B8-A20E-38BC85A6E12E}"/>
    <cellStyle name="Millares 3 4 2 4 9 2 2" xfId="35207" xr:uid="{AAECA5F3-9CC7-4E09-9981-40E7D61665F9}"/>
    <cellStyle name="Millares 3 4 2 4 9 3" xfId="20339" xr:uid="{F34D2CA7-37ED-4C1D-A5F6-CF0AC7AE059B}"/>
    <cellStyle name="Millares 3 4 2 4 9 3 2" xfId="41842" xr:uid="{14E60E68-2149-44D3-AA5A-6D7AC0A5B8E1}"/>
    <cellStyle name="Millares 3 4 2 4 9 4" xfId="26944" xr:uid="{EF30A2E0-95AC-4C0B-BD23-F0C87DE96B47}"/>
    <cellStyle name="Millares 3 4 2 4 9 5" xfId="48447" xr:uid="{73B29956-A54F-4F71-A4CF-3A885082A6C0}"/>
    <cellStyle name="Millares 3 4 2 5" xfId="341" xr:uid="{5B968273-A804-4BE2-B6B9-6E87D8B9C074}"/>
    <cellStyle name="Millares 3 4 2 5 10" xfId="15244" xr:uid="{7E621D8C-A516-4875-8F8B-C2658FE1C612}"/>
    <cellStyle name="Millares 3 4 2 5 10 2" xfId="36747" xr:uid="{306C2D2E-03D8-4341-A29F-CA9BCB945D6A}"/>
    <cellStyle name="Millares 3 4 2 5 11" xfId="21849" xr:uid="{CB1EB8A6-30B7-4BB7-A91D-2B39CAE33D6F}"/>
    <cellStyle name="Millares 3 4 2 5 12" xfId="43352" xr:uid="{91B3364A-2502-4B6C-822C-68C6D40471F4}"/>
    <cellStyle name="Millares 3 4 2 5 2" xfId="1289" xr:uid="{41498FFD-8AEF-4B95-8118-DA1308FA915F}"/>
    <cellStyle name="Millares 3 4 2 5 2 2" xfId="4118" xr:uid="{44E8DA18-424E-4ACB-BCA8-B76B94650BDB}"/>
    <cellStyle name="Millares 3 4 2 5 2 2 2" xfId="12384" xr:uid="{46C2ABFD-5B41-4B94-AC4E-0428544645BE}"/>
    <cellStyle name="Millares 3 4 2 5 2 2 2 2" xfId="33887" xr:uid="{7C03B0D8-D7DF-497A-8D22-A893312CFECD}"/>
    <cellStyle name="Millares 3 4 2 5 2 2 3" xfId="19019" xr:uid="{D08A4E5B-DE5D-4F24-ADA0-11BA152D3143}"/>
    <cellStyle name="Millares 3 4 2 5 2 2 3 2" xfId="40522" xr:uid="{FA084099-F415-4940-807E-72C52E2B1FC4}"/>
    <cellStyle name="Millares 3 4 2 5 2 2 4" xfId="25624" xr:uid="{CF5AC879-2BC1-4C96-9D67-23D9F73791DB}"/>
    <cellStyle name="Millares 3 4 2 5 2 2 5" xfId="47127" xr:uid="{E333C072-9A30-4811-9A8C-4836821F7560}"/>
    <cellStyle name="Millares 3 4 2 5 2 3" xfId="6257" xr:uid="{285646C6-B51C-485F-9C7D-764AA777753C}"/>
    <cellStyle name="Millares 3 4 2 5 2 3 2" xfId="14523" xr:uid="{EE169540-F379-4FF5-878F-7C3F629CFACF}"/>
    <cellStyle name="Millares 3 4 2 5 2 3 2 2" xfId="36026" xr:uid="{6C45DE8A-B86C-4B6B-83D1-36922C7F1D50}"/>
    <cellStyle name="Millares 3 4 2 5 2 3 3" xfId="21158" xr:uid="{2030C5F2-1ABC-4C01-A428-71CBC0AB578A}"/>
    <cellStyle name="Millares 3 4 2 5 2 3 3 2" xfId="42661" xr:uid="{D01EB7D5-C040-4CB7-8A0F-8F1355524F72}"/>
    <cellStyle name="Millares 3 4 2 5 2 3 4" xfId="27763" xr:uid="{BDCB95C1-89E2-40D6-9DE4-1FB353CE631D}"/>
    <cellStyle name="Millares 3 4 2 5 2 3 5" xfId="49266" xr:uid="{F4C317DF-8B3D-4F70-930B-D2D9AA993DD8}"/>
    <cellStyle name="Millares 3 4 2 5 2 4" xfId="7898" xr:uid="{06B9E083-EA0D-407F-9BC8-0A2E712B3DD3}"/>
    <cellStyle name="Millares 3 4 2 5 2 4 2" xfId="29401" xr:uid="{72D6DBBE-C52B-4334-898E-E932741D84CF}"/>
    <cellStyle name="Millares 3 4 2 5 2 5" xfId="9555" xr:uid="{67E46310-A5F1-4D90-A57A-498322306386}"/>
    <cellStyle name="Millares 3 4 2 5 2 5 2" xfId="31058" xr:uid="{7A06B51F-37BE-4E8D-9177-D2CF9678D8C9}"/>
    <cellStyle name="Millares 3 4 2 5 2 6" xfId="16190" xr:uid="{D68947AD-8828-4613-BB8C-8147D7DFB648}"/>
    <cellStyle name="Millares 3 4 2 5 2 6 2" xfId="37693" xr:uid="{F7AED177-FDFD-48DA-A9E2-E3DE8B63CD90}"/>
    <cellStyle name="Millares 3 4 2 5 2 7" xfId="22795" xr:uid="{EA7693F7-FBDD-463C-8961-9B90C9CAF1F6}"/>
    <cellStyle name="Millares 3 4 2 5 2 8" xfId="44298" xr:uid="{0E8C0B0A-5ED9-4CBB-BD5C-F3C181760404}"/>
    <cellStyle name="Millares 3 4 2 5 3" xfId="1976" xr:uid="{0052347C-CB43-4691-A41D-AB23C7124950}"/>
    <cellStyle name="Millares 3 4 2 5 3 2" xfId="10242" xr:uid="{D6C2DAF7-8846-4DFE-9765-630EFF2C2357}"/>
    <cellStyle name="Millares 3 4 2 5 3 2 2" xfId="31745" xr:uid="{DEF19F8A-9229-4730-AE5A-04A20511C230}"/>
    <cellStyle name="Millares 3 4 2 5 3 3" xfId="16877" xr:uid="{AC74B46A-9AE0-40FF-8054-26983967C24D}"/>
    <cellStyle name="Millares 3 4 2 5 3 3 2" xfId="38380" xr:uid="{BD15336B-4696-4849-BC51-30F8E858827F}"/>
    <cellStyle name="Millares 3 4 2 5 3 4" xfId="23482" xr:uid="{1CA921D2-CE50-4ED9-A41A-189957B6BB70}"/>
    <cellStyle name="Millares 3 4 2 5 3 5" xfId="44985" xr:uid="{FF6CA1A4-D984-4FF5-BD95-24ADF975F630}"/>
    <cellStyle name="Millares 3 4 2 5 4" xfId="2775" xr:uid="{5BF926E4-6C85-4100-81FB-C929C2C155E8}"/>
    <cellStyle name="Millares 3 4 2 5 4 2" xfId="11041" xr:uid="{00B75598-B91E-4CE1-8193-D4F39D0D5397}"/>
    <cellStyle name="Millares 3 4 2 5 4 2 2" xfId="32544" xr:uid="{7DEB3D3E-5E45-478E-8900-12371259B5A7}"/>
    <cellStyle name="Millares 3 4 2 5 4 3" xfId="17676" xr:uid="{AC07269E-9B92-42F5-A26E-9A696467DCD9}"/>
    <cellStyle name="Millares 3 4 2 5 4 3 2" xfId="39179" xr:uid="{15133630-FEEA-4E86-98E9-021435C5D7AB}"/>
    <cellStyle name="Millares 3 4 2 5 4 4" xfId="24281" xr:uid="{1619851D-E9D4-421E-88BF-8F719B8C6ABD}"/>
    <cellStyle name="Millares 3 4 2 5 4 5" xfId="45784" xr:uid="{6F484C7A-5151-462A-A850-04C2602E2681}"/>
    <cellStyle name="Millares 3 4 2 5 5" xfId="3172" xr:uid="{3FA6578D-42C0-4A4D-89AB-DF6B2A85B975}"/>
    <cellStyle name="Millares 3 4 2 5 5 2" xfId="11438" xr:uid="{0AE9391D-BACE-4882-9482-F52032860DB8}"/>
    <cellStyle name="Millares 3 4 2 5 5 2 2" xfId="32941" xr:uid="{256BB5BD-8006-4CAA-8EFB-D06DD24B4768}"/>
    <cellStyle name="Millares 3 4 2 5 5 3" xfId="18073" xr:uid="{81138EE2-FCDE-4D66-B83C-4C2CAAC5D27F}"/>
    <cellStyle name="Millares 3 4 2 5 5 3 2" xfId="39576" xr:uid="{89985C71-64CB-4F2E-AD24-082CAAAB089F}"/>
    <cellStyle name="Millares 3 4 2 5 5 4" xfId="24678" xr:uid="{089CC0F6-068D-4F08-9A29-8364E7EECA9B}"/>
    <cellStyle name="Millares 3 4 2 5 5 5" xfId="46181" xr:uid="{0B96901D-88BF-4B2F-AE8D-2FCC3FEC9F50}"/>
    <cellStyle name="Millares 3 4 2 5 6" xfId="4919" xr:uid="{30C3C99B-2DC6-4002-B505-31D02E49CA3C}"/>
    <cellStyle name="Millares 3 4 2 5 6 2" xfId="13185" xr:uid="{7C7AF90D-9E83-462F-A02B-62C363AA6531}"/>
    <cellStyle name="Millares 3 4 2 5 6 2 2" xfId="34688" xr:uid="{A46EEC1A-D1A4-4EC1-9957-264EA72C2F7B}"/>
    <cellStyle name="Millares 3 4 2 5 6 3" xfId="19820" xr:uid="{4543348F-54A3-424B-90BB-0D89A4AFCC9B}"/>
    <cellStyle name="Millares 3 4 2 5 6 3 2" xfId="41323" xr:uid="{0F58E84B-6015-4E5E-AD9A-D5E4CB280F92}"/>
    <cellStyle name="Millares 3 4 2 5 6 4" xfId="26425" xr:uid="{B1740795-B7B4-430D-B7D9-2EDC7F6B3C1C}"/>
    <cellStyle name="Millares 3 4 2 5 6 5" xfId="47928" xr:uid="{582363B4-407F-47E7-A853-262590D4B635}"/>
    <cellStyle name="Millares 3 4 2 5 7" xfId="5311" xr:uid="{D27E7D5B-A1C6-44DF-B874-1BB7540202F9}"/>
    <cellStyle name="Millares 3 4 2 5 7 2" xfId="13577" xr:uid="{9B035B32-7FE6-422A-9B10-ADE118499C2B}"/>
    <cellStyle name="Millares 3 4 2 5 7 2 2" xfId="35080" xr:uid="{EFA5DA88-31DD-430F-B1BF-846563D198AD}"/>
    <cellStyle name="Millares 3 4 2 5 7 3" xfId="20212" xr:uid="{DF2AC5AF-2801-48A1-814C-23814A29F039}"/>
    <cellStyle name="Millares 3 4 2 5 7 3 2" xfId="41715" xr:uid="{F08DCA3B-2FEF-4FCB-9136-69C8E24F24BA}"/>
    <cellStyle name="Millares 3 4 2 5 7 4" xfId="26817" xr:uid="{6C39B6FD-5733-40DA-B5B7-1944B0557224}"/>
    <cellStyle name="Millares 3 4 2 5 7 5" xfId="48320" xr:uid="{CCCFCB56-4ABB-4F0D-9EA3-9A23047D037E}"/>
    <cellStyle name="Millares 3 4 2 5 8" xfId="6952" xr:uid="{76ED33DF-D85C-41FD-9E49-397E369BC134}"/>
    <cellStyle name="Millares 3 4 2 5 8 2" xfId="28455" xr:uid="{3497CBD9-81AB-4A18-8E81-1375C21E60C9}"/>
    <cellStyle name="Millares 3 4 2 5 9" xfId="8608" xr:uid="{36211D7F-03F7-4E04-A84F-570BF4391804}"/>
    <cellStyle name="Millares 3 4 2 5 9 2" xfId="30111" xr:uid="{29981CB3-EE96-446F-AC65-05CEF7393EE4}"/>
    <cellStyle name="Millares 3 4 2 6" xfId="625" xr:uid="{CC6CA3AC-3ED7-4EDE-81C2-291A0E83E54F}"/>
    <cellStyle name="Millares 3 4 2 6 10" xfId="43634" xr:uid="{7150E306-2B3B-4C62-BA2A-CEE81340FB58}"/>
    <cellStyle name="Millares 3 4 2 6 2" xfId="1571" xr:uid="{1D7F0E4C-4FF3-434F-B6B8-C8B210350D7B}"/>
    <cellStyle name="Millares 3 4 2 6 2 2" xfId="4400" xr:uid="{063ABFDD-66D1-4DD1-8791-957328B0EACC}"/>
    <cellStyle name="Millares 3 4 2 6 2 2 2" xfId="12666" xr:uid="{10936F3C-1CD5-4FCE-BBC0-42779097E61A}"/>
    <cellStyle name="Millares 3 4 2 6 2 2 2 2" xfId="34169" xr:uid="{8D43AC35-B2BC-402C-9BC5-37CC2DE2B36A}"/>
    <cellStyle name="Millares 3 4 2 6 2 2 3" xfId="19301" xr:uid="{ADC654FD-9A86-41E4-A351-DF05CBF702DC}"/>
    <cellStyle name="Millares 3 4 2 6 2 2 3 2" xfId="40804" xr:uid="{BCC1B3E8-9199-49F4-80D5-8E9CCCF34477}"/>
    <cellStyle name="Millares 3 4 2 6 2 2 4" xfId="25906" xr:uid="{8A7E4A76-A166-4F7B-9C7D-424532C57CA3}"/>
    <cellStyle name="Millares 3 4 2 6 2 2 5" xfId="47409" xr:uid="{34288C0F-0332-4E66-92F7-DEBF502C8CB0}"/>
    <cellStyle name="Millares 3 4 2 6 2 3" xfId="6539" xr:uid="{DC60E69F-4299-4010-93A9-92FEE6DF3B76}"/>
    <cellStyle name="Millares 3 4 2 6 2 3 2" xfId="14805" xr:uid="{C5FC54A0-F563-46F8-A428-EC3027478F2E}"/>
    <cellStyle name="Millares 3 4 2 6 2 3 2 2" xfId="36308" xr:uid="{8E696B8B-CC2B-40E8-9844-4F9B77E9CC5A}"/>
    <cellStyle name="Millares 3 4 2 6 2 3 3" xfId="21440" xr:uid="{7A6DCB87-1E71-4687-BC60-BF1F7C7B2A9D}"/>
    <cellStyle name="Millares 3 4 2 6 2 3 3 2" xfId="42943" xr:uid="{74FB10C1-2D51-4D01-BB6C-2921626583F8}"/>
    <cellStyle name="Millares 3 4 2 6 2 3 4" xfId="28045" xr:uid="{D3A4DAC9-F3C4-4D64-ABBB-4EEEA1FD650E}"/>
    <cellStyle name="Millares 3 4 2 6 2 3 5" xfId="49548" xr:uid="{E3D88B76-074C-4695-8871-1B84BFDD5B5F}"/>
    <cellStyle name="Millares 3 4 2 6 2 4" xfId="8180" xr:uid="{9525814E-9CD1-4670-896A-1A3F1A8D63A8}"/>
    <cellStyle name="Millares 3 4 2 6 2 4 2" xfId="29683" xr:uid="{CE63FE48-424D-4D70-8495-3D348207DD18}"/>
    <cellStyle name="Millares 3 4 2 6 2 5" xfId="9837" xr:uid="{0C557767-78FA-4C16-8D1A-67C06AD55D15}"/>
    <cellStyle name="Millares 3 4 2 6 2 5 2" xfId="31340" xr:uid="{791F26FE-9371-4B4C-B48B-EBB580093C19}"/>
    <cellStyle name="Millares 3 4 2 6 2 6" xfId="16472" xr:uid="{B085978D-9271-4654-A30C-1FAFA56FFC22}"/>
    <cellStyle name="Millares 3 4 2 6 2 6 2" xfId="37975" xr:uid="{18A30ED5-BDE6-4962-B156-017D17574248}"/>
    <cellStyle name="Millares 3 4 2 6 2 7" xfId="23077" xr:uid="{0B12D2C3-8E9B-4090-B883-A25082840E89}"/>
    <cellStyle name="Millares 3 4 2 6 2 8" xfId="44580" xr:uid="{7DEB16B0-EEBE-4AF2-BE67-F852394F194F}"/>
    <cellStyle name="Millares 3 4 2 6 3" xfId="2258" xr:uid="{2E104BE9-87A4-42CA-803F-8BFB3C65F5E6}"/>
    <cellStyle name="Millares 3 4 2 6 3 2" xfId="10524" xr:uid="{FA26750B-61DC-4EFF-BE8E-DDBCC9645C3A}"/>
    <cellStyle name="Millares 3 4 2 6 3 2 2" xfId="32027" xr:uid="{6CCDDABD-C4E0-45D7-B6F6-014C61393F9A}"/>
    <cellStyle name="Millares 3 4 2 6 3 3" xfId="17159" xr:uid="{A32774E3-3402-43D7-BE3D-552204AC975F}"/>
    <cellStyle name="Millares 3 4 2 6 3 3 2" xfId="38662" xr:uid="{9172A7B5-9F8B-4450-8C24-068BA264EBCB}"/>
    <cellStyle name="Millares 3 4 2 6 3 4" xfId="23764" xr:uid="{F0E504C7-FBCC-43E5-8E80-27084FB665A9}"/>
    <cellStyle name="Millares 3 4 2 6 3 5" xfId="45267" xr:uid="{A20AC78C-9E25-41D5-A855-5D65C2DD47C2}"/>
    <cellStyle name="Millares 3 4 2 6 4" xfId="3454" xr:uid="{856B9240-3C70-45E5-96BE-B786605D7991}"/>
    <cellStyle name="Millares 3 4 2 6 4 2" xfId="11720" xr:uid="{D0FF47CB-4CEC-42BE-86ED-7120E00FB9BF}"/>
    <cellStyle name="Millares 3 4 2 6 4 2 2" xfId="33223" xr:uid="{F32C5330-60A2-4458-85E2-8ED6FD10CA4C}"/>
    <cellStyle name="Millares 3 4 2 6 4 3" xfId="18355" xr:uid="{C17555E0-C5B0-4C92-9521-A8745E4F217E}"/>
    <cellStyle name="Millares 3 4 2 6 4 3 2" xfId="39858" xr:uid="{8F86A977-7039-45CB-BD9C-7DED5B559ABF}"/>
    <cellStyle name="Millares 3 4 2 6 4 4" xfId="24960" xr:uid="{4D3E1F3F-9366-4FCF-A2B7-6E668C345F99}"/>
    <cellStyle name="Millares 3 4 2 6 4 5" xfId="46463" xr:uid="{404E36A1-D554-4D3E-A78B-681131116730}"/>
    <cellStyle name="Millares 3 4 2 6 5" xfId="5593" xr:uid="{CE0A925C-4B9D-44BB-B9DC-CF1E5E824220}"/>
    <cellStyle name="Millares 3 4 2 6 5 2" xfId="13859" xr:uid="{52240DA5-9E76-4444-802E-3FA36DF85342}"/>
    <cellStyle name="Millares 3 4 2 6 5 2 2" xfId="35362" xr:uid="{E952AED2-2DD2-4377-9144-5D068C15FBD6}"/>
    <cellStyle name="Millares 3 4 2 6 5 3" xfId="20494" xr:uid="{2D521314-4690-4160-89E4-181483DD79CC}"/>
    <cellStyle name="Millares 3 4 2 6 5 3 2" xfId="41997" xr:uid="{D7AD510F-1CF7-49E0-B743-698FADB5E00C}"/>
    <cellStyle name="Millares 3 4 2 6 5 4" xfId="27099" xr:uid="{33628760-0F05-4D0D-B5DB-79EFDB067A27}"/>
    <cellStyle name="Millares 3 4 2 6 5 5" xfId="48602" xr:uid="{CEE1A153-0D55-401A-9970-D825C5CBD386}"/>
    <cellStyle name="Millares 3 4 2 6 6" xfId="7234" xr:uid="{C785F607-3361-4EB0-8A71-F051500872D1}"/>
    <cellStyle name="Millares 3 4 2 6 6 2" xfId="28737" xr:uid="{B763CF51-068A-4196-9612-C056649D86D8}"/>
    <cellStyle name="Millares 3 4 2 6 7" xfId="8891" xr:uid="{55D4150C-A556-4022-B1AD-C80B6C951BD7}"/>
    <cellStyle name="Millares 3 4 2 6 7 2" xfId="30394" xr:uid="{03D50FD4-12FA-4A18-AC2F-F9C07D71448E}"/>
    <cellStyle name="Millares 3 4 2 6 8" xfId="15526" xr:uid="{6807D0D5-7546-4191-9115-5FB93418EF8B}"/>
    <cellStyle name="Millares 3 4 2 6 8 2" xfId="37029" xr:uid="{CA1A37A9-5670-495F-8595-23DB9C15FB46}"/>
    <cellStyle name="Millares 3 4 2 6 9" xfId="22131" xr:uid="{4EF932D7-CA54-4943-84FC-5D5F7EB5F915}"/>
    <cellStyle name="Millares 3 4 2 7" xfId="893" xr:uid="{5DD9BF78-D0DC-4CE1-A809-B573EDFEF22A}"/>
    <cellStyle name="Millares 3 4 2 7 2" xfId="3722" xr:uid="{89A587F0-3AB3-43D3-BF43-FBA813259C11}"/>
    <cellStyle name="Millares 3 4 2 7 2 2" xfId="11988" xr:uid="{1D0351BC-E4EB-4CE4-97DA-12E2C6E4C4AA}"/>
    <cellStyle name="Millares 3 4 2 7 2 2 2" xfId="33491" xr:uid="{56E739F9-0B6E-40AB-8201-A780793D69E7}"/>
    <cellStyle name="Millares 3 4 2 7 2 3" xfId="18623" xr:uid="{5DCA6653-087B-4FA9-90BC-CBA0631D684F}"/>
    <cellStyle name="Millares 3 4 2 7 2 3 2" xfId="40126" xr:uid="{A22C3DB2-0A65-452F-81B5-F751F2B3E5AB}"/>
    <cellStyle name="Millares 3 4 2 7 2 4" xfId="25228" xr:uid="{1D6143C8-0814-472F-8148-8F828054ECC0}"/>
    <cellStyle name="Millares 3 4 2 7 2 5" xfId="46731" xr:uid="{3B664F8B-7B71-493D-859E-B6AF368FCEB2}"/>
    <cellStyle name="Millares 3 4 2 7 3" xfId="5861" xr:uid="{E4DA74E6-4550-4902-807D-A1C74140C9AF}"/>
    <cellStyle name="Millares 3 4 2 7 3 2" xfId="14127" xr:uid="{ADB1D209-27DC-4745-9BB3-ED0EF06ED3FA}"/>
    <cellStyle name="Millares 3 4 2 7 3 2 2" xfId="35630" xr:uid="{B0265261-7A79-4900-AC0C-255E53B34D9E}"/>
    <cellStyle name="Millares 3 4 2 7 3 3" xfId="20762" xr:uid="{2C57FF65-EE9C-46F4-9521-E8A6CE34D885}"/>
    <cellStyle name="Millares 3 4 2 7 3 3 2" xfId="42265" xr:uid="{1572E0FE-5543-46F9-83AF-973B5F40F015}"/>
    <cellStyle name="Millares 3 4 2 7 3 4" xfId="27367" xr:uid="{FA019A9E-E0D5-4FF5-99B8-8ED08A6C6E45}"/>
    <cellStyle name="Millares 3 4 2 7 3 5" xfId="48870" xr:uid="{04871214-4BB0-497E-B13F-53D33E7AC54B}"/>
    <cellStyle name="Millares 3 4 2 7 4" xfId="7502" xr:uid="{733C1800-04CD-47AC-B400-013F635616C3}"/>
    <cellStyle name="Millares 3 4 2 7 4 2" xfId="29005" xr:uid="{DFD7D8BF-AA21-490E-A217-D64DBA77B73B}"/>
    <cellStyle name="Millares 3 4 2 7 5" xfId="9159" xr:uid="{9DFDD894-4F8C-480A-BA3B-A2DB10384BE6}"/>
    <cellStyle name="Millares 3 4 2 7 5 2" xfId="30662" xr:uid="{6714FBCD-7ED2-489E-8BC1-CE8D2D686969}"/>
    <cellStyle name="Millares 3 4 2 7 6" xfId="15794" xr:uid="{D1FE7D04-5A83-48D0-B617-9BBAAE00218C}"/>
    <cellStyle name="Millares 3 4 2 7 6 2" xfId="37297" xr:uid="{E7896F12-21D8-4A08-AAF5-E20EBB4B28CA}"/>
    <cellStyle name="Millares 3 4 2 7 7" xfId="22399" xr:uid="{766AE1B5-1FA1-4798-B8A7-AB5C6D56BC13}"/>
    <cellStyle name="Millares 3 4 2 7 8" xfId="43902" xr:uid="{C534BE06-8800-4B3F-B02C-64D2B4D8A8CA}"/>
    <cellStyle name="Millares 3 4 2 8" xfId="1154" xr:uid="{3D5D6626-76DC-44E5-80B5-841B6C2CC588}"/>
    <cellStyle name="Millares 3 4 2 8 2" xfId="3983" xr:uid="{16CB3FBE-B707-4222-9CFC-8BD6C62CBF14}"/>
    <cellStyle name="Millares 3 4 2 8 2 2" xfId="12249" xr:uid="{4653E29A-3C4B-4B34-B471-1C78E732813E}"/>
    <cellStyle name="Millares 3 4 2 8 2 2 2" xfId="33752" xr:uid="{5C5BFE85-A97A-4B16-B7F0-AF51036F7806}"/>
    <cellStyle name="Millares 3 4 2 8 2 3" xfId="18884" xr:uid="{8B93CA55-A0A0-48DC-B95C-0B3F2CEC2AFA}"/>
    <cellStyle name="Millares 3 4 2 8 2 3 2" xfId="40387" xr:uid="{69F4549C-2E00-47A0-8FE6-5C767C876481}"/>
    <cellStyle name="Millares 3 4 2 8 2 4" xfId="25489" xr:uid="{BE1BBDAF-2521-47B1-8050-82ACE94D8702}"/>
    <cellStyle name="Millares 3 4 2 8 2 5" xfId="46992" xr:uid="{C81DAD9B-CC4A-4FF9-AFB0-5B8B6DC6E5A0}"/>
    <cellStyle name="Millares 3 4 2 8 3" xfId="6122" xr:uid="{770088F0-4B95-4C0B-BB95-583027011E7E}"/>
    <cellStyle name="Millares 3 4 2 8 3 2" xfId="14388" xr:uid="{117FE2C9-079C-41F3-94B3-41E917FAC5D2}"/>
    <cellStyle name="Millares 3 4 2 8 3 2 2" xfId="35891" xr:uid="{6CD5AC7E-310C-4E26-A0AF-9C1E4FEF65FC}"/>
    <cellStyle name="Millares 3 4 2 8 3 3" xfId="21023" xr:uid="{8CF7D078-0AD7-4286-ACA9-698A5A06108D}"/>
    <cellStyle name="Millares 3 4 2 8 3 3 2" xfId="42526" xr:uid="{22AD3D7E-9037-4A22-BAB9-BF148FB3DC4A}"/>
    <cellStyle name="Millares 3 4 2 8 3 4" xfId="27628" xr:uid="{95202714-2FC4-47D8-B945-1BCFCC07973D}"/>
    <cellStyle name="Millares 3 4 2 8 3 5" xfId="49131" xr:uid="{76D3D284-8BEB-45D8-AF45-0D32063DBDA8}"/>
    <cellStyle name="Millares 3 4 2 8 4" xfId="7763" xr:uid="{FB135D94-769F-4094-84A9-8A099302E7DB}"/>
    <cellStyle name="Millares 3 4 2 8 4 2" xfId="29266" xr:uid="{0B021092-3A12-429E-B83E-56A1F591729B}"/>
    <cellStyle name="Millares 3 4 2 8 5" xfId="9420" xr:uid="{5CE28AA4-A80E-4169-BA61-835C202878B4}"/>
    <cellStyle name="Millares 3 4 2 8 5 2" xfId="30923" xr:uid="{99062FB0-EEC2-4BB2-9343-3132AB77F2C8}"/>
    <cellStyle name="Millares 3 4 2 8 6" xfId="16055" xr:uid="{D5B3D309-D9B7-40D1-ABCA-5902A1B0BD2A}"/>
    <cellStyle name="Millares 3 4 2 8 6 2" xfId="37558" xr:uid="{679C39CA-896F-4E50-873B-9A0BCBA9B5E0}"/>
    <cellStyle name="Millares 3 4 2 8 7" xfId="22660" xr:uid="{998D4C8D-00EF-4940-A623-B3D190B42C9A}"/>
    <cellStyle name="Millares 3 4 2 8 8" xfId="44163" xr:uid="{FEDC7A32-2658-4C10-9A32-32D7A096CB13}"/>
    <cellStyle name="Millares 3 4 2 9" xfId="1842" xr:uid="{68945CF1-3A39-4437-A228-78F2D628B3B2}"/>
    <cellStyle name="Millares 3 4 2 9 2" xfId="10108" xr:uid="{025B8968-2C9C-48B6-9F9F-F3932E2EF23F}"/>
    <cellStyle name="Millares 3 4 2 9 2 2" xfId="31611" xr:uid="{16494638-343C-471C-9955-B736F448737A}"/>
    <cellStyle name="Millares 3 4 2 9 3" xfId="16743" xr:uid="{B8F5F6E0-69E3-4A41-8AAB-B398DF792466}"/>
    <cellStyle name="Millares 3 4 2 9 3 2" xfId="38246" xr:uid="{CD2D3138-6C39-43B3-B122-CC19ADCAFB71}"/>
    <cellStyle name="Millares 3 4 2 9 4" xfId="23348" xr:uid="{746FECAC-9D04-4858-A333-E83D27187BEA}"/>
    <cellStyle name="Millares 3 4 2 9 5" xfId="44851" xr:uid="{62F5F791-B24A-4953-B13B-4C0CAF99971F}"/>
    <cellStyle name="Millares 3 4 3" xfId="155" xr:uid="{5331D548-F1A5-443F-815D-67A91DAED0EA}"/>
    <cellStyle name="Millares 3 4 3 10" xfId="4692" xr:uid="{34A3CFBC-1778-4376-AA8E-5958E1C85167}"/>
    <cellStyle name="Millares 3 4 3 10 2" xfId="12958" xr:uid="{52F94744-89AF-4DB4-9FB3-6FED36BED1E9}"/>
    <cellStyle name="Millares 3 4 3 10 2 2" xfId="34461" xr:uid="{22868F59-7189-4011-BD1B-BC42645AC72F}"/>
    <cellStyle name="Millares 3 4 3 10 3" xfId="19593" xr:uid="{A6F2D3D2-EC85-430F-9138-1688DA03953A}"/>
    <cellStyle name="Millares 3 4 3 10 3 2" xfId="41096" xr:uid="{8F44D39A-F9A8-4C99-BC62-8CDBC9948CA3}"/>
    <cellStyle name="Millares 3 4 3 10 4" xfId="26198" xr:uid="{F7CD1D71-86DB-4FE7-B251-D5F8578FC2FC}"/>
    <cellStyle name="Millares 3 4 3 10 5" xfId="47701" xr:uid="{F5B97FE8-8EBA-42DB-B7CD-8E018C3971DD}"/>
    <cellStyle name="Millares 3 4 3 11" xfId="5195" xr:uid="{237350FD-43CC-4650-8CFB-3AD80712A1A9}"/>
    <cellStyle name="Millares 3 4 3 11 2" xfId="13461" xr:uid="{0995ED2A-D503-4A56-ADEA-26F3FC0810F8}"/>
    <cellStyle name="Millares 3 4 3 11 2 2" xfId="34964" xr:uid="{6C6A4067-89C0-4BF6-8542-3A7B18BB0714}"/>
    <cellStyle name="Millares 3 4 3 11 3" xfId="20096" xr:uid="{542E667B-3D66-49D1-B09E-EF4CB6AE379E}"/>
    <cellStyle name="Millares 3 4 3 11 3 2" xfId="41599" xr:uid="{114DEE6F-D507-4A35-A021-BF18325E7AFA}"/>
    <cellStyle name="Millares 3 4 3 11 4" xfId="26701" xr:uid="{07922F55-B456-4C54-AC94-9432E68366D2}"/>
    <cellStyle name="Millares 3 4 3 11 5" xfId="48204" xr:uid="{0B248AB8-F324-49C7-BBC1-99773AFAB786}"/>
    <cellStyle name="Millares 3 4 3 12" xfId="6836" xr:uid="{8A6A3EAD-4F49-4EF6-A3EF-A8546B72FD3C}"/>
    <cellStyle name="Millares 3 4 3 12 2" xfId="28339" xr:uid="{0A6B708E-46E8-49BC-AC50-4BFDA4D30986}"/>
    <cellStyle name="Millares 3 4 3 13" xfId="8490" xr:uid="{996D8028-3345-4E44-B68A-76FCB4470A93}"/>
    <cellStyle name="Millares 3 4 3 13 2" xfId="29993" xr:uid="{F2579E92-D53B-46B2-AE07-B9FCCC293847}"/>
    <cellStyle name="Millares 3 4 3 14" xfId="15129" xr:uid="{A71E4606-92D1-4F02-8AAE-AE65DEF62237}"/>
    <cellStyle name="Millares 3 4 3 14 2" xfId="36632" xr:uid="{49789344-C10D-41C8-9A52-DADA21572AF4}"/>
    <cellStyle name="Millares 3 4 3 15" xfId="21734" xr:uid="{409CC4EA-B689-4809-A3B9-2705E74C920C}"/>
    <cellStyle name="Millares 3 4 3 16" xfId="43237" xr:uid="{5870F16F-4C42-4D7B-ACFB-59521763931C}"/>
    <cellStyle name="Millares 3 4 3 2" xfId="487" xr:uid="{11A850CB-317C-44C7-9B28-221625F72188}"/>
    <cellStyle name="Millares 3 4 3 2 10" xfId="7098" xr:uid="{24A23E21-8DA8-4770-A305-BDB60B8DE85E}"/>
    <cellStyle name="Millares 3 4 3 2 10 2" xfId="28601" xr:uid="{AA584D6F-C128-495D-B787-42F3756641EB}"/>
    <cellStyle name="Millares 3 4 3 2 11" xfId="8754" xr:uid="{56FB3E9F-3F47-44A4-9D46-666AC632C773}"/>
    <cellStyle name="Millares 3 4 3 2 11 2" xfId="30257" xr:uid="{FFB38D7F-D894-4CA6-8AF5-CB6D3B1618AF}"/>
    <cellStyle name="Millares 3 4 3 2 12" xfId="15390" xr:uid="{2FE05F7D-8746-404E-90A0-1374569F2478}"/>
    <cellStyle name="Millares 3 4 3 2 12 2" xfId="36893" xr:uid="{272A91FD-5D5A-4EA9-A0F1-1F6D9EE9A137}"/>
    <cellStyle name="Millares 3 4 3 2 13" xfId="21995" xr:uid="{30D006E7-1AD2-4AA7-B234-F4D52A87E06D}"/>
    <cellStyle name="Millares 3 4 3 2 14" xfId="43498" xr:uid="{4054ABF8-6BA0-4BB7-AB07-B965EF75824A}"/>
    <cellStyle name="Millares 3 4 3 2 2" xfId="769" xr:uid="{3A06FC2D-56E7-41F1-BB4C-42F0DD85F6BE}"/>
    <cellStyle name="Millares 3 4 3 2 2 10" xfId="15670" xr:uid="{5FBB83B7-0D61-486C-A023-3EE115A51AF3}"/>
    <cellStyle name="Millares 3 4 3 2 2 10 2" xfId="37173" xr:uid="{58A39DDC-AFD8-4FCF-B99E-E8CD577346C1}"/>
    <cellStyle name="Millares 3 4 3 2 2 11" xfId="22275" xr:uid="{20932657-40D1-40C6-A138-449B2139375D}"/>
    <cellStyle name="Millares 3 4 3 2 2 12" xfId="43778" xr:uid="{51037D53-4F71-48B6-9850-186A0822B403}"/>
    <cellStyle name="Millares 3 4 3 2 2 2" xfId="1715" xr:uid="{096AA2BD-AEA4-43AF-8D06-44900CFE5BAD}"/>
    <cellStyle name="Millares 3 4 3 2 2 2 2" xfId="4544" xr:uid="{9D7990A0-BBBA-46C3-8CF2-ADC4206F2B57}"/>
    <cellStyle name="Millares 3 4 3 2 2 2 2 2" xfId="12810" xr:uid="{4E08BEB8-70F8-418B-A958-7022EB3339C9}"/>
    <cellStyle name="Millares 3 4 3 2 2 2 2 2 2" xfId="34313" xr:uid="{F727F0AC-4A84-4BC8-A726-088F16062394}"/>
    <cellStyle name="Millares 3 4 3 2 2 2 2 3" xfId="19445" xr:uid="{F8F17F9B-9D68-420A-83B3-4BA1F4EB58E9}"/>
    <cellStyle name="Millares 3 4 3 2 2 2 2 3 2" xfId="40948" xr:uid="{F90512AB-989E-4EC3-A4E9-5956D37519B3}"/>
    <cellStyle name="Millares 3 4 3 2 2 2 2 4" xfId="26050" xr:uid="{63EB8BE3-40A6-4AAE-B804-FE30555AECF9}"/>
    <cellStyle name="Millares 3 4 3 2 2 2 2 5" xfId="47553" xr:uid="{779767A7-1EB4-4E1B-8517-AFC1BCB175B9}"/>
    <cellStyle name="Millares 3 4 3 2 2 2 3" xfId="6683" xr:uid="{14990E7F-7C3B-4D6A-AB3F-174F95EE99AE}"/>
    <cellStyle name="Millares 3 4 3 2 2 2 3 2" xfId="14949" xr:uid="{2E075853-992F-42A1-BE1F-95C9F47C83DC}"/>
    <cellStyle name="Millares 3 4 3 2 2 2 3 2 2" xfId="36452" xr:uid="{0A8B37DD-2CFA-4343-8328-52072ADEABD6}"/>
    <cellStyle name="Millares 3 4 3 2 2 2 3 3" xfId="21584" xr:uid="{9DF6A5BC-8E41-478B-BD63-C4F1E6BDA2CB}"/>
    <cellStyle name="Millares 3 4 3 2 2 2 3 3 2" xfId="43087" xr:uid="{8B1E5CD1-23C4-47DC-8D39-B8536E07AAAC}"/>
    <cellStyle name="Millares 3 4 3 2 2 2 3 4" xfId="28189" xr:uid="{39B9F697-AA54-4E02-84C1-2A5AE80CF6C5}"/>
    <cellStyle name="Millares 3 4 3 2 2 2 3 5" xfId="49692" xr:uid="{4001F368-6C20-47DF-A83C-403A7627218F}"/>
    <cellStyle name="Millares 3 4 3 2 2 2 4" xfId="8324" xr:uid="{0B43AA1B-FAB3-4EDE-B591-DB4488C3F7FC}"/>
    <cellStyle name="Millares 3 4 3 2 2 2 4 2" xfId="29827" xr:uid="{C84D83B0-0C7B-43D0-8909-B2FD18862627}"/>
    <cellStyle name="Millares 3 4 3 2 2 2 5" xfId="9981" xr:uid="{C5851628-1A8D-4EF2-949A-75A79EFD1184}"/>
    <cellStyle name="Millares 3 4 3 2 2 2 5 2" xfId="31484" xr:uid="{088A6792-51BA-4AA1-8F67-9D77BC9C149F}"/>
    <cellStyle name="Millares 3 4 3 2 2 2 6" xfId="16616" xr:uid="{D87A976F-77FD-4815-B892-D7AB0ACB29BC}"/>
    <cellStyle name="Millares 3 4 3 2 2 2 6 2" xfId="38119" xr:uid="{F173A581-7DCC-4696-9E5E-26D82BD9133E}"/>
    <cellStyle name="Millares 3 4 3 2 2 2 7" xfId="23221" xr:uid="{F737A8B3-C25F-4CAB-A584-22486114BA34}"/>
    <cellStyle name="Millares 3 4 3 2 2 2 8" xfId="44724" xr:uid="{F695CC14-0289-4F03-A114-DE995045209A}"/>
    <cellStyle name="Millares 3 4 3 2 2 3" xfId="2402" xr:uid="{C8C83E0C-3C78-490B-B703-F64A8E3435CF}"/>
    <cellStyle name="Millares 3 4 3 2 2 3 2" xfId="10668" xr:uid="{51AD034A-7044-4AFD-B6BD-856F30A8AD1E}"/>
    <cellStyle name="Millares 3 4 3 2 2 3 2 2" xfId="32171" xr:uid="{F37C09A9-D9D1-41C3-AA37-A6453D337021}"/>
    <cellStyle name="Millares 3 4 3 2 2 3 3" xfId="17303" xr:uid="{46566BE2-14C7-457E-A07E-54DEE8D1D0D9}"/>
    <cellStyle name="Millares 3 4 3 2 2 3 3 2" xfId="38806" xr:uid="{46108FF0-C67C-4799-B795-01680B673404}"/>
    <cellStyle name="Millares 3 4 3 2 2 3 4" xfId="23908" xr:uid="{45ABFF21-B12D-45D6-AE03-B3782897B29F}"/>
    <cellStyle name="Millares 3 4 3 2 2 3 5" xfId="45411" xr:uid="{48F08FBD-9744-4678-AA65-B420075611C9}"/>
    <cellStyle name="Millares 3 4 3 2 2 4" xfId="2919" xr:uid="{E9A42665-026B-4D35-875F-7E3E790C3C0F}"/>
    <cellStyle name="Millares 3 4 3 2 2 4 2" xfId="11185" xr:uid="{8DAB0820-0F36-4A01-BF3C-37A50B9DE2E8}"/>
    <cellStyle name="Millares 3 4 3 2 2 4 2 2" xfId="32688" xr:uid="{3C994BE3-77C7-455D-843B-704268260E23}"/>
    <cellStyle name="Millares 3 4 3 2 2 4 3" xfId="17820" xr:uid="{7C66423B-8C51-45B1-B6DF-ED467CB40778}"/>
    <cellStyle name="Millares 3 4 3 2 2 4 3 2" xfId="39323" xr:uid="{384BCFC7-8503-4CCD-A05D-6F401259A32A}"/>
    <cellStyle name="Millares 3 4 3 2 2 4 4" xfId="24425" xr:uid="{175F9BE0-DBE6-43EA-BCC8-017BD8D63FE4}"/>
    <cellStyle name="Millares 3 4 3 2 2 4 5" xfId="45928" xr:uid="{1E2280C0-6FB2-43E2-9BC2-6F242CB0F8F5}"/>
    <cellStyle name="Millares 3 4 3 2 2 5" xfId="3598" xr:uid="{7108AD69-C16F-426C-B650-05107D85D81A}"/>
    <cellStyle name="Millares 3 4 3 2 2 5 2" xfId="11864" xr:uid="{5CD60CD0-F4B1-4B3F-9FC8-7B4DA5534401}"/>
    <cellStyle name="Millares 3 4 3 2 2 5 2 2" xfId="33367" xr:uid="{DA43D27F-CBD8-4472-9B38-D634F975D397}"/>
    <cellStyle name="Millares 3 4 3 2 2 5 3" xfId="18499" xr:uid="{3C975E73-CF17-4E1C-848D-9AB2F222C3B0}"/>
    <cellStyle name="Millares 3 4 3 2 2 5 3 2" xfId="40002" xr:uid="{AA30F898-5F50-4E3D-A31F-2727923371E2}"/>
    <cellStyle name="Millares 3 4 3 2 2 5 4" xfId="25104" xr:uid="{F666031F-A4D3-4833-B997-A62F548616A3}"/>
    <cellStyle name="Millares 3 4 3 2 2 5 5" xfId="46607" xr:uid="{90651572-E7DE-4E8B-84BA-56D290ADB63A}"/>
    <cellStyle name="Millares 3 4 3 2 2 6" xfId="5063" xr:uid="{C7BC80DE-49CD-4D39-96C4-5F830040F556}"/>
    <cellStyle name="Millares 3 4 3 2 2 6 2" xfId="13329" xr:uid="{F84E5C5F-9012-457F-A558-0AF91A78221B}"/>
    <cellStyle name="Millares 3 4 3 2 2 6 2 2" xfId="34832" xr:uid="{DC2414AB-9524-447F-A92E-54A7EE9A2F3F}"/>
    <cellStyle name="Millares 3 4 3 2 2 6 3" xfId="19964" xr:uid="{FF7C121E-062C-405A-8975-41877A97BE84}"/>
    <cellStyle name="Millares 3 4 3 2 2 6 3 2" xfId="41467" xr:uid="{6E469BA6-2108-49A9-B1BA-59D913ADE22F}"/>
    <cellStyle name="Millares 3 4 3 2 2 6 4" xfId="26569" xr:uid="{407B76C2-126E-4BE4-BFF4-44409728B715}"/>
    <cellStyle name="Millares 3 4 3 2 2 6 5" xfId="48072" xr:uid="{655FD2D1-AE74-4FDF-A141-CBB87C8D1362}"/>
    <cellStyle name="Millares 3 4 3 2 2 7" xfId="5737" xr:uid="{56A9A282-80BA-48AF-A135-EB23B92476F3}"/>
    <cellStyle name="Millares 3 4 3 2 2 7 2" xfId="14003" xr:uid="{E5DC6344-F034-4570-B1FC-48ACF1F0EABE}"/>
    <cellStyle name="Millares 3 4 3 2 2 7 2 2" xfId="35506" xr:uid="{487945B1-1811-482B-9019-B3FEAAF1051E}"/>
    <cellStyle name="Millares 3 4 3 2 2 7 3" xfId="20638" xr:uid="{E5714BE9-FABE-49C8-B486-A507307077C7}"/>
    <cellStyle name="Millares 3 4 3 2 2 7 3 2" xfId="42141" xr:uid="{9B2A89E1-7942-4A0F-9BBD-75902A568A2E}"/>
    <cellStyle name="Millares 3 4 3 2 2 7 4" xfId="27243" xr:uid="{14DE2DDE-8EE5-4CD1-924E-FF86E47485FC}"/>
    <cellStyle name="Millares 3 4 3 2 2 7 5" xfId="48746" xr:uid="{E0ABAF5A-123F-43D8-A94C-71E236E09943}"/>
    <cellStyle name="Millares 3 4 3 2 2 8" xfId="7378" xr:uid="{0743A567-DA25-4AED-9A19-6CCF7714D75D}"/>
    <cellStyle name="Millares 3 4 3 2 2 8 2" xfId="28881" xr:uid="{217A5B45-B49F-41F8-8DCE-40AD75133275}"/>
    <cellStyle name="Millares 3 4 3 2 2 9" xfId="9035" xr:uid="{44DB8380-48E3-424B-9734-B14D9715A079}"/>
    <cellStyle name="Millares 3 4 3 2 2 9 2" xfId="30538" xr:uid="{F6167888-80FA-4082-A4EE-3B63F477CC7F}"/>
    <cellStyle name="Millares 3 4 3 2 3" xfId="1039" xr:uid="{5786698E-A2F7-4B04-942F-9058AE1C435B}"/>
    <cellStyle name="Millares 3 4 3 2 3 2" xfId="3868" xr:uid="{74FB9791-923D-4C6A-AC4F-EF30464EB4C1}"/>
    <cellStyle name="Millares 3 4 3 2 3 2 2" xfId="12134" xr:uid="{69808F91-A658-44B4-8970-34E30B702583}"/>
    <cellStyle name="Millares 3 4 3 2 3 2 2 2" xfId="33637" xr:uid="{7A69B9A3-7315-4B39-9C73-E726ACDD0C90}"/>
    <cellStyle name="Millares 3 4 3 2 3 2 3" xfId="18769" xr:uid="{48992352-FF69-45AE-9474-27DD19ACD8B0}"/>
    <cellStyle name="Millares 3 4 3 2 3 2 3 2" xfId="40272" xr:uid="{9799B40B-7404-4AFD-93F1-57A551110E09}"/>
    <cellStyle name="Millares 3 4 3 2 3 2 4" xfId="25374" xr:uid="{4D5AC26F-DEC4-435F-8421-3B6AFEFCD5B5}"/>
    <cellStyle name="Millares 3 4 3 2 3 2 5" xfId="46877" xr:uid="{583A9495-DD05-41F9-8FD5-7A0B955CC066}"/>
    <cellStyle name="Millares 3 4 3 2 3 3" xfId="6007" xr:uid="{4BFEC1B1-D99E-4641-A9F2-45509BCFB2C3}"/>
    <cellStyle name="Millares 3 4 3 2 3 3 2" xfId="14273" xr:uid="{CFA9C195-8DC9-45FF-9A40-15CD2EE3B3D6}"/>
    <cellStyle name="Millares 3 4 3 2 3 3 2 2" xfId="35776" xr:uid="{085ACBC2-31B4-4B2D-A390-8697183B09B6}"/>
    <cellStyle name="Millares 3 4 3 2 3 3 3" xfId="20908" xr:uid="{F4063461-48C8-47B7-A113-A31D05E1E9DE}"/>
    <cellStyle name="Millares 3 4 3 2 3 3 3 2" xfId="42411" xr:uid="{34A2F3A2-5D12-45F7-B5FA-ADA4D8A5D079}"/>
    <cellStyle name="Millares 3 4 3 2 3 3 4" xfId="27513" xr:uid="{5D64A518-1B9F-4106-8890-517660C80243}"/>
    <cellStyle name="Millares 3 4 3 2 3 3 5" xfId="49016" xr:uid="{0863527D-5DE7-40B8-B10B-5A1ECA4AF331}"/>
    <cellStyle name="Millares 3 4 3 2 3 4" xfId="7648" xr:uid="{86C5B23C-82AF-4507-859E-29B45517894B}"/>
    <cellStyle name="Millares 3 4 3 2 3 4 2" xfId="29151" xr:uid="{7FEB2974-CFA0-4785-9E87-8E59FCC97575}"/>
    <cellStyle name="Millares 3 4 3 2 3 5" xfId="9305" xr:uid="{2919FA71-7FDB-4F3F-9741-D7561C8FF404}"/>
    <cellStyle name="Millares 3 4 3 2 3 5 2" xfId="30808" xr:uid="{A9C676AF-E57A-41C9-BBB8-288016287B44}"/>
    <cellStyle name="Millares 3 4 3 2 3 6" xfId="15940" xr:uid="{C140E722-D17B-4AE4-AA1F-3154146047A9}"/>
    <cellStyle name="Millares 3 4 3 2 3 6 2" xfId="37443" xr:uid="{0A8EFE4E-AC1D-4229-9733-04DF7D7FBC7A}"/>
    <cellStyle name="Millares 3 4 3 2 3 7" xfId="22545" xr:uid="{1D545084-8543-44AB-82FD-24D64DDEB641}"/>
    <cellStyle name="Millares 3 4 3 2 3 8" xfId="44048" xr:uid="{CEE5D721-D961-4429-A78B-390D28761888}"/>
    <cellStyle name="Millares 3 4 3 2 4" xfId="1435" xr:uid="{8426AE5D-704B-4900-B904-B9FCB3E6F3CD}"/>
    <cellStyle name="Millares 3 4 3 2 4 2" xfId="4264" xr:uid="{E676836B-8F2E-40B7-980B-969381349314}"/>
    <cellStyle name="Millares 3 4 3 2 4 2 2" xfId="12530" xr:uid="{C43A8552-A3A7-45CD-9EE3-9723DFF2CDF9}"/>
    <cellStyle name="Millares 3 4 3 2 4 2 2 2" xfId="34033" xr:uid="{CF8FEC22-CBE4-4D9F-B3DB-A78B3418A6B5}"/>
    <cellStyle name="Millares 3 4 3 2 4 2 3" xfId="19165" xr:uid="{B7B5561A-B007-4831-A832-99AF6282529C}"/>
    <cellStyle name="Millares 3 4 3 2 4 2 3 2" xfId="40668" xr:uid="{4E54B268-9017-492A-B608-6CE8B15CEB72}"/>
    <cellStyle name="Millares 3 4 3 2 4 2 4" xfId="25770" xr:uid="{1EB6C3F4-6B2F-4F9B-9A76-5F67E4BE9F23}"/>
    <cellStyle name="Millares 3 4 3 2 4 2 5" xfId="47273" xr:uid="{5A0A163E-7DE5-4E2E-824F-CE9AA57CE9F3}"/>
    <cellStyle name="Millares 3 4 3 2 4 3" xfId="6403" xr:uid="{9DB2F03C-EE7F-417D-A5E5-BE7AC2EEE9F9}"/>
    <cellStyle name="Millares 3 4 3 2 4 3 2" xfId="14669" xr:uid="{7D79DEFC-12C1-456A-BA26-323D69F3F06E}"/>
    <cellStyle name="Millares 3 4 3 2 4 3 2 2" xfId="36172" xr:uid="{6DF2E3C9-5665-43AA-B38A-4422D745CB99}"/>
    <cellStyle name="Millares 3 4 3 2 4 3 3" xfId="21304" xr:uid="{0980CBF8-F4C1-4277-BC25-B4B3F125B59D}"/>
    <cellStyle name="Millares 3 4 3 2 4 3 3 2" xfId="42807" xr:uid="{1D40C10A-F782-4CA6-A2BD-1AE5D560C3C4}"/>
    <cellStyle name="Millares 3 4 3 2 4 3 4" xfId="27909" xr:uid="{4AC5BD73-27D2-4E0E-B56F-8DA2F457A23A}"/>
    <cellStyle name="Millares 3 4 3 2 4 3 5" xfId="49412" xr:uid="{E5DC8949-9AC6-4A66-9BE5-820126B03524}"/>
    <cellStyle name="Millares 3 4 3 2 4 4" xfId="8044" xr:uid="{6F51899B-7384-4767-B191-03E96BC8D13C}"/>
    <cellStyle name="Millares 3 4 3 2 4 4 2" xfId="29547" xr:uid="{A1A4E529-0196-4F6D-A8BD-F588BE0E9B6F}"/>
    <cellStyle name="Millares 3 4 3 2 4 5" xfId="9701" xr:uid="{E308D5A6-8389-4D91-8340-059DA23590C2}"/>
    <cellStyle name="Millares 3 4 3 2 4 5 2" xfId="31204" xr:uid="{B982BB8A-344B-42D1-811C-A6C0D1A512C5}"/>
    <cellStyle name="Millares 3 4 3 2 4 6" xfId="16336" xr:uid="{8811FEE6-D5F6-4FFE-9934-D28330B4F662}"/>
    <cellStyle name="Millares 3 4 3 2 4 6 2" xfId="37839" xr:uid="{6ABA14AD-BA5D-44D5-B0CC-2C03CD658684}"/>
    <cellStyle name="Millares 3 4 3 2 4 7" xfId="22941" xr:uid="{9F4EB117-35C1-4475-97FF-303C2615A11B}"/>
    <cellStyle name="Millares 3 4 3 2 4 8" xfId="44444" xr:uid="{A310FE54-2199-445A-B5BD-62D2D0D34BFE}"/>
    <cellStyle name="Millares 3 4 3 2 5" xfId="2122" xr:uid="{98D1FF24-1220-42BD-8172-52C44C2C78D8}"/>
    <cellStyle name="Millares 3 4 3 2 5 2" xfId="10388" xr:uid="{1C16F111-FD2F-4C08-A2CA-7FABA6805F1E}"/>
    <cellStyle name="Millares 3 4 3 2 5 2 2" xfId="31891" xr:uid="{FEBF12B7-4E25-4978-9278-2E9276B8CCE6}"/>
    <cellStyle name="Millares 3 4 3 2 5 3" xfId="17023" xr:uid="{2D6EA638-01E5-46FE-B138-611C3E37206C}"/>
    <cellStyle name="Millares 3 4 3 2 5 3 2" xfId="38526" xr:uid="{54303E65-EB19-4536-A81B-E8FA84AEB855}"/>
    <cellStyle name="Millares 3 4 3 2 5 4" xfId="23628" xr:uid="{8A60D4F8-4CD4-43FF-BD5E-FBA4ACCE1C47}"/>
    <cellStyle name="Millares 3 4 3 2 5 5" xfId="45131" xr:uid="{1FCA1F4D-C157-44E5-9BF2-14C0954BF6B9}"/>
    <cellStyle name="Millares 3 4 3 2 6" xfId="2670" xr:uid="{56CE5F28-7F4C-479B-9E45-D3C457680FEC}"/>
    <cellStyle name="Millares 3 4 3 2 6 2" xfId="10936" xr:uid="{7B2ADAFC-0761-45B2-9102-D86475F206F0}"/>
    <cellStyle name="Millares 3 4 3 2 6 2 2" xfId="32439" xr:uid="{0071F2E5-3D77-4792-B88E-D3BBD6AAC442}"/>
    <cellStyle name="Millares 3 4 3 2 6 3" xfId="17571" xr:uid="{B6E3A67F-E199-40FB-ADD3-C48C8C8D944F}"/>
    <cellStyle name="Millares 3 4 3 2 6 3 2" xfId="39074" xr:uid="{034DB0A1-DC17-4959-99D2-6D7C5BBD1705}"/>
    <cellStyle name="Millares 3 4 3 2 6 4" xfId="24176" xr:uid="{51762F98-08DC-43B4-8692-E0623F00C74A}"/>
    <cellStyle name="Millares 3 4 3 2 6 5" xfId="45679" xr:uid="{33BDFB1A-B5F4-4CF2-972C-070220382F13}"/>
    <cellStyle name="Millares 3 4 3 2 7" xfId="3318" xr:uid="{9D002707-5EA1-41D6-8F01-8FF3E7BD2CEF}"/>
    <cellStyle name="Millares 3 4 3 2 7 2" xfId="11584" xr:uid="{A998B3DD-BADB-417C-B1DF-1816C73FB143}"/>
    <cellStyle name="Millares 3 4 3 2 7 2 2" xfId="33087" xr:uid="{C8460A3E-2046-4010-8325-B7664D587FD1}"/>
    <cellStyle name="Millares 3 4 3 2 7 3" xfId="18219" xr:uid="{D4CFB039-93CA-4CC9-A9BB-439FE17A96F6}"/>
    <cellStyle name="Millares 3 4 3 2 7 3 2" xfId="39722" xr:uid="{0B305D4B-47E8-4550-A0AB-CE6DAE8A84D0}"/>
    <cellStyle name="Millares 3 4 3 2 7 4" xfId="24824" xr:uid="{ACE3F90F-DCC9-4F00-ACD2-5C0DC89D0170}"/>
    <cellStyle name="Millares 3 4 3 2 7 5" xfId="46327" xr:uid="{FD924275-C366-49E0-837A-F0808DCB2BB2}"/>
    <cellStyle name="Millares 3 4 3 2 8" xfId="4814" xr:uid="{B616A7D1-90D3-4EE6-BC27-6556B5E214C1}"/>
    <cellStyle name="Millares 3 4 3 2 8 2" xfId="13080" xr:uid="{946C3601-34B5-4221-A37D-BFF503DFF83D}"/>
    <cellStyle name="Millares 3 4 3 2 8 2 2" xfId="34583" xr:uid="{8151F043-D91B-485D-8251-9A664D03D117}"/>
    <cellStyle name="Millares 3 4 3 2 8 3" xfId="19715" xr:uid="{1086463B-E477-425C-82DD-51775055DA71}"/>
    <cellStyle name="Millares 3 4 3 2 8 3 2" xfId="41218" xr:uid="{BDFE203C-561C-4070-84A8-5FB191D41B11}"/>
    <cellStyle name="Millares 3 4 3 2 8 4" xfId="26320" xr:uid="{95D24D04-7F3D-4BF0-A164-7B6CD0D6091B}"/>
    <cellStyle name="Millares 3 4 3 2 8 5" xfId="47823" xr:uid="{EC165EF0-FD33-4CD8-8CFE-74ED02228426}"/>
    <cellStyle name="Millares 3 4 3 2 9" xfId="5457" xr:uid="{7DFBD0DF-B153-4B3B-AEA5-3DC980974C20}"/>
    <cellStyle name="Millares 3 4 3 2 9 2" xfId="13723" xr:uid="{B43C8545-5594-4E31-8D2A-A640D7BFFE89}"/>
    <cellStyle name="Millares 3 4 3 2 9 2 2" xfId="35226" xr:uid="{806501E3-7765-413D-9EED-1A69A3FED98D}"/>
    <cellStyle name="Millares 3 4 3 2 9 3" xfId="20358" xr:uid="{43B8085C-3D00-4D80-81DE-5C71BF8BB348}"/>
    <cellStyle name="Millares 3 4 3 2 9 3 2" xfId="41861" xr:uid="{43DA75A9-5A78-4809-9EDF-9B8F33610852}"/>
    <cellStyle name="Millares 3 4 3 2 9 4" xfId="26963" xr:uid="{FD0FFA6A-F9D4-472E-ABDE-BD9E83BA5178}"/>
    <cellStyle name="Millares 3 4 3 2 9 5" xfId="48466" xr:uid="{F38C3E5A-CC6C-417D-9901-91BB05B720BA}"/>
    <cellStyle name="Millares 3 4 3 3" xfId="360" xr:uid="{12C2C7DF-BDF2-42EB-8EF9-3827AFC20617}"/>
    <cellStyle name="Millares 3 4 3 3 10" xfId="15263" xr:uid="{5883AAB4-4609-4196-A665-9573DC770204}"/>
    <cellStyle name="Millares 3 4 3 3 10 2" xfId="36766" xr:uid="{EABAA1E1-D07A-4CA8-BB87-116045276B51}"/>
    <cellStyle name="Millares 3 4 3 3 11" xfId="21868" xr:uid="{1339D209-6197-4BB4-8194-D144A95A24E0}"/>
    <cellStyle name="Millares 3 4 3 3 12" xfId="43371" xr:uid="{F0B27232-EC77-4576-B29B-9A0844FEE5B9}"/>
    <cellStyle name="Millares 3 4 3 3 2" xfId="1308" xr:uid="{C4791D82-3E45-4C51-97A7-56A9D54FD197}"/>
    <cellStyle name="Millares 3 4 3 3 2 2" xfId="4137" xr:uid="{D538D86C-4B3B-4A8D-A637-E5AD8F79516E}"/>
    <cellStyle name="Millares 3 4 3 3 2 2 2" xfId="12403" xr:uid="{4A8840BF-B5AD-4673-ADB2-73C834DC3A04}"/>
    <cellStyle name="Millares 3 4 3 3 2 2 2 2" xfId="33906" xr:uid="{62ADA2C5-749E-412C-9867-29B714751EBC}"/>
    <cellStyle name="Millares 3 4 3 3 2 2 3" xfId="19038" xr:uid="{E9ACBAC3-2F0B-483F-861F-2ED8B7D55622}"/>
    <cellStyle name="Millares 3 4 3 3 2 2 3 2" xfId="40541" xr:uid="{ACB1DFA1-59A6-46CD-A5D1-CE0E776C9ED9}"/>
    <cellStyle name="Millares 3 4 3 3 2 2 4" xfId="25643" xr:uid="{6134C29A-B723-4646-8FB1-D3C058E0E1BB}"/>
    <cellStyle name="Millares 3 4 3 3 2 2 5" xfId="47146" xr:uid="{D8631EBC-B405-4337-AB6F-39D875AFD74E}"/>
    <cellStyle name="Millares 3 4 3 3 2 3" xfId="6276" xr:uid="{FC6983F7-2EA9-4836-B164-51C04A895CD5}"/>
    <cellStyle name="Millares 3 4 3 3 2 3 2" xfId="14542" xr:uid="{99998F30-61E8-48AF-9492-1A723F232A21}"/>
    <cellStyle name="Millares 3 4 3 3 2 3 2 2" xfId="36045" xr:uid="{E0BFE05D-5410-412C-8ACA-46BE6C6B32FB}"/>
    <cellStyle name="Millares 3 4 3 3 2 3 3" xfId="21177" xr:uid="{F20D401A-ACF4-4F87-8A41-1A9C15308FC4}"/>
    <cellStyle name="Millares 3 4 3 3 2 3 3 2" xfId="42680" xr:uid="{E3771739-FF45-414D-8B3A-849D97748B46}"/>
    <cellStyle name="Millares 3 4 3 3 2 3 4" xfId="27782" xr:uid="{6044D152-28E8-4B51-AEAB-4BEC40255389}"/>
    <cellStyle name="Millares 3 4 3 3 2 3 5" xfId="49285" xr:uid="{88838A6E-BDA0-4AA6-876C-16A57900C089}"/>
    <cellStyle name="Millares 3 4 3 3 2 4" xfId="7917" xr:uid="{E6544AE4-C80E-4A22-B4C9-56EF05D648EA}"/>
    <cellStyle name="Millares 3 4 3 3 2 4 2" xfId="29420" xr:uid="{35B029E0-DB11-4660-B913-ACB5597D5539}"/>
    <cellStyle name="Millares 3 4 3 3 2 5" xfId="9574" xr:uid="{815DE7CC-2063-489F-8F22-4D3F045F320F}"/>
    <cellStyle name="Millares 3 4 3 3 2 5 2" xfId="31077" xr:uid="{7ACC98BD-D120-4FF2-AB7F-8391DC70821D}"/>
    <cellStyle name="Millares 3 4 3 3 2 6" xfId="16209" xr:uid="{D703AEB0-AF8D-4D65-A235-018FFE50E5DA}"/>
    <cellStyle name="Millares 3 4 3 3 2 6 2" xfId="37712" xr:uid="{6F1D4340-11AC-40E5-9C33-32A990BB1B82}"/>
    <cellStyle name="Millares 3 4 3 3 2 7" xfId="22814" xr:uid="{42FEEAD4-7BD0-4F0E-9C87-C181D6FD7C4E}"/>
    <cellStyle name="Millares 3 4 3 3 2 8" xfId="44317" xr:uid="{5939CF6A-EEEF-4B15-AB71-20691FA6CB04}"/>
    <cellStyle name="Millares 3 4 3 3 3" xfId="1995" xr:uid="{98216F30-F870-45E7-AA5B-75E89EB9F256}"/>
    <cellStyle name="Millares 3 4 3 3 3 2" xfId="10261" xr:uid="{656E9788-F24E-4409-9B00-487E3E5F942B}"/>
    <cellStyle name="Millares 3 4 3 3 3 2 2" xfId="31764" xr:uid="{31FF48E6-E7A2-4F1B-9421-C498B0D5B8FE}"/>
    <cellStyle name="Millares 3 4 3 3 3 3" xfId="16896" xr:uid="{2408FE01-BAFE-481B-9E6C-F4A30CC17AEA}"/>
    <cellStyle name="Millares 3 4 3 3 3 3 2" xfId="38399" xr:uid="{8E58EBA4-D01C-46E9-BA3B-04E29DF80590}"/>
    <cellStyle name="Millares 3 4 3 3 3 4" xfId="23501" xr:uid="{EA932CC1-B335-42E8-BAD9-A1DD442E025C}"/>
    <cellStyle name="Millares 3 4 3 3 3 5" xfId="45004" xr:uid="{DBEBE600-5106-4A01-8885-1047C9D03DC5}"/>
    <cellStyle name="Millares 3 4 3 3 4" xfId="2794" xr:uid="{88BED6F8-54A6-4D72-9254-61CF5A7D228E}"/>
    <cellStyle name="Millares 3 4 3 3 4 2" xfId="11060" xr:uid="{9406E6EB-55CA-4105-B99A-A8CF549F74E7}"/>
    <cellStyle name="Millares 3 4 3 3 4 2 2" xfId="32563" xr:uid="{12CF74C5-AD46-429F-B627-0DF5351689E6}"/>
    <cellStyle name="Millares 3 4 3 3 4 3" xfId="17695" xr:uid="{125F0976-E47B-41F8-AB5C-695E65B5E179}"/>
    <cellStyle name="Millares 3 4 3 3 4 3 2" xfId="39198" xr:uid="{1BB879B1-2595-4DE4-A769-BCAE5EF78918}"/>
    <cellStyle name="Millares 3 4 3 3 4 4" xfId="24300" xr:uid="{3FEDB4CC-99A7-48AE-AF51-C5F827A794E6}"/>
    <cellStyle name="Millares 3 4 3 3 4 5" xfId="45803" xr:uid="{99D0B18D-3AA0-4DC6-8216-3231C96B56A1}"/>
    <cellStyle name="Millares 3 4 3 3 5" xfId="3191" xr:uid="{607A9FD1-1CDF-4EF0-A375-4C25746201AF}"/>
    <cellStyle name="Millares 3 4 3 3 5 2" xfId="11457" xr:uid="{1476F93D-D6C3-4688-8DCA-239EE3368CF3}"/>
    <cellStyle name="Millares 3 4 3 3 5 2 2" xfId="32960" xr:uid="{939AE031-DB78-4704-B200-A81009C7D4E1}"/>
    <cellStyle name="Millares 3 4 3 3 5 3" xfId="18092" xr:uid="{C1D90926-0D86-467D-88A6-04B8B98B1F8F}"/>
    <cellStyle name="Millares 3 4 3 3 5 3 2" xfId="39595" xr:uid="{9F95435E-99AC-4195-8480-0A311D8A2BA3}"/>
    <cellStyle name="Millares 3 4 3 3 5 4" xfId="24697" xr:uid="{8C333456-CDB7-44C1-9693-250F7B48A8C6}"/>
    <cellStyle name="Millares 3 4 3 3 5 5" xfId="46200" xr:uid="{C96C0400-B69D-46F1-B428-02B1838C2A9D}"/>
    <cellStyle name="Millares 3 4 3 3 6" xfId="4938" xr:uid="{372C9B7C-B370-442D-A4DE-F4296569FD67}"/>
    <cellStyle name="Millares 3 4 3 3 6 2" xfId="13204" xr:uid="{455C82F6-FFE0-4D3B-8FF6-A7E71953C757}"/>
    <cellStyle name="Millares 3 4 3 3 6 2 2" xfId="34707" xr:uid="{88C64EDD-500F-4670-B921-CCAF36D2912A}"/>
    <cellStyle name="Millares 3 4 3 3 6 3" xfId="19839" xr:uid="{8B32587D-D9DF-45F2-A0DE-DA28DD8E5D2D}"/>
    <cellStyle name="Millares 3 4 3 3 6 3 2" xfId="41342" xr:uid="{A5FCEDA9-E380-44D6-8D1D-019849001795}"/>
    <cellStyle name="Millares 3 4 3 3 6 4" xfId="26444" xr:uid="{03693782-33EF-47C4-97D0-EF0F4E4A08F1}"/>
    <cellStyle name="Millares 3 4 3 3 6 5" xfId="47947" xr:uid="{A1504D52-320C-4745-BCC8-4D8446AC63C7}"/>
    <cellStyle name="Millares 3 4 3 3 7" xfId="5330" xr:uid="{74964A4F-E483-4A2D-BC89-6207BADE51B7}"/>
    <cellStyle name="Millares 3 4 3 3 7 2" xfId="13596" xr:uid="{D0DD183D-4A9F-4B6C-B887-1948E665EAF9}"/>
    <cellStyle name="Millares 3 4 3 3 7 2 2" xfId="35099" xr:uid="{33585945-C59F-411B-873B-1B4B23EC74F3}"/>
    <cellStyle name="Millares 3 4 3 3 7 3" xfId="20231" xr:uid="{F98DC3B3-6ABF-45A7-B10E-036BB95ED14A}"/>
    <cellStyle name="Millares 3 4 3 3 7 3 2" xfId="41734" xr:uid="{61379273-5B8D-4968-8F8D-F0DC799D27B7}"/>
    <cellStyle name="Millares 3 4 3 3 7 4" xfId="26836" xr:uid="{E6B85CD6-3CA8-47CD-A1E3-411FDE33C5EB}"/>
    <cellStyle name="Millares 3 4 3 3 7 5" xfId="48339" xr:uid="{205BCF04-F917-40C8-9039-047D11C26F72}"/>
    <cellStyle name="Millares 3 4 3 3 8" xfId="6971" xr:uid="{536A428F-F726-4675-A620-DC10EB1D54FE}"/>
    <cellStyle name="Millares 3 4 3 3 8 2" xfId="28474" xr:uid="{C2EB2D77-D8F2-48B9-BE86-8F014DB84361}"/>
    <cellStyle name="Millares 3 4 3 3 9" xfId="8627" xr:uid="{88C0B404-BB81-4BE1-B865-DDDA44534D6D}"/>
    <cellStyle name="Millares 3 4 3 3 9 2" xfId="30130" xr:uid="{789DAD9C-334B-41E8-8464-817BD6571996}"/>
    <cellStyle name="Millares 3 4 3 4" xfId="644" xr:uid="{37A7ECA6-7D67-488B-844B-A34F51D6A425}"/>
    <cellStyle name="Millares 3 4 3 4 10" xfId="43653" xr:uid="{77C4650C-7E7B-48A9-B922-C5AE23F7934E}"/>
    <cellStyle name="Millares 3 4 3 4 2" xfId="1590" xr:uid="{80F46D42-F907-4BDF-B10F-D5DFE0BFEB6E}"/>
    <cellStyle name="Millares 3 4 3 4 2 2" xfId="4419" xr:uid="{6F1B7043-A259-45BA-A962-AE69BE635F5C}"/>
    <cellStyle name="Millares 3 4 3 4 2 2 2" xfId="12685" xr:uid="{37C370A3-32D0-45AE-BBC2-50D60EEE6A52}"/>
    <cellStyle name="Millares 3 4 3 4 2 2 2 2" xfId="34188" xr:uid="{868A305A-470E-4BBE-AED3-3F0451285FF0}"/>
    <cellStyle name="Millares 3 4 3 4 2 2 3" xfId="19320" xr:uid="{9DD80898-80E9-4E01-B370-E199293B42BB}"/>
    <cellStyle name="Millares 3 4 3 4 2 2 3 2" xfId="40823" xr:uid="{8A3FDBBA-B5A9-4AB2-AD32-8F9BC90B45FA}"/>
    <cellStyle name="Millares 3 4 3 4 2 2 4" xfId="25925" xr:uid="{0BE8A21B-3752-4B18-B2CE-57C63E7DF637}"/>
    <cellStyle name="Millares 3 4 3 4 2 2 5" xfId="47428" xr:uid="{69A900C5-5E0C-4E8A-84E3-97260B3F6D5B}"/>
    <cellStyle name="Millares 3 4 3 4 2 3" xfId="6558" xr:uid="{0D9B16B3-66B0-413A-AFAF-575D121E55A4}"/>
    <cellStyle name="Millares 3 4 3 4 2 3 2" xfId="14824" xr:uid="{AC5F32DD-D33F-4FAE-9C25-4B820D544988}"/>
    <cellStyle name="Millares 3 4 3 4 2 3 2 2" xfId="36327" xr:uid="{BB076E16-BD63-46EE-B4FE-92FCDF432075}"/>
    <cellStyle name="Millares 3 4 3 4 2 3 3" xfId="21459" xr:uid="{D8979CFC-544E-4224-B7E3-5A8454B2680B}"/>
    <cellStyle name="Millares 3 4 3 4 2 3 3 2" xfId="42962" xr:uid="{6C2CDD67-60BE-4620-92B8-D911FE5A65C4}"/>
    <cellStyle name="Millares 3 4 3 4 2 3 4" xfId="28064" xr:uid="{8CFC79A7-A031-4FEC-8A68-3CBA38005E46}"/>
    <cellStyle name="Millares 3 4 3 4 2 3 5" xfId="49567" xr:uid="{BB695B8D-82D2-4969-8632-51153CC5491F}"/>
    <cellStyle name="Millares 3 4 3 4 2 4" xfId="8199" xr:uid="{732C1174-FF10-42A7-A829-A83B18CB6E7E}"/>
    <cellStyle name="Millares 3 4 3 4 2 4 2" xfId="29702" xr:uid="{5AB83E91-30BA-46AA-8A91-DDB97F9A7CF1}"/>
    <cellStyle name="Millares 3 4 3 4 2 5" xfId="9856" xr:uid="{53EBD4DC-7A07-4093-B13B-4DF50B02B393}"/>
    <cellStyle name="Millares 3 4 3 4 2 5 2" xfId="31359" xr:uid="{F6900A6B-5895-43AD-AA15-8404EE3B9CC9}"/>
    <cellStyle name="Millares 3 4 3 4 2 6" xfId="16491" xr:uid="{2321D133-860A-4048-B7A9-06F23AC3C006}"/>
    <cellStyle name="Millares 3 4 3 4 2 6 2" xfId="37994" xr:uid="{C8597AFD-2C56-40E7-8530-921C126AB64A}"/>
    <cellStyle name="Millares 3 4 3 4 2 7" xfId="23096" xr:uid="{E51B089B-C17D-4D6F-A0FD-385A8CA2CFA4}"/>
    <cellStyle name="Millares 3 4 3 4 2 8" xfId="44599" xr:uid="{9B10793B-5CDB-4408-80F1-92024BF5EE4C}"/>
    <cellStyle name="Millares 3 4 3 4 3" xfId="2277" xr:uid="{FE685FD6-4918-4706-A2AB-93C90B91360D}"/>
    <cellStyle name="Millares 3 4 3 4 3 2" xfId="10543" xr:uid="{804F0DD0-801C-4F1B-9D2A-483599AD4212}"/>
    <cellStyle name="Millares 3 4 3 4 3 2 2" xfId="32046" xr:uid="{E7CBEBEF-7346-4105-961D-5CEFF44CEDF5}"/>
    <cellStyle name="Millares 3 4 3 4 3 3" xfId="17178" xr:uid="{C33F6404-ED99-4686-99A0-CE8EB46549F6}"/>
    <cellStyle name="Millares 3 4 3 4 3 3 2" xfId="38681" xr:uid="{FA28BB85-8B4E-48CD-98E1-3108669CA992}"/>
    <cellStyle name="Millares 3 4 3 4 3 4" xfId="23783" xr:uid="{72F28559-1BAA-4F12-B6A2-5EFF946EF812}"/>
    <cellStyle name="Millares 3 4 3 4 3 5" xfId="45286" xr:uid="{9FBCA06A-CF91-453B-A67C-22525A8AE2C0}"/>
    <cellStyle name="Millares 3 4 3 4 4" xfId="3473" xr:uid="{D41D51F3-2074-4FB1-9E86-50B8CCD464B1}"/>
    <cellStyle name="Millares 3 4 3 4 4 2" xfId="11739" xr:uid="{8823B491-8E54-41E3-9722-3AA2DC30F188}"/>
    <cellStyle name="Millares 3 4 3 4 4 2 2" xfId="33242" xr:uid="{CB36B8AF-F6F2-4802-8618-4003346B2AB2}"/>
    <cellStyle name="Millares 3 4 3 4 4 3" xfId="18374" xr:uid="{11534D00-636C-4292-9AA9-3CECF8512156}"/>
    <cellStyle name="Millares 3 4 3 4 4 3 2" xfId="39877" xr:uid="{29C3A2E2-FBE2-47ED-A38A-90B8ECD5F113}"/>
    <cellStyle name="Millares 3 4 3 4 4 4" xfId="24979" xr:uid="{62312533-05DF-4381-8D5C-1FAF97D76C9E}"/>
    <cellStyle name="Millares 3 4 3 4 4 5" xfId="46482" xr:uid="{87FE9BB5-E99F-43E4-8758-C562DB05190C}"/>
    <cellStyle name="Millares 3 4 3 4 5" xfId="5612" xr:uid="{8A5A0A29-C0A3-4CFD-938F-3D5576772C8A}"/>
    <cellStyle name="Millares 3 4 3 4 5 2" xfId="13878" xr:uid="{D36C88C9-DF58-4BCB-BA28-D264C7F31294}"/>
    <cellStyle name="Millares 3 4 3 4 5 2 2" xfId="35381" xr:uid="{BB3C6AE8-8BBA-406A-81D2-880EFD54BD56}"/>
    <cellStyle name="Millares 3 4 3 4 5 3" xfId="20513" xr:uid="{94C1AD9C-ABB7-4784-A2C6-AC5F18097A18}"/>
    <cellStyle name="Millares 3 4 3 4 5 3 2" xfId="42016" xr:uid="{0F913AA2-CFA6-4584-9125-879700812930}"/>
    <cellStyle name="Millares 3 4 3 4 5 4" xfId="27118" xr:uid="{B5A5B615-D991-4B18-8EDF-9782E9519050}"/>
    <cellStyle name="Millares 3 4 3 4 5 5" xfId="48621" xr:uid="{2F54EC78-3FEF-4124-B8B5-1D4DEB8BFCD8}"/>
    <cellStyle name="Millares 3 4 3 4 6" xfId="7253" xr:uid="{A88A38EF-8B43-4A17-B002-35C20A6CBE8D}"/>
    <cellStyle name="Millares 3 4 3 4 6 2" xfId="28756" xr:uid="{C306E3E2-0C52-4311-A382-DD3838B2AE71}"/>
    <cellStyle name="Millares 3 4 3 4 7" xfId="8910" xr:uid="{F7B9D065-6C27-4E11-90BF-6EAC9C30C13C}"/>
    <cellStyle name="Millares 3 4 3 4 7 2" xfId="30413" xr:uid="{340C49E5-81D4-4300-A3EF-976B063F09A1}"/>
    <cellStyle name="Millares 3 4 3 4 8" xfId="15545" xr:uid="{F15B3DC4-7436-4458-BDE2-F4C5E3A65801}"/>
    <cellStyle name="Millares 3 4 3 4 8 2" xfId="37048" xr:uid="{C6A4632D-1058-4968-9665-AD2B67A392EA}"/>
    <cellStyle name="Millares 3 4 3 4 9" xfId="22150" xr:uid="{9DF8D37A-931C-4505-BD76-5D915ECB7F77}"/>
    <cellStyle name="Millares 3 4 3 5" xfId="912" xr:uid="{041E5E7E-50C6-4023-9F63-76C2E2CE40C4}"/>
    <cellStyle name="Millares 3 4 3 5 2" xfId="3741" xr:uid="{3D810F16-E859-4DBF-913E-FB65F0C682C4}"/>
    <cellStyle name="Millares 3 4 3 5 2 2" xfId="12007" xr:uid="{4CBC153F-9DED-40A6-A28B-04C04207035E}"/>
    <cellStyle name="Millares 3 4 3 5 2 2 2" xfId="33510" xr:uid="{E253C13F-7D2C-4890-93A4-533ED0ABCF03}"/>
    <cellStyle name="Millares 3 4 3 5 2 3" xfId="18642" xr:uid="{DF42D0E0-19E5-49BA-B4FA-EC1F66B06CAD}"/>
    <cellStyle name="Millares 3 4 3 5 2 3 2" xfId="40145" xr:uid="{E51A7B5F-D556-4771-BFE2-6C56DB8A5778}"/>
    <cellStyle name="Millares 3 4 3 5 2 4" xfId="25247" xr:uid="{5EAFA2E1-B836-44EC-943B-F7DA877CC86B}"/>
    <cellStyle name="Millares 3 4 3 5 2 5" xfId="46750" xr:uid="{871C08F1-EA64-45ED-B7C2-2EC5A536576A}"/>
    <cellStyle name="Millares 3 4 3 5 3" xfId="5880" xr:uid="{22C43ACF-3803-421D-8B79-C75B4E65E867}"/>
    <cellStyle name="Millares 3 4 3 5 3 2" xfId="14146" xr:uid="{5E79F3A5-DABB-4D78-BD5E-88239B4A5228}"/>
    <cellStyle name="Millares 3 4 3 5 3 2 2" xfId="35649" xr:uid="{9857068A-E15B-4276-A7DD-1E7F03FA2D9A}"/>
    <cellStyle name="Millares 3 4 3 5 3 3" xfId="20781" xr:uid="{36266DF4-DD3E-4A31-BDD9-11D0698F4F93}"/>
    <cellStyle name="Millares 3 4 3 5 3 3 2" xfId="42284" xr:uid="{5E35BD20-6021-4921-A508-FAE3ED944C45}"/>
    <cellStyle name="Millares 3 4 3 5 3 4" xfId="27386" xr:uid="{F2F74209-F1F3-4E36-99C2-F35484EF4EA0}"/>
    <cellStyle name="Millares 3 4 3 5 3 5" xfId="48889" xr:uid="{D6D6DACC-062D-42DF-ABB0-F41CED0EFDA9}"/>
    <cellStyle name="Millares 3 4 3 5 4" xfId="7521" xr:uid="{0163245C-D249-4C46-A7A5-F477A3E29FBD}"/>
    <cellStyle name="Millares 3 4 3 5 4 2" xfId="29024" xr:uid="{517B3AB6-BC9B-4D3B-AC96-1F082C22592D}"/>
    <cellStyle name="Millares 3 4 3 5 5" xfId="9178" xr:uid="{54D22F08-2AC7-46CB-B8AD-B758ACC694C8}"/>
    <cellStyle name="Millares 3 4 3 5 5 2" xfId="30681" xr:uid="{A213D7D4-D707-4DD9-8F05-A4A7376D7DB8}"/>
    <cellStyle name="Millares 3 4 3 5 6" xfId="15813" xr:uid="{6B68B014-174F-40D5-8B78-0BA13D312774}"/>
    <cellStyle name="Millares 3 4 3 5 6 2" xfId="37316" xr:uid="{B3D0A8A6-2D28-4BEF-BC8B-779416D74055}"/>
    <cellStyle name="Millares 3 4 3 5 7" xfId="22418" xr:uid="{9277BAC4-FC22-4EB3-85A1-3E5507959718}"/>
    <cellStyle name="Millares 3 4 3 5 8" xfId="43921" xr:uid="{6589EEC7-091F-4CB8-BA97-AE63A9588F1B}"/>
    <cellStyle name="Millares 3 4 3 6" xfId="1173" xr:uid="{9C82F707-8BD9-4FD8-9208-9D98AE53885C}"/>
    <cellStyle name="Millares 3 4 3 6 2" xfId="4002" xr:uid="{F3FD0C18-0708-4AA3-803C-5B65BC3878D4}"/>
    <cellStyle name="Millares 3 4 3 6 2 2" xfId="12268" xr:uid="{3744572A-7633-4D5D-AFBA-11AB06A23971}"/>
    <cellStyle name="Millares 3 4 3 6 2 2 2" xfId="33771" xr:uid="{6C3830E3-3CFB-450D-B843-877EBB2179A7}"/>
    <cellStyle name="Millares 3 4 3 6 2 3" xfId="18903" xr:uid="{B15695A7-D8DD-45B9-B65A-B7E9F0755F7B}"/>
    <cellStyle name="Millares 3 4 3 6 2 3 2" xfId="40406" xr:uid="{A541385F-7CF8-48E2-BDD7-17F7E726C383}"/>
    <cellStyle name="Millares 3 4 3 6 2 4" xfId="25508" xr:uid="{AC79D887-0664-46D9-AF7C-FDF3BD9DFE6A}"/>
    <cellStyle name="Millares 3 4 3 6 2 5" xfId="47011" xr:uid="{936667BB-0264-450B-849A-4F6F85B5D191}"/>
    <cellStyle name="Millares 3 4 3 6 3" xfId="6141" xr:uid="{D6128C86-46C5-48EC-8D9E-41E185664F7C}"/>
    <cellStyle name="Millares 3 4 3 6 3 2" xfId="14407" xr:uid="{E291FA18-D7EB-46E1-A4D6-31CE53F0721D}"/>
    <cellStyle name="Millares 3 4 3 6 3 2 2" xfId="35910" xr:uid="{3C7BEECA-D110-41A6-841F-081E711CDF9A}"/>
    <cellStyle name="Millares 3 4 3 6 3 3" xfId="21042" xr:uid="{EBF5F94F-1817-4CBC-A681-17640536E6EC}"/>
    <cellStyle name="Millares 3 4 3 6 3 3 2" xfId="42545" xr:uid="{9706633C-F06B-447D-9265-F5265AD8698F}"/>
    <cellStyle name="Millares 3 4 3 6 3 4" xfId="27647" xr:uid="{326F3F5E-DB1B-4BEF-950A-6A883F8ED5E8}"/>
    <cellStyle name="Millares 3 4 3 6 3 5" xfId="49150" xr:uid="{CFBFE429-B8A8-48FA-BA23-0F1C44263BF7}"/>
    <cellStyle name="Millares 3 4 3 6 4" xfId="7782" xr:uid="{9814B39A-80CD-4BD8-AA92-37B57D985758}"/>
    <cellStyle name="Millares 3 4 3 6 4 2" xfId="29285" xr:uid="{ABB478EA-A318-4620-8573-03A488E98793}"/>
    <cellStyle name="Millares 3 4 3 6 5" xfId="9439" xr:uid="{BF39D360-7BB6-423B-9132-1B225C3D9E25}"/>
    <cellStyle name="Millares 3 4 3 6 5 2" xfId="30942" xr:uid="{84F6CFE4-290C-4969-AD31-5D9E8A3613DA}"/>
    <cellStyle name="Millares 3 4 3 6 6" xfId="16074" xr:uid="{AA5DF8C6-C350-45B1-B894-ED0F7052E2C1}"/>
    <cellStyle name="Millares 3 4 3 6 6 2" xfId="37577" xr:uid="{A9905720-3B90-48E6-9BFC-C14ACBF659AC}"/>
    <cellStyle name="Millares 3 4 3 6 7" xfId="22679" xr:uid="{2A861F8E-AD25-415E-A145-21A356EC78C7}"/>
    <cellStyle name="Millares 3 4 3 6 8" xfId="44182" xr:uid="{047B6895-B6EA-4F89-8E47-A1EC1C3F1E86}"/>
    <cellStyle name="Millares 3 4 3 7" xfId="1861" xr:uid="{B9EB97EF-2A67-4FC6-A465-31D926F903A5}"/>
    <cellStyle name="Millares 3 4 3 7 2" xfId="10127" xr:uid="{58869BCD-8C96-4DCB-AD77-177F00B4CFC3}"/>
    <cellStyle name="Millares 3 4 3 7 2 2" xfId="31630" xr:uid="{E004352B-31D9-4894-AC14-CF0CD92C68A5}"/>
    <cellStyle name="Millares 3 4 3 7 3" xfId="16762" xr:uid="{C5E6D91E-E990-4D41-BD95-678B528FD296}"/>
    <cellStyle name="Millares 3 4 3 7 3 2" xfId="38265" xr:uid="{324D0F18-D3EA-475E-BFEB-595601822E83}"/>
    <cellStyle name="Millares 3 4 3 7 4" xfId="23367" xr:uid="{92262074-73D5-4337-8325-D0012BC1B7A4}"/>
    <cellStyle name="Millares 3 4 3 7 5" xfId="44870" xr:uid="{F1BB3415-FCCD-465F-B4ED-4951B6EC8067}"/>
    <cellStyle name="Millares 3 4 3 8" xfId="2546" xr:uid="{AF72540F-2215-4C22-BC9A-1C41A92888CD}"/>
    <cellStyle name="Millares 3 4 3 8 2" xfId="10812" xr:uid="{17454B9C-EA34-4F7F-9654-4C330CE61D63}"/>
    <cellStyle name="Millares 3 4 3 8 2 2" xfId="32315" xr:uid="{5A0698B2-E0B0-4145-A05A-8DBA95DA8342}"/>
    <cellStyle name="Millares 3 4 3 8 3" xfId="17447" xr:uid="{B91F4CD0-DAA7-43C9-8E2A-B17C6F3E9D9A}"/>
    <cellStyle name="Millares 3 4 3 8 3 2" xfId="38950" xr:uid="{8C96FB44-C9E2-43E3-9E69-1975A956CCD0}"/>
    <cellStyle name="Millares 3 4 3 8 4" xfId="24052" xr:uid="{462F00A3-5800-4A00-B2FE-FB52FE58FFD5}"/>
    <cellStyle name="Millares 3 4 3 8 5" xfId="45555" xr:uid="{DA5B7923-7365-4B85-B888-365C59C9695D}"/>
    <cellStyle name="Millares 3 4 3 9" xfId="3057" xr:uid="{704FA549-8846-4A13-9465-C60A85406CE2}"/>
    <cellStyle name="Millares 3 4 3 9 2" xfId="11323" xr:uid="{1CB55E61-6897-4ECA-8FC1-9FE9372D1A42}"/>
    <cellStyle name="Millares 3 4 3 9 2 2" xfId="32826" xr:uid="{7350B3FA-4C46-49A0-A2A0-DAADD3B9AB59}"/>
    <cellStyle name="Millares 3 4 3 9 3" xfId="17958" xr:uid="{BF94D2AA-3EE1-490D-9A05-B8FC8B32A340}"/>
    <cellStyle name="Millares 3 4 3 9 3 2" xfId="39461" xr:uid="{B7474E92-3303-41A3-A44C-53CFE124558F}"/>
    <cellStyle name="Millares 3 4 3 9 4" xfId="24563" xr:uid="{A768D9ED-BA33-49F6-AB67-02A8AD25A008}"/>
    <cellStyle name="Millares 3 4 3 9 5" xfId="46066" xr:uid="{3DE7A6C7-32A3-4721-B302-B04936CFE3F9}"/>
    <cellStyle name="Millares 3 4 4" xfId="214" xr:uid="{3C001BCE-D161-4C04-8909-1AD475A80A0C}"/>
    <cellStyle name="Millares 3 4 4 10" xfId="4733" xr:uid="{7EA43798-37D6-4B75-98CE-A0DD2D71250E}"/>
    <cellStyle name="Millares 3 4 4 10 2" xfId="12999" xr:uid="{BF8715CC-276E-4CE0-863A-58C966EFB875}"/>
    <cellStyle name="Millares 3 4 4 10 2 2" xfId="34502" xr:uid="{251D0476-0D00-49BB-9F48-4455A000F0D1}"/>
    <cellStyle name="Millares 3 4 4 10 3" xfId="19634" xr:uid="{34E699D2-EC6F-495F-81FF-E9EE2D5E5066}"/>
    <cellStyle name="Millares 3 4 4 10 3 2" xfId="41137" xr:uid="{9A02774E-6674-4F92-81F4-60F575A4E6CB}"/>
    <cellStyle name="Millares 3 4 4 10 4" xfId="26239" xr:uid="{102E791C-597F-4861-887E-BB8C59F2F4E4}"/>
    <cellStyle name="Millares 3 4 4 10 5" xfId="47742" xr:uid="{427519D9-7C12-4EFF-A02B-37BE3C64E926}"/>
    <cellStyle name="Millares 3 4 4 11" xfId="5236" xr:uid="{EA068450-BBD8-44A4-8823-18AE23108098}"/>
    <cellStyle name="Millares 3 4 4 11 2" xfId="13502" xr:uid="{D55C17F7-2638-41D4-85B3-6904FF8A066E}"/>
    <cellStyle name="Millares 3 4 4 11 2 2" xfId="35005" xr:uid="{9BDD2DE9-70AC-48F5-8009-397DA4F26DA4}"/>
    <cellStyle name="Millares 3 4 4 11 3" xfId="20137" xr:uid="{941C61C7-8ECC-4158-8C0F-F45C2A48909E}"/>
    <cellStyle name="Millares 3 4 4 11 3 2" xfId="41640" xr:uid="{40F8CB86-9FCB-460B-B71B-84F3D7050FF8}"/>
    <cellStyle name="Millares 3 4 4 11 4" xfId="26742" xr:uid="{ECF997FA-C8F3-4170-83B9-E6CB8C5F578C}"/>
    <cellStyle name="Millares 3 4 4 11 5" xfId="48245" xr:uid="{89D7C5E5-99B2-4E12-BBDA-9DB942DB9D96}"/>
    <cellStyle name="Millares 3 4 4 12" xfId="6877" xr:uid="{6DC5DE72-FF76-4CB7-8ACF-C74B1CC52ED2}"/>
    <cellStyle name="Millares 3 4 4 12 2" xfId="28380" xr:uid="{254B6249-F88F-4040-BBCA-212B559CF2E3}"/>
    <cellStyle name="Millares 3 4 4 13" xfId="8531" xr:uid="{DF0A9485-77FE-49DA-9251-71E93B31600E}"/>
    <cellStyle name="Millares 3 4 4 13 2" xfId="30034" xr:uid="{6F900962-1710-418B-B507-24CBA36A41E3}"/>
    <cellStyle name="Millares 3 4 4 14" xfId="15170" xr:uid="{C9278367-659C-41DD-A4D9-717CEA5D8F14}"/>
    <cellStyle name="Millares 3 4 4 14 2" xfId="36673" xr:uid="{78FE1883-C86A-489C-A557-CDC2E2EF5332}"/>
    <cellStyle name="Millares 3 4 4 15" xfId="21775" xr:uid="{37989A3E-69D5-4D26-AF9D-6B6827CF6394}"/>
    <cellStyle name="Millares 3 4 4 16" xfId="43278" xr:uid="{0C722985-EFE4-4F7A-9AF1-3178F2070327}"/>
    <cellStyle name="Millares 3 4 4 2" xfId="529" xr:uid="{2CDC6E56-4249-48B8-9BFE-C165FF4ECBF0}"/>
    <cellStyle name="Millares 3 4 4 2 10" xfId="7140" xr:uid="{0489281B-D3B1-4E5B-9F41-A2AF8D736ACA}"/>
    <cellStyle name="Millares 3 4 4 2 10 2" xfId="28643" xr:uid="{9CBA9304-EFEE-401A-BFCC-4F4963AD5C32}"/>
    <cellStyle name="Millares 3 4 4 2 11" xfId="8796" xr:uid="{43836C35-DEB6-4CA0-8932-679019142DDA}"/>
    <cellStyle name="Millares 3 4 4 2 11 2" xfId="30299" xr:uid="{85930BB3-6079-4592-9A63-36EB35FC5EB9}"/>
    <cellStyle name="Millares 3 4 4 2 12" xfId="15432" xr:uid="{8D2428F6-01D5-4108-83C4-90CC763C7C9E}"/>
    <cellStyle name="Millares 3 4 4 2 12 2" xfId="36935" xr:uid="{E9C473F6-47F7-41DC-9E84-4392A01C9827}"/>
    <cellStyle name="Millares 3 4 4 2 13" xfId="22037" xr:uid="{BE9212F2-3DE9-436B-AAA3-2BBF79FB31EE}"/>
    <cellStyle name="Millares 3 4 4 2 14" xfId="43540" xr:uid="{D184EA77-3FDD-4CB9-AC4E-CF32DB7AD8B2}"/>
    <cellStyle name="Millares 3 4 4 2 2" xfId="811" xr:uid="{241F97ED-59B4-4EAB-90D0-EA3C7EC9F995}"/>
    <cellStyle name="Millares 3 4 4 2 2 10" xfId="15712" xr:uid="{8BF4B568-14D4-4183-AF4A-B2F154F959E4}"/>
    <cellStyle name="Millares 3 4 4 2 2 10 2" xfId="37215" xr:uid="{F5E9CAF1-0817-4CBD-AA91-CE4BF70B6675}"/>
    <cellStyle name="Millares 3 4 4 2 2 11" xfId="22317" xr:uid="{8F015B79-DE6D-4CB7-A686-C0063022033C}"/>
    <cellStyle name="Millares 3 4 4 2 2 12" xfId="43820" xr:uid="{D5005BE1-7A26-4D99-8ACD-49305AD5C692}"/>
    <cellStyle name="Millares 3 4 4 2 2 2" xfId="1757" xr:uid="{E5A33024-0D47-4246-81FF-0C28563BCC97}"/>
    <cellStyle name="Millares 3 4 4 2 2 2 2" xfId="4586" xr:uid="{16BA74A7-D9FC-451C-9DB5-4C45BDAAACE3}"/>
    <cellStyle name="Millares 3 4 4 2 2 2 2 2" xfId="12852" xr:uid="{77AC2368-F7C8-46FA-BB17-F26EBAC1CAA1}"/>
    <cellStyle name="Millares 3 4 4 2 2 2 2 2 2" xfId="34355" xr:uid="{5414F4E2-DAAB-448E-85C0-48AF9161817B}"/>
    <cellStyle name="Millares 3 4 4 2 2 2 2 3" xfId="19487" xr:uid="{90C605D9-186A-4BA3-8F71-73A335EBFB0D}"/>
    <cellStyle name="Millares 3 4 4 2 2 2 2 3 2" xfId="40990" xr:uid="{6FEEDE52-4332-499A-A781-C31764F5659F}"/>
    <cellStyle name="Millares 3 4 4 2 2 2 2 4" xfId="26092" xr:uid="{5D3E6186-45D2-430E-858B-900CE0DD0C19}"/>
    <cellStyle name="Millares 3 4 4 2 2 2 2 5" xfId="47595" xr:uid="{C078A715-31E8-4118-8CA7-8CF760543FA9}"/>
    <cellStyle name="Millares 3 4 4 2 2 2 3" xfId="6725" xr:uid="{9ADC404B-C8D1-4D85-B717-8AA9D54A839B}"/>
    <cellStyle name="Millares 3 4 4 2 2 2 3 2" xfId="14991" xr:uid="{61E97A0D-8A80-47F6-839C-A5680B396114}"/>
    <cellStyle name="Millares 3 4 4 2 2 2 3 2 2" xfId="36494" xr:uid="{9D128DE2-3BA3-45EC-9A51-98A8AEE0C11B}"/>
    <cellStyle name="Millares 3 4 4 2 2 2 3 3" xfId="21626" xr:uid="{DD69CA0C-ABAF-41DC-A330-7CDDC5FD5784}"/>
    <cellStyle name="Millares 3 4 4 2 2 2 3 3 2" xfId="43129" xr:uid="{E8454A7F-229F-41E5-9BA4-5182F68D074A}"/>
    <cellStyle name="Millares 3 4 4 2 2 2 3 4" xfId="28231" xr:uid="{7FE24C4B-877C-46E1-9C11-B5EAB53982A6}"/>
    <cellStyle name="Millares 3 4 4 2 2 2 3 5" xfId="49734" xr:uid="{385F8229-2831-4125-BFBA-EED2365DB7EC}"/>
    <cellStyle name="Millares 3 4 4 2 2 2 4" xfId="8366" xr:uid="{E86953CE-11E2-4E39-8F98-2B1479A8C9B2}"/>
    <cellStyle name="Millares 3 4 4 2 2 2 4 2" xfId="29869" xr:uid="{20D22057-66C2-4E64-921A-DC3E811901CE}"/>
    <cellStyle name="Millares 3 4 4 2 2 2 5" xfId="10023" xr:uid="{95091D23-58DB-4755-BE72-A06EE557B5D7}"/>
    <cellStyle name="Millares 3 4 4 2 2 2 5 2" xfId="31526" xr:uid="{5F33FE26-B188-4140-A1FD-3EEE5A12BEE9}"/>
    <cellStyle name="Millares 3 4 4 2 2 2 6" xfId="16658" xr:uid="{9090BAEB-0755-40D3-96AF-8056FDABF2E6}"/>
    <cellStyle name="Millares 3 4 4 2 2 2 6 2" xfId="38161" xr:uid="{331ED5CD-7F1B-4E37-86C8-17233EE10F6D}"/>
    <cellStyle name="Millares 3 4 4 2 2 2 7" xfId="23263" xr:uid="{964DF5E2-8EF1-4AD8-920E-E6632B10F916}"/>
    <cellStyle name="Millares 3 4 4 2 2 2 8" xfId="44766" xr:uid="{DF256534-0329-47C2-A558-DB7FF84ABAC8}"/>
    <cellStyle name="Millares 3 4 4 2 2 3" xfId="2444" xr:uid="{15B15339-3054-4FDE-8968-241FB6DF921A}"/>
    <cellStyle name="Millares 3 4 4 2 2 3 2" xfId="10710" xr:uid="{839346A5-A6BD-4DC9-9D94-714B36EE39CF}"/>
    <cellStyle name="Millares 3 4 4 2 2 3 2 2" xfId="32213" xr:uid="{792141BB-9D81-4915-BA41-7161CB6D00C6}"/>
    <cellStyle name="Millares 3 4 4 2 2 3 3" xfId="17345" xr:uid="{A9CFDB25-AA95-4C5A-BFA7-31B1F9C31ECD}"/>
    <cellStyle name="Millares 3 4 4 2 2 3 3 2" xfId="38848" xr:uid="{87B6E8C7-A76B-4140-9DAF-FB597B9374A1}"/>
    <cellStyle name="Millares 3 4 4 2 2 3 4" xfId="23950" xr:uid="{7A779761-A2D1-4D21-99B5-C4428E3C363D}"/>
    <cellStyle name="Millares 3 4 4 2 2 3 5" xfId="45453" xr:uid="{FECE87EA-93A6-4FF2-A195-71F4B9F40AE6}"/>
    <cellStyle name="Millares 3 4 4 2 2 4" xfId="2961" xr:uid="{46981A7D-EB56-48A9-87EB-DE80F4FF2517}"/>
    <cellStyle name="Millares 3 4 4 2 2 4 2" xfId="11227" xr:uid="{EC1A5871-7D03-4530-9809-FEB617EB559C}"/>
    <cellStyle name="Millares 3 4 4 2 2 4 2 2" xfId="32730" xr:uid="{A59CBFCB-0D0A-4FDE-BE24-33B57D6A3514}"/>
    <cellStyle name="Millares 3 4 4 2 2 4 3" xfId="17862" xr:uid="{70D44D04-7C71-442E-B2C3-CC7A9D5D7DE0}"/>
    <cellStyle name="Millares 3 4 4 2 2 4 3 2" xfId="39365" xr:uid="{A1F71ECD-F125-4488-B9D3-78572AF9B858}"/>
    <cellStyle name="Millares 3 4 4 2 2 4 4" xfId="24467" xr:uid="{90F95073-E59F-44A6-B819-FB6143FFFC31}"/>
    <cellStyle name="Millares 3 4 4 2 2 4 5" xfId="45970" xr:uid="{BA567CDC-BA87-4F11-9DD4-0590BF57E02E}"/>
    <cellStyle name="Millares 3 4 4 2 2 5" xfId="3640" xr:uid="{D4CCC212-20EA-4BD2-B2D3-089B0DCA4EE0}"/>
    <cellStyle name="Millares 3 4 4 2 2 5 2" xfId="11906" xr:uid="{6D43AA6F-5ACB-41AC-96B7-2A634D8EDB5F}"/>
    <cellStyle name="Millares 3 4 4 2 2 5 2 2" xfId="33409" xr:uid="{C5C04B4A-8EEF-41E2-8223-AE3EADE572AC}"/>
    <cellStyle name="Millares 3 4 4 2 2 5 3" xfId="18541" xr:uid="{BFEA8336-2F40-4EBD-BB9A-06E31958D021}"/>
    <cellStyle name="Millares 3 4 4 2 2 5 3 2" xfId="40044" xr:uid="{20581773-6033-4A21-A76E-B6F2A2244AAD}"/>
    <cellStyle name="Millares 3 4 4 2 2 5 4" xfId="25146" xr:uid="{7BE2277E-61CE-4A87-A99F-8882A8E68450}"/>
    <cellStyle name="Millares 3 4 4 2 2 5 5" xfId="46649" xr:uid="{972F8A29-1C16-41AE-99C1-C814E2C0BC5E}"/>
    <cellStyle name="Millares 3 4 4 2 2 6" xfId="5105" xr:uid="{63736733-86B6-406B-AC69-C84CB1F31159}"/>
    <cellStyle name="Millares 3 4 4 2 2 6 2" xfId="13371" xr:uid="{E84D328F-9FA0-48A6-AAFE-DA0D6889752B}"/>
    <cellStyle name="Millares 3 4 4 2 2 6 2 2" xfId="34874" xr:uid="{F3B1C3CF-33B6-4023-A01E-FBA965ED58DC}"/>
    <cellStyle name="Millares 3 4 4 2 2 6 3" xfId="20006" xr:uid="{005F5A63-92F4-4A7D-BCE3-8228F3CC291F}"/>
    <cellStyle name="Millares 3 4 4 2 2 6 3 2" xfId="41509" xr:uid="{D72AEED6-657F-4E4B-8D04-47830126A8A6}"/>
    <cellStyle name="Millares 3 4 4 2 2 6 4" xfId="26611" xr:uid="{BBE8F2CD-91FF-4BE2-8FBB-1B3C28B1059C}"/>
    <cellStyle name="Millares 3 4 4 2 2 6 5" xfId="48114" xr:uid="{A6050EEF-54E8-4C4A-9067-DBF1B175A453}"/>
    <cellStyle name="Millares 3 4 4 2 2 7" xfId="5779" xr:uid="{164E792F-E24E-4F8C-907F-28C0B4AFC085}"/>
    <cellStyle name="Millares 3 4 4 2 2 7 2" xfId="14045" xr:uid="{CC25625C-CF5C-4DA7-8941-E6E1B28C83F6}"/>
    <cellStyle name="Millares 3 4 4 2 2 7 2 2" xfId="35548" xr:uid="{4F74B11F-7EE9-4629-B49B-EB88F748DCB3}"/>
    <cellStyle name="Millares 3 4 4 2 2 7 3" xfId="20680" xr:uid="{0B6B6DF2-30F5-4B80-AA90-5172E63D2090}"/>
    <cellStyle name="Millares 3 4 4 2 2 7 3 2" xfId="42183" xr:uid="{9C69D849-E3A9-4437-BE3A-93BA57BAFA57}"/>
    <cellStyle name="Millares 3 4 4 2 2 7 4" xfId="27285" xr:uid="{F48B90DD-9393-43FD-A798-0F4FC40617FE}"/>
    <cellStyle name="Millares 3 4 4 2 2 7 5" xfId="48788" xr:uid="{79B134BE-5A98-4A80-88E9-6AF93D3BF2CC}"/>
    <cellStyle name="Millares 3 4 4 2 2 8" xfId="7420" xr:uid="{94A781B2-B083-469D-BB8D-534FC0C7BCD0}"/>
    <cellStyle name="Millares 3 4 4 2 2 8 2" xfId="28923" xr:uid="{2691488E-1319-430F-8C30-5DC77F876A5C}"/>
    <cellStyle name="Millares 3 4 4 2 2 9" xfId="9077" xr:uid="{5BD847F9-730C-409E-808C-A8609FE93EAA}"/>
    <cellStyle name="Millares 3 4 4 2 2 9 2" xfId="30580" xr:uid="{F30F617D-0476-4CD3-BF4C-AB06F31607E4}"/>
    <cellStyle name="Millares 3 4 4 2 3" xfId="1081" xr:uid="{FF53CC59-61A7-4633-8EFF-AFB4226BFD47}"/>
    <cellStyle name="Millares 3 4 4 2 3 2" xfId="3910" xr:uid="{787E4653-E586-4110-87A9-BEDDBFCA5B36}"/>
    <cellStyle name="Millares 3 4 4 2 3 2 2" xfId="12176" xr:uid="{7DB89F83-045B-4AEF-8A81-D6C7B52704CD}"/>
    <cellStyle name="Millares 3 4 4 2 3 2 2 2" xfId="33679" xr:uid="{9ED88396-A1A3-4582-A986-B101AFC9AACC}"/>
    <cellStyle name="Millares 3 4 4 2 3 2 3" xfId="18811" xr:uid="{2BEEFCE8-0119-49B8-9AF8-BD9BE9CB0626}"/>
    <cellStyle name="Millares 3 4 4 2 3 2 3 2" xfId="40314" xr:uid="{AD8C69F0-596C-4FA1-8806-6303B4E3187A}"/>
    <cellStyle name="Millares 3 4 4 2 3 2 4" xfId="25416" xr:uid="{52F65C4F-4718-4600-8421-04AE669572CA}"/>
    <cellStyle name="Millares 3 4 4 2 3 2 5" xfId="46919" xr:uid="{26A79D2A-B51A-45F5-9247-AE3BB60324D5}"/>
    <cellStyle name="Millares 3 4 4 2 3 3" xfId="6049" xr:uid="{A00EE288-7945-40C1-A06B-3E1B3D19D784}"/>
    <cellStyle name="Millares 3 4 4 2 3 3 2" xfId="14315" xr:uid="{A9AC12C3-5B64-4F41-A91A-58C8B607C29F}"/>
    <cellStyle name="Millares 3 4 4 2 3 3 2 2" xfId="35818" xr:uid="{9367DBD8-4599-45EC-AF00-8A7BC69E929E}"/>
    <cellStyle name="Millares 3 4 4 2 3 3 3" xfId="20950" xr:uid="{2D2302E6-AA02-4077-A6AA-EE7A3D6AB2F9}"/>
    <cellStyle name="Millares 3 4 4 2 3 3 3 2" xfId="42453" xr:uid="{7E1C2B2F-FDD3-4C51-8BA2-85DAB874E82A}"/>
    <cellStyle name="Millares 3 4 4 2 3 3 4" xfId="27555" xr:uid="{16A8A060-8D7C-4B2A-9EAE-6F6AE988F275}"/>
    <cellStyle name="Millares 3 4 4 2 3 3 5" xfId="49058" xr:uid="{DAD8115E-E364-4943-A49B-FE86578BDA2E}"/>
    <cellStyle name="Millares 3 4 4 2 3 4" xfId="7690" xr:uid="{8BACF302-0ECB-4BE1-AC44-6026A991CE40}"/>
    <cellStyle name="Millares 3 4 4 2 3 4 2" xfId="29193" xr:uid="{41583565-C52B-4E5A-BF8D-DC0B392DB21C}"/>
    <cellStyle name="Millares 3 4 4 2 3 5" xfId="9347" xr:uid="{41072AC3-1B04-44A0-A5D3-929B22043B04}"/>
    <cellStyle name="Millares 3 4 4 2 3 5 2" xfId="30850" xr:uid="{4758842C-4926-402F-B324-C72C6207FE21}"/>
    <cellStyle name="Millares 3 4 4 2 3 6" xfId="15982" xr:uid="{48AB1844-377A-42DC-9028-E9EF55BFF6C0}"/>
    <cellStyle name="Millares 3 4 4 2 3 6 2" xfId="37485" xr:uid="{40B97F10-C3BC-4A6A-9321-0D29AC68B606}"/>
    <cellStyle name="Millares 3 4 4 2 3 7" xfId="22587" xr:uid="{D17E7454-FC52-476E-A722-5581969D652F}"/>
    <cellStyle name="Millares 3 4 4 2 3 8" xfId="44090" xr:uid="{A250461D-7F4E-4440-BB91-4ED0A18B874E}"/>
    <cellStyle name="Millares 3 4 4 2 4" xfId="1477" xr:uid="{C512BD91-109D-4ECE-9A1F-9A05C18BC067}"/>
    <cellStyle name="Millares 3 4 4 2 4 2" xfId="4306" xr:uid="{285E2490-52DB-4385-A0A9-478A9F79111B}"/>
    <cellStyle name="Millares 3 4 4 2 4 2 2" xfId="12572" xr:uid="{D6F77C8F-AF2E-4309-902C-39906E1DD6AC}"/>
    <cellStyle name="Millares 3 4 4 2 4 2 2 2" xfId="34075" xr:uid="{7B59D64D-ACD3-4559-B7D7-9970103E7FD2}"/>
    <cellStyle name="Millares 3 4 4 2 4 2 3" xfId="19207" xr:uid="{0ACD5C25-8A03-4BBD-8D92-C4ADB6BF9472}"/>
    <cellStyle name="Millares 3 4 4 2 4 2 3 2" xfId="40710" xr:uid="{636E19E3-C11D-4FAA-A359-BC78A66E39EE}"/>
    <cellStyle name="Millares 3 4 4 2 4 2 4" xfId="25812" xr:uid="{CC0A5397-C496-43D1-887F-9A6436392516}"/>
    <cellStyle name="Millares 3 4 4 2 4 2 5" xfId="47315" xr:uid="{51F06077-694A-45AC-BE5C-1DADCC2D552C}"/>
    <cellStyle name="Millares 3 4 4 2 4 3" xfId="6445" xr:uid="{453B4AE8-7763-4D27-95CA-2308A1139930}"/>
    <cellStyle name="Millares 3 4 4 2 4 3 2" xfId="14711" xr:uid="{D90E272E-3EDE-45FF-B1AD-12F5024A4042}"/>
    <cellStyle name="Millares 3 4 4 2 4 3 2 2" xfId="36214" xr:uid="{7DB3620F-0189-4B85-A8D8-CF801A0DFCE0}"/>
    <cellStyle name="Millares 3 4 4 2 4 3 3" xfId="21346" xr:uid="{4F59FEB0-66DE-4C1D-B9D4-B3CE76D58B88}"/>
    <cellStyle name="Millares 3 4 4 2 4 3 3 2" xfId="42849" xr:uid="{0806EF80-44AB-4E28-9E6C-DAE15C43AF04}"/>
    <cellStyle name="Millares 3 4 4 2 4 3 4" xfId="27951" xr:uid="{256B3518-718E-4544-987C-82C960555DB7}"/>
    <cellStyle name="Millares 3 4 4 2 4 3 5" xfId="49454" xr:uid="{C4A5980D-7E4A-4D1D-A50B-1F8E79DC1C70}"/>
    <cellStyle name="Millares 3 4 4 2 4 4" xfId="8086" xr:uid="{6AC89CFF-E9F8-4BC8-9AA6-E87748F0E9F2}"/>
    <cellStyle name="Millares 3 4 4 2 4 4 2" xfId="29589" xr:uid="{17258CCE-248F-4245-8E20-E735B787FC6F}"/>
    <cellStyle name="Millares 3 4 4 2 4 5" xfId="9743" xr:uid="{27EDB354-3A6B-43A4-9608-AB52D54C9747}"/>
    <cellStyle name="Millares 3 4 4 2 4 5 2" xfId="31246" xr:uid="{2A561CB8-F0BE-4A97-A442-0336B49EFBAE}"/>
    <cellStyle name="Millares 3 4 4 2 4 6" xfId="16378" xr:uid="{A8192E89-C97E-424D-92D6-C70EDD915AB7}"/>
    <cellStyle name="Millares 3 4 4 2 4 6 2" xfId="37881" xr:uid="{E3A7E108-2BB0-47FE-9B27-D98B363389C1}"/>
    <cellStyle name="Millares 3 4 4 2 4 7" xfId="22983" xr:uid="{E448F39A-9657-40B1-8222-54D1E09F267D}"/>
    <cellStyle name="Millares 3 4 4 2 4 8" xfId="44486" xr:uid="{48AFB287-E8FC-4497-A4E3-99838600AE01}"/>
    <cellStyle name="Millares 3 4 4 2 5" xfId="2164" xr:uid="{4D2EEDB0-E64B-491A-A85D-0A56CFF0C3DB}"/>
    <cellStyle name="Millares 3 4 4 2 5 2" xfId="10430" xr:uid="{03FE2EF8-9269-4D00-913A-69F18B821326}"/>
    <cellStyle name="Millares 3 4 4 2 5 2 2" xfId="31933" xr:uid="{A1C00751-DA01-4CFF-9B1D-37B3C45F4EF0}"/>
    <cellStyle name="Millares 3 4 4 2 5 3" xfId="17065" xr:uid="{13F078D5-BE9A-4C41-90C8-D96A55491C67}"/>
    <cellStyle name="Millares 3 4 4 2 5 3 2" xfId="38568" xr:uid="{3B99970A-98A9-4AD5-8EE5-A2B3DEE50E2A}"/>
    <cellStyle name="Millares 3 4 4 2 5 4" xfId="23670" xr:uid="{D2A27DA8-D47D-4879-8992-C5870E0729B9}"/>
    <cellStyle name="Millares 3 4 4 2 5 5" xfId="45173" xr:uid="{12021E0D-6775-490F-B7E3-775433717C73}"/>
    <cellStyle name="Millares 3 4 4 2 6" xfId="2711" xr:uid="{0FC7C277-9CA7-4B10-8360-1B320D91C802}"/>
    <cellStyle name="Millares 3 4 4 2 6 2" xfId="10977" xr:uid="{CC9281AE-666A-453A-8676-E1C2AB920C79}"/>
    <cellStyle name="Millares 3 4 4 2 6 2 2" xfId="32480" xr:uid="{748419AB-FD82-4F23-9506-DF8D12BE08F3}"/>
    <cellStyle name="Millares 3 4 4 2 6 3" xfId="17612" xr:uid="{52482CD8-8707-4968-A193-2BC40638EA7E}"/>
    <cellStyle name="Millares 3 4 4 2 6 3 2" xfId="39115" xr:uid="{F2DF94EF-B1CD-4791-9DBB-2247B3227282}"/>
    <cellStyle name="Millares 3 4 4 2 6 4" xfId="24217" xr:uid="{D23F5F59-397E-4889-AF35-DDD035F3FBEF}"/>
    <cellStyle name="Millares 3 4 4 2 6 5" xfId="45720" xr:uid="{8052BB6A-57FB-4DBD-9A80-65ED29CB5AF2}"/>
    <cellStyle name="Millares 3 4 4 2 7" xfId="3360" xr:uid="{672779DD-3723-4EB4-A772-CF2F6CCBD0CC}"/>
    <cellStyle name="Millares 3 4 4 2 7 2" xfId="11626" xr:uid="{B8329CC1-B198-40FC-8B49-32D3C46D71A9}"/>
    <cellStyle name="Millares 3 4 4 2 7 2 2" xfId="33129" xr:uid="{59682D2B-2000-46E7-8DFC-76288AD47B60}"/>
    <cellStyle name="Millares 3 4 4 2 7 3" xfId="18261" xr:uid="{7ED288D8-AE16-416E-84EC-A79151EB9CE2}"/>
    <cellStyle name="Millares 3 4 4 2 7 3 2" xfId="39764" xr:uid="{523F4132-547B-494D-8F6A-182F10096314}"/>
    <cellStyle name="Millares 3 4 4 2 7 4" xfId="24866" xr:uid="{95D4CF6F-1109-4D84-B627-24287164894A}"/>
    <cellStyle name="Millares 3 4 4 2 7 5" xfId="46369" xr:uid="{77C201DF-6036-4678-BCF6-849FED8352A5}"/>
    <cellStyle name="Millares 3 4 4 2 8" xfId="4855" xr:uid="{81C25041-70B9-40B3-AEB8-0A555608F1CC}"/>
    <cellStyle name="Millares 3 4 4 2 8 2" xfId="13121" xr:uid="{196DCA3F-D930-42B7-9018-4EF8C374FCC5}"/>
    <cellStyle name="Millares 3 4 4 2 8 2 2" xfId="34624" xr:uid="{24ABA5A5-78CB-4845-A333-8404BB8F77C8}"/>
    <cellStyle name="Millares 3 4 4 2 8 3" xfId="19756" xr:uid="{40264437-C0E5-4E99-B30F-925BDA5CDE78}"/>
    <cellStyle name="Millares 3 4 4 2 8 3 2" xfId="41259" xr:uid="{8FE97725-378F-4371-B4B6-E798C49520DC}"/>
    <cellStyle name="Millares 3 4 4 2 8 4" xfId="26361" xr:uid="{075729F9-2118-43D6-85B4-FF46961E9F38}"/>
    <cellStyle name="Millares 3 4 4 2 8 5" xfId="47864" xr:uid="{D33269F5-C5DF-4BCE-A734-9FFE97D741D4}"/>
    <cellStyle name="Millares 3 4 4 2 9" xfId="5499" xr:uid="{F31C7376-372B-4CF6-A5AA-950DC4EEF934}"/>
    <cellStyle name="Millares 3 4 4 2 9 2" xfId="13765" xr:uid="{380C9D13-C886-4500-B0D2-F9DF1A7F2118}"/>
    <cellStyle name="Millares 3 4 4 2 9 2 2" xfId="35268" xr:uid="{CE902989-0789-4ED7-B583-85D80DD08191}"/>
    <cellStyle name="Millares 3 4 4 2 9 3" xfId="20400" xr:uid="{C5C88818-4380-4CAE-8C7C-7240ADE782CB}"/>
    <cellStyle name="Millares 3 4 4 2 9 3 2" xfId="41903" xr:uid="{46AAB57A-AB6C-4695-95CF-3A53368ABBCA}"/>
    <cellStyle name="Millares 3 4 4 2 9 4" xfId="27005" xr:uid="{EB7703DF-847B-4FD8-8B43-47B9E949A165}"/>
    <cellStyle name="Millares 3 4 4 2 9 5" xfId="48508" xr:uid="{9152EC55-0CEB-48BD-BC04-52B333A8C8CE}"/>
    <cellStyle name="Millares 3 4 4 3" xfId="401" xr:uid="{E0B64CFF-EB8A-4C54-9971-D6A28212552D}"/>
    <cellStyle name="Millares 3 4 4 3 10" xfId="15304" xr:uid="{8B39E629-B013-4C8E-B538-8E228AFE1E27}"/>
    <cellStyle name="Millares 3 4 4 3 10 2" xfId="36807" xr:uid="{1C7B7CE0-33A5-4249-9190-A60B6F76260D}"/>
    <cellStyle name="Millares 3 4 4 3 11" xfId="21909" xr:uid="{F2B43BAB-DC1E-4F55-B464-9057500760C1}"/>
    <cellStyle name="Millares 3 4 4 3 12" xfId="43412" xr:uid="{AA1D9B0A-ED39-4CC3-A407-59F081DC334A}"/>
    <cellStyle name="Millares 3 4 4 3 2" xfId="1349" xr:uid="{C410D535-E29E-4CD8-90A7-72973A10124D}"/>
    <cellStyle name="Millares 3 4 4 3 2 2" xfId="4178" xr:uid="{21E66407-A7D5-42D3-84B2-4AC698184ECC}"/>
    <cellStyle name="Millares 3 4 4 3 2 2 2" xfId="12444" xr:uid="{7981EEAF-58A3-43CD-A91B-78E9DA532011}"/>
    <cellStyle name="Millares 3 4 4 3 2 2 2 2" xfId="33947" xr:uid="{25EEA2D4-2ED6-4AC4-A2D5-0A7985E88F94}"/>
    <cellStyle name="Millares 3 4 4 3 2 2 3" xfId="19079" xr:uid="{59A11FB5-F3F9-48AC-B498-239B9DDB9BE6}"/>
    <cellStyle name="Millares 3 4 4 3 2 2 3 2" xfId="40582" xr:uid="{7A389D6D-0C6B-4DD6-BFB3-55FAA18385D1}"/>
    <cellStyle name="Millares 3 4 4 3 2 2 4" xfId="25684" xr:uid="{382A820B-27EA-457F-B8B4-88E178A60D6B}"/>
    <cellStyle name="Millares 3 4 4 3 2 2 5" xfId="47187" xr:uid="{CB9C9213-A3D6-4945-8227-772A329CD4B4}"/>
    <cellStyle name="Millares 3 4 4 3 2 3" xfId="6317" xr:uid="{86607924-048D-47EA-B5F0-206BF78B0150}"/>
    <cellStyle name="Millares 3 4 4 3 2 3 2" xfId="14583" xr:uid="{23084325-7DF4-4667-8DBB-7072E0C13117}"/>
    <cellStyle name="Millares 3 4 4 3 2 3 2 2" xfId="36086" xr:uid="{AD147404-AF8C-4938-A307-40F45C977BBB}"/>
    <cellStyle name="Millares 3 4 4 3 2 3 3" xfId="21218" xr:uid="{88FDE4BB-7E43-42FC-BEB4-483D498EA708}"/>
    <cellStyle name="Millares 3 4 4 3 2 3 3 2" xfId="42721" xr:uid="{06C756FD-A672-42F2-8BC9-89D6146D41EE}"/>
    <cellStyle name="Millares 3 4 4 3 2 3 4" xfId="27823" xr:uid="{B8F63290-0103-4F4D-87EB-49943F5BBE34}"/>
    <cellStyle name="Millares 3 4 4 3 2 3 5" xfId="49326" xr:uid="{43D4C113-2629-4B96-A48B-21E1160D33DC}"/>
    <cellStyle name="Millares 3 4 4 3 2 4" xfId="7958" xr:uid="{26F32306-5B09-45CE-B778-674C413F6C13}"/>
    <cellStyle name="Millares 3 4 4 3 2 4 2" xfId="29461" xr:uid="{5CEB1A4A-3213-411D-B869-9EB7B891C3F9}"/>
    <cellStyle name="Millares 3 4 4 3 2 5" xfId="9615" xr:uid="{7B051C02-A28D-4C41-BB6B-12AD5D0CDC05}"/>
    <cellStyle name="Millares 3 4 4 3 2 5 2" xfId="31118" xr:uid="{C7C19381-A18E-43C3-B4D5-48BE08739ABF}"/>
    <cellStyle name="Millares 3 4 4 3 2 6" xfId="16250" xr:uid="{E9B09B70-9279-4D44-9FAA-70005A5A8F87}"/>
    <cellStyle name="Millares 3 4 4 3 2 6 2" xfId="37753" xr:uid="{C2714D51-E702-4B27-8DA2-120053D20EBE}"/>
    <cellStyle name="Millares 3 4 4 3 2 7" xfId="22855" xr:uid="{8B68E543-9B4D-44FD-BF60-10B6516F727D}"/>
    <cellStyle name="Millares 3 4 4 3 2 8" xfId="44358" xr:uid="{6BDBA919-8023-45B7-8386-7A145A3A5694}"/>
    <cellStyle name="Millares 3 4 4 3 3" xfId="2036" xr:uid="{E96D6140-D941-49A1-85EA-F31BEA9078DA}"/>
    <cellStyle name="Millares 3 4 4 3 3 2" xfId="10302" xr:uid="{13AE4346-9F49-4B49-9EF0-3514F12C64FF}"/>
    <cellStyle name="Millares 3 4 4 3 3 2 2" xfId="31805" xr:uid="{2D140D9F-74CA-4F77-A6FD-F64658DC909F}"/>
    <cellStyle name="Millares 3 4 4 3 3 3" xfId="16937" xr:uid="{574431DF-031D-45F7-851B-BD3E0EA674EE}"/>
    <cellStyle name="Millares 3 4 4 3 3 3 2" xfId="38440" xr:uid="{DD3E1D18-9785-42E5-BE03-B9E52A058957}"/>
    <cellStyle name="Millares 3 4 4 3 3 4" xfId="23542" xr:uid="{DAA89D7C-F69E-4760-9480-96136FE371F4}"/>
    <cellStyle name="Millares 3 4 4 3 3 5" xfId="45045" xr:uid="{F411C7A8-204A-4068-BDBD-24F378E774B3}"/>
    <cellStyle name="Millares 3 4 4 3 4" xfId="2835" xr:uid="{ABE76CA3-B835-4364-B5F8-40408C52653A}"/>
    <cellStyle name="Millares 3 4 4 3 4 2" xfId="11101" xr:uid="{8C02C2DB-D687-432F-813F-54E905E5FFED}"/>
    <cellStyle name="Millares 3 4 4 3 4 2 2" xfId="32604" xr:uid="{BE823D6B-77D9-4283-8558-C998C0380917}"/>
    <cellStyle name="Millares 3 4 4 3 4 3" xfId="17736" xr:uid="{323361DD-D02A-4D53-9B03-411663E92492}"/>
    <cellStyle name="Millares 3 4 4 3 4 3 2" xfId="39239" xr:uid="{A41D431A-F3E3-44D5-A0FF-E207BE649AD8}"/>
    <cellStyle name="Millares 3 4 4 3 4 4" xfId="24341" xr:uid="{66AC6793-94A5-490D-9EDF-DFC95243BCBD}"/>
    <cellStyle name="Millares 3 4 4 3 4 5" xfId="45844" xr:uid="{7D209A8B-E442-4622-9C82-74481864C8D3}"/>
    <cellStyle name="Millares 3 4 4 3 5" xfId="3232" xr:uid="{1BEA3771-979B-4741-AFC5-4821321E559E}"/>
    <cellStyle name="Millares 3 4 4 3 5 2" xfId="11498" xr:uid="{7879FD1F-75D0-490F-957C-2A8352CB7347}"/>
    <cellStyle name="Millares 3 4 4 3 5 2 2" xfId="33001" xr:uid="{24D06865-A0FF-44CE-806C-716B906E3446}"/>
    <cellStyle name="Millares 3 4 4 3 5 3" xfId="18133" xr:uid="{222EFC3C-4925-4F83-8282-0CE45DB20A21}"/>
    <cellStyle name="Millares 3 4 4 3 5 3 2" xfId="39636" xr:uid="{08A9155A-4236-46F5-BA5A-D1377DA3C1EE}"/>
    <cellStyle name="Millares 3 4 4 3 5 4" xfId="24738" xr:uid="{C6055C34-54E4-4B9B-9D9A-B562C82C8C33}"/>
    <cellStyle name="Millares 3 4 4 3 5 5" xfId="46241" xr:uid="{1055CB99-B534-4258-A0FF-44ECEC8E7E73}"/>
    <cellStyle name="Millares 3 4 4 3 6" xfId="4979" xr:uid="{58B1E8D0-E5EF-4216-AC7A-C33C540124E1}"/>
    <cellStyle name="Millares 3 4 4 3 6 2" xfId="13245" xr:uid="{92B8163A-A55F-4663-8E42-EDE6F070CFA8}"/>
    <cellStyle name="Millares 3 4 4 3 6 2 2" xfId="34748" xr:uid="{F7A883F1-FFB0-4530-B593-98F7E55C351A}"/>
    <cellStyle name="Millares 3 4 4 3 6 3" xfId="19880" xr:uid="{5A6C2D80-9EB0-4FD7-8BDE-ABA4C4304597}"/>
    <cellStyle name="Millares 3 4 4 3 6 3 2" xfId="41383" xr:uid="{5D9D8DAD-4D82-491A-9400-FE3AAD6A2DA9}"/>
    <cellStyle name="Millares 3 4 4 3 6 4" xfId="26485" xr:uid="{BF6AD74A-229E-49D2-AF05-C049B98333E8}"/>
    <cellStyle name="Millares 3 4 4 3 6 5" xfId="47988" xr:uid="{BB914F60-3AD6-48EC-9336-8332990879B3}"/>
    <cellStyle name="Millares 3 4 4 3 7" xfId="5371" xr:uid="{28FA3B6C-7561-485B-80EA-FAAFE5036B22}"/>
    <cellStyle name="Millares 3 4 4 3 7 2" xfId="13637" xr:uid="{E9B2B8DB-0F26-427F-B9F4-E156801FA8EA}"/>
    <cellStyle name="Millares 3 4 4 3 7 2 2" xfId="35140" xr:uid="{643F91C1-DAAF-464F-8161-1194F9B33780}"/>
    <cellStyle name="Millares 3 4 4 3 7 3" xfId="20272" xr:uid="{096D435B-73D6-4E10-AFBA-5664F3F371FA}"/>
    <cellStyle name="Millares 3 4 4 3 7 3 2" xfId="41775" xr:uid="{D11FB531-0367-4555-9319-973AA833B8DC}"/>
    <cellStyle name="Millares 3 4 4 3 7 4" xfId="26877" xr:uid="{854AB237-BC93-4645-84B0-3A0C6B6A627B}"/>
    <cellStyle name="Millares 3 4 4 3 7 5" xfId="48380" xr:uid="{47B38CB1-A40D-42E4-B6F1-07DEE5C4FF48}"/>
    <cellStyle name="Millares 3 4 4 3 8" xfId="7012" xr:uid="{B6586C2E-87A4-4689-AEF2-6FE8E061529E}"/>
    <cellStyle name="Millares 3 4 4 3 8 2" xfId="28515" xr:uid="{A08212C8-F3D5-442C-AF0F-4675BCEC9147}"/>
    <cellStyle name="Millares 3 4 4 3 9" xfId="8668" xr:uid="{5CD0419A-9AEE-40AC-8471-121000059935}"/>
    <cellStyle name="Millares 3 4 4 3 9 2" xfId="30171" xr:uid="{212F61E6-174B-4A50-8057-6B1936292A8D}"/>
    <cellStyle name="Millares 3 4 4 4" xfId="685" xr:uid="{65F63BC3-6F03-427E-95A9-25F17C2C428E}"/>
    <cellStyle name="Millares 3 4 4 4 10" xfId="43694" xr:uid="{E0831FAB-D22C-4C26-BB24-9CBCA75EE806}"/>
    <cellStyle name="Millares 3 4 4 4 2" xfId="1631" xr:uid="{6F5B23CC-56AD-4274-8153-C8B416A99E6D}"/>
    <cellStyle name="Millares 3 4 4 4 2 2" xfId="4460" xr:uid="{AEF91EEE-6BDB-43C7-9CFA-56060A0580FB}"/>
    <cellStyle name="Millares 3 4 4 4 2 2 2" xfId="12726" xr:uid="{D1917A71-26CA-4B56-9EB5-04A06D9CF6E8}"/>
    <cellStyle name="Millares 3 4 4 4 2 2 2 2" xfId="34229" xr:uid="{D8BDABCC-3F48-4852-A497-E36A9364E10B}"/>
    <cellStyle name="Millares 3 4 4 4 2 2 3" xfId="19361" xr:uid="{D40CBCAD-246C-4182-B480-0B20EA523BF5}"/>
    <cellStyle name="Millares 3 4 4 4 2 2 3 2" xfId="40864" xr:uid="{7CB80769-AD6A-4A37-96FA-FCC2B92D6F88}"/>
    <cellStyle name="Millares 3 4 4 4 2 2 4" xfId="25966" xr:uid="{48B48A15-55A2-4AE0-92F7-6D958540F2A9}"/>
    <cellStyle name="Millares 3 4 4 4 2 2 5" xfId="47469" xr:uid="{DFE3DBAA-2D75-4033-AB0D-A3764730913D}"/>
    <cellStyle name="Millares 3 4 4 4 2 3" xfId="6599" xr:uid="{37A32EA7-7F7B-4758-A9E8-C691C0AB264F}"/>
    <cellStyle name="Millares 3 4 4 4 2 3 2" xfId="14865" xr:uid="{49931CD6-4AD8-432D-9C9D-A278E820F591}"/>
    <cellStyle name="Millares 3 4 4 4 2 3 2 2" xfId="36368" xr:uid="{D45BD25A-6790-480B-8F09-4798A123EEDB}"/>
    <cellStyle name="Millares 3 4 4 4 2 3 3" xfId="21500" xr:uid="{633EA24B-85E1-4DEB-A502-E18238ABD5EC}"/>
    <cellStyle name="Millares 3 4 4 4 2 3 3 2" xfId="43003" xr:uid="{F4E0AD51-732F-424C-827C-5195B2AA5174}"/>
    <cellStyle name="Millares 3 4 4 4 2 3 4" xfId="28105" xr:uid="{45419DF1-788C-4EF9-A817-09118115503D}"/>
    <cellStyle name="Millares 3 4 4 4 2 3 5" xfId="49608" xr:uid="{E3F6F441-7FD1-42B9-82E3-13A8BA710049}"/>
    <cellStyle name="Millares 3 4 4 4 2 4" xfId="8240" xr:uid="{62DA202B-28BC-4ECD-ACC6-5EF629B4D726}"/>
    <cellStyle name="Millares 3 4 4 4 2 4 2" xfId="29743" xr:uid="{1ED416DE-4544-4167-A795-FBFF6AFBD801}"/>
    <cellStyle name="Millares 3 4 4 4 2 5" xfId="9897" xr:uid="{5EF961D0-4A2F-4DD8-BC32-B12BF5E31856}"/>
    <cellStyle name="Millares 3 4 4 4 2 5 2" xfId="31400" xr:uid="{3C2791B8-3B68-4C86-A7F4-D8F2CD1F8955}"/>
    <cellStyle name="Millares 3 4 4 4 2 6" xfId="16532" xr:uid="{70D37DD3-4564-4E00-A84B-6DCEE35C0E8B}"/>
    <cellStyle name="Millares 3 4 4 4 2 6 2" xfId="38035" xr:uid="{A8B313FE-52D0-4C6C-93A3-2870312D2696}"/>
    <cellStyle name="Millares 3 4 4 4 2 7" xfId="23137" xr:uid="{DEE63D78-D3C0-484D-AD57-BBF66098E827}"/>
    <cellStyle name="Millares 3 4 4 4 2 8" xfId="44640" xr:uid="{A1572CB1-F753-4171-98E9-1F5EFD9D2B8D}"/>
    <cellStyle name="Millares 3 4 4 4 3" xfId="2318" xr:uid="{A5857269-6019-4776-923B-EAB4AF5EC463}"/>
    <cellStyle name="Millares 3 4 4 4 3 2" xfId="10584" xr:uid="{21922BC4-696F-41B6-91F1-7EC148FB401F}"/>
    <cellStyle name="Millares 3 4 4 4 3 2 2" xfId="32087" xr:uid="{2CFC1A42-29A1-4B7B-8C51-C37BE66928D4}"/>
    <cellStyle name="Millares 3 4 4 4 3 3" xfId="17219" xr:uid="{CE5FEFE3-3F94-4F37-B93B-2E55B576F583}"/>
    <cellStyle name="Millares 3 4 4 4 3 3 2" xfId="38722" xr:uid="{74F57A28-F747-4C37-87F1-8D426CEFF8CA}"/>
    <cellStyle name="Millares 3 4 4 4 3 4" xfId="23824" xr:uid="{E6A3F1BE-2DE9-4967-AB6B-EEAF935FC106}"/>
    <cellStyle name="Millares 3 4 4 4 3 5" xfId="45327" xr:uid="{66DE91E2-316F-489F-9A0C-D008B8B8559F}"/>
    <cellStyle name="Millares 3 4 4 4 4" xfId="3514" xr:uid="{43432B2A-4A25-4DBA-90E7-7C71EDB10B5E}"/>
    <cellStyle name="Millares 3 4 4 4 4 2" xfId="11780" xr:uid="{907787E1-A491-4EBD-8D43-FBBF61EF9E17}"/>
    <cellStyle name="Millares 3 4 4 4 4 2 2" xfId="33283" xr:uid="{0420BFD9-4DF8-4834-8BA4-9DD5C4942ABE}"/>
    <cellStyle name="Millares 3 4 4 4 4 3" xfId="18415" xr:uid="{105BAF27-CACC-4870-834B-16BD19DE959F}"/>
    <cellStyle name="Millares 3 4 4 4 4 3 2" xfId="39918" xr:uid="{78906357-504B-48F0-9E8F-88DDEB56B958}"/>
    <cellStyle name="Millares 3 4 4 4 4 4" xfId="25020" xr:uid="{9E28FF88-EE2A-47D2-A11B-1BB70C030B70}"/>
    <cellStyle name="Millares 3 4 4 4 4 5" xfId="46523" xr:uid="{5AD68D58-E257-47E6-96B5-E4588F8E0DED}"/>
    <cellStyle name="Millares 3 4 4 4 5" xfId="5653" xr:uid="{61EEDA78-245D-48A8-A187-7F38ECB0985C}"/>
    <cellStyle name="Millares 3 4 4 4 5 2" xfId="13919" xr:uid="{3D08FEEC-1F6B-4DA0-BDCE-3FD3448E9434}"/>
    <cellStyle name="Millares 3 4 4 4 5 2 2" xfId="35422" xr:uid="{49DB4D76-BC08-483A-B8A0-D0B620B36F0D}"/>
    <cellStyle name="Millares 3 4 4 4 5 3" xfId="20554" xr:uid="{E43696B9-BFA7-4EC9-93CC-7D981D295ACC}"/>
    <cellStyle name="Millares 3 4 4 4 5 3 2" xfId="42057" xr:uid="{2764F32B-20C9-4BFB-9060-8EA9FB490F43}"/>
    <cellStyle name="Millares 3 4 4 4 5 4" xfId="27159" xr:uid="{395A1345-05E8-48A0-A02C-3D68D0A2A368}"/>
    <cellStyle name="Millares 3 4 4 4 5 5" xfId="48662" xr:uid="{75CB4334-DC77-4F0D-8ECB-EA6B7C510E14}"/>
    <cellStyle name="Millares 3 4 4 4 6" xfId="7294" xr:uid="{C2B401FA-D146-45A0-918B-7A694672A2F5}"/>
    <cellStyle name="Millares 3 4 4 4 6 2" xfId="28797" xr:uid="{47E02D2C-6FE3-4E44-A438-97C914AFBA70}"/>
    <cellStyle name="Millares 3 4 4 4 7" xfId="8951" xr:uid="{1CDA01D9-6DBC-431E-B553-F4793906E899}"/>
    <cellStyle name="Millares 3 4 4 4 7 2" xfId="30454" xr:uid="{34DFD22A-6DFE-4548-B99C-504AAE6BB212}"/>
    <cellStyle name="Millares 3 4 4 4 8" xfId="15586" xr:uid="{46FC80FC-B540-44A5-A2CE-E44B7F465406}"/>
    <cellStyle name="Millares 3 4 4 4 8 2" xfId="37089" xr:uid="{13F25EE7-FA30-4B55-9623-AD3C48A8A63A}"/>
    <cellStyle name="Millares 3 4 4 4 9" xfId="22191" xr:uid="{2F6DEF72-8FDC-4D29-947D-392021498A4B}"/>
    <cellStyle name="Millares 3 4 4 5" xfId="953" xr:uid="{8F2CFFD9-5356-4345-B83C-EFF9C388BD46}"/>
    <cellStyle name="Millares 3 4 4 5 2" xfId="3782" xr:uid="{C9DE703E-E553-4C11-8288-A1393759398F}"/>
    <cellStyle name="Millares 3 4 4 5 2 2" xfId="12048" xr:uid="{AE1D0A1C-89B0-464D-BA42-0FA0D0682407}"/>
    <cellStyle name="Millares 3 4 4 5 2 2 2" xfId="33551" xr:uid="{CABECCEC-0DC9-4D63-962D-679E35D82FEB}"/>
    <cellStyle name="Millares 3 4 4 5 2 3" xfId="18683" xr:uid="{16516952-D245-434A-8F8B-D5B5F9D23167}"/>
    <cellStyle name="Millares 3 4 4 5 2 3 2" xfId="40186" xr:uid="{12FABC9E-CE6E-4ACD-B386-BDE6E1B47E92}"/>
    <cellStyle name="Millares 3 4 4 5 2 4" xfId="25288" xr:uid="{9A576596-F7AA-400E-8FDB-95B9FF545BD0}"/>
    <cellStyle name="Millares 3 4 4 5 2 5" xfId="46791" xr:uid="{353AECCA-DC0E-4835-B298-D401E5CCD25D}"/>
    <cellStyle name="Millares 3 4 4 5 3" xfId="5921" xr:uid="{5BA99883-F9D0-440B-BBD4-B79A2D7B8C50}"/>
    <cellStyle name="Millares 3 4 4 5 3 2" xfId="14187" xr:uid="{F1A4F9F7-FF05-41F0-A713-07D720AE2291}"/>
    <cellStyle name="Millares 3 4 4 5 3 2 2" xfId="35690" xr:uid="{1861F3E6-1AC2-481C-8191-F598C67D65FC}"/>
    <cellStyle name="Millares 3 4 4 5 3 3" xfId="20822" xr:uid="{D31EDECD-4492-4661-800D-DFE52B939835}"/>
    <cellStyle name="Millares 3 4 4 5 3 3 2" xfId="42325" xr:uid="{A661C567-EDFE-43C6-A048-79F29320D2A2}"/>
    <cellStyle name="Millares 3 4 4 5 3 4" xfId="27427" xr:uid="{AA154D42-E5CF-4FF9-B4C7-CBA5FCBFEFA8}"/>
    <cellStyle name="Millares 3 4 4 5 3 5" xfId="48930" xr:uid="{24E09D26-B225-4D0D-AF1B-0A040FD2969E}"/>
    <cellStyle name="Millares 3 4 4 5 4" xfId="7562" xr:uid="{38BF34AE-115B-43D8-9C1C-D78EF8F1ED91}"/>
    <cellStyle name="Millares 3 4 4 5 4 2" xfId="29065" xr:uid="{2C4715C2-A49E-4954-8F97-FBA7B4863C6D}"/>
    <cellStyle name="Millares 3 4 4 5 5" xfId="9219" xr:uid="{BFDA4FA6-E1EB-44A5-9C0E-4EA8DC747090}"/>
    <cellStyle name="Millares 3 4 4 5 5 2" xfId="30722" xr:uid="{FCD5AEE4-AD83-4E0A-9105-0059CFFF2E8C}"/>
    <cellStyle name="Millares 3 4 4 5 6" xfId="15854" xr:uid="{30E00311-51E6-4474-B4E1-D0CAA4E7B82E}"/>
    <cellStyle name="Millares 3 4 4 5 6 2" xfId="37357" xr:uid="{24EFC46F-51BE-493B-8D4D-576B3AFF5824}"/>
    <cellStyle name="Millares 3 4 4 5 7" xfId="22459" xr:uid="{81307DF3-318F-41B4-A016-127B5A433EFC}"/>
    <cellStyle name="Millares 3 4 4 5 8" xfId="43962" xr:uid="{842EBF34-D526-4931-A658-E2F3CDF8E5E5}"/>
    <cellStyle name="Millares 3 4 4 6" xfId="1214" xr:uid="{1DA0F126-ED72-4411-9DA8-32597B4B0BC1}"/>
    <cellStyle name="Millares 3 4 4 6 2" xfId="4043" xr:uid="{D51373C2-E475-403A-8BF1-7AB051942053}"/>
    <cellStyle name="Millares 3 4 4 6 2 2" xfId="12309" xr:uid="{00DDB12F-0B99-4F7E-B9ED-8EC346AE003B}"/>
    <cellStyle name="Millares 3 4 4 6 2 2 2" xfId="33812" xr:uid="{544161C5-CCAF-40DF-8F2E-EEA9AE1FF703}"/>
    <cellStyle name="Millares 3 4 4 6 2 3" xfId="18944" xr:uid="{5AB6BE7C-6710-4835-807C-8C4626E03DC1}"/>
    <cellStyle name="Millares 3 4 4 6 2 3 2" xfId="40447" xr:uid="{023C8761-A18B-4C91-B724-BCBB4E75170D}"/>
    <cellStyle name="Millares 3 4 4 6 2 4" xfId="25549" xr:uid="{FF65B9CF-33D7-4D25-8EE3-E028244E00C0}"/>
    <cellStyle name="Millares 3 4 4 6 2 5" xfId="47052" xr:uid="{AB0575DE-E0A5-4262-8530-1289F4C685F8}"/>
    <cellStyle name="Millares 3 4 4 6 3" xfId="6182" xr:uid="{64A71207-C8B9-452C-9E0D-A3850953BCE1}"/>
    <cellStyle name="Millares 3 4 4 6 3 2" xfId="14448" xr:uid="{815C87DA-4950-4A5A-A03A-A0754DE3399E}"/>
    <cellStyle name="Millares 3 4 4 6 3 2 2" xfId="35951" xr:uid="{2F63A9D2-35DE-41B7-878B-52B365162440}"/>
    <cellStyle name="Millares 3 4 4 6 3 3" xfId="21083" xr:uid="{A9FEAAD1-4467-45D7-962A-52058CB697DE}"/>
    <cellStyle name="Millares 3 4 4 6 3 3 2" xfId="42586" xr:uid="{9A47F0CD-61F2-4661-818A-08358D67D9CD}"/>
    <cellStyle name="Millares 3 4 4 6 3 4" xfId="27688" xr:uid="{2339A87D-6F06-48A3-AA3B-4F16F5706B2C}"/>
    <cellStyle name="Millares 3 4 4 6 3 5" xfId="49191" xr:uid="{89B78594-1197-44C8-98A7-3FE69FD637F4}"/>
    <cellStyle name="Millares 3 4 4 6 4" xfId="7823" xr:uid="{EB475E65-AD12-4F5A-BE1F-FB1DE62F252F}"/>
    <cellStyle name="Millares 3 4 4 6 4 2" xfId="29326" xr:uid="{CC448FAE-0683-440B-A397-A4F2F9C14872}"/>
    <cellStyle name="Millares 3 4 4 6 5" xfId="9480" xr:uid="{C3534FC4-4E18-4D7B-AD2E-ABD3960F7BAC}"/>
    <cellStyle name="Millares 3 4 4 6 5 2" xfId="30983" xr:uid="{C68F0A0F-6A6F-4CC3-B9E8-F1CCE7350193}"/>
    <cellStyle name="Millares 3 4 4 6 6" xfId="16115" xr:uid="{7A58E84C-68B1-47E5-84FC-9ED4427D2458}"/>
    <cellStyle name="Millares 3 4 4 6 6 2" xfId="37618" xr:uid="{4F77FE1F-2366-4CF1-BA89-E4D280459EFD}"/>
    <cellStyle name="Millares 3 4 4 6 7" xfId="22720" xr:uid="{BF03F4FD-BDF3-4662-95CF-30EACAA3D98D}"/>
    <cellStyle name="Millares 3 4 4 6 8" xfId="44223" xr:uid="{5C8B6C2B-B8E5-47B3-B2B3-16E17E0AEF77}"/>
    <cellStyle name="Millares 3 4 4 7" xfId="1902" xr:uid="{A2EEA04E-D6B1-4F45-BFB9-CC2716B37F94}"/>
    <cellStyle name="Millares 3 4 4 7 2" xfId="10168" xr:uid="{8E1D9103-5927-4E32-99AF-2F425E698648}"/>
    <cellStyle name="Millares 3 4 4 7 2 2" xfId="31671" xr:uid="{4132FD35-8334-45ED-BD17-9C4A984E696C}"/>
    <cellStyle name="Millares 3 4 4 7 3" xfId="16803" xr:uid="{E70B358F-82AE-4CE4-8438-CDEE8695C4F7}"/>
    <cellStyle name="Millares 3 4 4 7 3 2" xfId="38306" xr:uid="{E1CCBEF0-B5C4-442B-8FB2-87E051CD76A1}"/>
    <cellStyle name="Millares 3 4 4 7 4" xfId="23408" xr:uid="{1204F7D1-92F8-4967-AE97-84A91D381F33}"/>
    <cellStyle name="Millares 3 4 4 7 5" xfId="44911" xr:uid="{B1969013-CB09-44C6-A93D-2C6998BF4377}"/>
    <cellStyle name="Millares 3 4 4 8" xfId="2587" xr:uid="{39F31068-958C-43B2-981C-1BC8A77B4D8D}"/>
    <cellStyle name="Millares 3 4 4 8 2" xfId="10853" xr:uid="{537505D0-D0CA-4D39-BE32-7D89930B1D37}"/>
    <cellStyle name="Millares 3 4 4 8 2 2" xfId="32356" xr:uid="{96F23FA7-7046-424B-B401-46F382F0170C}"/>
    <cellStyle name="Millares 3 4 4 8 3" xfId="17488" xr:uid="{3FF11CC0-5CEC-4786-B130-A0218E851209}"/>
    <cellStyle name="Millares 3 4 4 8 3 2" xfId="38991" xr:uid="{CCDDA887-D51C-429B-A958-9A8A9DCE458A}"/>
    <cellStyle name="Millares 3 4 4 8 4" xfId="24093" xr:uid="{3D19EA04-D5BC-4A72-9D8E-6D36577B6946}"/>
    <cellStyle name="Millares 3 4 4 8 5" xfId="45596" xr:uid="{0451B352-F0C0-49E7-8E2A-1308E31D8D7D}"/>
    <cellStyle name="Millares 3 4 4 9" xfId="3098" xr:uid="{983BC12B-CC4B-44BD-83BF-E58F6919DDC8}"/>
    <cellStyle name="Millares 3 4 4 9 2" xfId="11364" xr:uid="{ED367871-F169-49C9-B945-57802518389F}"/>
    <cellStyle name="Millares 3 4 4 9 2 2" xfId="32867" xr:uid="{0596A910-528E-4056-9A26-E557A23B668B}"/>
    <cellStyle name="Millares 3 4 4 9 3" xfId="17999" xr:uid="{EFC1B221-E2F0-43FB-B7DE-9FDE480545FB}"/>
    <cellStyle name="Millares 3 4 4 9 3 2" xfId="39502" xr:uid="{B0C108B1-E588-4FE3-9E62-2682D7AB8503}"/>
    <cellStyle name="Millares 3 4 4 9 4" xfId="24604" xr:uid="{2E9DED66-CB13-47B9-827A-D0F1DEE7C3A8}"/>
    <cellStyle name="Millares 3 4 4 9 5" xfId="46107" xr:uid="{015A5F3E-9D75-4831-801C-2C2B22D4A0D3}"/>
    <cellStyle name="Millares 3 4 5" xfId="249" xr:uid="{64A5FF1D-03CB-40EE-8A69-AA73369792EB}"/>
    <cellStyle name="Millares 3 4 5 10" xfId="4763" xr:uid="{820460FD-6068-45E3-A7D8-0A3A294F1C3E}"/>
    <cellStyle name="Millares 3 4 5 10 2" xfId="13029" xr:uid="{903DF4E9-EDE5-4EFA-A8E4-065364DC4090}"/>
    <cellStyle name="Millares 3 4 5 10 2 2" xfId="34532" xr:uid="{4DC81E2F-299C-45C6-9F24-EF7D450AFE50}"/>
    <cellStyle name="Millares 3 4 5 10 3" xfId="19664" xr:uid="{73841744-9380-4DF8-960B-28206E29632C}"/>
    <cellStyle name="Millares 3 4 5 10 3 2" xfId="41167" xr:uid="{E9CA6B0E-9B68-45DC-90FC-391585253B1B}"/>
    <cellStyle name="Millares 3 4 5 10 4" xfId="26269" xr:uid="{62D81F84-702E-44E0-B35E-4003308BB78B}"/>
    <cellStyle name="Millares 3 4 5 10 5" xfId="47772" xr:uid="{CEA4F360-7939-4A17-A668-43E918570C5A}"/>
    <cellStyle name="Millares 3 4 5 11" xfId="5266" xr:uid="{5BAD8129-8EAA-47AF-9159-4910E8DCDF6A}"/>
    <cellStyle name="Millares 3 4 5 11 2" xfId="13532" xr:uid="{79882EB6-9BC3-400A-B11A-CC36D9C9B06D}"/>
    <cellStyle name="Millares 3 4 5 11 2 2" xfId="35035" xr:uid="{01E80DBC-8820-41B0-863C-53C5548E4E73}"/>
    <cellStyle name="Millares 3 4 5 11 3" xfId="20167" xr:uid="{12D27798-150E-4DFC-BECB-027DB483DA4C}"/>
    <cellStyle name="Millares 3 4 5 11 3 2" xfId="41670" xr:uid="{57486119-BDFD-48C2-90B4-B7E2E8E13557}"/>
    <cellStyle name="Millares 3 4 5 11 4" xfId="26772" xr:uid="{A4F4D497-0577-40EF-90A2-D2EFEF47E5BB}"/>
    <cellStyle name="Millares 3 4 5 11 5" xfId="48275" xr:uid="{D7D58F5D-F69B-4EE7-A5B4-3AABAB442F67}"/>
    <cellStyle name="Millares 3 4 5 12" xfId="6907" xr:uid="{51238E2C-D2DA-4D25-812A-BD4671A3F8A9}"/>
    <cellStyle name="Millares 3 4 5 12 2" xfId="28410" xr:uid="{DF37296A-ABF4-4C57-9F65-E19B8A0EA81F}"/>
    <cellStyle name="Millares 3 4 5 13" xfId="8562" xr:uid="{4423FDF5-C45C-4E3A-84A7-E74339D704D4}"/>
    <cellStyle name="Millares 3 4 5 13 2" xfId="30065" xr:uid="{3E46A9F3-1F3C-4771-9A85-926FE0C9C257}"/>
    <cellStyle name="Millares 3 4 5 14" xfId="15200" xr:uid="{12C3602B-1756-46B1-B2C6-2D158FAA2C76}"/>
    <cellStyle name="Millares 3 4 5 14 2" xfId="36703" xr:uid="{32663CBC-82B4-4DC8-89AB-634411081687}"/>
    <cellStyle name="Millares 3 4 5 15" xfId="21805" xr:uid="{451CE33B-6E2C-4944-9368-B3C98BE55E8D}"/>
    <cellStyle name="Millares 3 4 5 16" xfId="43308" xr:uid="{7C0311E0-371C-4CF8-8643-88FD56BBBBF9}"/>
    <cellStyle name="Millares 3 4 5 2" xfId="560" xr:uid="{462D6C8C-73EE-42E4-BC74-FAB2EC5A1B3D}"/>
    <cellStyle name="Millares 3 4 5 2 10" xfId="7171" xr:uid="{80B64BAF-E3D5-47F9-8BF3-5FCDB19BD174}"/>
    <cellStyle name="Millares 3 4 5 2 10 2" xfId="28674" xr:uid="{9B7BCCDC-64D7-44D0-8FC2-2D1571A4A863}"/>
    <cellStyle name="Millares 3 4 5 2 11" xfId="8827" xr:uid="{A939F384-EB96-43FB-AACB-D187E4AD9D82}"/>
    <cellStyle name="Millares 3 4 5 2 11 2" xfId="30330" xr:uid="{133BD243-F567-4428-A10A-38AE6E6FCA22}"/>
    <cellStyle name="Millares 3 4 5 2 12" xfId="15463" xr:uid="{065F2067-F0F1-44D3-98EA-8F7EC779F22A}"/>
    <cellStyle name="Millares 3 4 5 2 12 2" xfId="36966" xr:uid="{29EF6D40-7DA4-451F-BC2F-EADE3FF25E24}"/>
    <cellStyle name="Millares 3 4 5 2 13" xfId="22068" xr:uid="{B9E5BC46-9868-489A-8246-711393508DF7}"/>
    <cellStyle name="Millares 3 4 5 2 14" xfId="43571" xr:uid="{4F21E49B-8D57-4B1C-8B93-1322EA8720D6}"/>
    <cellStyle name="Millares 3 4 5 2 2" xfId="842" xr:uid="{14EA3CAD-D0A4-46D8-A504-7304D7C0C6AA}"/>
    <cellStyle name="Millares 3 4 5 2 2 10" xfId="15743" xr:uid="{5C247773-6617-48D7-B592-DD519CB5480A}"/>
    <cellStyle name="Millares 3 4 5 2 2 10 2" xfId="37246" xr:uid="{2A9862D6-B6AC-4590-A558-B48AAFB5944E}"/>
    <cellStyle name="Millares 3 4 5 2 2 11" xfId="22348" xr:uid="{A20BE204-7556-45EA-B1EC-C209FE995873}"/>
    <cellStyle name="Millares 3 4 5 2 2 12" xfId="43851" xr:uid="{C2E0CDE0-50A3-464D-971A-A7606B85B6B1}"/>
    <cellStyle name="Millares 3 4 5 2 2 2" xfId="1788" xr:uid="{4EDD137E-43FD-474C-BB33-47C95E4A398B}"/>
    <cellStyle name="Millares 3 4 5 2 2 2 2" xfId="4617" xr:uid="{08E33BA3-21C5-4456-A637-8D7BBE904159}"/>
    <cellStyle name="Millares 3 4 5 2 2 2 2 2" xfId="12883" xr:uid="{526A0684-A21B-41A4-B44B-6DF711A52BA5}"/>
    <cellStyle name="Millares 3 4 5 2 2 2 2 2 2" xfId="34386" xr:uid="{92017EBB-4A3B-4354-8B69-5DF5CAA5339C}"/>
    <cellStyle name="Millares 3 4 5 2 2 2 2 3" xfId="19518" xr:uid="{9A75BB02-A1F9-437E-9331-C5C6E845A123}"/>
    <cellStyle name="Millares 3 4 5 2 2 2 2 3 2" xfId="41021" xr:uid="{32FA0137-8577-47FD-BBE5-7DE6E52B0276}"/>
    <cellStyle name="Millares 3 4 5 2 2 2 2 4" xfId="26123" xr:uid="{09339014-DCCB-4518-A1C4-7A86D816AF88}"/>
    <cellStyle name="Millares 3 4 5 2 2 2 2 5" xfId="47626" xr:uid="{E63DED1D-292D-4912-8935-37C37958D0B4}"/>
    <cellStyle name="Millares 3 4 5 2 2 2 3" xfId="6756" xr:uid="{074D4A89-51D2-4712-B765-9262FDFC07A9}"/>
    <cellStyle name="Millares 3 4 5 2 2 2 3 2" xfId="15022" xr:uid="{062D05B1-AE0D-41C0-9FA9-4CEB4854BC62}"/>
    <cellStyle name="Millares 3 4 5 2 2 2 3 2 2" xfId="36525" xr:uid="{B57F9578-6836-43AD-991C-5890131A9A13}"/>
    <cellStyle name="Millares 3 4 5 2 2 2 3 3" xfId="21657" xr:uid="{1E963B56-BE8A-469A-BB00-9690C042CC34}"/>
    <cellStyle name="Millares 3 4 5 2 2 2 3 3 2" xfId="43160" xr:uid="{B59C002F-4AFB-4254-91C9-A32E195236E3}"/>
    <cellStyle name="Millares 3 4 5 2 2 2 3 4" xfId="28262" xr:uid="{CDE4C753-D726-4985-8A31-C2581AFBEAD6}"/>
    <cellStyle name="Millares 3 4 5 2 2 2 3 5" xfId="49765" xr:uid="{2520BEBA-E736-457E-9A9D-869A64F0EAEB}"/>
    <cellStyle name="Millares 3 4 5 2 2 2 4" xfId="8397" xr:uid="{A7E13FCA-0FBC-4F00-8703-F408DB69FB3C}"/>
    <cellStyle name="Millares 3 4 5 2 2 2 4 2" xfId="29900" xr:uid="{8F8C23E4-9164-4FE7-9ECF-DE65B563B9F2}"/>
    <cellStyle name="Millares 3 4 5 2 2 2 5" xfId="10054" xr:uid="{2BF4FB20-65B4-4E86-A345-8EDCC39E6090}"/>
    <cellStyle name="Millares 3 4 5 2 2 2 5 2" xfId="31557" xr:uid="{0DA74DFE-9A73-48A6-8BF4-E7974BB0EA07}"/>
    <cellStyle name="Millares 3 4 5 2 2 2 6" xfId="16689" xr:uid="{379F94B2-821B-45A6-B78C-DE96B6359C2A}"/>
    <cellStyle name="Millares 3 4 5 2 2 2 6 2" xfId="38192" xr:uid="{7BD58D7B-E076-4226-A33A-4BE7A3396CB3}"/>
    <cellStyle name="Millares 3 4 5 2 2 2 7" xfId="23294" xr:uid="{B56F8BD0-B01F-47C0-A103-01C25EDD575E}"/>
    <cellStyle name="Millares 3 4 5 2 2 2 8" xfId="44797" xr:uid="{EB166623-EDDB-4AA4-B343-BDC0BBF0ECD1}"/>
    <cellStyle name="Millares 3 4 5 2 2 3" xfId="2475" xr:uid="{60BD2CF3-8EF7-476B-B271-64566A503D7F}"/>
    <cellStyle name="Millares 3 4 5 2 2 3 2" xfId="10741" xr:uid="{1C8F44CF-F79C-4155-B8A0-C2E8755A1A75}"/>
    <cellStyle name="Millares 3 4 5 2 2 3 2 2" xfId="32244" xr:uid="{6FCFEC06-8FAE-49F2-98F2-EE9F671F2383}"/>
    <cellStyle name="Millares 3 4 5 2 2 3 3" xfId="17376" xr:uid="{5F5FD452-9D5B-4EC2-B07E-58EA5362422C}"/>
    <cellStyle name="Millares 3 4 5 2 2 3 3 2" xfId="38879" xr:uid="{DB5AD0B2-7358-4FBD-ABB9-AE1B4832FA37}"/>
    <cellStyle name="Millares 3 4 5 2 2 3 4" xfId="23981" xr:uid="{C432CC2E-FC91-4183-8603-E1C3CD38ECE1}"/>
    <cellStyle name="Millares 3 4 5 2 2 3 5" xfId="45484" xr:uid="{EAD0AE56-C801-4AD7-8943-BEB7A9C494B7}"/>
    <cellStyle name="Millares 3 4 5 2 2 4" xfId="2992" xr:uid="{94E83CB8-205E-4A8B-928F-2D67C8BEBD0E}"/>
    <cellStyle name="Millares 3 4 5 2 2 4 2" xfId="11258" xr:uid="{4597F6ED-6C4E-433F-BC22-C7BC78DE2B72}"/>
    <cellStyle name="Millares 3 4 5 2 2 4 2 2" xfId="32761" xr:uid="{25B229BB-5BE4-497F-9458-DB2BA8C8CF6E}"/>
    <cellStyle name="Millares 3 4 5 2 2 4 3" xfId="17893" xr:uid="{A10A39BF-FA94-4C56-B52B-7A72FA41847F}"/>
    <cellStyle name="Millares 3 4 5 2 2 4 3 2" xfId="39396" xr:uid="{043F70D1-ED43-40DC-B2E5-C470B463398D}"/>
    <cellStyle name="Millares 3 4 5 2 2 4 4" xfId="24498" xr:uid="{73C9EC2D-8901-45A1-AE0E-AC1C45CC5D9E}"/>
    <cellStyle name="Millares 3 4 5 2 2 4 5" xfId="46001" xr:uid="{A1B36D15-9288-41C8-92C5-4F408951FB0D}"/>
    <cellStyle name="Millares 3 4 5 2 2 5" xfId="3671" xr:uid="{B6EF6E42-0C29-4557-9C3C-A7194D523E1C}"/>
    <cellStyle name="Millares 3 4 5 2 2 5 2" xfId="11937" xr:uid="{EA8B5379-472D-4A94-846E-F8064672BFDC}"/>
    <cellStyle name="Millares 3 4 5 2 2 5 2 2" xfId="33440" xr:uid="{A90D0AA9-9E9F-4505-A9CC-42CE048C5B44}"/>
    <cellStyle name="Millares 3 4 5 2 2 5 3" xfId="18572" xr:uid="{B2C16C9F-E9D3-4B28-B7EE-8105D3E343A6}"/>
    <cellStyle name="Millares 3 4 5 2 2 5 3 2" xfId="40075" xr:uid="{0AFA4ECE-99D1-438D-BD25-FD5C26610C7E}"/>
    <cellStyle name="Millares 3 4 5 2 2 5 4" xfId="25177" xr:uid="{32A883FF-2786-47C5-98B1-B7750AA42FF8}"/>
    <cellStyle name="Millares 3 4 5 2 2 5 5" xfId="46680" xr:uid="{DE679C8F-7DD0-48DF-8928-3293730956A5}"/>
    <cellStyle name="Millares 3 4 5 2 2 6" xfId="5136" xr:uid="{907E5425-E9A9-4FE3-BE5C-EAB154B57DF5}"/>
    <cellStyle name="Millares 3 4 5 2 2 6 2" xfId="13402" xr:uid="{2AC81C28-7DE3-4630-A8BE-2B181913946F}"/>
    <cellStyle name="Millares 3 4 5 2 2 6 2 2" xfId="34905" xr:uid="{AB70091B-32CB-49C0-9252-300D426C35C0}"/>
    <cellStyle name="Millares 3 4 5 2 2 6 3" xfId="20037" xr:uid="{BE06CA05-83B3-4401-A18E-1949A1AAC997}"/>
    <cellStyle name="Millares 3 4 5 2 2 6 3 2" xfId="41540" xr:uid="{432EB38A-A639-4F1A-B42D-DD7D8DC7CAEB}"/>
    <cellStyle name="Millares 3 4 5 2 2 6 4" xfId="26642" xr:uid="{59826C9F-D91B-4BA1-B412-4D6E9CAD329A}"/>
    <cellStyle name="Millares 3 4 5 2 2 6 5" xfId="48145" xr:uid="{2E10175A-9B0B-4EC1-9037-7AED7383AAF1}"/>
    <cellStyle name="Millares 3 4 5 2 2 7" xfId="5810" xr:uid="{8D63D780-A4F6-428C-9100-0DF8B5C64AA0}"/>
    <cellStyle name="Millares 3 4 5 2 2 7 2" xfId="14076" xr:uid="{4B974541-5392-482C-880E-D561D53560F4}"/>
    <cellStyle name="Millares 3 4 5 2 2 7 2 2" xfId="35579" xr:uid="{2E06089B-B8A0-4C3F-A9E5-AB6C09AE83E2}"/>
    <cellStyle name="Millares 3 4 5 2 2 7 3" xfId="20711" xr:uid="{BD116108-82CE-4E9A-97F0-87D4E5397CCC}"/>
    <cellStyle name="Millares 3 4 5 2 2 7 3 2" xfId="42214" xr:uid="{46E8CDBB-E375-408C-9E44-C4DCA38B8307}"/>
    <cellStyle name="Millares 3 4 5 2 2 7 4" xfId="27316" xr:uid="{4689A27A-3C06-494F-8615-CA31E995576D}"/>
    <cellStyle name="Millares 3 4 5 2 2 7 5" xfId="48819" xr:uid="{F4EB33DE-2299-4013-90EA-7C07E1061D16}"/>
    <cellStyle name="Millares 3 4 5 2 2 8" xfId="7451" xr:uid="{C04C0332-02A4-479E-B35A-D3417583081B}"/>
    <cellStyle name="Millares 3 4 5 2 2 8 2" xfId="28954" xr:uid="{3FB0BEE4-5BC4-4716-97BF-B3C8846C970C}"/>
    <cellStyle name="Millares 3 4 5 2 2 9" xfId="9108" xr:uid="{A4FFDFA7-8751-4B2B-956A-EC27BECC8D28}"/>
    <cellStyle name="Millares 3 4 5 2 2 9 2" xfId="30611" xr:uid="{2DA93DC6-9AEC-4C5C-97EE-E5D00E1DDD69}"/>
    <cellStyle name="Millares 3 4 5 2 3" xfId="1112" xr:uid="{F3E973EC-65B7-48A9-B76C-4E6C3CCFCED2}"/>
    <cellStyle name="Millares 3 4 5 2 3 2" xfId="3941" xr:uid="{AB22EAFF-7FC0-4611-B7B8-44226034F7F1}"/>
    <cellStyle name="Millares 3 4 5 2 3 2 2" xfId="12207" xr:uid="{2FF210B7-EA0D-42B5-8F93-4BCD1C4375DF}"/>
    <cellStyle name="Millares 3 4 5 2 3 2 2 2" xfId="33710" xr:uid="{79D1F37F-F509-4AD8-BCDE-465D6D15CA61}"/>
    <cellStyle name="Millares 3 4 5 2 3 2 3" xfId="18842" xr:uid="{5ABC64C1-8CEF-409E-B706-3C5CC58D0E7A}"/>
    <cellStyle name="Millares 3 4 5 2 3 2 3 2" xfId="40345" xr:uid="{657660E2-5687-47F2-AE06-494926568F4F}"/>
    <cellStyle name="Millares 3 4 5 2 3 2 4" xfId="25447" xr:uid="{5DFE91D0-9F45-49D8-84E2-D5E1700FB064}"/>
    <cellStyle name="Millares 3 4 5 2 3 2 5" xfId="46950" xr:uid="{2C36CF32-4B89-4590-9B84-D41AE59C8938}"/>
    <cellStyle name="Millares 3 4 5 2 3 3" xfId="6080" xr:uid="{5EE77252-770A-4FC8-9C7B-A5AC5E5858AC}"/>
    <cellStyle name="Millares 3 4 5 2 3 3 2" xfId="14346" xr:uid="{78F0AC9D-EFBA-480E-859E-6AE79188774D}"/>
    <cellStyle name="Millares 3 4 5 2 3 3 2 2" xfId="35849" xr:uid="{4B761987-3428-41D3-BD30-155917D89BD6}"/>
    <cellStyle name="Millares 3 4 5 2 3 3 3" xfId="20981" xr:uid="{BD005ED5-83E9-4198-9730-C98F7E12320C}"/>
    <cellStyle name="Millares 3 4 5 2 3 3 3 2" xfId="42484" xr:uid="{1A3A68B7-531D-4A1C-A61D-AC18C89A2AB5}"/>
    <cellStyle name="Millares 3 4 5 2 3 3 4" xfId="27586" xr:uid="{0279590D-6A95-4D3D-B90E-A9E1BAA969DA}"/>
    <cellStyle name="Millares 3 4 5 2 3 3 5" xfId="49089" xr:uid="{8E245BD4-B700-44DA-8D15-09119DA67513}"/>
    <cellStyle name="Millares 3 4 5 2 3 4" xfId="7721" xr:uid="{F88E9D86-45E8-407B-96EB-6D7F44E062B3}"/>
    <cellStyle name="Millares 3 4 5 2 3 4 2" xfId="29224" xr:uid="{6DA04E6F-0CE0-4142-B250-B1CEA6C81994}"/>
    <cellStyle name="Millares 3 4 5 2 3 5" xfId="9378" xr:uid="{EA5EFF73-47BC-4996-A2DE-D6B1C45D0C81}"/>
    <cellStyle name="Millares 3 4 5 2 3 5 2" xfId="30881" xr:uid="{A4774673-FA68-48D3-9052-8BB7F270DD77}"/>
    <cellStyle name="Millares 3 4 5 2 3 6" xfId="16013" xr:uid="{B0B5D2D9-48D4-4D14-9762-9880235F0BB7}"/>
    <cellStyle name="Millares 3 4 5 2 3 6 2" xfId="37516" xr:uid="{339D1043-41CC-449F-8FAB-6FCECA1B36DD}"/>
    <cellStyle name="Millares 3 4 5 2 3 7" xfId="22618" xr:uid="{0FCFBA70-D974-4054-8E78-B9C71106393F}"/>
    <cellStyle name="Millares 3 4 5 2 3 8" xfId="44121" xr:uid="{BC551A72-0EDD-4A0C-9DCE-7DB939CD6A3B}"/>
    <cellStyle name="Millares 3 4 5 2 4" xfId="1508" xr:uid="{C71D9AFE-7641-47A5-A3DB-267D83AEEEA3}"/>
    <cellStyle name="Millares 3 4 5 2 4 2" xfId="4337" xr:uid="{BDF6FC2C-59BB-4D05-9F02-35137644555D}"/>
    <cellStyle name="Millares 3 4 5 2 4 2 2" xfId="12603" xr:uid="{50A44BB7-454F-4013-88B8-CAF9E0669FDF}"/>
    <cellStyle name="Millares 3 4 5 2 4 2 2 2" xfId="34106" xr:uid="{05A1C204-66B8-4E52-B181-BC6C2D6771C7}"/>
    <cellStyle name="Millares 3 4 5 2 4 2 3" xfId="19238" xr:uid="{F936F3B6-481C-41D2-B4EA-5019D4B3CFB1}"/>
    <cellStyle name="Millares 3 4 5 2 4 2 3 2" xfId="40741" xr:uid="{D443E94D-A7A0-4349-9805-284EF85CFF25}"/>
    <cellStyle name="Millares 3 4 5 2 4 2 4" xfId="25843" xr:uid="{A3E79C7F-FE41-4C1F-8CC9-05C1647D1710}"/>
    <cellStyle name="Millares 3 4 5 2 4 2 5" xfId="47346" xr:uid="{7A4064CE-9251-4624-A438-B7F8B696AF7B}"/>
    <cellStyle name="Millares 3 4 5 2 4 3" xfId="6476" xr:uid="{4DE36D74-9CC2-4351-BD5E-AFE3E47A8E93}"/>
    <cellStyle name="Millares 3 4 5 2 4 3 2" xfId="14742" xr:uid="{91762B47-F7C6-4DDA-BF07-FA75292CB9A7}"/>
    <cellStyle name="Millares 3 4 5 2 4 3 2 2" xfId="36245" xr:uid="{E4A73B96-A5A9-45A0-A8C5-F9794AC8A77F}"/>
    <cellStyle name="Millares 3 4 5 2 4 3 3" xfId="21377" xr:uid="{A7ED903A-07BB-4464-A0FA-FC9CAD2376A0}"/>
    <cellStyle name="Millares 3 4 5 2 4 3 3 2" xfId="42880" xr:uid="{787F181B-2224-4A54-B964-4627C97E9F2D}"/>
    <cellStyle name="Millares 3 4 5 2 4 3 4" xfId="27982" xr:uid="{B4BE0004-41EE-4370-A28A-5D3853A00388}"/>
    <cellStyle name="Millares 3 4 5 2 4 3 5" xfId="49485" xr:uid="{E7B239AB-ECDC-4495-8BF3-F3E915BE20F4}"/>
    <cellStyle name="Millares 3 4 5 2 4 4" xfId="8117" xr:uid="{90D7D967-5981-4E59-B3F0-F58399D9C770}"/>
    <cellStyle name="Millares 3 4 5 2 4 4 2" xfId="29620" xr:uid="{6EC81A7E-629B-4AD3-AC94-513A769E6450}"/>
    <cellStyle name="Millares 3 4 5 2 4 5" xfId="9774" xr:uid="{47D11F1E-27B8-4EF6-952C-51A7C992A4CA}"/>
    <cellStyle name="Millares 3 4 5 2 4 5 2" xfId="31277" xr:uid="{D1622242-978A-440D-A874-D1940898348A}"/>
    <cellStyle name="Millares 3 4 5 2 4 6" xfId="16409" xr:uid="{28D1D7F9-6214-4A63-8E75-7BB6D3A66319}"/>
    <cellStyle name="Millares 3 4 5 2 4 6 2" xfId="37912" xr:uid="{402970C8-B5E6-4216-A6D3-5D6FC260BF0B}"/>
    <cellStyle name="Millares 3 4 5 2 4 7" xfId="23014" xr:uid="{4CF6F597-6B16-4B4C-9306-65733B8B99CC}"/>
    <cellStyle name="Millares 3 4 5 2 4 8" xfId="44517" xr:uid="{33071CE6-AB5A-4162-BC84-8EB550AA0CDE}"/>
    <cellStyle name="Millares 3 4 5 2 5" xfId="2195" xr:uid="{606BE73C-B042-4F59-AC4E-FB5430CDB6FB}"/>
    <cellStyle name="Millares 3 4 5 2 5 2" xfId="10461" xr:uid="{610BE981-F54D-433A-B36C-5845F004F57C}"/>
    <cellStyle name="Millares 3 4 5 2 5 2 2" xfId="31964" xr:uid="{7ACA99D5-38C9-4472-8659-97570A452130}"/>
    <cellStyle name="Millares 3 4 5 2 5 3" xfId="17096" xr:uid="{0C5B0A3D-172F-4950-B0E7-E389D878E0ED}"/>
    <cellStyle name="Millares 3 4 5 2 5 3 2" xfId="38599" xr:uid="{7E8D5B47-C259-4423-B858-91D2C4C0A979}"/>
    <cellStyle name="Millares 3 4 5 2 5 4" xfId="23701" xr:uid="{4A0BB989-8F15-4A95-8DEA-345531F8C160}"/>
    <cellStyle name="Millares 3 4 5 2 5 5" xfId="45204" xr:uid="{4D86A8C3-734B-442A-8766-C1F44333F958}"/>
    <cellStyle name="Millares 3 4 5 2 6" xfId="2741" xr:uid="{B6D1F84C-5CC0-44B0-94BC-1B6A55E4F09B}"/>
    <cellStyle name="Millares 3 4 5 2 6 2" xfId="11007" xr:uid="{B97BAED7-D5CB-43D6-A5D9-89A7B87EAF08}"/>
    <cellStyle name="Millares 3 4 5 2 6 2 2" xfId="32510" xr:uid="{E223DF2C-CE48-448E-9D73-2C5D2AEF814A}"/>
    <cellStyle name="Millares 3 4 5 2 6 3" xfId="17642" xr:uid="{3C5F4FA2-9FF9-4F84-98DE-1A2C6697017A}"/>
    <cellStyle name="Millares 3 4 5 2 6 3 2" xfId="39145" xr:uid="{03DC1270-1617-4A54-9C91-59158BBBF35E}"/>
    <cellStyle name="Millares 3 4 5 2 6 4" xfId="24247" xr:uid="{1AA6C6AC-1A0A-4DE0-8AF3-AEEFE0B7F66F}"/>
    <cellStyle name="Millares 3 4 5 2 6 5" xfId="45750" xr:uid="{EEA455E8-684B-49B8-AAF0-F330898AFEFE}"/>
    <cellStyle name="Millares 3 4 5 2 7" xfId="3391" xr:uid="{F22465BD-F9DC-4475-84A4-627EA9C30CEA}"/>
    <cellStyle name="Millares 3 4 5 2 7 2" xfId="11657" xr:uid="{FDF4FB98-7862-4516-9EE1-C45442D4F1D2}"/>
    <cellStyle name="Millares 3 4 5 2 7 2 2" xfId="33160" xr:uid="{6D306BDA-DEC6-426C-BD3B-183801ADC887}"/>
    <cellStyle name="Millares 3 4 5 2 7 3" xfId="18292" xr:uid="{9628FD85-77E9-45B4-A201-310675914887}"/>
    <cellStyle name="Millares 3 4 5 2 7 3 2" xfId="39795" xr:uid="{379E5AA3-E36A-4AA9-B3E8-4D9DD5A6CB8A}"/>
    <cellStyle name="Millares 3 4 5 2 7 4" xfId="24897" xr:uid="{B484F0F4-6588-4395-A8F0-D4EA8B3E372C}"/>
    <cellStyle name="Millares 3 4 5 2 7 5" xfId="46400" xr:uid="{A5FF5391-D3E2-42B8-AB03-102A3C9675D6}"/>
    <cellStyle name="Millares 3 4 5 2 8" xfId="4885" xr:uid="{3E4E71A2-703D-468D-BDE1-C1A865D67A58}"/>
    <cellStyle name="Millares 3 4 5 2 8 2" xfId="13151" xr:uid="{3A34CECD-8014-4B60-BE65-5EBA7227F9DD}"/>
    <cellStyle name="Millares 3 4 5 2 8 2 2" xfId="34654" xr:uid="{1A360387-D4C0-4B36-B8F8-2E83DAE95249}"/>
    <cellStyle name="Millares 3 4 5 2 8 3" xfId="19786" xr:uid="{635D044D-EA6E-45FA-8C5E-C1ED8156E343}"/>
    <cellStyle name="Millares 3 4 5 2 8 3 2" xfId="41289" xr:uid="{440571BD-4A18-4E1D-8503-6A4F50288253}"/>
    <cellStyle name="Millares 3 4 5 2 8 4" xfId="26391" xr:uid="{6021CFDD-2CF6-4CAF-88C7-94050C70F3CB}"/>
    <cellStyle name="Millares 3 4 5 2 8 5" xfId="47894" xr:uid="{C5088F60-8C91-4E85-A1C7-3DEABD400A01}"/>
    <cellStyle name="Millares 3 4 5 2 9" xfId="5530" xr:uid="{DA745BA7-73AA-4A17-AA56-338D168E23DE}"/>
    <cellStyle name="Millares 3 4 5 2 9 2" xfId="13796" xr:uid="{4FAEFE4D-74B4-4832-87FC-CFDEA59B59DE}"/>
    <cellStyle name="Millares 3 4 5 2 9 2 2" xfId="35299" xr:uid="{5DBAFA15-3478-40E8-8C5C-87FE152E6273}"/>
    <cellStyle name="Millares 3 4 5 2 9 3" xfId="20431" xr:uid="{8A0A5150-6B5B-4E23-911D-3652773E0838}"/>
    <cellStyle name="Millares 3 4 5 2 9 3 2" xfId="41934" xr:uid="{22F2BB9C-72B8-463E-8361-90F249C147B3}"/>
    <cellStyle name="Millares 3 4 5 2 9 4" xfId="27036" xr:uid="{50FD47BA-6081-48D0-A740-02041307DB1B}"/>
    <cellStyle name="Millares 3 4 5 2 9 5" xfId="48539" xr:uid="{49225304-E60C-468A-BAFF-4AFF3F64534E}"/>
    <cellStyle name="Millares 3 4 5 3" xfId="431" xr:uid="{A1985042-A4F8-4207-9971-2FAEC099FABA}"/>
    <cellStyle name="Millares 3 4 5 3 10" xfId="15334" xr:uid="{6289B398-930A-4EF2-B851-BB119C1E95EB}"/>
    <cellStyle name="Millares 3 4 5 3 10 2" xfId="36837" xr:uid="{4896FC1B-6D9C-49BD-89D6-A0A130E3E25D}"/>
    <cellStyle name="Millares 3 4 5 3 11" xfId="21939" xr:uid="{15815C4C-B7D6-41A3-B231-579485A1BF98}"/>
    <cellStyle name="Millares 3 4 5 3 12" xfId="43442" xr:uid="{494DA3E9-651A-4E45-B923-894E75AA0AE2}"/>
    <cellStyle name="Millares 3 4 5 3 2" xfId="1379" xr:uid="{C737875A-9F3F-4D78-B17B-EC9CD661FE12}"/>
    <cellStyle name="Millares 3 4 5 3 2 2" xfId="4208" xr:uid="{EE19700A-30F3-4D62-AB60-0AF03E82C518}"/>
    <cellStyle name="Millares 3 4 5 3 2 2 2" xfId="12474" xr:uid="{D3E94888-A6E4-4C3F-AED4-40E6272AA7BF}"/>
    <cellStyle name="Millares 3 4 5 3 2 2 2 2" xfId="33977" xr:uid="{06FC2830-EC50-4D42-8493-01F11CC34A2D}"/>
    <cellStyle name="Millares 3 4 5 3 2 2 3" xfId="19109" xr:uid="{F870110E-2278-4527-9A20-71A993EA74E8}"/>
    <cellStyle name="Millares 3 4 5 3 2 2 3 2" xfId="40612" xr:uid="{AE05C889-8F78-43E4-A1A9-1B1A13697984}"/>
    <cellStyle name="Millares 3 4 5 3 2 2 4" xfId="25714" xr:uid="{4DB6552F-20C0-4CB4-A58F-5869FFBF3AB3}"/>
    <cellStyle name="Millares 3 4 5 3 2 2 5" xfId="47217" xr:uid="{A7342749-5B21-41F4-991C-7726FFD71AC5}"/>
    <cellStyle name="Millares 3 4 5 3 2 3" xfId="6347" xr:uid="{EA19230A-E498-41CD-B972-BDE1853B6099}"/>
    <cellStyle name="Millares 3 4 5 3 2 3 2" xfId="14613" xr:uid="{3EA9F236-478D-4ABE-B1F1-AA7345CBB379}"/>
    <cellStyle name="Millares 3 4 5 3 2 3 2 2" xfId="36116" xr:uid="{98661605-C309-4FEA-B40D-926492B2DAD8}"/>
    <cellStyle name="Millares 3 4 5 3 2 3 3" xfId="21248" xr:uid="{660E8337-808A-408B-BD2F-BD08B560B7CC}"/>
    <cellStyle name="Millares 3 4 5 3 2 3 3 2" xfId="42751" xr:uid="{2664558F-56F2-4ACD-8C80-2419CAC6B9C7}"/>
    <cellStyle name="Millares 3 4 5 3 2 3 4" xfId="27853" xr:uid="{E461AE68-943D-4E9E-8877-8EFF2C70785C}"/>
    <cellStyle name="Millares 3 4 5 3 2 3 5" xfId="49356" xr:uid="{184B49DB-D36C-4958-A6D7-7ABEBF42D61D}"/>
    <cellStyle name="Millares 3 4 5 3 2 4" xfId="7988" xr:uid="{C7618340-5C62-4642-AAEA-AA947769A305}"/>
    <cellStyle name="Millares 3 4 5 3 2 4 2" xfId="29491" xr:uid="{4C70C3C0-6030-45F8-A8DB-392C130F4940}"/>
    <cellStyle name="Millares 3 4 5 3 2 5" xfId="9645" xr:uid="{B19151FE-EBAA-4682-9FCE-39175E20EA9B}"/>
    <cellStyle name="Millares 3 4 5 3 2 5 2" xfId="31148" xr:uid="{F8605DCA-EEA0-4EA2-8751-2ECD7E1C5C30}"/>
    <cellStyle name="Millares 3 4 5 3 2 6" xfId="16280" xr:uid="{595F223A-ED32-4617-81DB-B6E3DA7D83D8}"/>
    <cellStyle name="Millares 3 4 5 3 2 6 2" xfId="37783" xr:uid="{8A563169-75B0-42E0-9854-939AE99911AB}"/>
    <cellStyle name="Millares 3 4 5 3 2 7" xfId="22885" xr:uid="{4BEBFD7D-D143-493E-B05D-89C5FA82F9CE}"/>
    <cellStyle name="Millares 3 4 5 3 2 8" xfId="44388" xr:uid="{E7D63E6B-735E-4440-9DA0-8988A53A3ABD}"/>
    <cellStyle name="Millares 3 4 5 3 3" xfId="2066" xr:uid="{4DF39B87-35E0-4ACA-8AE4-D44156200E97}"/>
    <cellStyle name="Millares 3 4 5 3 3 2" xfId="10332" xr:uid="{417522DA-2B2E-426A-A261-CB3C620914D5}"/>
    <cellStyle name="Millares 3 4 5 3 3 2 2" xfId="31835" xr:uid="{9D189B92-92C6-442F-A804-097E79B9F605}"/>
    <cellStyle name="Millares 3 4 5 3 3 3" xfId="16967" xr:uid="{D8EA6D6A-031B-45F6-A665-6F33FE5539CE}"/>
    <cellStyle name="Millares 3 4 5 3 3 3 2" xfId="38470" xr:uid="{CCE1472E-B348-4D27-9C17-36022C87E73C}"/>
    <cellStyle name="Millares 3 4 5 3 3 4" xfId="23572" xr:uid="{7FFF0361-1F3C-4BC5-8439-C7731357A4A3}"/>
    <cellStyle name="Millares 3 4 5 3 3 5" xfId="45075" xr:uid="{1212EDAC-FC4F-48DB-8501-535E29CA8436}"/>
    <cellStyle name="Millares 3 4 5 3 4" xfId="2865" xr:uid="{E72B0EAA-2C8D-44E2-A500-CA01DD95685A}"/>
    <cellStyle name="Millares 3 4 5 3 4 2" xfId="11131" xr:uid="{96A26C73-0D5B-4532-B489-A6DE2A48B939}"/>
    <cellStyle name="Millares 3 4 5 3 4 2 2" xfId="32634" xr:uid="{7A43EDC7-1993-4175-A24E-A510CEE0186C}"/>
    <cellStyle name="Millares 3 4 5 3 4 3" xfId="17766" xr:uid="{463A943F-D3F3-4E58-9238-2EC1A9CEB514}"/>
    <cellStyle name="Millares 3 4 5 3 4 3 2" xfId="39269" xr:uid="{CF37741A-1DC3-4F05-AACE-627677D03422}"/>
    <cellStyle name="Millares 3 4 5 3 4 4" xfId="24371" xr:uid="{5A68E735-410B-449E-BEA1-9D29A166140E}"/>
    <cellStyle name="Millares 3 4 5 3 4 5" xfId="45874" xr:uid="{FC612D66-D9DC-454D-9CE3-7F454662F040}"/>
    <cellStyle name="Millares 3 4 5 3 5" xfId="3262" xr:uid="{8AA19D4C-F116-4A3C-92A2-5D6CAFE795C1}"/>
    <cellStyle name="Millares 3 4 5 3 5 2" xfId="11528" xr:uid="{3EDE11C8-0F22-422B-B8F1-9285C7B05E2D}"/>
    <cellStyle name="Millares 3 4 5 3 5 2 2" xfId="33031" xr:uid="{13632618-1F45-41F6-98B3-0DC3DE731152}"/>
    <cellStyle name="Millares 3 4 5 3 5 3" xfId="18163" xr:uid="{73FA222A-13E7-4FA8-B30B-D10D3AE4DE70}"/>
    <cellStyle name="Millares 3 4 5 3 5 3 2" xfId="39666" xr:uid="{F9C805FA-ABE8-4DB6-BCC3-B7A3C6F020E0}"/>
    <cellStyle name="Millares 3 4 5 3 5 4" xfId="24768" xr:uid="{F2DED593-8562-4664-83B7-FD5A7BA3A424}"/>
    <cellStyle name="Millares 3 4 5 3 5 5" xfId="46271" xr:uid="{47617C24-02AD-47E8-9460-05552BE25AD8}"/>
    <cellStyle name="Millares 3 4 5 3 6" xfId="5009" xr:uid="{0D3A8900-DC69-4B25-BAF0-C3AFFC536F5F}"/>
    <cellStyle name="Millares 3 4 5 3 6 2" xfId="13275" xr:uid="{DCC048ED-4405-4EDC-BF14-D7CF28D0AB0B}"/>
    <cellStyle name="Millares 3 4 5 3 6 2 2" xfId="34778" xr:uid="{58BC0F25-CC47-4C05-B356-5145EA1C0A31}"/>
    <cellStyle name="Millares 3 4 5 3 6 3" xfId="19910" xr:uid="{D855C67A-6C68-4F1C-933A-C06279F07E3D}"/>
    <cellStyle name="Millares 3 4 5 3 6 3 2" xfId="41413" xr:uid="{DB712203-773F-4830-B6FB-4C0F14BCEC1F}"/>
    <cellStyle name="Millares 3 4 5 3 6 4" xfId="26515" xr:uid="{0220001B-3D93-4D29-B5C9-213DDE1129F9}"/>
    <cellStyle name="Millares 3 4 5 3 6 5" xfId="48018" xr:uid="{D40EEF2A-603C-45C3-9C83-BAEA12478F2D}"/>
    <cellStyle name="Millares 3 4 5 3 7" xfId="5401" xr:uid="{74B07EC3-5F1D-47AC-AC00-6FCE0D360CE5}"/>
    <cellStyle name="Millares 3 4 5 3 7 2" xfId="13667" xr:uid="{59B84598-102E-412D-9EAE-F0D45B4A77A9}"/>
    <cellStyle name="Millares 3 4 5 3 7 2 2" xfId="35170" xr:uid="{15C9485A-FB99-451D-883E-4155DEFED1CE}"/>
    <cellStyle name="Millares 3 4 5 3 7 3" xfId="20302" xr:uid="{07165163-A7AA-4975-8D30-77FC11AC44DE}"/>
    <cellStyle name="Millares 3 4 5 3 7 3 2" xfId="41805" xr:uid="{36847E2D-3EE5-4EEF-9B81-96551DB74313}"/>
    <cellStyle name="Millares 3 4 5 3 7 4" xfId="26907" xr:uid="{2F238B97-DCBC-47F4-8986-973B3A0AC10B}"/>
    <cellStyle name="Millares 3 4 5 3 7 5" xfId="48410" xr:uid="{82F3E7A1-5118-4272-B8AE-CCBFC8746ABC}"/>
    <cellStyle name="Millares 3 4 5 3 8" xfId="7042" xr:uid="{18D900B9-EE3D-42EB-9730-87D27BA77688}"/>
    <cellStyle name="Millares 3 4 5 3 8 2" xfId="28545" xr:uid="{61D95324-A826-4643-8CD2-8523B1B0DD17}"/>
    <cellStyle name="Millares 3 4 5 3 9" xfId="8698" xr:uid="{791B40E8-7297-4426-AFFA-10AD59764899}"/>
    <cellStyle name="Millares 3 4 5 3 9 2" xfId="30201" xr:uid="{C8BA2668-E489-49EB-A5B8-201712F23D60}"/>
    <cellStyle name="Millares 3 4 5 4" xfId="715" xr:uid="{A1B52A8F-957D-4974-A144-782A8C8DC7E2}"/>
    <cellStyle name="Millares 3 4 5 4 10" xfId="43724" xr:uid="{40771C54-F5D8-4438-8330-B03DFF61C67F}"/>
    <cellStyle name="Millares 3 4 5 4 2" xfId="1661" xr:uid="{5C20B79D-D4F6-460C-9477-11EB5EC4E64E}"/>
    <cellStyle name="Millares 3 4 5 4 2 2" xfId="4490" xr:uid="{5260D0E3-3303-4EB3-A815-F79BDD0A9507}"/>
    <cellStyle name="Millares 3 4 5 4 2 2 2" xfId="12756" xr:uid="{1235CA2F-E49E-4D79-B7F0-8D52FD060D39}"/>
    <cellStyle name="Millares 3 4 5 4 2 2 2 2" xfId="34259" xr:uid="{21724747-0B90-47FB-A393-7133ADAC88D0}"/>
    <cellStyle name="Millares 3 4 5 4 2 2 3" xfId="19391" xr:uid="{47B9F8E6-EA5D-4F5C-9E90-459036F3BC93}"/>
    <cellStyle name="Millares 3 4 5 4 2 2 3 2" xfId="40894" xr:uid="{2C4F5D60-DA60-4C48-8F9A-D4A479EC34F5}"/>
    <cellStyle name="Millares 3 4 5 4 2 2 4" xfId="25996" xr:uid="{01B9ED5A-AE65-47A9-A46B-7809D9B529C7}"/>
    <cellStyle name="Millares 3 4 5 4 2 2 5" xfId="47499" xr:uid="{A9BB7E73-F4A0-4ED5-ABFB-96577F956D99}"/>
    <cellStyle name="Millares 3 4 5 4 2 3" xfId="6629" xr:uid="{08E68A18-8663-406C-85E7-21C9A43632C6}"/>
    <cellStyle name="Millares 3 4 5 4 2 3 2" xfId="14895" xr:uid="{3F9A5CD8-9D4D-46C9-B0CE-CBAF8959C3E5}"/>
    <cellStyle name="Millares 3 4 5 4 2 3 2 2" xfId="36398" xr:uid="{0C6A0A3E-A8C8-4020-9700-5478F97CF69B}"/>
    <cellStyle name="Millares 3 4 5 4 2 3 3" xfId="21530" xr:uid="{E2D0CBE4-78E1-44C4-8EC4-FA29B11E31FF}"/>
    <cellStyle name="Millares 3 4 5 4 2 3 3 2" xfId="43033" xr:uid="{DB535D96-306B-4B10-B578-29F33BFAE47C}"/>
    <cellStyle name="Millares 3 4 5 4 2 3 4" xfId="28135" xr:uid="{CA56FBE8-1A15-4170-9D5D-4D72E2F2677D}"/>
    <cellStyle name="Millares 3 4 5 4 2 3 5" xfId="49638" xr:uid="{62565DFC-CD7B-498B-89CD-6AA47F69BFCD}"/>
    <cellStyle name="Millares 3 4 5 4 2 4" xfId="8270" xr:uid="{974FB3B3-C358-495A-8619-61DCEDC471B5}"/>
    <cellStyle name="Millares 3 4 5 4 2 4 2" xfId="29773" xr:uid="{B876034B-3047-4823-9F19-9077EFAE2159}"/>
    <cellStyle name="Millares 3 4 5 4 2 5" xfId="9927" xr:uid="{2B795F91-EAAF-4EA4-9BD3-A9380F743EFB}"/>
    <cellStyle name="Millares 3 4 5 4 2 5 2" xfId="31430" xr:uid="{A8A4BB90-5CD6-4CC9-B0CF-A668ADA88ED2}"/>
    <cellStyle name="Millares 3 4 5 4 2 6" xfId="16562" xr:uid="{FF5919F8-53C5-4DA1-A5DC-10B72256FFE0}"/>
    <cellStyle name="Millares 3 4 5 4 2 6 2" xfId="38065" xr:uid="{E5AD91C2-EE48-4A43-AD26-7C5A4DB99B1F}"/>
    <cellStyle name="Millares 3 4 5 4 2 7" xfId="23167" xr:uid="{08D5C9EA-66D5-4B05-A51B-BFA8D21D6B75}"/>
    <cellStyle name="Millares 3 4 5 4 2 8" xfId="44670" xr:uid="{381F80DE-A3A4-49F6-82DB-76F4F8A2C735}"/>
    <cellStyle name="Millares 3 4 5 4 3" xfId="2348" xr:uid="{D662FA1A-9D6F-4DE4-9C9C-4ABE22640CA2}"/>
    <cellStyle name="Millares 3 4 5 4 3 2" xfId="10614" xr:uid="{24C60887-ED3E-4A65-9EAA-1CF4CC599BA6}"/>
    <cellStyle name="Millares 3 4 5 4 3 2 2" xfId="32117" xr:uid="{DACDEF6F-E437-45CE-AA78-CE3CCC3592E2}"/>
    <cellStyle name="Millares 3 4 5 4 3 3" xfId="17249" xr:uid="{917430B2-6A59-400D-A68E-FE1D425F1CCB}"/>
    <cellStyle name="Millares 3 4 5 4 3 3 2" xfId="38752" xr:uid="{7EAA4289-C227-492E-89ED-2BDC2FD0567B}"/>
    <cellStyle name="Millares 3 4 5 4 3 4" xfId="23854" xr:uid="{03EFA8F4-1F65-4C10-A264-A85FF80243FC}"/>
    <cellStyle name="Millares 3 4 5 4 3 5" xfId="45357" xr:uid="{7A617D04-EFE4-4513-A061-F2A217A7CCA1}"/>
    <cellStyle name="Millares 3 4 5 4 4" xfId="3544" xr:uid="{EB4A2D57-8FF7-4A5F-AAEA-CCB5D7D6F65C}"/>
    <cellStyle name="Millares 3 4 5 4 4 2" xfId="11810" xr:uid="{D904CCF0-9728-4C1D-A8D3-09AD4D4899D4}"/>
    <cellStyle name="Millares 3 4 5 4 4 2 2" xfId="33313" xr:uid="{C7401C4F-3DD2-40D1-9882-E3A0E8568517}"/>
    <cellStyle name="Millares 3 4 5 4 4 3" xfId="18445" xr:uid="{93C46B40-AB58-4560-9DBB-99126E2DB60C}"/>
    <cellStyle name="Millares 3 4 5 4 4 3 2" xfId="39948" xr:uid="{4AFCE772-97A1-41DC-AB3F-4A54AFBA8C12}"/>
    <cellStyle name="Millares 3 4 5 4 4 4" xfId="25050" xr:uid="{D23B44D4-613F-43A5-9A41-1FF46EBD8D55}"/>
    <cellStyle name="Millares 3 4 5 4 4 5" xfId="46553" xr:uid="{157EBF46-BFCA-49FE-9CD8-F71F1BD30210}"/>
    <cellStyle name="Millares 3 4 5 4 5" xfId="5683" xr:uid="{3519B9D0-C776-4C60-8B50-51A9D8A2D997}"/>
    <cellStyle name="Millares 3 4 5 4 5 2" xfId="13949" xr:uid="{8FFC16D0-8789-42F0-9340-F21FEDDC058C}"/>
    <cellStyle name="Millares 3 4 5 4 5 2 2" xfId="35452" xr:uid="{933055F5-8873-40C5-A69B-9C1728B85AC5}"/>
    <cellStyle name="Millares 3 4 5 4 5 3" xfId="20584" xr:uid="{D759F119-6D1A-4145-A0AD-4F5552F69089}"/>
    <cellStyle name="Millares 3 4 5 4 5 3 2" xfId="42087" xr:uid="{C5F38BD6-F8FE-4EE4-A14F-D214B8FD6DA4}"/>
    <cellStyle name="Millares 3 4 5 4 5 4" xfId="27189" xr:uid="{75CEFFF9-068F-472C-BE45-EAB098570C39}"/>
    <cellStyle name="Millares 3 4 5 4 5 5" xfId="48692" xr:uid="{F3C3C895-40DA-4AA2-969C-71FEA9DF052F}"/>
    <cellStyle name="Millares 3 4 5 4 6" xfId="7324" xr:uid="{28AD5797-5D1C-4793-A8E3-CB02144E92EE}"/>
    <cellStyle name="Millares 3 4 5 4 6 2" xfId="28827" xr:uid="{51C05BF0-C148-4731-B3E3-0AD2DB76BA19}"/>
    <cellStyle name="Millares 3 4 5 4 7" xfId="8981" xr:uid="{91237C51-DF91-4829-9B32-9666DECFD286}"/>
    <cellStyle name="Millares 3 4 5 4 7 2" xfId="30484" xr:uid="{00CA4B21-CC49-4087-A237-B40DC112A1D7}"/>
    <cellStyle name="Millares 3 4 5 4 8" xfId="15616" xr:uid="{D9B8A03E-57A8-489B-95F1-C83749D9FE29}"/>
    <cellStyle name="Millares 3 4 5 4 8 2" xfId="37119" xr:uid="{3F9360DA-17FC-4928-BC77-6CA485A114B3}"/>
    <cellStyle name="Millares 3 4 5 4 9" xfId="22221" xr:uid="{51AABEF0-8C48-495C-A874-4AECA7C74703}"/>
    <cellStyle name="Millares 3 4 5 5" xfId="984" xr:uid="{24658A13-4FCA-4A48-8D34-B58208C1166E}"/>
    <cellStyle name="Millares 3 4 5 5 2" xfId="3813" xr:uid="{4ABEAC39-6FE9-4DC9-80FD-1245AD4E36F0}"/>
    <cellStyle name="Millares 3 4 5 5 2 2" xfId="12079" xr:uid="{A036092D-736C-464E-9305-80C8BD9645C0}"/>
    <cellStyle name="Millares 3 4 5 5 2 2 2" xfId="33582" xr:uid="{2DF7A001-8971-4E60-A3DE-41DDDAE1DE02}"/>
    <cellStyle name="Millares 3 4 5 5 2 3" xfId="18714" xr:uid="{279FD57C-AFBF-4568-9D06-40508A7F17B6}"/>
    <cellStyle name="Millares 3 4 5 5 2 3 2" xfId="40217" xr:uid="{48E84A37-B46A-454C-949B-7140A7514E92}"/>
    <cellStyle name="Millares 3 4 5 5 2 4" xfId="25319" xr:uid="{1D042B39-9806-4548-B1C4-5E43BF792962}"/>
    <cellStyle name="Millares 3 4 5 5 2 5" xfId="46822" xr:uid="{877FF87F-B77F-4FB8-B754-7209F65D894E}"/>
    <cellStyle name="Millares 3 4 5 5 3" xfId="5952" xr:uid="{4EB62A05-55F5-49E9-8E32-91F58B3C3556}"/>
    <cellStyle name="Millares 3 4 5 5 3 2" xfId="14218" xr:uid="{19F80641-614F-4C01-BAEE-C15E9690115E}"/>
    <cellStyle name="Millares 3 4 5 5 3 2 2" xfId="35721" xr:uid="{541FF6F8-8E49-4CE4-8D12-827AD8B9C362}"/>
    <cellStyle name="Millares 3 4 5 5 3 3" xfId="20853" xr:uid="{A43FE860-614D-43C1-826F-C84BC982B3A4}"/>
    <cellStyle name="Millares 3 4 5 5 3 3 2" xfId="42356" xr:uid="{78B92540-04AE-42AC-86C9-CC7ACDCF30B4}"/>
    <cellStyle name="Millares 3 4 5 5 3 4" xfId="27458" xr:uid="{D732D09F-A59F-40A3-A83A-134D61A92D27}"/>
    <cellStyle name="Millares 3 4 5 5 3 5" xfId="48961" xr:uid="{67F0C78B-B88A-4CE6-8EE6-B6ACB1CECF2A}"/>
    <cellStyle name="Millares 3 4 5 5 4" xfId="7593" xr:uid="{0C301C57-8046-4E2C-BEA7-CDC00FAE9BC6}"/>
    <cellStyle name="Millares 3 4 5 5 4 2" xfId="29096" xr:uid="{E22BB61C-9C0A-40EA-A931-2B88D5D55452}"/>
    <cellStyle name="Millares 3 4 5 5 5" xfId="9250" xr:uid="{858839B5-070A-4A3D-8D38-9541082CFB00}"/>
    <cellStyle name="Millares 3 4 5 5 5 2" xfId="30753" xr:uid="{C76844DD-5829-4414-8136-532F94CE881A}"/>
    <cellStyle name="Millares 3 4 5 5 6" xfId="15885" xr:uid="{580156F4-73A1-4F6D-965C-0B49EC6B8F7B}"/>
    <cellStyle name="Millares 3 4 5 5 6 2" xfId="37388" xr:uid="{27C7D108-9F99-46F8-B4BB-0A1BE46B6C59}"/>
    <cellStyle name="Millares 3 4 5 5 7" xfId="22490" xr:uid="{5D6D4A49-2C40-4D7D-9DD8-197A4D764488}"/>
    <cellStyle name="Millares 3 4 5 5 8" xfId="43993" xr:uid="{D988E1AE-E064-4051-881C-9EEF03285D90}"/>
    <cellStyle name="Millares 3 4 5 6" xfId="1244" xr:uid="{EA573018-F7B4-4C48-B685-75E472DAEF6E}"/>
    <cellStyle name="Millares 3 4 5 6 2" xfId="4073" xr:uid="{99505766-80AA-4C94-8B09-B504D94AFDD0}"/>
    <cellStyle name="Millares 3 4 5 6 2 2" xfId="12339" xr:uid="{DE309E42-F972-4911-AB83-AB4DEBD32BBE}"/>
    <cellStyle name="Millares 3 4 5 6 2 2 2" xfId="33842" xr:uid="{BCEF639D-CA4B-45AF-BE3F-3A40E72AD68E}"/>
    <cellStyle name="Millares 3 4 5 6 2 3" xfId="18974" xr:uid="{11F8A069-B50C-421A-9C98-576363EDE4B2}"/>
    <cellStyle name="Millares 3 4 5 6 2 3 2" xfId="40477" xr:uid="{3471327E-C4EC-40F1-92A9-9AD745195CCD}"/>
    <cellStyle name="Millares 3 4 5 6 2 4" xfId="25579" xr:uid="{F540824B-5873-40D6-A67B-29A2973A0C04}"/>
    <cellStyle name="Millares 3 4 5 6 2 5" xfId="47082" xr:uid="{B6C08858-9C1A-4E53-BFE3-2F755A6365EB}"/>
    <cellStyle name="Millares 3 4 5 6 3" xfId="6212" xr:uid="{AAE1B775-51AA-4DCB-9F36-2516E5FF3952}"/>
    <cellStyle name="Millares 3 4 5 6 3 2" xfId="14478" xr:uid="{84551388-356D-422D-B7F0-962E7921C049}"/>
    <cellStyle name="Millares 3 4 5 6 3 2 2" xfId="35981" xr:uid="{927FFBBC-E054-4A96-92EB-E67EFAC16FD1}"/>
    <cellStyle name="Millares 3 4 5 6 3 3" xfId="21113" xr:uid="{2C1B3299-857F-40EB-8A6C-3F9F605ACDBB}"/>
    <cellStyle name="Millares 3 4 5 6 3 3 2" xfId="42616" xr:uid="{989CF44A-0F21-406D-A4BC-D9D57D33B0AB}"/>
    <cellStyle name="Millares 3 4 5 6 3 4" xfId="27718" xr:uid="{6438731C-CB1D-421D-80EF-B1BE8CBC1719}"/>
    <cellStyle name="Millares 3 4 5 6 3 5" xfId="49221" xr:uid="{40821245-15E0-4AD5-8038-D75161623C39}"/>
    <cellStyle name="Millares 3 4 5 6 4" xfId="7853" xr:uid="{23772428-CA89-4178-BC00-2B744C8B2D65}"/>
    <cellStyle name="Millares 3 4 5 6 4 2" xfId="29356" xr:uid="{03547D2C-E85A-46CA-B138-0A5435C327F8}"/>
    <cellStyle name="Millares 3 4 5 6 5" xfId="9510" xr:uid="{C16871E9-9099-4AD6-BE1E-8032A1A86E67}"/>
    <cellStyle name="Millares 3 4 5 6 5 2" xfId="31013" xr:uid="{55A777F6-74C6-44A5-B1CE-0372289758E4}"/>
    <cellStyle name="Millares 3 4 5 6 6" xfId="16145" xr:uid="{EE2B9966-32D2-487D-A0D7-3C30ACD05565}"/>
    <cellStyle name="Millares 3 4 5 6 6 2" xfId="37648" xr:uid="{3E128DDB-98FC-476E-9BEE-A8B1EBB8DBF3}"/>
    <cellStyle name="Millares 3 4 5 6 7" xfId="22750" xr:uid="{4D323AD5-4FD7-4BCD-AEAE-9E96E35700FB}"/>
    <cellStyle name="Millares 3 4 5 6 8" xfId="44253" xr:uid="{A736B409-A7E4-49BD-9BC1-5E2C15D47AAA}"/>
    <cellStyle name="Millares 3 4 5 7" xfId="1932" xr:uid="{4C142D2F-73BF-42C6-A78D-A062738C7461}"/>
    <cellStyle name="Millares 3 4 5 7 2" xfId="10198" xr:uid="{89BF6097-2982-4B01-A1A2-762E92568887}"/>
    <cellStyle name="Millares 3 4 5 7 2 2" xfId="31701" xr:uid="{7C5349C0-1389-4779-9153-2430B524A277}"/>
    <cellStyle name="Millares 3 4 5 7 3" xfId="16833" xr:uid="{01BFD59D-8BEA-464E-B93E-EF9B84D86850}"/>
    <cellStyle name="Millares 3 4 5 7 3 2" xfId="38336" xr:uid="{CB3B210B-0755-47F8-BE46-EA66BE52D27B}"/>
    <cellStyle name="Millares 3 4 5 7 4" xfId="23438" xr:uid="{A2E9E6CD-F921-48EF-97F1-7415D63673B2}"/>
    <cellStyle name="Millares 3 4 5 7 5" xfId="44941" xr:uid="{6713A2D7-4F89-4D63-95C2-8B2877C83E23}"/>
    <cellStyle name="Millares 3 4 5 8" xfId="2617" xr:uid="{5CC1E7DB-B6DD-4ABF-93C2-CA3F6E3A228F}"/>
    <cellStyle name="Millares 3 4 5 8 2" xfId="10883" xr:uid="{2DB73D56-85A8-42EB-9DFE-FA8BA6799EFB}"/>
    <cellStyle name="Millares 3 4 5 8 2 2" xfId="32386" xr:uid="{1CC1273B-5E43-435B-A9DD-F9A396974A1C}"/>
    <cellStyle name="Millares 3 4 5 8 3" xfId="17518" xr:uid="{B54E34ED-27CD-41FD-9E6F-9FC1F889C862}"/>
    <cellStyle name="Millares 3 4 5 8 3 2" xfId="39021" xr:uid="{368965C4-1688-4BC5-8422-063C3B710809}"/>
    <cellStyle name="Millares 3 4 5 8 4" xfId="24123" xr:uid="{308C2BC9-DEB2-4B6A-B180-8D5E8EDCFA1E}"/>
    <cellStyle name="Millares 3 4 5 8 5" xfId="45626" xr:uid="{2505620C-2FEA-43F0-B4F0-08E6D5FF869A}"/>
    <cellStyle name="Millares 3 4 5 9" xfId="3128" xr:uid="{FA0B5AF2-07FB-4CE7-BF5B-4DE26495449B}"/>
    <cellStyle name="Millares 3 4 5 9 2" xfId="11394" xr:uid="{E8D070DA-BB83-4E7B-A3F2-4E93DE8ECBED}"/>
    <cellStyle name="Millares 3 4 5 9 2 2" xfId="32897" xr:uid="{5A966EA2-04DD-4556-9639-1B5AE8CA1574}"/>
    <cellStyle name="Millares 3 4 5 9 3" xfId="18029" xr:uid="{AAE99CAB-390F-479B-986E-601983ECA33B}"/>
    <cellStyle name="Millares 3 4 5 9 3 2" xfId="39532" xr:uid="{D75BB3C6-08AE-4197-8114-25569087638D}"/>
    <cellStyle name="Millares 3 4 5 9 4" xfId="24634" xr:uid="{5513EAC1-E7F5-4BB8-B931-2381622641C7}"/>
    <cellStyle name="Millares 3 4 5 9 5" xfId="46137" xr:uid="{538C7080-C482-4F37-8751-B7DDD0A05608}"/>
    <cellStyle name="Millares 3 4 6" xfId="8453" xr:uid="{CB81934F-C9BC-4AFC-A799-CCFE44A1AB6F}"/>
    <cellStyle name="Millares 3 4 6 2" xfId="29956" xr:uid="{AFEDD6BD-8F59-4ED0-B6B6-6B7FB7279BBA}"/>
    <cellStyle name="Millares 30" xfId="306" xr:uid="{F53A461F-491B-4B34-B7CC-4E4CE81B2605}"/>
    <cellStyle name="Millares 30 10" xfId="5276" xr:uid="{B156E20C-6E7E-4B4A-AD8D-AE95DD0B1E19}"/>
    <cellStyle name="Millares 30 10 2" xfId="13542" xr:uid="{EEB4B814-9D98-464A-9100-E6E167BE47A1}"/>
    <cellStyle name="Millares 30 10 2 2" xfId="35045" xr:uid="{3A0ED0C9-BD18-4B73-8EF6-01C7E9D0B50D}"/>
    <cellStyle name="Millares 30 10 3" xfId="20177" xr:uid="{1957D237-BA17-464E-911A-43C4799903DC}"/>
    <cellStyle name="Millares 30 10 3 2" xfId="41680" xr:uid="{5C1131E0-6100-451E-8B27-4EFC98DB45E0}"/>
    <cellStyle name="Millares 30 10 4" xfId="26782" xr:uid="{CEF37567-CEF3-4AF0-B5FC-6E48C77612A1}"/>
    <cellStyle name="Millares 30 10 5" xfId="48285" xr:uid="{6E98A9A7-73C5-4994-B346-B16416C25EEC}"/>
    <cellStyle name="Millares 30 11" xfId="6917" xr:uid="{3D9D6FDF-5F4E-4667-8C73-89FD9C0A8ECE}"/>
    <cellStyle name="Millares 30 11 2" xfId="28420" xr:uid="{B7FC1EC7-634A-47AF-9A04-AA38BF2A1578}"/>
    <cellStyle name="Millares 30 12" xfId="8573" xr:uid="{EB021288-3E8B-4940-AEDB-936E23F480AA}"/>
    <cellStyle name="Millares 30 12 2" xfId="30076" xr:uid="{44E1F499-AA34-4AE2-975D-A6EB739A36DC}"/>
    <cellStyle name="Millares 30 13" xfId="15209" xr:uid="{1C0CB107-F336-4CBE-8F4D-39E0E08E8061}"/>
    <cellStyle name="Millares 30 13 2" xfId="36712" xr:uid="{2115DF45-8C63-4513-8B45-28B942EA58DB}"/>
    <cellStyle name="Millares 30 14" xfId="21814" xr:uid="{0C9A3AAF-A7C2-4866-8227-52030DDD7EF7}"/>
    <cellStyle name="Millares 30 15" xfId="43317" xr:uid="{6FCB872E-6CDB-4B6A-AFB7-C4A009252710}"/>
    <cellStyle name="Millares 30 2" xfId="444" xr:uid="{15FB6869-3376-4848-B7AE-F308B487B777}"/>
    <cellStyle name="Millares 30 2 10" xfId="15347" xr:uid="{877D77EC-560E-4D45-93A3-9A509F5EB91E}"/>
    <cellStyle name="Millares 30 2 10 2" xfId="36850" xr:uid="{0900D351-1917-4429-811E-8DC3C622FB8E}"/>
    <cellStyle name="Millares 30 2 11" xfId="21952" xr:uid="{99D30E10-1183-4621-A8E1-D64D2B12AA49}"/>
    <cellStyle name="Millares 30 2 12" xfId="43455" xr:uid="{2C341EAC-A1A2-4630-B5F8-2C33DAD64506}"/>
    <cellStyle name="Millares 30 2 2" xfId="1392" xr:uid="{97A063D8-BDCF-4CCA-A6E6-82C321D20C57}"/>
    <cellStyle name="Millares 30 2 2 2" xfId="4221" xr:uid="{DE412B82-6D34-4FEB-949C-944D4BC74B35}"/>
    <cellStyle name="Millares 30 2 2 2 2" xfId="12487" xr:uid="{5BF6CCBD-B249-4535-B083-DE10B349741C}"/>
    <cellStyle name="Millares 30 2 2 2 2 2" xfId="33990" xr:uid="{96F07E3A-D724-44C4-BB00-5AA31472751D}"/>
    <cellStyle name="Millares 30 2 2 2 3" xfId="19122" xr:uid="{397B6926-7650-4C70-BB14-0B14E0D3D319}"/>
    <cellStyle name="Millares 30 2 2 2 3 2" xfId="40625" xr:uid="{9380E0C6-6D36-4A77-BE44-442621AEEF5F}"/>
    <cellStyle name="Millares 30 2 2 2 4" xfId="25727" xr:uid="{8398E498-A50B-4096-A008-FBF24498E00B}"/>
    <cellStyle name="Millares 30 2 2 2 5" xfId="47230" xr:uid="{8BBC0038-622F-4CF2-B852-A301623F3F30}"/>
    <cellStyle name="Millares 30 2 2 3" xfId="6360" xr:uid="{AF941546-6638-40B7-AF30-EE05FF5898D6}"/>
    <cellStyle name="Millares 30 2 2 3 2" xfId="14626" xr:uid="{8B58D740-3333-4C22-B9BE-4CDA297ACB61}"/>
    <cellStyle name="Millares 30 2 2 3 2 2" xfId="36129" xr:uid="{7BEA71F7-6218-4ADB-95B9-4F4FCF3B6BE8}"/>
    <cellStyle name="Millares 30 2 2 3 3" xfId="21261" xr:uid="{4E7B6A86-A3B4-48F2-AC73-A5DE055D8AA2}"/>
    <cellStyle name="Millares 30 2 2 3 3 2" xfId="42764" xr:uid="{8989903F-9E29-4CCB-B9BB-B5F89821AA52}"/>
    <cellStyle name="Millares 30 2 2 3 4" xfId="27866" xr:uid="{1E545AA2-713C-4252-848A-0E7AD462B259}"/>
    <cellStyle name="Millares 30 2 2 3 5" xfId="49369" xr:uid="{F115E6C4-0685-4521-A1EA-FE07AE107AEA}"/>
    <cellStyle name="Millares 30 2 2 4" xfId="8001" xr:uid="{CCBD8CEB-CE63-433D-A8CA-3119537D47A4}"/>
    <cellStyle name="Millares 30 2 2 4 2" xfId="29504" xr:uid="{E9FE34E5-C06B-4645-BEA5-A2AE4B49B701}"/>
    <cellStyle name="Millares 30 2 2 5" xfId="9658" xr:uid="{C6A1A883-D2CD-4DC6-AB6C-CED68EA8964B}"/>
    <cellStyle name="Millares 30 2 2 5 2" xfId="31161" xr:uid="{F1E3A4EB-0378-45AD-B31D-76EF93973871}"/>
    <cellStyle name="Millares 30 2 2 6" xfId="16293" xr:uid="{2319F51E-7FE5-4D8B-BBE1-919F85390279}"/>
    <cellStyle name="Millares 30 2 2 6 2" xfId="37796" xr:uid="{EB93AA73-D2AC-4612-B7BA-585DAC0EF3C4}"/>
    <cellStyle name="Millares 30 2 2 7" xfId="22898" xr:uid="{14DD26FA-751B-4339-90B9-11CAE663FD1E}"/>
    <cellStyle name="Millares 30 2 2 8" xfId="44401" xr:uid="{8D4ECB55-8E4F-4A50-BAD6-5BECBF8033DB}"/>
    <cellStyle name="Millares 30 2 3" xfId="2079" xr:uid="{D9087DD3-9C75-4B30-97E8-FFDB028452D6}"/>
    <cellStyle name="Millares 30 2 3 2" xfId="10345" xr:uid="{64869D98-72FC-430A-ABB4-6867482F463F}"/>
    <cellStyle name="Millares 30 2 3 2 2" xfId="31848" xr:uid="{3066A2FF-3391-4E96-A959-6FA53791F137}"/>
    <cellStyle name="Millares 30 2 3 3" xfId="16980" xr:uid="{CF60BCF1-591A-4E0B-B4EB-439D1B3DAAA3}"/>
    <cellStyle name="Millares 30 2 3 3 2" xfId="38483" xr:uid="{09D125C4-EAEC-48F8-A936-17501FE42C89}"/>
    <cellStyle name="Millares 30 2 3 4" xfId="23585" xr:uid="{52C59E27-5DFF-4F03-A8EF-4DC2F504D9E2}"/>
    <cellStyle name="Millares 30 2 3 5" xfId="45088" xr:uid="{7CF6FD76-5B20-4E5F-B284-CBABF335A746}"/>
    <cellStyle name="Millares 30 2 4" xfId="2876" xr:uid="{162FC086-173C-4599-B4CB-8984616CBAE1}"/>
    <cellStyle name="Millares 30 2 4 2" xfId="11142" xr:uid="{EF22C281-AD21-4452-B2FE-F34D0D1EA168}"/>
    <cellStyle name="Millares 30 2 4 2 2" xfId="32645" xr:uid="{233FB939-84BE-4EE3-84B8-BFDB347B4793}"/>
    <cellStyle name="Millares 30 2 4 3" xfId="17777" xr:uid="{E69DCF04-37ED-4FF7-8EA4-8A2DECEAFC78}"/>
    <cellStyle name="Millares 30 2 4 3 2" xfId="39280" xr:uid="{DD5B2FFA-272B-403E-BFFC-1AB99AB99D28}"/>
    <cellStyle name="Millares 30 2 4 4" xfId="24382" xr:uid="{35676CC2-9C30-4733-BEFD-EBDC9BAAB537}"/>
    <cellStyle name="Millares 30 2 4 5" xfId="45885" xr:uid="{ACB08CC4-981D-4CCD-8078-E3E784657449}"/>
    <cellStyle name="Millares 30 2 5" xfId="3275" xr:uid="{EE0C6958-BBC9-4330-8741-674EBA0ED2BC}"/>
    <cellStyle name="Millares 30 2 5 2" xfId="11541" xr:uid="{F1E3D82F-68F3-4239-9528-BF6717DBADC3}"/>
    <cellStyle name="Millares 30 2 5 2 2" xfId="33044" xr:uid="{EDB2BDA0-64CD-4D72-BE74-1D3BDFF8B97C}"/>
    <cellStyle name="Millares 30 2 5 3" xfId="18176" xr:uid="{9A22B52A-4294-418C-BD2E-E9E25D08E3BC}"/>
    <cellStyle name="Millares 30 2 5 3 2" xfId="39679" xr:uid="{E233687D-687E-4F20-8BD6-813AC373EA19}"/>
    <cellStyle name="Millares 30 2 5 4" xfId="24781" xr:uid="{ED60654E-0AE9-4785-8154-299CA34DFCCD}"/>
    <cellStyle name="Millares 30 2 5 5" xfId="46284" xr:uid="{E0E54680-0D86-4239-B535-AB8B4F64CFF7}"/>
    <cellStyle name="Millares 30 2 6" xfId="5020" xr:uid="{A6BE873B-82DD-4681-B378-07DFA87C6D33}"/>
    <cellStyle name="Millares 30 2 6 2" xfId="13286" xr:uid="{E5E3BA0C-C365-46A7-AE49-65310AE76D4F}"/>
    <cellStyle name="Millares 30 2 6 2 2" xfId="34789" xr:uid="{ACA1253C-63D7-43E0-AD2B-9AF636173591}"/>
    <cellStyle name="Millares 30 2 6 3" xfId="19921" xr:uid="{92A8BABE-C8DE-47DE-8532-179F94254F9A}"/>
    <cellStyle name="Millares 30 2 6 3 2" xfId="41424" xr:uid="{E59A4387-317A-4905-8FFD-E0F2617F7047}"/>
    <cellStyle name="Millares 30 2 6 4" xfId="26526" xr:uid="{EC1D77DC-27EA-4FDC-A205-2D48A47BB7AA}"/>
    <cellStyle name="Millares 30 2 6 5" xfId="48029" xr:uid="{1F7C68E9-4141-467A-8E8C-71FF87720BBB}"/>
    <cellStyle name="Millares 30 2 7" xfId="5414" xr:uid="{3CFBEC0C-B070-4927-851E-6A6332F460D7}"/>
    <cellStyle name="Millares 30 2 7 2" xfId="13680" xr:uid="{0E00F79C-3402-4A67-9E3A-B4B8EEAF01AC}"/>
    <cellStyle name="Millares 30 2 7 2 2" xfId="35183" xr:uid="{F30EDB35-BDC4-4EC4-A6E1-989E1E2E4501}"/>
    <cellStyle name="Millares 30 2 7 3" xfId="20315" xr:uid="{C2EF1211-FCC3-4887-B9BF-AE7C0422C7C7}"/>
    <cellStyle name="Millares 30 2 7 3 2" xfId="41818" xr:uid="{2BD40CE5-4E92-4988-9B63-C05140B54776}"/>
    <cellStyle name="Millares 30 2 7 4" xfId="26920" xr:uid="{EE241F65-0602-4BF9-A716-4C20E220E9A9}"/>
    <cellStyle name="Millares 30 2 7 5" xfId="48423" xr:uid="{BE6A8064-AA65-4226-88C8-5FD434D24B66}"/>
    <cellStyle name="Millares 30 2 8" xfId="7055" xr:uid="{BBE5E3B8-9621-4229-9203-E673364BDB51}"/>
    <cellStyle name="Millares 30 2 8 2" xfId="28558" xr:uid="{79792585-2054-494C-BE23-AB4F8E7A1452}"/>
    <cellStyle name="Millares 30 2 9" xfId="8711" xr:uid="{072CB010-A1AD-41E0-8310-3555FD42D38C}"/>
    <cellStyle name="Millares 30 2 9 2" xfId="30214" xr:uid="{3877A70E-6E10-4B39-8B71-078FA610DABC}"/>
    <cellStyle name="Millares 30 3" xfId="726" xr:uid="{5371972B-E883-4FE7-BD3E-0A331C1EF68C}"/>
    <cellStyle name="Millares 30 3 10" xfId="43735" xr:uid="{FDEFC114-C0D6-44F1-8FA4-FF740364C212}"/>
    <cellStyle name="Millares 30 3 2" xfId="1672" xr:uid="{0BC19A36-5D55-4871-837E-47A4E843EAE1}"/>
    <cellStyle name="Millares 30 3 2 2" xfId="4501" xr:uid="{BE5344C4-0116-45FD-924D-785D115A693A}"/>
    <cellStyle name="Millares 30 3 2 2 2" xfId="12767" xr:uid="{57BC0EC6-059D-41DB-8A05-02C1FF106104}"/>
    <cellStyle name="Millares 30 3 2 2 2 2" xfId="34270" xr:uid="{8D16E39A-D929-48C7-A6EB-2CF3E921252B}"/>
    <cellStyle name="Millares 30 3 2 2 3" xfId="19402" xr:uid="{C1D94DEA-DE32-4732-8ABF-8D4C8B488A9B}"/>
    <cellStyle name="Millares 30 3 2 2 3 2" xfId="40905" xr:uid="{02C1935C-79CA-403F-9AA3-BB85BF74DDC1}"/>
    <cellStyle name="Millares 30 3 2 2 4" xfId="26007" xr:uid="{65DBBC9A-0BF6-435A-974A-6A82173EB7E3}"/>
    <cellStyle name="Millares 30 3 2 2 5" xfId="47510" xr:uid="{6C68FDCB-1176-4723-9F05-89649431BA63}"/>
    <cellStyle name="Millares 30 3 2 3" xfId="6640" xr:uid="{2DB3A9F3-CC75-4393-83D7-D4D6470645AC}"/>
    <cellStyle name="Millares 30 3 2 3 2" xfId="14906" xr:uid="{C14083E1-3D1D-4AEB-A63E-6D16C39617E8}"/>
    <cellStyle name="Millares 30 3 2 3 2 2" xfId="36409" xr:uid="{410CDA57-F788-4DC8-90CD-4C6DB90AB639}"/>
    <cellStyle name="Millares 30 3 2 3 3" xfId="21541" xr:uid="{F0BDE3E4-D5A0-4431-A87A-1BC1B9AB684A}"/>
    <cellStyle name="Millares 30 3 2 3 3 2" xfId="43044" xr:uid="{A282E9E0-C948-498D-B68C-FBBC326A1CBB}"/>
    <cellStyle name="Millares 30 3 2 3 4" xfId="28146" xr:uid="{4E03E15C-E1C1-4FEC-889F-C23F3FAC1098}"/>
    <cellStyle name="Millares 30 3 2 3 5" xfId="49649" xr:uid="{EB1A9945-53F3-4436-AA26-F75ED361D687}"/>
    <cellStyle name="Millares 30 3 2 4" xfId="8281" xr:uid="{A4D23FB8-5FD1-49C5-A4C1-DB7D76E7B403}"/>
    <cellStyle name="Millares 30 3 2 4 2" xfId="29784" xr:uid="{5E10B958-D4E8-450F-9709-837C64CD21CB}"/>
    <cellStyle name="Millares 30 3 2 5" xfId="9938" xr:uid="{F61BB183-6811-4B67-9A5C-5E842F5AEB20}"/>
    <cellStyle name="Millares 30 3 2 5 2" xfId="31441" xr:uid="{C08E8D48-A0C3-4B16-9EA4-A525C4D147B8}"/>
    <cellStyle name="Millares 30 3 2 6" xfId="16573" xr:uid="{222475DD-822B-4ED1-8840-3DB7F69B5419}"/>
    <cellStyle name="Millares 30 3 2 6 2" xfId="38076" xr:uid="{BE91D127-C9C1-4B57-8E75-F96A907D537C}"/>
    <cellStyle name="Millares 30 3 2 7" xfId="23178" xr:uid="{66989D5F-46B9-4A8F-B3C5-CCD51C9F4F26}"/>
    <cellStyle name="Millares 30 3 2 8" xfId="44681" xr:uid="{EA41F5F5-6E7A-45CF-A0D0-0E5DA9C81F0E}"/>
    <cellStyle name="Millares 30 3 3" xfId="2359" xr:uid="{1AE940AD-6A34-455B-83C6-42EB6E2D6937}"/>
    <cellStyle name="Millares 30 3 3 2" xfId="10625" xr:uid="{BC73D979-544B-4ABE-8619-DB0328A72FB8}"/>
    <cellStyle name="Millares 30 3 3 2 2" xfId="32128" xr:uid="{617A400A-B21E-419A-B83A-559259BC68B0}"/>
    <cellStyle name="Millares 30 3 3 3" xfId="17260" xr:uid="{7AC59827-3B1E-4E51-B0F1-E1D84020F5BA}"/>
    <cellStyle name="Millares 30 3 3 3 2" xfId="38763" xr:uid="{F1070791-4282-4BB5-B26E-192A5ECC8A1F}"/>
    <cellStyle name="Millares 30 3 3 4" xfId="23865" xr:uid="{8D00CF0F-7320-4A40-9951-ED4D89720001}"/>
    <cellStyle name="Millares 30 3 3 5" xfId="45368" xr:uid="{6515E130-0F29-48DB-AA1B-5690F0A1DA42}"/>
    <cellStyle name="Millares 30 3 4" xfId="3555" xr:uid="{51BEE75F-846D-4A6E-82AD-A0238AE24B3D}"/>
    <cellStyle name="Millares 30 3 4 2" xfId="11821" xr:uid="{A751C91B-8960-4313-A233-18939E0D2FCF}"/>
    <cellStyle name="Millares 30 3 4 2 2" xfId="33324" xr:uid="{33676731-2F0F-4E2C-BAF8-5761070E5BBD}"/>
    <cellStyle name="Millares 30 3 4 3" xfId="18456" xr:uid="{314906C1-C328-484A-9072-392715A87F19}"/>
    <cellStyle name="Millares 30 3 4 3 2" xfId="39959" xr:uid="{665144C7-F0A5-4C25-89DA-518C73FE10AD}"/>
    <cellStyle name="Millares 30 3 4 4" xfId="25061" xr:uid="{22E711BC-BF2C-449A-92FF-5F387CBA2776}"/>
    <cellStyle name="Millares 30 3 4 5" xfId="46564" xr:uid="{CC6FEBD0-26EC-4FB9-9135-23F3662FD52B}"/>
    <cellStyle name="Millares 30 3 5" xfId="5694" xr:uid="{CED7B7FC-D4B3-4E66-98C6-BDE9760F011A}"/>
    <cellStyle name="Millares 30 3 5 2" xfId="13960" xr:uid="{98EE80FA-E3C5-4A3F-AC47-B7EA19DB7FBD}"/>
    <cellStyle name="Millares 30 3 5 2 2" xfId="35463" xr:uid="{9310A768-8A37-4A0F-9DC3-3214F42320A5}"/>
    <cellStyle name="Millares 30 3 5 3" xfId="20595" xr:uid="{CE048179-4107-4ED8-8375-5AF8F841A86C}"/>
    <cellStyle name="Millares 30 3 5 3 2" xfId="42098" xr:uid="{16E18F59-43E3-47B2-BF47-B6EAE3D92BF2}"/>
    <cellStyle name="Millares 30 3 5 4" xfId="27200" xr:uid="{B5D7EDC4-FFF9-473A-9B60-F7B6141D1501}"/>
    <cellStyle name="Millares 30 3 5 5" xfId="48703" xr:uid="{472B9DE4-7DFD-4298-BE54-FC1BB037B686}"/>
    <cellStyle name="Millares 30 3 6" xfId="7335" xr:uid="{2BE4623A-8C3D-4732-B51E-879B2F21546B}"/>
    <cellStyle name="Millares 30 3 6 2" xfId="28838" xr:uid="{3C5B6ACC-D70B-4B63-9765-ED23E27AAB2E}"/>
    <cellStyle name="Millares 30 3 7" xfId="8992" xr:uid="{52DCF229-49CB-42D2-8CE2-0D41487CD078}"/>
    <cellStyle name="Millares 30 3 7 2" xfId="30495" xr:uid="{58FA86F6-3869-4001-BE11-931A50B74056}"/>
    <cellStyle name="Millares 30 3 8" xfId="15627" xr:uid="{619ED4E0-6891-449D-A033-1A74FDA47D2B}"/>
    <cellStyle name="Millares 30 3 8 2" xfId="37130" xr:uid="{CE0A6E13-E418-4698-BC93-5D177FDA81E8}"/>
    <cellStyle name="Millares 30 3 9" xfId="22232" xr:uid="{D2D0EF88-1C04-4F40-A9E2-5A872426B3FD}"/>
    <cellStyle name="Millares 30 4" xfId="996" xr:uid="{314C3B7C-28AC-4859-9E35-55F67BBCB556}"/>
    <cellStyle name="Millares 30 4 2" xfId="3825" xr:uid="{D3552166-54A0-495F-9DE1-DA6801651619}"/>
    <cellStyle name="Millares 30 4 2 2" xfId="12091" xr:uid="{7ED4AA1E-0731-4AE3-8DD2-995884A49070}"/>
    <cellStyle name="Millares 30 4 2 2 2" xfId="33594" xr:uid="{07859228-C574-48D6-967D-8AFA2112A843}"/>
    <cellStyle name="Millares 30 4 2 3" xfId="18726" xr:uid="{95E1E2C4-6345-41A8-93F9-3CB54A35066B}"/>
    <cellStyle name="Millares 30 4 2 3 2" xfId="40229" xr:uid="{3EF6117B-8EC0-4B25-9204-2CFB5FECE140}"/>
    <cellStyle name="Millares 30 4 2 4" xfId="25331" xr:uid="{C970E67B-F980-4376-B7BD-843F53EDA71A}"/>
    <cellStyle name="Millares 30 4 2 5" xfId="46834" xr:uid="{8E774F18-00E7-47E4-AA15-551F1039124C}"/>
    <cellStyle name="Millares 30 4 3" xfId="5964" xr:uid="{C183E93B-8BB3-45B0-8599-4CC6871A0960}"/>
    <cellStyle name="Millares 30 4 3 2" xfId="14230" xr:uid="{64764347-94D8-4282-A753-0049830962E4}"/>
    <cellStyle name="Millares 30 4 3 2 2" xfId="35733" xr:uid="{451639CE-7267-4DAF-A732-E4CDDCC3E664}"/>
    <cellStyle name="Millares 30 4 3 3" xfId="20865" xr:uid="{F6269010-89DB-4C06-ABFC-2D5C918B7B5B}"/>
    <cellStyle name="Millares 30 4 3 3 2" xfId="42368" xr:uid="{3F396A23-6904-4F40-87A5-69EF5755D3CF}"/>
    <cellStyle name="Millares 30 4 3 4" xfId="27470" xr:uid="{670B15E5-DE9C-4DC0-88AB-BF96E8F66364}"/>
    <cellStyle name="Millares 30 4 3 5" xfId="48973" xr:uid="{28FB22C1-2029-420D-9B03-4B24232C926C}"/>
    <cellStyle name="Millares 30 4 4" xfId="7605" xr:uid="{A7F85D33-A6C3-499D-A1BE-918691424B92}"/>
    <cellStyle name="Millares 30 4 4 2" xfId="29108" xr:uid="{8A69AC82-6BD8-49F4-82C9-492FA976CA53}"/>
    <cellStyle name="Millares 30 4 5" xfId="9262" xr:uid="{BDBB2A3F-C0B4-4853-968C-9CE30AA8161B}"/>
    <cellStyle name="Millares 30 4 5 2" xfId="30765" xr:uid="{5C577214-524E-4856-B2A7-1A1556F47AC2}"/>
    <cellStyle name="Millares 30 4 6" xfId="15897" xr:uid="{2CA3CE9D-B4C6-456D-8625-ABC5BDB61B03}"/>
    <cellStyle name="Millares 30 4 6 2" xfId="37400" xr:uid="{19DFDC60-1041-4980-8BB0-D9DE63ED907E}"/>
    <cellStyle name="Millares 30 4 7" xfId="22502" xr:uid="{EEDB30D9-090C-498D-8421-7ED0A606C9A6}"/>
    <cellStyle name="Millares 30 4 8" xfId="44005" xr:uid="{B6B6976F-A475-4891-B163-B0B62123DF11}"/>
    <cellStyle name="Millares 30 5" xfId="1254" xr:uid="{9843E997-2D1A-4C17-9FAE-8FD5F7188BBB}"/>
    <cellStyle name="Millares 30 5 2" xfId="4083" xr:uid="{942BA8DD-757D-4547-A7F4-9D6F17D3A197}"/>
    <cellStyle name="Millares 30 5 2 2" xfId="12349" xr:uid="{9DF3C3E3-5EAA-4A11-AA60-16717E6756E2}"/>
    <cellStyle name="Millares 30 5 2 2 2" xfId="33852" xr:uid="{C8E82A51-5353-4D84-AA54-320E18A3632E}"/>
    <cellStyle name="Millares 30 5 2 3" xfId="18984" xr:uid="{819C08FE-E180-4B9B-A7CC-804FF63313EE}"/>
    <cellStyle name="Millares 30 5 2 3 2" xfId="40487" xr:uid="{9C976B84-F459-4555-80EA-8B4CE7197EFE}"/>
    <cellStyle name="Millares 30 5 2 4" xfId="25589" xr:uid="{2E852496-2240-44FC-8D72-323C5AC4BF6F}"/>
    <cellStyle name="Millares 30 5 2 5" xfId="47092" xr:uid="{FC99AB72-26EB-49C4-8DCE-7A6DAC876424}"/>
    <cellStyle name="Millares 30 5 3" xfId="6222" xr:uid="{B8D44532-8DB9-411E-AF94-2302FDD7EB96}"/>
    <cellStyle name="Millares 30 5 3 2" xfId="14488" xr:uid="{F09FC6AA-9C42-469C-A740-FE834E28BE74}"/>
    <cellStyle name="Millares 30 5 3 2 2" xfId="35991" xr:uid="{FCE4FA51-2969-45E1-81F6-4D878173A5E0}"/>
    <cellStyle name="Millares 30 5 3 3" xfId="21123" xr:uid="{94BDA8C8-91F7-40FA-A11C-797008F9F1C8}"/>
    <cellStyle name="Millares 30 5 3 3 2" xfId="42626" xr:uid="{17BA842A-DA58-4C5A-B608-873FDB1A649A}"/>
    <cellStyle name="Millares 30 5 3 4" xfId="27728" xr:uid="{5EA0E563-DB92-476D-A132-ECCA8A6516F0}"/>
    <cellStyle name="Millares 30 5 3 5" xfId="49231" xr:uid="{9B64D4D0-6CFB-4C60-9835-D5C223EE3DB0}"/>
    <cellStyle name="Millares 30 5 4" xfId="7863" xr:uid="{34319771-F9E8-4CFB-8218-25EC7020B9D6}"/>
    <cellStyle name="Millares 30 5 4 2" xfId="29366" xr:uid="{CDE1429D-E330-453F-9FFB-7F920B601D99}"/>
    <cellStyle name="Millares 30 5 5" xfId="9520" xr:uid="{0BD0AD06-2A2D-479A-92F3-05D34E3A7ABC}"/>
    <cellStyle name="Millares 30 5 5 2" xfId="31023" xr:uid="{6D195353-9B54-49F8-AB11-867C33806A5C}"/>
    <cellStyle name="Millares 30 5 6" xfId="16155" xr:uid="{3500DA6C-02B4-4CFE-B4CB-3F35E37EB120}"/>
    <cellStyle name="Millares 30 5 6 2" xfId="37658" xr:uid="{355CB930-E487-4A46-97AA-98E6981F7993}"/>
    <cellStyle name="Millares 30 5 7" xfId="22760" xr:uid="{288BA9DB-E69A-4502-98F2-F2787D118150}"/>
    <cellStyle name="Millares 30 5 8" xfId="44263" xr:uid="{B3BA0B83-2E77-417E-8C1F-18C2DEC3A70F}"/>
    <cellStyle name="Millares 30 6" xfId="1941" xr:uid="{73640EF5-BA2A-4DA2-A7E5-BA07B4EA4F69}"/>
    <cellStyle name="Millares 30 6 2" xfId="10207" xr:uid="{0B6E4C1D-7460-4494-A114-88E87EC58944}"/>
    <cellStyle name="Millares 30 6 2 2" xfId="31710" xr:uid="{378FBFE7-6511-4A26-8A9F-137AEA05F065}"/>
    <cellStyle name="Millares 30 6 3" xfId="16842" xr:uid="{75B30D7D-A9C7-4EC9-85BC-0FD40BB02629}"/>
    <cellStyle name="Millares 30 6 3 2" xfId="38345" xr:uid="{0D7CBBF3-8080-4C1C-94E2-DFFEB963E74E}"/>
    <cellStyle name="Millares 30 6 4" xfId="23447" xr:uid="{E3CD96EB-AF67-4ECD-B874-B45204A0FD1C}"/>
    <cellStyle name="Millares 30 6 5" xfId="44950" xr:uid="{5DB6FABE-FE8D-4779-BFBE-DE34A665DA3C}"/>
    <cellStyle name="Millares 30 7" xfId="2628" xr:uid="{BE36200C-6EC7-4E49-906E-867B143C47ED}"/>
    <cellStyle name="Millares 30 7 2" xfId="10894" xr:uid="{867F9C9C-0A49-494E-BCC8-A1B718A47EA4}"/>
    <cellStyle name="Millares 30 7 2 2" xfId="32397" xr:uid="{D6094D33-B378-490D-916B-BCCB7CA9175D}"/>
    <cellStyle name="Millares 30 7 3" xfId="17529" xr:uid="{D89BBCD0-6C9A-4B64-AF78-18E700968FE6}"/>
    <cellStyle name="Millares 30 7 3 2" xfId="39032" xr:uid="{C51FC657-7723-43F1-AA5E-504C6861B42E}"/>
    <cellStyle name="Millares 30 7 4" xfId="24134" xr:uid="{5B9682AA-6CE0-4680-A0C2-CC6740EFEF47}"/>
    <cellStyle name="Millares 30 7 5" xfId="45637" xr:uid="{B99A7CFC-3E9C-48D9-919D-8D5C56D71A1F}"/>
    <cellStyle name="Millares 30 8" xfId="3137" xr:uid="{A5BEFEF7-7B40-418B-A489-27F0D4746C47}"/>
    <cellStyle name="Millares 30 8 2" xfId="11403" xr:uid="{BC131615-F854-4713-A299-D0771F32F8F3}"/>
    <cellStyle name="Millares 30 8 2 2" xfId="32906" xr:uid="{59697032-69A2-44CF-B5A1-8B9A06735F82}"/>
    <cellStyle name="Millares 30 8 3" xfId="18038" xr:uid="{94299994-2AAC-412C-9129-3941635863DB}"/>
    <cellStyle name="Millares 30 8 3 2" xfId="39541" xr:uid="{3E8F2FAD-EDE3-4A46-A233-2AA5F309E8DE}"/>
    <cellStyle name="Millares 30 8 4" xfId="24643" xr:uid="{1EE1F046-8225-49C9-B950-196095207370}"/>
    <cellStyle name="Millares 30 8 5" xfId="46146" xr:uid="{A56939C4-414D-44AE-B424-236E8B763F28}"/>
    <cellStyle name="Millares 30 9" xfId="4772" xr:uid="{626015EA-0884-48B4-891F-A85576C9E959}"/>
    <cellStyle name="Millares 30 9 2" xfId="13038" xr:uid="{55EDC4C6-16A4-4C83-BD79-D28D0638AA21}"/>
    <cellStyle name="Millares 30 9 2 2" xfId="34541" xr:uid="{FF6761F3-C1F0-4052-8256-68750C7D4498}"/>
    <cellStyle name="Millares 30 9 3" xfId="19673" xr:uid="{7CC8D0B1-CC98-4FCE-8954-D6C3BC06D1E8}"/>
    <cellStyle name="Millares 30 9 3 2" xfId="41176" xr:uid="{D419CD37-A520-4DBC-8B33-1ECBF0F7A0ED}"/>
    <cellStyle name="Millares 30 9 4" xfId="26278" xr:uid="{46BEDFD5-92F9-4161-B7C3-D9F5A3CBF872}"/>
    <cellStyle name="Millares 30 9 5" xfId="47781" xr:uid="{FF0E6190-6AB9-46CF-BE0F-3FFB88014F3A}"/>
    <cellStyle name="Millares 31" xfId="563" xr:uid="{451BA0E2-9A6F-4A7E-8B33-D93B19DF3F31}"/>
    <cellStyle name="Millares 31 10" xfId="7174" xr:uid="{CE3AF1D0-4F3C-43AC-A5DB-3609F18BC9FB}"/>
    <cellStyle name="Millares 31 10 2" xfId="28677" xr:uid="{0836ECB2-04F4-46F2-B4E0-689FEFB941BE}"/>
    <cellStyle name="Millares 31 11" xfId="8830" xr:uid="{B3BC4CDE-CE7C-4CA0-8FA4-B2B232E1A771}"/>
    <cellStyle name="Millares 31 11 2" xfId="30333" xr:uid="{504319AE-BCC0-4047-BA93-7E4F63BB43AF}"/>
    <cellStyle name="Millares 31 12" xfId="15466" xr:uid="{67083DD2-AC07-4002-B465-2061A9F825AC}"/>
    <cellStyle name="Millares 31 12 2" xfId="36969" xr:uid="{AF953CDD-A253-46D0-945A-2198E648D267}"/>
    <cellStyle name="Millares 31 13" xfId="22071" xr:uid="{92BC5D93-4503-49D9-93F3-E4799C407F4F}"/>
    <cellStyle name="Millares 31 14" xfId="43574" xr:uid="{D8F470A6-BD79-4515-9D95-49FF61498234}"/>
    <cellStyle name="Millares 31 2" xfId="845" xr:uid="{B09D1BC4-234A-49A0-9A19-26FA5E9A9796}"/>
    <cellStyle name="Millares 31 2 10" xfId="43854" xr:uid="{AA8D1B22-25A4-4D6D-97B1-061BABD8A79B}"/>
    <cellStyle name="Millares 31 2 2" xfId="1791" xr:uid="{98ABEC74-C288-4B5F-8949-C705246FCFE7}"/>
    <cellStyle name="Millares 31 2 2 2" xfId="4620" xr:uid="{6E70AA03-406A-4603-A707-0FFC5D604ADC}"/>
    <cellStyle name="Millares 31 2 2 2 2" xfId="12886" xr:uid="{C48AC5AC-55EB-465B-A62A-1881AE2EFC12}"/>
    <cellStyle name="Millares 31 2 2 2 2 2" xfId="34389" xr:uid="{6C9732EA-11F4-419F-9AEB-2020A54E2536}"/>
    <cellStyle name="Millares 31 2 2 2 3" xfId="19521" xr:uid="{D3571E66-88A4-4ADC-BA8B-1330FE5C77F5}"/>
    <cellStyle name="Millares 31 2 2 2 3 2" xfId="41024" xr:uid="{C9C25813-B233-4E04-81EE-4E619BDF9063}"/>
    <cellStyle name="Millares 31 2 2 2 4" xfId="26126" xr:uid="{7ED9304A-EAF7-42DA-B2DC-CC50FF39E569}"/>
    <cellStyle name="Millares 31 2 2 2 5" xfId="47629" xr:uid="{90AB0E4C-AEBC-4F08-9D46-3B5F7183FEEE}"/>
    <cellStyle name="Millares 31 2 2 3" xfId="6759" xr:uid="{70EB2C2D-681F-4587-8FF7-0DB5D79AF7C6}"/>
    <cellStyle name="Millares 31 2 2 3 2" xfId="15025" xr:uid="{EE54DD60-7D51-481F-82F6-BA4618D41123}"/>
    <cellStyle name="Millares 31 2 2 3 2 2" xfId="36528" xr:uid="{42B9F07E-9505-45C5-9A2E-0705E6E8D173}"/>
    <cellStyle name="Millares 31 2 2 3 3" xfId="21660" xr:uid="{DB1A7A2A-263E-4629-8A1D-1D505E01D9F1}"/>
    <cellStyle name="Millares 31 2 2 3 3 2" xfId="43163" xr:uid="{670C55DB-491E-49D0-BDCC-873608983E63}"/>
    <cellStyle name="Millares 31 2 2 3 4" xfId="28265" xr:uid="{E8BC2773-8763-43D7-BF05-9C2527613D57}"/>
    <cellStyle name="Millares 31 2 2 3 5" xfId="49768" xr:uid="{51EBFE74-B471-4354-8A4B-B5322C3BC0A1}"/>
    <cellStyle name="Millares 31 2 2 4" xfId="8400" xr:uid="{99517219-F3B9-470C-9BFC-4ED2169BEF15}"/>
    <cellStyle name="Millares 31 2 2 4 2" xfId="29903" xr:uid="{37387EA4-B469-4029-96AA-390AB055E2DE}"/>
    <cellStyle name="Millares 31 2 2 5" xfId="10057" xr:uid="{6F2E8049-D807-4867-A536-DD7B45959902}"/>
    <cellStyle name="Millares 31 2 2 5 2" xfId="31560" xr:uid="{F906B944-D915-4BFE-A685-D27E1D37DF92}"/>
    <cellStyle name="Millares 31 2 2 6" xfId="16692" xr:uid="{CD68B86C-6A6A-4334-BEBF-576D9FB857B9}"/>
    <cellStyle name="Millares 31 2 2 6 2" xfId="38195" xr:uid="{78F3F820-2BF6-45AC-9F95-1CA7EC16A96E}"/>
    <cellStyle name="Millares 31 2 2 7" xfId="23297" xr:uid="{ADA4DB27-118C-413F-88D5-9E9F42CD8DE3}"/>
    <cellStyle name="Millares 31 2 2 8" xfId="44800" xr:uid="{B164B858-7D5E-4E41-A17F-0145BF9CCE9C}"/>
    <cellStyle name="Millares 31 2 3" xfId="2478" xr:uid="{1782CBAA-D8BF-4248-B946-544D01ACF3CB}"/>
    <cellStyle name="Millares 31 2 3 2" xfId="10744" xr:uid="{02AEC397-4259-4133-8BF5-0156D6A383BE}"/>
    <cellStyle name="Millares 31 2 3 2 2" xfId="32247" xr:uid="{6602214F-F748-42D3-82A3-25405CA3FA0E}"/>
    <cellStyle name="Millares 31 2 3 3" xfId="17379" xr:uid="{78B75F7F-BF8A-4A44-B791-DC03AA6A50CA}"/>
    <cellStyle name="Millares 31 2 3 3 2" xfId="38882" xr:uid="{36784A06-FB09-47EC-8EA4-B1C5613D5431}"/>
    <cellStyle name="Millares 31 2 3 4" xfId="23984" xr:uid="{3507C12F-92F5-445C-8123-C242CB562A3D}"/>
    <cellStyle name="Millares 31 2 3 5" xfId="45487" xr:uid="{2CE92359-9351-4EA0-B75A-3724AA36BA3B}"/>
    <cellStyle name="Millares 31 2 4" xfId="3674" xr:uid="{25321A13-4238-4626-AD27-30E5E8BCA2BD}"/>
    <cellStyle name="Millares 31 2 4 2" xfId="11940" xr:uid="{CFBFCA16-9BB7-452A-8A30-B4A372A4466E}"/>
    <cellStyle name="Millares 31 2 4 2 2" xfId="33443" xr:uid="{94565B28-CC7E-45F4-9CEF-80689B19D018}"/>
    <cellStyle name="Millares 31 2 4 3" xfId="18575" xr:uid="{FF6262DA-C241-4EF0-99C9-8769664292B3}"/>
    <cellStyle name="Millares 31 2 4 3 2" xfId="40078" xr:uid="{DF82D287-2808-4159-B8E0-FB669AA31F63}"/>
    <cellStyle name="Millares 31 2 4 4" xfId="25180" xr:uid="{76F2FADD-3355-4D12-8136-3CC5791D771D}"/>
    <cellStyle name="Millares 31 2 4 5" xfId="46683" xr:uid="{893CE1F5-94CD-4AB5-BBD2-72E09E215CF1}"/>
    <cellStyle name="Millares 31 2 5" xfId="5813" xr:uid="{88928DC5-EED4-4A11-BCF9-81FA643EB5D3}"/>
    <cellStyle name="Millares 31 2 5 2" xfId="14079" xr:uid="{A03BB32C-4B18-4987-AAEB-3A0860C5184C}"/>
    <cellStyle name="Millares 31 2 5 2 2" xfId="35582" xr:uid="{D42530A8-3DFB-4F65-8A85-FDFE090A04B7}"/>
    <cellStyle name="Millares 31 2 5 3" xfId="20714" xr:uid="{0A8D2550-98ED-4660-AD71-4ABC0BE6F1BC}"/>
    <cellStyle name="Millares 31 2 5 3 2" xfId="42217" xr:uid="{8F52CB88-3D0B-4CE9-9D50-9B28B1CCF7F5}"/>
    <cellStyle name="Millares 31 2 5 4" xfId="27319" xr:uid="{BEB86776-BAE2-41A8-A1A8-55B7C0555D94}"/>
    <cellStyle name="Millares 31 2 5 5" xfId="48822" xr:uid="{949007FE-4280-44B3-BA86-B31CF909C57E}"/>
    <cellStyle name="Millares 31 2 6" xfId="7454" xr:uid="{30988C7F-639F-4C90-ADB9-4917884F9B27}"/>
    <cellStyle name="Millares 31 2 6 2" xfId="28957" xr:uid="{21067F4B-B3F6-4D92-A56E-3645925602CD}"/>
    <cellStyle name="Millares 31 2 7" xfId="9111" xr:uid="{C46AA934-C731-494D-887F-5D957A7318EF}"/>
    <cellStyle name="Millares 31 2 7 2" xfId="30614" xr:uid="{529113EF-A0F4-4DBD-B28C-95FA7BCDBEDD}"/>
    <cellStyle name="Millares 31 2 8" xfId="15746" xr:uid="{E6B72ACF-BB46-411C-BCEB-A5938ABC3437}"/>
    <cellStyle name="Millares 31 2 8 2" xfId="37249" xr:uid="{B95EB6C9-B4B7-4041-9DF1-D6DFAD9DA47C}"/>
    <cellStyle name="Millares 31 2 9" xfId="22351" xr:uid="{969DAF38-323E-4202-A6C5-CCD3E10F4C71}"/>
    <cellStyle name="Millares 31 3" xfId="1115" xr:uid="{2B7DD167-574A-4087-A0AE-2CF61125A697}"/>
    <cellStyle name="Millares 31 3 2" xfId="3944" xr:uid="{68880040-9086-45A4-8181-E3AB2D8C4AF1}"/>
    <cellStyle name="Millares 31 3 2 2" xfId="12210" xr:uid="{B9A724B2-00F6-41FF-885A-77C054FF966E}"/>
    <cellStyle name="Millares 31 3 2 2 2" xfId="33713" xr:uid="{7B863936-1316-4826-AD63-AEE8D13264FA}"/>
    <cellStyle name="Millares 31 3 2 3" xfId="18845" xr:uid="{9CC11F5D-3548-43A8-BC73-8CA1A6F9D108}"/>
    <cellStyle name="Millares 31 3 2 3 2" xfId="40348" xr:uid="{74D6F08F-FC38-4715-9A4A-FD753AE753A4}"/>
    <cellStyle name="Millares 31 3 2 4" xfId="25450" xr:uid="{94B8830A-EFC8-4594-A68B-FB08ED224BA4}"/>
    <cellStyle name="Millares 31 3 2 5" xfId="46953" xr:uid="{EA2CE1F1-17F8-45F4-B3AA-305E625F5D4E}"/>
    <cellStyle name="Millares 31 3 3" xfId="6083" xr:uid="{95DF1BE9-C440-44CF-AE76-535511B0983A}"/>
    <cellStyle name="Millares 31 3 3 2" xfId="14349" xr:uid="{174A70FF-1BE7-4923-A299-A343893488A0}"/>
    <cellStyle name="Millares 31 3 3 2 2" xfId="35852" xr:uid="{A5483BED-157F-4E9D-A82A-A43052FCF8F4}"/>
    <cellStyle name="Millares 31 3 3 3" xfId="20984" xr:uid="{22ED1387-7D62-49C8-AB46-AAB8FA270595}"/>
    <cellStyle name="Millares 31 3 3 3 2" xfId="42487" xr:uid="{AEB02804-9EDA-4039-A4A5-6B720A1CE604}"/>
    <cellStyle name="Millares 31 3 3 4" xfId="27589" xr:uid="{DA34A7D5-AE06-4393-AE9F-CCB0C4BFF976}"/>
    <cellStyle name="Millares 31 3 3 5" xfId="49092" xr:uid="{2EC81577-0D2D-4702-83D4-F58C27949DE8}"/>
    <cellStyle name="Millares 31 3 4" xfId="7724" xr:uid="{6EB954CD-C06A-4D5E-9529-310797A9E036}"/>
    <cellStyle name="Millares 31 3 4 2" xfId="29227" xr:uid="{402316F8-08AC-40F8-9CD8-6D996BE1FF96}"/>
    <cellStyle name="Millares 31 3 5" xfId="9381" xr:uid="{C81A9948-52CB-4D08-BF98-A4C722B57A66}"/>
    <cellStyle name="Millares 31 3 5 2" xfId="30884" xr:uid="{57EF16B6-7D21-4010-AAE4-AFFA5A91E435}"/>
    <cellStyle name="Millares 31 3 6" xfId="16016" xr:uid="{658B0193-20CE-4198-8C68-F551BD682136}"/>
    <cellStyle name="Millares 31 3 6 2" xfId="37519" xr:uid="{E4771CE2-5F4E-43BC-8640-4480659A60A7}"/>
    <cellStyle name="Millares 31 3 7" xfId="22621" xr:uid="{9080F40D-D232-4239-A20B-AF15F95B62C0}"/>
    <cellStyle name="Millares 31 3 8" xfId="44124" xr:uid="{A565277D-10B1-4007-8A92-82A2E38CD2E9}"/>
    <cellStyle name="Millares 31 4" xfId="1511" xr:uid="{D30A39AC-D22D-4038-A77F-D97A5A81F250}"/>
    <cellStyle name="Millares 31 4 2" xfId="4340" xr:uid="{AE03D94D-1872-4295-AC33-7A5D26B86364}"/>
    <cellStyle name="Millares 31 4 2 2" xfId="12606" xr:uid="{9B9CFB85-DD5C-4A15-9F53-1582E3E9CB31}"/>
    <cellStyle name="Millares 31 4 2 2 2" xfId="34109" xr:uid="{4DA925D4-3370-4BE9-8F65-71706497EA32}"/>
    <cellStyle name="Millares 31 4 2 3" xfId="19241" xr:uid="{72204F85-DAC1-4B6A-AFBF-34E42CD8DBD1}"/>
    <cellStyle name="Millares 31 4 2 3 2" xfId="40744" xr:uid="{1DB5FE43-3B78-4C48-BA5D-8C2ACC839938}"/>
    <cellStyle name="Millares 31 4 2 4" xfId="25846" xr:uid="{6556DA0F-5CD2-49AF-9A48-F66E860F8CCF}"/>
    <cellStyle name="Millares 31 4 2 5" xfId="47349" xr:uid="{42BDC91F-ED0E-45C8-9A65-F71D9C0A10A2}"/>
    <cellStyle name="Millares 31 4 3" xfId="6479" xr:uid="{0407ADF2-1314-4C70-B2B5-F53B3CE613F0}"/>
    <cellStyle name="Millares 31 4 3 2" xfId="14745" xr:uid="{C167B0D3-AD26-46F3-AB64-6EF5AAD516B0}"/>
    <cellStyle name="Millares 31 4 3 2 2" xfId="36248" xr:uid="{A357737A-26E3-41DB-A38D-8780CA2683DD}"/>
    <cellStyle name="Millares 31 4 3 3" xfId="21380" xr:uid="{1CC3773C-A03D-453C-8646-5FDAB721AF69}"/>
    <cellStyle name="Millares 31 4 3 3 2" xfId="42883" xr:uid="{02D35239-5C20-4416-A75F-C367977975B0}"/>
    <cellStyle name="Millares 31 4 3 4" xfId="27985" xr:uid="{1AB6833E-1D9A-4373-BC3C-9BFD60B908FC}"/>
    <cellStyle name="Millares 31 4 3 5" xfId="49488" xr:uid="{C9C665EC-5858-4D3B-B2DB-829CC286C151}"/>
    <cellStyle name="Millares 31 4 4" xfId="8120" xr:uid="{7D9DDF9F-DD98-434D-9E90-8E83C05E2E3B}"/>
    <cellStyle name="Millares 31 4 4 2" xfId="29623" xr:uid="{F48259C5-FCF3-4DD6-810F-897F8B04C2B3}"/>
    <cellStyle name="Millares 31 4 5" xfId="9777" xr:uid="{C97A4426-830B-49BF-B071-CAA719E41A9A}"/>
    <cellStyle name="Millares 31 4 5 2" xfId="31280" xr:uid="{F2DB088D-D7C1-43E7-8D92-89D129D1CCB6}"/>
    <cellStyle name="Millares 31 4 6" xfId="16412" xr:uid="{67A7478C-0AAD-4803-B732-30B5700B4A0C}"/>
    <cellStyle name="Millares 31 4 6 2" xfId="37915" xr:uid="{F63E6BDE-F4D8-4D2C-8C8F-2A9F3BC6FF25}"/>
    <cellStyle name="Millares 31 4 7" xfId="23017" xr:uid="{B77AAFFA-7553-4367-AD7C-0743A42DB354}"/>
    <cellStyle name="Millares 31 4 8" xfId="44520" xr:uid="{72349E68-7492-43A9-8FAD-28681A6E974A}"/>
    <cellStyle name="Millares 31 5" xfId="2198" xr:uid="{45C69171-9ECE-4B2F-B16B-5E3BF8A698AD}"/>
    <cellStyle name="Millares 31 5 2" xfId="10464" xr:uid="{3D92BC14-3B55-4D40-B224-BE9FDFC023AF}"/>
    <cellStyle name="Millares 31 5 2 2" xfId="31967" xr:uid="{748E44B9-8110-4522-97DF-297B21CC7F6A}"/>
    <cellStyle name="Millares 31 5 3" xfId="17099" xr:uid="{88F8E582-FED2-4237-BCC3-6255682B1A92}"/>
    <cellStyle name="Millares 31 5 3 2" xfId="38602" xr:uid="{BE5242EE-E99D-4A52-9648-FC4C0233BEC4}"/>
    <cellStyle name="Millares 31 5 4" xfId="23704" xr:uid="{699B8621-DB40-438B-8BDB-8E8869F8E9E1}"/>
    <cellStyle name="Millares 31 5 5" xfId="45207" xr:uid="{7E38B7F4-59DF-4048-A1EF-B47CF49E08C3}"/>
    <cellStyle name="Millares 31 6" xfId="2995" xr:uid="{4E27EBC8-3B22-4CE6-8D0B-1983F5FC3555}"/>
    <cellStyle name="Millares 31 6 2" xfId="11261" xr:uid="{165B266C-C0BF-4A87-BCDD-DD6CE85D360C}"/>
    <cellStyle name="Millares 31 6 2 2" xfId="32764" xr:uid="{584361E5-01EF-4167-B1ED-0D28EC622C6F}"/>
    <cellStyle name="Millares 31 6 3" xfId="17896" xr:uid="{F6F3AACB-AD1C-498E-967B-47F684C24362}"/>
    <cellStyle name="Millares 31 6 3 2" xfId="39399" xr:uid="{2BB96B4F-934D-4A35-B45B-63534ED93AF6}"/>
    <cellStyle name="Millares 31 6 4" xfId="24501" xr:uid="{ED41BBAA-58D1-4BE4-921F-78CB28703A49}"/>
    <cellStyle name="Millares 31 6 5" xfId="46004" xr:uid="{2DCAC0C2-D24C-49D7-8D9F-6F07877A4EF7}"/>
    <cellStyle name="Millares 31 7" xfId="3394" xr:uid="{8CD0C14E-FE25-4C37-A366-A73F26E0AAFA}"/>
    <cellStyle name="Millares 31 7 2" xfId="11660" xr:uid="{F3AB937F-E1EB-4299-A6D6-6357BC8924F6}"/>
    <cellStyle name="Millares 31 7 2 2" xfId="33163" xr:uid="{FEB908E3-A154-453A-A03E-B4C388D225B7}"/>
    <cellStyle name="Millares 31 7 3" xfId="18295" xr:uid="{0F562911-4D21-4C3A-91AA-65A86EDE35F8}"/>
    <cellStyle name="Millares 31 7 3 2" xfId="39798" xr:uid="{123B902B-463A-4C04-81A2-C2FF44218BE1}"/>
    <cellStyle name="Millares 31 7 4" xfId="24900" xr:uid="{388E1D4E-DB3F-4ED2-BF34-3A76C0C86C5E}"/>
    <cellStyle name="Millares 31 7 5" xfId="46403" xr:uid="{236F505C-E2C9-4958-9800-0D4C420F65BB}"/>
    <cellStyle name="Millares 31 8" xfId="5139" xr:uid="{4B7869CC-93FC-4C9E-A9D4-76A0BA566CCE}"/>
    <cellStyle name="Millares 31 8 2" xfId="13405" xr:uid="{E388A3ED-89B9-47A8-8EFF-C5F54183362D}"/>
    <cellStyle name="Millares 31 8 2 2" xfId="34908" xr:uid="{99CDC75B-CFFC-4CAB-A404-BE68BEA0ADF7}"/>
    <cellStyle name="Millares 31 8 3" xfId="20040" xr:uid="{A0C7514B-96DB-4762-8942-18F91C27C7B1}"/>
    <cellStyle name="Millares 31 8 3 2" xfId="41543" xr:uid="{39223FE6-C74C-48CF-96F6-523841D720B6}"/>
    <cellStyle name="Millares 31 8 4" xfId="26645" xr:uid="{EA83F9C4-F301-4300-A882-A8857B50F4A5}"/>
    <cellStyle name="Millares 31 8 5" xfId="48148" xr:uid="{B08DADE6-919B-46DD-B943-A8306563651E}"/>
    <cellStyle name="Millares 31 9" xfId="5533" xr:uid="{8BE591C6-6125-4F64-B33E-FD89236C5DBA}"/>
    <cellStyle name="Millares 31 9 2" xfId="13799" xr:uid="{EE46820B-E12E-447C-A166-EA133E9435C7}"/>
    <cellStyle name="Millares 31 9 2 2" xfId="35302" xr:uid="{D9CA0B3D-025E-48E7-B76E-DC8700CAC121}"/>
    <cellStyle name="Millares 31 9 3" xfId="20434" xr:uid="{A0DCA0C7-F68E-4005-8584-821E44896D8B}"/>
    <cellStyle name="Millares 31 9 3 2" xfId="41937" xr:uid="{9469D39B-2852-4323-8DC1-5396E2783DE3}"/>
    <cellStyle name="Millares 31 9 4" xfId="27039" xr:uid="{25BA4B79-5534-42CD-A14B-DD549CD7C657}"/>
    <cellStyle name="Millares 31 9 5" xfId="48542" xr:uid="{71C4A0D6-89CF-4089-B4AC-CAC4DCECE3C1}"/>
    <cellStyle name="Millares 32" xfId="574" xr:uid="{DAC89F23-219C-4BD4-86CD-F022D6FF8B19}"/>
    <cellStyle name="Millares 32 10" xfId="7185" xr:uid="{0D5F5E49-63A7-48DD-A726-4FF9371C43D7}"/>
    <cellStyle name="Millares 32 10 2" xfId="28688" xr:uid="{3DCD8F28-C687-4923-BCEB-5B4A4F578BD2}"/>
    <cellStyle name="Millares 32 11" xfId="8841" xr:uid="{64A29E92-ED70-450F-B891-126708588F67}"/>
    <cellStyle name="Millares 32 11 2" xfId="30344" xr:uid="{68113526-BD86-44E5-B350-5B8CEB113696}"/>
    <cellStyle name="Millares 32 12" xfId="15477" xr:uid="{2EF107CE-3C14-483D-9452-2CE749B25EE4}"/>
    <cellStyle name="Millares 32 12 2" xfId="36980" xr:uid="{25C433E3-A26B-4DAC-8238-A5FECECA5896}"/>
    <cellStyle name="Millares 32 13" xfId="22082" xr:uid="{D485CFBB-70B2-407C-BA60-E4ECA4818DDE}"/>
    <cellStyle name="Millares 32 14" xfId="43585" xr:uid="{3B966A76-91D9-4BA1-A684-E9747F5D856F}"/>
    <cellStyle name="Millares 32 2" xfId="856" xr:uid="{A9523229-3564-4F71-9A70-C5CDD885BC54}"/>
    <cellStyle name="Millares 32 2 10" xfId="43865" xr:uid="{3E248525-04F6-4C7B-A6BD-AA0486981659}"/>
    <cellStyle name="Millares 32 2 2" xfId="1802" xr:uid="{7001148C-50BD-44CA-955D-FF2A59CFA1A1}"/>
    <cellStyle name="Millares 32 2 2 2" xfId="4631" xr:uid="{9B9F2F7A-999C-4A25-8DD7-AF73CBA46301}"/>
    <cellStyle name="Millares 32 2 2 2 2" xfId="12897" xr:uid="{8FFD8DF8-8FDC-4025-9EDB-50840AED6D13}"/>
    <cellStyle name="Millares 32 2 2 2 2 2" xfId="34400" xr:uid="{C7113FA4-F649-42E9-9AAE-E02C8163A567}"/>
    <cellStyle name="Millares 32 2 2 2 3" xfId="19532" xr:uid="{3B34CBA2-827C-4981-BCCB-0735476F7F3B}"/>
    <cellStyle name="Millares 32 2 2 2 3 2" xfId="41035" xr:uid="{8DCE7798-3FB6-4591-9622-37F04CBEFA05}"/>
    <cellStyle name="Millares 32 2 2 2 4" xfId="26137" xr:uid="{E5FEC313-6824-41AF-B04A-75217A04EF64}"/>
    <cellStyle name="Millares 32 2 2 2 5" xfId="47640" xr:uid="{40AB388C-E01A-40EA-83AB-FBE80756BA71}"/>
    <cellStyle name="Millares 32 2 2 3" xfId="6770" xr:uid="{AE1463DB-3ABC-4EBE-94A8-BDB146D9925E}"/>
    <cellStyle name="Millares 32 2 2 3 2" xfId="15036" xr:uid="{FB06601C-8B65-4678-9E3F-A4D9E1F3EBBE}"/>
    <cellStyle name="Millares 32 2 2 3 2 2" xfId="36539" xr:uid="{60595F90-E3A3-4E67-B2FB-3938F0618EE6}"/>
    <cellStyle name="Millares 32 2 2 3 3" xfId="21671" xr:uid="{1C13547B-96E2-4195-8245-127F493D1ED1}"/>
    <cellStyle name="Millares 32 2 2 3 3 2" xfId="43174" xr:uid="{271D0FA4-65D8-4D05-876F-FB5A9FBA4F8D}"/>
    <cellStyle name="Millares 32 2 2 3 4" xfId="28276" xr:uid="{1F4B4402-74C9-450D-B391-B36A1E8F519C}"/>
    <cellStyle name="Millares 32 2 2 3 5" xfId="49779" xr:uid="{9CE7F7C0-FE76-42BC-A666-FAAACD75592E}"/>
    <cellStyle name="Millares 32 2 2 4" xfId="8411" xr:uid="{7692B565-8384-49F0-821D-2395ED310465}"/>
    <cellStyle name="Millares 32 2 2 4 2" xfId="29914" xr:uid="{1B2C7D7F-3736-4A86-9904-A71C8150F830}"/>
    <cellStyle name="Millares 32 2 2 5" xfId="10068" xr:uid="{960F8D50-F56B-478F-9F83-DA3E40845BD3}"/>
    <cellStyle name="Millares 32 2 2 5 2" xfId="31571" xr:uid="{1253F647-89B3-4B53-8BB7-4D0FBD65051D}"/>
    <cellStyle name="Millares 32 2 2 6" xfId="16703" xr:uid="{9DBEB86F-93B4-4A51-85D2-5C20B71487CB}"/>
    <cellStyle name="Millares 32 2 2 6 2" xfId="38206" xr:uid="{FD01E911-70F8-4939-8D59-C5338A755D51}"/>
    <cellStyle name="Millares 32 2 2 7" xfId="23308" xr:uid="{143A934E-03F7-43A7-BABF-FD51D814C24C}"/>
    <cellStyle name="Millares 32 2 2 8" xfId="44811" xr:uid="{B689D43A-E23E-4498-9E50-51BDA9EFC05A}"/>
    <cellStyle name="Millares 32 2 3" xfId="2489" xr:uid="{C3BEAA85-B4A8-4252-9F88-2BBC307DAE54}"/>
    <cellStyle name="Millares 32 2 3 2" xfId="10755" xr:uid="{5BF995B3-63DD-4E25-A358-B25D47A305D6}"/>
    <cellStyle name="Millares 32 2 3 2 2" xfId="32258" xr:uid="{05F8F7BC-CBAB-4D1E-9A60-6A12E264CD7C}"/>
    <cellStyle name="Millares 32 2 3 3" xfId="17390" xr:uid="{1FC47A32-1176-4134-911D-9D0D8E5DD0CF}"/>
    <cellStyle name="Millares 32 2 3 3 2" xfId="38893" xr:uid="{8D36C68E-37F2-4A42-92B5-025F2A3BE951}"/>
    <cellStyle name="Millares 32 2 3 4" xfId="23995" xr:uid="{BC846D08-71B1-44DA-8811-BDCB63AD58E2}"/>
    <cellStyle name="Millares 32 2 3 5" xfId="45498" xr:uid="{58880044-1263-4C5E-B4C3-3A15E010F3FD}"/>
    <cellStyle name="Millares 32 2 4" xfId="3685" xr:uid="{391321F3-D42B-4A82-8DAF-D605B48735C9}"/>
    <cellStyle name="Millares 32 2 4 2" xfId="11951" xr:uid="{294D88D3-DD71-4E40-8B27-00BEB8CD7EE7}"/>
    <cellStyle name="Millares 32 2 4 2 2" xfId="33454" xr:uid="{8B10385E-D235-4CD0-84C8-8C576C57AE1F}"/>
    <cellStyle name="Millares 32 2 4 3" xfId="18586" xr:uid="{30606B24-8496-48BB-AA9B-A783682B48ED}"/>
    <cellStyle name="Millares 32 2 4 3 2" xfId="40089" xr:uid="{6B497B15-6F78-44D6-8812-8913F25B4331}"/>
    <cellStyle name="Millares 32 2 4 4" xfId="25191" xr:uid="{94F4A6AB-149C-4203-B6D4-A61E5E910E99}"/>
    <cellStyle name="Millares 32 2 4 5" xfId="46694" xr:uid="{3247D12C-73A3-44E8-A00B-4E9403B23F7C}"/>
    <cellStyle name="Millares 32 2 5" xfId="5824" xr:uid="{24164462-C149-4C58-AF9B-8D24EC52D0A5}"/>
    <cellStyle name="Millares 32 2 5 2" xfId="14090" xr:uid="{6A86BA46-92C0-4683-9D9C-B0137857912A}"/>
    <cellStyle name="Millares 32 2 5 2 2" xfId="35593" xr:uid="{248E3B6C-C46C-4BE6-ACD5-77753DB9180A}"/>
    <cellStyle name="Millares 32 2 5 3" xfId="20725" xr:uid="{AEF14DDE-19ED-4F6A-B24C-DF380A9355BF}"/>
    <cellStyle name="Millares 32 2 5 3 2" xfId="42228" xr:uid="{FC9DD12E-F728-4FE7-98B2-B75A56940939}"/>
    <cellStyle name="Millares 32 2 5 4" xfId="27330" xr:uid="{91F578F6-5D8E-4C54-9BC6-432DA70AB4BC}"/>
    <cellStyle name="Millares 32 2 5 5" xfId="48833" xr:uid="{F3416F33-4864-4BB3-A32F-16A5A054B78B}"/>
    <cellStyle name="Millares 32 2 6" xfId="7465" xr:uid="{A8D4FD73-6579-47CF-BDA4-3079F4AF5CC9}"/>
    <cellStyle name="Millares 32 2 6 2" xfId="28968" xr:uid="{8FB86CE7-1A23-4739-92BB-475B29661FB2}"/>
    <cellStyle name="Millares 32 2 7" xfId="9122" xr:uid="{174AA3B8-C045-48D1-B97F-4A9701768B79}"/>
    <cellStyle name="Millares 32 2 7 2" xfId="30625" xr:uid="{39EF9E05-7D3E-4B36-ABE9-4F49B08AB1C9}"/>
    <cellStyle name="Millares 32 2 8" xfId="15757" xr:uid="{55C42A73-644F-490D-971F-AC53059448E1}"/>
    <cellStyle name="Millares 32 2 8 2" xfId="37260" xr:uid="{78D264FB-1CF8-4C38-ABC0-91FBBC70FBB2}"/>
    <cellStyle name="Millares 32 2 9" xfId="22362" xr:uid="{C759FBF9-4C96-422E-B74B-C233FFEA2E7B}"/>
    <cellStyle name="Millares 32 3" xfId="1126" xr:uid="{E323A591-AC94-45C8-B20E-491E5B6ABF62}"/>
    <cellStyle name="Millares 32 3 2" xfId="3955" xr:uid="{AD782979-398C-4202-A4B6-134CAB1A912D}"/>
    <cellStyle name="Millares 32 3 2 2" xfId="12221" xr:uid="{6A3770F7-2BC2-4306-AA11-1D49EE57AC88}"/>
    <cellStyle name="Millares 32 3 2 2 2" xfId="33724" xr:uid="{4AD675F8-4A6D-413D-AB6D-2135B5CEBFCF}"/>
    <cellStyle name="Millares 32 3 2 3" xfId="18856" xr:uid="{9DAF6B04-F801-4E7E-98C4-822F93939A23}"/>
    <cellStyle name="Millares 32 3 2 3 2" xfId="40359" xr:uid="{0795CE7D-9B7D-4D2B-AB94-15ED0B00B0FA}"/>
    <cellStyle name="Millares 32 3 2 4" xfId="25461" xr:uid="{F686904F-348A-49B3-986E-279BB3BC11DF}"/>
    <cellStyle name="Millares 32 3 2 5" xfId="46964" xr:uid="{791E5344-6F5A-4901-8076-C1ABF9801BE6}"/>
    <cellStyle name="Millares 32 3 3" xfId="6094" xr:uid="{66A77CE6-7CBB-4717-B435-A680EF7419FC}"/>
    <cellStyle name="Millares 32 3 3 2" xfId="14360" xr:uid="{F15D6821-4224-4B37-9082-2763FC5FFFE8}"/>
    <cellStyle name="Millares 32 3 3 2 2" xfId="35863" xr:uid="{E5A14480-BC27-480A-814F-4DA2F0EABA57}"/>
    <cellStyle name="Millares 32 3 3 3" xfId="20995" xr:uid="{F78C606B-ED1B-4531-ADAD-06486B982AD5}"/>
    <cellStyle name="Millares 32 3 3 3 2" xfId="42498" xr:uid="{141D100E-CF67-4D62-9994-0BAFC625AAB5}"/>
    <cellStyle name="Millares 32 3 3 4" xfId="27600" xr:uid="{3927C08E-E373-4EE4-8A6C-B19C5783B2F6}"/>
    <cellStyle name="Millares 32 3 3 5" xfId="49103" xr:uid="{E42B1BD5-905F-4EE7-A0DC-8B4E5D2BE523}"/>
    <cellStyle name="Millares 32 3 4" xfId="7735" xr:uid="{E02A4C38-754B-45EB-939C-510D7E165345}"/>
    <cellStyle name="Millares 32 3 4 2" xfId="29238" xr:uid="{826FCBFB-56E0-4558-B936-519CE745BCFB}"/>
    <cellStyle name="Millares 32 3 5" xfId="9392" xr:uid="{D3FB022A-69DB-46A9-A6F1-F803F624767E}"/>
    <cellStyle name="Millares 32 3 5 2" xfId="30895" xr:uid="{A9F6EC92-0DAE-4F82-B511-8F3B2168F467}"/>
    <cellStyle name="Millares 32 3 6" xfId="16027" xr:uid="{130432BA-C731-4CE3-8AB8-7C941B7CA226}"/>
    <cellStyle name="Millares 32 3 6 2" xfId="37530" xr:uid="{EAFBD7FB-6A97-4B84-A85C-97C92E19863E}"/>
    <cellStyle name="Millares 32 3 7" xfId="22632" xr:uid="{E159513A-1CA0-4F58-B27B-1B392C5397D0}"/>
    <cellStyle name="Millares 32 3 8" xfId="44135" xr:uid="{1991FB23-C79D-406F-91A8-535D82BF6914}"/>
    <cellStyle name="Millares 32 4" xfId="1522" xr:uid="{BC8BD235-A211-48C2-8AE9-DC355885A082}"/>
    <cellStyle name="Millares 32 4 2" xfId="4351" xr:uid="{99C55D79-3ACA-46B6-ACB1-C80F76414AEB}"/>
    <cellStyle name="Millares 32 4 2 2" xfId="12617" xr:uid="{7B94DE88-60B4-44A5-AC56-04AABA4B7555}"/>
    <cellStyle name="Millares 32 4 2 2 2" xfId="34120" xr:uid="{3BDABAAC-17CA-460E-AFFD-F116A0F8EF02}"/>
    <cellStyle name="Millares 32 4 2 3" xfId="19252" xr:uid="{973CACBA-7B42-4821-86E5-F9ABF3E73DC3}"/>
    <cellStyle name="Millares 32 4 2 3 2" xfId="40755" xr:uid="{6F968818-1337-4525-85A0-94DFAB44C0C7}"/>
    <cellStyle name="Millares 32 4 2 4" xfId="25857" xr:uid="{8CEC6C1F-3FAE-479E-B5C2-548379F6A41D}"/>
    <cellStyle name="Millares 32 4 2 5" xfId="47360" xr:uid="{B242F81E-A287-4479-BAB0-3CFEDB68CF6E}"/>
    <cellStyle name="Millares 32 4 3" xfId="6490" xr:uid="{E6B8020B-F297-4935-93E2-03CC8922CBBE}"/>
    <cellStyle name="Millares 32 4 3 2" xfId="14756" xr:uid="{3E584951-6B59-4FDA-8F96-F5AA5CC1137C}"/>
    <cellStyle name="Millares 32 4 3 2 2" xfId="36259" xr:uid="{ECC7EA54-258F-4347-8521-16B94E4A377A}"/>
    <cellStyle name="Millares 32 4 3 3" xfId="21391" xr:uid="{16EBE6FE-F7F1-4BF3-97CF-80953BAD66EB}"/>
    <cellStyle name="Millares 32 4 3 3 2" xfId="42894" xr:uid="{1075386B-277F-49D2-B33B-0FDB55BB94C8}"/>
    <cellStyle name="Millares 32 4 3 4" xfId="27996" xr:uid="{6E33F638-E51E-4A90-A8FA-664FEC94767B}"/>
    <cellStyle name="Millares 32 4 3 5" xfId="49499" xr:uid="{55B891DB-C6E1-43FF-B076-C15F8C781C4E}"/>
    <cellStyle name="Millares 32 4 4" xfId="8131" xr:uid="{E14C31B0-AF43-4885-A812-BC98D1570631}"/>
    <cellStyle name="Millares 32 4 4 2" xfId="29634" xr:uid="{70791C12-552A-4E12-BE54-FAB28CD7217B}"/>
    <cellStyle name="Millares 32 4 5" xfId="9788" xr:uid="{00CF9C68-B605-49E6-9602-DDE2363BD55F}"/>
    <cellStyle name="Millares 32 4 5 2" xfId="31291" xr:uid="{45E2A053-B2D9-4FBE-BFEB-F5B1C85710B2}"/>
    <cellStyle name="Millares 32 4 6" xfId="16423" xr:uid="{1269CA1B-71C0-44EB-818B-9498A6566E67}"/>
    <cellStyle name="Millares 32 4 6 2" xfId="37926" xr:uid="{D8BC8B36-6B84-4244-9344-230767AB99BF}"/>
    <cellStyle name="Millares 32 4 7" xfId="23028" xr:uid="{8E5540E2-8874-406F-9B76-9486A9D7367C}"/>
    <cellStyle name="Millares 32 4 8" xfId="44531" xr:uid="{27BE5F27-6D13-4085-8179-CDC3C4AF4BC1}"/>
    <cellStyle name="Millares 32 5" xfId="2209" xr:uid="{973B12D2-02F6-4D6E-8D6B-7619E9760722}"/>
    <cellStyle name="Millares 32 5 2" xfId="10475" xr:uid="{9AB45BF4-4EF9-4F94-A9BD-14D7F834C312}"/>
    <cellStyle name="Millares 32 5 2 2" xfId="31978" xr:uid="{A42F5C5E-F7A5-4032-83E5-AFC476F331CD}"/>
    <cellStyle name="Millares 32 5 3" xfId="17110" xr:uid="{7D708090-35C2-4CEF-97A0-854C493B4D99}"/>
    <cellStyle name="Millares 32 5 3 2" xfId="38613" xr:uid="{52F0D7F6-57FE-49EF-9EAB-8B6A4FA0EA33}"/>
    <cellStyle name="Millares 32 5 4" xfId="23715" xr:uid="{5E30A88F-19C7-4396-8509-D7A15A91454F}"/>
    <cellStyle name="Millares 32 5 5" xfId="45218" xr:uid="{2230B498-4A55-4AB3-9988-E8D1DD21E498}"/>
    <cellStyle name="Millares 32 6" xfId="3006" xr:uid="{861227D0-CB05-44FA-A9CB-91333EF2123C}"/>
    <cellStyle name="Millares 32 6 2" xfId="11272" xr:uid="{918581C9-CBC9-4511-948C-F30A419D6CDC}"/>
    <cellStyle name="Millares 32 6 2 2" xfId="32775" xr:uid="{BCA908EC-BBF8-4726-8216-88551C0758F6}"/>
    <cellStyle name="Millares 32 6 3" xfId="17907" xr:uid="{80EC9DCF-F8BC-4A5A-ABF6-F36F1D2489AE}"/>
    <cellStyle name="Millares 32 6 3 2" xfId="39410" xr:uid="{3CC8D663-4B24-429B-8C64-7D2E81037E07}"/>
    <cellStyle name="Millares 32 6 4" xfId="24512" xr:uid="{C6F11DA7-AF09-483F-8051-A283E97A8964}"/>
    <cellStyle name="Millares 32 6 5" xfId="46015" xr:uid="{385D4372-49CC-4EED-9FD6-14A4415FF290}"/>
    <cellStyle name="Millares 32 7" xfId="3405" xr:uid="{17A44752-CB53-4193-89AD-9BA5271A8CE0}"/>
    <cellStyle name="Millares 32 7 2" xfId="11671" xr:uid="{22742A69-4120-466F-B796-C81BE9015551}"/>
    <cellStyle name="Millares 32 7 2 2" xfId="33174" xr:uid="{DA4AF5CB-4848-483B-83F4-654315FB22FB}"/>
    <cellStyle name="Millares 32 7 3" xfId="18306" xr:uid="{7DA9A278-ED39-47FD-961D-166B7D31DE51}"/>
    <cellStyle name="Millares 32 7 3 2" xfId="39809" xr:uid="{92516097-CC66-4CB4-99F5-9E501F23AFEA}"/>
    <cellStyle name="Millares 32 7 4" xfId="24911" xr:uid="{7872BB32-8C0F-46E4-B906-8BED17335370}"/>
    <cellStyle name="Millares 32 7 5" xfId="46414" xr:uid="{93D6F5A8-DF1A-4727-84B1-C2862834283D}"/>
    <cellStyle name="Millares 32 8" xfId="5150" xr:uid="{D95D7236-CF14-47CB-B2AF-76B50242BDEA}"/>
    <cellStyle name="Millares 32 8 2" xfId="13416" xr:uid="{92FA77A4-252B-49D9-A6BE-E8499484D504}"/>
    <cellStyle name="Millares 32 8 2 2" xfId="34919" xr:uid="{B4CCBBEF-7DB7-4582-90D7-BF36A98E895F}"/>
    <cellStyle name="Millares 32 8 3" xfId="20051" xr:uid="{021931F0-5161-4B69-96E0-0789F9D0C0E6}"/>
    <cellStyle name="Millares 32 8 3 2" xfId="41554" xr:uid="{1EAC9859-DF4D-4459-9A77-63538D2CDC56}"/>
    <cellStyle name="Millares 32 8 4" xfId="26656" xr:uid="{AAE28B7A-C7FD-4B03-9663-E40DCED60EA6}"/>
    <cellStyle name="Millares 32 8 5" xfId="48159" xr:uid="{52926ECF-1F9F-4A4B-B866-27E697C9755D}"/>
    <cellStyle name="Millares 32 9" xfId="5544" xr:uid="{629CF5E1-25D6-404A-A236-77EFB72C78AB}"/>
    <cellStyle name="Millares 32 9 2" xfId="13810" xr:uid="{D5B9F6F3-7076-45B7-93A9-B27DA3AA1932}"/>
    <cellStyle name="Millares 32 9 2 2" xfId="35313" xr:uid="{0536042E-2A94-47E5-8671-D1B0A40A3642}"/>
    <cellStyle name="Millares 32 9 3" xfId="20445" xr:uid="{0E037CEF-2580-4D1A-97B5-F29B8027AF72}"/>
    <cellStyle name="Millares 32 9 3 2" xfId="41948" xr:uid="{484BBF6F-4231-4448-A5F8-919A95F63D15}"/>
    <cellStyle name="Millares 32 9 4" xfId="27050" xr:uid="{724B8151-BEA9-408F-BA8A-98AD6F546F2A}"/>
    <cellStyle name="Millares 32 9 5" xfId="48553" xr:uid="{71FCE2A1-6F2F-413B-8295-51D234FA1378}"/>
    <cellStyle name="Millares 33" xfId="447" xr:uid="{F3DE16B1-E2B0-4AB3-AE47-E714C3BF2FEE}"/>
    <cellStyle name="Millares 33 10" xfId="7058" xr:uid="{C48A7248-4E98-4868-B6D2-3D6FC12F51E7}"/>
    <cellStyle name="Millares 33 10 2" xfId="28561" xr:uid="{D35D9E7B-131D-438E-8A91-21B89F4CFFEA}"/>
    <cellStyle name="Millares 33 11" xfId="8714" xr:uid="{1B965DDB-620B-40C5-970A-E3C527956D10}"/>
    <cellStyle name="Millares 33 11 2" xfId="30217" xr:uid="{7B738F26-C6C9-425C-9915-F0DC2B1D4D33}"/>
    <cellStyle name="Millares 33 12" xfId="15350" xr:uid="{E7D97FC6-ECFE-4094-BCD4-F4CCE515E4B9}"/>
    <cellStyle name="Millares 33 12 2" xfId="36853" xr:uid="{8506CEB8-E284-4EEB-9330-E33CA94395E1}"/>
    <cellStyle name="Millares 33 13" xfId="21955" xr:uid="{12BF07CC-1915-426A-B629-79D163BB522D}"/>
    <cellStyle name="Millares 33 14" xfId="43458" xr:uid="{7D8F6191-4757-4E95-A6DB-B516498F57DB}"/>
    <cellStyle name="Millares 33 2" xfId="729" xr:uid="{19431A46-2EDC-409C-A1EE-D1BFB513831F}"/>
    <cellStyle name="Millares 33 2 10" xfId="43738" xr:uid="{E2739455-E8AA-401B-B84B-A12507ECA1C9}"/>
    <cellStyle name="Millares 33 2 2" xfId="1675" xr:uid="{EE3F2DA1-0404-48E9-BAD3-220AC8BE93B3}"/>
    <cellStyle name="Millares 33 2 2 2" xfId="4504" xr:uid="{D8662671-5197-4D65-87A8-372009F5EC54}"/>
    <cellStyle name="Millares 33 2 2 2 2" xfId="12770" xr:uid="{5F1C1165-5F54-447F-A9A3-86082067A9E9}"/>
    <cellStyle name="Millares 33 2 2 2 2 2" xfId="34273" xr:uid="{369086E2-383C-4CEB-AA2C-EB304046D75A}"/>
    <cellStyle name="Millares 33 2 2 2 3" xfId="19405" xr:uid="{7F84F4E2-2EE9-4FBD-9582-FC12875B06FE}"/>
    <cellStyle name="Millares 33 2 2 2 3 2" xfId="40908" xr:uid="{AC5F4857-C181-457B-AB14-755ADE5F6722}"/>
    <cellStyle name="Millares 33 2 2 2 4" xfId="26010" xr:uid="{DE46BBF6-CF01-4842-AD8B-0F8AAADEB6CE}"/>
    <cellStyle name="Millares 33 2 2 2 5" xfId="47513" xr:uid="{16D191B8-9BE9-4FB4-85CC-778F81CF0E9F}"/>
    <cellStyle name="Millares 33 2 2 3" xfId="6643" xr:uid="{8143C6CA-F1B6-4910-B641-B85DEA93AC7B}"/>
    <cellStyle name="Millares 33 2 2 3 2" xfId="14909" xr:uid="{E4135717-88ED-4075-8C03-9D37944A8AB7}"/>
    <cellStyle name="Millares 33 2 2 3 2 2" xfId="36412" xr:uid="{8BF8450F-27BC-43A5-BDA1-CE15B1813019}"/>
    <cellStyle name="Millares 33 2 2 3 3" xfId="21544" xr:uid="{4E964411-61CE-40AF-8F82-F723507A6C37}"/>
    <cellStyle name="Millares 33 2 2 3 3 2" xfId="43047" xr:uid="{60B33FC6-7891-4066-A245-1E18A8D85523}"/>
    <cellStyle name="Millares 33 2 2 3 4" xfId="28149" xr:uid="{3E1AC5AB-C0A4-466F-A8E4-6FD874249A9F}"/>
    <cellStyle name="Millares 33 2 2 3 5" xfId="49652" xr:uid="{3F2FF0F9-EFE8-4F65-A4FD-AACCDA047167}"/>
    <cellStyle name="Millares 33 2 2 4" xfId="8284" xr:uid="{F7B616B6-6A08-4288-BA7B-63F9524A8D48}"/>
    <cellStyle name="Millares 33 2 2 4 2" xfId="29787" xr:uid="{190BDC15-7B9F-4E76-A57E-3274804D903F}"/>
    <cellStyle name="Millares 33 2 2 5" xfId="9941" xr:uid="{56E85ACE-9D92-440B-AD74-2451EC9FBA8E}"/>
    <cellStyle name="Millares 33 2 2 5 2" xfId="31444" xr:uid="{45D385C2-CD1E-437F-82A6-EE5C01483E77}"/>
    <cellStyle name="Millares 33 2 2 6" xfId="16576" xr:uid="{B5DFD2AC-AD24-4CE0-8F17-C3C70CACBC9F}"/>
    <cellStyle name="Millares 33 2 2 6 2" xfId="38079" xr:uid="{01E6BEDE-BFCF-4A6D-929F-3D521B1A73E1}"/>
    <cellStyle name="Millares 33 2 2 7" xfId="23181" xr:uid="{92339EA5-7113-4386-8496-C3E58CB27C67}"/>
    <cellStyle name="Millares 33 2 2 8" xfId="44684" xr:uid="{D063A5A7-5BD4-4BF0-832E-9D8A370C2DD3}"/>
    <cellStyle name="Millares 33 2 3" xfId="2362" xr:uid="{69681F3F-9777-482F-A697-8E3D209D7BD2}"/>
    <cellStyle name="Millares 33 2 3 2" xfId="10628" xr:uid="{D2BC6147-C452-439A-A5E7-DE5501243984}"/>
    <cellStyle name="Millares 33 2 3 2 2" xfId="32131" xr:uid="{47CA9E41-483B-4A15-805F-8D130EB9B577}"/>
    <cellStyle name="Millares 33 2 3 3" xfId="17263" xr:uid="{B2EF0DE1-1B0F-4067-9BDD-B719D09208F6}"/>
    <cellStyle name="Millares 33 2 3 3 2" xfId="38766" xr:uid="{2B6442B2-958B-4702-BBC5-D8566E6EE1B8}"/>
    <cellStyle name="Millares 33 2 3 4" xfId="23868" xr:uid="{FD09CFD0-A4D0-4D15-97F1-79169BA32F07}"/>
    <cellStyle name="Millares 33 2 3 5" xfId="45371" xr:uid="{06A22139-CC59-4BEE-9A3C-43C364653797}"/>
    <cellStyle name="Millares 33 2 4" xfId="3558" xr:uid="{7EE13888-78A8-4165-AC7E-B31850D6F42E}"/>
    <cellStyle name="Millares 33 2 4 2" xfId="11824" xr:uid="{5568D491-2747-4B60-8146-855715A4E5D4}"/>
    <cellStyle name="Millares 33 2 4 2 2" xfId="33327" xr:uid="{885F0363-7780-45DC-824D-CE2753C0C2D6}"/>
    <cellStyle name="Millares 33 2 4 3" xfId="18459" xr:uid="{69352F63-2A7C-4BDD-A6A3-07FBA01955B1}"/>
    <cellStyle name="Millares 33 2 4 3 2" xfId="39962" xr:uid="{A942D212-F69B-4B74-87C2-78F821BF5D03}"/>
    <cellStyle name="Millares 33 2 4 4" xfId="25064" xr:uid="{AB3B87F0-CC3E-4473-B770-06B41FB12A79}"/>
    <cellStyle name="Millares 33 2 4 5" xfId="46567" xr:uid="{25A26897-E12F-44E0-A692-991FBD3907F5}"/>
    <cellStyle name="Millares 33 2 5" xfId="5697" xr:uid="{33C2178A-52DA-4D93-8B4B-1B2E8E1CC53C}"/>
    <cellStyle name="Millares 33 2 5 2" xfId="13963" xr:uid="{5DAB1330-4800-43FC-92CC-C1A6E18E525B}"/>
    <cellStyle name="Millares 33 2 5 2 2" xfId="35466" xr:uid="{A95780A7-2792-418E-8632-73EF2184C597}"/>
    <cellStyle name="Millares 33 2 5 3" xfId="20598" xr:uid="{88E36865-B74A-4B48-B265-A5A4613F0D0C}"/>
    <cellStyle name="Millares 33 2 5 3 2" xfId="42101" xr:uid="{77DCFC4A-27F9-477A-8CA0-D95F8B34DB30}"/>
    <cellStyle name="Millares 33 2 5 4" xfId="27203" xr:uid="{CB49F764-311F-4025-9FA6-CA4C0F921098}"/>
    <cellStyle name="Millares 33 2 5 5" xfId="48706" xr:uid="{94FB3803-E0DB-4860-824F-0C7A9E76B02C}"/>
    <cellStyle name="Millares 33 2 6" xfId="7338" xr:uid="{B36EF8F2-4B04-4BF4-A72A-5253E4A0438A}"/>
    <cellStyle name="Millares 33 2 6 2" xfId="28841" xr:uid="{3F7C66E4-1070-443D-A42A-4B40F1E47C60}"/>
    <cellStyle name="Millares 33 2 7" xfId="8995" xr:uid="{257B5920-31D5-4BE9-97BA-7BFE82860973}"/>
    <cellStyle name="Millares 33 2 7 2" xfId="30498" xr:uid="{5028765C-D442-4E22-BAB1-BFDCB7270933}"/>
    <cellStyle name="Millares 33 2 8" xfId="15630" xr:uid="{56C52B9C-BF7A-44AA-B04D-CE6FE6BF7F6A}"/>
    <cellStyle name="Millares 33 2 8 2" xfId="37133" xr:uid="{8B84DE1B-3473-455C-AFCD-939F60E35765}"/>
    <cellStyle name="Millares 33 2 9" xfId="22235" xr:uid="{A8700C2E-8EF5-4E39-9A91-2C1F72868401}"/>
    <cellStyle name="Millares 33 3" xfId="999" xr:uid="{FDC52A69-28A3-45FD-B132-FBCB3E801099}"/>
    <cellStyle name="Millares 33 3 2" xfId="3828" xr:uid="{7E4CED72-74AD-441B-B2F0-6012BEB77530}"/>
    <cellStyle name="Millares 33 3 2 2" xfId="12094" xr:uid="{03507B46-D9D1-45A5-884D-8E7742CAACD1}"/>
    <cellStyle name="Millares 33 3 2 2 2" xfId="33597" xr:uid="{646C21D6-4DD6-4430-B29F-DE88E0AAE54F}"/>
    <cellStyle name="Millares 33 3 2 3" xfId="18729" xr:uid="{8A3E6E4F-94E7-483F-A34C-30441A70E0F8}"/>
    <cellStyle name="Millares 33 3 2 3 2" xfId="40232" xr:uid="{30B9FCE0-A286-4B60-82C5-2DE248F114EA}"/>
    <cellStyle name="Millares 33 3 2 4" xfId="25334" xr:uid="{D6197005-4F8B-471D-B979-12F7633D9410}"/>
    <cellStyle name="Millares 33 3 2 5" xfId="46837" xr:uid="{9EC9EBE9-D383-4B34-848E-8F94FF90D81B}"/>
    <cellStyle name="Millares 33 3 3" xfId="5967" xr:uid="{6E325C95-D69B-4A4D-BF1C-F75B21456A77}"/>
    <cellStyle name="Millares 33 3 3 2" xfId="14233" xr:uid="{D24C4FA5-1EBB-45C6-839A-2E16F87205CF}"/>
    <cellStyle name="Millares 33 3 3 2 2" xfId="35736" xr:uid="{75EE749F-7866-47EB-B810-A463620CB57B}"/>
    <cellStyle name="Millares 33 3 3 3" xfId="20868" xr:uid="{175F26EC-F540-4BCF-A29D-DA53AFC0D446}"/>
    <cellStyle name="Millares 33 3 3 3 2" xfId="42371" xr:uid="{DBCA2C9E-186A-460D-82E8-EE4F283A730B}"/>
    <cellStyle name="Millares 33 3 3 4" xfId="27473" xr:uid="{B0190B94-B3D8-497E-A8E6-A59083428DA1}"/>
    <cellStyle name="Millares 33 3 3 5" xfId="48976" xr:uid="{2F64DE21-6445-47E6-B066-1E55FCF688B1}"/>
    <cellStyle name="Millares 33 3 4" xfId="7608" xr:uid="{F14D46EF-8F1E-477C-BDB7-CF5445721C38}"/>
    <cellStyle name="Millares 33 3 4 2" xfId="29111" xr:uid="{A4D943FE-4DEB-41D1-85CA-6E3C29F2E302}"/>
    <cellStyle name="Millares 33 3 5" xfId="9265" xr:uid="{A9F04EB9-7118-40AF-BA47-58CEE65304DE}"/>
    <cellStyle name="Millares 33 3 5 2" xfId="30768" xr:uid="{C04E8A31-28C5-4A48-AC16-004524F18EBE}"/>
    <cellStyle name="Millares 33 3 6" xfId="15900" xr:uid="{F2BA37FA-BE10-4A91-8760-F371BC97AA56}"/>
    <cellStyle name="Millares 33 3 6 2" xfId="37403" xr:uid="{88F244A9-3C69-4DA6-8197-A7FB8B997AED}"/>
    <cellStyle name="Millares 33 3 7" xfId="22505" xr:uid="{294A7DAB-50D6-4F1B-A8E4-801B09646458}"/>
    <cellStyle name="Millares 33 3 8" xfId="44008" xr:uid="{11999A97-25D1-4EA2-9E98-5E12E7B3F71C}"/>
    <cellStyle name="Millares 33 4" xfId="1395" xr:uid="{3739C87D-6E62-4E25-8BA7-65230D460033}"/>
    <cellStyle name="Millares 33 4 2" xfId="4224" xr:uid="{D6C9081E-A3D1-498C-BAA6-24E03C2BC30B}"/>
    <cellStyle name="Millares 33 4 2 2" xfId="12490" xr:uid="{5B7C3D4F-4401-4959-B109-C3D8E68302FF}"/>
    <cellStyle name="Millares 33 4 2 2 2" xfId="33993" xr:uid="{F9E2DACC-9BB1-4562-9DA1-08D0996E126C}"/>
    <cellStyle name="Millares 33 4 2 3" xfId="19125" xr:uid="{F1D1D902-C773-42FC-8511-550B92E99A81}"/>
    <cellStyle name="Millares 33 4 2 3 2" xfId="40628" xr:uid="{2E5DF3FB-CB64-4198-9CF0-4024097D1F45}"/>
    <cellStyle name="Millares 33 4 2 4" xfId="25730" xr:uid="{D95E3806-333C-4D0F-A720-ED537A2B57DC}"/>
    <cellStyle name="Millares 33 4 2 5" xfId="47233" xr:uid="{365AF6CA-4AB0-42C4-B5C2-970C94C817A2}"/>
    <cellStyle name="Millares 33 4 3" xfId="6363" xr:uid="{14028B36-D737-4656-AA3F-C38167C5714D}"/>
    <cellStyle name="Millares 33 4 3 2" xfId="14629" xr:uid="{7A57E12A-E27B-4C9B-8A7B-D8672BC0BA9E}"/>
    <cellStyle name="Millares 33 4 3 2 2" xfId="36132" xr:uid="{78DEC401-F3F3-427D-AD3E-B153F692A41C}"/>
    <cellStyle name="Millares 33 4 3 3" xfId="21264" xr:uid="{556F3467-E3C2-4E39-9D77-C79B418C5A8D}"/>
    <cellStyle name="Millares 33 4 3 3 2" xfId="42767" xr:uid="{A42DA269-FEC3-40DC-B465-32FB85CFE61E}"/>
    <cellStyle name="Millares 33 4 3 4" xfId="27869" xr:uid="{9720A4FB-D9AD-4BF2-9981-B7B3723E6100}"/>
    <cellStyle name="Millares 33 4 3 5" xfId="49372" xr:uid="{591FF8C7-BCC3-4FCC-96FA-6114FD10B445}"/>
    <cellStyle name="Millares 33 4 4" xfId="8004" xr:uid="{3D187467-BBF5-4DAB-91EB-43911F1CC155}"/>
    <cellStyle name="Millares 33 4 4 2" xfId="29507" xr:uid="{3B34D29C-4BA9-4B18-AAE7-A5CE625E2570}"/>
    <cellStyle name="Millares 33 4 5" xfId="9661" xr:uid="{18F9E0DA-59B4-4060-BCF8-46919EAD31D7}"/>
    <cellStyle name="Millares 33 4 5 2" xfId="31164" xr:uid="{1FD54224-46C7-4DA2-BD48-C50DD9104594}"/>
    <cellStyle name="Millares 33 4 6" xfId="16296" xr:uid="{AD317083-BBEB-4A05-9553-2A45CBCEC077}"/>
    <cellStyle name="Millares 33 4 6 2" xfId="37799" xr:uid="{4E612849-FC5A-4FE4-92AB-E9EFA8B4F5C1}"/>
    <cellStyle name="Millares 33 4 7" xfId="22901" xr:uid="{39107691-ED7F-43AE-9C91-B42C20944F28}"/>
    <cellStyle name="Millares 33 4 8" xfId="44404" xr:uid="{11B487A1-596D-4035-9E84-841B51A1143D}"/>
    <cellStyle name="Millares 33 5" xfId="2082" xr:uid="{D0A32A06-7755-47B5-9497-9FD209E1C3EA}"/>
    <cellStyle name="Millares 33 5 2" xfId="10348" xr:uid="{716DC0DB-57B8-4E18-9488-02E5FBBA2B2F}"/>
    <cellStyle name="Millares 33 5 2 2" xfId="31851" xr:uid="{5977CDE6-18D0-497F-8214-7D47BDE74E92}"/>
    <cellStyle name="Millares 33 5 3" xfId="16983" xr:uid="{880216BA-D3AA-4B31-BE84-4723940F6A12}"/>
    <cellStyle name="Millares 33 5 3 2" xfId="38486" xr:uid="{3B0B8D79-4947-4F89-9EA7-57DD3DC85526}"/>
    <cellStyle name="Millares 33 5 4" xfId="23588" xr:uid="{5F0EA24F-8A80-4782-801B-A820841096C0}"/>
    <cellStyle name="Millares 33 5 5" xfId="45091" xr:uid="{22E818FD-7E98-4511-9629-A4FF67FE08F2}"/>
    <cellStyle name="Millares 33 6" xfId="2879" xr:uid="{993FF028-1EA1-41A2-B127-D8DFAF2CCCB0}"/>
    <cellStyle name="Millares 33 6 2" xfId="11145" xr:uid="{D70A07AB-934E-4B2C-9D74-C064554B41FF}"/>
    <cellStyle name="Millares 33 6 2 2" xfId="32648" xr:uid="{819B9391-4EA1-47FA-9B41-5E8966D472EF}"/>
    <cellStyle name="Millares 33 6 3" xfId="17780" xr:uid="{506B1099-FD76-4820-A507-7394926B1891}"/>
    <cellStyle name="Millares 33 6 3 2" xfId="39283" xr:uid="{A1DA653A-2B96-44C8-A7EC-D3C7E2933B35}"/>
    <cellStyle name="Millares 33 6 4" xfId="24385" xr:uid="{9C115583-F8CF-4B54-BE5A-2F598C6A60E5}"/>
    <cellStyle name="Millares 33 6 5" xfId="45888" xr:uid="{27652261-68A2-45B4-B2BC-FA361F89242B}"/>
    <cellStyle name="Millares 33 7" xfId="3278" xr:uid="{54ED5CEF-17ED-405C-BC07-2B55A38A4E8A}"/>
    <cellStyle name="Millares 33 7 2" xfId="11544" xr:uid="{D2508F9E-6819-4285-A52B-E9444DF96DF3}"/>
    <cellStyle name="Millares 33 7 2 2" xfId="33047" xr:uid="{C6422093-0286-4547-8858-3DFEC044F96A}"/>
    <cellStyle name="Millares 33 7 3" xfId="18179" xr:uid="{B916E12F-947D-4236-BA7B-A34694D0376B}"/>
    <cellStyle name="Millares 33 7 3 2" xfId="39682" xr:uid="{D03C412B-4644-4EF6-82E9-BDCF0B6FD3F1}"/>
    <cellStyle name="Millares 33 7 4" xfId="24784" xr:uid="{877DD7BB-6BA1-4B6B-9668-7AE467B79604}"/>
    <cellStyle name="Millares 33 7 5" xfId="46287" xr:uid="{EE5F8027-C57F-4EC8-BC90-3224E5573521}"/>
    <cellStyle name="Millares 33 8" xfId="5023" xr:uid="{C592652B-9367-4288-BDFF-4B51BF7110E7}"/>
    <cellStyle name="Millares 33 8 2" xfId="13289" xr:uid="{0A94AE1B-47AD-49EA-B544-4F627BCA5018}"/>
    <cellStyle name="Millares 33 8 2 2" xfId="34792" xr:uid="{74D660D7-DFED-433D-BCFF-5263DF168356}"/>
    <cellStyle name="Millares 33 8 3" xfId="19924" xr:uid="{1049A335-A9C1-46AD-8C8D-5735E8F2F75B}"/>
    <cellStyle name="Millares 33 8 3 2" xfId="41427" xr:uid="{977DC9FA-BDBD-4E20-B83E-1B85C613DF85}"/>
    <cellStyle name="Millares 33 8 4" xfId="26529" xr:uid="{B2F128DC-3DD1-428F-99F1-4D149A148379}"/>
    <cellStyle name="Millares 33 8 5" xfId="48032" xr:uid="{C7B82873-266B-4725-BE5E-16709EC09A35}"/>
    <cellStyle name="Millares 33 9" xfId="5417" xr:uid="{39A2404F-BEC9-4614-ADA4-3372C4714855}"/>
    <cellStyle name="Millares 33 9 2" xfId="13683" xr:uid="{AC8881F5-1F87-45B7-B763-62085730047A}"/>
    <cellStyle name="Millares 33 9 2 2" xfId="35186" xr:uid="{B3EF0F0A-CD14-4AEF-92AF-5FAD858D41FB}"/>
    <cellStyle name="Millares 33 9 3" xfId="20318" xr:uid="{3915F44F-F4F7-4576-B638-E16C3B7C8030}"/>
    <cellStyle name="Millares 33 9 3 2" xfId="41821" xr:uid="{2D751B3D-53FC-429E-B4F5-5B2F7807007D}"/>
    <cellStyle name="Millares 33 9 4" xfId="26923" xr:uid="{3D8A56B8-EDB7-4F68-867B-143E04E30663}"/>
    <cellStyle name="Millares 33 9 5" xfId="48426" xr:uid="{15857E96-CED4-4206-BBE7-6A386CE8F510}"/>
    <cellStyle name="Millares 34" xfId="441" xr:uid="{FB9EB93F-1C85-47D0-A18C-5A95BBD0AF02}"/>
    <cellStyle name="Millares 34 10" xfId="5411" xr:uid="{440619E0-CA1E-4499-BCD4-B11EC70C9E15}"/>
    <cellStyle name="Millares 34 10 2" xfId="13677" xr:uid="{873FEACA-8DAC-4FE6-84A1-51BDCA815764}"/>
    <cellStyle name="Millares 34 10 2 2" xfId="35180" xr:uid="{B865BE05-B537-41BB-A681-80B48C013416}"/>
    <cellStyle name="Millares 34 10 3" xfId="20312" xr:uid="{1DEC3D5E-8047-47A2-85EF-6EE82702D80E}"/>
    <cellStyle name="Millares 34 10 3 2" xfId="41815" xr:uid="{846706BE-D834-449A-BFAD-3DD08104AC5F}"/>
    <cellStyle name="Millares 34 10 4" xfId="26917" xr:uid="{67D0AC56-D890-4746-B23E-385621A7DC90}"/>
    <cellStyle name="Millares 34 10 5" xfId="48420" xr:uid="{C74CE9F9-A376-4BF5-B228-9F10ED5F4766}"/>
    <cellStyle name="Millares 34 11" xfId="7052" xr:uid="{DF7CFE12-30F4-4494-850A-75F9EC9FEF7A}"/>
    <cellStyle name="Millares 34 11 2" xfId="28555" xr:uid="{661BAE37-E6FE-4D07-A42D-1262316AE552}"/>
    <cellStyle name="Millares 34 12" xfId="8708" xr:uid="{FFF33071-EC50-4B43-BEF5-5CC9A6907326}"/>
    <cellStyle name="Millares 34 12 2" xfId="30211" xr:uid="{AB20D440-638A-4079-A8C5-5AB89725129E}"/>
    <cellStyle name="Millares 34 13" xfId="15344" xr:uid="{D03C65B6-3F35-4AF6-9101-6E94FBE54131}"/>
    <cellStyle name="Millares 34 13 2" xfId="36847" xr:uid="{40630213-21AA-44F5-A2EE-904BFC7F45E0}"/>
    <cellStyle name="Millares 34 14" xfId="21949" xr:uid="{7D07A10E-425B-41B8-A08A-1860CF250D5E}"/>
    <cellStyle name="Millares 34 15" xfId="43452" xr:uid="{23BF42D6-6766-4491-897D-C2E74893CAF9}"/>
    <cellStyle name="Millares 34 2" xfId="569" xr:uid="{5326E279-D0CB-485B-A5B4-BE6C8FBF1F84}"/>
    <cellStyle name="Millares 34 2 10" xfId="7180" xr:uid="{183C156E-6F11-4F97-9E92-3F0A9D229927}"/>
    <cellStyle name="Millares 34 2 10 2" xfId="28683" xr:uid="{4473C39B-D07B-4821-A140-682449138D93}"/>
    <cellStyle name="Millares 34 2 11" xfId="8836" xr:uid="{6C79143E-72C2-4ED2-813B-BF120BBEA4F3}"/>
    <cellStyle name="Millares 34 2 11 2" xfId="30339" xr:uid="{D69FCAF5-2ECD-49ED-91B7-7F03174B8AE6}"/>
    <cellStyle name="Millares 34 2 12" xfId="15472" xr:uid="{133C0FF8-D717-4572-B1DE-85A2334B0A4A}"/>
    <cellStyle name="Millares 34 2 12 2" xfId="36975" xr:uid="{293FDA87-458F-4E95-A040-FC6FE3A3C8BC}"/>
    <cellStyle name="Millares 34 2 13" xfId="22077" xr:uid="{B785D969-5162-4185-B3FC-68618568E849}"/>
    <cellStyle name="Millares 34 2 14" xfId="43580" xr:uid="{CFA71E54-03E8-4CC3-AD8E-867C1D54F08C}"/>
    <cellStyle name="Millares 34 2 2" xfId="851" xr:uid="{AFE44C28-6F91-4500-A1BF-9EF72F224D39}"/>
    <cellStyle name="Millares 34 2 2 10" xfId="43860" xr:uid="{4F155173-FE3E-456E-AEFD-89AF160AB76B}"/>
    <cellStyle name="Millares 34 2 2 2" xfId="1797" xr:uid="{9FB0BC52-1113-4A7B-A315-59E29ABC896D}"/>
    <cellStyle name="Millares 34 2 2 2 2" xfId="4626" xr:uid="{FC1D322D-61C7-47EF-A580-BFE2FDE37DDB}"/>
    <cellStyle name="Millares 34 2 2 2 2 2" xfId="12892" xr:uid="{C494816F-226D-4B81-9B16-EB4FAF52EB5A}"/>
    <cellStyle name="Millares 34 2 2 2 2 2 2" xfId="34395" xr:uid="{8DF9C392-C413-4131-9764-4761F26FBE96}"/>
    <cellStyle name="Millares 34 2 2 2 2 3" xfId="19527" xr:uid="{F7AA3184-0DE6-492B-989D-9F865F6F15A9}"/>
    <cellStyle name="Millares 34 2 2 2 2 3 2" xfId="41030" xr:uid="{150FDC21-76D8-4D57-A263-9E45C451911C}"/>
    <cellStyle name="Millares 34 2 2 2 2 4" xfId="26132" xr:uid="{E5DCE3B8-6BFB-436F-90B4-ABA00EEA3C9F}"/>
    <cellStyle name="Millares 34 2 2 2 2 5" xfId="47635" xr:uid="{A06AEDEF-6A2F-4AD9-8802-8AE54E25C723}"/>
    <cellStyle name="Millares 34 2 2 2 3" xfId="6765" xr:uid="{5034C652-2353-4CC1-8F09-8EC9C6F76E77}"/>
    <cellStyle name="Millares 34 2 2 2 3 2" xfId="15031" xr:uid="{7517EA55-A4CE-4E9F-A99A-CA1F17F853F2}"/>
    <cellStyle name="Millares 34 2 2 2 3 2 2" xfId="36534" xr:uid="{65FD1308-0BA9-4ECD-8488-41448FF85411}"/>
    <cellStyle name="Millares 34 2 2 2 3 3" xfId="21666" xr:uid="{5AC72CBD-5F37-4059-AABA-3F9F185F4CED}"/>
    <cellStyle name="Millares 34 2 2 2 3 3 2" xfId="43169" xr:uid="{DDD8A946-E457-482A-9799-53A59433B5E7}"/>
    <cellStyle name="Millares 34 2 2 2 3 4" xfId="28271" xr:uid="{73C557E9-B42D-4471-A9DB-F3008AF13009}"/>
    <cellStyle name="Millares 34 2 2 2 3 5" xfId="49774" xr:uid="{B3A26C37-3CED-4D2F-B2B3-94AB5F045203}"/>
    <cellStyle name="Millares 34 2 2 2 4" xfId="8406" xr:uid="{C8B4F5A6-FF5E-4AD8-8E74-4604AEE547F4}"/>
    <cellStyle name="Millares 34 2 2 2 4 2" xfId="29909" xr:uid="{24D95964-F42D-4552-AC55-5FAE784380FA}"/>
    <cellStyle name="Millares 34 2 2 2 5" xfId="10063" xr:uid="{29B05A7A-7E5D-45FF-96C4-9D8F3B56731F}"/>
    <cellStyle name="Millares 34 2 2 2 5 2" xfId="31566" xr:uid="{EE0F4EFE-468A-4820-8B87-C4B762B40405}"/>
    <cellStyle name="Millares 34 2 2 2 6" xfId="16698" xr:uid="{AB033392-3423-438F-8EDE-9D7713AF9E39}"/>
    <cellStyle name="Millares 34 2 2 2 6 2" xfId="38201" xr:uid="{FB053777-1FAD-4FFB-A852-A6F369DDA82D}"/>
    <cellStyle name="Millares 34 2 2 2 7" xfId="23303" xr:uid="{48EE3B62-D01D-4583-88D6-6350A03082ED}"/>
    <cellStyle name="Millares 34 2 2 2 8" xfId="44806" xr:uid="{DE7323E7-78B3-4A68-AB9C-5258ACDB2E82}"/>
    <cellStyle name="Millares 34 2 2 3" xfId="2484" xr:uid="{2C97DF0A-1915-4EAF-948C-9E820EB3EB78}"/>
    <cellStyle name="Millares 34 2 2 3 2" xfId="10750" xr:uid="{8350AE4C-941F-43EF-A641-EF42A9EB4D4A}"/>
    <cellStyle name="Millares 34 2 2 3 2 2" xfId="32253" xr:uid="{1D1052E2-DD05-4D0B-B6BD-88808FD37291}"/>
    <cellStyle name="Millares 34 2 2 3 3" xfId="17385" xr:uid="{A3ED3C6E-A877-42B6-85C8-A7AE69A8B942}"/>
    <cellStyle name="Millares 34 2 2 3 3 2" xfId="38888" xr:uid="{4DDE0113-F7DB-4A2C-8F1F-866CA97A8253}"/>
    <cellStyle name="Millares 34 2 2 3 4" xfId="23990" xr:uid="{371C2EBD-548C-489B-8BAE-E4193F389C74}"/>
    <cellStyle name="Millares 34 2 2 3 5" xfId="45493" xr:uid="{668C63FC-9FCB-4083-8CB0-9D7319E1B52F}"/>
    <cellStyle name="Millares 34 2 2 4" xfId="3680" xr:uid="{99A660CE-B66B-40E0-B115-0FB8A63DFE75}"/>
    <cellStyle name="Millares 34 2 2 4 2" xfId="11946" xr:uid="{9D713EE5-D1C3-4896-8494-7EEA7E863DE4}"/>
    <cellStyle name="Millares 34 2 2 4 2 2" xfId="33449" xr:uid="{FA14F4EF-D042-4176-BB1A-14A24E55E297}"/>
    <cellStyle name="Millares 34 2 2 4 3" xfId="18581" xr:uid="{C607139E-BF33-4F51-ACAE-388587895F81}"/>
    <cellStyle name="Millares 34 2 2 4 3 2" xfId="40084" xr:uid="{A9C5A859-EC99-4BDD-8AB2-F5A8F7D7C3BE}"/>
    <cellStyle name="Millares 34 2 2 4 4" xfId="25186" xr:uid="{C41CAF9F-052D-4777-9E2B-C83C87479C26}"/>
    <cellStyle name="Millares 34 2 2 4 5" xfId="46689" xr:uid="{1A63CB3E-01F3-4332-8842-2DEAFB1A9959}"/>
    <cellStyle name="Millares 34 2 2 5" xfId="5819" xr:uid="{5CE0CD9D-EE77-4340-A72D-C48DB9E97ED6}"/>
    <cellStyle name="Millares 34 2 2 5 2" xfId="14085" xr:uid="{CCB8D375-7E0D-4A17-AD50-2B8232595330}"/>
    <cellStyle name="Millares 34 2 2 5 2 2" xfId="35588" xr:uid="{6233BC8C-D169-4F33-8250-46B8B266DAAD}"/>
    <cellStyle name="Millares 34 2 2 5 3" xfId="20720" xr:uid="{16B9BA39-C1F9-4FA6-9526-E269A913DBF0}"/>
    <cellStyle name="Millares 34 2 2 5 3 2" xfId="42223" xr:uid="{14AD754E-A302-4A29-834D-C5DDE91C7CA2}"/>
    <cellStyle name="Millares 34 2 2 5 4" xfId="27325" xr:uid="{4F62706D-B575-447A-9865-B0114C063CDA}"/>
    <cellStyle name="Millares 34 2 2 5 5" xfId="48828" xr:uid="{F882AE9F-6309-4997-AB12-7ABF3658A9C3}"/>
    <cellStyle name="Millares 34 2 2 6" xfId="7460" xr:uid="{4AAA87C4-3EB2-4DA1-A993-966984D70E1B}"/>
    <cellStyle name="Millares 34 2 2 6 2" xfId="28963" xr:uid="{0CB7A4C8-9373-49C8-BE2A-5A4FAC7B179A}"/>
    <cellStyle name="Millares 34 2 2 7" xfId="9117" xr:uid="{110A226D-84B5-4CF3-BFBF-9A4E578C9487}"/>
    <cellStyle name="Millares 34 2 2 7 2" xfId="30620" xr:uid="{F6248FBA-E12A-489B-982D-77DF6063B403}"/>
    <cellStyle name="Millares 34 2 2 8" xfId="15752" xr:uid="{DC214D7A-01A9-45D9-B3AD-EEE7B9EB45BA}"/>
    <cellStyle name="Millares 34 2 2 8 2" xfId="37255" xr:uid="{003807A4-70B9-4701-B477-6C11767EDDD9}"/>
    <cellStyle name="Millares 34 2 2 9" xfId="22357" xr:uid="{219720D5-C103-4F5D-BB97-879EA5D3728C}"/>
    <cellStyle name="Millares 34 2 3" xfId="1121" xr:uid="{4AF13ECA-2A7F-4759-AFD9-831B5E779838}"/>
    <cellStyle name="Millares 34 2 3 2" xfId="3950" xr:uid="{69BDCFCE-1452-4354-9E44-9702B3FB526E}"/>
    <cellStyle name="Millares 34 2 3 2 2" xfId="12216" xr:uid="{C5557B38-5AEE-4AB2-8DE5-433CD77F6099}"/>
    <cellStyle name="Millares 34 2 3 2 2 2" xfId="33719" xr:uid="{C47B36CF-9311-4F3B-896F-5BBDBE432B47}"/>
    <cellStyle name="Millares 34 2 3 2 3" xfId="18851" xr:uid="{1F6FBDF7-07F9-4EBB-9AF6-328E46C61DD1}"/>
    <cellStyle name="Millares 34 2 3 2 3 2" xfId="40354" xr:uid="{07D696F9-2759-4D3C-9E46-30C4B20B6E0A}"/>
    <cellStyle name="Millares 34 2 3 2 4" xfId="25456" xr:uid="{08614CBC-3363-49A3-8D90-A4F4FBCD7FFF}"/>
    <cellStyle name="Millares 34 2 3 2 5" xfId="46959" xr:uid="{5EE9FCAB-C670-4972-A94B-9838439E3D33}"/>
    <cellStyle name="Millares 34 2 3 3" xfId="6089" xr:uid="{9D49A391-84BE-43A7-9500-22E6C477FFCC}"/>
    <cellStyle name="Millares 34 2 3 3 2" xfId="14355" xr:uid="{E5DAA672-FD13-41D9-A2DE-38F1747E18F3}"/>
    <cellStyle name="Millares 34 2 3 3 2 2" xfId="35858" xr:uid="{D75C41E8-06ED-4000-AAE6-25DCCDDBFDDF}"/>
    <cellStyle name="Millares 34 2 3 3 3" xfId="20990" xr:uid="{2A83735C-1EBB-40EA-AEBE-9E49DAB01303}"/>
    <cellStyle name="Millares 34 2 3 3 3 2" xfId="42493" xr:uid="{F501DF70-3FC9-4B4E-8F01-6AE44A845D48}"/>
    <cellStyle name="Millares 34 2 3 3 4" xfId="27595" xr:uid="{C72B539A-83A2-4591-97A4-0FFB67C0C5F7}"/>
    <cellStyle name="Millares 34 2 3 3 5" xfId="49098" xr:uid="{1ABD272A-ABDE-47C4-AC4D-2E09A5FE907E}"/>
    <cellStyle name="Millares 34 2 3 4" xfId="7730" xr:uid="{C5266F82-ED55-4B0F-9DCC-610C187E0DFF}"/>
    <cellStyle name="Millares 34 2 3 4 2" xfId="29233" xr:uid="{663C4894-55F1-4150-B077-503702ABDA62}"/>
    <cellStyle name="Millares 34 2 3 5" xfId="9387" xr:uid="{85E1D091-9568-4E44-8757-617987C156C8}"/>
    <cellStyle name="Millares 34 2 3 5 2" xfId="30890" xr:uid="{13547CD2-D8C5-4FC1-A3E3-91E61279337F}"/>
    <cellStyle name="Millares 34 2 3 6" xfId="16022" xr:uid="{6F0D770D-AD0A-4E66-9C1B-9E1C5971BC83}"/>
    <cellStyle name="Millares 34 2 3 6 2" xfId="37525" xr:uid="{7DC71BEF-6303-4014-8C06-70BB73EDBE57}"/>
    <cellStyle name="Millares 34 2 3 7" xfId="22627" xr:uid="{8A0534D8-52F3-4C72-BCBD-B033992CCE9B}"/>
    <cellStyle name="Millares 34 2 3 8" xfId="44130" xr:uid="{D2806B5B-E898-4B66-9EB8-F706F619B815}"/>
    <cellStyle name="Millares 34 2 4" xfId="1517" xr:uid="{DACC2CC4-2E59-47B6-9B7D-83DECD1C2AAB}"/>
    <cellStyle name="Millares 34 2 4 2" xfId="4346" xr:uid="{F7D8771A-74F2-474D-AEE6-7D17CE910C20}"/>
    <cellStyle name="Millares 34 2 4 2 2" xfId="12612" xr:uid="{109D2BCD-FB44-4AC8-9AC6-64832CCE8901}"/>
    <cellStyle name="Millares 34 2 4 2 2 2" xfId="34115" xr:uid="{ADEE33DC-DFDB-4DBB-88C1-9E35E53B823C}"/>
    <cellStyle name="Millares 34 2 4 2 3" xfId="19247" xr:uid="{2179E614-C0C2-4D78-8D4E-1826E67B7B0A}"/>
    <cellStyle name="Millares 34 2 4 2 3 2" xfId="40750" xr:uid="{1B85C18B-081E-40E2-8ABE-ADE1474BEA75}"/>
    <cellStyle name="Millares 34 2 4 2 4" xfId="25852" xr:uid="{614B31A2-E8D6-4776-A5D9-CE33F3127AD1}"/>
    <cellStyle name="Millares 34 2 4 2 5" xfId="47355" xr:uid="{CB2008D0-5DB2-4ED2-B189-DF92B2CB6D80}"/>
    <cellStyle name="Millares 34 2 4 3" xfId="6485" xr:uid="{C7B60C75-8E22-4C2C-8BAE-35AE669C6E0D}"/>
    <cellStyle name="Millares 34 2 4 3 2" xfId="14751" xr:uid="{76EE1A38-E5C1-4B53-B7D2-F844AEFAB98F}"/>
    <cellStyle name="Millares 34 2 4 3 2 2" xfId="36254" xr:uid="{D94D7A4C-D42D-4EEE-B1D7-F4FEA165B249}"/>
    <cellStyle name="Millares 34 2 4 3 3" xfId="21386" xr:uid="{A03EB5F4-5693-47BE-95FA-339943C930A2}"/>
    <cellStyle name="Millares 34 2 4 3 3 2" xfId="42889" xr:uid="{ACF81C93-71D1-4BC1-BE69-41031B056ADF}"/>
    <cellStyle name="Millares 34 2 4 3 4" xfId="27991" xr:uid="{DF0F6FF8-1511-4333-AD7C-9CAC19283D4D}"/>
    <cellStyle name="Millares 34 2 4 3 5" xfId="49494" xr:uid="{1BE3E855-FF72-45AD-8D62-EF30001443CC}"/>
    <cellStyle name="Millares 34 2 4 4" xfId="8126" xr:uid="{557E6951-5DC4-460E-8F14-F8EBC24C4583}"/>
    <cellStyle name="Millares 34 2 4 4 2" xfId="29629" xr:uid="{B57796BD-32D1-4ADC-A97B-E959C59C98EF}"/>
    <cellStyle name="Millares 34 2 4 5" xfId="9783" xr:uid="{5D89528F-5981-4D9A-8B14-366A7480AC13}"/>
    <cellStyle name="Millares 34 2 4 5 2" xfId="31286" xr:uid="{A6257365-63E3-4353-B32D-FC5ABCEF5604}"/>
    <cellStyle name="Millares 34 2 4 6" xfId="16418" xr:uid="{FC728DAD-5FD2-4AD1-9826-0AD1B3145CB4}"/>
    <cellStyle name="Millares 34 2 4 6 2" xfId="37921" xr:uid="{53C082D9-3633-4246-8328-B27F361150F6}"/>
    <cellStyle name="Millares 34 2 4 7" xfId="23023" xr:uid="{F96E6E56-D1C4-434B-90FF-3CA39B6A322D}"/>
    <cellStyle name="Millares 34 2 4 8" xfId="44526" xr:uid="{DBB16D68-66D1-4BE4-89F1-1D98070B7705}"/>
    <cellStyle name="Millares 34 2 5" xfId="2204" xr:uid="{C09C806C-B08D-4633-BF74-2DF07280EED5}"/>
    <cellStyle name="Millares 34 2 5 2" xfId="10470" xr:uid="{CE49D8BF-120E-475E-BFC8-D6F8AD84FAC5}"/>
    <cellStyle name="Millares 34 2 5 2 2" xfId="31973" xr:uid="{A53BF9E6-DE37-4FCA-8C24-23A35D3CCEEA}"/>
    <cellStyle name="Millares 34 2 5 3" xfId="17105" xr:uid="{E4C63039-8EFA-4846-AE45-089524188D9B}"/>
    <cellStyle name="Millares 34 2 5 3 2" xfId="38608" xr:uid="{EFD9DFCB-7BD7-44B7-9279-076A059B4937}"/>
    <cellStyle name="Millares 34 2 5 4" xfId="23710" xr:uid="{76C7F2C1-FC0B-4540-822A-441320BD201C}"/>
    <cellStyle name="Millares 34 2 5 5" xfId="45213" xr:uid="{23DEA363-99F3-4193-82F1-CE7B27260FD8}"/>
    <cellStyle name="Millares 34 2 6" xfId="3001" xr:uid="{DB384541-8581-4487-ACF9-BF329D5A8C69}"/>
    <cellStyle name="Millares 34 2 6 2" xfId="11267" xr:uid="{C031F29E-77BC-42A4-977D-8CC4DE58E5EF}"/>
    <cellStyle name="Millares 34 2 6 2 2" xfId="32770" xr:uid="{E43A102F-9FED-4E09-A6B5-5FB8EB279D84}"/>
    <cellStyle name="Millares 34 2 6 3" xfId="17902" xr:uid="{6C9BB188-0888-4522-873F-E691825E6EBD}"/>
    <cellStyle name="Millares 34 2 6 3 2" xfId="39405" xr:uid="{14266F97-1F2A-46CF-889B-C11B0FF08CFC}"/>
    <cellStyle name="Millares 34 2 6 4" xfId="24507" xr:uid="{4938A410-C7A1-4F0D-A3B5-C113671111AA}"/>
    <cellStyle name="Millares 34 2 6 5" xfId="46010" xr:uid="{DE28852D-0BAE-4563-82E2-56BA918F6C42}"/>
    <cellStyle name="Millares 34 2 7" xfId="3400" xr:uid="{EEB83232-D615-4171-BB67-BBF5537074C7}"/>
    <cellStyle name="Millares 34 2 7 2" xfId="11666" xr:uid="{009E03EA-84E3-41EE-A9AB-10907EF19F27}"/>
    <cellStyle name="Millares 34 2 7 2 2" xfId="33169" xr:uid="{32F0C2B2-34EB-482A-9768-25821113C9E8}"/>
    <cellStyle name="Millares 34 2 7 3" xfId="18301" xr:uid="{14961898-EAD3-4A7D-9488-0E77FA2E1266}"/>
    <cellStyle name="Millares 34 2 7 3 2" xfId="39804" xr:uid="{77F133BD-7C29-42D1-92CF-AA1C09678FD8}"/>
    <cellStyle name="Millares 34 2 7 4" xfId="24906" xr:uid="{B1926F7B-E9E2-4109-9D15-09B9B025978C}"/>
    <cellStyle name="Millares 34 2 7 5" xfId="46409" xr:uid="{6FC7329D-BC4C-4A62-A811-150AD72C8D3E}"/>
    <cellStyle name="Millares 34 2 8" xfId="5145" xr:uid="{CA3B7177-8B88-4544-BAE5-FC531B0EAC4E}"/>
    <cellStyle name="Millares 34 2 8 2" xfId="13411" xr:uid="{06B0CBD5-68C0-4CD2-8C6F-865C628CCC14}"/>
    <cellStyle name="Millares 34 2 8 2 2" xfId="34914" xr:uid="{407FD516-2553-48A7-B8EE-48261213CA07}"/>
    <cellStyle name="Millares 34 2 8 3" xfId="20046" xr:uid="{7A871C04-A102-49C9-A48E-9007F3B93F41}"/>
    <cellStyle name="Millares 34 2 8 3 2" xfId="41549" xr:uid="{D489BCF8-1ED4-400C-A971-22B77FC7C2BF}"/>
    <cellStyle name="Millares 34 2 8 4" xfId="26651" xr:uid="{BB5A32A0-81F7-4552-8E3A-32BA1099AF0C}"/>
    <cellStyle name="Millares 34 2 8 5" xfId="48154" xr:uid="{A42470AD-A488-4EBC-A140-DC766D3FBBA9}"/>
    <cellStyle name="Millares 34 2 9" xfId="5539" xr:uid="{ADDE63FA-9233-4D77-A2DF-529079805415}"/>
    <cellStyle name="Millares 34 2 9 2" xfId="13805" xr:uid="{932F7919-CF5D-4A33-AA2C-B5AA3C9687B3}"/>
    <cellStyle name="Millares 34 2 9 2 2" xfId="35308" xr:uid="{34D17E49-E05B-48A7-A14B-F9AB81BADE7E}"/>
    <cellStyle name="Millares 34 2 9 3" xfId="20440" xr:uid="{A8588410-8C5E-4A1A-8817-4C01B972504F}"/>
    <cellStyle name="Millares 34 2 9 3 2" xfId="41943" xr:uid="{54812749-2734-46BC-A23B-5FC99511B6DB}"/>
    <cellStyle name="Millares 34 2 9 4" xfId="27045" xr:uid="{F79B29A7-B02B-4E25-BCBC-319A65F18BE9}"/>
    <cellStyle name="Millares 34 2 9 5" xfId="48548" xr:uid="{C929EB19-08D4-4F0D-9C4C-6C5BC6233F92}"/>
    <cellStyle name="Millares 34 3" xfId="723" xr:uid="{618C2919-22C0-4DF8-9955-25D7E27AC629}"/>
    <cellStyle name="Millares 34 3 10" xfId="15624" xr:uid="{0C2D0181-9188-46CB-98AA-90BDF8FCCEB0}"/>
    <cellStyle name="Millares 34 3 10 2" xfId="37127" xr:uid="{D5A60DC4-5E70-4E45-A239-017DA8B7B54C}"/>
    <cellStyle name="Millares 34 3 11" xfId="22229" xr:uid="{E18C1AC5-047E-449F-B045-8A7C1B4F4B1F}"/>
    <cellStyle name="Millares 34 3 12" xfId="43732" xr:uid="{CAF7A315-755A-42DE-A5CD-24899E4B4092}"/>
    <cellStyle name="Millares 34 3 2" xfId="1669" xr:uid="{860BFB85-3107-49AC-97F9-A34A7914A044}"/>
    <cellStyle name="Millares 34 3 2 2" xfId="4498" xr:uid="{95E2794F-59EC-47B5-8491-18D0E4C48C7C}"/>
    <cellStyle name="Millares 34 3 2 2 2" xfId="12764" xr:uid="{3F14BEE6-F7E2-43C3-99D1-A26BEF4EFBC6}"/>
    <cellStyle name="Millares 34 3 2 2 2 2" xfId="34267" xr:uid="{1BFBCC17-FD43-4C58-9060-F724D0C142DE}"/>
    <cellStyle name="Millares 34 3 2 2 3" xfId="19399" xr:uid="{C8A95ACF-93F0-4CD7-B047-2EA68C9585B7}"/>
    <cellStyle name="Millares 34 3 2 2 3 2" xfId="40902" xr:uid="{1A183B27-EB1F-4314-9DC0-9818828E5490}"/>
    <cellStyle name="Millares 34 3 2 2 4" xfId="26004" xr:uid="{A2FA35CB-9540-4132-8AC2-DD4BD3D19E1A}"/>
    <cellStyle name="Millares 34 3 2 2 5" xfId="47507" xr:uid="{F9BDEAF5-4E06-4F7E-A460-8FBFCCAA5D89}"/>
    <cellStyle name="Millares 34 3 2 3" xfId="6637" xr:uid="{0DBEF4A3-84FD-44F3-8246-5C56BE1FC9A1}"/>
    <cellStyle name="Millares 34 3 2 3 2" xfId="14903" xr:uid="{2E508BD5-2835-456A-903B-049172468F66}"/>
    <cellStyle name="Millares 34 3 2 3 2 2" xfId="36406" xr:uid="{6AA9D763-995F-474E-A30E-BEF1D26EE848}"/>
    <cellStyle name="Millares 34 3 2 3 3" xfId="21538" xr:uid="{BEF00A6E-8693-4205-91BF-ABF2896217B5}"/>
    <cellStyle name="Millares 34 3 2 3 3 2" xfId="43041" xr:uid="{A8EF3525-15FA-481E-9F0A-E5D332FE59E3}"/>
    <cellStyle name="Millares 34 3 2 3 4" xfId="28143" xr:uid="{9F975124-BFA0-4179-A71D-331B040E639E}"/>
    <cellStyle name="Millares 34 3 2 3 5" xfId="49646" xr:uid="{3E24FC77-3FF8-474D-9A56-6B93BD109092}"/>
    <cellStyle name="Millares 34 3 2 4" xfId="8278" xr:uid="{1B9AB89E-F8DA-4DF3-83C2-CD4DE3CAD642}"/>
    <cellStyle name="Millares 34 3 2 4 2" xfId="29781" xr:uid="{413349AA-C807-4EB9-89BA-AD3EDEDCE58B}"/>
    <cellStyle name="Millares 34 3 2 5" xfId="9935" xr:uid="{1BE18015-6723-4AA6-9B38-28800AE9672A}"/>
    <cellStyle name="Millares 34 3 2 5 2" xfId="31438" xr:uid="{99A2A05B-BABE-41B8-8BC1-384AB6CF0953}"/>
    <cellStyle name="Millares 34 3 2 6" xfId="16570" xr:uid="{4224D135-0FD2-4509-AB26-8FE8AAA8EE36}"/>
    <cellStyle name="Millares 34 3 2 6 2" xfId="38073" xr:uid="{E39D4E32-1335-45AF-8F9C-5DE91A5718D6}"/>
    <cellStyle name="Millares 34 3 2 7" xfId="23175" xr:uid="{825FBB8B-EF08-44F2-821B-9E7B7D382938}"/>
    <cellStyle name="Millares 34 3 2 8" xfId="44678" xr:uid="{5E6B6BA2-B189-46EB-BA53-577514A1E4C9}"/>
    <cellStyle name="Millares 34 3 3" xfId="2356" xr:uid="{6CDA9A46-C741-49E4-AC96-1A77EAE2D1FF}"/>
    <cellStyle name="Millares 34 3 3 2" xfId="10622" xr:uid="{BA8CFCEC-E927-4EFB-9B9B-722E00BED775}"/>
    <cellStyle name="Millares 34 3 3 2 2" xfId="32125" xr:uid="{6BAD16C2-078E-4B1D-9204-DAA9175F88E6}"/>
    <cellStyle name="Millares 34 3 3 3" xfId="17257" xr:uid="{DA42DC0E-3C10-4326-B86C-F1E2E29461C3}"/>
    <cellStyle name="Millares 34 3 3 3 2" xfId="38760" xr:uid="{9027E5C5-4CFC-4D36-93CD-C3AAA8442BD5}"/>
    <cellStyle name="Millares 34 3 3 4" xfId="23862" xr:uid="{47AF3775-ED9E-49F7-90D5-DE3796D6E55F}"/>
    <cellStyle name="Millares 34 3 3 5" xfId="45365" xr:uid="{EFB0DDC9-8C18-45AA-9E3E-6FFAF2DFDC38}"/>
    <cellStyle name="Millares 34 3 4" xfId="2873" xr:uid="{C681CE02-30DB-426F-AC31-39B425DEB9F9}"/>
    <cellStyle name="Millares 34 3 4 2" xfId="11139" xr:uid="{48B2F6DD-6C11-43F4-9AEA-F48B81BA70D0}"/>
    <cellStyle name="Millares 34 3 4 2 2" xfId="32642" xr:uid="{EFED10D1-AFD7-4AFE-85C0-5FCC7356CD92}"/>
    <cellStyle name="Millares 34 3 4 3" xfId="17774" xr:uid="{FCFCA8FE-3363-4002-93A3-EA7435CB63BF}"/>
    <cellStyle name="Millares 34 3 4 3 2" xfId="39277" xr:uid="{7EE6CBA8-45ED-44F0-923E-401E44F3429C}"/>
    <cellStyle name="Millares 34 3 4 4" xfId="24379" xr:uid="{4B543DDD-C108-410C-ACCB-8134626A953D}"/>
    <cellStyle name="Millares 34 3 4 5" xfId="45882" xr:uid="{5C2B267C-65A8-4962-90CB-7BCF85CF1D4D}"/>
    <cellStyle name="Millares 34 3 5" xfId="3552" xr:uid="{B2D67856-192B-471A-899F-2656E90D46C5}"/>
    <cellStyle name="Millares 34 3 5 2" xfId="11818" xr:uid="{0371DC16-8820-47EF-BF1B-8DAEDAFC8F0A}"/>
    <cellStyle name="Millares 34 3 5 2 2" xfId="33321" xr:uid="{10E84D52-D40F-432D-9215-322A1F88EC01}"/>
    <cellStyle name="Millares 34 3 5 3" xfId="18453" xr:uid="{BA0FC03A-A5B0-40E9-998D-CE902CAB58E6}"/>
    <cellStyle name="Millares 34 3 5 3 2" xfId="39956" xr:uid="{28CF8529-8981-486D-B438-2FF2E59AF12F}"/>
    <cellStyle name="Millares 34 3 5 4" xfId="25058" xr:uid="{E6D7BE0C-62A3-4968-9E15-D7289C2D74A4}"/>
    <cellStyle name="Millares 34 3 5 5" xfId="46561" xr:uid="{5564EE61-D1DC-4CF4-B33A-156DEFD66763}"/>
    <cellStyle name="Millares 34 3 6" xfId="5017" xr:uid="{D8CB65C9-DCB0-4A4E-8FEE-7C4BE7BCCBC8}"/>
    <cellStyle name="Millares 34 3 6 2" xfId="13283" xr:uid="{7C3CD804-FA55-4F8B-A47D-B9653B9EEEC0}"/>
    <cellStyle name="Millares 34 3 6 2 2" xfId="34786" xr:uid="{C45C9C9F-8FA4-499A-BD03-4CBBB5B9C371}"/>
    <cellStyle name="Millares 34 3 6 3" xfId="19918" xr:uid="{FB4C7A80-0C43-4EA6-97F1-36C1B2ADBD09}"/>
    <cellStyle name="Millares 34 3 6 3 2" xfId="41421" xr:uid="{8C477933-8EA1-4CDF-A312-8479DC65366D}"/>
    <cellStyle name="Millares 34 3 6 4" xfId="26523" xr:uid="{CE1DBDBA-1906-4C70-B7BA-EE389E114468}"/>
    <cellStyle name="Millares 34 3 6 5" xfId="48026" xr:uid="{95532F41-AA55-45A7-98C3-B9BF9799C4BF}"/>
    <cellStyle name="Millares 34 3 7" xfId="5691" xr:uid="{33DF09DB-3E46-42C3-806B-DD1FAEE0F8CF}"/>
    <cellStyle name="Millares 34 3 7 2" xfId="13957" xr:uid="{3B87513F-6264-4DB4-9E58-CA005224A5A9}"/>
    <cellStyle name="Millares 34 3 7 2 2" xfId="35460" xr:uid="{86AD5FA6-0C97-44BC-B32E-3BB9B8B1CC36}"/>
    <cellStyle name="Millares 34 3 7 3" xfId="20592" xr:uid="{E70654D9-0415-4FAA-AAEC-F628FA764EF6}"/>
    <cellStyle name="Millares 34 3 7 3 2" xfId="42095" xr:uid="{EBFFE73C-A98D-450B-BCB1-893C20838195}"/>
    <cellStyle name="Millares 34 3 7 4" xfId="27197" xr:uid="{CC0E79B7-D994-4A9A-BE8B-056BB2FD7C27}"/>
    <cellStyle name="Millares 34 3 7 5" xfId="48700" xr:uid="{82E61EBA-3CE1-409F-95AB-16EC8483345D}"/>
    <cellStyle name="Millares 34 3 8" xfId="7332" xr:uid="{70039C79-F281-422D-8561-1BF8A7C854BC}"/>
    <cellStyle name="Millares 34 3 8 2" xfId="28835" xr:uid="{495E3033-60C5-45C6-A4A2-6576E4AE4D79}"/>
    <cellStyle name="Millares 34 3 9" xfId="8989" xr:uid="{EAC1C39F-4E8E-4EBC-AD70-6FAF38C2B283}"/>
    <cellStyle name="Millares 34 3 9 2" xfId="30492" xr:uid="{805CEE4E-305F-4CE2-980C-F27740B8F478}"/>
    <cellStyle name="Millares 34 4" xfId="993" xr:uid="{9FA6F20D-FD69-4176-BA4D-D2FAFD36117A}"/>
    <cellStyle name="Millares 34 4 2" xfId="3822" xr:uid="{D2D2897A-110B-4971-8B72-4436BE1EBD48}"/>
    <cellStyle name="Millares 34 4 2 2" xfId="12088" xr:uid="{0E40495B-C369-4E60-AAF0-69E53553D2EE}"/>
    <cellStyle name="Millares 34 4 2 2 2" xfId="33591" xr:uid="{1E6F11C5-38C5-4DEA-B667-76B049042A61}"/>
    <cellStyle name="Millares 34 4 2 3" xfId="18723" xr:uid="{36E978CE-B771-43A5-B199-C610102E2EB0}"/>
    <cellStyle name="Millares 34 4 2 3 2" xfId="40226" xr:uid="{34205F29-7665-425D-B98C-936DD316AF0D}"/>
    <cellStyle name="Millares 34 4 2 4" xfId="25328" xr:uid="{8468CDF3-7DE4-470A-901A-359FC0E2AFA3}"/>
    <cellStyle name="Millares 34 4 2 5" xfId="46831" xr:uid="{27CFD5C9-2523-4706-B993-B94FC595B1A1}"/>
    <cellStyle name="Millares 34 4 3" xfId="5961" xr:uid="{9AAAB1C5-81AB-4B3D-B226-F64C89E8FF9F}"/>
    <cellStyle name="Millares 34 4 3 2" xfId="14227" xr:uid="{2F893C0A-DDA4-4D67-A166-733D65D2541F}"/>
    <cellStyle name="Millares 34 4 3 2 2" xfId="35730" xr:uid="{C46626CE-228C-4619-92CD-6F74A2E93D67}"/>
    <cellStyle name="Millares 34 4 3 3" xfId="20862" xr:uid="{1291AFC1-9338-4B13-A5FB-D556F3FBB671}"/>
    <cellStyle name="Millares 34 4 3 3 2" xfId="42365" xr:uid="{EE49AE6D-4D24-4479-B5D6-C7206AC5450D}"/>
    <cellStyle name="Millares 34 4 3 4" xfId="27467" xr:uid="{3E4072F2-73B9-4A2A-927B-A7367FB4E380}"/>
    <cellStyle name="Millares 34 4 3 5" xfId="48970" xr:uid="{5DE4C1E9-B69C-4F01-8377-A4394C9BD62B}"/>
    <cellStyle name="Millares 34 4 4" xfId="7602" xr:uid="{85D4BC7C-E49C-4337-96BC-EFD8A77DDBE5}"/>
    <cellStyle name="Millares 34 4 4 2" xfId="29105" xr:uid="{DC2671EB-CD9F-4DE6-93F5-2F36A0E54022}"/>
    <cellStyle name="Millares 34 4 5" xfId="9259" xr:uid="{FFC96B65-DED8-4D22-9BF9-F5B093D9A5B1}"/>
    <cellStyle name="Millares 34 4 5 2" xfId="30762" xr:uid="{DF0B5CEB-535C-4643-9E8A-1809F7C81F79}"/>
    <cellStyle name="Millares 34 4 6" xfId="15894" xr:uid="{E51192AB-3344-4FC5-BD67-01F57A82E349}"/>
    <cellStyle name="Millares 34 4 6 2" xfId="37397" xr:uid="{7BC819D8-7598-4A71-9A4E-4AC969F14187}"/>
    <cellStyle name="Millares 34 4 7" xfId="22499" xr:uid="{248590C2-211B-4131-877C-B9D98C74AE92}"/>
    <cellStyle name="Millares 34 4 8" xfId="44002" xr:uid="{7A6857D0-0880-40DB-AD26-741AF4FD82DE}"/>
    <cellStyle name="Millares 34 5" xfId="1389" xr:uid="{4CCB9D62-AE36-4DF7-8B22-6CCDE6E05B55}"/>
    <cellStyle name="Millares 34 5 2" xfId="4218" xr:uid="{A11F4E2B-E61D-43BE-81FE-1D7FFBAB9DFF}"/>
    <cellStyle name="Millares 34 5 2 2" xfId="12484" xr:uid="{EDAFF153-3591-4612-B472-306C731CB58E}"/>
    <cellStyle name="Millares 34 5 2 2 2" xfId="33987" xr:uid="{8A244826-2B7C-4E6D-8A36-9361624B7763}"/>
    <cellStyle name="Millares 34 5 2 3" xfId="19119" xr:uid="{E380EAFC-F14E-494F-BFD7-D0CCE5AC2EB0}"/>
    <cellStyle name="Millares 34 5 2 3 2" xfId="40622" xr:uid="{3B0BC29A-859E-4CD3-90F4-41542A4F4802}"/>
    <cellStyle name="Millares 34 5 2 4" xfId="25724" xr:uid="{A6FEF1DD-8325-4B33-9B36-C95E68FD731E}"/>
    <cellStyle name="Millares 34 5 2 5" xfId="47227" xr:uid="{9156D705-0865-4E69-BBC7-4F8F27305658}"/>
    <cellStyle name="Millares 34 5 3" xfId="6357" xr:uid="{026E1A97-C68F-42CB-9770-493AE7A29B28}"/>
    <cellStyle name="Millares 34 5 3 2" xfId="14623" xr:uid="{133280FA-B82E-4364-B909-480FF5B1500B}"/>
    <cellStyle name="Millares 34 5 3 2 2" xfId="36126" xr:uid="{8E8ECA1B-B654-434F-BBB7-026B40A0CE0A}"/>
    <cellStyle name="Millares 34 5 3 3" xfId="21258" xr:uid="{E4DCC51C-1C94-4F6A-9A39-A8A6ABE7DC56}"/>
    <cellStyle name="Millares 34 5 3 3 2" xfId="42761" xr:uid="{E259B48B-ABC8-412C-B1D6-1AE5AECCBEFC}"/>
    <cellStyle name="Millares 34 5 3 4" xfId="27863" xr:uid="{8FA02A79-14EF-4687-95EA-73ECECE5442C}"/>
    <cellStyle name="Millares 34 5 3 5" xfId="49366" xr:uid="{3451A794-05E8-4AEF-922F-C68EF5566F93}"/>
    <cellStyle name="Millares 34 5 4" xfId="7998" xr:uid="{DB00E9FF-CF6A-4045-8042-026AAFEE0C44}"/>
    <cellStyle name="Millares 34 5 4 2" xfId="29501" xr:uid="{40977CD4-283B-40D9-9BF7-13049C49DB5D}"/>
    <cellStyle name="Millares 34 5 5" xfId="9655" xr:uid="{90F3653C-9C4F-4F34-AB3B-1E1F150E622D}"/>
    <cellStyle name="Millares 34 5 5 2" xfId="31158" xr:uid="{308C94E6-9F67-42CE-BE5C-A788AF766B4E}"/>
    <cellStyle name="Millares 34 5 6" xfId="16290" xr:uid="{A2A7FF22-C6F6-4E28-B317-2DA9916DA2D2}"/>
    <cellStyle name="Millares 34 5 6 2" xfId="37793" xr:uid="{2938C8EA-1EAF-4B2A-8451-BF52E37814F6}"/>
    <cellStyle name="Millares 34 5 7" xfId="22895" xr:uid="{59BACD28-F0F4-47FF-86F2-09AC3ECD66C7}"/>
    <cellStyle name="Millares 34 5 8" xfId="44398" xr:uid="{07907866-AA0D-4E85-908C-6596216B9DD0}"/>
    <cellStyle name="Millares 34 6" xfId="2076" xr:uid="{CECA5D55-B284-41CB-98E1-D8C1675AEC53}"/>
    <cellStyle name="Millares 34 6 2" xfId="10342" xr:uid="{1E66547B-8DD8-4673-B1F9-AB65C05E61E8}"/>
    <cellStyle name="Millares 34 6 2 2" xfId="31845" xr:uid="{74703F0B-8951-46B0-A262-7187DD732BBA}"/>
    <cellStyle name="Millares 34 6 3" xfId="16977" xr:uid="{D8D1C5D0-380B-4102-82D1-F85A1ADC3E03}"/>
    <cellStyle name="Millares 34 6 3 2" xfId="38480" xr:uid="{ECDDA8A8-6B73-4E98-ACF2-7895DF1BE01C}"/>
    <cellStyle name="Millares 34 6 4" xfId="23582" xr:uid="{B4E13093-2A15-4347-ACD7-0F76137517DB}"/>
    <cellStyle name="Millares 34 6 5" xfId="45085" xr:uid="{F6411A6C-0711-4C1F-8C23-7ADFAF3BC332}"/>
    <cellStyle name="Millares 34 7" xfId="2749" xr:uid="{878881AB-2628-482E-AD5D-B1366F3834F6}"/>
    <cellStyle name="Millares 34 7 2" xfId="11015" xr:uid="{9E81B513-0C9D-4555-8950-057D2BE957F6}"/>
    <cellStyle name="Millares 34 7 2 2" xfId="32518" xr:uid="{8D5E2EA9-5ACB-4F57-BE8E-48743B5AE7C9}"/>
    <cellStyle name="Millares 34 7 3" xfId="17650" xr:uid="{36E53606-683E-4476-976B-2667B1AFFE6D}"/>
    <cellStyle name="Millares 34 7 3 2" xfId="39153" xr:uid="{1C9B14F0-E6F8-4A36-AFDA-40D2D8D8D5FF}"/>
    <cellStyle name="Millares 34 7 4" xfId="24255" xr:uid="{91F72A05-1D20-42AA-AAA3-F15A074CE8E4}"/>
    <cellStyle name="Millares 34 7 5" xfId="45758" xr:uid="{DB525FEE-E26B-44B9-88C5-4F2ECBDC503C}"/>
    <cellStyle name="Millares 34 8" xfId="3272" xr:uid="{DC8239A3-2FC0-4572-8231-622EA7292C44}"/>
    <cellStyle name="Millares 34 8 2" xfId="11538" xr:uid="{C3DC4BB0-DD10-4551-89DC-D51214941B95}"/>
    <cellStyle name="Millares 34 8 2 2" xfId="33041" xr:uid="{D13D50D8-C7B3-4295-A994-5C72878486F2}"/>
    <cellStyle name="Millares 34 8 3" xfId="18173" xr:uid="{36CFADFE-3787-47B4-AFE6-D51E70582328}"/>
    <cellStyle name="Millares 34 8 3 2" xfId="39676" xr:uid="{87CD3CD2-E245-4AF2-863B-573D418F4BFF}"/>
    <cellStyle name="Millares 34 8 4" xfId="24778" xr:uid="{D2763AB3-3CC4-4424-8773-AC7FD26869ED}"/>
    <cellStyle name="Millares 34 8 5" xfId="46281" xr:uid="{0C4E08BA-73AA-4FF3-B217-D13DF87C2ADF}"/>
    <cellStyle name="Millares 34 9" xfId="4893" xr:uid="{3297F4D6-B582-4F40-B92F-9A2EEE4881C7}"/>
    <cellStyle name="Millares 34 9 2" xfId="13159" xr:uid="{7A87D60C-E1F9-46AD-95B0-DB696FF7F163}"/>
    <cellStyle name="Millares 34 9 2 2" xfId="34662" xr:uid="{941DEE85-259B-4F89-A677-4CF74A85CC5C}"/>
    <cellStyle name="Millares 34 9 3" xfId="19794" xr:uid="{64ABAB4A-925E-4118-8945-444381258265}"/>
    <cellStyle name="Millares 34 9 3 2" xfId="41297" xr:uid="{2399E9E8-F1BC-4B09-94BC-F9CAE7AC608D}"/>
    <cellStyle name="Millares 34 9 4" xfId="26399" xr:uid="{53D92994-9EAC-4B33-A1C1-1AB0FC271CE1}"/>
    <cellStyle name="Millares 34 9 5" xfId="47902" xr:uid="{20390CDD-EF31-46DE-9F56-4E2278B6912C}"/>
    <cellStyle name="Millares 35" xfId="576" xr:uid="{BAB1B438-9FAB-4B02-ADE6-ABB970809785}"/>
    <cellStyle name="Millares 35 10" xfId="7187" xr:uid="{AE4CF19D-A710-4461-9084-3BA41E4632CB}"/>
    <cellStyle name="Millares 35 10 2" xfId="28690" xr:uid="{D83C0F86-A5A3-4659-86CC-EED2673339DC}"/>
    <cellStyle name="Millares 35 11" xfId="8843" xr:uid="{AF51DEAE-D077-466C-9A35-AC350882E2ED}"/>
    <cellStyle name="Millares 35 11 2" xfId="30346" xr:uid="{E1CD9186-C32F-4158-B3B3-EA7D2ADD9B91}"/>
    <cellStyle name="Millares 35 12" xfId="15479" xr:uid="{586A609E-2513-4CD9-A7BD-17AB9A22E9EE}"/>
    <cellStyle name="Millares 35 12 2" xfId="36982" xr:uid="{7F32C5C9-2269-4C7D-8130-F09199519C40}"/>
    <cellStyle name="Millares 35 13" xfId="22084" xr:uid="{A03F722F-BED3-4B4A-9374-278C2366A677}"/>
    <cellStyle name="Millares 35 14" xfId="43587" xr:uid="{5D598227-8A82-41FC-A982-DC46E778D2D6}"/>
    <cellStyle name="Millares 35 2" xfId="858" xr:uid="{5E1B0363-BA3C-43C4-9BD0-26C123B8401C}"/>
    <cellStyle name="Millares 35 2 10" xfId="43867" xr:uid="{608F9A40-A14C-4F61-8C58-5A76CAA5713F}"/>
    <cellStyle name="Millares 35 2 2" xfId="1804" xr:uid="{406DD2AE-1268-4408-AA48-A8C2BC4C9860}"/>
    <cellStyle name="Millares 35 2 2 2" xfId="4633" xr:uid="{175F3B40-3FD1-4F5D-A435-0D983DC5AB79}"/>
    <cellStyle name="Millares 35 2 2 2 2" xfId="12899" xr:uid="{4D525901-2652-41F4-9D7B-916AB29768ED}"/>
    <cellStyle name="Millares 35 2 2 2 2 2" xfId="34402" xr:uid="{15F6C9A3-A94D-447E-A831-6BC3B9FA1CA2}"/>
    <cellStyle name="Millares 35 2 2 2 3" xfId="19534" xr:uid="{8D063935-9E5F-4B19-9CE4-37F50FE236AC}"/>
    <cellStyle name="Millares 35 2 2 2 3 2" xfId="41037" xr:uid="{AD9B4173-FBE4-46A6-98C7-ACA7075CF426}"/>
    <cellStyle name="Millares 35 2 2 2 4" xfId="26139" xr:uid="{0E9F63D2-A1DE-4AF0-89D3-CC019F9C00A3}"/>
    <cellStyle name="Millares 35 2 2 2 5" xfId="47642" xr:uid="{084C2F8A-3459-42B8-ABCE-393453E895C8}"/>
    <cellStyle name="Millares 35 2 2 3" xfId="6772" xr:uid="{33828F65-D1D0-4B45-8199-CACE4CBD4D72}"/>
    <cellStyle name="Millares 35 2 2 3 2" xfId="15038" xr:uid="{0E056B8F-F0D6-4078-B510-A2E8F54AA1C6}"/>
    <cellStyle name="Millares 35 2 2 3 2 2" xfId="36541" xr:uid="{89108536-C8DD-4789-8655-A804952419AC}"/>
    <cellStyle name="Millares 35 2 2 3 3" xfId="21673" xr:uid="{F8DC1DF8-DCC4-4023-BC30-078EF028A9E8}"/>
    <cellStyle name="Millares 35 2 2 3 3 2" xfId="43176" xr:uid="{8C299E9F-E519-4253-9027-66C589B0C206}"/>
    <cellStyle name="Millares 35 2 2 3 4" xfId="28278" xr:uid="{76D3532D-17C2-448C-BB75-9BC087DF9608}"/>
    <cellStyle name="Millares 35 2 2 3 5" xfId="49781" xr:uid="{95287897-E2D9-4CD0-A33D-6447C0B8D104}"/>
    <cellStyle name="Millares 35 2 2 4" xfId="8413" xr:uid="{364FE1B5-889B-4648-9008-F917F8A09E29}"/>
    <cellStyle name="Millares 35 2 2 4 2" xfId="29916" xr:uid="{3F78382E-7E3F-4E6C-BC97-1E382818F4F0}"/>
    <cellStyle name="Millares 35 2 2 5" xfId="10070" xr:uid="{ACFB94B0-DF9B-4816-9460-BC575344F7C2}"/>
    <cellStyle name="Millares 35 2 2 5 2" xfId="31573" xr:uid="{C7FA2945-6780-4522-B39D-67EF8593B480}"/>
    <cellStyle name="Millares 35 2 2 6" xfId="16705" xr:uid="{281E4DD6-540E-48E4-885E-FDC2727C683E}"/>
    <cellStyle name="Millares 35 2 2 6 2" xfId="38208" xr:uid="{6D67614A-F6E5-4938-9A3B-F2EF653B74EC}"/>
    <cellStyle name="Millares 35 2 2 7" xfId="23310" xr:uid="{F511E303-9AC8-4CF2-B9C3-DCED5241BE24}"/>
    <cellStyle name="Millares 35 2 2 8" xfId="44813" xr:uid="{75D96796-6035-4DBF-98C4-957F8AE79E16}"/>
    <cellStyle name="Millares 35 2 3" xfId="2491" xr:uid="{34A03959-57F8-4387-A724-3EBEED673707}"/>
    <cellStyle name="Millares 35 2 3 2" xfId="10757" xr:uid="{4B283FCE-0411-4AAE-8D03-38F3610A317F}"/>
    <cellStyle name="Millares 35 2 3 2 2" xfId="32260" xr:uid="{5F4E43DA-628B-496A-9428-E26BBB5FA1A9}"/>
    <cellStyle name="Millares 35 2 3 3" xfId="17392" xr:uid="{111185C6-A32E-4AB0-BB66-BF528BEE5537}"/>
    <cellStyle name="Millares 35 2 3 3 2" xfId="38895" xr:uid="{5D68A5AD-3A2F-4608-8EEC-2C09468F84A0}"/>
    <cellStyle name="Millares 35 2 3 4" xfId="23997" xr:uid="{73FEB4AB-3C20-4292-9855-B5688288AC27}"/>
    <cellStyle name="Millares 35 2 3 5" xfId="45500" xr:uid="{A45F0E89-07FD-4271-88A3-C2EA25CB4432}"/>
    <cellStyle name="Millares 35 2 4" xfId="3687" xr:uid="{AB31BCDC-B1A3-4EAD-A67A-F978B78FB61C}"/>
    <cellStyle name="Millares 35 2 4 2" xfId="11953" xr:uid="{5F6D25CC-C788-40B7-B59B-61DF5CFDDCBC}"/>
    <cellStyle name="Millares 35 2 4 2 2" xfId="33456" xr:uid="{4F596C75-AD0B-460A-AE66-72AB3691F721}"/>
    <cellStyle name="Millares 35 2 4 3" xfId="18588" xr:uid="{E7D35848-F574-47E1-8E20-9B6AEC742A3C}"/>
    <cellStyle name="Millares 35 2 4 3 2" xfId="40091" xr:uid="{45DEF357-C4EF-4BF9-9DC4-8E1B4F3BA6BA}"/>
    <cellStyle name="Millares 35 2 4 4" xfId="25193" xr:uid="{97A14F64-E4D7-4D2B-B380-B16FBED3E442}"/>
    <cellStyle name="Millares 35 2 4 5" xfId="46696" xr:uid="{2ECEDC8D-FB61-43E0-B58B-FF7A114446E0}"/>
    <cellStyle name="Millares 35 2 5" xfId="5826" xr:uid="{21BA753C-60EF-4445-8B20-2BDF82933735}"/>
    <cellStyle name="Millares 35 2 5 2" xfId="14092" xr:uid="{E692A974-77D1-43CA-9060-354A78455907}"/>
    <cellStyle name="Millares 35 2 5 2 2" xfId="35595" xr:uid="{4BDA73F9-4BD3-47B5-9627-B72D85E382A8}"/>
    <cellStyle name="Millares 35 2 5 3" xfId="20727" xr:uid="{520BBC55-C0C0-425E-B402-D8A4D02AB839}"/>
    <cellStyle name="Millares 35 2 5 3 2" xfId="42230" xr:uid="{C15EEE45-9EF6-4995-AA1F-288A5361CA88}"/>
    <cellStyle name="Millares 35 2 5 4" xfId="27332" xr:uid="{F6C4B661-735D-481A-BD7C-B694180DDA48}"/>
    <cellStyle name="Millares 35 2 5 5" xfId="48835" xr:uid="{6C2EA11B-D274-40E4-9D43-5A528116D659}"/>
    <cellStyle name="Millares 35 2 6" xfId="7467" xr:uid="{AB123C63-93A0-4D4D-ABEE-03DB22205C2B}"/>
    <cellStyle name="Millares 35 2 6 2" xfId="28970" xr:uid="{441CA164-188D-4E29-AB72-66B551EA43A4}"/>
    <cellStyle name="Millares 35 2 7" xfId="9124" xr:uid="{E17BE381-BE44-49FB-B660-9C264F0F5FD9}"/>
    <cellStyle name="Millares 35 2 7 2" xfId="30627" xr:uid="{A129282F-C067-467B-AD57-8BCA2842A1B3}"/>
    <cellStyle name="Millares 35 2 8" xfId="15759" xr:uid="{26A17059-5167-4A5D-8318-9252706FEDA3}"/>
    <cellStyle name="Millares 35 2 8 2" xfId="37262" xr:uid="{9FAA1BE1-5031-4FD1-B42A-902034350692}"/>
    <cellStyle name="Millares 35 2 9" xfId="22364" xr:uid="{C10FAF69-C4F9-418D-B50C-08BA38544C0D}"/>
    <cellStyle name="Millares 35 3" xfId="1128" xr:uid="{B44FD964-4ABF-48E6-82D9-48C58D512532}"/>
    <cellStyle name="Millares 35 3 2" xfId="3957" xr:uid="{2F5397A7-D8AA-481E-A465-EF1CB52B55F6}"/>
    <cellStyle name="Millares 35 3 2 2" xfId="12223" xr:uid="{B4A3891A-F22C-4532-92D8-06F76B98DF80}"/>
    <cellStyle name="Millares 35 3 2 2 2" xfId="33726" xr:uid="{9BBED557-F617-4E18-BEF7-ACD346773277}"/>
    <cellStyle name="Millares 35 3 2 3" xfId="18858" xr:uid="{7B08482E-0CE9-4446-A380-EBA5E38C6789}"/>
    <cellStyle name="Millares 35 3 2 3 2" xfId="40361" xr:uid="{808A5D3F-3DE1-4716-8E75-32E048EF564E}"/>
    <cellStyle name="Millares 35 3 2 4" xfId="25463" xr:uid="{B7946F09-4A42-4550-8C0E-A7092C2922F5}"/>
    <cellStyle name="Millares 35 3 2 5" xfId="46966" xr:uid="{797F9698-701F-46CB-81AD-7A0426453960}"/>
    <cellStyle name="Millares 35 3 3" xfId="6096" xr:uid="{B045B05A-C282-4A5E-A71A-3D4BA5A697EE}"/>
    <cellStyle name="Millares 35 3 3 2" xfId="14362" xr:uid="{6ADEE66E-00CD-469C-8415-E5CF1D9CB199}"/>
    <cellStyle name="Millares 35 3 3 2 2" xfId="35865" xr:uid="{9FD37E94-0A8F-4E6A-9230-2E93E784B502}"/>
    <cellStyle name="Millares 35 3 3 3" xfId="20997" xr:uid="{AAB6222F-F660-44B5-BA9D-C1276D38AE90}"/>
    <cellStyle name="Millares 35 3 3 3 2" xfId="42500" xr:uid="{15EC9692-D02F-439A-B8AA-66569AAE1848}"/>
    <cellStyle name="Millares 35 3 3 4" xfId="27602" xr:uid="{3BEE3538-5052-441B-963D-7E3D9187930B}"/>
    <cellStyle name="Millares 35 3 3 5" xfId="49105" xr:uid="{D0337752-26AA-44CC-9280-C52AB3F365EC}"/>
    <cellStyle name="Millares 35 3 4" xfId="7737" xr:uid="{96DD9496-A01A-48CF-96FC-0262E80F86AE}"/>
    <cellStyle name="Millares 35 3 4 2" xfId="29240" xr:uid="{E9A8AB4F-39BE-45AF-A507-1471A4D2CF99}"/>
    <cellStyle name="Millares 35 3 5" xfId="9394" xr:uid="{C74298D3-267C-46D8-89F3-8B5E4B2BD023}"/>
    <cellStyle name="Millares 35 3 5 2" xfId="30897" xr:uid="{C2BBB676-01F1-457D-A8CE-637AFFDC7D40}"/>
    <cellStyle name="Millares 35 3 6" xfId="16029" xr:uid="{A969CC7F-7F1E-4C6B-BA6A-3C7AC543F976}"/>
    <cellStyle name="Millares 35 3 6 2" xfId="37532" xr:uid="{131A250B-F3F9-41FD-A429-24C9174177E0}"/>
    <cellStyle name="Millares 35 3 7" xfId="22634" xr:uid="{42E19E8A-1A71-4A3A-A2ED-0209B071E478}"/>
    <cellStyle name="Millares 35 3 8" xfId="44137" xr:uid="{15B46BE5-9D85-430F-B64D-A2C0C8CE361E}"/>
    <cellStyle name="Millares 35 4" xfId="1524" xr:uid="{5ABD4B60-BB95-4FA0-BD44-864CBAC5664E}"/>
    <cellStyle name="Millares 35 4 2" xfId="4353" xr:uid="{91BAEAA1-0700-4261-80E2-6B60F1F8BB74}"/>
    <cellStyle name="Millares 35 4 2 2" xfId="12619" xr:uid="{34CD2DF9-78F5-4184-B341-9A2B1D3BE197}"/>
    <cellStyle name="Millares 35 4 2 2 2" xfId="34122" xr:uid="{DFA3772D-2CA1-4998-8A6F-9FE5C4D3BF79}"/>
    <cellStyle name="Millares 35 4 2 3" xfId="19254" xr:uid="{06DF4842-66D6-4310-A8D2-78D926B58996}"/>
    <cellStyle name="Millares 35 4 2 3 2" xfId="40757" xr:uid="{614A65EB-0ACE-4158-85F3-F03D1DA61DD3}"/>
    <cellStyle name="Millares 35 4 2 4" xfId="25859" xr:uid="{59398A9F-EAA8-4609-BE13-1F5D8A311AD2}"/>
    <cellStyle name="Millares 35 4 2 5" xfId="47362" xr:uid="{20566E42-7195-4291-BD50-71E586613608}"/>
    <cellStyle name="Millares 35 4 3" xfId="6492" xr:uid="{B8D892F8-EF96-45D7-A291-640C5D940E76}"/>
    <cellStyle name="Millares 35 4 3 2" xfId="14758" xr:uid="{E9A8AE0C-4A2A-4965-B534-F6C807BF09E1}"/>
    <cellStyle name="Millares 35 4 3 2 2" xfId="36261" xr:uid="{297496C6-A128-4FE4-B4B1-3528D790F539}"/>
    <cellStyle name="Millares 35 4 3 3" xfId="21393" xr:uid="{7BD2AF82-55CC-4FAC-AB03-12F19990C869}"/>
    <cellStyle name="Millares 35 4 3 3 2" xfId="42896" xr:uid="{3161E65D-ADC3-4EC0-AD9E-DE126BAE516D}"/>
    <cellStyle name="Millares 35 4 3 4" xfId="27998" xr:uid="{E813861D-8A5D-487B-98A9-C164F63D0EA0}"/>
    <cellStyle name="Millares 35 4 3 5" xfId="49501" xr:uid="{0D50DCD4-39B6-4C61-A066-C0A215377889}"/>
    <cellStyle name="Millares 35 4 4" xfId="8133" xr:uid="{BCB1D306-ED92-4548-9158-74FC2C75226F}"/>
    <cellStyle name="Millares 35 4 4 2" xfId="29636" xr:uid="{2150121D-DCB0-4162-8800-9B58E6E38445}"/>
    <cellStyle name="Millares 35 4 5" xfId="9790" xr:uid="{7ADB40AD-E750-40B5-A0F9-B9AE4F9D23DA}"/>
    <cellStyle name="Millares 35 4 5 2" xfId="31293" xr:uid="{D9F56901-40DC-465E-A233-0F841FCF9740}"/>
    <cellStyle name="Millares 35 4 6" xfId="16425" xr:uid="{AAEC3342-4106-47D3-A8EF-B3AFCB7FC1E4}"/>
    <cellStyle name="Millares 35 4 6 2" xfId="37928" xr:uid="{A88438AB-5A9E-4DDC-976C-6E6F74803352}"/>
    <cellStyle name="Millares 35 4 7" xfId="23030" xr:uid="{0D855911-B9FA-4CD1-915D-154C68CC4F9D}"/>
    <cellStyle name="Millares 35 4 8" xfId="44533" xr:uid="{FAB096F9-2B69-4829-9DB1-9B12EE04CF11}"/>
    <cellStyle name="Millares 35 5" xfId="2211" xr:uid="{544962EE-C85F-472D-B4CB-5620DD90B05E}"/>
    <cellStyle name="Millares 35 5 2" xfId="10477" xr:uid="{E274A639-39EA-45FE-A269-4C71C6F2107F}"/>
    <cellStyle name="Millares 35 5 2 2" xfId="31980" xr:uid="{AE205007-8318-4E66-9DBE-FEE1C6B63656}"/>
    <cellStyle name="Millares 35 5 3" xfId="17112" xr:uid="{41CAD22E-6EAE-4426-9691-E487F8E4B1BA}"/>
    <cellStyle name="Millares 35 5 3 2" xfId="38615" xr:uid="{436C7137-24CE-4AD1-8DC5-C3DC83CB1A7B}"/>
    <cellStyle name="Millares 35 5 4" xfId="23717" xr:uid="{601135A0-1552-4744-B638-248EFA6FAC0A}"/>
    <cellStyle name="Millares 35 5 5" xfId="45220" xr:uid="{7B10A1C3-8D7B-478B-B244-15B1335C639E}"/>
    <cellStyle name="Millares 35 6" xfId="3008" xr:uid="{F8AE9DE4-39E5-4666-9DC9-BF234AC103AA}"/>
    <cellStyle name="Millares 35 6 2" xfId="11274" xr:uid="{77324265-D249-439D-93A9-02595B9ABB6D}"/>
    <cellStyle name="Millares 35 6 2 2" xfId="32777" xr:uid="{D178F541-AF15-4C06-A484-E79908C98FB5}"/>
    <cellStyle name="Millares 35 6 3" xfId="17909" xr:uid="{081387B4-7E51-454C-B400-51D0A0DEBA49}"/>
    <cellStyle name="Millares 35 6 3 2" xfId="39412" xr:uid="{BEBE7A4E-864D-428C-988E-E2A7500456FE}"/>
    <cellStyle name="Millares 35 6 4" xfId="24514" xr:uid="{988B52F8-72C0-409B-B9CC-61163D87F5B8}"/>
    <cellStyle name="Millares 35 6 5" xfId="46017" xr:uid="{0C79D167-C4C7-4373-A42E-C4BE40624CE8}"/>
    <cellStyle name="Millares 35 7" xfId="3407" xr:uid="{4BCFAD69-220E-4314-B0C5-3C930F0751A3}"/>
    <cellStyle name="Millares 35 7 2" xfId="11673" xr:uid="{AFE9DEC7-EF01-423B-A053-84713F3F6BD0}"/>
    <cellStyle name="Millares 35 7 2 2" xfId="33176" xr:uid="{0413EFD3-3744-4AFA-992E-902EF813771A}"/>
    <cellStyle name="Millares 35 7 3" xfId="18308" xr:uid="{1DCC7151-17D9-4DB1-BD1A-D82D7569A4C5}"/>
    <cellStyle name="Millares 35 7 3 2" xfId="39811" xr:uid="{01226FA8-5570-4707-A3C0-525D8E201287}"/>
    <cellStyle name="Millares 35 7 4" xfId="24913" xr:uid="{CC2D39CE-D7CB-4B4E-AB62-DE5BB22CFED2}"/>
    <cellStyle name="Millares 35 7 5" xfId="46416" xr:uid="{AE3AF5B5-8729-4A10-B5E0-9CD50534EBEC}"/>
    <cellStyle name="Millares 35 8" xfId="5152" xr:uid="{75B6A210-2683-40C1-9592-FC216FE17E86}"/>
    <cellStyle name="Millares 35 8 2" xfId="13418" xr:uid="{D8CF6196-E074-4885-B8F6-E73A58A795AE}"/>
    <cellStyle name="Millares 35 8 2 2" xfId="34921" xr:uid="{4FEE23FE-D2C2-4B5E-B4B1-32E51952D1EE}"/>
    <cellStyle name="Millares 35 8 3" xfId="20053" xr:uid="{FB1066BE-F4B9-4011-92AD-604FD72DB55A}"/>
    <cellStyle name="Millares 35 8 3 2" xfId="41556" xr:uid="{69862482-657F-48AB-8428-C4E877140E45}"/>
    <cellStyle name="Millares 35 8 4" xfId="26658" xr:uid="{44273959-C740-404E-BFE4-1181B70D5628}"/>
    <cellStyle name="Millares 35 8 5" xfId="48161" xr:uid="{F5146C45-E492-44D2-9572-7B4BCBC56996}"/>
    <cellStyle name="Millares 35 9" xfId="5546" xr:uid="{216A8B69-1AA2-4654-8F0D-F2C311995D72}"/>
    <cellStyle name="Millares 35 9 2" xfId="13812" xr:uid="{55BE7E94-667F-4C16-B0D9-8FF4BC8E7400}"/>
    <cellStyle name="Millares 35 9 2 2" xfId="35315" xr:uid="{30AADEF4-4376-42EF-81B4-4A0C21C4750F}"/>
    <cellStyle name="Millares 35 9 3" xfId="20447" xr:uid="{FEC3C0DE-F262-4F74-BAC2-0933636AF527}"/>
    <cellStyle name="Millares 35 9 3 2" xfId="41950" xr:uid="{F2F0E36B-3CEB-484F-BE04-9A4262E6E281}"/>
    <cellStyle name="Millares 35 9 4" xfId="27052" xr:uid="{D3E15234-B826-43CD-826D-5D2E7A287978}"/>
    <cellStyle name="Millares 35 9 5" xfId="48555" xr:uid="{EBA16FD8-F851-4EB5-BAFA-3440F85CC0CA}"/>
    <cellStyle name="Millares 36" xfId="179" xr:uid="{6A674B83-EC7C-47E7-B080-770F33853E3C}"/>
    <cellStyle name="Millares 36 10" xfId="3080" xr:uid="{C25E5F6E-2C4D-425C-B4E8-9ACAFC3920C7}"/>
    <cellStyle name="Millares 36 10 2" xfId="11346" xr:uid="{22E48FE1-0535-40B5-A6BF-1A153775041A}"/>
    <cellStyle name="Millares 36 10 2 2" xfId="32849" xr:uid="{D25476A7-2CAE-4784-91A0-A563F4C49548}"/>
    <cellStyle name="Millares 36 10 3" xfId="17981" xr:uid="{53124B8E-F43E-439C-BBD3-CC94DDC7D42E}"/>
    <cellStyle name="Millares 36 10 3 2" xfId="39484" xr:uid="{1EF4BBE0-3972-4362-B511-0A7AD0190675}"/>
    <cellStyle name="Millares 36 10 4" xfId="24586" xr:uid="{B8D5AA8B-FC92-44FB-940D-1A4F633DF7FD}"/>
    <cellStyle name="Millares 36 10 5" xfId="46089" xr:uid="{B78E5501-D356-4373-A404-5883FF99211B}"/>
    <cellStyle name="Millares 36 11" xfId="4715" xr:uid="{BFECAB1A-64A8-4E5E-8C48-9B8E048CE214}"/>
    <cellStyle name="Millares 36 11 2" xfId="12981" xr:uid="{739CF884-F9B6-49C1-8900-57EBF9A45453}"/>
    <cellStyle name="Millares 36 11 2 2" xfId="34484" xr:uid="{75442F0C-86D0-415F-A324-4C9572FC8C7D}"/>
    <cellStyle name="Millares 36 11 3" xfId="19616" xr:uid="{F82EFB41-2FEC-46BF-B49A-3F293EDAEE4D}"/>
    <cellStyle name="Millares 36 11 3 2" xfId="41119" xr:uid="{346811A8-0FFB-41EC-8610-D9000FA2393B}"/>
    <cellStyle name="Millares 36 11 4" xfId="26221" xr:uid="{4F2959BD-8B97-49EB-BA02-66DCDA0A60F0}"/>
    <cellStyle name="Millares 36 11 5" xfId="47724" xr:uid="{B4E8F252-59E9-4F4E-BB05-C2957BE7687C}"/>
    <cellStyle name="Millares 36 12" xfId="5218" xr:uid="{C34C04A7-C814-4E5E-A019-018FC80145FD}"/>
    <cellStyle name="Millares 36 12 2" xfId="13484" xr:uid="{0DBDEDBB-E0CA-46A9-A1DD-F1A6D0F85ACB}"/>
    <cellStyle name="Millares 36 12 2 2" xfId="34987" xr:uid="{37DD0C1F-463D-4977-A54E-AD432F465260}"/>
    <cellStyle name="Millares 36 12 3" xfId="20119" xr:uid="{9C51F480-E6EC-4900-9240-5711BC226259}"/>
    <cellStyle name="Millares 36 12 3 2" xfId="41622" xr:uid="{7774E5B0-8E49-42A9-8517-E84786343C54}"/>
    <cellStyle name="Millares 36 12 4" xfId="26724" xr:uid="{DF2CAECD-2596-42CA-8016-6ED33C3B40DD}"/>
    <cellStyle name="Millares 36 12 5" xfId="48227" xr:uid="{2F7F189F-1BE8-4B50-BF52-1F97D6559B25}"/>
    <cellStyle name="Millares 36 13" xfId="6859" xr:uid="{BDDAAF00-40C7-469F-9B59-98D23310B56D}"/>
    <cellStyle name="Millares 36 13 2" xfId="28362" xr:uid="{BEB9148B-5A84-4B92-8A98-55F52D7B76DF}"/>
    <cellStyle name="Millares 36 14" xfId="8513" xr:uid="{4EC52284-B426-4A79-835F-2F523B607C8E}"/>
    <cellStyle name="Millares 36 14 2" xfId="30016" xr:uid="{8E93AF64-E99A-4383-9B10-C2201E3C73E6}"/>
    <cellStyle name="Millares 36 15" xfId="15152" xr:uid="{F3D4312F-6CA8-48B4-81EA-08AD05A470B3}"/>
    <cellStyle name="Millares 36 15 2" xfId="36655" xr:uid="{389B830D-31DC-4A36-AC1E-873A8B67958F}"/>
    <cellStyle name="Millares 36 16" xfId="21757" xr:uid="{7D1136AE-5FBB-49F6-B639-F0BBB2A2DFB3}"/>
    <cellStyle name="Millares 36 17" xfId="43260" xr:uid="{125F4453-1216-40FE-8892-9ECC5F48C0B8}"/>
    <cellStyle name="Millares 36 2" xfId="192" xr:uid="{C6CFBBC9-EEC1-4DF9-B3BB-0C0542509664}"/>
    <cellStyle name="Millares 36 3" xfId="510" xr:uid="{54B1A8D3-B349-4067-8BAC-C0B0CFB42FB0}"/>
    <cellStyle name="Millares 36 3 10" xfId="7121" xr:uid="{834B4290-A074-4C2A-B0C7-DF1BE025D0CD}"/>
    <cellStyle name="Millares 36 3 10 2" xfId="28624" xr:uid="{991E0055-FDB3-477F-A9EE-048410196A74}"/>
    <cellStyle name="Millares 36 3 11" xfId="8777" xr:uid="{53EB0525-D5B9-4067-BC7A-C4212709DAF0}"/>
    <cellStyle name="Millares 36 3 11 2" xfId="30280" xr:uid="{46A5F111-93CA-4012-A944-F2B1924ED745}"/>
    <cellStyle name="Millares 36 3 12" xfId="15413" xr:uid="{749E20D7-094C-4BEA-BAB7-2A5CA0E15AAC}"/>
    <cellStyle name="Millares 36 3 12 2" xfId="36916" xr:uid="{B3EB5ED6-8649-463D-9BB9-5AE51D32D1A2}"/>
    <cellStyle name="Millares 36 3 13" xfId="22018" xr:uid="{02C432A6-94C6-430C-B24F-DA3FF8A41940}"/>
    <cellStyle name="Millares 36 3 14" xfId="43521" xr:uid="{B58CA766-70A1-4C11-9362-93751B3F3394}"/>
    <cellStyle name="Millares 36 3 2" xfId="792" xr:uid="{66F2211E-0FE2-44A1-9972-316C706E0FEC}"/>
    <cellStyle name="Millares 36 3 2 10" xfId="15693" xr:uid="{2CC84563-3DB6-4F12-9CB4-67D7FDA303D4}"/>
    <cellStyle name="Millares 36 3 2 10 2" xfId="37196" xr:uid="{32AF2E84-EF18-476C-AB23-6307DD8DE10F}"/>
    <cellStyle name="Millares 36 3 2 11" xfId="22298" xr:uid="{BED06621-776C-46D8-BC04-C8EB3C983756}"/>
    <cellStyle name="Millares 36 3 2 12" xfId="43801" xr:uid="{A2F9A212-00AD-4494-BFDF-7D7DA19EC08A}"/>
    <cellStyle name="Millares 36 3 2 2" xfId="1738" xr:uid="{5D84DA39-3076-4855-9511-D84FFF693F75}"/>
    <cellStyle name="Millares 36 3 2 2 2" xfId="4567" xr:uid="{84F85C34-2749-4C38-B1FE-F5762D85420A}"/>
    <cellStyle name="Millares 36 3 2 2 2 2" xfId="12833" xr:uid="{D4205368-6B45-4F39-B11A-68B02DC19779}"/>
    <cellStyle name="Millares 36 3 2 2 2 2 2" xfId="34336" xr:uid="{EAFAEC62-0B16-410D-9B90-CB13CA6FE770}"/>
    <cellStyle name="Millares 36 3 2 2 2 3" xfId="19468" xr:uid="{36328947-0CBC-4E37-B600-0471812714EA}"/>
    <cellStyle name="Millares 36 3 2 2 2 3 2" xfId="40971" xr:uid="{EAC2A15E-710E-4928-8828-83CED133E618}"/>
    <cellStyle name="Millares 36 3 2 2 2 4" xfId="26073" xr:uid="{190A352B-D1C0-49AD-8B2C-854B2CF1C7A4}"/>
    <cellStyle name="Millares 36 3 2 2 2 5" xfId="47576" xr:uid="{A31F221E-FA6A-442A-B49C-57F1813280A8}"/>
    <cellStyle name="Millares 36 3 2 2 3" xfId="6706" xr:uid="{47D8FDC5-C0DD-458E-90CB-40724E2E82E6}"/>
    <cellStyle name="Millares 36 3 2 2 3 2" xfId="14972" xr:uid="{CDDB7283-D089-4830-95DE-AAF5749EA7E8}"/>
    <cellStyle name="Millares 36 3 2 2 3 2 2" xfId="36475" xr:uid="{5669E0EA-3206-45E2-9D58-3D7C6C343100}"/>
    <cellStyle name="Millares 36 3 2 2 3 3" xfId="21607" xr:uid="{C19E6B85-8BF3-4155-AD25-8F561D19AD98}"/>
    <cellStyle name="Millares 36 3 2 2 3 3 2" xfId="43110" xr:uid="{B71FF886-E798-4EDE-87F2-00401B568EAC}"/>
    <cellStyle name="Millares 36 3 2 2 3 4" xfId="28212" xr:uid="{44D37D8C-6DBF-4CB1-90D9-9EA5EC34B135}"/>
    <cellStyle name="Millares 36 3 2 2 3 5" xfId="49715" xr:uid="{C8C9BEBB-29AC-440D-B29B-F3D2055043B7}"/>
    <cellStyle name="Millares 36 3 2 2 4" xfId="8347" xr:uid="{0C61B2A8-F3FF-4C64-9F30-5A6E0A58307A}"/>
    <cellStyle name="Millares 36 3 2 2 4 2" xfId="29850" xr:uid="{D97382C8-ED13-4424-A9F1-1D92AE7C74BB}"/>
    <cellStyle name="Millares 36 3 2 2 5" xfId="10004" xr:uid="{EFD24EB5-2832-4EEB-A9FF-C008A00DE1F5}"/>
    <cellStyle name="Millares 36 3 2 2 5 2" xfId="31507" xr:uid="{EBB35045-8EA5-44D9-8FA7-FE9AF02CD6F2}"/>
    <cellStyle name="Millares 36 3 2 2 6" xfId="16639" xr:uid="{247B8768-0AA1-43C1-AE4C-F2C57E3CB354}"/>
    <cellStyle name="Millares 36 3 2 2 6 2" xfId="38142" xr:uid="{B457A263-0B01-4DC5-A8E8-F45CFB299A2C}"/>
    <cellStyle name="Millares 36 3 2 2 7" xfId="23244" xr:uid="{F1D0E465-98FB-4803-A4AF-9CC9B37E795C}"/>
    <cellStyle name="Millares 36 3 2 2 8" xfId="44747" xr:uid="{387EC4EB-8E65-440E-894B-95E99FF504E8}"/>
    <cellStyle name="Millares 36 3 2 3" xfId="2425" xr:uid="{325D3960-8709-42EA-BAE8-588A3BDF49C0}"/>
    <cellStyle name="Millares 36 3 2 3 2" xfId="10691" xr:uid="{6224138B-73D9-46F4-BEDF-3A7070F2A281}"/>
    <cellStyle name="Millares 36 3 2 3 2 2" xfId="32194" xr:uid="{9E38153D-0157-4E32-8412-FCB2C1E85243}"/>
    <cellStyle name="Millares 36 3 2 3 3" xfId="17326" xr:uid="{8109B1C2-604F-42B1-922C-2D1B7ECE7E88}"/>
    <cellStyle name="Millares 36 3 2 3 3 2" xfId="38829" xr:uid="{C460EB6B-C7B5-4D6E-A812-194F09CEEA66}"/>
    <cellStyle name="Millares 36 3 2 3 4" xfId="23931" xr:uid="{7FF8D78C-2BB0-4685-82D6-9727A79D0626}"/>
    <cellStyle name="Millares 36 3 2 3 5" xfId="45434" xr:uid="{B71F691A-F660-4CEF-AB3A-2097C5F78E7A}"/>
    <cellStyle name="Millares 36 3 2 4" xfId="2942" xr:uid="{83C68433-51FB-461B-9FEE-5A03A7C623E2}"/>
    <cellStyle name="Millares 36 3 2 4 2" xfId="11208" xr:uid="{8DA06AEC-1D11-478B-A0A1-4D5A52A2900F}"/>
    <cellStyle name="Millares 36 3 2 4 2 2" xfId="32711" xr:uid="{DF911385-C045-4EB0-AF47-6392B7EA9E6D}"/>
    <cellStyle name="Millares 36 3 2 4 3" xfId="17843" xr:uid="{2F4B69D2-8002-473D-8682-69116A5673FA}"/>
    <cellStyle name="Millares 36 3 2 4 3 2" xfId="39346" xr:uid="{057C8B8C-72E9-407D-BA75-20970534CAD2}"/>
    <cellStyle name="Millares 36 3 2 4 4" xfId="24448" xr:uid="{62A7F8B2-1167-47E3-B9B3-3B75F189A3E1}"/>
    <cellStyle name="Millares 36 3 2 4 5" xfId="45951" xr:uid="{00DF33CC-9E0C-4250-AB43-4C526465626B}"/>
    <cellStyle name="Millares 36 3 2 5" xfId="3621" xr:uid="{6290015A-D1FB-46F6-98CC-087B51F8AE0A}"/>
    <cellStyle name="Millares 36 3 2 5 2" xfId="11887" xr:uid="{6B10A181-8559-4F0A-9700-27814CEF2C57}"/>
    <cellStyle name="Millares 36 3 2 5 2 2" xfId="33390" xr:uid="{5A00CB39-AFC1-40C4-A8DE-90CBF02ED2BE}"/>
    <cellStyle name="Millares 36 3 2 5 3" xfId="18522" xr:uid="{FA6E0983-43E3-44BD-A789-3EDD92A8CCBE}"/>
    <cellStyle name="Millares 36 3 2 5 3 2" xfId="40025" xr:uid="{EB7474FF-B949-4E3E-9AB2-2AF9661C286B}"/>
    <cellStyle name="Millares 36 3 2 5 4" xfId="25127" xr:uid="{3E7294AA-B63D-42DF-A63E-8FF8DF9A7F82}"/>
    <cellStyle name="Millares 36 3 2 5 5" xfId="46630" xr:uid="{3E4F471D-AAE6-491C-9E1F-4E66558E859C}"/>
    <cellStyle name="Millares 36 3 2 6" xfId="5086" xr:uid="{9A63D4C7-E471-445D-ACC9-518A4CA77F3F}"/>
    <cellStyle name="Millares 36 3 2 6 2" xfId="13352" xr:uid="{7321CE1A-AF7D-4AAB-A340-0ABCD4AFFE1D}"/>
    <cellStyle name="Millares 36 3 2 6 2 2" xfId="34855" xr:uid="{67ECC409-30F0-4F11-A389-6ACD95A05790}"/>
    <cellStyle name="Millares 36 3 2 6 3" xfId="19987" xr:uid="{BE7F57C1-6399-47EA-88E4-63F505A3BDCC}"/>
    <cellStyle name="Millares 36 3 2 6 3 2" xfId="41490" xr:uid="{C7F03AF0-DB9D-4065-BA64-1E7C2C9D0325}"/>
    <cellStyle name="Millares 36 3 2 6 4" xfId="26592" xr:uid="{B8B122ED-F835-43CE-8ABF-29885762A5CB}"/>
    <cellStyle name="Millares 36 3 2 6 5" xfId="48095" xr:uid="{5A8C4669-C877-427C-869A-EA02D4BC3398}"/>
    <cellStyle name="Millares 36 3 2 7" xfId="5760" xr:uid="{E657AB66-2ADD-4EBD-A5A8-59E242685BFC}"/>
    <cellStyle name="Millares 36 3 2 7 2" xfId="14026" xr:uid="{D0323EF1-5374-4DEF-AF7C-BB9AD40D781E}"/>
    <cellStyle name="Millares 36 3 2 7 2 2" xfId="35529" xr:uid="{64E352DF-C812-4C86-AD94-E9D196C9EAA0}"/>
    <cellStyle name="Millares 36 3 2 7 3" xfId="20661" xr:uid="{D9BA1FE9-DC05-4C47-AF31-79C4A2B81D48}"/>
    <cellStyle name="Millares 36 3 2 7 3 2" xfId="42164" xr:uid="{EA013990-1A3F-4832-862B-5B220E2F6CB7}"/>
    <cellStyle name="Millares 36 3 2 7 4" xfId="27266" xr:uid="{73E42D30-8359-452B-BC1D-0EE7FE933EB9}"/>
    <cellStyle name="Millares 36 3 2 7 5" xfId="48769" xr:uid="{3B26B2F1-7473-4DEF-BB66-930ED4123F86}"/>
    <cellStyle name="Millares 36 3 2 8" xfId="7401" xr:uid="{905760AF-D093-43F8-A2DD-26945A39C8F5}"/>
    <cellStyle name="Millares 36 3 2 8 2" xfId="28904" xr:uid="{5658547F-E669-45F0-83D5-AF8494D8D58F}"/>
    <cellStyle name="Millares 36 3 2 9" xfId="9058" xr:uid="{F129F833-CF77-47E6-9C2F-FB77A7A1A517}"/>
    <cellStyle name="Millares 36 3 2 9 2" xfId="30561" xr:uid="{1D035B7A-CA26-4E77-9382-F85E5519C8BC}"/>
    <cellStyle name="Millares 36 3 3" xfId="1062" xr:uid="{536FBCC8-5790-4731-9AD2-1CC7F5D9D7FD}"/>
    <cellStyle name="Millares 36 3 3 2" xfId="3891" xr:uid="{0B4C1452-77E4-4436-951E-86C522A9B4CD}"/>
    <cellStyle name="Millares 36 3 3 2 2" xfId="12157" xr:uid="{390E2075-59E0-4AA5-A825-263409F26ADA}"/>
    <cellStyle name="Millares 36 3 3 2 2 2" xfId="33660" xr:uid="{4FB846AB-B5D0-4362-9F5C-9E19159797FB}"/>
    <cellStyle name="Millares 36 3 3 2 3" xfId="18792" xr:uid="{513E87E8-834D-4524-A989-385AE1017011}"/>
    <cellStyle name="Millares 36 3 3 2 3 2" xfId="40295" xr:uid="{38C28489-512E-43D8-844C-8430D52F626E}"/>
    <cellStyle name="Millares 36 3 3 2 4" xfId="25397" xr:uid="{216CC804-F9E2-4ED1-B516-4495B1A2531A}"/>
    <cellStyle name="Millares 36 3 3 2 5" xfId="46900" xr:uid="{F42B0D84-F703-4F7E-A80B-80DAA5F057B8}"/>
    <cellStyle name="Millares 36 3 3 3" xfId="6030" xr:uid="{58775552-F864-4FE3-AE4D-56BF0A079846}"/>
    <cellStyle name="Millares 36 3 3 3 2" xfId="14296" xr:uid="{306FF532-4916-414E-A7E4-682012DEF4D3}"/>
    <cellStyle name="Millares 36 3 3 3 2 2" xfId="35799" xr:uid="{E9C25A31-97B0-4763-B162-B0115806A2B5}"/>
    <cellStyle name="Millares 36 3 3 3 3" xfId="20931" xr:uid="{CE2799D9-821B-4146-8C10-BBBBA44D4438}"/>
    <cellStyle name="Millares 36 3 3 3 3 2" xfId="42434" xr:uid="{99D22155-7643-4E9E-81DE-6BB2ECFCCC6F}"/>
    <cellStyle name="Millares 36 3 3 3 4" xfId="27536" xr:uid="{8035A3DF-0D74-4E1F-B18B-A3D3EAF8EED1}"/>
    <cellStyle name="Millares 36 3 3 3 5" xfId="49039" xr:uid="{01CC7FDB-BCF4-43E7-885C-50415DDB472A}"/>
    <cellStyle name="Millares 36 3 3 4" xfId="7671" xr:uid="{839F8F5C-B559-40EF-B183-BF0595D0B6D5}"/>
    <cellStyle name="Millares 36 3 3 4 2" xfId="29174" xr:uid="{9184BC6F-640C-4735-BF69-A8EBD00F6781}"/>
    <cellStyle name="Millares 36 3 3 5" xfId="9328" xr:uid="{E7AB987D-7B6D-4E83-A2E3-993CE06E1F54}"/>
    <cellStyle name="Millares 36 3 3 5 2" xfId="30831" xr:uid="{4F689110-746D-49E5-B071-D2BD5C3835B0}"/>
    <cellStyle name="Millares 36 3 3 6" xfId="15963" xr:uid="{48295D54-B8DD-4F13-90A0-44C84C23BBC7}"/>
    <cellStyle name="Millares 36 3 3 6 2" xfId="37466" xr:uid="{883C3AA4-6ABE-4A10-9AE1-218AECE7CCEC}"/>
    <cellStyle name="Millares 36 3 3 7" xfId="22568" xr:uid="{80FDD1FB-7431-417F-AA2E-BB5ADA070FF2}"/>
    <cellStyle name="Millares 36 3 3 8" xfId="44071" xr:uid="{8F2695EA-9BAD-494D-AD0F-0D133B4EB4FA}"/>
    <cellStyle name="Millares 36 3 4" xfId="1458" xr:uid="{42EFC1F6-609E-45B8-92F0-4FCAF9948C8A}"/>
    <cellStyle name="Millares 36 3 4 2" xfId="4287" xr:uid="{F802A63F-EC3C-4D2C-BCB2-D2570BD263D1}"/>
    <cellStyle name="Millares 36 3 4 2 2" xfId="12553" xr:uid="{B17A9608-3836-4995-8938-4A22DA38E6BA}"/>
    <cellStyle name="Millares 36 3 4 2 2 2" xfId="34056" xr:uid="{6FFFF8C2-884D-42AD-A340-9C53098017C3}"/>
    <cellStyle name="Millares 36 3 4 2 3" xfId="19188" xr:uid="{5EF951C1-B82C-4AF5-B1B6-D61194313B02}"/>
    <cellStyle name="Millares 36 3 4 2 3 2" xfId="40691" xr:uid="{0DA4DF08-8742-4013-86AA-36E45E70C2CC}"/>
    <cellStyle name="Millares 36 3 4 2 4" xfId="25793" xr:uid="{9FDA1113-A1B9-4E86-AAB8-F7C761839CB2}"/>
    <cellStyle name="Millares 36 3 4 2 5" xfId="47296" xr:uid="{F0651694-8F1D-436F-B11D-6761F5E485C3}"/>
    <cellStyle name="Millares 36 3 4 3" xfId="6426" xr:uid="{F032C8BA-9AF8-4F88-88D6-C79C68A2B224}"/>
    <cellStyle name="Millares 36 3 4 3 2" xfId="14692" xr:uid="{57258793-737E-43B6-9DB5-6782AF4E4243}"/>
    <cellStyle name="Millares 36 3 4 3 2 2" xfId="36195" xr:uid="{2AAABBDE-0E2E-44E1-A54A-755FA7E9871E}"/>
    <cellStyle name="Millares 36 3 4 3 3" xfId="21327" xr:uid="{0EFC31D1-470E-4D57-8314-0B89FD8DD0D4}"/>
    <cellStyle name="Millares 36 3 4 3 3 2" xfId="42830" xr:uid="{276EA796-7D98-4F5A-B851-451FB786FC74}"/>
    <cellStyle name="Millares 36 3 4 3 4" xfId="27932" xr:uid="{47BC23BF-F9FF-45FF-A829-FFDD94F86B63}"/>
    <cellStyle name="Millares 36 3 4 3 5" xfId="49435" xr:uid="{AAA84846-4E74-4614-B426-4D96F3DDF0B6}"/>
    <cellStyle name="Millares 36 3 4 4" xfId="8067" xr:uid="{9A66689A-EA18-40C2-9E26-1BD585A13014}"/>
    <cellStyle name="Millares 36 3 4 4 2" xfId="29570" xr:uid="{BEFB505C-679C-4EC1-B824-F4EFE265D07A}"/>
    <cellStyle name="Millares 36 3 4 5" xfId="9724" xr:uid="{C06A1FFD-E372-4CC8-912A-FCC01210D397}"/>
    <cellStyle name="Millares 36 3 4 5 2" xfId="31227" xr:uid="{BF626FB8-D3A2-48EE-A456-AEB8C14D0241}"/>
    <cellStyle name="Millares 36 3 4 6" xfId="16359" xr:uid="{C4C3693A-3A34-4B16-9BD0-E25B4A37C73C}"/>
    <cellStyle name="Millares 36 3 4 6 2" xfId="37862" xr:uid="{6C60F279-3834-4AEC-A194-AEEC2ABCF348}"/>
    <cellStyle name="Millares 36 3 4 7" xfId="22964" xr:uid="{BACF8AF8-AE27-4EB1-94A4-7E671B65C80D}"/>
    <cellStyle name="Millares 36 3 4 8" xfId="44467" xr:uid="{CEBC6C76-F3F3-4B1A-AEBC-AABD9632926B}"/>
    <cellStyle name="Millares 36 3 5" xfId="2145" xr:uid="{056561AB-F314-4D5D-BABE-BA2733AB9894}"/>
    <cellStyle name="Millares 36 3 5 2" xfId="10411" xr:uid="{F1202E59-90E5-43FF-A904-0F9CB51FE3B5}"/>
    <cellStyle name="Millares 36 3 5 2 2" xfId="31914" xr:uid="{3F971939-726F-4FFE-BDA9-FD40A2A785AE}"/>
    <cellStyle name="Millares 36 3 5 3" xfId="17046" xr:uid="{BC27CED4-E12A-4A73-89B6-819E2E864CF9}"/>
    <cellStyle name="Millares 36 3 5 3 2" xfId="38549" xr:uid="{0D53AC98-2F5E-4785-BE06-03B73E5435AE}"/>
    <cellStyle name="Millares 36 3 5 4" xfId="23651" xr:uid="{39965C15-AAA4-4563-BFC7-3D6336DE3C1D}"/>
    <cellStyle name="Millares 36 3 5 5" xfId="45154" xr:uid="{013E204F-1C37-43B8-9BA3-62B0F7F6513B}"/>
    <cellStyle name="Millares 36 3 6" xfId="2693" xr:uid="{CBA66E26-1744-45F0-AEE0-607C8B670A47}"/>
    <cellStyle name="Millares 36 3 6 2" xfId="10959" xr:uid="{CA39AC7E-749F-43D7-89F7-B9C08A0240C4}"/>
    <cellStyle name="Millares 36 3 6 2 2" xfId="32462" xr:uid="{84AAABF5-3520-4E4E-9B20-047FEE554FDE}"/>
    <cellStyle name="Millares 36 3 6 3" xfId="17594" xr:uid="{3A87F246-A8B1-40D5-A0EC-79DC652354A8}"/>
    <cellStyle name="Millares 36 3 6 3 2" xfId="39097" xr:uid="{299F2C63-7C4C-4BAC-BD76-EC2D68F07433}"/>
    <cellStyle name="Millares 36 3 6 4" xfId="24199" xr:uid="{92073F63-C380-4B7D-98B6-80C72DC3BE28}"/>
    <cellStyle name="Millares 36 3 6 5" xfId="45702" xr:uid="{D8221B3F-46A6-43D2-8EF8-C4B827493639}"/>
    <cellStyle name="Millares 36 3 7" xfId="3341" xr:uid="{73DB1172-9250-4604-8D90-62FE3A548325}"/>
    <cellStyle name="Millares 36 3 7 2" xfId="11607" xr:uid="{F55FDD67-7BFC-4021-91EF-59F3162DBB29}"/>
    <cellStyle name="Millares 36 3 7 2 2" xfId="33110" xr:uid="{5B3AF6C7-BBDC-45E5-9869-E70DDD6DD969}"/>
    <cellStyle name="Millares 36 3 7 3" xfId="18242" xr:uid="{CB324F34-8864-4FC8-B082-4EAC65841D29}"/>
    <cellStyle name="Millares 36 3 7 3 2" xfId="39745" xr:uid="{BBCBCB22-8E24-48F1-A38D-F8F193461B58}"/>
    <cellStyle name="Millares 36 3 7 4" xfId="24847" xr:uid="{9C4FA7E5-EBB7-4F0B-85E1-D420A099239F}"/>
    <cellStyle name="Millares 36 3 7 5" xfId="46350" xr:uid="{F75375A7-D012-4E67-B119-761639B30ADA}"/>
    <cellStyle name="Millares 36 3 8" xfId="4837" xr:uid="{997A2E83-87AD-4318-B075-C64A582D0C9B}"/>
    <cellStyle name="Millares 36 3 8 2" xfId="13103" xr:uid="{EDB6C766-EB78-4A66-97B2-172F8E205043}"/>
    <cellStyle name="Millares 36 3 8 2 2" xfId="34606" xr:uid="{A3B4BA05-2AF4-4AEB-A321-190871B64B10}"/>
    <cellStyle name="Millares 36 3 8 3" xfId="19738" xr:uid="{E8E9B029-A2AD-4804-AEED-1523DB5F499B}"/>
    <cellStyle name="Millares 36 3 8 3 2" xfId="41241" xr:uid="{2663CB0E-E105-4DEC-99C5-F6CE5C621168}"/>
    <cellStyle name="Millares 36 3 8 4" xfId="26343" xr:uid="{79761A5B-A7E7-4060-BEBF-2502859FD76A}"/>
    <cellStyle name="Millares 36 3 8 5" xfId="47846" xr:uid="{C859E8F6-ED64-42EA-A240-1F3E9AFF402F}"/>
    <cellStyle name="Millares 36 3 9" xfId="5480" xr:uid="{F414E56D-E8F3-496B-AEB3-33D66C28D80A}"/>
    <cellStyle name="Millares 36 3 9 2" xfId="13746" xr:uid="{36AD11C1-0EA7-4A96-BF30-DCA690515A93}"/>
    <cellStyle name="Millares 36 3 9 2 2" xfId="35249" xr:uid="{E331BB02-4E65-4577-9888-1220C545230F}"/>
    <cellStyle name="Millares 36 3 9 3" xfId="20381" xr:uid="{26343CC1-D034-43C6-AD91-DF1D3B2AE0FA}"/>
    <cellStyle name="Millares 36 3 9 3 2" xfId="41884" xr:uid="{B1F3DC36-CA5E-40DE-B6D6-898B800D00E4}"/>
    <cellStyle name="Millares 36 3 9 4" xfId="26986" xr:uid="{4860F0AB-FC75-4D5E-8EDB-1AD5044F2BAB}"/>
    <cellStyle name="Millares 36 3 9 5" xfId="48489" xr:uid="{6B38BB11-8B03-4BB3-8BFB-577704D830EE}"/>
    <cellStyle name="Millares 36 4" xfId="383" xr:uid="{06A74199-9517-4042-807D-0231F410F7DB}"/>
    <cellStyle name="Millares 36 4 10" xfId="15286" xr:uid="{1081681D-3745-4589-8AEF-D0E4248FD98E}"/>
    <cellStyle name="Millares 36 4 10 2" xfId="36789" xr:uid="{585A480A-BDD2-42CC-9F23-2B894B89D130}"/>
    <cellStyle name="Millares 36 4 11" xfId="21891" xr:uid="{B03F9CB5-F213-4548-AC8E-23C8BEB63761}"/>
    <cellStyle name="Millares 36 4 12" xfId="43394" xr:uid="{08F05D3C-AB07-4915-BD79-6C1A39D37CC7}"/>
    <cellStyle name="Millares 36 4 2" xfId="1331" xr:uid="{932A4061-6AC4-4593-BF89-7741B43A2E32}"/>
    <cellStyle name="Millares 36 4 2 2" xfId="4160" xr:uid="{F3742025-EA82-4638-A1A4-B9D82C99025A}"/>
    <cellStyle name="Millares 36 4 2 2 2" xfId="12426" xr:uid="{6E04F669-86F4-45F0-9E20-76C45150CFE3}"/>
    <cellStyle name="Millares 36 4 2 2 2 2" xfId="33929" xr:uid="{5212A224-FDB0-40F8-9BCA-6AC2F5113BEC}"/>
    <cellStyle name="Millares 36 4 2 2 3" xfId="19061" xr:uid="{89867602-5226-42FA-A38E-298584AE8E47}"/>
    <cellStyle name="Millares 36 4 2 2 3 2" xfId="40564" xr:uid="{2414327C-58E4-4CA1-8A44-D82F562F6D79}"/>
    <cellStyle name="Millares 36 4 2 2 4" xfId="25666" xr:uid="{1A1063DC-9C26-4AB7-8FDC-4D7F67D6D9D7}"/>
    <cellStyle name="Millares 36 4 2 2 5" xfId="47169" xr:uid="{5CC58641-32AF-49F8-94B7-8F21F18A9D02}"/>
    <cellStyle name="Millares 36 4 2 3" xfId="6299" xr:uid="{8358C77A-7CDB-4FE2-A844-643B35C397D1}"/>
    <cellStyle name="Millares 36 4 2 3 2" xfId="14565" xr:uid="{9C0F0A48-CC34-4467-AE58-B32C7C499881}"/>
    <cellStyle name="Millares 36 4 2 3 2 2" xfId="36068" xr:uid="{4CD3D87D-1ABE-4FB7-B03C-0FBAA96CD18C}"/>
    <cellStyle name="Millares 36 4 2 3 3" xfId="21200" xr:uid="{1CFA3D78-7C19-41B7-BB77-9033D5BFE38D}"/>
    <cellStyle name="Millares 36 4 2 3 3 2" xfId="42703" xr:uid="{32A5F7DC-0AA3-4CC3-B93E-3DD21663C875}"/>
    <cellStyle name="Millares 36 4 2 3 4" xfId="27805" xr:uid="{0414576D-6DBC-4693-97F0-171BCA66DF62}"/>
    <cellStyle name="Millares 36 4 2 3 5" xfId="49308" xr:uid="{4DCEF132-E27B-437C-A546-178743BF5DB4}"/>
    <cellStyle name="Millares 36 4 2 4" xfId="7940" xr:uid="{21877CA1-622A-49A0-8339-2083A0977312}"/>
    <cellStyle name="Millares 36 4 2 4 2" xfId="29443" xr:uid="{13A80919-BE16-480C-AC76-C61D0E3E0554}"/>
    <cellStyle name="Millares 36 4 2 5" xfId="9597" xr:uid="{79962AD8-82E3-4588-9FBA-DF7D1CA540FA}"/>
    <cellStyle name="Millares 36 4 2 5 2" xfId="31100" xr:uid="{88C329F1-794F-480F-B6AF-DD838B41A4B8}"/>
    <cellStyle name="Millares 36 4 2 6" xfId="16232" xr:uid="{111CE568-BAAF-452B-94B2-938BE84B4C87}"/>
    <cellStyle name="Millares 36 4 2 6 2" xfId="37735" xr:uid="{114AF63B-5235-4948-B8F2-612FF897E0BC}"/>
    <cellStyle name="Millares 36 4 2 7" xfId="22837" xr:uid="{816D9922-6BAC-4F35-9789-7B3842D79813}"/>
    <cellStyle name="Millares 36 4 2 8" xfId="44340" xr:uid="{5F023247-B616-41E5-8B61-17E0F34DEA88}"/>
    <cellStyle name="Millares 36 4 3" xfId="2018" xr:uid="{9202C626-F09B-4D3C-9402-B9BD3A9D66B9}"/>
    <cellStyle name="Millares 36 4 3 2" xfId="10284" xr:uid="{D506160D-C602-4E00-AFE3-6AC51C7B6FE4}"/>
    <cellStyle name="Millares 36 4 3 2 2" xfId="31787" xr:uid="{9F4D7CA1-0639-4337-A780-85B5FC581EC4}"/>
    <cellStyle name="Millares 36 4 3 3" xfId="16919" xr:uid="{B8EE54E7-9FCB-4454-8DB8-4A6D98F40A59}"/>
    <cellStyle name="Millares 36 4 3 3 2" xfId="38422" xr:uid="{700F16ED-4707-4E70-9DAD-517F01CF56BB}"/>
    <cellStyle name="Millares 36 4 3 4" xfId="23524" xr:uid="{48148BF1-B379-4773-B312-E5ADB2A47E08}"/>
    <cellStyle name="Millares 36 4 3 5" xfId="45027" xr:uid="{A4473EC8-36FE-482F-BABC-8593DE9A0D78}"/>
    <cellStyle name="Millares 36 4 4" xfId="2817" xr:uid="{09246CC5-6421-4C9A-BE3C-FD5A86336E7A}"/>
    <cellStyle name="Millares 36 4 4 2" xfId="11083" xr:uid="{C38ACAA8-C874-46E2-8A4D-9C8840BDD3DD}"/>
    <cellStyle name="Millares 36 4 4 2 2" xfId="32586" xr:uid="{1A4BF2A4-0072-4DAE-A930-3A1CB3A9570D}"/>
    <cellStyle name="Millares 36 4 4 3" xfId="17718" xr:uid="{D313BF41-60D6-4346-9711-7BF1360ECCDE}"/>
    <cellStyle name="Millares 36 4 4 3 2" xfId="39221" xr:uid="{3ADF65CB-D654-4FEA-8B1C-3BCCFC513393}"/>
    <cellStyle name="Millares 36 4 4 4" xfId="24323" xr:uid="{117D5B1F-4C4A-4FC3-9A02-8B7FB4B3B0B8}"/>
    <cellStyle name="Millares 36 4 4 5" xfId="45826" xr:uid="{D82CFE91-05C7-4EB1-96E8-AD1161A9CDA3}"/>
    <cellStyle name="Millares 36 4 5" xfId="3214" xr:uid="{2313F731-79ED-4F23-8251-DCACBD3D60AC}"/>
    <cellStyle name="Millares 36 4 5 2" xfId="11480" xr:uid="{3290F5B5-7F6B-444F-9EB2-781A8CA033EC}"/>
    <cellStyle name="Millares 36 4 5 2 2" xfId="32983" xr:uid="{6FA2E807-593E-4513-8ED1-DA4447230DBC}"/>
    <cellStyle name="Millares 36 4 5 3" xfId="18115" xr:uid="{2298E6F6-FF9A-4009-A706-003AED420C30}"/>
    <cellStyle name="Millares 36 4 5 3 2" xfId="39618" xr:uid="{DCD1AAAD-B611-4832-9010-149DD844EDB3}"/>
    <cellStyle name="Millares 36 4 5 4" xfId="24720" xr:uid="{BC380643-B32C-4A3D-BA84-8112CBCEA0B8}"/>
    <cellStyle name="Millares 36 4 5 5" xfId="46223" xr:uid="{0BEDE539-A5F2-45BC-A000-F98D6183EBE1}"/>
    <cellStyle name="Millares 36 4 6" xfId="4961" xr:uid="{F999CAC4-A191-4B1D-BF7B-4ED33A733AB0}"/>
    <cellStyle name="Millares 36 4 6 2" xfId="13227" xr:uid="{693D23F0-4D67-4843-B80A-918F1908AF0F}"/>
    <cellStyle name="Millares 36 4 6 2 2" xfId="34730" xr:uid="{177D515E-58D0-4BB0-A2AF-7C9B720C71DF}"/>
    <cellStyle name="Millares 36 4 6 3" xfId="19862" xr:uid="{3B41EF3B-94C9-4D93-8227-8130D14869B8}"/>
    <cellStyle name="Millares 36 4 6 3 2" xfId="41365" xr:uid="{3869629F-7B7E-48BC-BF8E-E9DFDF530067}"/>
    <cellStyle name="Millares 36 4 6 4" xfId="26467" xr:uid="{0FAD5C4F-6F41-4260-94DF-D6FA05C6AFA9}"/>
    <cellStyle name="Millares 36 4 6 5" xfId="47970" xr:uid="{65494444-4E73-4E9D-B6DD-CA4DA5B59BA8}"/>
    <cellStyle name="Millares 36 4 7" xfId="5353" xr:uid="{E709DEA1-25C5-4F3F-99E7-FCBCA3838CD3}"/>
    <cellStyle name="Millares 36 4 7 2" xfId="13619" xr:uid="{C81DC507-CDCF-457E-B04B-D63DAA1BD894}"/>
    <cellStyle name="Millares 36 4 7 2 2" xfId="35122" xr:uid="{7968F046-8BB3-486B-A672-413F3E751EA7}"/>
    <cellStyle name="Millares 36 4 7 3" xfId="20254" xr:uid="{E5A17969-4946-4655-8FC7-4BF638AA9182}"/>
    <cellStyle name="Millares 36 4 7 3 2" xfId="41757" xr:uid="{EDB4C0AD-2CF8-423B-9F93-036CECEE62A4}"/>
    <cellStyle name="Millares 36 4 7 4" xfId="26859" xr:uid="{A099CF40-A6D2-4E04-AA6F-0097BE942F00}"/>
    <cellStyle name="Millares 36 4 7 5" xfId="48362" xr:uid="{89C7D2BE-15FE-47A6-BB23-DD7E94EE2040}"/>
    <cellStyle name="Millares 36 4 8" xfId="6994" xr:uid="{0FC61CC9-1495-49E8-89AC-7C24FD978FC9}"/>
    <cellStyle name="Millares 36 4 8 2" xfId="28497" xr:uid="{D5181263-AC34-4149-9A9C-FAE944F9F3B3}"/>
    <cellStyle name="Millares 36 4 9" xfId="8650" xr:uid="{80246959-E278-41B6-8944-F42B1EFA8B35}"/>
    <cellStyle name="Millares 36 4 9 2" xfId="30153" xr:uid="{23D91C1C-EDCC-4A9A-9E65-B72905804FC6}"/>
    <cellStyle name="Millares 36 5" xfId="667" xr:uid="{AE5C3C58-0A2A-434E-8DEC-CFA3ACC28C17}"/>
    <cellStyle name="Millares 36 5 10" xfId="43676" xr:uid="{018B8FFD-BF2B-4A8B-8F70-7B2E0FC631FB}"/>
    <cellStyle name="Millares 36 5 2" xfId="1613" xr:uid="{7042145D-6034-417A-9A7C-C8B194B36A10}"/>
    <cellStyle name="Millares 36 5 2 2" xfId="4442" xr:uid="{65E939AC-37A8-4389-A1FE-90892CFD822C}"/>
    <cellStyle name="Millares 36 5 2 2 2" xfId="12708" xr:uid="{746E8402-F440-4C76-B492-BECD63458E24}"/>
    <cellStyle name="Millares 36 5 2 2 2 2" xfId="34211" xr:uid="{56BF0E1E-A730-42A2-95EC-CB61E52793F8}"/>
    <cellStyle name="Millares 36 5 2 2 3" xfId="19343" xr:uid="{16377AE0-57E4-471B-B099-7F933B65F946}"/>
    <cellStyle name="Millares 36 5 2 2 3 2" xfId="40846" xr:uid="{8E24F424-2B13-4152-B475-80DEC9BAE62A}"/>
    <cellStyle name="Millares 36 5 2 2 4" xfId="25948" xr:uid="{046C2752-C2E0-44FE-BE6E-A1E041CEEEA1}"/>
    <cellStyle name="Millares 36 5 2 2 5" xfId="47451" xr:uid="{C38D4E79-4D84-4D0C-BFE9-238A8E4B81AA}"/>
    <cellStyle name="Millares 36 5 2 3" xfId="6581" xr:uid="{C3DB3A56-1E0D-46CD-A05F-474A1FBBE0A9}"/>
    <cellStyle name="Millares 36 5 2 3 2" xfId="14847" xr:uid="{6893CFF0-3608-476A-86A2-6C5BE1440BB1}"/>
    <cellStyle name="Millares 36 5 2 3 2 2" xfId="36350" xr:uid="{CA0C2513-1380-4CB6-B305-1B1D582D3D85}"/>
    <cellStyle name="Millares 36 5 2 3 3" xfId="21482" xr:uid="{E7D7F042-458F-45E7-92A2-908CB59FC302}"/>
    <cellStyle name="Millares 36 5 2 3 3 2" xfId="42985" xr:uid="{29EE4985-782B-45D8-A347-7D901BDA01D3}"/>
    <cellStyle name="Millares 36 5 2 3 4" xfId="28087" xr:uid="{37A466CE-66C8-4A65-8C14-80BBC1F65690}"/>
    <cellStyle name="Millares 36 5 2 3 5" xfId="49590" xr:uid="{96534981-53F6-444B-88EF-2400AC4D72E0}"/>
    <cellStyle name="Millares 36 5 2 4" xfId="8222" xr:uid="{79CE5092-A47D-48BC-AE28-D89ABADD8B40}"/>
    <cellStyle name="Millares 36 5 2 4 2" xfId="29725" xr:uid="{F76B97A3-A16C-4DB9-BFE3-6791D5D57D03}"/>
    <cellStyle name="Millares 36 5 2 5" xfId="9879" xr:uid="{950C59B8-E2F7-4198-997C-794AD5E28BB5}"/>
    <cellStyle name="Millares 36 5 2 5 2" xfId="31382" xr:uid="{A8F7417C-BC6E-43D8-8E39-4624D151ACF8}"/>
    <cellStyle name="Millares 36 5 2 6" xfId="16514" xr:uid="{E13F60BD-2C03-4F73-9FD2-42B0BF663C20}"/>
    <cellStyle name="Millares 36 5 2 6 2" xfId="38017" xr:uid="{98322605-958D-4DFA-A1E5-D6211C108339}"/>
    <cellStyle name="Millares 36 5 2 7" xfId="23119" xr:uid="{BA30E662-F9E0-4736-B7E8-354AB23981B7}"/>
    <cellStyle name="Millares 36 5 2 8" xfId="44622" xr:uid="{DC8CC7B8-3857-49CE-A6DC-A141530176A8}"/>
    <cellStyle name="Millares 36 5 3" xfId="2300" xr:uid="{7F63AF61-CABE-4E47-81F6-2F3835F61B99}"/>
    <cellStyle name="Millares 36 5 3 2" xfId="10566" xr:uid="{525ADF81-635E-4019-8BC6-F780C455B261}"/>
    <cellStyle name="Millares 36 5 3 2 2" xfId="32069" xr:uid="{7865ED86-D25B-44BB-BA78-DC12184D0245}"/>
    <cellStyle name="Millares 36 5 3 3" xfId="17201" xr:uid="{BA71D578-7437-44FB-B2AB-6EA99D80F8C2}"/>
    <cellStyle name="Millares 36 5 3 3 2" xfId="38704" xr:uid="{BD356B77-3B83-4928-AF52-F3B800E86125}"/>
    <cellStyle name="Millares 36 5 3 4" xfId="23806" xr:uid="{1B48B92C-DEC3-4D9B-8A39-BF83499838F8}"/>
    <cellStyle name="Millares 36 5 3 5" xfId="45309" xr:uid="{F7972A97-A7C6-4C81-84FA-B37D7D837465}"/>
    <cellStyle name="Millares 36 5 4" xfId="3496" xr:uid="{3F37D1AA-8614-4F74-80F0-83FF7568A320}"/>
    <cellStyle name="Millares 36 5 4 2" xfId="11762" xr:uid="{EA47FA5E-1092-42A9-B95C-C831A5684A73}"/>
    <cellStyle name="Millares 36 5 4 2 2" xfId="33265" xr:uid="{06717E8D-593B-46E5-B46A-B8AB8D6FAFD2}"/>
    <cellStyle name="Millares 36 5 4 3" xfId="18397" xr:uid="{502C3838-27FE-4FDC-9980-47D2ECD74733}"/>
    <cellStyle name="Millares 36 5 4 3 2" xfId="39900" xr:uid="{F19D5B92-1B6B-443D-8BD0-CB00E5EF83C7}"/>
    <cellStyle name="Millares 36 5 4 4" xfId="25002" xr:uid="{EC1BC387-B18A-4D22-ADC9-5EAE6FB21773}"/>
    <cellStyle name="Millares 36 5 4 5" xfId="46505" xr:uid="{305497C3-67A8-4919-BBF3-22C5717F4988}"/>
    <cellStyle name="Millares 36 5 5" xfId="5635" xr:uid="{D7D5B2DD-8AA8-40AF-9B23-73464C1652E7}"/>
    <cellStyle name="Millares 36 5 5 2" xfId="13901" xr:uid="{4219152A-2A79-4D4A-AE78-B4675E69F513}"/>
    <cellStyle name="Millares 36 5 5 2 2" xfId="35404" xr:uid="{B30C0557-9845-431C-B8FC-7ACC6731EE67}"/>
    <cellStyle name="Millares 36 5 5 3" xfId="20536" xr:uid="{B8DCF5AA-5652-4FAB-96EB-B2D7B6BC9054}"/>
    <cellStyle name="Millares 36 5 5 3 2" xfId="42039" xr:uid="{38989152-630F-450D-9D74-B1EFA8D2D90D}"/>
    <cellStyle name="Millares 36 5 5 4" xfId="27141" xr:uid="{07619B7C-DCDF-4408-935D-8C33D67C0524}"/>
    <cellStyle name="Millares 36 5 5 5" xfId="48644" xr:uid="{1FB40A41-DF4C-4037-A910-D8788AE7FC6D}"/>
    <cellStyle name="Millares 36 5 6" xfId="7276" xr:uid="{B601E3D1-A450-4040-B405-EFA2D9FD52E1}"/>
    <cellStyle name="Millares 36 5 6 2" xfId="28779" xr:uid="{F1D3DF11-9859-47CC-90A5-22F117F1E1A3}"/>
    <cellStyle name="Millares 36 5 7" xfId="8933" xr:uid="{5C7C73D1-D137-463F-85B7-67ABE78A8B93}"/>
    <cellStyle name="Millares 36 5 7 2" xfId="30436" xr:uid="{B04A3CD6-FA87-4E24-87C0-FD6259534DE4}"/>
    <cellStyle name="Millares 36 5 8" xfId="15568" xr:uid="{6D70F5B1-BB44-4C0D-839E-B2DC001F3B3B}"/>
    <cellStyle name="Millares 36 5 8 2" xfId="37071" xr:uid="{0E1975F4-8C92-4CB8-A85C-8C6A3E321E60}"/>
    <cellStyle name="Millares 36 5 9" xfId="22173" xr:uid="{0040BEB3-4E0C-4693-973D-C1BB23EBA86C}"/>
    <cellStyle name="Millares 36 6" xfId="935" xr:uid="{826BFA96-E666-43AB-9ABB-ED68E1EA5A7D}"/>
    <cellStyle name="Millares 36 6 2" xfId="3764" xr:uid="{0847E14A-4D40-46CD-A9D9-07518387A0EF}"/>
    <cellStyle name="Millares 36 6 2 2" xfId="12030" xr:uid="{8E7E3EAB-350E-40B5-86D6-55C339A75FCE}"/>
    <cellStyle name="Millares 36 6 2 2 2" xfId="33533" xr:uid="{97112260-B676-4357-8FA5-6C521B517827}"/>
    <cellStyle name="Millares 36 6 2 3" xfId="18665" xr:uid="{E71D4B90-2BBF-4948-A13F-0173C9A1BA35}"/>
    <cellStyle name="Millares 36 6 2 3 2" xfId="40168" xr:uid="{0EB8D9A8-7393-4048-AB0E-D0F11FC6E0ED}"/>
    <cellStyle name="Millares 36 6 2 4" xfId="25270" xr:uid="{4CA35DF1-A426-4B1F-9C2D-EE5FDABBFC0C}"/>
    <cellStyle name="Millares 36 6 2 5" xfId="46773" xr:uid="{999D26F5-AA14-4B4D-BE24-96C5A697230E}"/>
    <cellStyle name="Millares 36 6 3" xfId="5903" xr:uid="{BD03EC76-3B4C-465A-822B-ECCE1667D94E}"/>
    <cellStyle name="Millares 36 6 3 2" xfId="14169" xr:uid="{AE35029E-F5A3-4E26-A136-B6883F3CC60A}"/>
    <cellStyle name="Millares 36 6 3 2 2" xfId="35672" xr:uid="{BC542A03-563C-4D08-B0F1-CE32824BECC1}"/>
    <cellStyle name="Millares 36 6 3 3" xfId="20804" xr:uid="{F2527143-A211-49AF-9834-6B511889DA18}"/>
    <cellStyle name="Millares 36 6 3 3 2" xfId="42307" xr:uid="{FADB6579-711E-4941-B838-0FE950A23184}"/>
    <cellStyle name="Millares 36 6 3 4" xfId="27409" xr:uid="{BD3A2F2A-D2A5-49E9-946C-59A41110E232}"/>
    <cellStyle name="Millares 36 6 3 5" xfId="48912" xr:uid="{331C1FBD-ADD1-41B5-A3D0-4C22B053A54F}"/>
    <cellStyle name="Millares 36 6 4" xfId="7544" xr:uid="{9C3489F5-75D0-4116-B6D2-94788C689008}"/>
    <cellStyle name="Millares 36 6 4 2" xfId="29047" xr:uid="{1CFCA3BE-5205-480D-8D27-11C4393D8889}"/>
    <cellStyle name="Millares 36 6 5" xfId="9201" xr:uid="{76F53A22-9A55-4288-AE85-367D6C549859}"/>
    <cellStyle name="Millares 36 6 5 2" xfId="30704" xr:uid="{87CFDE53-D132-485A-9AD6-1542ECFE9046}"/>
    <cellStyle name="Millares 36 6 6" xfId="15836" xr:uid="{AACE78D9-3FF8-4D31-AA49-D9A303943D8F}"/>
    <cellStyle name="Millares 36 6 6 2" xfId="37339" xr:uid="{31EB20EA-6162-4050-A096-39EAD67909A0}"/>
    <cellStyle name="Millares 36 6 7" xfId="22441" xr:uid="{FE4DBE5E-2714-46DB-BE75-1E2D8DED4AFE}"/>
    <cellStyle name="Millares 36 6 8" xfId="43944" xr:uid="{971547E4-4FDD-45A0-8E7A-C48C23192BC5}"/>
    <cellStyle name="Millares 36 7" xfId="1196" xr:uid="{D5760830-BB69-48AE-9B6D-7084BD2C524E}"/>
    <cellStyle name="Millares 36 7 2" xfId="4025" xr:uid="{7C8F5AB6-99AA-47AF-A93D-F310D906EE4F}"/>
    <cellStyle name="Millares 36 7 2 2" xfId="12291" xr:uid="{372A31F6-BB4E-4F98-A291-012AD13F512B}"/>
    <cellStyle name="Millares 36 7 2 2 2" xfId="33794" xr:uid="{D7385725-472A-4D71-8B00-E9FA9610505C}"/>
    <cellStyle name="Millares 36 7 2 3" xfId="18926" xr:uid="{85CFB2C7-C6B6-4B0E-82AC-7DC21ABFA9C0}"/>
    <cellStyle name="Millares 36 7 2 3 2" xfId="40429" xr:uid="{7AC6ABE2-5099-4CC3-B24F-CE13F56E6DFB}"/>
    <cellStyle name="Millares 36 7 2 4" xfId="25531" xr:uid="{1FCD3ED9-D7CF-4DEE-8D7D-4EFB09840DC9}"/>
    <cellStyle name="Millares 36 7 2 5" xfId="47034" xr:uid="{ABBC8DE5-76EC-400B-8C59-6542959F4856}"/>
    <cellStyle name="Millares 36 7 3" xfId="6164" xr:uid="{D65E66D0-418A-4ED3-8EF8-F01C65156D45}"/>
    <cellStyle name="Millares 36 7 3 2" xfId="14430" xr:uid="{26F46211-58F8-4070-8F0A-B474C458E7B7}"/>
    <cellStyle name="Millares 36 7 3 2 2" xfId="35933" xr:uid="{2BD8A06D-0778-4028-B0A1-12E6FCB6A072}"/>
    <cellStyle name="Millares 36 7 3 3" xfId="21065" xr:uid="{3E4A7CCD-79AF-421E-B10F-A608846DD20B}"/>
    <cellStyle name="Millares 36 7 3 3 2" xfId="42568" xr:uid="{4D29F798-03E5-4545-B62B-16667A9BE5DE}"/>
    <cellStyle name="Millares 36 7 3 4" xfId="27670" xr:uid="{D7C1641F-158F-4AC6-86CE-522D10AD6D4C}"/>
    <cellStyle name="Millares 36 7 3 5" xfId="49173" xr:uid="{D17C3D5C-6F76-4C23-A9CC-7D75CC8247D2}"/>
    <cellStyle name="Millares 36 7 4" xfId="7805" xr:uid="{C482433A-BB65-4266-BAED-181C55237137}"/>
    <cellStyle name="Millares 36 7 4 2" xfId="29308" xr:uid="{900E6DBA-58D4-404D-A418-4450B4D40CC5}"/>
    <cellStyle name="Millares 36 7 5" xfId="9462" xr:uid="{389769AB-30D0-45B8-9683-A47EA1819E25}"/>
    <cellStyle name="Millares 36 7 5 2" xfId="30965" xr:uid="{ED673BB6-8C56-4840-B079-2F310C115C87}"/>
    <cellStyle name="Millares 36 7 6" xfId="16097" xr:uid="{7E9C8B00-B5FF-4512-BB11-A3AC99ACB635}"/>
    <cellStyle name="Millares 36 7 6 2" xfId="37600" xr:uid="{4BE1D654-A588-4109-ACA7-186124CFFECC}"/>
    <cellStyle name="Millares 36 7 7" xfId="22702" xr:uid="{EDEBF456-FE30-4302-8BD2-19AE0C200652}"/>
    <cellStyle name="Millares 36 7 8" xfId="44205" xr:uid="{62E9AA42-F89A-4A33-9FB9-E7B5D5C9AB45}"/>
    <cellStyle name="Millares 36 8" xfId="1884" xr:uid="{5E5D6335-7347-48D1-B318-9D8B4924FBAB}"/>
    <cellStyle name="Millares 36 8 2" xfId="10150" xr:uid="{1E41A1CF-B42E-4795-9230-D6E6CE528F88}"/>
    <cellStyle name="Millares 36 8 2 2" xfId="31653" xr:uid="{0D0C0E66-45C1-44B7-B731-A724FDF2FB9E}"/>
    <cellStyle name="Millares 36 8 3" xfId="16785" xr:uid="{F8F34C38-3C19-4E52-82AA-DC83F5436862}"/>
    <cellStyle name="Millares 36 8 3 2" xfId="38288" xr:uid="{355A1F48-236F-477F-B38A-ED3476A2B531}"/>
    <cellStyle name="Millares 36 8 4" xfId="23390" xr:uid="{52A685D3-9A3A-444F-BC16-8DAB03B100AB}"/>
    <cellStyle name="Millares 36 8 5" xfId="44893" xr:uid="{E8F3EC9E-6794-4CCF-9A28-1CDDE3ED6B09}"/>
    <cellStyle name="Millares 36 9" xfId="2569" xr:uid="{DFD964CE-A7C7-42DF-BC71-4E5ED0649666}"/>
    <cellStyle name="Millares 36 9 2" xfId="10835" xr:uid="{386CEB8F-A2D9-4D2E-B4DB-D5F19ED1CD1A}"/>
    <cellStyle name="Millares 36 9 2 2" xfId="32338" xr:uid="{94D88606-6CE4-448C-96DE-5B5CD9B14BED}"/>
    <cellStyle name="Millares 36 9 3" xfId="17470" xr:uid="{86A4171E-0B4F-4FF0-BA91-23CED2C8C00C}"/>
    <cellStyle name="Millares 36 9 3 2" xfId="38973" xr:uid="{F448E142-408E-4925-AB1E-291617C4B48E}"/>
    <cellStyle name="Millares 36 9 4" xfId="24075" xr:uid="{34674F33-D415-4E32-A5C5-8AC464C36FDA}"/>
    <cellStyle name="Millares 36 9 5" xfId="45578" xr:uid="{C4C4D368-40F4-4E52-B987-42EA5D4B6EEE}"/>
    <cellStyle name="Millares 37" xfId="573" xr:uid="{F3824E03-7E9D-4EBC-866C-F8F4D8DFA5FD}"/>
    <cellStyle name="Millares 37 10" xfId="7184" xr:uid="{CCE62C6D-0FEA-4E48-8D72-65FAF8AF7505}"/>
    <cellStyle name="Millares 37 10 2" xfId="28687" xr:uid="{27A8F075-D235-4F2B-B77C-9E3E832A0E59}"/>
    <cellStyle name="Millares 37 11" xfId="8840" xr:uid="{B48F1F2F-5D57-4E20-AB92-35806075F7B2}"/>
    <cellStyle name="Millares 37 11 2" xfId="30343" xr:uid="{AAECB22C-1B21-43ED-B7B7-FA4CCBD73635}"/>
    <cellStyle name="Millares 37 12" xfId="15476" xr:uid="{7F470CA7-6810-4A57-B2C9-5A2A9AAB4925}"/>
    <cellStyle name="Millares 37 12 2" xfId="36979" xr:uid="{ED4FB692-9961-4A0A-B674-BB98E37B7441}"/>
    <cellStyle name="Millares 37 13" xfId="22081" xr:uid="{29C2B69A-59AB-41DD-9D9E-D2F128E79452}"/>
    <cellStyle name="Millares 37 14" xfId="43584" xr:uid="{76139A93-02E2-4711-8158-E7E8B4FEFA5D}"/>
    <cellStyle name="Millares 37 2" xfId="855" xr:uid="{8875F789-18C1-47F3-9857-ADB671F3B626}"/>
    <cellStyle name="Millares 37 2 10" xfId="43864" xr:uid="{21383461-A033-4041-8B7A-25F5B6511B08}"/>
    <cellStyle name="Millares 37 2 2" xfId="1801" xr:uid="{54C597C2-9CD0-46C3-B185-FCB63E0E61F4}"/>
    <cellStyle name="Millares 37 2 2 2" xfId="4630" xr:uid="{7DA157B9-1D4E-41ED-B369-2EDFEE6B79B2}"/>
    <cellStyle name="Millares 37 2 2 2 2" xfId="12896" xr:uid="{EFFB1588-9792-4AC0-B021-CE45DE9E127E}"/>
    <cellStyle name="Millares 37 2 2 2 2 2" xfId="34399" xr:uid="{73ADB901-CC00-4D3B-BDBA-F33818844ECB}"/>
    <cellStyle name="Millares 37 2 2 2 3" xfId="19531" xr:uid="{3B25D719-E11C-4D8C-B99E-ABDC5E53CCDA}"/>
    <cellStyle name="Millares 37 2 2 2 3 2" xfId="41034" xr:uid="{CC36831D-9889-4ED7-A6C8-E5E0E865710F}"/>
    <cellStyle name="Millares 37 2 2 2 4" xfId="26136" xr:uid="{CE05E433-0699-455B-ADA8-5D2C1301DD11}"/>
    <cellStyle name="Millares 37 2 2 2 5" xfId="47639" xr:uid="{F5AB26D4-45ED-4438-8BFD-F750CF6BBEB0}"/>
    <cellStyle name="Millares 37 2 2 3" xfId="6769" xr:uid="{63DD25B5-5B51-4B77-A77E-F87AD0DCAA32}"/>
    <cellStyle name="Millares 37 2 2 3 2" xfId="15035" xr:uid="{E24980F0-CF0C-4733-A86A-5453E23EC7A7}"/>
    <cellStyle name="Millares 37 2 2 3 2 2" xfId="36538" xr:uid="{4292B38D-5340-4778-8282-A2BA46AE196F}"/>
    <cellStyle name="Millares 37 2 2 3 3" xfId="21670" xr:uid="{5B4F5987-9BC3-48EC-B370-451A53FFBBDB}"/>
    <cellStyle name="Millares 37 2 2 3 3 2" xfId="43173" xr:uid="{3BCC3AE8-FAE0-4A31-8AA2-6A64646993B2}"/>
    <cellStyle name="Millares 37 2 2 3 4" xfId="28275" xr:uid="{837BB60B-FDCB-4540-B94D-4EB36B0AA9D6}"/>
    <cellStyle name="Millares 37 2 2 3 5" xfId="49778" xr:uid="{5E26DB25-5EA3-4DC4-A4EC-5A296F57BECF}"/>
    <cellStyle name="Millares 37 2 2 4" xfId="8410" xr:uid="{159EA7BC-9920-42DA-9000-30CA8E12805F}"/>
    <cellStyle name="Millares 37 2 2 4 2" xfId="29913" xr:uid="{39F8113A-56D1-426D-A8EB-A1212FE454DC}"/>
    <cellStyle name="Millares 37 2 2 5" xfId="10067" xr:uid="{2D40FDDF-9357-4932-BF3A-A186E764193B}"/>
    <cellStyle name="Millares 37 2 2 5 2" xfId="31570" xr:uid="{314B6519-3D43-4725-9E74-70BDD6833F3E}"/>
    <cellStyle name="Millares 37 2 2 6" xfId="16702" xr:uid="{C93BDF14-C92F-4AEB-B3D8-EEBD3C06803D}"/>
    <cellStyle name="Millares 37 2 2 6 2" xfId="38205" xr:uid="{4EE13A54-47FC-4B43-9D9D-94A07286E568}"/>
    <cellStyle name="Millares 37 2 2 7" xfId="23307" xr:uid="{AAA5E5CE-5DA3-49D9-8BF6-2B7BEE08D92A}"/>
    <cellStyle name="Millares 37 2 2 8" xfId="44810" xr:uid="{3ADA8F67-0BA7-4F08-AF53-578102E2B83B}"/>
    <cellStyle name="Millares 37 2 3" xfId="2488" xr:uid="{F6F2E1FC-1FC6-4DCA-9F03-5DB1D6A2220B}"/>
    <cellStyle name="Millares 37 2 3 2" xfId="10754" xr:uid="{7C9B7373-00D7-42AB-AE08-C4EEB35038F5}"/>
    <cellStyle name="Millares 37 2 3 2 2" xfId="32257" xr:uid="{5D7C359A-CFE6-4BB6-842A-50ECC1E1EE55}"/>
    <cellStyle name="Millares 37 2 3 3" xfId="17389" xr:uid="{2EC0C793-E554-4928-8FF2-C49EDC54E5BD}"/>
    <cellStyle name="Millares 37 2 3 3 2" xfId="38892" xr:uid="{6C623B5F-CEB8-40E0-8AFC-8FFF75D68693}"/>
    <cellStyle name="Millares 37 2 3 4" xfId="23994" xr:uid="{577FB25B-A38C-453F-8973-BE6AC4EC514B}"/>
    <cellStyle name="Millares 37 2 3 5" xfId="45497" xr:uid="{66124C47-676D-48F0-A023-4C0BE465ACB8}"/>
    <cellStyle name="Millares 37 2 4" xfId="3684" xr:uid="{51127DC4-793D-4893-A0D4-69ED37349C23}"/>
    <cellStyle name="Millares 37 2 4 2" xfId="11950" xr:uid="{C728CFF2-2B95-406A-AC3A-3A4D220ED854}"/>
    <cellStyle name="Millares 37 2 4 2 2" xfId="33453" xr:uid="{ED888AF0-4A40-40E8-8BAC-34AD906DF137}"/>
    <cellStyle name="Millares 37 2 4 3" xfId="18585" xr:uid="{9B2FE499-2A3F-47E4-8C52-A166CAD471C5}"/>
    <cellStyle name="Millares 37 2 4 3 2" xfId="40088" xr:uid="{20D8C936-A865-4233-ABE7-8F7EF311BBB0}"/>
    <cellStyle name="Millares 37 2 4 4" xfId="25190" xr:uid="{9BCE42F9-E799-48A4-A5B6-DE8042F225C0}"/>
    <cellStyle name="Millares 37 2 4 5" xfId="46693" xr:uid="{8B6C982D-DE71-4D28-AAD8-EA7396F99D89}"/>
    <cellStyle name="Millares 37 2 5" xfId="5823" xr:uid="{A2F71F4C-B413-4228-A76E-511A8A4E67BD}"/>
    <cellStyle name="Millares 37 2 5 2" xfId="14089" xr:uid="{AAFDE266-D4C3-4E6D-A04D-6CDE29E78963}"/>
    <cellStyle name="Millares 37 2 5 2 2" xfId="35592" xr:uid="{AE17D0F2-1126-40D6-B8D0-FEA2FFACC45A}"/>
    <cellStyle name="Millares 37 2 5 3" xfId="20724" xr:uid="{15573600-D0DD-4813-A897-1D09F9539B68}"/>
    <cellStyle name="Millares 37 2 5 3 2" xfId="42227" xr:uid="{E65E377C-7FE5-459B-A7F9-02ACFAFF3357}"/>
    <cellStyle name="Millares 37 2 5 4" xfId="27329" xr:uid="{DE4B44BB-31F2-4780-A71E-CDC8AB4B1089}"/>
    <cellStyle name="Millares 37 2 5 5" xfId="48832" xr:uid="{A23FDE6A-06E0-400F-AB2E-4DB6E96B1635}"/>
    <cellStyle name="Millares 37 2 6" xfId="7464" xr:uid="{34774229-DACE-4A0F-9FDA-EBA6C46D10F3}"/>
    <cellStyle name="Millares 37 2 6 2" xfId="28967" xr:uid="{37731811-326E-4D1E-936A-41F018E0190B}"/>
    <cellStyle name="Millares 37 2 7" xfId="9121" xr:uid="{0A513234-FF69-4D48-91AC-E9363968F30D}"/>
    <cellStyle name="Millares 37 2 7 2" xfId="30624" xr:uid="{AED8C346-077C-4A54-889E-F75378BFCFD9}"/>
    <cellStyle name="Millares 37 2 8" xfId="15756" xr:uid="{1E02C316-D4ED-47E8-8308-EC0736DEB958}"/>
    <cellStyle name="Millares 37 2 8 2" xfId="37259" xr:uid="{DCC620FC-73DE-4531-BB7D-B1BABCB57FB8}"/>
    <cellStyle name="Millares 37 2 9" xfId="22361" xr:uid="{D2314E36-C0A9-49AF-9C3B-42F34140FA19}"/>
    <cellStyle name="Millares 37 3" xfId="1125" xr:uid="{EFF44493-EE2B-4C77-8082-27DB04DCDDA3}"/>
    <cellStyle name="Millares 37 3 2" xfId="3954" xr:uid="{9A520AF3-AFEE-412F-827C-F02BEE736A10}"/>
    <cellStyle name="Millares 37 3 2 2" xfId="12220" xr:uid="{FE177BF5-C1A3-4A7D-A296-C7EA60156293}"/>
    <cellStyle name="Millares 37 3 2 2 2" xfId="33723" xr:uid="{5BC0E832-325B-470F-883C-392C771E0D1F}"/>
    <cellStyle name="Millares 37 3 2 3" xfId="18855" xr:uid="{1A3C13C3-F281-4CC0-959B-62A29F235282}"/>
    <cellStyle name="Millares 37 3 2 3 2" xfId="40358" xr:uid="{52065CC9-28C1-45A7-9D24-787E2D1072F9}"/>
    <cellStyle name="Millares 37 3 2 4" xfId="25460" xr:uid="{70B62C35-665E-4C92-822B-D1B3A21F1668}"/>
    <cellStyle name="Millares 37 3 2 5" xfId="46963" xr:uid="{BDDAB9B4-BABF-438A-9407-90A37FE17294}"/>
    <cellStyle name="Millares 37 3 3" xfId="6093" xr:uid="{2EF8ADA3-E52C-4B7F-B0C9-E2312B797BA6}"/>
    <cellStyle name="Millares 37 3 3 2" xfId="14359" xr:uid="{BB78ECC4-04DC-4697-A5EC-796789FF678C}"/>
    <cellStyle name="Millares 37 3 3 2 2" xfId="35862" xr:uid="{863FB2B6-AB70-48A7-A9C0-7AED94E9F2A7}"/>
    <cellStyle name="Millares 37 3 3 3" xfId="20994" xr:uid="{5BD1C015-CBC7-45E9-91C4-DFFFA22A764F}"/>
    <cellStyle name="Millares 37 3 3 3 2" xfId="42497" xr:uid="{4EFC471C-0AE0-4856-8299-3C656820D990}"/>
    <cellStyle name="Millares 37 3 3 4" xfId="27599" xr:uid="{2261A59B-AAB1-4E64-BFF1-574FEC7D2449}"/>
    <cellStyle name="Millares 37 3 3 5" xfId="49102" xr:uid="{D3736F17-49C1-49BC-B6B1-D5CE1F84A9AF}"/>
    <cellStyle name="Millares 37 3 4" xfId="7734" xr:uid="{AD014220-4E55-4132-B322-BDBC60932B39}"/>
    <cellStyle name="Millares 37 3 4 2" xfId="29237" xr:uid="{85566072-4537-4A2D-8CAE-66DF068EAD4A}"/>
    <cellStyle name="Millares 37 3 5" xfId="9391" xr:uid="{4E45FCE1-FC51-4968-BAA0-96696E02BE68}"/>
    <cellStyle name="Millares 37 3 5 2" xfId="30894" xr:uid="{EEF3F5A6-306D-4347-AF62-8A11B60B8D2C}"/>
    <cellStyle name="Millares 37 3 6" xfId="16026" xr:uid="{596F1687-F06B-4C60-8831-56986A6E37D0}"/>
    <cellStyle name="Millares 37 3 6 2" xfId="37529" xr:uid="{49A242AE-9883-4C52-9ED2-EEF8028C7B36}"/>
    <cellStyle name="Millares 37 3 7" xfId="22631" xr:uid="{E13B26C7-387B-4479-B389-0FA585049FC8}"/>
    <cellStyle name="Millares 37 3 8" xfId="44134" xr:uid="{473CC865-4232-407B-A211-7562552F2CF7}"/>
    <cellStyle name="Millares 37 4" xfId="1521" xr:uid="{0BEA79AE-5200-4F2D-B806-AF703974B38B}"/>
    <cellStyle name="Millares 37 4 2" xfId="4350" xr:uid="{4C38151A-11AB-4738-B743-7D4EAF245427}"/>
    <cellStyle name="Millares 37 4 2 2" xfId="12616" xr:uid="{F3816C27-EEFD-4EB3-ACA8-E7F9EBAD6FA7}"/>
    <cellStyle name="Millares 37 4 2 2 2" xfId="34119" xr:uid="{0DD9237B-443F-4E41-B15C-9C60AEF7387A}"/>
    <cellStyle name="Millares 37 4 2 3" xfId="19251" xr:uid="{076311A0-6B32-490C-9062-0A08F8EC9507}"/>
    <cellStyle name="Millares 37 4 2 3 2" xfId="40754" xr:uid="{3A55AB5E-AE27-4BE0-8101-A7AAEA07A149}"/>
    <cellStyle name="Millares 37 4 2 4" xfId="25856" xr:uid="{D615868C-CBD2-40AE-A389-12B999A7EC3F}"/>
    <cellStyle name="Millares 37 4 2 5" xfId="47359" xr:uid="{04AB674A-C852-450D-965B-6438D307DEF7}"/>
    <cellStyle name="Millares 37 4 3" xfId="6489" xr:uid="{318EBE23-D601-4BF6-83D0-7984FCA0915D}"/>
    <cellStyle name="Millares 37 4 3 2" xfId="14755" xr:uid="{1C9B310C-A979-491F-B605-1C7EEB735824}"/>
    <cellStyle name="Millares 37 4 3 2 2" xfId="36258" xr:uid="{A862EAFC-EE53-4950-AB54-51416C225E06}"/>
    <cellStyle name="Millares 37 4 3 3" xfId="21390" xr:uid="{6296B5A3-8F78-4D38-A1DB-B6E1738E6EE5}"/>
    <cellStyle name="Millares 37 4 3 3 2" xfId="42893" xr:uid="{838D0499-F49F-4E32-BD5B-1138C634AED8}"/>
    <cellStyle name="Millares 37 4 3 4" xfId="27995" xr:uid="{50EF93D0-E556-4889-8E1E-49347B9CE959}"/>
    <cellStyle name="Millares 37 4 3 5" xfId="49498" xr:uid="{0E554DE8-C2FC-4034-9644-793791D35A9D}"/>
    <cellStyle name="Millares 37 4 4" xfId="8130" xr:uid="{27952195-6123-4749-B274-6808A66FC609}"/>
    <cellStyle name="Millares 37 4 4 2" xfId="29633" xr:uid="{DAD2EBEF-267A-421C-AE01-B46799E52C86}"/>
    <cellStyle name="Millares 37 4 5" xfId="9787" xr:uid="{E8DE3E6C-889A-4AA2-AF3A-0BF8D1CB82AD}"/>
    <cellStyle name="Millares 37 4 5 2" xfId="31290" xr:uid="{06C3F2A1-D9C5-4551-802F-C7A2ECB7BD06}"/>
    <cellStyle name="Millares 37 4 6" xfId="16422" xr:uid="{CD4E691F-4B71-444E-8A96-9DC3592BF246}"/>
    <cellStyle name="Millares 37 4 6 2" xfId="37925" xr:uid="{86E5B6C6-D925-4B49-BE4B-BC715329DD71}"/>
    <cellStyle name="Millares 37 4 7" xfId="23027" xr:uid="{11FCF0B3-F5F4-4D68-9C97-EBA6886C0F45}"/>
    <cellStyle name="Millares 37 4 8" xfId="44530" xr:uid="{DFE94E11-24D0-44BB-B65A-A3FB286D4C99}"/>
    <cellStyle name="Millares 37 5" xfId="2208" xr:uid="{E00C5783-9A00-4B99-8CDC-34223B819E44}"/>
    <cellStyle name="Millares 37 5 2" xfId="10474" xr:uid="{4233DA3B-A887-4A2D-B926-CCAC48110B5F}"/>
    <cellStyle name="Millares 37 5 2 2" xfId="31977" xr:uid="{D1581CAB-9858-43C3-8649-E0807A8D771E}"/>
    <cellStyle name="Millares 37 5 3" xfId="17109" xr:uid="{A464AF9E-7BD6-4177-AAE9-AE22A22CA013}"/>
    <cellStyle name="Millares 37 5 3 2" xfId="38612" xr:uid="{155EF34E-5224-4FE3-AF18-F71DBE9BE025}"/>
    <cellStyle name="Millares 37 5 4" xfId="23714" xr:uid="{3891C3F5-246D-4AE6-BB87-2946F380F8CD}"/>
    <cellStyle name="Millares 37 5 5" xfId="45217" xr:uid="{1262026E-4BA3-4BDC-9E07-5F070F0362A3}"/>
    <cellStyle name="Millares 37 6" xfId="3005" xr:uid="{7A94929B-00AA-417E-814B-DE13E495FA11}"/>
    <cellStyle name="Millares 37 6 2" xfId="11271" xr:uid="{05F16461-EE38-4CCF-B678-4A694E09902C}"/>
    <cellStyle name="Millares 37 6 2 2" xfId="32774" xr:uid="{9EC5AC14-5A8F-4789-8A92-20B153ABD1C7}"/>
    <cellStyle name="Millares 37 6 3" xfId="17906" xr:uid="{667F13AA-5625-45E1-86C7-22584106FE69}"/>
    <cellStyle name="Millares 37 6 3 2" xfId="39409" xr:uid="{FB3DE487-256D-4FD7-AC30-01553569273A}"/>
    <cellStyle name="Millares 37 6 4" xfId="24511" xr:uid="{578FEAD2-A7E5-460F-9C1E-7F7CF09CDE59}"/>
    <cellStyle name="Millares 37 6 5" xfId="46014" xr:uid="{F1AE7B21-C18E-4D79-91E6-0F15EB773FC0}"/>
    <cellStyle name="Millares 37 7" xfId="3404" xr:uid="{814C67ED-91AE-4479-B510-436D048B7331}"/>
    <cellStyle name="Millares 37 7 2" xfId="11670" xr:uid="{1FD983E2-0BA9-4F54-95B0-98116E8450C0}"/>
    <cellStyle name="Millares 37 7 2 2" xfId="33173" xr:uid="{797C218A-A5F7-41EE-901A-065F10CF9EA9}"/>
    <cellStyle name="Millares 37 7 3" xfId="18305" xr:uid="{F2B6ECEF-4C02-4E4F-ADB2-E57C00653132}"/>
    <cellStyle name="Millares 37 7 3 2" xfId="39808" xr:uid="{75C3E86E-FB2A-4C3A-AEB1-034FC23EC2D2}"/>
    <cellStyle name="Millares 37 7 4" xfId="24910" xr:uid="{937F53AA-BD49-4495-BBD6-D4B2F46A6F98}"/>
    <cellStyle name="Millares 37 7 5" xfId="46413" xr:uid="{DB2E3136-C96F-4D35-9F61-DEBFC95FF0BA}"/>
    <cellStyle name="Millares 37 8" xfId="5149" xr:uid="{91A7A395-1074-49B5-B6C3-F62F83B06788}"/>
    <cellStyle name="Millares 37 8 2" xfId="13415" xr:uid="{D7394835-31FC-4DD0-A135-480FC0AA6F4C}"/>
    <cellStyle name="Millares 37 8 2 2" xfId="34918" xr:uid="{7F11DDE5-8679-41A7-90E0-F648A4929658}"/>
    <cellStyle name="Millares 37 8 3" xfId="20050" xr:uid="{E2F25415-6B90-48C7-B17E-DA11DD2C29E4}"/>
    <cellStyle name="Millares 37 8 3 2" xfId="41553" xr:uid="{4D3490B4-DD83-416B-91BA-5A7A71E1346A}"/>
    <cellStyle name="Millares 37 8 4" xfId="26655" xr:uid="{1E1B1E09-19C5-43C5-BFA3-455930909D2F}"/>
    <cellStyle name="Millares 37 8 5" xfId="48158" xr:uid="{2A77FBBA-197C-497D-8E4D-BEE0CDFE491B}"/>
    <cellStyle name="Millares 37 9" xfId="5543" xr:uid="{5EEC5A15-82CC-4050-BDA3-246EFDB4AF2D}"/>
    <cellStyle name="Millares 37 9 2" xfId="13809" xr:uid="{755E2733-CB2E-4858-8C8A-BFE8EDF1566A}"/>
    <cellStyle name="Millares 37 9 2 2" xfId="35312" xr:uid="{638E89CC-5951-4A18-8B32-A3201EB518F0}"/>
    <cellStyle name="Millares 37 9 3" xfId="20444" xr:uid="{2DA672BE-961A-4F2C-8BFE-BEAA8A188343}"/>
    <cellStyle name="Millares 37 9 3 2" xfId="41947" xr:uid="{E81FDCD9-8669-453F-A0AC-6B7E17759890}"/>
    <cellStyle name="Millares 37 9 4" xfId="27049" xr:uid="{AB00AE28-233D-4E32-8AC9-10DA57E29A5D}"/>
    <cellStyle name="Millares 37 9 5" xfId="48552" xr:uid="{A8021971-AA7B-4F9A-B136-58E90BBCE580}"/>
    <cellStyle name="Millares 38" xfId="572" xr:uid="{7F5659CF-83B7-4773-B2F2-B87D89BBA703}"/>
    <cellStyle name="Millares 38 10" xfId="7183" xr:uid="{553FB6A2-408A-4285-9176-20E87557933B}"/>
    <cellStyle name="Millares 38 10 2" xfId="28686" xr:uid="{73778DFF-89FC-4511-B92B-2E880F6FF080}"/>
    <cellStyle name="Millares 38 11" xfId="8839" xr:uid="{8BDB58A6-95F6-4DFF-B02F-27115E8C553E}"/>
    <cellStyle name="Millares 38 11 2" xfId="30342" xr:uid="{F3A38C4C-9741-43D3-9F79-3E7898334411}"/>
    <cellStyle name="Millares 38 12" xfId="15475" xr:uid="{86CB9B5D-6946-4F18-88E9-57256956381E}"/>
    <cellStyle name="Millares 38 12 2" xfId="36978" xr:uid="{3EEA8E16-92B0-4367-AE49-A85E09982500}"/>
    <cellStyle name="Millares 38 13" xfId="22080" xr:uid="{BDD16C2B-E48C-45D2-9E27-69E4F7979C93}"/>
    <cellStyle name="Millares 38 14" xfId="43583" xr:uid="{F456C3B7-4F22-4612-BEE2-D18AF56C1CE4}"/>
    <cellStyle name="Millares 38 2" xfId="854" xr:uid="{F7BBA935-D1DE-4544-8D5C-63DE0123BAD6}"/>
    <cellStyle name="Millares 38 2 10" xfId="43863" xr:uid="{6A9D933C-0A12-41F8-9BB0-21287CAA95D5}"/>
    <cellStyle name="Millares 38 2 2" xfId="1800" xr:uid="{5036A0E3-EE0B-490D-AA48-129980C270D8}"/>
    <cellStyle name="Millares 38 2 2 2" xfId="4629" xr:uid="{EA23C3A6-0618-4062-93BD-E8E81BEF4FAA}"/>
    <cellStyle name="Millares 38 2 2 2 2" xfId="12895" xr:uid="{B82D43EE-DD32-488D-9380-7EEB4E2A3B74}"/>
    <cellStyle name="Millares 38 2 2 2 2 2" xfId="34398" xr:uid="{89FD1F5B-77B3-4960-A69E-AE284FDD0802}"/>
    <cellStyle name="Millares 38 2 2 2 3" xfId="19530" xr:uid="{02A44A59-8B9A-43CA-BA60-18CE8DC73A64}"/>
    <cellStyle name="Millares 38 2 2 2 3 2" xfId="41033" xr:uid="{2355D61F-5319-40F9-BF68-1B5FF7A3C1B6}"/>
    <cellStyle name="Millares 38 2 2 2 4" xfId="26135" xr:uid="{5601402A-A984-4DCC-A99B-EF9C2251AF6E}"/>
    <cellStyle name="Millares 38 2 2 2 5" xfId="47638" xr:uid="{E3362E1D-7100-497C-AB27-3F75A398D392}"/>
    <cellStyle name="Millares 38 2 2 3" xfId="6768" xr:uid="{7BE444D1-024B-45FE-A8CC-80BB1D0C4089}"/>
    <cellStyle name="Millares 38 2 2 3 2" xfId="15034" xr:uid="{CFCC9AE6-B37C-407E-96CF-625778DFE92C}"/>
    <cellStyle name="Millares 38 2 2 3 2 2" xfId="36537" xr:uid="{1BAEF4FF-ED7C-4E3B-8452-D408D2962BE0}"/>
    <cellStyle name="Millares 38 2 2 3 3" xfId="21669" xr:uid="{794B8030-E521-445B-BB62-4CE8F1F32011}"/>
    <cellStyle name="Millares 38 2 2 3 3 2" xfId="43172" xr:uid="{19B6E168-CB03-42BA-8251-F1B6E148982C}"/>
    <cellStyle name="Millares 38 2 2 3 4" xfId="28274" xr:uid="{CDCE2793-79BC-4C0C-8BD5-3E8C9811B6C5}"/>
    <cellStyle name="Millares 38 2 2 3 5" xfId="49777" xr:uid="{FBEB00F5-61D3-4831-9610-B2F48B84AD83}"/>
    <cellStyle name="Millares 38 2 2 4" xfId="8409" xr:uid="{1EF54B07-CD8C-43E7-A7B8-44F8138EBE8B}"/>
    <cellStyle name="Millares 38 2 2 4 2" xfId="29912" xr:uid="{3D31A4FF-F968-4F50-9D44-AFC39E0768A8}"/>
    <cellStyle name="Millares 38 2 2 5" xfId="10066" xr:uid="{7A5BD59D-E5AD-4E59-ACA8-E3EB6E963799}"/>
    <cellStyle name="Millares 38 2 2 5 2" xfId="31569" xr:uid="{A245C5D0-58A9-44E5-BD00-D99729DCA282}"/>
    <cellStyle name="Millares 38 2 2 6" xfId="16701" xr:uid="{C98F3267-7C51-47AE-851E-30D8CEFF01C8}"/>
    <cellStyle name="Millares 38 2 2 6 2" xfId="38204" xr:uid="{3ACB67B1-43B5-4EB4-AA12-EC0135A2A224}"/>
    <cellStyle name="Millares 38 2 2 7" xfId="23306" xr:uid="{C5C11A30-4C3C-4C89-9BD4-39A0BB844BF3}"/>
    <cellStyle name="Millares 38 2 2 8" xfId="44809" xr:uid="{79E25828-5C6E-43E7-BAAC-3E253C149761}"/>
    <cellStyle name="Millares 38 2 3" xfId="2487" xr:uid="{8A986784-97B5-420B-AC12-46D9C88C9E70}"/>
    <cellStyle name="Millares 38 2 3 2" xfId="10753" xr:uid="{1ED2EBAD-EC47-49DD-8B6C-6D19B972EC5B}"/>
    <cellStyle name="Millares 38 2 3 2 2" xfId="32256" xr:uid="{34DED139-D671-4C56-B8FD-15CE70E86A31}"/>
    <cellStyle name="Millares 38 2 3 3" xfId="17388" xr:uid="{F02AE27C-DB5D-47A1-B71A-24AC61496592}"/>
    <cellStyle name="Millares 38 2 3 3 2" xfId="38891" xr:uid="{1A5307AA-F838-44D9-A29F-5E08512C1E3E}"/>
    <cellStyle name="Millares 38 2 3 4" xfId="23993" xr:uid="{6210279C-46A1-4747-A773-C6EA74BED4A7}"/>
    <cellStyle name="Millares 38 2 3 5" xfId="45496" xr:uid="{428AA6EF-E0AB-49BE-ABC6-52BEDAAAA7B0}"/>
    <cellStyle name="Millares 38 2 4" xfId="3683" xr:uid="{CCE35052-52E2-4323-8A3E-23318E4E5E90}"/>
    <cellStyle name="Millares 38 2 4 2" xfId="11949" xr:uid="{0C9D2391-36B7-44C2-A386-650A3504E4A7}"/>
    <cellStyle name="Millares 38 2 4 2 2" xfId="33452" xr:uid="{33130FF0-0FAB-486C-9DDA-AB5D8077AD8D}"/>
    <cellStyle name="Millares 38 2 4 3" xfId="18584" xr:uid="{AD5C20A8-C1FD-425B-A9EC-8C86D1799875}"/>
    <cellStyle name="Millares 38 2 4 3 2" xfId="40087" xr:uid="{F8D1FDFC-0AD2-4CCE-AAB4-A29AB014B088}"/>
    <cellStyle name="Millares 38 2 4 4" xfId="25189" xr:uid="{F6CB10E7-6DC1-48DE-86F5-354A371F63D0}"/>
    <cellStyle name="Millares 38 2 4 5" xfId="46692" xr:uid="{395949C6-0F30-49E4-B7B1-BF22B0953508}"/>
    <cellStyle name="Millares 38 2 5" xfId="5822" xr:uid="{ABFD283D-3E6E-4AC1-A8D5-DCE3FF39EB49}"/>
    <cellStyle name="Millares 38 2 5 2" xfId="14088" xr:uid="{8B96811F-1D80-44B6-A2E7-C77CBA742973}"/>
    <cellStyle name="Millares 38 2 5 2 2" xfId="35591" xr:uid="{B032D5EB-2BD0-461B-A2BE-C58817C2C13E}"/>
    <cellStyle name="Millares 38 2 5 3" xfId="20723" xr:uid="{2D683F51-B9E9-411F-9562-98855488E5A3}"/>
    <cellStyle name="Millares 38 2 5 3 2" xfId="42226" xr:uid="{BD67B74B-9A75-4BD3-8067-ADCED6B4C62A}"/>
    <cellStyle name="Millares 38 2 5 4" xfId="27328" xr:uid="{5D702883-297F-466D-A182-A67E0B3C7734}"/>
    <cellStyle name="Millares 38 2 5 5" xfId="48831" xr:uid="{BA0D54EE-A2C8-444E-A9F1-CB849F851745}"/>
    <cellStyle name="Millares 38 2 6" xfId="7463" xr:uid="{8974F1D3-2A7D-430B-BE18-371612460E68}"/>
    <cellStyle name="Millares 38 2 6 2" xfId="28966" xr:uid="{15736FBF-A40A-4C94-A66C-C34F9467008B}"/>
    <cellStyle name="Millares 38 2 7" xfId="9120" xr:uid="{88C438E8-D5BC-41C3-ABD5-975F83E2F772}"/>
    <cellStyle name="Millares 38 2 7 2" xfId="30623" xr:uid="{1F33804B-9BC2-42B9-9D8E-B60A78C04300}"/>
    <cellStyle name="Millares 38 2 8" xfId="15755" xr:uid="{C6FF39F6-FEDC-4874-A639-7A688CDC2615}"/>
    <cellStyle name="Millares 38 2 8 2" xfId="37258" xr:uid="{6BFB16DB-316F-455B-BBED-D9288663C302}"/>
    <cellStyle name="Millares 38 2 9" xfId="22360" xr:uid="{300F6BB2-38A2-46D1-BC7C-C920915846B6}"/>
    <cellStyle name="Millares 38 3" xfId="1124" xr:uid="{C028AFF4-12B6-4E7B-97FE-B66743ACC347}"/>
    <cellStyle name="Millares 38 3 2" xfId="3953" xr:uid="{254477C3-F5C1-40F1-AA21-7E72F0E05A40}"/>
    <cellStyle name="Millares 38 3 2 2" xfId="12219" xr:uid="{D6EC6E35-3F33-4F99-A11E-313A4039A699}"/>
    <cellStyle name="Millares 38 3 2 2 2" xfId="33722" xr:uid="{3069E26C-0FEB-4A7C-8350-C6B271BD66A4}"/>
    <cellStyle name="Millares 38 3 2 3" xfId="18854" xr:uid="{F780C561-D228-4707-ABFC-5ACE212770ED}"/>
    <cellStyle name="Millares 38 3 2 3 2" xfId="40357" xr:uid="{4A623380-CB8A-4EB1-BEFB-07DF887E3539}"/>
    <cellStyle name="Millares 38 3 2 4" xfId="25459" xr:uid="{E0323AF3-FF3D-4E66-BE78-F2CE44B97589}"/>
    <cellStyle name="Millares 38 3 2 5" xfId="46962" xr:uid="{4F1845F4-99D0-4CF9-BEEE-5B5A926C8FE6}"/>
    <cellStyle name="Millares 38 3 3" xfId="6092" xr:uid="{ADA1BAF4-A761-48DD-A525-CA2890C53EB8}"/>
    <cellStyle name="Millares 38 3 3 2" xfId="14358" xr:uid="{C62FFF13-D662-4341-9F9A-EABA381F9DAF}"/>
    <cellStyle name="Millares 38 3 3 2 2" xfId="35861" xr:uid="{FFB77C3C-9282-40EA-BC8F-B52C632CEE84}"/>
    <cellStyle name="Millares 38 3 3 3" xfId="20993" xr:uid="{2F1A1E4A-43AE-47A6-99AA-DF6B8CFA64C4}"/>
    <cellStyle name="Millares 38 3 3 3 2" xfId="42496" xr:uid="{2B8EDF11-5512-4ED5-B624-2BB9A2F28747}"/>
    <cellStyle name="Millares 38 3 3 4" xfId="27598" xr:uid="{8E53CAFC-2265-4E95-8DA6-8D0BD98C3035}"/>
    <cellStyle name="Millares 38 3 3 5" xfId="49101" xr:uid="{481D3866-6D74-4FF5-B6A7-D7D1AA15E8EF}"/>
    <cellStyle name="Millares 38 3 4" xfId="7733" xr:uid="{051F3719-F23C-485C-8F41-5095EC86FE99}"/>
    <cellStyle name="Millares 38 3 4 2" xfId="29236" xr:uid="{7B77D47E-5BF1-4E51-AA59-A19E4A173C29}"/>
    <cellStyle name="Millares 38 3 5" xfId="9390" xr:uid="{459CE5E9-2865-4D09-8A1F-A90CE000C149}"/>
    <cellStyle name="Millares 38 3 5 2" xfId="30893" xr:uid="{662CFBBA-00EA-4A25-8ADC-ABA9AE531F9A}"/>
    <cellStyle name="Millares 38 3 6" xfId="16025" xr:uid="{35D77091-31FA-46F1-81D3-3DB505FF19E3}"/>
    <cellStyle name="Millares 38 3 6 2" xfId="37528" xr:uid="{CEB7A2F0-0BA8-4F92-9F41-0893DEE35E4F}"/>
    <cellStyle name="Millares 38 3 7" xfId="22630" xr:uid="{858193CA-0CF5-4903-944D-F9BD37614057}"/>
    <cellStyle name="Millares 38 3 8" xfId="44133" xr:uid="{577843D1-E1D4-4FD7-84DA-D7C2809857DA}"/>
    <cellStyle name="Millares 38 4" xfId="1520" xr:uid="{90685966-555F-4EA1-8C54-7C8A6E26BE5B}"/>
    <cellStyle name="Millares 38 4 2" xfId="4349" xr:uid="{FC4C698B-62C3-4FF5-A2F2-0E1E5C7F778B}"/>
    <cellStyle name="Millares 38 4 2 2" xfId="12615" xr:uid="{B3F0253E-630C-4133-BCAF-6387415D1BD8}"/>
    <cellStyle name="Millares 38 4 2 2 2" xfId="34118" xr:uid="{B150A400-8A2D-45E4-8760-22B0511F9EF6}"/>
    <cellStyle name="Millares 38 4 2 3" xfId="19250" xr:uid="{1E20C499-72E1-426D-AC0F-6B38AB6C43C5}"/>
    <cellStyle name="Millares 38 4 2 3 2" xfId="40753" xr:uid="{872E069D-84CB-4096-B9CC-6176CE42903C}"/>
    <cellStyle name="Millares 38 4 2 4" xfId="25855" xr:uid="{BF87C176-492F-4829-B1DE-722FC0425329}"/>
    <cellStyle name="Millares 38 4 2 5" xfId="47358" xr:uid="{15FFDB78-361E-40C4-BF4C-0D69085C3977}"/>
    <cellStyle name="Millares 38 4 3" xfId="6488" xr:uid="{C0CE1974-025D-4B08-9FB4-76635A817E69}"/>
    <cellStyle name="Millares 38 4 3 2" xfId="14754" xr:uid="{3061D73B-0738-4907-8299-2D3608805B82}"/>
    <cellStyle name="Millares 38 4 3 2 2" xfId="36257" xr:uid="{8F2D10EB-C6F7-45E9-8715-65280B7BCBFD}"/>
    <cellStyle name="Millares 38 4 3 3" xfId="21389" xr:uid="{1BA0BB0A-625E-4017-82BE-55CEA6A2EDA5}"/>
    <cellStyle name="Millares 38 4 3 3 2" xfId="42892" xr:uid="{9B76A0BC-2F41-47B4-82EA-D78E731B998B}"/>
    <cellStyle name="Millares 38 4 3 4" xfId="27994" xr:uid="{759D5980-695A-4323-BF2B-5C2E80FA3C39}"/>
    <cellStyle name="Millares 38 4 3 5" xfId="49497" xr:uid="{C5B285BF-F8F0-47D9-9ECF-71F3399226A5}"/>
    <cellStyle name="Millares 38 4 4" xfId="8129" xr:uid="{C2B4ADBD-2AC4-4EA7-ACAF-671C3FEB5ECD}"/>
    <cellStyle name="Millares 38 4 4 2" xfId="29632" xr:uid="{12064099-5205-4ADF-B168-6FED57AE78A7}"/>
    <cellStyle name="Millares 38 4 5" xfId="9786" xr:uid="{3783E238-BE5D-4F67-B780-D811F00AB35E}"/>
    <cellStyle name="Millares 38 4 5 2" xfId="31289" xr:uid="{34C8CF30-2DDE-4AB0-80E0-F49D917FD8C8}"/>
    <cellStyle name="Millares 38 4 6" xfId="16421" xr:uid="{831D6E21-6E5B-4DAF-9222-FA2F4A855865}"/>
    <cellStyle name="Millares 38 4 6 2" xfId="37924" xr:uid="{A024B560-04C6-4BA4-913B-986D0198008B}"/>
    <cellStyle name="Millares 38 4 7" xfId="23026" xr:uid="{C2A613F8-2C0A-47E6-B2D7-C44E8C354865}"/>
    <cellStyle name="Millares 38 4 8" xfId="44529" xr:uid="{DE7C40F1-D784-40D4-80CA-2226A13F9B5E}"/>
    <cellStyle name="Millares 38 5" xfId="2207" xr:uid="{47C386A4-0F96-4E50-A619-C5B292CE614B}"/>
    <cellStyle name="Millares 38 5 2" xfId="10473" xr:uid="{717F45A5-89B4-4AC6-AA54-1E1AFBC8206E}"/>
    <cellStyle name="Millares 38 5 2 2" xfId="31976" xr:uid="{319762D3-FF1C-4342-95E0-D989B870CD16}"/>
    <cellStyle name="Millares 38 5 3" xfId="17108" xr:uid="{06A5709C-C96A-4E39-B811-81A6CDACDA6E}"/>
    <cellStyle name="Millares 38 5 3 2" xfId="38611" xr:uid="{AE59E7BC-6D31-45EF-ABCC-03D2EDDAFAD5}"/>
    <cellStyle name="Millares 38 5 4" xfId="23713" xr:uid="{04803E41-2028-4271-9D68-A19E8F31A8D0}"/>
    <cellStyle name="Millares 38 5 5" xfId="45216" xr:uid="{8CF11224-069F-4644-A6A7-B19E17B2A3A2}"/>
    <cellStyle name="Millares 38 6" xfId="3004" xr:uid="{6B97DEE6-FF4F-43FA-8C13-6BDF28C83DC0}"/>
    <cellStyle name="Millares 38 6 2" xfId="11270" xr:uid="{1306D6C9-FFCF-4605-B0A4-D4DEC9085B43}"/>
    <cellStyle name="Millares 38 6 2 2" xfId="32773" xr:uid="{BB123951-1669-400F-A260-C7B39F422A5D}"/>
    <cellStyle name="Millares 38 6 3" xfId="17905" xr:uid="{D53E7791-E62E-4AC5-B389-428CCA3B91CA}"/>
    <cellStyle name="Millares 38 6 3 2" xfId="39408" xr:uid="{8C08042B-8C40-4D0A-B1C9-0D1CA309E955}"/>
    <cellStyle name="Millares 38 6 4" xfId="24510" xr:uid="{90512251-7EEB-4EF3-A08E-B8D83D88F1D2}"/>
    <cellStyle name="Millares 38 6 5" xfId="46013" xr:uid="{9BB9F083-FE6A-4DE7-9F53-189FF45FF749}"/>
    <cellStyle name="Millares 38 7" xfId="3403" xr:uid="{B0CEC585-FFB3-4D08-9839-51C07D9BE204}"/>
    <cellStyle name="Millares 38 7 2" xfId="11669" xr:uid="{20420628-CB22-4D9A-81C5-23C45551D334}"/>
    <cellStyle name="Millares 38 7 2 2" xfId="33172" xr:uid="{23044A1B-1141-4C4A-B619-7382E9D4EDBA}"/>
    <cellStyle name="Millares 38 7 3" xfId="18304" xr:uid="{9B342D7C-C5C8-49AD-BADC-31FC177D2508}"/>
    <cellStyle name="Millares 38 7 3 2" xfId="39807" xr:uid="{20F017A6-34C2-4052-978B-AFE83322962A}"/>
    <cellStyle name="Millares 38 7 4" xfId="24909" xr:uid="{97513691-F42F-4339-9C7F-AF3BD8FB29C2}"/>
    <cellStyle name="Millares 38 7 5" xfId="46412" xr:uid="{AF7859E6-2184-4D82-9C8C-E17A41ED819E}"/>
    <cellStyle name="Millares 38 8" xfId="5148" xr:uid="{05360291-A07D-400E-8CB9-218671D6538F}"/>
    <cellStyle name="Millares 38 8 2" xfId="13414" xr:uid="{E59F591F-39B1-4341-AF8A-148A77190A62}"/>
    <cellStyle name="Millares 38 8 2 2" xfId="34917" xr:uid="{9F093484-DC36-45E6-A9C5-36F325483E65}"/>
    <cellStyle name="Millares 38 8 3" xfId="20049" xr:uid="{8DC20C23-0768-4A4A-80D2-62B55BA8B4A8}"/>
    <cellStyle name="Millares 38 8 3 2" xfId="41552" xr:uid="{765C55A2-E57C-478D-8F34-1C6D376F5441}"/>
    <cellStyle name="Millares 38 8 4" xfId="26654" xr:uid="{8BB1E14F-8740-489B-9BF0-1BEAF573A578}"/>
    <cellStyle name="Millares 38 8 5" xfId="48157" xr:uid="{4952BA98-2262-46CC-9141-B27C8CCA7090}"/>
    <cellStyle name="Millares 38 9" xfId="5542" xr:uid="{87114FF6-F059-414C-8C37-87E77ACE0326}"/>
    <cellStyle name="Millares 38 9 2" xfId="13808" xr:uid="{2B8F946E-F538-41F1-8010-3E8E69EB4B7A}"/>
    <cellStyle name="Millares 38 9 2 2" xfId="35311" xr:uid="{57E81E72-0B73-40F9-B4D0-D0F0937224A7}"/>
    <cellStyle name="Millares 38 9 3" xfId="20443" xr:uid="{549A3F3D-174E-49E2-9A07-1E75B7A174AF}"/>
    <cellStyle name="Millares 38 9 3 2" xfId="41946" xr:uid="{B441F1B7-F295-49EC-9E67-3752F523D265}"/>
    <cellStyle name="Millares 38 9 4" xfId="27048" xr:uid="{8AB1D141-1602-40CB-9CF8-FBE288907880}"/>
    <cellStyle name="Millares 38 9 5" xfId="48551" xr:uid="{5B6070B6-6817-4797-8F3C-57FD2E87DA20}"/>
    <cellStyle name="Millares 39" xfId="542" xr:uid="{77585621-3AAF-42AE-91D2-B165E59013C0}"/>
    <cellStyle name="Millares 39 10" xfId="7153" xr:uid="{13140DB9-84A7-4CE1-B1C9-B2A283A437CA}"/>
    <cellStyle name="Millares 39 10 2" xfId="28656" xr:uid="{A1DD2838-79BC-4FB7-9ED1-83B01317D26F}"/>
    <cellStyle name="Millares 39 11" xfId="8809" xr:uid="{351FFCF0-9FE3-4605-A56A-95E14A55DCE2}"/>
    <cellStyle name="Millares 39 11 2" xfId="30312" xr:uid="{C350A56E-87AC-47E3-94FE-CF871070E835}"/>
    <cellStyle name="Millares 39 12" xfId="15445" xr:uid="{05B6B9C0-5FD4-462C-A8B0-4E96B2F4E37F}"/>
    <cellStyle name="Millares 39 12 2" xfId="36948" xr:uid="{362B272F-9AF1-4D6C-A358-EA7E26C7CC9A}"/>
    <cellStyle name="Millares 39 13" xfId="22050" xr:uid="{1EB4B25C-3AED-47B9-9DC6-81EDBC5A86C6}"/>
    <cellStyle name="Millares 39 14" xfId="43553" xr:uid="{0F011229-FB41-4ECE-8202-8FD395B0E7DE}"/>
    <cellStyle name="Millares 39 2" xfId="824" xr:uid="{EB5B2950-7E71-4BD9-8A84-455A3A633B56}"/>
    <cellStyle name="Millares 39 2 10" xfId="43833" xr:uid="{922D7225-CCA9-4260-A648-81549DEC0F2D}"/>
    <cellStyle name="Millares 39 2 2" xfId="1770" xr:uid="{5C5FCDA2-AC0A-4E9B-ABB1-CE580585A56D}"/>
    <cellStyle name="Millares 39 2 2 2" xfId="4599" xr:uid="{D1AE26C1-E929-49D5-ADD5-C4917A4D8562}"/>
    <cellStyle name="Millares 39 2 2 2 2" xfId="12865" xr:uid="{B562113D-4671-4480-9391-E5236822734D}"/>
    <cellStyle name="Millares 39 2 2 2 2 2" xfId="34368" xr:uid="{5BD7B7C9-4C99-446A-B3E1-684E7A410143}"/>
    <cellStyle name="Millares 39 2 2 2 3" xfId="19500" xr:uid="{B615B071-312A-4896-BE36-246A2C8224E5}"/>
    <cellStyle name="Millares 39 2 2 2 3 2" xfId="41003" xr:uid="{2CEA9FBD-5DAF-454D-942E-97A70551F364}"/>
    <cellStyle name="Millares 39 2 2 2 4" xfId="26105" xr:uid="{050DC1E4-C887-47C3-8F16-694DC0682CC3}"/>
    <cellStyle name="Millares 39 2 2 2 5" xfId="47608" xr:uid="{2DE654A8-4DF0-43A9-8EA6-A36256B73809}"/>
    <cellStyle name="Millares 39 2 2 3" xfId="6738" xr:uid="{B3584235-4475-40F7-879D-2BE9D51E4CE9}"/>
    <cellStyle name="Millares 39 2 2 3 2" xfId="15004" xr:uid="{D441CF7B-15C8-41F8-B996-BF78AD61B1DE}"/>
    <cellStyle name="Millares 39 2 2 3 2 2" xfId="36507" xr:uid="{5D55B61E-7CAD-4500-84C8-93F20B63D18F}"/>
    <cellStyle name="Millares 39 2 2 3 3" xfId="21639" xr:uid="{D6DE9B04-3206-45C5-96D2-77A6A9DE0B19}"/>
    <cellStyle name="Millares 39 2 2 3 3 2" xfId="43142" xr:uid="{E02B35E6-C5C0-4DD7-8815-2C7A22BFA221}"/>
    <cellStyle name="Millares 39 2 2 3 4" xfId="28244" xr:uid="{60D05949-D249-453E-9CF3-D53C08DE6DFC}"/>
    <cellStyle name="Millares 39 2 2 3 5" xfId="49747" xr:uid="{713E1663-A99A-4FC4-9E60-4579057B66F9}"/>
    <cellStyle name="Millares 39 2 2 4" xfId="8379" xr:uid="{4F751613-1FF4-4ACB-8F4D-A35C0C7CEA83}"/>
    <cellStyle name="Millares 39 2 2 4 2" xfId="29882" xr:uid="{75BAF9DC-F514-4B84-8AF8-D425DC51B47F}"/>
    <cellStyle name="Millares 39 2 2 5" xfId="10036" xr:uid="{E385E2A8-16AD-4E7D-8247-8C21B77FBA92}"/>
    <cellStyle name="Millares 39 2 2 5 2" xfId="31539" xr:uid="{870B01AA-48CB-47D4-A3D8-7B68138A0EBE}"/>
    <cellStyle name="Millares 39 2 2 6" xfId="16671" xr:uid="{C5B4B616-95E5-478C-B70C-328C908EF7AC}"/>
    <cellStyle name="Millares 39 2 2 6 2" xfId="38174" xr:uid="{83D6E2BA-37F8-4A4D-87FD-21A9B69E2847}"/>
    <cellStyle name="Millares 39 2 2 7" xfId="23276" xr:uid="{0F2E3049-2674-4340-9725-E9EC26AB2E10}"/>
    <cellStyle name="Millares 39 2 2 8" xfId="44779" xr:uid="{190939A4-62E5-495B-8650-CCE598ECFDD7}"/>
    <cellStyle name="Millares 39 2 3" xfId="2457" xr:uid="{82285F9B-9375-4AAA-8F73-ACB30DFBD6E5}"/>
    <cellStyle name="Millares 39 2 3 2" xfId="10723" xr:uid="{63DC4C66-5EA0-443F-9095-1C778CD73CCA}"/>
    <cellStyle name="Millares 39 2 3 2 2" xfId="32226" xr:uid="{DC08ECBF-E108-493A-986B-452A043129DB}"/>
    <cellStyle name="Millares 39 2 3 3" xfId="17358" xr:uid="{5CE418D8-B9FD-42D8-BFB5-A5C249069DD3}"/>
    <cellStyle name="Millares 39 2 3 3 2" xfId="38861" xr:uid="{AFE6B2ED-B5C2-4209-9CC9-0C2AB821CDA5}"/>
    <cellStyle name="Millares 39 2 3 4" xfId="23963" xr:uid="{B9B648B1-2723-4452-81F3-91435E2D9904}"/>
    <cellStyle name="Millares 39 2 3 5" xfId="45466" xr:uid="{99556ED6-335C-42A2-8BF4-D1D1B28E7402}"/>
    <cellStyle name="Millares 39 2 4" xfId="3653" xr:uid="{4C402883-5EC4-45F3-85D3-E025DC09D172}"/>
    <cellStyle name="Millares 39 2 4 2" xfId="11919" xr:uid="{CED6E5B4-AEE6-4E5B-B3C4-5A28C1992B15}"/>
    <cellStyle name="Millares 39 2 4 2 2" xfId="33422" xr:uid="{8F7DE0E3-E346-461B-AB1B-F314173C3D68}"/>
    <cellStyle name="Millares 39 2 4 3" xfId="18554" xr:uid="{D7F4F493-474A-4003-A245-2D5B2F31112B}"/>
    <cellStyle name="Millares 39 2 4 3 2" xfId="40057" xr:uid="{AE8A6C99-EB53-4D4B-BEF1-563C9911D857}"/>
    <cellStyle name="Millares 39 2 4 4" xfId="25159" xr:uid="{DF79DCDF-C7C2-44AD-858F-9F964EA929C3}"/>
    <cellStyle name="Millares 39 2 4 5" xfId="46662" xr:uid="{91E42EB8-18C5-40F6-BC05-F64495A1CB1C}"/>
    <cellStyle name="Millares 39 2 5" xfId="5792" xr:uid="{6471BCB3-ADF4-4F49-97EA-61B871281C7F}"/>
    <cellStyle name="Millares 39 2 5 2" xfId="14058" xr:uid="{98BE33BD-77EB-43B3-8ED5-1E14CAFCC7C6}"/>
    <cellStyle name="Millares 39 2 5 2 2" xfId="35561" xr:uid="{A5117DCE-769E-44ED-98F5-4366691BFCAC}"/>
    <cellStyle name="Millares 39 2 5 3" xfId="20693" xr:uid="{836A8538-4159-4287-9819-795928E900DB}"/>
    <cellStyle name="Millares 39 2 5 3 2" xfId="42196" xr:uid="{3C5C28F3-1B9E-4A9F-B4BD-573959E8329A}"/>
    <cellStyle name="Millares 39 2 5 4" xfId="27298" xr:uid="{917CDC80-3212-4693-B175-3740961F8C20}"/>
    <cellStyle name="Millares 39 2 5 5" xfId="48801" xr:uid="{E531E553-C564-45E1-8C4D-2B084E66B002}"/>
    <cellStyle name="Millares 39 2 6" xfId="7433" xr:uid="{F298B0FA-4A3E-43A7-9A68-E7F417D42ECE}"/>
    <cellStyle name="Millares 39 2 6 2" xfId="28936" xr:uid="{CB1F7B4B-5A1A-418D-8DA0-F442CD84E4FE}"/>
    <cellStyle name="Millares 39 2 7" xfId="9090" xr:uid="{3B00AB29-2CA4-4053-96DC-284616DC3B91}"/>
    <cellStyle name="Millares 39 2 7 2" xfId="30593" xr:uid="{1F919B1D-DB1A-4EF3-8225-95051DF3A0A8}"/>
    <cellStyle name="Millares 39 2 8" xfId="15725" xr:uid="{DB5360B6-4170-4C50-A3A8-CA7114297688}"/>
    <cellStyle name="Millares 39 2 8 2" xfId="37228" xr:uid="{587668CF-D42A-45EB-9811-695741E9286A}"/>
    <cellStyle name="Millares 39 2 9" xfId="22330" xr:uid="{EA75513F-964B-4C2C-B4A8-93985CE25546}"/>
    <cellStyle name="Millares 39 3" xfId="1094" xr:uid="{8D1F07E3-069B-4807-9C38-902CB36D40B6}"/>
    <cellStyle name="Millares 39 3 2" xfId="3923" xr:uid="{89131298-ED69-41E7-9316-8346479B3BF6}"/>
    <cellStyle name="Millares 39 3 2 2" xfId="12189" xr:uid="{C3A9AE4F-6E03-4BE9-895D-D8CC78BA1FB7}"/>
    <cellStyle name="Millares 39 3 2 2 2" xfId="33692" xr:uid="{DACD866F-0A04-44CC-A28D-DCE1EFBC6847}"/>
    <cellStyle name="Millares 39 3 2 3" xfId="18824" xr:uid="{321CEC5A-184E-432A-95BC-6E7446E17840}"/>
    <cellStyle name="Millares 39 3 2 3 2" xfId="40327" xr:uid="{C81229F3-2679-4E97-9BD4-72C86C217B3F}"/>
    <cellStyle name="Millares 39 3 2 4" xfId="25429" xr:uid="{053BF343-15AD-482C-A6EA-CA850D62C5D9}"/>
    <cellStyle name="Millares 39 3 2 5" xfId="46932" xr:uid="{4C7A5F37-CC00-4B53-B0CE-63C10CAC3A83}"/>
    <cellStyle name="Millares 39 3 3" xfId="6062" xr:uid="{E8D75D5D-9869-4C69-BCA7-2898E31D142C}"/>
    <cellStyle name="Millares 39 3 3 2" xfId="14328" xr:uid="{E57D1543-0EF2-4096-AB05-3D10CCB5B19E}"/>
    <cellStyle name="Millares 39 3 3 2 2" xfId="35831" xr:uid="{F65C11E2-7868-4363-9C63-EA3B3C59D36F}"/>
    <cellStyle name="Millares 39 3 3 3" xfId="20963" xr:uid="{A4930EDF-0F0A-4B42-9AD3-3A76F17E7A5F}"/>
    <cellStyle name="Millares 39 3 3 3 2" xfId="42466" xr:uid="{33F88F8D-463E-4231-A57E-E58E4203748D}"/>
    <cellStyle name="Millares 39 3 3 4" xfId="27568" xr:uid="{371EA2A4-A380-43CD-AF06-6B1B83541002}"/>
    <cellStyle name="Millares 39 3 3 5" xfId="49071" xr:uid="{2D918428-F5C6-4032-BDCB-9373F69D141B}"/>
    <cellStyle name="Millares 39 3 4" xfId="7703" xr:uid="{32BC134A-D682-4564-8D93-05EB14D167C2}"/>
    <cellStyle name="Millares 39 3 4 2" xfId="29206" xr:uid="{2B13A354-D1C9-4D1B-BB2B-FA24C7C807B0}"/>
    <cellStyle name="Millares 39 3 5" xfId="9360" xr:uid="{DB1FAF5D-9CC5-4700-A459-314F684610B1}"/>
    <cellStyle name="Millares 39 3 5 2" xfId="30863" xr:uid="{691A0888-728B-48DD-AACC-A3EA43F6F8AC}"/>
    <cellStyle name="Millares 39 3 6" xfId="15995" xr:uid="{BF296586-BBF8-43CD-9801-3AA8B82DF549}"/>
    <cellStyle name="Millares 39 3 6 2" xfId="37498" xr:uid="{08BE2A62-AB62-41DC-91A3-BFCED478FE23}"/>
    <cellStyle name="Millares 39 3 7" xfId="22600" xr:uid="{2994AB25-F600-422C-B02C-AE53DD01BC59}"/>
    <cellStyle name="Millares 39 3 8" xfId="44103" xr:uid="{6139A970-5D6C-4CAD-AD04-49F6572625A0}"/>
    <cellStyle name="Millares 39 4" xfId="1490" xr:uid="{4A4F6999-0F82-4AE9-BAE7-581ACBB3E588}"/>
    <cellStyle name="Millares 39 4 2" xfId="4319" xr:uid="{E7D38737-8958-4C29-808F-26BD466853D2}"/>
    <cellStyle name="Millares 39 4 2 2" xfId="12585" xr:uid="{1D494926-55D0-47C1-AB2F-04594AB86F4C}"/>
    <cellStyle name="Millares 39 4 2 2 2" xfId="34088" xr:uid="{4D160B9F-1691-4ED6-90D8-1E36BA9430E8}"/>
    <cellStyle name="Millares 39 4 2 3" xfId="19220" xr:uid="{78863C0B-DD37-481F-AB25-CBCEB9871E14}"/>
    <cellStyle name="Millares 39 4 2 3 2" xfId="40723" xr:uid="{4F8006D9-5B17-4102-BA5E-E1E1DFDA5304}"/>
    <cellStyle name="Millares 39 4 2 4" xfId="25825" xr:uid="{1751E07F-820B-4227-A534-A1B0753217DC}"/>
    <cellStyle name="Millares 39 4 2 5" xfId="47328" xr:uid="{CB0880A4-AFEE-4ADB-AAF5-911EB2BAF525}"/>
    <cellStyle name="Millares 39 4 3" xfId="6458" xr:uid="{4C464EE2-B036-484A-9995-6D0E514A3679}"/>
    <cellStyle name="Millares 39 4 3 2" xfId="14724" xr:uid="{221D4C83-4DF3-4C1C-B32B-EAA61C869E46}"/>
    <cellStyle name="Millares 39 4 3 2 2" xfId="36227" xr:uid="{FB848B7D-EA0D-4A51-B6B2-ABFAE85F8E05}"/>
    <cellStyle name="Millares 39 4 3 3" xfId="21359" xr:uid="{4759120A-294C-419C-A22E-FEC4568C5C32}"/>
    <cellStyle name="Millares 39 4 3 3 2" xfId="42862" xr:uid="{1DE5E842-90B2-451C-B381-B5C170084CEC}"/>
    <cellStyle name="Millares 39 4 3 4" xfId="27964" xr:uid="{BACC5228-E026-4317-AC8D-98812532300C}"/>
    <cellStyle name="Millares 39 4 3 5" xfId="49467" xr:uid="{ED8A6FF1-404F-4B54-B409-8F534F3EA361}"/>
    <cellStyle name="Millares 39 4 4" xfId="8099" xr:uid="{6129B982-D14E-4F4C-A4D8-9234B3E6B0DD}"/>
    <cellStyle name="Millares 39 4 4 2" xfId="29602" xr:uid="{BBA27293-0AF8-46F7-B84B-2A944EACB07F}"/>
    <cellStyle name="Millares 39 4 5" xfId="9756" xr:uid="{03AB3BBD-290E-44D1-B6B4-731077B84F65}"/>
    <cellStyle name="Millares 39 4 5 2" xfId="31259" xr:uid="{E92707C1-F1B0-43F6-9D25-55B646C889D8}"/>
    <cellStyle name="Millares 39 4 6" xfId="16391" xr:uid="{78F154DD-2B18-4254-8936-19186191F874}"/>
    <cellStyle name="Millares 39 4 6 2" xfId="37894" xr:uid="{60E5BBE8-8BD8-4EAC-960B-A2B204560595}"/>
    <cellStyle name="Millares 39 4 7" xfId="22996" xr:uid="{A15AFDCC-2118-425D-ABE1-E6C0A1509789}"/>
    <cellStyle name="Millares 39 4 8" xfId="44499" xr:uid="{6A92A166-0FFF-4754-B9A5-4270C0777E80}"/>
    <cellStyle name="Millares 39 5" xfId="2177" xr:uid="{A8151BA4-1B1C-4F43-82A5-641E457A2F31}"/>
    <cellStyle name="Millares 39 5 2" xfId="10443" xr:uid="{3DD1AF7F-ED4F-417A-9F6C-532375A7CDA6}"/>
    <cellStyle name="Millares 39 5 2 2" xfId="31946" xr:uid="{ED7D402D-3181-42A6-A988-866A644A32BC}"/>
    <cellStyle name="Millares 39 5 3" xfId="17078" xr:uid="{1B3F63C3-A160-4D38-B822-BBAFD9B1731C}"/>
    <cellStyle name="Millares 39 5 3 2" xfId="38581" xr:uid="{561EFBDB-EC73-4636-95D7-43A7C8CED003}"/>
    <cellStyle name="Millares 39 5 4" xfId="23683" xr:uid="{C45BC5EF-CE0E-4F84-910E-039D61A205B4}"/>
    <cellStyle name="Millares 39 5 5" xfId="45186" xr:uid="{4C85222A-2698-41E3-9FAB-CD6F438C5AB2}"/>
    <cellStyle name="Millares 39 6" xfId="2974" xr:uid="{AA6471FD-EBC3-4508-B2A3-680CBFC4BF4B}"/>
    <cellStyle name="Millares 39 6 2" xfId="11240" xr:uid="{811742C6-97A3-4369-8945-10E22DF84548}"/>
    <cellStyle name="Millares 39 6 2 2" xfId="32743" xr:uid="{027F517B-3423-4F04-AEED-C284EA22E573}"/>
    <cellStyle name="Millares 39 6 3" xfId="17875" xr:uid="{4A0776C3-0AB4-4FCD-98A8-ACC532C39F5F}"/>
    <cellStyle name="Millares 39 6 3 2" xfId="39378" xr:uid="{D33EDEE4-AC85-4357-AC9F-4E34DCCF0514}"/>
    <cellStyle name="Millares 39 6 4" xfId="24480" xr:uid="{6CD5C40A-C4A1-41C3-8C92-C1C71C65A0DB}"/>
    <cellStyle name="Millares 39 6 5" xfId="45983" xr:uid="{9FB0BAA4-64D8-4166-9F32-44DC377F26A1}"/>
    <cellStyle name="Millares 39 7" xfId="3373" xr:uid="{98ECE8F7-A069-4D8E-80D3-00B1C0CD167F}"/>
    <cellStyle name="Millares 39 7 2" xfId="11639" xr:uid="{D4F1F646-DCB1-4154-B5FE-8F261B96F84C}"/>
    <cellStyle name="Millares 39 7 2 2" xfId="33142" xr:uid="{8310982B-A519-43A0-A2E8-92C85191AC45}"/>
    <cellStyle name="Millares 39 7 3" xfId="18274" xr:uid="{655E02B8-EA33-4846-9A80-D140C2A634A2}"/>
    <cellStyle name="Millares 39 7 3 2" xfId="39777" xr:uid="{600ECB32-1AE5-4FA9-9E41-4DB0354D9EA8}"/>
    <cellStyle name="Millares 39 7 4" xfId="24879" xr:uid="{ABDE8D25-511A-4167-89BF-034A9BEFB1DC}"/>
    <cellStyle name="Millares 39 7 5" xfId="46382" xr:uid="{565842E9-591E-44BB-8D61-1C40CEF71A4A}"/>
    <cellStyle name="Millares 39 8" xfId="5118" xr:uid="{4B2F059E-8F13-47E2-8D4A-861AFD232345}"/>
    <cellStyle name="Millares 39 8 2" xfId="13384" xr:uid="{72D95F83-CAC8-4A29-A13D-D958745339B6}"/>
    <cellStyle name="Millares 39 8 2 2" xfId="34887" xr:uid="{FF565861-9805-41AA-947C-D101437B67FB}"/>
    <cellStyle name="Millares 39 8 3" xfId="20019" xr:uid="{D217D678-2820-405E-A90D-74E4C1F832EF}"/>
    <cellStyle name="Millares 39 8 3 2" xfId="41522" xr:uid="{9C11144D-295D-4861-9FC3-35D9DAD630AA}"/>
    <cellStyle name="Millares 39 8 4" xfId="26624" xr:uid="{6E60F8CE-2489-43D0-B296-4C1E7B9C246D}"/>
    <cellStyle name="Millares 39 8 5" xfId="48127" xr:uid="{32E75919-CBA5-45D2-BFBD-BE72363F557B}"/>
    <cellStyle name="Millares 39 9" xfId="5512" xr:uid="{3C467D76-F323-41F6-A5D1-CF8B6D30EBC5}"/>
    <cellStyle name="Millares 39 9 2" xfId="13778" xr:uid="{ED3326F4-8780-483B-AFA9-3B5AF24A6A0E}"/>
    <cellStyle name="Millares 39 9 2 2" xfId="35281" xr:uid="{5D42ADF0-ADCA-4BEE-ABBD-52997F687451}"/>
    <cellStyle name="Millares 39 9 3" xfId="20413" xr:uid="{5FA2F247-F1A2-499F-AAE1-E2CDF7F85E40}"/>
    <cellStyle name="Millares 39 9 3 2" xfId="41916" xr:uid="{5ABA1692-3563-4644-BBF8-09607E218A59}"/>
    <cellStyle name="Millares 39 9 4" xfId="27018" xr:uid="{1B07F1B4-ACAD-4E00-AC8D-C3353F28EC82}"/>
    <cellStyle name="Millares 39 9 5" xfId="48521" xr:uid="{1553355B-FD38-4365-AEE9-D7F218F0F09F}"/>
    <cellStyle name="Millares 4" xfId="106" xr:uid="{E5A3BE48-C039-430C-9CBB-13DD94BB8312}"/>
    <cellStyle name="Millares 4 2" xfId="296" xr:uid="{B2DD0C05-DA7D-4FA4-BF54-01404FEC9FEC}"/>
    <cellStyle name="Millares 4 3" xfId="866" xr:uid="{4EC6200B-E6B5-46E0-85AE-D87E22D450DD}"/>
    <cellStyle name="Millares 4 3 10" xfId="43875" xr:uid="{DEB301CF-1800-4206-BED4-D6C32BF4F9B7}"/>
    <cellStyle name="Millares 4 3 2" xfId="1812" xr:uid="{99C1B48E-5B45-4520-8B46-9507F02D0372}"/>
    <cellStyle name="Millares 4 3 2 2" xfId="4641" xr:uid="{A6CF9BF9-27CD-4399-8DF6-722AD05CF8EA}"/>
    <cellStyle name="Millares 4 3 2 2 2" xfId="12907" xr:uid="{3D738326-2E6D-4D83-97BD-F9E745518592}"/>
    <cellStyle name="Millares 4 3 2 2 2 2" xfId="34410" xr:uid="{1F16A4CE-38DC-43AC-841B-A6447E886107}"/>
    <cellStyle name="Millares 4 3 2 2 3" xfId="19542" xr:uid="{D0038661-B6B4-40E4-9C81-D14D62905A52}"/>
    <cellStyle name="Millares 4 3 2 2 3 2" xfId="41045" xr:uid="{B7EBDA56-3C75-4854-A624-EDC630DE3208}"/>
    <cellStyle name="Millares 4 3 2 2 4" xfId="26147" xr:uid="{C27A7C30-FAA3-41B0-9D90-71CB508EDAAA}"/>
    <cellStyle name="Millares 4 3 2 2 5" xfId="47650" xr:uid="{2367EEC7-E189-4DBB-9A16-A81DC948DE1D}"/>
    <cellStyle name="Millares 4 3 2 3" xfId="6780" xr:uid="{B6E400DB-72A2-46DE-859F-B86F81FBBA3D}"/>
    <cellStyle name="Millares 4 3 2 3 2" xfId="15046" xr:uid="{3A60CC1D-CB54-42F5-A2CC-64C9EE230266}"/>
    <cellStyle name="Millares 4 3 2 3 2 2" xfId="36549" xr:uid="{7CD4AEFC-86B6-4595-B0AC-40E7CE69DD9F}"/>
    <cellStyle name="Millares 4 3 2 3 3" xfId="21681" xr:uid="{822BC47A-C52D-45D2-B350-0CC97474EEDD}"/>
    <cellStyle name="Millares 4 3 2 3 3 2" xfId="43184" xr:uid="{D3DF8F14-5460-4626-BDDA-62207EF4A146}"/>
    <cellStyle name="Millares 4 3 2 3 4" xfId="28286" xr:uid="{A76FEB09-577A-40F3-B776-984F7E15D758}"/>
    <cellStyle name="Millares 4 3 2 3 5" xfId="49789" xr:uid="{362ABC85-E2F7-423E-9B20-521E6F54CF89}"/>
    <cellStyle name="Millares 4 3 2 4" xfId="8421" xr:uid="{9178FCFD-581C-4BDA-AE53-36963F437AA9}"/>
    <cellStyle name="Millares 4 3 2 4 2" xfId="29924" xr:uid="{7A338F25-7DF8-4284-95C4-C7A0B08E829C}"/>
    <cellStyle name="Millares 4 3 2 5" xfId="10078" xr:uid="{28109D88-4296-43C6-B9B2-B0EC61B14476}"/>
    <cellStyle name="Millares 4 3 2 5 2" xfId="31581" xr:uid="{1398BE4A-4DAE-46A3-ACBA-28D3FE8E9AF1}"/>
    <cellStyle name="Millares 4 3 2 6" xfId="16713" xr:uid="{7B241FD6-5F1E-485B-BA97-D87E6F81CDC6}"/>
    <cellStyle name="Millares 4 3 2 6 2" xfId="38216" xr:uid="{ED898773-6C4C-47D3-960F-BE0251B836ED}"/>
    <cellStyle name="Millares 4 3 2 7" xfId="23318" xr:uid="{66FD3692-0C6F-4568-B388-73255B35E300}"/>
    <cellStyle name="Millares 4 3 2 8" xfId="44821" xr:uid="{C39D6F0D-1DE6-49DC-944B-23DA45F0BEF6}"/>
    <cellStyle name="Millares 4 3 3" xfId="2499" xr:uid="{BA526BA8-CA8C-4E4F-BE92-F950A000B884}"/>
    <cellStyle name="Millares 4 3 3 2" xfId="10765" xr:uid="{F18F96D6-EC75-40DE-81C7-152AC90D9D93}"/>
    <cellStyle name="Millares 4 3 3 2 2" xfId="32268" xr:uid="{1A1C2D1F-4BB8-41AD-B1B2-4DAAC380E353}"/>
    <cellStyle name="Millares 4 3 3 3" xfId="17400" xr:uid="{85E068F2-CE0E-4700-8CF1-9F6A9102D9A7}"/>
    <cellStyle name="Millares 4 3 3 3 2" xfId="38903" xr:uid="{27159392-7467-4B4F-BD80-E5D7B50E2E14}"/>
    <cellStyle name="Millares 4 3 3 4" xfId="24005" xr:uid="{79264F5A-3F83-4648-B325-58272DB7FE4E}"/>
    <cellStyle name="Millares 4 3 3 5" xfId="45508" xr:uid="{808E61C5-6427-4DD2-9CD0-40E90BA93A6E}"/>
    <cellStyle name="Millares 4 3 4" xfId="3695" xr:uid="{1574477E-9F9E-42E6-85A0-2D44D10AB0DD}"/>
    <cellStyle name="Millares 4 3 4 2" xfId="11961" xr:uid="{B0136FB4-E25A-4AB2-81B6-CADB5A58AD36}"/>
    <cellStyle name="Millares 4 3 4 2 2" xfId="33464" xr:uid="{3336AF3A-E5E7-4AA1-8474-17F35E69BE0C}"/>
    <cellStyle name="Millares 4 3 4 3" xfId="18596" xr:uid="{2E234ED0-9B56-43C0-8DBE-5EFD94E6C2DF}"/>
    <cellStyle name="Millares 4 3 4 3 2" xfId="40099" xr:uid="{600D6E38-8A41-456B-9B9C-A3CC788E78FE}"/>
    <cellStyle name="Millares 4 3 4 4" xfId="25201" xr:uid="{AD294825-6B9E-4694-8585-DE06FCCBCC6A}"/>
    <cellStyle name="Millares 4 3 4 5" xfId="46704" xr:uid="{53B4FEF8-06B2-4581-848A-B634DCD29B5A}"/>
    <cellStyle name="Millares 4 3 5" xfId="5834" xr:uid="{663E2B81-CFB9-4AD3-AAF7-FD3714809D8B}"/>
    <cellStyle name="Millares 4 3 5 2" xfId="14100" xr:uid="{CCC39857-478D-44AD-B3BD-21BF3ED43C16}"/>
    <cellStyle name="Millares 4 3 5 2 2" xfId="35603" xr:uid="{61E5ECB7-CCE2-45E8-9630-D24C8BDCAD3C}"/>
    <cellStyle name="Millares 4 3 5 3" xfId="20735" xr:uid="{45371491-D516-4938-9D19-242641B45C68}"/>
    <cellStyle name="Millares 4 3 5 3 2" xfId="42238" xr:uid="{106D55A2-C269-4CA8-B812-F6EFD298600E}"/>
    <cellStyle name="Millares 4 3 5 4" xfId="27340" xr:uid="{FA49FE26-E375-48D7-B0FA-3520F4F89ADA}"/>
    <cellStyle name="Millares 4 3 5 5" xfId="48843" xr:uid="{143739EB-1D49-42AD-8664-77FF019126C5}"/>
    <cellStyle name="Millares 4 3 6" xfId="7475" xr:uid="{D1F05D37-FE81-48FA-B978-15F22FEE4D79}"/>
    <cellStyle name="Millares 4 3 6 2" xfId="28978" xr:uid="{C32DD860-2B11-44EF-BF8C-4A1F5DB181C5}"/>
    <cellStyle name="Millares 4 3 7" xfId="9132" xr:uid="{246D15DA-D020-4EC9-B24E-1217D3BB3B3E}"/>
    <cellStyle name="Millares 4 3 7 2" xfId="30635" xr:uid="{1D2851EA-62B3-43D0-83DC-A2D0CCE0C91F}"/>
    <cellStyle name="Millares 4 3 8" xfId="15767" xr:uid="{238339B4-9656-420D-B460-F37183642310}"/>
    <cellStyle name="Millares 4 3 8 2" xfId="37270" xr:uid="{A1DF3EEF-19B6-4E83-8C7F-80E97252E84B}"/>
    <cellStyle name="Millares 4 3 9" xfId="22372" xr:uid="{CD9A3783-CA80-4903-927B-033F2CF0FF5E}"/>
    <cellStyle name="Millares 4 5" xfId="182" xr:uid="{30A1B3ED-51E1-4C0F-92E8-9E3855DC365D}"/>
    <cellStyle name="Millares 40" xfId="575" xr:uid="{1EED3B76-F9BE-4783-9063-389556C42302}"/>
    <cellStyle name="Millares 40 10" xfId="7186" xr:uid="{26C8D25D-13E9-4FB3-B24F-AB2E3D8D8FDF}"/>
    <cellStyle name="Millares 40 10 2" xfId="28689" xr:uid="{39B011BF-9448-465B-949A-199067889081}"/>
    <cellStyle name="Millares 40 11" xfId="8842" xr:uid="{5AB019EE-4D64-4ADE-AE8F-3C592C8832C8}"/>
    <cellStyle name="Millares 40 11 2" xfId="30345" xr:uid="{6A3A6244-671C-4E2B-8EDA-658FFB1343AA}"/>
    <cellStyle name="Millares 40 12" xfId="15478" xr:uid="{EBF2AF32-1A49-4681-9577-0A077BF4BF2A}"/>
    <cellStyle name="Millares 40 12 2" xfId="36981" xr:uid="{CC1BA415-0307-4FE4-8516-AA42AA66829E}"/>
    <cellStyle name="Millares 40 13" xfId="22083" xr:uid="{D34A3768-00E9-4680-8D66-E4313F0E8F15}"/>
    <cellStyle name="Millares 40 14" xfId="43586" xr:uid="{D236F405-2CB4-49E9-823E-33537CE41539}"/>
    <cellStyle name="Millares 40 2" xfId="857" xr:uid="{48FB62D6-EFDA-4943-9CED-5D6B5B51AE6D}"/>
    <cellStyle name="Millares 40 2 10" xfId="43866" xr:uid="{53E6743E-69BE-4195-8897-DB0ED934A002}"/>
    <cellStyle name="Millares 40 2 2" xfId="1803" xr:uid="{F267B2F8-3D69-4CDC-B402-64F5771879B1}"/>
    <cellStyle name="Millares 40 2 2 2" xfId="4632" xr:uid="{B4E82406-FD56-4257-8FA6-84C5F805AF86}"/>
    <cellStyle name="Millares 40 2 2 2 2" xfId="12898" xr:uid="{974B1A6F-31D8-4DA4-96B8-EFBD1D7FCFFE}"/>
    <cellStyle name="Millares 40 2 2 2 2 2" xfId="34401" xr:uid="{00B0732C-D67B-4F42-A98D-1E91361CE722}"/>
    <cellStyle name="Millares 40 2 2 2 3" xfId="19533" xr:uid="{849BDC9E-C434-45DC-839B-C54043939D65}"/>
    <cellStyle name="Millares 40 2 2 2 3 2" xfId="41036" xr:uid="{94D01FA8-722B-49E4-9DD3-C4C406E3F4E2}"/>
    <cellStyle name="Millares 40 2 2 2 4" xfId="26138" xr:uid="{2A540767-984B-4302-8476-5048D5A2FCC5}"/>
    <cellStyle name="Millares 40 2 2 2 5" xfId="47641" xr:uid="{64055CCB-DFA1-4D21-83C1-007A30EB1FB0}"/>
    <cellStyle name="Millares 40 2 2 3" xfId="6771" xr:uid="{10520B65-AF8D-42FF-BC0A-6073B15B3ED0}"/>
    <cellStyle name="Millares 40 2 2 3 2" xfId="15037" xr:uid="{96F2485E-B380-4208-9147-ECC9C227B4EE}"/>
    <cellStyle name="Millares 40 2 2 3 2 2" xfId="36540" xr:uid="{ED9BB8B0-6C0D-4514-9BFF-39CC943352A0}"/>
    <cellStyle name="Millares 40 2 2 3 3" xfId="21672" xr:uid="{1B2F6368-0788-4048-9173-6E19C5E1BE48}"/>
    <cellStyle name="Millares 40 2 2 3 3 2" xfId="43175" xr:uid="{D37E73A4-F25F-4774-9F36-EB2B61CF7E4B}"/>
    <cellStyle name="Millares 40 2 2 3 4" xfId="28277" xr:uid="{0D8F7D3E-D44A-4925-9AB7-C5DA0FCADE13}"/>
    <cellStyle name="Millares 40 2 2 3 5" xfId="49780" xr:uid="{A7C918E4-5C52-41A8-8AC3-1CCFDD81DF1E}"/>
    <cellStyle name="Millares 40 2 2 4" xfId="8412" xr:uid="{187B8586-1646-43C2-A487-C48ABD98434D}"/>
    <cellStyle name="Millares 40 2 2 4 2" xfId="29915" xr:uid="{E13558B8-5DD1-46F8-AD0B-956C21956AB0}"/>
    <cellStyle name="Millares 40 2 2 5" xfId="10069" xr:uid="{0856412C-8CE1-41BA-91CF-28363EC9EB73}"/>
    <cellStyle name="Millares 40 2 2 5 2" xfId="31572" xr:uid="{FCD36571-0B95-4180-9449-25823051D1CE}"/>
    <cellStyle name="Millares 40 2 2 6" xfId="16704" xr:uid="{108EE10A-5B8A-4F75-A403-43D025A6A196}"/>
    <cellStyle name="Millares 40 2 2 6 2" xfId="38207" xr:uid="{36F8F351-2F5E-4256-A638-CB61B7F96C68}"/>
    <cellStyle name="Millares 40 2 2 7" xfId="23309" xr:uid="{C79D6D63-D74E-47CA-ABEF-32340626D512}"/>
    <cellStyle name="Millares 40 2 2 8" xfId="44812" xr:uid="{BC91CA5F-06FB-4F5F-B4E4-A5D2A5DA72BD}"/>
    <cellStyle name="Millares 40 2 3" xfId="2490" xr:uid="{603F7727-04BF-4A98-90E1-8AB7531249B2}"/>
    <cellStyle name="Millares 40 2 3 2" xfId="10756" xr:uid="{DBFB707F-182B-4041-BB79-945E95DD3430}"/>
    <cellStyle name="Millares 40 2 3 2 2" xfId="32259" xr:uid="{8B33860B-E863-4C2C-A896-591940EA9195}"/>
    <cellStyle name="Millares 40 2 3 3" xfId="17391" xr:uid="{2EB856E4-62FB-4933-A3F9-E4F368F7B1FF}"/>
    <cellStyle name="Millares 40 2 3 3 2" xfId="38894" xr:uid="{FF230467-4703-49D7-98E8-6462FE611623}"/>
    <cellStyle name="Millares 40 2 3 4" xfId="23996" xr:uid="{324F45A8-36F3-4F18-84AA-A3E9051EBEE8}"/>
    <cellStyle name="Millares 40 2 3 5" xfId="45499" xr:uid="{D80490C5-3333-4938-BFE2-8CB12D9F59A9}"/>
    <cellStyle name="Millares 40 2 4" xfId="3686" xr:uid="{22CDEC57-738F-4257-8C7F-7696A3448543}"/>
    <cellStyle name="Millares 40 2 4 2" xfId="11952" xr:uid="{5372436C-AC89-4136-A976-A5D6D79CC2EB}"/>
    <cellStyle name="Millares 40 2 4 2 2" xfId="33455" xr:uid="{1D7AA001-E79B-417A-B4C7-7C25E0B7EB55}"/>
    <cellStyle name="Millares 40 2 4 3" xfId="18587" xr:uid="{2959746D-6053-46C0-8E72-B675764833E8}"/>
    <cellStyle name="Millares 40 2 4 3 2" xfId="40090" xr:uid="{98074077-ACC1-4DC8-9F4F-B3B027B7E9EB}"/>
    <cellStyle name="Millares 40 2 4 4" xfId="25192" xr:uid="{E3ED6043-8472-4C31-A8AB-92B610F0DB03}"/>
    <cellStyle name="Millares 40 2 4 5" xfId="46695" xr:uid="{7EC5007B-EB1C-424B-A4F7-230C1F542B99}"/>
    <cellStyle name="Millares 40 2 5" xfId="5825" xr:uid="{363DDF77-ADA2-40E5-8971-9764A7EA550B}"/>
    <cellStyle name="Millares 40 2 5 2" xfId="14091" xr:uid="{8CEE4886-48A2-4FC3-9222-D93E46881987}"/>
    <cellStyle name="Millares 40 2 5 2 2" xfId="35594" xr:uid="{BBF952BF-3A2B-4137-85FA-380C51E073B0}"/>
    <cellStyle name="Millares 40 2 5 3" xfId="20726" xr:uid="{8FD755B2-EE39-4590-AE29-274B08B33A6A}"/>
    <cellStyle name="Millares 40 2 5 3 2" xfId="42229" xr:uid="{2C73CFF1-6023-4359-8BBA-336A168E5F4B}"/>
    <cellStyle name="Millares 40 2 5 4" xfId="27331" xr:uid="{B6715DD9-D7E6-485B-AB3F-0D769BC0FF72}"/>
    <cellStyle name="Millares 40 2 5 5" xfId="48834" xr:uid="{C340CE46-1309-49CD-9057-5D2D1C19D47F}"/>
    <cellStyle name="Millares 40 2 6" xfId="7466" xr:uid="{EC5BA4E4-EAA8-4AF1-B7CB-4C034A9A9706}"/>
    <cellStyle name="Millares 40 2 6 2" xfId="28969" xr:uid="{3359F533-F743-4A10-A2CA-8C7FE4031D82}"/>
    <cellStyle name="Millares 40 2 7" xfId="9123" xr:uid="{A9649FC5-EC54-48AB-8D9D-F1CB3D789CEB}"/>
    <cellStyle name="Millares 40 2 7 2" xfId="30626" xr:uid="{48ABAB86-F007-4025-9C12-ABBD91B1BDE6}"/>
    <cellStyle name="Millares 40 2 8" xfId="15758" xr:uid="{244DC5D8-1C08-4929-881D-7D224A1E9C7E}"/>
    <cellStyle name="Millares 40 2 8 2" xfId="37261" xr:uid="{8E934377-E86B-4B39-A724-B11B6DFDC2E4}"/>
    <cellStyle name="Millares 40 2 9" xfId="22363" xr:uid="{98F53C6C-71BE-4A75-9273-3A815352219D}"/>
    <cellStyle name="Millares 40 3" xfId="1127" xr:uid="{50D037B8-9506-4F72-88D3-A05D6E6EA5F0}"/>
    <cellStyle name="Millares 40 3 2" xfId="3956" xr:uid="{93443DD0-F43B-4FC2-BB4C-E9D3050EEB2B}"/>
    <cellStyle name="Millares 40 3 2 2" xfId="12222" xr:uid="{6859483E-DBF1-4166-B652-BDF10CC67E7A}"/>
    <cellStyle name="Millares 40 3 2 2 2" xfId="33725" xr:uid="{B88CCCA9-76D8-4396-ACBD-52946E01F4D0}"/>
    <cellStyle name="Millares 40 3 2 3" xfId="18857" xr:uid="{20611DF8-7F06-4880-AC01-7D049C1EFB39}"/>
    <cellStyle name="Millares 40 3 2 3 2" xfId="40360" xr:uid="{1EB72306-6780-4B02-B841-172AC622AF50}"/>
    <cellStyle name="Millares 40 3 2 4" xfId="25462" xr:uid="{B8B6A173-7673-4791-BB4F-6CACA99A8767}"/>
    <cellStyle name="Millares 40 3 2 5" xfId="46965" xr:uid="{0FB456F5-A9B3-48AD-86F0-B1356424583F}"/>
    <cellStyle name="Millares 40 3 3" xfId="6095" xr:uid="{ED550BE9-48FA-415C-B93F-752466877B75}"/>
    <cellStyle name="Millares 40 3 3 2" xfId="14361" xr:uid="{3ED68562-1FD8-4B7A-9AD4-1E4B0DE078C1}"/>
    <cellStyle name="Millares 40 3 3 2 2" xfId="35864" xr:uid="{DD9A3741-ED2F-4D92-86EA-4B0226DC932E}"/>
    <cellStyle name="Millares 40 3 3 3" xfId="20996" xr:uid="{51652976-60AC-4298-9166-C965F8C8F352}"/>
    <cellStyle name="Millares 40 3 3 3 2" xfId="42499" xr:uid="{5F3B96BE-0310-471B-AE8D-DA87C3259FEF}"/>
    <cellStyle name="Millares 40 3 3 4" xfId="27601" xr:uid="{7F4316BC-494B-4459-A29C-EA08570CF63F}"/>
    <cellStyle name="Millares 40 3 3 5" xfId="49104" xr:uid="{09D59AC5-7513-45E3-B767-C57187FE9EF7}"/>
    <cellStyle name="Millares 40 3 4" xfId="7736" xr:uid="{433E237F-9178-4B31-B511-3916477A61E7}"/>
    <cellStyle name="Millares 40 3 4 2" xfId="29239" xr:uid="{B0EF194D-9A1C-4102-9A09-D57D4D3BAAB0}"/>
    <cellStyle name="Millares 40 3 5" xfId="9393" xr:uid="{4957B2B7-DE17-49E5-AB1E-A2FA25481AFD}"/>
    <cellStyle name="Millares 40 3 5 2" xfId="30896" xr:uid="{D9E6A6CF-1E12-4C7C-9559-4BFD1AD02D3B}"/>
    <cellStyle name="Millares 40 3 6" xfId="16028" xr:uid="{F1934BDE-9B9E-473B-A1F5-A01A80833A33}"/>
    <cellStyle name="Millares 40 3 6 2" xfId="37531" xr:uid="{268A5C18-7378-4CFF-BE09-E97B750A897E}"/>
    <cellStyle name="Millares 40 3 7" xfId="22633" xr:uid="{948CADB3-273A-41AB-8FD2-40392430502D}"/>
    <cellStyle name="Millares 40 3 8" xfId="44136" xr:uid="{8FC9D60A-2CEA-4968-BA06-31C9F8E688EF}"/>
    <cellStyle name="Millares 40 4" xfId="1523" xr:uid="{EE3EE1C2-E1DB-4242-A349-491966F00754}"/>
    <cellStyle name="Millares 40 4 2" xfId="4352" xr:uid="{7E6F339F-69E0-4941-9948-39CF8BE92C75}"/>
    <cellStyle name="Millares 40 4 2 2" xfId="12618" xr:uid="{E90DDEC1-5E3E-4219-8B7F-901458AABD35}"/>
    <cellStyle name="Millares 40 4 2 2 2" xfId="34121" xr:uid="{5309CE01-CDAB-4E3A-8284-FD5F5D37CF5F}"/>
    <cellStyle name="Millares 40 4 2 3" xfId="19253" xr:uid="{A543AFE1-C9F7-42B0-B03C-C34B56128433}"/>
    <cellStyle name="Millares 40 4 2 3 2" xfId="40756" xr:uid="{4C95A84C-1799-44C1-B218-1DF5C6653CEF}"/>
    <cellStyle name="Millares 40 4 2 4" xfId="25858" xr:uid="{422C1233-BA28-4C57-B820-919F5AC240B4}"/>
    <cellStyle name="Millares 40 4 2 5" xfId="47361" xr:uid="{CE10F9CD-D1C9-4A2C-BC20-2B56B32122F3}"/>
    <cellStyle name="Millares 40 4 3" xfId="6491" xr:uid="{3D8F82CC-F88C-478B-899E-51924628F3AC}"/>
    <cellStyle name="Millares 40 4 3 2" xfId="14757" xr:uid="{7C53D0B9-766C-415D-9957-18D579E58738}"/>
    <cellStyle name="Millares 40 4 3 2 2" xfId="36260" xr:uid="{25D00DE4-E493-4C0C-A0D9-80EFE71BF6C0}"/>
    <cellStyle name="Millares 40 4 3 3" xfId="21392" xr:uid="{56B03038-5FF9-44C4-BFC1-D4B8493D97CB}"/>
    <cellStyle name="Millares 40 4 3 3 2" xfId="42895" xr:uid="{574D94CA-CF68-4021-AB50-FC230BB7DC6A}"/>
    <cellStyle name="Millares 40 4 3 4" xfId="27997" xr:uid="{EC5ED8CE-1599-4A7C-B311-0D878195CBF0}"/>
    <cellStyle name="Millares 40 4 3 5" xfId="49500" xr:uid="{AA48B850-EB40-4C97-A762-BE7B6A65F0D4}"/>
    <cellStyle name="Millares 40 4 4" xfId="8132" xr:uid="{D5DE6E64-3400-4867-80AD-5D97C1058D31}"/>
    <cellStyle name="Millares 40 4 4 2" xfId="29635" xr:uid="{77D2CFAE-3FE8-4C02-81D7-0241A3639590}"/>
    <cellStyle name="Millares 40 4 5" xfId="9789" xr:uid="{A1753D10-7C6F-4A3C-A771-3861F049A812}"/>
    <cellStyle name="Millares 40 4 5 2" xfId="31292" xr:uid="{FFF04423-B0F0-45A4-830D-54206E4F90B6}"/>
    <cellStyle name="Millares 40 4 6" xfId="16424" xr:uid="{13614CC2-FD37-47DD-8D00-D2446CB8B2D5}"/>
    <cellStyle name="Millares 40 4 6 2" xfId="37927" xr:uid="{8DD9D83C-F99D-4307-954B-84DB37A63687}"/>
    <cellStyle name="Millares 40 4 7" xfId="23029" xr:uid="{45FEF004-8776-4C61-A5A9-C728A87B8609}"/>
    <cellStyle name="Millares 40 4 8" xfId="44532" xr:uid="{4838D54F-A0D4-4575-BF91-A97F90D9D6B8}"/>
    <cellStyle name="Millares 40 5" xfId="2210" xr:uid="{1B9BD5D0-A91C-4582-B56B-B610CBE157C7}"/>
    <cellStyle name="Millares 40 5 2" xfId="10476" xr:uid="{26B01268-E6D2-4C28-9254-C1D04DCD3E80}"/>
    <cellStyle name="Millares 40 5 2 2" xfId="31979" xr:uid="{4F4250EF-8BF3-4807-9386-DD24EA776F57}"/>
    <cellStyle name="Millares 40 5 3" xfId="17111" xr:uid="{936B999A-88B3-4AA5-9BED-0C813A3DD7FF}"/>
    <cellStyle name="Millares 40 5 3 2" xfId="38614" xr:uid="{7DA03AE8-6F2E-4FE0-BF47-394D74F1A05B}"/>
    <cellStyle name="Millares 40 5 4" xfId="23716" xr:uid="{86E48060-EF71-493A-A687-01B1082D52C7}"/>
    <cellStyle name="Millares 40 5 5" xfId="45219" xr:uid="{61B490D3-EE3D-492C-8044-ACC863942804}"/>
    <cellStyle name="Millares 40 6" xfId="3007" xr:uid="{7BFC9691-85C7-4BB0-9214-96AA5ACCDDB2}"/>
    <cellStyle name="Millares 40 6 2" xfId="11273" xr:uid="{7C1A0C89-3DDA-4E4F-8AB2-7C60C6859168}"/>
    <cellStyle name="Millares 40 6 2 2" xfId="32776" xr:uid="{90F9CD95-C79E-47DD-AA6F-0512F55ABA4D}"/>
    <cellStyle name="Millares 40 6 3" xfId="17908" xr:uid="{558B198B-FC54-4186-A009-0EA4E04D0D18}"/>
    <cellStyle name="Millares 40 6 3 2" xfId="39411" xr:uid="{B0633253-A8D3-4618-B465-31B04AB00339}"/>
    <cellStyle name="Millares 40 6 4" xfId="24513" xr:uid="{F3A68F45-4D33-4DE2-BF5E-E1F656EC9281}"/>
    <cellStyle name="Millares 40 6 5" xfId="46016" xr:uid="{535243FC-44EC-4561-9571-428B55DDFAD5}"/>
    <cellStyle name="Millares 40 7" xfId="3406" xr:uid="{5DECDD85-7014-4913-A408-9F0C99551D00}"/>
    <cellStyle name="Millares 40 7 2" xfId="11672" xr:uid="{50B6B7E4-F810-406D-9B1B-E7971457B887}"/>
    <cellStyle name="Millares 40 7 2 2" xfId="33175" xr:uid="{A53D9450-1C99-4E1C-8A29-6373B77FD2BE}"/>
    <cellStyle name="Millares 40 7 3" xfId="18307" xr:uid="{2FE2988F-A6EE-49F4-9E75-929157E38121}"/>
    <cellStyle name="Millares 40 7 3 2" xfId="39810" xr:uid="{AA156E33-AA1B-4D4F-8833-32D9F1406968}"/>
    <cellStyle name="Millares 40 7 4" xfId="24912" xr:uid="{084C35CF-7ADE-42BB-A29F-99AE9C2268E5}"/>
    <cellStyle name="Millares 40 7 5" xfId="46415" xr:uid="{11F1C932-7A4B-4EBC-A171-2393196A6F1A}"/>
    <cellStyle name="Millares 40 8" xfId="5151" xr:uid="{514FA2F5-3928-4554-BD51-B84993DF280A}"/>
    <cellStyle name="Millares 40 8 2" xfId="13417" xr:uid="{F416A58F-94E4-458A-9407-E0DC326E25EA}"/>
    <cellStyle name="Millares 40 8 2 2" xfId="34920" xr:uid="{4F91229C-24EF-4854-B803-1E48E6650550}"/>
    <cellStyle name="Millares 40 8 3" xfId="20052" xr:uid="{7A987600-4C4C-41F5-A263-B05D83560FEB}"/>
    <cellStyle name="Millares 40 8 3 2" xfId="41555" xr:uid="{BFB7D132-6FA5-4019-A88E-33EC621CBE4E}"/>
    <cellStyle name="Millares 40 8 4" xfId="26657" xr:uid="{4A4E4A1E-56DB-465E-86E1-55DC65F5B662}"/>
    <cellStyle name="Millares 40 8 5" xfId="48160" xr:uid="{60E871FD-8C7B-461D-816B-5844F8F557D2}"/>
    <cellStyle name="Millares 40 9" xfId="5545" xr:uid="{506B4DE4-BB94-47BB-95C9-55F24F345B46}"/>
    <cellStyle name="Millares 40 9 2" xfId="13811" xr:uid="{A645593F-4EED-49B2-A1D4-CB775B0E0A90}"/>
    <cellStyle name="Millares 40 9 2 2" xfId="35314" xr:uid="{B5BC3875-8D9D-4050-A12F-3EA4CA8F29D1}"/>
    <cellStyle name="Millares 40 9 3" xfId="20446" xr:uid="{C08783FF-7432-400C-A819-87C2E8CFBE58}"/>
    <cellStyle name="Millares 40 9 3 2" xfId="41949" xr:uid="{32A02803-7C66-4883-8453-34C60FC0368E}"/>
    <cellStyle name="Millares 40 9 4" xfId="27051" xr:uid="{DE544796-E54D-4646-8DC3-53C523B8BBB9}"/>
    <cellStyle name="Millares 40 9 5" xfId="48554" xr:uid="{C0A1D64A-00BB-447D-9B49-70F00B6FFC9D}"/>
    <cellStyle name="Millares 41" xfId="511" xr:uid="{CFC5CB96-6A8B-47A5-A343-D160358AA53C}"/>
    <cellStyle name="Millares 41 10" xfId="7122" xr:uid="{A8820167-ACEA-43D4-9A97-C31A4DEEFC66}"/>
    <cellStyle name="Millares 41 10 2" xfId="28625" xr:uid="{7A21F5A5-A3F2-47E3-8A1E-73345DCB3F64}"/>
    <cellStyle name="Millares 41 11" xfId="8778" xr:uid="{73D50E01-9C50-4672-AB3F-F77E6F942AC5}"/>
    <cellStyle name="Millares 41 11 2" xfId="30281" xr:uid="{BF9DA582-FE57-456D-A670-FCFD647C7DE4}"/>
    <cellStyle name="Millares 41 12" xfId="15414" xr:uid="{F5732F5F-190A-4ED5-B5EC-91783B665C53}"/>
    <cellStyle name="Millares 41 12 2" xfId="36917" xr:uid="{1A8D1EF3-4E30-4B75-ACC0-BCD1C7F850BF}"/>
    <cellStyle name="Millares 41 13" xfId="22019" xr:uid="{8EE8C5C5-373A-4B44-8362-EE2CE56DC2BA}"/>
    <cellStyle name="Millares 41 14" xfId="43522" xr:uid="{6E32181B-A168-4284-A44A-595FCE90D3D7}"/>
    <cellStyle name="Millares 41 2" xfId="793" xr:uid="{E6EB9164-BE55-47F1-91CA-95B02F0471F9}"/>
    <cellStyle name="Millares 41 2 10" xfId="43802" xr:uid="{E1DC4A48-0EA6-4118-B2A4-4B52284A11B5}"/>
    <cellStyle name="Millares 41 2 2" xfId="1739" xr:uid="{81207BBF-B651-4AE4-8A9D-D9999201595A}"/>
    <cellStyle name="Millares 41 2 2 2" xfId="4568" xr:uid="{6B3B701B-4433-49A9-91F3-1A1C35D54511}"/>
    <cellStyle name="Millares 41 2 2 2 2" xfId="12834" xr:uid="{702D76FB-4E46-4E96-9062-D250B880DEE4}"/>
    <cellStyle name="Millares 41 2 2 2 2 2" xfId="34337" xr:uid="{C9B160F5-BE85-417A-80E2-51863C161408}"/>
    <cellStyle name="Millares 41 2 2 2 3" xfId="19469" xr:uid="{6ACB49B2-CE9D-45A3-8789-5BC6868B836B}"/>
    <cellStyle name="Millares 41 2 2 2 3 2" xfId="40972" xr:uid="{557952B4-DE73-410C-B333-B94B9BD9AD05}"/>
    <cellStyle name="Millares 41 2 2 2 4" xfId="26074" xr:uid="{2480A6E1-5ADE-459F-B446-CABD3F6EF8E3}"/>
    <cellStyle name="Millares 41 2 2 2 5" xfId="47577" xr:uid="{9CE90FE8-07BE-4E0C-B689-E1F4B78D808D}"/>
    <cellStyle name="Millares 41 2 2 3" xfId="6707" xr:uid="{B3C4DD33-9603-4877-A834-1FCB62250B0E}"/>
    <cellStyle name="Millares 41 2 2 3 2" xfId="14973" xr:uid="{32EE048B-E13E-4D5B-A098-5F5B75471FF1}"/>
    <cellStyle name="Millares 41 2 2 3 2 2" xfId="36476" xr:uid="{CF957F4C-7065-4E3E-BB70-7FC9C3AEFA76}"/>
    <cellStyle name="Millares 41 2 2 3 3" xfId="21608" xr:uid="{42C56888-1604-43DA-97AE-3DBED0E7EA9B}"/>
    <cellStyle name="Millares 41 2 2 3 3 2" xfId="43111" xr:uid="{B05637D6-FEBC-4B68-B67F-409CEE53FA62}"/>
    <cellStyle name="Millares 41 2 2 3 4" xfId="28213" xr:uid="{E5A82761-FFEB-47B8-8B6E-A2907C8D2C97}"/>
    <cellStyle name="Millares 41 2 2 3 5" xfId="49716" xr:uid="{C86A6209-8054-42A5-9EF1-B249C572BC16}"/>
    <cellStyle name="Millares 41 2 2 4" xfId="8348" xr:uid="{D4762ED6-4433-454E-8740-5F9814351DEB}"/>
    <cellStyle name="Millares 41 2 2 4 2" xfId="29851" xr:uid="{4269B078-997F-4E45-81A6-47F5D52170FC}"/>
    <cellStyle name="Millares 41 2 2 5" xfId="10005" xr:uid="{B0A31CEC-DE33-44E1-AAE3-9D1B6F36BD04}"/>
    <cellStyle name="Millares 41 2 2 5 2" xfId="31508" xr:uid="{1770F6BF-73C6-4F32-9999-7919D98B6773}"/>
    <cellStyle name="Millares 41 2 2 6" xfId="16640" xr:uid="{7B0B1716-2990-4FC9-B7C5-1F2795D2C4B7}"/>
    <cellStyle name="Millares 41 2 2 6 2" xfId="38143" xr:uid="{CC1578C7-A3B7-4D91-860B-4264EB7A98C9}"/>
    <cellStyle name="Millares 41 2 2 7" xfId="23245" xr:uid="{748AAF0A-4E4F-41B5-A82A-FFA7D47E2B2C}"/>
    <cellStyle name="Millares 41 2 2 8" xfId="44748" xr:uid="{F597EF73-FC27-48D1-A0B9-02CF5824413E}"/>
    <cellStyle name="Millares 41 2 3" xfId="2426" xr:uid="{B30C72BB-17D6-4EBF-9866-14D93EDF4B08}"/>
    <cellStyle name="Millares 41 2 3 2" xfId="10692" xr:uid="{54B6D168-AAE8-4273-8DBC-9D20AF0C878C}"/>
    <cellStyle name="Millares 41 2 3 2 2" xfId="32195" xr:uid="{48272E7E-28BC-4707-990F-9D07DBA9C19D}"/>
    <cellStyle name="Millares 41 2 3 3" xfId="17327" xr:uid="{12B00C34-1CA4-48AD-A85F-B533774AA0E9}"/>
    <cellStyle name="Millares 41 2 3 3 2" xfId="38830" xr:uid="{395AF6D1-FDEB-4BD0-958F-D7B7D0DCDB68}"/>
    <cellStyle name="Millares 41 2 3 4" xfId="23932" xr:uid="{65E2392B-4F0A-4247-A6E3-D675873295D3}"/>
    <cellStyle name="Millares 41 2 3 5" xfId="45435" xr:uid="{05333616-8469-449A-AEF1-B44170E84BAA}"/>
    <cellStyle name="Millares 41 2 4" xfId="3622" xr:uid="{1A63716C-2A38-4789-8A48-EC566EE33BC5}"/>
    <cellStyle name="Millares 41 2 4 2" xfId="11888" xr:uid="{12694B9D-9DB5-4E62-A819-B2F23EABAAA4}"/>
    <cellStyle name="Millares 41 2 4 2 2" xfId="33391" xr:uid="{A7592A1B-70CB-425B-93B4-51181B51E903}"/>
    <cellStyle name="Millares 41 2 4 3" xfId="18523" xr:uid="{3C0B8AF0-E7B4-41BA-9249-4F479E6CF9CC}"/>
    <cellStyle name="Millares 41 2 4 3 2" xfId="40026" xr:uid="{4B9C13FE-85B0-49D3-A84E-5F14E0AD0492}"/>
    <cellStyle name="Millares 41 2 4 4" xfId="25128" xr:uid="{8E45B15C-14ED-473A-9098-5C0493AAFF97}"/>
    <cellStyle name="Millares 41 2 4 5" xfId="46631" xr:uid="{B10F2FBD-BD2B-49CF-80CA-53B51CF7A9BB}"/>
    <cellStyle name="Millares 41 2 5" xfId="5761" xr:uid="{C0579851-BC19-4CEE-B839-E56679464DD0}"/>
    <cellStyle name="Millares 41 2 5 2" xfId="14027" xr:uid="{4B0A6AC9-E463-40E4-B095-1D2BB6B408DB}"/>
    <cellStyle name="Millares 41 2 5 2 2" xfId="35530" xr:uid="{BC965E1B-81A5-4AEB-B0CE-57094DE41B6F}"/>
    <cellStyle name="Millares 41 2 5 3" xfId="20662" xr:uid="{1D4767F3-1ABE-4AAE-BC05-607096B931D8}"/>
    <cellStyle name="Millares 41 2 5 3 2" xfId="42165" xr:uid="{916090ED-7AED-472B-861C-5947BD0D1E4D}"/>
    <cellStyle name="Millares 41 2 5 4" xfId="27267" xr:uid="{4A31295E-0E86-4CE3-A42E-FACBBC396804}"/>
    <cellStyle name="Millares 41 2 5 5" xfId="48770" xr:uid="{E2A30950-0E6D-408F-8FF6-114CB636274D}"/>
    <cellStyle name="Millares 41 2 6" xfId="7402" xr:uid="{C16BDB80-BA55-4788-BC75-970445B4954F}"/>
    <cellStyle name="Millares 41 2 6 2" xfId="28905" xr:uid="{9A9CA426-83C3-4F26-B264-FAC952025DF2}"/>
    <cellStyle name="Millares 41 2 7" xfId="9059" xr:uid="{DC1CEC1A-0BA1-4316-A035-B49699F656F9}"/>
    <cellStyle name="Millares 41 2 7 2" xfId="30562" xr:uid="{B5F6BEC4-6618-43BD-B535-6308B0C00404}"/>
    <cellStyle name="Millares 41 2 8" xfId="15694" xr:uid="{E7753686-B546-4768-A5FC-680EE368EBA2}"/>
    <cellStyle name="Millares 41 2 8 2" xfId="37197" xr:uid="{1CDEDEC1-A277-49C7-957A-EC757248E022}"/>
    <cellStyle name="Millares 41 2 9" xfId="22299" xr:uid="{68641D22-15B4-4423-BB98-A85488D23E0C}"/>
    <cellStyle name="Millares 41 3" xfId="1063" xr:uid="{0C13D916-C612-4BB9-965F-FAD4D7E8B065}"/>
    <cellStyle name="Millares 41 3 2" xfId="3892" xr:uid="{793927C4-2635-4D54-BC88-2EBD5BAE8B6B}"/>
    <cellStyle name="Millares 41 3 2 2" xfId="12158" xr:uid="{DE88E98D-5AE7-4AEB-AEAD-99A75F4CDD8A}"/>
    <cellStyle name="Millares 41 3 2 2 2" xfId="33661" xr:uid="{52A6C9AB-8429-417B-B378-B83D4E46C3E5}"/>
    <cellStyle name="Millares 41 3 2 3" xfId="18793" xr:uid="{BDED8195-6783-4E36-9885-DD4BAE92F0E6}"/>
    <cellStyle name="Millares 41 3 2 3 2" xfId="40296" xr:uid="{EFEF6419-076A-435A-ABF9-EF294CA751DC}"/>
    <cellStyle name="Millares 41 3 2 4" xfId="25398" xr:uid="{AD719ACD-DCD3-4570-B3C3-DF4602B64434}"/>
    <cellStyle name="Millares 41 3 2 5" xfId="46901" xr:uid="{9CE27387-52D3-4252-BB39-DE9049210921}"/>
    <cellStyle name="Millares 41 3 3" xfId="6031" xr:uid="{8F3170D8-B56F-4D60-9B8D-E0D6C89307F9}"/>
    <cellStyle name="Millares 41 3 3 2" xfId="14297" xr:uid="{8513A8F8-F9F2-4D7A-BDAB-73AAF8B459F0}"/>
    <cellStyle name="Millares 41 3 3 2 2" xfId="35800" xr:uid="{8933506E-0B1C-42F0-9CDF-A72DDD3AF887}"/>
    <cellStyle name="Millares 41 3 3 3" xfId="20932" xr:uid="{2D90AC64-8D3E-4669-AFC4-F44C3729C1AE}"/>
    <cellStyle name="Millares 41 3 3 3 2" xfId="42435" xr:uid="{3F1F82B1-C10E-4ED5-B069-2A601A9D141B}"/>
    <cellStyle name="Millares 41 3 3 4" xfId="27537" xr:uid="{DF99029A-9BA6-4BF5-8208-E46E10093432}"/>
    <cellStyle name="Millares 41 3 3 5" xfId="49040" xr:uid="{E0467B17-2C9A-4ED1-853C-1B0124B2CFC9}"/>
    <cellStyle name="Millares 41 3 4" xfId="7672" xr:uid="{09616D7F-72AC-4289-98DE-034280562DB9}"/>
    <cellStyle name="Millares 41 3 4 2" xfId="29175" xr:uid="{5450D137-DDC8-48E9-A430-93BDB00D8558}"/>
    <cellStyle name="Millares 41 3 5" xfId="9329" xr:uid="{4714976A-E9CC-4AD2-A34E-DA4D39D77E06}"/>
    <cellStyle name="Millares 41 3 5 2" xfId="30832" xr:uid="{AFF7F692-A7AF-4A35-AB9D-5365E32726FE}"/>
    <cellStyle name="Millares 41 3 6" xfId="15964" xr:uid="{C4020607-E829-4AE2-BCCF-5F90D6B2909F}"/>
    <cellStyle name="Millares 41 3 6 2" xfId="37467" xr:uid="{8FD65C1C-BEC6-4E81-AB57-A3BCC2D8A5E9}"/>
    <cellStyle name="Millares 41 3 7" xfId="22569" xr:uid="{A54F1F4A-B41F-4955-8C9F-CCF0C7E70B67}"/>
    <cellStyle name="Millares 41 3 8" xfId="44072" xr:uid="{8EEFDBD3-6360-4948-BFF9-ABC6D4875240}"/>
    <cellStyle name="Millares 41 4" xfId="1459" xr:uid="{29B6B847-2F6C-4158-AC93-FB67776429B0}"/>
    <cellStyle name="Millares 41 4 2" xfId="4288" xr:uid="{466FBFE9-399B-4E7F-865D-437A4C118970}"/>
    <cellStyle name="Millares 41 4 2 2" xfId="12554" xr:uid="{21458174-86C4-414F-B7EB-1477CB558CE1}"/>
    <cellStyle name="Millares 41 4 2 2 2" xfId="34057" xr:uid="{8046EBB8-1B9E-4001-B2AB-A51B73E48705}"/>
    <cellStyle name="Millares 41 4 2 3" xfId="19189" xr:uid="{8D45F3E5-6EE9-445A-85DF-7F1DF0953EB2}"/>
    <cellStyle name="Millares 41 4 2 3 2" xfId="40692" xr:uid="{B31F0C37-9509-4ACD-8F96-190ABDE35722}"/>
    <cellStyle name="Millares 41 4 2 4" xfId="25794" xr:uid="{C4B3723D-0ADE-4AEE-A953-A1E6B3E26A01}"/>
    <cellStyle name="Millares 41 4 2 5" xfId="47297" xr:uid="{FD3783F6-9170-485E-B133-1FDF14731BA6}"/>
    <cellStyle name="Millares 41 4 3" xfId="6427" xr:uid="{F25E1956-E96F-40AD-859B-DEDC821D53E1}"/>
    <cellStyle name="Millares 41 4 3 2" xfId="14693" xr:uid="{45D58292-8F2C-4776-82AF-F9A7AE677E69}"/>
    <cellStyle name="Millares 41 4 3 2 2" xfId="36196" xr:uid="{19D627D0-B333-4FB4-B268-F16A922F00A6}"/>
    <cellStyle name="Millares 41 4 3 3" xfId="21328" xr:uid="{C1495850-F07D-4731-BADA-F07048CD8DB7}"/>
    <cellStyle name="Millares 41 4 3 3 2" xfId="42831" xr:uid="{FF5B7E59-2752-4B42-B2A5-FA5D26225079}"/>
    <cellStyle name="Millares 41 4 3 4" xfId="27933" xr:uid="{296824A6-D70F-4B06-8B19-0A0EF67A459F}"/>
    <cellStyle name="Millares 41 4 3 5" xfId="49436" xr:uid="{AD4EDE73-6E32-499A-A1D1-C21A8A0D4B5F}"/>
    <cellStyle name="Millares 41 4 4" xfId="8068" xr:uid="{60384CB5-DE12-4782-B8A2-10EE617AC8E1}"/>
    <cellStyle name="Millares 41 4 4 2" xfId="29571" xr:uid="{49A77C95-7E93-4D42-BA27-A8A60F7B46C2}"/>
    <cellStyle name="Millares 41 4 5" xfId="9725" xr:uid="{23F5F183-A5D0-416B-8EC2-BBDD24D939EE}"/>
    <cellStyle name="Millares 41 4 5 2" xfId="31228" xr:uid="{C85A912E-449B-4D12-8B43-913492D73727}"/>
    <cellStyle name="Millares 41 4 6" xfId="16360" xr:uid="{96C23889-960E-489F-912B-FD5D451BDDF8}"/>
    <cellStyle name="Millares 41 4 6 2" xfId="37863" xr:uid="{B6C7D266-2929-4AD1-8C8E-B7B3EDC313B1}"/>
    <cellStyle name="Millares 41 4 7" xfId="22965" xr:uid="{E00C5202-7E4E-4789-BA45-883201E05878}"/>
    <cellStyle name="Millares 41 4 8" xfId="44468" xr:uid="{C0A28209-BCD7-4482-B364-863A5C69A900}"/>
    <cellStyle name="Millares 41 5" xfId="2146" xr:uid="{ADADE568-BF4E-41F8-962F-FAF636A6D2CF}"/>
    <cellStyle name="Millares 41 5 2" xfId="10412" xr:uid="{3C777787-8725-45C1-A761-B1BB17AF5E72}"/>
    <cellStyle name="Millares 41 5 2 2" xfId="31915" xr:uid="{11861D9B-3721-4197-AA77-BE2F14FDC1F3}"/>
    <cellStyle name="Millares 41 5 3" xfId="17047" xr:uid="{9FE7F595-ED69-4005-BC91-E36393DC24F2}"/>
    <cellStyle name="Millares 41 5 3 2" xfId="38550" xr:uid="{66E2932C-CA86-4772-9E93-0F960CBFFF90}"/>
    <cellStyle name="Millares 41 5 4" xfId="23652" xr:uid="{C9EBC3CD-07BE-4A9D-ADCC-D2BCD5849ADB}"/>
    <cellStyle name="Millares 41 5 5" xfId="45155" xr:uid="{8F1B7535-FF55-4B53-AFB9-432CE387FF5D}"/>
    <cellStyle name="Millares 41 6" xfId="2943" xr:uid="{3E446F6A-D659-4EE3-9C25-C04AAC431E30}"/>
    <cellStyle name="Millares 41 6 2" xfId="11209" xr:uid="{1CF2FB82-5CD1-4BE8-92EF-B839F9088EB1}"/>
    <cellStyle name="Millares 41 6 2 2" xfId="32712" xr:uid="{1E68A450-2025-4D19-8DCC-93E3170FDFD8}"/>
    <cellStyle name="Millares 41 6 3" xfId="17844" xr:uid="{0C9372E2-8E05-4B10-A1EA-C6BB0A4B0764}"/>
    <cellStyle name="Millares 41 6 3 2" xfId="39347" xr:uid="{2377F9AE-3E28-4BC1-9896-C2345C4D230F}"/>
    <cellStyle name="Millares 41 6 4" xfId="24449" xr:uid="{BE077C9C-6B5A-4B29-9CE5-16E4480DFF86}"/>
    <cellStyle name="Millares 41 6 5" xfId="45952" xr:uid="{DDEC93A6-6182-4BA4-8FF4-0B2E18D8F2AD}"/>
    <cellStyle name="Millares 41 7" xfId="3342" xr:uid="{5AA2896A-1896-4808-BA1F-822C697ECCCD}"/>
    <cellStyle name="Millares 41 7 2" xfId="11608" xr:uid="{E76E27F5-B5D1-4699-8682-79458FCA6977}"/>
    <cellStyle name="Millares 41 7 2 2" xfId="33111" xr:uid="{CCA131B0-D114-40E0-8226-8CBB67C6BDED}"/>
    <cellStyle name="Millares 41 7 3" xfId="18243" xr:uid="{C491CEEF-BF49-41FA-B1AB-985AC5C37D66}"/>
    <cellStyle name="Millares 41 7 3 2" xfId="39746" xr:uid="{83E2D884-28FD-40C5-8C7D-7415CC723BEA}"/>
    <cellStyle name="Millares 41 7 4" xfId="24848" xr:uid="{D4B8CC85-79C9-40E3-BE57-260CAB209B9F}"/>
    <cellStyle name="Millares 41 7 5" xfId="46351" xr:uid="{DD6D433F-F75F-4D0B-9E38-A8F825B6246F}"/>
    <cellStyle name="Millares 41 8" xfId="5087" xr:uid="{2C98CB17-B84F-421B-B4EA-F8D938B17074}"/>
    <cellStyle name="Millares 41 8 2" xfId="13353" xr:uid="{5BE3ED2E-BA46-4770-A5D8-E26E1C493ACF}"/>
    <cellStyle name="Millares 41 8 2 2" xfId="34856" xr:uid="{3DEE0AC6-7548-4629-8CC4-645AE3BAEF16}"/>
    <cellStyle name="Millares 41 8 3" xfId="19988" xr:uid="{46252C9B-3162-4F8A-915D-01B5448EA154}"/>
    <cellStyle name="Millares 41 8 3 2" xfId="41491" xr:uid="{4295B0CB-458A-4FB7-BD05-441E9D89F314}"/>
    <cellStyle name="Millares 41 8 4" xfId="26593" xr:uid="{8B6AE704-AAD6-4212-A41D-BA1EC46B4AD4}"/>
    <cellStyle name="Millares 41 8 5" xfId="48096" xr:uid="{6639F245-BF05-431A-A8B3-096FE1038660}"/>
    <cellStyle name="Millares 41 9" xfId="5481" xr:uid="{52AAD484-AF74-4CB2-981D-ACFD1F6ADEBE}"/>
    <cellStyle name="Millares 41 9 2" xfId="13747" xr:uid="{CF93EA4D-9E1B-4C7D-B331-498856BB4303}"/>
    <cellStyle name="Millares 41 9 2 2" xfId="35250" xr:uid="{42DF5AC8-AEF6-47EB-8322-15B51B946257}"/>
    <cellStyle name="Millares 41 9 3" xfId="20382" xr:uid="{541AAA6E-9C8A-4423-891C-B821C96231D7}"/>
    <cellStyle name="Millares 41 9 3 2" xfId="41885" xr:uid="{BDFDA221-AF06-415A-8CC7-D7931DA2DF3E}"/>
    <cellStyle name="Millares 41 9 4" xfId="26987" xr:uid="{487D2E49-B1EE-4819-938B-7BAFA7FF64CF}"/>
    <cellStyle name="Millares 41 9 5" xfId="48490" xr:uid="{B656524A-B3E6-439E-9F38-136F784EB645}"/>
    <cellStyle name="Millares 42" xfId="312" xr:uid="{04C61AAC-7171-4EFC-8810-571422941A45}"/>
    <cellStyle name="Millares 42 10" xfId="15215" xr:uid="{643FF0E0-9E6E-4BBC-A17C-018391FDC886}"/>
    <cellStyle name="Millares 42 10 2" xfId="36718" xr:uid="{113D397B-DB33-49AD-8C49-8DCE20AC4410}"/>
    <cellStyle name="Millares 42 11" xfId="21820" xr:uid="{CB2B605F-E741-4D1C-9E34-77F57E540939}"/>
    <cellStyle name="Millares 42 12" xfId="43323" xr:uid="{B16B2516-D3F0-49CD-9917-286F4613DC52}"/>
    <cellStyle name="Millares 42 2" xfId="1260" xr:uid="{3A278C56-6F4B-4283-A0DF-8ABA72215FD1}"/>
    <cellStyle name="Millares 42 2 2" xfId="4089" xr:uid="{0672AE27-97BF-4A63-B74B-3B86794A19F8}"/>
    <cellStyle name="Millares 42 2 2 2" xfId="12355" xr:uid="{6B8EF896-9FA0-47FF-955E-0242AF93EDE1}"/>
    <cellStyle name="Millares 42 2 2 2 2" xfId="33858" xr:uid="{646BEF50-F154-4B0C-ACD1-8B4E95F8F305}"/>
    <cellStyle name="Millares 42 2 2 3" xfId="18990" xr:uid="{34017CFB-E9BA-49E8-A9C4-59989041D373}"/>
    <cellStyle name="Millares 42 2 2 3 2" xfId="40493" xr:uid="{E2B07937-E8B3-46A6-A94B-7618D1D2680B}"/>
    <cellStyle name="Millares 42 2 2 4" xfId="25595" xr:uid="{0FF13832-6454-4719-8E55-0A8FA8072C4C}"/>
    <cellStyle name="Millares 42 2 2 5" xfId="47098" xr:uid="{443C343E-D232-4450-A223-03A579ADA1CB}"/>
    <cellStyle name="Millares 42 2 3" xfId="6228" xr:uid="{9B3674E3-63B2-49B1-8A1E-41A7ABE59AE7}"/>
    <cellStyle name="Millares 42 2 3 2" xfId="14494" xr:uid="{283C0AFA-75B6-4543-865F-D840E7B1C58B}"/>
    <cellStyle name="Millares 42 2 3 2 2" xfId="35997" xr:uid="{A4EF8817-DC29-438A-8B83-4ABB203BEB4D}"/>
    <cellStyle name="Millares 42 2 3 3" xfId="21129" xr:uid="{A5B58F9E-C5EC-44D4-B69B-46B41A9B670D}"/>
    <cellStyle name="Millares 42 2 3 3 2" xfId="42632" xr:uid="{54322A29-F8BB-4F1A-A491-696F95E59F51}"/>
    <cellStyle name="Millares 42 2 3 4" xfId="27734" xr:uid="{6C054907-C703-46B9-BFA4-09C81DC0CC83}"/>
    <cellStyle name="Millares 42 2 3 5" xfId="49237" xr:uid="{7D1C0476-0A99-496C-B68E-F691E71BED61}"/>
    <cellStyle name="Millares 42 2 4" xfId="7869" xr:uid="{E57841D4-00CE-4AF6-B186-4A43E622AA3B}"/>
    <cellStyle name="Millares 42 2 4 2" xfId="29372" xr:uid="{5D6274B8-CAC9-4E27-9DB1-AEEBA9D35FA1}"/>
    <cellStyle name="Millares 42 2 5" xfId="9526" xr:uid="{A6298317-AFD9-4B4C-9D27-B61237CC824D}"/>
    <cellStyle name="Millares 42 2 5 2" xfId="31029" xr:uid="{C592C827-1B06-406F-ABE0-2EB342C73914}"/>
    <cellStyle name="Millares 42 2 6" xfId="16161" xr:uid="{B000899D-5C2E-4CE6-B6FF-A7BE2A753DA3}"/>
    <cellStyle name="Millares 42 2 6 2" xfId="37664" xr:uid="{46DD99FE-9632-4207-A736-DE5955666D95}"/>
    <cellStyle name="Millares 42 2 7" xfId="22766" xr:uid="{817DDF25-89AE-414D-BCF0-F701E08DF324}"/>
    <cellStyle name="Millares 42 2 8" xfId="44269" xr:uid="{991211C9-934B-46BB-B899-405CFEEF087F}"/>
    <cellStyle name="Millares 42 3" xfId="1947" xr:uid="{64971125-1E84-4B26-926A-4DB3664E4CB5}"/>
    <cellStyle name="Millares 42 3 2" xfId="10213" xr:uid="{E6E88E7E-3280-47B4-8FB2-F811BA18D912}"/>
    <cellStyle name="Millares 42 3 2 2" xfId="31716" xr:uid="{877255E0-9D78-4D73-83A4-8A393B71B809}"/>
    <cellStyle name="Millares 42 3 3" xfId="16848" xr:uid="{9BBBD7CC-DB8B-4F30-9A6C-AAB334758645}"/>
    <cellStyle name="Millares 42 3 3 2" xfId="38351" xr:uid="{71619010-C20C-4D95-AC01-D935B73F22A4}"/>
    <cellStyle name="Millares 42 3 4" xfId="23453" xr:uid="{A2BEDE19-6583-4AB4-A55B-6E4F8A261F7E}"/>
    <cellStyle name="Millares 42 3 5" xfId="44956" xr:uid="{352A5F90-4B0B-429D-B4E3-C978B613E0A9}"/>
    <cellStyle name="Millares 42 4" xfId="2752" xr:uid="{CF8FC739-B7D9-45F7-A3A9-7BF61C72979B}"/>
    <cellStyle name="Millares 42 4 2" xfId="11018" xr:uid="{CEB46FD3-5E55-431D-83C3-F874371781BB}"/>
    <cellStyle name="Millares 42 4 2 2" xfId="32521" xr:uid="{46AD628B-CA02-4160-BA91-01AFA9E46FB8}"/>
    <cellStyle name="Millares 42 4 3" xfId="17653" xr:uid="{C6C0E732-DDB5-4C1A-9EDA-26CDE2200087}"/>
    <cellStyle name="Millares 42 4 3 2" xfId="39156" xr:uid="{795C58EB-7652-491F-988F-B15064BCB576}"/>
    <cellStyle name="Millares 42 4 4" xfId="24258" xr:uid="{AFA5DF76-69E7-4140-A6B8-7AEF678A1457}"/>
    <cellStyle name="Millares 42 4 5" xfId="45761" xr:uid="{173494BA-712E-4EFF-ACAD-8B0830502082}"/>
    <cellStyle name="Millares 42 5" xfId="3143" xr:uid="{C4748C1F-3A63-4B24-89CA-EDA955713E98}"/>
    <cellStyle name="Millares 42 5 2" xfId="11409" xr:uid="{A7283852-42A9-4301-9FD3-7D7389F6172A}"/>
    <cellStyle name="Millares 42 5 2 2" xfId="32912" xr:uid="{87F64D26-9A90-4763-A69A-913F0650C156}"/>
    <cellStyle name="Millares 42 5 3" xfId="18044" xr:uid="{0810E5BC-B2A0-4D1B-BFD9-C7CA757C4071}"/>
    <cellStyle name="Millares 42 5 3 2" xfId="39547" xr:uid="{F69AF48D-7552-4C2A-B684-99F3C94F7F56}"/>
    <cellStyle name="Millares 42 5 4" xfId="24649" xr:uid="{ECB0FD22-513C-4EB4-8335-0B57B035F0F1}"/>
    <cellStyle name="Millares 42 5 5" xfId="46152" xr:uid="{8E9A5523-9217-4633-B26D-C1FC0F97DA87}"/>
    <cellStyle name="Millares 42 6" xfId="4896" xr:uid="{81E8C674-2FD2-45AE-B09A-3CBA86842BAE}"/>
    <cellStyle name="Millares 42 6 2" xfId="13162" xr:uid="{7FCC2C79-0AE6-4C4B-9595-D5A212DF0FC5}"/>
    <cellStyle name="Millares 42 6 2 2" xfId="34665" xr:uid="{6EFD079A-BD9F-42E2-A9F4-55EDDD449196}"/>
    <cellStyle name="Millares 42 6 3" xfId="19797" xr:uid="{4F9AAEBE-2823-4195-95B0-4F8D187DA4BD}"/>
    <cellStyle name="Millares 42 6 3 2" xfId="41300" xr:uid="{B6949223-E1B3-436A-9F9D-267513B790D7}"/>
    <cellStyle name="Millares 42 6 4" xfId="26402" xr:uid="{727D2675-62C0-4914-AE34-3C058C4974F3}"/>
    <cellStyle name="Millares 42 6 5" xfId="47905" xr:uid="{84A7A331-0316-4CDC-8299-9BA6ADF9A557}"/>
    <cellStyle name="Millares 42 7" xfId="5282" xr:uid="{718A5A41-501A-46FD-9725-EFE9F65036F3}"/>
    <cellStyle name="Millares 42 7 2" xfId="13548" xr:uid="{63D87376-E7E8-489E-BEB9-94E61606DE02}"/>
    <cellStyle name="Millares 42 7 2 2" xfId="35051" xr:uid="{BB48CFC5-CF77-46EB-AFF1-F58B99678B61}"/>
    <cellStyle name="Millares 42 7 3" xfId="20183" xr:uid="{9E71E031-20BD-476D-8405-07940B1521BF}"/>
    <cellStyle name="Millares 42 7 3 2" xfId="41686" xr:uid="{2CF329CE-FC36-4C24-86F7-D2B9CD47556C}"/>
    <cellStyle name="Millares 42 7 4" xfId="26788" xr:uid="{B846C924-2F5D-47B0-A12B-D92747793971}"/>
    <cellStyle name="Millares 42 7 5" xfId="48291" xr:uid="{A424C9D1-AD16-486F-BA34-AA8EC37151DE}"/>
    <cellStyle name="Millares 42 8" xfId="6923" xr:uid="{FD7343E6-BAB0-46AF-B7E2-2B1ED0407111}"/>
    <cellStyle name="Millares 42 8 2" xfId="28426" xr:uid="{5436A9EE-F384-449E-B429-C1074A3EA3C9}"/>
    <cellStyle name="Millares 42 9" xfId="8579" xr:uid="{90136DB6-C5C6-4066-AE6D-91FA32E6F369}"/>
    <cellStyle name="Millares 42 9 2" xfId="30082" xr:uid="{933E032F-01DC-4FAA-AB1E-CF0A4DA4B555}"/>
    <cellStyle name="Millares 43" xfId="434" xr:uid="{0AE50A66-E5C4-4934-87A9-EA03758B35D3}"/>
    <cellStyle name="Millares 43 10" xfId="43445" xr:uid="{8FD46A68-8EBF-4400-B10C-0510BB88B2AA}"/>
    <cellStyle name="Millares 43 2" xfId="1382" xr:uid="{91FB1080-5270-48EC-AD45-9A6032D35691}"/>
    <cellStyle name="Millares 43 2 2" xfId="4211" xr:uid="{F86169D3-B9E5-45E0-9EF4-789DA8C87CBE}"/>
    <cellStyle name="Millares 43 2 2 2" xfId="12477" xr:uid="{7B3BAE74-ED25-4CED-A181-CD45E7F28F56}"/>
    <cellStyle name="Millares 43 2 2 2 2" xfId="33980" xr:uid="{0D35B8F8-FABE-45A0-B755-509DE5573536}"/>
    <cellStyle name="Millares 43 2 2 3" xfId="19112" xr:uid="{8F6B3B70-C6C2-4E58-AECB-D0E355F53505}"/>
    <cellStyle name="Millares 43 2 2 3 2" xfId="40615" xr:uid="{0D4C096A-1FA0-4516-8C81-788150CF4B95}"/>
    <cellStyle name="Millares 43 2 2 4" xfId="25717" xr:uid="{68C74EF6-EDF2-46F9-A295-89DAB37108A2}"/>
    <cellStyle name="Millares 43 2 2 5" xfId="47220" xr:uid="{D628549E-7725-4B99-9440-C63DAD592381}"/>
    <cellStyle name="Millares 43 2 3" xfId="6350" xr:uid="{D015DFC5-4B58-447C-B556-A829A8A9A9A0}"/>
    <cellStyle name="Millares 43 2 3 2" xfId="14616" xr:uid="{E8E21146-6725-4C96-9DA1-F800E83F71D2}"/>
    <cellStyle name="Millares 43 2 3 2 2" xfId="36119" xr:uid="{8194B387-FE79-4DDE-A4BB-407D60528BD7}"/>
    <cellStyle name="Millares 43 2 3 3" xfId="21251" xr:uid="{764CC743-D627-4BCB-96A2-770D335DF2E9}"/>
    <cellStyle name="Millares 43 2 3 3 2" xfId="42754" xr:uid="{8EA30929-A60F-411A-ADEB-2C01A93CFBD7}"/>
    <cellStyle name="Millares 43 2 3 4" xfId="27856" xr:uid="{BB35FD2B-13AD-4C97-AB7F-249830CB6C60}"/>
    <cellStyle name="Millares 43 2 3 5" xfId="49359" xr:uid="{D68CBEFB-0E7E-4CAF-96D8-5E018D268E4C}"/>
    <cellStyle name="Millares 43 2 4" xfId="7991" xr:uid="{593748A8-5B43-4D8A-A84C-1EB4D4E0133D}"/>
    <cellStyle name="Millares 43 2 4 2" xfId="29494" xr:uid="{8A1CEE80-ECD1-467A-B01A-D14842A8656F}"/>
    <cellStyle name="Millares 43 2 5" xfId="9648" xr:uid="{850A1F7E-01BE-4F17-AABF-BB957875D4BA}"/>
    <cellStyle name="Millares 43 2 5 2" xfId="31151" xr:uid="{B7574DF5-2C8D-45E5-A42D-857A7DFAAFC8}"/>
    <cellStyle name="Millares 43 2 6" xfId="16283" xr:uid="{B87475D9-FBB7-4365-B3AD-D2FFDB9BAF32}"/>
    <cellStyle name="Millares 43 2 6 2" xfId="37786" xr:uid="{18934AF9-9E77-4275-A457-F90561301EA6}"/>
    <cellStyle name="Millares 43 2 7" xfId="22888" xr:uid="{489C1040-273D-4D7F-85B1-D12914D7F5E2}"/>
    <cellStyle name="Millares 43 2 8" xfId="44391" xr:uid="{AE769CA6-EC28-4450-885E-E8414763447D}"/>
    <cellStyle name="Millares 43 3" xfId="2069" xr:uid="{6590CDCA-6314-48D5-9636-DE8B9F7DE2F3}"/>
    <cellStyle name="Millares 43 3 2" xfId="10335" xr:uid="{809B74CD-C24C-4A57-A44A-172C35D86F07}"/>
    <cellStyle name="Millares 43 3 2 2" xfId="31838" xr:uid="{CF5169CE-5787-4A48-90A4-7741257EE77C}"/>
    <cellStyle name="Millares 43 3 3" xfId="16970" xr:uid="{10AEF98A-EE3E-470E-BDE4-7CDF701C63D5}"/>
    <cellStyle name="Millares 43 3 3 2" xfId="38473" xr:uid="{61678477-324F-4049-B1C7-E7F18F13D699}"/>
    <cellStyle name="Millares 43 3 4" xfId="23575" xr:uid="{BA789356-4860-4542-97B3-563B87856EF1}"/>
    <cellStyle name="Millares 43 3 5" xfId="45078" xr:uid="{959B7D28-79A4-4376-87F6-41D4777A92E2}"/>
    <cellStyle name="Millares 43 4" xfId="3265" xr:uid="{8F504479-A080-4D1A-A597-07AC11E781A6}"/>
    <cellStyle name="Millares 43 4 2" xfId="11531" xr:uid="{DFC65C9C-CF9F-4449-AA06-7EB5D5DF7378}"/>
    <cellStyle name="Millares 43 4 2 2" xfId="33034" xr:uid="{53A2794B-5087-44CA-BABA-282326D881AD}"/>
    <cellStyle name="Millares 43 4 3" xfId="18166" xr:uid="{3E19E6BE-0F3C-4708-9326-DFD6DF24AE10}"/>
    <cellStyle name="Millares 43 4 3 2" xfId="39669" xr:uid="{624E6143-B8D2-4A89-916A-9AC31E7240C8}"/>
    <cellStyle name="Millares 43 4 4" xfId="24771" xr:uid="{C234B8DF-D99C-43C1-8F63-B89137E4217A}"/>
    <cellStyle name="Millares 43 4 5" xfId="46274" xr:uid="{05361A30-2FC2-4B0B-BA5D-0E8E3B68607B}"/>
    <cellStyle name="Millares 43 5" xfId="5404" xr:uid="{BE8ECC8F-396D-4FBA-9CE5-4C2A9FDC3A22}"/>
    <cellStyle name="Millares 43 5 2" xfId="13670" xr:uid="{6444A616-3522-41DE-BB7E-BE587C2EA9A3}"/>
    <cellStyle name="Millares 43 5 2 2" xfId="35173" xr:uid="{613C119D-F475-4BE6-9002-DA398C71AE15}"/>
    <cellStyle name="Millares 43 5 3" xfId="20305" xr:uid="{D28636ED-4504-461B-9859-627FAA4F5FB9}"/>
    <cellStyle name="Millares 43 5 3 2" xfId="41808" xr:uid="{656BFC3F-660F-46CE-B0D5-5D713B301918}"/>
    <cellStyle name="Millares 43 5 4" xfId="26910" xr:uid="{5E006B9A-CB56-449F-9771-342BCF0CD828}"/>
    <cellStyle name="Millares 43 5 5" xfId="48413" xr:uid="{7E6706DD-9E39-4193-BB1B-EFB68EFF800D}"/>
    <cellStyle name="Millares 43 6" xfId="7045" xr:uid="{40504BE0-9AF3-425F-85A1-47D40539F254}"/>
    <cellStyle name="Millares 43 6 2" xfId="28548" xr:uid="{7654EA15-F972-489B-87D6-144CF8BE4731}"/>
    <cellStyle name="Millares 43 7" xfId="8701" xr:uid="{D645D6DD-2F1B-4952-9049-1F15A117D80F}"/>
    <cellStyle name="Millares 43 7 2" xfId="30204" xr:uid="{A43D9E84-B88D-418B-B666-358C953E984F}"/>
    <cellStyle name="Millares 43 8" xfId="15337" xr:uid="{1D069C79-4407-490D-82F2-312E1E7B2867}"/>
    <cellStyle name="Millares 43 8 2" xfId="36840" xr:uid="{AACA5D3C-19A3-4146-88E6-4DF94179D4C4}"/>
    <cellStyle name="Millares 43 9" xfId="21942" xr:uid="{1869AC2B-6E8D-44C2-8C12-8B6DC8B244B5}"/>
    <cellStyle name="Millares 44" xfId="585" xr:uid="{9177049E-EEE9-45A3-95B0-C9FC00D0755D}"/>
    <cellStyle name="Millares 44 10" xfId="43596" xr:uid="{053592EC-0FE9-48CB-98E2-32FF55410BE7}"/>
    <cellStyle name="Millares 44 2" xfId="1533" xr:uid="{5B203575-844D-46BC-A42B-3CA49C472EA2}"/>
    <cellStyle name="Millares 44 2 2" xfId="4362" xr:uid="{E851FCBE-FEA9-42EE-B861-3399AE439417}"/>
    <cellStyle name="Millares 44 2 2 2" xfId="12628" xr:uid="{437EC286-3DFB-4EAA-A81E-83B566E25700}"/>
    <cellStyle name="Millares 44 2 2 2 2" xfId="34131" xr:uid="{C4A14DCD-891D-4642-858F-33CF71398959}"/>
    <cellStyle name="Millares 44 2 2 3" xfId="19263" xr:uid="{57156231-F6FE-491B-8A58-4A3F62C270BF}"/>
    <cellStyle name="Millares 44 2 2 3 2" xfId="40766" xr:uid="{D0F5F29F-5EDC-4FDA-9DD0-1CDA33B3B056}"/>
    <cellStyle name="Millares 44 2 2 4" xfId="25868" xr:uid="{36BE4A22-D301-4D34-9889-687B4EF4F957}"/>
    <cellStyle name="Millares 44 2 2 5" xfId="47371" xr:uid="{83E4A778-04F6-402B-AEF8-FD70C3ACAAD2}"/>
    <cellStyle name="Millares 44 2 3" xfId="6501" xr:uid="{814FB5FC-686E-4671-A8FC-75A08421910C}"/>
    <cellStyle name="Millares 44 2 3 2" xfId="14767" xr:uid="{04946A83-5B57-4E3D-AB0B-E003D002B2F5}"/>
    <cellStyle name="Millares 44 2 3 2 2" xfId="36270" xr:uid="{C4F59E17-EC1B-452A-BBD1-13B688800904}"/>
    <cellStyle name="Millares 44 2 3 3" xfId="21402" xr:uid="{91F6A137-B134-465D-9E3F-E7329564DA24}"/>
    <cellStyle name="Millares 44 2 3 3 2" xfId="42905" xr:uid="{31C7D5ED-7C0F-4497-8B3F-0700746D2FB4}"/>
    <cellStyle name="Millares 44 2 3 4" xfId="28007" xr:uid="{B063DBDB-997C-4EB5-811D-9627BC0D7E1F}"/>
    <cellStyle name="Millares 44 2 3 5" xfId="49510" xr:uid="{3C8C7E42-1437-41C3-ABF3-827C0BA4E5FB}"/>
    <cellStyle name="Millares 44 2 4" xfId="8142" xr:uid="{F54F22BD-1E86-4646-A23D-6A233846B093}"/>
    <cellStyle name="Millares 44 2 4 2" xfId="29645" xr:uid="{3EAD7825-1E99-43BB-A409-74AC7D5B7DA8}"/>
    <cellStyle name="Millares 44 2 5" xfId="9799" xr:uid="{D7DF5766-A461-4292-836E-B278F4A3AD26}"/>
    <cellStyle name="Millares 44 2 5 2" xfId="31302" xr:uid="{3E28AADE-12AB-473A-9A6B-074EF253BDF5}"/>
    <cellStyle name="Millares 44 2 6" xfId="16434" xr:uid="{E994DEAA-DFA6-41ED-AE40-CA214E8C6D43}"/>
    <cellStyle name="Millares 44 2 6 2" xfId="37937" xr:uid="{401F91F4-D86F-45DE-80D7-E78432431A1E}"/>
    <cellStyle name="Millares 44 2 7" xfId="23039" xr:uid="{85F3DD4C-2833-4B1C-BBF3-3C5D0CBF6A94}"/>
    <cellStyle name="Millares 44 2 8" xfId="44542" xr:uid="{7E5259A8-A00D-4408-961C-702FFA7F4843}"/>
    <cellStyle name="Millares 44 3" xfId="2220" xr:uid="{7AE08198-C167-435D-BD47-D7BAF45596F1}"/>
    <cellStyle name="Millares 44 3 2" xfId="10486" xr:uid="{A8BCCB55-34BF-40DC-A636-D745B715C5A3}"/>
    <cellStyle name="Millares 44 3 2 2" xfId="31989" xr:uid="{1F1D0E3A-671D-449E-ADCB-45B8DB8773B2}"/>
    <cellStyle name="Millares 44 3 3" xfId="17121" xr:uid="{F3A26985-ED54-4912-BA8B-9B07635C1E12}"/>
    <cellStyle name="Millares 44 3 3 2" xfId="38624" xr:uid="{642DFC85-64E3-49A2-BC83-266936FC147B}"/>
    <cellStyle name="Millares 44 3 4" xfId="23726" xr:uid="{2300589F-DC9F-4F5F-B9EF-B0A1EDE07619}"/>
    <cellStyle name="Millares 44 3 5" xfId="45229" xr:uid="{BB6D16D3-6C09-4D8D-8BC4-714ED09BDB5A}"/>
    <cellStyle name="Millares 44 4" xfId="3416" xr:uid="{B6CBCF69-673F-4903-8493-EBD31C1A0975}"/>
    <cellStyle name="Millares 44 4 2" xfId="11682" xr:uid="{904B8405-FF56-4055-89F0-58AE7F0CB94F}"/>
    <cellStyle name="Millares 44 4 2 2" xfId="33185" xr:uid="{0337DA8C-92C6-4A6A-B71B-6D26789FCC0F}"/>
    <cellStyle name="Millares 44 4 3" xfId="18317" xr:uid="{E5A73D3B-4B32-4D02-8F88-5BE5860FA81C}"/>
    <cellStyle name="Millares 44 4 3 2" xfId="39820" xr:uid="{1DBD7D9E-C4DF-44DF-83EF-44C78D64B682}"/>
    <cellStyle name="Millares 44 4 4" xfId="24922" xr:uid="{5E40A31B-8FBA-4FDE-AF86-F8ACB95A80EB}"/>
    <cellStyle name="Millares 44 4 5" xfId="46425" xr:uid="{F505E87F-FF9C-4DBB-9757-7522785D11ED}"/>
    <cellStyle name="Millares 44 5" xfId="5555" xr:uid="{5EB3CA9A-4A04-462D-A1CD-0C3DC21A2979}"/>
    <cellStyle name="Millares 44 5 2" xfId="13821" xr:uid="{D7E6C877-5178-4D1E-82B3-91D7F4D44824}"/>
    <cellStyle name="Millares 44 5 2 2" xfId="35324" xr:uid="{0A83FC55-61A2-4B5E-9743-68D7FE7F0CC4}"/>
    <cellStyle name="Millares 44 5 3" xfId="20456" xr:uid="{FCA3C4E7-2F43-41AE-81CF-AF85F73F9A5A}"/>
    <cellStyle name="Millares 44 5 3 2" xfId="41959" xr:uid="{E0EEB59A-14BF-4211-B783-16EB36C23D19}"/>
    <cellStyle name="Millares 44 5 4" xfId="27061" xr:uid="{F6F54309-4101-4190-8EC3-10C0F81F5BF4}"/>
    <cellStyle name="Millares 44 5 5" xfId="48564" xr:uid="{FAD41214-4FD8-4FF3-B91F-4DF06073F39A}"/>
    <cellStyle name="Millares 44 6" xfId="7196" xr:uid="{A59CEC54-910A-4A88-B3B4-4D60BFC147DF}"/>
    <cellStyle name="Millares 44 6 2" xfId="28699" xr:uid="{A52F1390-6294-4572-A27E-5B77B0E9CAA3}"/>
    <cellStyle name="Millares 44 7" xfId="8852" xr:uid="{970C48D2-7E89-4ACA-90EC-09B93C441CAD}"/>
    <cellStyle name="Millares 44 7 2" xfId="30355" xr:uid="{732C5717-F17A-4AE0-8350-27D1DD052AF1}"/>
    <cellStyle name="Millares 44 8" xfId="15488" xr:uid="{8C16D29D-CF65-4BAD-81CB-BACB45CB7023}"/>
    <cellStyle name="Millares 44 8 2" xfId="36991" xr:uid="{DFF06C01-4853-45EB-9739-1A365333BAFA}"/>
    <cellStyle name="Millares 44 9" xfId="22093" xr:uid="{DB093DC5-CCE0-492E-9E51-3AAE0A093ACF}"/>
    <cellStyle name="Millares 45" xfId="577" xr:uid="{73ECEDCA-D9F8-47CB-BC74-ACE0AAF213C1}"/>
    <cellStyle name="Millares 45 10" xfId="43588" xr:uid="{1C35905C-1B47-4246-A9E4-EC52BA4D3A0A}"/>
    <cellStyle name="Millares 45 2" xfId="1525" xr:uid="{71B83EFF-FF98-484D-9051-DAED0E3DA6DF}"/>
    <cellStyle name="Millares 45 2 2" xfId="4354" xr:uid="{BB90D888-677B-4AA0-B32E-F551250F189E}"/>
    <cellStyle name="Millares 45 2 2 2" xfId="12620" xr:uid="{7571A4F3-329C-4F04-B799-0C3E46A163C1}"/>
    <cellStyle name="Millares 45 2 2 2 2" xfId="34123" xr:uid="{3A71EEA8-B41C-4B59-ADC6-D650D9DED2A8}"/>
    <cellStyle name="Millares 45 2 2 3" xfId="19255" xr:uid="{9B70FC69-0CFE-4ACB-965F-C99B6E5F7ECF}"/>
    <cellStyle name="Millares 45 2 2 3 2" xfId="40758" xr:uid="{BEDC76C1-BA0D-4629-B51D-B89B93F88643}"/>
    <cellStyle name="Millares 45 2 2 4" xfId="25860" xr:uid="{53AC3D0E-EF7B-439D-97A8-9AFF51F944EC}"/>
    <cellStyle name="Millares 45 2 2 5" xfId="47363" xr:uid="{47ABE9E9-217C-4E77-9674-5F62A401B293}"/>
    <cellStyle name="Millares 45 2 3" xfId="6493" xr:uid="{ECD575AA-6824-4BE2-B72B-06DD82B54825}"/>
    <cellStyle name="Millares 45 2 3 2" xfId="14759" xr:uid="{A0A9E0B7-B174-4C03-8478-698ED48D5B75}"/>
    <cellStyle name="Millares 45 2 3 2 2" xfId="36262" xr:uid="{13C76B61-4053-45C3-95CE-743221045B88}"/>
    <cellStyle name="Millares 45 2 3 3" xfId="21394" xr:uid="{173A0734-B51D-4575-A20E-7E1E0EE6590F}"/>
    <cellStyle name="Millares 45 2 3 3 2" xfId="42897" xr:uid="{B2790A9F-7BA8-40AB-BE62-2833A38B7696}"/>
    <cellStyle name="Millares 45 2 3 4" xfId="27999" xr:uid="{7BE13BD9-B5E6-416D-8539-B189ED6BF15C}"/>
    <cellStyle name="Millares 45 2 3 5" xfId="49502" xr:uid="{2898122B-6375-44B2-8EA7-F44958D19BE4}"/>
    <cellStyle name="Millares 45 2 4" xfId="8134" xr:uid="{162F659E-5027-440B-AC50-F1DAD20D92E7}"/>
    <cellStyle name="Millares 45 2 4 2" xfId="29637" xr:uid="{20F3F817-7E10-49FC-9FF4-7762379C84F5}"/>
    <cellStyle name="Millares 45 2 5" xfId="9791" xr:uid="{7B61CF99-554B-4611-A432-9A93828C2086}"/>
    <cellStyle name="Millares 45 2 5 2" xfId="31294" xr:uid="{4C70DFE5-63D2-4011-917C-B570FF24CC85}"/>
    <cellStyle name="Millares 45 2 6" xfId="16426" xr:uid="{15183A66-1611-492C-AD91-4B8B29B3A425}"/>
    <cellStyle name="Millares 45 2 6 2" xfId="37929" xr:uid="{9FA2A460-11DC-4DE7-AF1E-1BD6EE4C996C}"/>
    <cellStyle name="Millares 45 2 7" xfId="23031" xr:uid="{6F17779D-500D-4986-892E-D7421DF29730}"/>
    <cellStyle name="Millares 45 2 8" xfId="44534" xr:uid="{3883B41A-8326-47AD-B20F-6961FF052A8D}"/>
    <cellStyle name="Millares 45 3" xfId="2212" xr:uid="{FAEDC338-107D-4A79-B906-4E94D2BB32C3}"/>
    <cellStyle name="Millares 45 3 2" xfId="10478" xr:uid="{FD9EB7F7-C221-4067-8A84-E7FC2BED51AD}"/>
    <cellStyle name="Millares 45 3 2 2" xfId="31981" xr:uid="{00DBE94F-B42F-4F39-9F5B-439926CF42FE}"/>
    <cellStyle name="Millares 45 3 3" xfId="17113" xr:uid="{45A36B71-62C3-47C0-8E84-45F0E4A66A21}"/>
    <cellStyle name="Millares 45 3 3 2" xfId="38616" xr:uid="{85B1B941-DA17-4C94-9E71-C1D57E96B778}"/>
    <cellStyle name="Millares 45 3 4" xfId="23718" xr:uid="{1F5B9544-6735-4584-8C3A-62C760327D17}"/>
    <cellStyle name="Millares 45 3 5" xfId="45221" xr:uid="{70BB8EA8-EA54-40D5-9314-96F5904ACE99}"/>
    <cellStyle name="Millares 45 4" xfId="3408" xr:uid="{CC0F8785-8843-4AD8-8A51-943ED50C527A}"/>
    <cellStyle name="Millares 45 4 2" xfId="11674" xr:uid="{CCB37E3A-10AC-4280-A511-BC47288F3441}"/>
    <cellStyle name="Millares 45 4 2 2" xfId="33177" xr:uid="{A38690A8-297C-4C6F-9A22-21BCDC4951AC}"/>
    <cellStyle name="Millares 45 4 3" xfId="18309" xr:uid="{410A624C-B852-4422-8ADA-11125C18E35C}"/>
    <cellStyle name="Millares 45 4 3 2" xfId="39812" xr:uid="{F8BC22E1-CDBE-4589-89CA-4D5B1BB2569E}"/>
    <cellStyle name="Millares 45 4 4" xfId="24914" xr:uid="{97E54551-F9A6-4137-9717-D5A8E96A0308}"/>
    <cellStyle name="Millares 45 4 5" xfId="46417" xr:uid="{8EF606BB-5611-4B1B-B496-8AC1FAAE164E}"/>
    <cellStyle name="Millares 45 5" xfId="5547" xr:uid="{8D07B8C0-D7D6-45F1-87D2-08611E5B0991}"/>
    <cellStyle name="Millares 45 5 2" xfId="13813" xr:uid="{E4543C68-64F1-4230-9FF7-8D606B3FC35B}"/>
    <cellStyle name="Millares 45 5 2 2" xfId="35316" xr:uid="{38537860-8B62-4897-A3B2-77DD9A7BE1AC}"/>
    <cellStyle name="Millares 45 5 3" xfId="20448" xr:uid="{0207EA50-E232-4D72-ABB2-838CD5DFC096}"/>
    <cellStyle name="Millares 45 5 3 2" xfId="41951" xr:uid="{715E3424-35CF-4965-8329-8694C187B1A0}"/>
    <cellStyle name="Millares 45 5 4" xfId="27053" xr:uid="{8E4B4C59-7806-42C1-BC0E-5B873086EB1F}"/>
    <cellStyle name="Millares 45 5 5" xfId="48556" xr:uid="{4EB5C2B0-62E1-4331-94BE-FE2860E112BB}"/>
    <cellStyle name="Millares 45 6" xfId="7188" xr:uid="{841E9B68-1014-43B5-B1AC-989D5AD2C8BD}"/>
    <cellStyle name="Millares 45 6 2" xfId="28691" xr:uid="{E6979D96-7B63-4236-8E37-2429027D08D2}"/>
    <cellStyle name="Millares 45 7" xfId="8844" xr:uid="{65A5643A-E8CB-45BA-B904-C32E0022AE04}"/>
    <cellStyle name="Millares 45 7 2" xfId="30347" xr:uid="{A8771997-E160-42D0-BBDA-BB41F9AF7B52}"/>
    <cellStyle name="Millares 45 8" xfId="15480" xr:uid="{7CB04766-CCB6-427E-8CD2-017D3E814887}"/>
    <cellStyle name="Millares 45 8 2" xfId="36983" xr:uid="{A22A3C46-3BCA-4169-89DF-C71BD34C0021}"/>
    <cellStyle name="Millares 45 9" xfId="22085" xr:uid="{C0EC3F1E-0E5B-406F-9693-366A4DD93EC0}"/>
    <cellStyle name="Millares 46" xfId="319" xr:uid="{40CF02CF-C9C7-47EF-81C9-9B1277FCCC43}"/>
    <cellStyle name="Millares 46 10" xfId="43330" xr:uid="{138C315E-A21D-4A74-A9CF-2ABE9E0B272C}"/>
    <cellStyle name="Millares 46 2" xfId="1267" xr:uid="{E4BCC06F-E8C7-4064-AFC4-4F743BBD7752}"/>
    <cellStyle name="Millares 46 2 2" xfId="4096" xr:uid="{17F7CFDC-30D7-4240-B992-496080C87D7B}"/>
    <cellStyle name="Millares 46 2 2 2" xfId="12362" xr:uid="{8F8738D7-223E-4B99-8161-F5863A158A4B}"/>
    <cellStyle name="Millares 46 2 2 2 2" xfId="33865" xr:uid="{DA0C03AD-E5C9-4DB9-B995-4AF24517D7A7}"/>
    <cellStyle name="Millares 46 2 2 3" xfId="18997" xr:uid="{EBD8F9E3-3641-4E67-95F0-EBD259A6B85F}"/>
    <cellStyle name="Millares 46 2 2 3 2" xfId="40500" xr:uid="{001BF66B-A1F4-4A4F-8758-C4303B46D2B1}"/>
    <cellStyle name="Millares 46 2 2 4" xfId="25602" xr:uid="{BA921976-7243-4FCB-815B-E86F0F13D3AF}"/>
    <cellStyle name="Millares 46 2 2 5" xfId="47105" xr:uid="{40E00EDD-A969-4A04-A67B-BF37EA5CB208}"/>
    <cellStyle name="Millares 46 2 3" xfId="6235" xr:uid="{CBC7A65F-0AE7-4C83-8A60-8583FA392727}"/>
    <cellStyle name="Millares 46 2 3 2" xfId="14501" xr:uid="{381619A1-A124-4AF1-81E0-4521676F4AC5}"/>
    <cellStyle name="Millares 46 2 3 2 2" xfId="36004" xr:uid="{E43205A3-CED2-4937-A775-72DA1F32DBC5}"/>
    <cellStyle name="Millares 46 2 3 3" xfId="21136" xr:uid="{9A6D566B-648A-4AEA-8BCF-EE1594716800}"/>
    <cellStyle name="Millares 46 2 3 3 2" xfId="42639" xr:uid="{0C954EC0-F497-43CD-88A6-A90C181C69F6}"/>
    <cellStyle name="Millares 46 2 3 4" xfId="27741" xr:uid="{2212C7F3-E92B-4165-AD8C-F2DE43091402}"/>
    <cellStyle name="Millares 46 2 3 5" xfId="49244" xr:uid="{77F77BC1-8FDE-456F-91B2-4317F20B1AA6}"/>
    <cellStyle name="Millares 46 2 4" xfId="7876" xr:uid="{D0FF5B1B-D25E-4FF0-BF32-BB7FDB280A69}"/>
    <cellStyle name="Millares 46 2 4 2" xfId="29379" xr:uid="{71A0271B-05EB-48FE-BF99-0307D4513A5C}"/>
    <cellStyle name="Millares 46 2 5" xfId="9533" xr:uid="{E3ED8EA2-EE61-4C8E-9A40-0143F5D1212C}"/>
    <cellStyle name="Millares 46 2 5 2" xfId="31036" xr:uid="{926B5020-13E3-4676-806B-C5A8D343EE80}"/>
    <cellStyle name="Millares 46 2 6" xfId="16168" xr:uid="{0F17D3DF-6F03-46B0-B54B-B38548F02CD2}"/>
    <cellStyle name="Millares 46 2 6 2" xfId="37671" xr:uid="{5293190B-E667-424E-A96D-B53E13AD65E1}"/>
    <cellStyle name="Millares 46 2 7" xfId="22773" xr:uid="{EC6C3909-D427-4476-8CBA-6D0F8FBEF2DC}"/>
    <cellStyle name="Millares 46 2 8" xfId="44276" xr:uid="{C84B1287-7466-49D2-B3C7-C93E87FA12A1}"/>
    <cellStyle name="Millares 46 3" xfId="1954" xr:uid="{D9FAE4BE-A580-4B58-B5E2-9E62A8B93AB6}"/>
    <cellStyle name="Millares 46 3 2" xfId="10220" xr:uid="{C5F36FE0-A49F-4EBF-BD3C-DB1099735A40}"/>
    <cellStyle name="Millares 46 3 2 2" xfId="31723" xr:uid="{7DC00759-2A24-4F0C-8454-FE5AE42C4CCB}"/>
    <cellStyle name="Millares 46 3 3" xfId="16855" xr:uid="{4399762E-3170-4E95-998A-E1C5E1FC78A7}"/>
    <cellStyle name="Millares 46 3 3 2" xfId="38358" xr:uid="{B4178D25-BB0D-44B2-82C0-5F7C90F57B03}"/>
    <cellStyle name="Millares 46 3 4" xfId="23460" xr:uid="{393D9F20-F812-44D0-923C-EE39D9421BB6}"/>
    <cellStyle name="Millares 46 3 5" xfId="44963" xr:uid="{EF5AE615-4575-42FB-A584-7E7368D20EFD}"/>
    <cellStyle name="Millares 46 4" xfId="3150" xr:uid="{D66F6DBE-C6BB-4761-A04E-C01D81080726}"/>
    <cellStyle name="Millares 46 4 2" xfId="11416" xr:uid="{CE4C18F4-F749-4914-B6A3-7F02F6E3EE01}"/>
    <cellStyle name="Millares 46 4 2 2" xfId="32919" xr:uid="{0CA5C3F6-CDF9-4FD6-AEAE-8F0F41124641}"/>
    <cellStyle name="Millares 46 4 3" xfId="18051" xr:uid="{FD394A75-4CE3-46DB-AF6F-E5075418AADC}"/>
    <cellStyle name="Millares 46 4 3 2" xfId="39554" xr:uid="{2B48F45E-4F9B-45B9-837A-2883D62C764B}"/>
    <cellStyle name="Millares 46 4 4" xfId="24656" xr:uid="{6EBC0E75-0F59-4004-987A-BA08AD008187}"/>
    <cellStyle name="Millares 46 4 5" xfId="46159" xr:uid="{18603117-C7E1-4C3E-8304-B843F6C25DF6}"/>
    <cellStyle name="Millares 46 5" xfId="5289" xr:uid="{6C3A5EC1-8A7A-42B1-9622-CC429E2D4B9C}"/>
    <cellStyle name="Millares 46 5 2" xfId="13555" xr:uid="{AF784B7A-A02D-426E-BE90-51D7CAD80358}"/>
    <cellStyle name="Millares 46 5 2 2" xfId="35058" xr:uid="{34C503C5-0778-4FB1-BE78-AADAABA88FAB}"/>
    <cellStyle name="Millares 46 5 3" xfId="20190" xr:uid="{FDA6538E-2E37-40F7-84C6-D25743566D95}"/>
    <cellStyle name="Millares 46 5 3 2" xfId="41693" xr:uid="{A922D8E0-21BE-43C8-821B-AF5AD9D4266B}"/>
    <cellStyle name="Millares 46 5 4" xfId="26795" xr:uid="{5D804488-811A-4BC1-BB94-B9FE13AF266E}"/>
    <cellStyle name="Millares 46 5 5" xfId="48298" xr:uid="{92DA27A9-87A1-42F8-93FD-3CD2C61C2E6E}"/>
    <cellStyle name="Millares 46 6" xfId="6930" xr:uid="{B989454B-0A27-4B53-8765-3E9A54B00DA8}"/>
    <cellStyle name="Millares 46 6 2" xfId="28433" xr:uid="{1A0BADD1-9E8A-4ECF-9156-EF38C12C7709}"/>
    <cellStyle name="Millares 46 7" xfId="8586" xr:uid="{5F59A30F-653C-4EFD-BCDE-C501A289670F}"/>
    <cellStyle name="Millares 46 7 2" xfId="30089" xr:uid="{2F347FE5-3987-4DB8-BB50-99AC51E302C0}"/>
    <cellStyle name="Millares 46 8" xfId="15222" xr:uid="{505B94F6-6B0F-4AAF-B4D6-240701BD18F3}"/>
    <cellStyle name="Millares 46 8 2" xfId="36725" xr:uid="{B57098EA-0F25-43B0-830C-7A48124DD73B}"/>
    <cellStyle name="Millares 46 9" xfId="21827" xr:uid="{A8E9F956-1297-4478-B541-BFA644462FE6}"/>
    <cellStyle name="Millares 47" xfId="583" xr:uid="{2B5A83AC-A863-40C2-B044-83A407FB2905}"/>
    <cellStyle name="Millares 47 10" xfId="43594" xr:uid="{C94C7E8F-FC77-4619-BB44-620169BD49EA}"/>
    <cellStyle name="Millares 47 2" xfId="1531" xr:uid="{51726F98-C2EF-4F89-AC10-B0CD8B0E02F7}"/>
    <cellStyle name="Millares 47 2 2" xfId="4360" xr:uid="{28B35FEC-49FF-4B43-B97A-CF2B6DA0CB3A}"/>
    <cellStyle name="Millares 47 2 2 2" xfId="12626" xr:uid="{2C9C0A69-BACE-48FD-9457-9C048818E522}"/>
    <cellStyle name="Millares 47 2 2 2 2" xfId="34129" xr:uid="{5A7F01EC-4879-448E-9BBA-7690DBB37F50}"/>
    <cellStyle name="Millares 47 2 2 3" xfId="19261" xr:uid="{A89652D1-81E6-4C82-B5A8-A3937FD9D81D}"/>
    <cellStyle name="Millares 47 2 2 3 2" xfId="40764" xr:uid="{A71ED2C9-2507-4ED2-9216-759EE3CF7185}"/>
    <cellStyle name="Millares 47 2 2 4" xfId="25866" xr:uid="{31803CC7-B63A-4EF4-BEB5-2B79D91A3AE4}"/>
    <cellStyle name="Millares 47 2 2 5" xfId="47369" xr:uid="{A7C9A015-FFC3-4811-83F7-4B26BF344C8E}"/>
    <cellStyle name="Millares 47 2 3" xfId="6499" xr:uid="{2A073541-6FD7-4188-B8CC-7628E581D9F6}"/>
    <cellStyle name="Millares 47 2 3 2" xfId="14765" xr:uid="{CE900D90-0F74-4A05-A142-594EACB4633E}"/>
    <cellStyle name="Millares 47 2 3 2 2" xfId="36268" xr:uid="{78BC32F0-38DF-45E0-91B4-92503270E6AE}"/>
    <cellStyle name="Millares 47 2 3 3" xfId="21400" xr:uid="{943D1C4A-E7DD-4DF8-80DD-372CDB25A37F}"/>
    <cellStyle name="Millares 47 2 3 3 2" xfId="42903" xr:uid="{B9D3F1F5-85E5-48AB-B012-318C8E919FEE}"/>
    <cellStyle name="Millares 47 2 3 4" xfId="28005" xr:uid="{621BD455-A11D-466D-85B8-B7756AB77024}"/>
    <cellStyle name="Millares 47 2 3 5" xfId="49508" xr:uid="{D9A26D8B-9ACB-4101-972C-D5E25574D01D}"/>
    <cellStyle name="Millares 47 2 4" xfId="8140" xr:uid="{8E2B6D41-8186-4CA5-8B1C-038DA4BD328E}"/>
    <cellStyle name="Millares 47 2 4 2" xfId="29643" xr:uid="{1003B345-A391-44FA-A090-E4A46FCBB195}"/>
    <cellStyle name="Millares 47 2 5" xfId="9797" xr:uid="{D213FF17-0F16-4F9B-8233-5ACBB1C3E004}"/>
    <cellStyle name="Millares 47 2 5 2" xfId="31300" xr:uid="{E1E2C37A-59AB-42BE-B070-BE9AF4D41932}"/>
    <cellStyle name="Millares 47 2 6" xfId="16432" xr:uid="{EF4202C4-E8F9-41DD-A310-A1ADE31E891D}"/>
    <cellStyle name="Millares 47 2 6 2" xfId="37935" xr:uid="{EAE952CA-BEB0-4A2E-95C4-BC1CF1F5138B}"/>
    <cellStyle name="Millares 47 2 7" xfId="23037" xr:uid="{5161B19D-4C59-47F0-89DC-DBD0A2B4D7C6}"/>
    <cellStyle name="Millares 47 2 8" xfId="44540" xr:uid="{B4C70B9B-2A9A-4F56-9043-613E1012F672}"/>
    <cellStyle name="Millares 47 3" xfId="2218" xr:uid="{47AF080E-E83A-4A24-9826-83E3FEA6D021}"/>
    <cellStyle name="Millares 47 3 2" xfId="10484" xr:uid="{2DCF3120-6E36-4192-A68E-BF9E6F4CBD72}"/>
    <cellStyle name="Millares 47 3 2 2" xfId="31987" xr:uid="{BE33F25D-83B5-445D-8C49-B5AC3FE464E2}"/>
    <cellStyle name="Millares 47 3 3" xfId="17119" xr:uid="{3B42CD14-467B-4D9B-9446-70E1C6767B39}"/>
    <cellStyle name="Millares 47 3 3 2" xfId="38622" xr:uid="{A25F1FA0-0CAB-477B-96D4-E0093D84553C}"/>
    <cellStyle name="Millares 47 3 4" xfId="23724" xr:uid="{FE0FAD33-440B-4270-820D-A16E47BE8AD9}"/>
    <cellStyle name="Millares 47 3 5" xfId="45227" xr:uid="{98A8E424-5FCC-43F3-A283-B2807A70C1E3}"/>
    <cellStyle name="Millares 47 4" xfId="3414" xr:uid="{B5ABA999-9F9D-435A-B758-CDEA1FD8A885}"/>
    <cellStyle name="Millares 47 4 2" xfId="11680" xr:uid="{BEE8B8E5-5790-42F7-8F77-5919FAE19679}"/>
    <cellStyle name="Millares 47 4 2 2" xfId="33183" xr:uid="{299E8E6B-8BDF-4F2C-A780-EFD08C9ECC88}"/>
    <cellStyle name="Millares 47 4 3" xfId="18315" xr:uid="{C415F4BF-B652-49D6-A91D-76F553FB9CBB}"/>
    <cellStyle name="Millares 47 4 3 2" xfId="39818" xr:uid="{EE6067A0-422A-4CC5-AB1E-77E2D527D211}"/>
    <cellStyle name="Millares 47 4 4" xfId="24920" xr:uid="{ED4144F7-4CDF-4983-AFA6-DA2C1F7BEDD2}"/>
    <cellStyle name="Millares 47 4 5" xfId="46423" xr:uid="{3D8384D9-E5BD-4F36-BC80-F4D15290481E}"/>
    <cellStyle name="Millares 47 5" xfId="5553" xr:uid="{339DD2BF-31B4-42D0-8898-3239043B3004}"/>
    <cellStyle name="Millares 47 5 2" xfId="13819" xr:uid="{0A7C4375-2D3D-4D88-B100-CB1594D9A9E0}"/>
    <cellStyle name="Millares 47 5 2 2" xfId="35322" xr:uid="{5EA1ACA5-EF95-4C87-B01B-EEE73E486CC5}"/>
    <cellStyle name="Millares 47 5 3" xfId="20454" xr:uid="{9854EB96-F02A-47FC-BDAB-77DD24F7F6BD}"/>
    <cellStyle name="Millares 47 5 3 2" xfId="41957" xr:uid="{4DE06C35-3558-4F4A-91BF-A79F2EF662A2}"/>
    <cellStyle name="Millares 47 5 4" xfId="27059" xr:uid="{3E82CC1A-110A-45D4-AE25-1533DBE5BFF0}"/>
    <cellStyle name="Millares 47 5 5" xfId="48562" xr:uid="{71C02A36-4DE8-4E4C-852E-2771701659A2}"/>
    <cellStyle name="Millares 47 6" xfId="7194" xr:uid="{B4A03355-00C1-4556-9999-E7E467411B6F}"/>
    <cellStyle name="Millares 47 6 2" xfId="28697" xr:uid="{F0AC9CE5-336F-4D02-BE97-6B2CF6D05B9C}"/>
    <cellStyle name="Millares 47 7" xfId="8850" xr:uid="{B65B93CA-82F5-4A28-A42D-1D2A992A7247}"/>
    <cellStyle name="Millares 47 7 2" xfId="30353" xr:uid="{48E273B0-FB68-4488-9F37-0D0CCE954FC3}"/>
    <cellStyle name="Millares 47 8" xfId="15486" xr:uid="{AC02D9FE-BF5B-47BE-A062-5CEFF814446C}"/>
    <cellStyle name="Millares 47 8 2" xfId="36989" xr:uid="{1DF9F433-2576-4F54-9AB4-DD2C6AC43385}"/>
    <cellStyle name="Millares 47 9" xfId="22091" xr:uid="{A6FC1563-09B2-49B5-AE83-82387998A8DB}"/>
    <cellStyle name="Millares 48" xfId="590" xr:uid="{AE27D9CF-B2E8-40CA-9170-B2BD2021DD20}"/>
    <cellStyle name="Millares 48 10" xfId="43601" xr:uid="{46CD62F3-9311-4505-96E7-3163A230BFE8}"/>
    <cellStyle name="Millares 48 2" xfId="1538" xr:uid="{DA278814-2DAB-4FC7-B736-3EFD6C0857ED}"/>
    <cellStyle name="Millares 48 2 2" xfId="4367" xr:uid="{12989023-A402-48EE-803B-301ECA91D3BB}"/>
    <cellStyle name="Millares 48 2 2 2" xfId="12633" xr:uid="{41CEB9E2-E658-4C26-B2D1-492F298F01F5}"/>
    <cellStyle name="Millares 48 2 2 2 2" xfId="34136" xr:uid="{9B29B031-B10E-4875-AE7E-8BA53F52A545}"/>
    <cellStyle name="Millares 48 2 2 3" xfId="19268" xr:uid="{74045CDE-ABF1-4640-AC08-314B1D6A90E5}"/>
    <cellStyle name="Millares 48 2 2 3 2" xfId="40771" xr:uid="{2C1A59C5-8229-40F5-98B7-AA3636DE206D}"/>
    <cellStyle name="Millares 48 2 2 4" xfId="25873" xr:uid="{736150A5-7397-473D-89C4-4A9C5E056981}"/>
    <cellStyle name="Millares 48 2 2 5" xfId="47376" xr:uid="{46029F79-E61B-46BF-90E8-CCD6F3DD5E2C}"/>
    <cellStyle name="Millares 48 2 3" xfId="6506" xr:uid="{9A431037-35FC-4E04-9D3F-97E9339DE10D}"/>
    <cellStyle name="Millares 48 2 3 2" xfId="14772" xr:uid="{97DDF847-0D21-4936-9E79-443270909F7D}"/>
    <cellStyle name="Millares 48 2 3 2 2" xfId="36275" xr:uid="{79220027-3228-4EF7-87B6-13849EFD9BEE}"/>
    <cellStyle name="Millares 48 2 3 3" xfId="21407" xr:uid="{7A3E0636-B90B-4F5B-9760-B89F668DC513}"/>
    <cellStyle name="Millares 48 2 3 3 2" xfId="42910" xr:uid="{DCBF069E-A44B-4DA1-9727-53852E268C2C}"/>
    <cellStyle name="Millares 48 2 3 4" xfId="28012" xr:uid="{56DDF45D-8EA1-4909-8089-C01A82F80090}"/>
    <cellStyle name="Millares 48 2 3 5" xfId="49515" xr:uid="{B8FB4CA4-AD29-4D8F-A493-995A31F54720}"/>
    <cellStyle name="Millares 48 2 4" xfId="8147" xr:uid="{84CB4700-2752-4C8C-9446-C7BABF7FC0B6}"/>
    <cellStyle name="Millares 48 2 4 2" xfId="29650" xr:uid="{D4A00177-69B4-48CB-990D-DC9C3AE1458E}"/>
    <cellStyle name="Millares 48 2 5" xfId="9804" xr:uid="{847F2B33-2257-460D-BA9C-533223C23A13}"/>
    <cellStyle name="Millares 48 2 5 2" xfId="31307" xr:uid="{160321C8-3DB1-47CE-9814-C708759CC165}"/>
    <cellStyle name="Millares 48 2 6" xfId="16439" xr:uid="{5F58D413-FC12-4E77-9757-DD9A85640D92}"/>
    <cellStyle name="Millares 48 2 6 2" xfId="37942" xr:uid="{3F958751-6823-4B3B-A6BC-FA1EAF354B8F}"/>
    <cellStyle name="Millares 48 2 7" xfId="23044" xr:uid="{2B0EF377-DFC5-4BDD-90C0-8446B70DEFF4}"/>
    <cellStyle name="Millares 48 2 8" xfId="44547" xr:uid="{9B18ABA6-3BDC-4956-8A63-6FC2C945F5E8}"/>
    <cellStyle name="Millares 48 3" xfId="2225" xr:uid="{66209ED5-4131-48E1-8D26-4BE0924CEC85}"/>
    <cellStyle name="Millares 48 3 2" xfId="10491" xr:uid="{7AA5A4B2-0612-47BC-8392-FE13F2167F46}"/>
    <cellStyle name="Millares 48 3 2 2" xfId="31994" xr:uid="{8FBE34DF-B467-4035-80FC-22DB3B3718BD}"/>
    <cellStyle name="Millares 48 3 3" xfId="17126" xr:uid="{B27A85AC-851D-4873-879D-A4398B3645CC}"/>
    <cellStyle name="Millares 48 3 3 2" xfId="38629" xr:uid="{C4144B33-6422-4CB1-B86D-247816B8B048}"/>
    <cellStyle name="Millares 48 3 4" xfId="23731" xr:uid="{8EF13797-666B-41E5-8747-3B64E9E82085}"/>
    <cellStyle name="Millares 48 3 5" xfId="45234" xr:uid="{3A2EC21E-8E79-4410-95DE-9B8B5A6866AE}"/>
    <cellStyle name="Millares 48 4" xfId="3421" xr:uid="{04E2624B-7695-4C13-8C96-8B6459949E70}"/>
    <cellStyle name="Millares 48 4 2" xfId="11687" xr:uid="{BABE979F-1A07-4F02-9BF0-14BF7D33085A}"/>
    <cellStyle name="Millares 48 4 2 2" xfId="33190" xr:uid="{C6C1A3D4-56F9-452F-9005-4D89A0C29301}"/>
    <cellStyle name="Millares 48 4 3" xfId="18322" xr:uid="{DD7583E9-243D-40EE-BC83-4DC6307D8AF4}"/>
    <cellStyle name="Millares 48 4 3 2" xfId="39825" xr:uid="{02E41D15-0D19-4402-8398-0248F2138EA3}"/>
    <cellStyle name="Millares 48 4 4" xfId="24927" xr:uid="{7B974ADF-F4F2-4358-8B6D-4B04CEEA4A8B}"/>
    <cellStyle name="Millares 48 4 5" xfId="46430" xr:uid="{3CCA4DE2-D602-4DE5-949D-B9A882F64821}"/>
    <cellStyle name="Millares 48 5" xfId="5560" xr:uid="{6355EF15-D8FF-4F04-B535-4D16D14F48B1}"/>
    <cellStyle name="Millares 48 5 2" xfId="13826" xr:uid="{CDA23AB9-E971-4C8F-B043-85E4C6920486}"/>
    <cellStyle name="Millares 48 5 2 2" xfId="35329" xr:uid="{749BE40C-07A9-459D-858F-5C5F09B70927}"/>
    <cellStyle name="Millares 48 5 3" xfId="20461" xr:uid="{00D5D628-060B-4E81-B572-24271FF8CECF}"/>
    <cellStyle name="Millares 48 5 3 2" xfId="41964" xr:uid="{8EA2F02C-F668-4F58-A63D-C13094E1AB4F}"/>
    <cellStyle name="Millares 48 5 4" xfId="27066" xr:uid="{69C427E7-9535-4826-A57D-AA301D4D75EE}"/>
    <cellStyle name="Millares 48 5 5" xfId="48569" xr:uid="{50FF1CDA-E2E0-454E-93C1-635F4AC7D813}"/>
    <cellStyle name="Millares 48 6" xfId="7201" xr:uid="{E22ED69B-D438-4F77-A2E0-A8E9A39CA600}"/>
    <cellStyle name="Millares 48 6 2" xfId="28704" xr:uid="{8319DC53-75F8-40FD-B73A-2791AFE067D3}"/>
    <cellStyle name="Millares 48 7" xfId="8857" xr:uid="{72DB27C8-1A4E-48F8-905C-92D84F8CC0C7}"/>
    <cellStyle name="Millares 48 7 2" xfId="30360" xr:uid="{93D277D7-9041-41C4-B39D-D2C20E77BFE2}"/>
    <cellStyle name="Millares 48 8" xfId="15493" xr:uid="{5182F04B-A865-44BE-B5DE-704C00C58A14}"/>
    <cellStyle name="Millares 48 8 2" xfId="36996" xr:uid="{359DAB6B-083E-40E2-83EF-1A6919019ED2}"/>
    <cellStyle name="Millares 48 9" xfId="22098" xr:uid="{F2503F5F-57D9-43D2-A949-15984CC8CD04}"/>
    <cellStyle name="Millares 49" xfId="589" xr:uid="{2C93DB29-FD18-48BF-A27C-A07A24A1CCC0}"/>
    <cellStyle name="Millares 49 10" xfId="43600" xr:uid="{DB7EACD7-9A66-44A8-A03E-4C778D30ACB3}"/>
    <cellStyle name="Millares 49 2" xfId="1537" xr:uid="{C682BFEA-295F-4EE8-BE2F-14E451D9224E}"/>
    <cellStyle name="Millares 49 2 2" xfId="4366" xr:uid="{EF5C21E3-CF7B-4EF3-A2C1-840502B81C83}"/>
    <cellStyle name="Millares 49 2 2 2" xfId="12632" xr:uid="{E9D30680-1678-4E05-9E16-2EB9A08F2AC4}"/>
    <cellStyle name="Millares 49 2 2 2 2" xfId="34135" xr:uid="{ABC0846B-6D63-4114-B0E7-04D23B33FB87}"/>
    <cellStyle name="Millares 49 2 2 3" xfId="19267" xr:uid="{EEF31D79-8B47-4C1C-8E7F-562D3B545DF1}"/>
    <cellStyle name="Millares 49 2 2 3 2" xfId="40770" xr:uid="{B9C83286-84A6-40E2-BBF1-33A172BF16BB}"/>
    <cellStyle name="Millares 49 2 2 4" xfId="25872" xr:uid="{FF62D5FC-8976-471A-A241-0853C55C3F42}"/>
    <cellStyle name="Millares 49 2 2 5" xfId="47375" xr:uid="{4BC06097-6F06-4B6F-A1AF-100BAE9DED78}"/>
    <cellStyle name="Millares 49 2 3" xfId="6505" xr:uid="{8983BAC2-80FD-4579-B921-53235E2EB425}"/>
    <cellStyle name="Millares 49 2 3 2" xfId="14771" xr:uid="{CB6C593D-F00D-4F9C-AF0E-7B775F6C6EF2}"/>
    <cellStyle name="Millares 49 2 3 2 2" xfId="36274" xr:uid="{22C251AB-C3C3-431E-ABDF-0028735D8E8E}"/>
    <cellStyle name="Millares 49 2 3 3" xfId="21406" xr:uid="{CFE6427F-9E32-498B-822F-498EB8936254}"/>
    <cellStyle name="Millares 49 2 3 3 2" xfId="42909" xr:uid="{8B68FFD4-35F6-46A0-AAAA-3E6C3564D5AC}"/>
    <cellStyle name="Millares 49 2 3 4" xfId="28011" xr:uid="{F4135581-C2D6-4930-B451-D99697A463F5}"/>
    <cellStyle name="Millares 49 2 3 5" xfId="49514" xr:uid="{61B0EB0C-0CA4-41A5-8D2B-07A74E1C7E0B}"/>
    <cellStyle name="Millares 49 2 4" xfId="8146" xr:uid="{EC780B7E-9B9E-4D2B-B314-B4556D0D4C83}"/>
    <cellStyle name="Millares 49 2 4 2" xfId="29649" xr:uid="{CE7D8275-ABB4-4A28-BA63-E8112C16E90F}"/>
    <cellStyle name="Millares 49 2 5" xfId="9803" xr:uid="{A40E6101-1265-4DBD-B017-9FB07307A7F7}"/>
    <cellStyle name="Millares 49 2 5 2" xfId="31306" xr:uid="{496E79D1-7708-4B77-8157-79BFBD8665B7}"/>
    <cellStyle name="Millares 49 2 6" xfId="16438" xr:uid="{7FC942D8-AEEA-42EC-85E7-F2BA30A8C340}"/>
    <cellStyle name="Millares 49 2 6 2" xfId="37941" xr:uid="{E55A7BDF-36B5-4A06-8B1B-81A9684ECCEE}"/>
    <cellStyle name="Millares 49 2 7" xfId="23043" xr:uid="{41A7EA72-5D22-42FB-B0E8-ABFC1B294A64}"/>
    <cellStyle name="Millares 49 2 8" xfId="44546" xr:uid="{8CC9FB7A-C026-495D-8669-78550C8BFBF8}"/>
    <cellStyle name="Millares 49 3" xfId="2224" xr:uid="{3CE9D442-C774-4C19-AE76-FCD3B30BE3DD}"/>
    <cellStyle name="Millares 49 3 2" xfId="10490" xr:uid="{1AD7B491-D80B-4224-9A08-B16D623F8E10}"/>
    <cellStyle name="Millares 49 3 2 2" xfId="31993" xr:uid="{F39592FC-8E0D-4617-8A86-76A410AFC0E4}"/>
    <cellStyle name="Millares 49 3 3" xfId="17125" xr:uid="{A1F1F5FF-CB93-447A-B1B5-FADECD0594D6}"/>
    <cellStyle name="Millares 49 3 3 2" xfId="38628" xr:uid="{FBB7943E-1995-4543-9EA8-B9FF81ACC0AD}"/>
    <cellStyle name="Millares 49 3 4" xfId="23730" xr:uid="{5C5DF6BD-39DB-48D5-9580-444B5112119F}"/>
    <cellStyle name="Millares 49 3 5" xfId="45233" xr:uid="{1DD55560-E0EB-4896-83C7-4BAF0B590F5C}"/>
    <cellStyle name="Millares 49 4" xfId="3420" xr:uid="{57F79927-1B2D-452A-884D-D45D9CCDA72E}"/>
    <cellStyle name="Millares 49 4 2" xfId="11686" xr:uid="{B9077C5D-9A58-4852-A752-6E5E7D3EB122}"/>
    <cellStyle name="Millares 49 4 2 2" xfId="33189" xr:uid="{9FCE1CA2-53B9-42EC-8E0C-093E5C2A1D65}"/>
    <cellStyle name="Millares 49 4 3" xfId="18321" xr:uid="{EC2C89EA-EC66-457E-B55E-76F04FCF48C9}"/>
    <cellStyle name="Millares 49 4 3 2" xfId="39824" xr:uid="{4E962707-0777-49DE-85E9-12EA96A6DE4B}"/>
    <cellStyle name="Millares 49 4 4" xfId="24926" xr:uid="{E57418A6-C548-4997-AC73-0DC4D9B9BE5F}"/>
    <cellStyle name="Millares 49 4 5" xfId="46429" xr:uid="{D643E7BD-536E-4F79-9A67-EF30465DB009}"/>
    <cellStyle name="Millares 49 5" xfId="5559" xr:uid="{49BCF9AF-766D-4E50-867B-5DFA3ED6F13B}"/>
    <cellStyle name="Millares 49 5 2" xfId="13825" xr:uid="{AC9CFEC6-75A3-47EE-9CBF-058CB1FBFC8D}"/>
    <cellStyle name="Millares 49 5 2 2" xfId="35328" xr:uid="{3C4B5FB3-F28F-4D5C-9F73-AF834889DF0B}"/>
    <cellStyle name="Millares 49 5 3" xfId="20460" xr:uid="{44B50661-C069-48F5-82C0-57229DE5887D}"/>
    <cellStyle name="Millares 49 5 3 2" xfId="41963" xr:uid="{116843EE-68E4-4DEA-84C8-8F0DC2E59FF0}"/>
    <cellStyle name="Millares 49 5 4" xfId="27065" xr:uid="{1F7FFF4C-BF7F-4BAD-A428-46957EFFA51B}"/>
    <cellStyle name="Millares 49 5 5" xfId="48568" xr:uid="{3A811535-2CA1-418B-A5A6-7B12214AFEAF}"/>
    <cellStyle name="Millares 49 6" xfId="7200" xr:uid="{343EECC9-FAE6-4E0A-91F3-24A8619EDAB5}"/>
    <cellStyle name="Millares 49 6 2" xfId="28703" xr:uid="{68C578B1-4731-4374-8ABD-FB2ABEBB6D8B}"/>
    <cellStyle name="Millares 49 7" xfId="8856" xr:uid="{F57690AD-DCF8-4A4C-8AC9-C287DE1BA145}"/>
    <cellStyle name="Millares 49 7 2" xfId="30359" xr:uid="{12CB6268-5A37-42CD-BC1A-F434257F99E8}"/>
    <cellStyle name="Millares 49 8" xfId="15492" xr:uid="{C61D78F6-E178-456E-9817-575A556C1FDF}"/>
    <cellStyle name="Millares 49 8 2" xfId="36995" xr:uid="{13641519-F10F-4570-9CAA-82C0705D6011}"/>
    <cellStyle name="Millares 49 9" xfId="22097" xr:uid="{812EFD55-BDA2-4D32-81FF-1370B06AECB4}"/>
    <cellStyle name="Millares 5" xfId="107" xr:uid="{1F226ABB-D685-4E06-8ED5-D0C4E5461FB1}"/>
    <cellStyle name="Millares 5 2" xfId="297" xr:uid="{3B8AFE74-CBF2-482B-9E35-9A4A80F5B4F8}"/>
    <cellStyle name="Millares 5 2 10" xfId="4766" xr:uid="{A17BB0EB-78D6-4CC2-833C-885104D388FD}"/>
    <cellStyle name="Millares 5 2 10 2" xfId="13032" xr:uid="{239C8D36-2F9F-4EA6-83DE-06906A583E41}"/>
    <cellStyle name="Millares 5 2 10 2 2" xfId="34535" xr:uid="{CEFD7AB2-CC8E-43DF-B4FC-0FD35737B0EC}"/>
    <cellStyle name="Millares 5 2 10 3" xfId="19667" xr:uid="{98E5B61E-FB8C-47C6-911A-64FA6388413F}"/>
    <cellStyle name="Millares 5 2 10 3 2" xfId="41170" xr:uid="{1CA6D9E7-4161-4C3B-96C1-032C7235D4A1}"/>
    <cellStyle name="Millares 5 2 10 4" xfId="26272" xr:uid="{7FD3CD0F-6651-41A9-A0FD-0CF61C1545CD}"/>
    <cellStyle name="Millares 5 2 10 5" xfId="47775" xr:uid="{D641CD90-856A-4656-929E-31FF2B01BEDE}"/>
    <cellStyle name="Millares 5 2 11" xfId="5270" xr:uid="{A08ECD67-5D7A-4529-8D40-059D648039F1}"/>
    <cellStyle name="Millares 5 2 11 2" xfId="13536" xr:uid="{EEDACA76-6E28-4E9E-AD3C-9FD5035F58DA}"/>
    <cellStyle name="Millares 5 2 11 2 2" xfId="35039" xr:uid="{77BEEFEC-FDD7-4289-AA55-477559552218}"/>
    <cellStyle name="Millares 5 2 11 3" xfId="20171" xr:uid="{EF3FD526-5B31-4C8D-98F1-C97E2C7D674B}"/>
    <cellStyle name="Millares 5 2 11 3 2" xfId="41674" xr:uid="{32790A06-7D15-48AD-AFBA-660BECDA3D2F}"/>
    <cellStyle name="Millares 5 2 11 4" xfId="26776" xr:uid="{2571D7C4-7346-4EAC-B291-3CBB49D7BA35}"/>
    <cellStyle name="Millares 5 2 11 5" xfId="48279" xr:uid="{4B571845-60B7-4B08-9A95-40C2BAE0DA1C}"/>
    <cellStyle name="Millares 5 2 12" xfId="6911" xr:uid="{E361F143-3CE5-4E2E-BB3C-05C3882763C0}"/>
    <cellStyle name="Millares 5 2 12 2" xfId="28414" xr:uid="{E61740EE-68E1-446B-B56E-EF147C31EE31}"/>
    <cellStyle name="Millares 5 2 13" xfId="8567" xr:uid="{2A36F561-5671-4268-9902-9181EEFB98F6}"/>
    <cellStyle name="Millares 5 2 13 2" xfId="30070" xr:uid="{6ACC179D-D958-4535-9DCD-106902F59402}"/>
    <cellStyle name="Millares 5 2 14" xfId="15203" xr:uid="{B379D354-4C72-493F-AAD0-9E3E4AEAD989}"/>
    <cellStyle name="Millares 5 2 14 2" xfId="36706" xr:uid="{258E80B1-7F11-405C-B0BF-FAB6052D196D}"/>
    <cellStyle name="Millares 5 2 15" xfId="21808" xr:uid="{BBC48D50-F5F5-416F-BA10-AC79563B1C83}"/>
    <cellStyle name="Millares 5 2 16" xfId="43311" xr:uid="{8F76087E-1383-4C62-A08B-6A1E6DCA1435}"/>
    <cellStyle name="Millares 5 2 2" xfId="564" xr:uid="{A74A7A01-9C6E-4E05-B98E-020320881CEA}"/>
    <cellStyle name="Millares 5 2 2 10" xfId="7175" xr:uid="{98961EF4-5A67-4012-AA72-A32E05417EC5}"/>
    <cellStyle name="Millares 5 2 2 10 2" xfId="28678" xr:uid="{7E755818-05B9-47A1-BB77-4997C108A9DA}"/>
    <cellStyle name="Millares 5 2 2 11" xfId="8831" xr:uid="{622303DF-7871-4E14-B374-685363DF45EC}"/>
    <cellStyle name="Millares 5 2 2 11 2" xfId="30334" xr:uid="{782C4C4B-7B20-4D55-920E-A3A45D721EB0}"/>
    <cellStyle name="Millares 5 2 2 12" xfId="15467" xr:uid="{D5BF4EC2-56B2-4A35-85D7-A988FD81738C}"/>
    <cellStyle name="Millares 5 2 2 12 2" xfId="36970" xr:uid="{AEFBC5D5-200B-45A7-97BE-367021C152B1}"/>
    <cellStyle name="Millares 5 2 2 13" xfId="22072" xr:uid="{66DD8620-7E61-42D8-B52F-051316DE478D}"/>
    <cellStyle name="Millares 5 2 2 14" xfId="43575" xr:uid="{9E6C7C56-07DE-4DD3-B1BA-30C4AF51822B}"/>
    <cellStyle name="Millares 5 2 2 2" xfId="846" xr:uid="{A5A7C98D-05E8-4B6E-9AAC-F1D0EEFF564A}"/>
    <cellStyle name="Millares 5 2 2 2 10" xfId="15747" xr:uid="{2999407A-A96C-4C4A-9CBE-E5C803AC1D36}"/>
    <cellStyle name="Millares 5 2 2 2 10 2" xfId="37250" xr:uid="{234D5188-56BF-41A4-B215-53D8C9C862DC}"/>
    <cellStyle name="Millares 5 2 2 2 11" xfId="22352" xr:uid="{AF6D5351-7D7E-487D-9E4C-A5244D944978}"/>
    <cellStyle name="Millares 5 2 2 2 12" xfId="43855" xr:uid="{F49E780E-6896-4643-AA3F-54EF21DE5A0B}"/>
    <cellStyle name="Millares 5 2 2 2 2" xfId="1792" xr:uid="{70A37DDB-DD72-456D-A17F-C10936116FF2}"/>
    <cellStyle name="Millares 5 2 2 2 2 2" xfId="4621" xr:uid="{F8919852-6112-4FE2-8F31-41DF4E18D5ED}"/>
    <cellStyle name="Millares 5 2 2 2 2 2 2" xfId="12887" xr:uid="{D50EB981-EED8-4A36-A5DD-1A8DE203DC2D}"/>
    <cellStyle name="Millares 5 2 2 2 2 2 2 2" xfId="34390" xr:uid="{BBAB1D25-B894-4B1B-BA4E-30E10329143E}"/>
    <cellStyle name="Millares 5 2 2 2 2 2 3" xfId="19522" xr:uid="{42BE5AEE-CEDB-4EE5-B7DB-4ED0E2E538D2}"/>
    <cellStyle name="Millares 5 2 2 2 2 2 3 2" xfId="41025" xr:uid="{A1D51503-0BDA-497F-BD87-1F7C8E7C4E43}"/>
    <cellStyle name="Millares 5 2 2 2 2 2 4" xfId="26127" xr:uid="{9D36A657-AB22-40FD-ABEE-7EA7FA8732C9}"/>
    <cellStyle name="Millares 5 2 2 2 2 2 5" xfId="47630" xr:uid="{7AEE493D-B8BC-4B0C-B203-BBC8BEB48079}"/>
    <cellStyle name="Millares 5 2 2 2 2 3" xfId="6760" xr:uid="{50A44B9F-386B-4867-90E5-7AA1858A8D4F}"/>
    <cellStyle name="Millares 5 2 2 2 2 3 2" xfId="15026" xr:uid="{9787306E-94CB-4332-8148-818D7CBDA1ED}"/>
    <cellStyle name="Millares 5 2 2 2 2 3 2 2" xfId="36529" xr:uid="{A5134093-A8F8-474E-AF07-C392AD7034E5}"/>
    <cellStyle name="Millares 5 2 2 2 2 3 3" xfId="21661" xr:uid="{F3919C87-4D22-4EA6-9D1A-58AF4C1A7480}"/>
    <cellStyle name="Millares 5 2 2 2 2 3 3 2" xfId="43164" xr:uid="{3636569F-37DC-4112-A836-A0284DAA4FDE}"/>
    <cellStyle name="Millares 5 2 2 2 2 3 4" xfId="28266" xr:uid="{64BC488A-EF7C-45AC-A2AF-FB9F19D40BD4}"/>
    <cellStyle name="Millares 5 2 2 2 2 3 5" xfId="49769" xr:uid="{C1EBA022-BCE7-4996-944D-6206A8B53F74}"/>
    <cellStyle name="Millares 5 2 2 2 2 4" xfId="8401" xr:uid="{004D82C2-AF28-4EA2-988A-70E863893E43}"/>
    <cellStyle name="Millares 5 2 2 2 2 4 2" xfId="29904" xr:uid="{A1BF6F9D-EA60-4560-B2D4-4DBE68C80D97}"/>
    <cellStyle name="Millares 5 2 2 2 2 5" xfId="10058" xr:uid="{E5FC9CC4-F52B-4C4D-8A44-CFE3522B6593}"/>
    <cellStyle name="Millares 5 2 2 2 2 5 2" xfId="31561" xr:uid="{179B0C4B-7AED-401B-B69C-7AC8DA8D5776}"/>
    <cellStyle name="Millares 5 2 2 2 2 6" xfId="16693" xr:uid="{44C33CE1-D920-42B6-9FC6-327F52745E5D}"/>
    <cellStyle name="Millares 5 2 2 2 2 6 2" xfId="38196" xr:uid="{F49F5C5E-EFBD-491A-9066-D5EE1B989E4A}"/>
    <cellStyle name="Millares 5 2 2 2 2 7" xfId="23298" xr:uid="{69E09941-908B-4BFE-B3C0-A631D037328E}"/>
    <cellStyle name="Millares 5 2 2 2 2 8" xfId="44801" xr:uid="{6006F767-48CA-4882-80C5-419E621C7CFE}"/>
    <cellStyle name="Millares 5 2 2 2 3" xfId="2479" xr:uid="{BAF2BB39-0C28-4ADD-A6E9-19EF4C5DA172}"/>
    <cellStyle name="Millares 5 2 2 2 3 2" xfId="10745" xr:uid="{4B58273E-F5EC-40F1-A641-9FBE06B56145}"/>
    <cellStyle name="Millares 5 2 2 2 3 2 2" xfId="32248" xr:uid="{EA943079-33C8-4DB1-84F3-AB20C8C5CEC4}"/>
    <cellStyle name="Millares 5 2 2 2 3 3" xfId="17380" xr:uid="{9ECB7AED-6BE4-4999-8AB3-4CC2A077A064}"/>
    <cellStyle name="Millares 5 2 2 2 3 3 2" xfId="38883" xr:uid="{27D716DE-8B02-4848-B252-79DE4364E702}"/>
    <cellStyle name="Millares 5 2 2 2 3 4" xfId="23985" xr:uid="{E9937BAD-54E1-4763-A867-D7C2059147D1}"/>
    <cellStyle name="Millares 5 2 2 2 3 5" xfId="45488" xr:uid="{DAF9D222-4162-4D7A-83E5-6CD0AD2E85BA}"/>
    <cellStyle name="Millares 5 2 2 2 4" xfId="2996" xr:uid="{876AE124-84C4-4D68-92DA-76E73624FE8E}"/>
    <cellStyle name="Millares 5 2 2 2 4 2" xfId="11262" xr:uid="{CC2E4DDB-7442-42BF-813C-5BED8E2A735A}"/>
    <cellStyle name="Millares 5 2 2 2 4 2 2" xfId="32765" xr:uid="{96B83E16-A680-4353-BA87-E246069C5D55}"/>
    <cellStyle name="Millares 5 2 2 2 4 3" xfId="17897" xr:uid="{D2BC2CD4-BF44-443B-A0DD-503C085EF356}"/>
    <cellStyle name="Millares 5 2 2 2 4 3 2" xfId="39400" xr:uid="{505B82B6-D791-4B04-A5B1-84759E68A2EE}"/>
    <cellStyle name="Millares 5 2 2 2 4 4" xfId="24502" xr:uid="{FF18BB47-E481-4498-BC57-20C69B5C69F0}"/>
    <cellStyle name="Millares 5 2 2 2 4 5" xfId="46005" xr:uid="{40076399-5723-4D7E-AC75-9C86BB6A760A}"/>
    <cellStyle name="Millares 5 2 2 2 5" xfId="3675" xr:uid="{8272D58C-288F-4D16-9BF8-C9CC2EB3944D}"/>
    <cellStyle name="Millares 5 2 2 2 5 2" xfId="11941" xr:uid="{45954F94-5CC5-4FE8-88CC-6798028A2120}"/>
    <cellStyle name="Millares 5 2 2 2 5 2 2" xfId="33444" xr:uid="{BB8D8185-D14E-41D4-A515-8DD9CBA88E8D}"/>
    <cellStyle name="Millares 5 2 2 2 5 3" xfId="18576" xr:uid="{ECCF2A4E-0A11-4664-AAA9-311775C0D96B}"/>
    <cellStyle name="Millares 5 2 2 2 5 3 2" xfId="40079" xr:uid="{FF2349A6-257F-4F2F-A11B-395E8F02F15A}"/>
    <cellStyle name="Millares 5 2 2 2 5 4" xfId="25181" xr:uid="{84AB8B6E-3091-476F-8604-7D73E589C241}"/>
    <cellStyle name="Millares 5 2 2 2 5 5" xfId="46684" xr:uid="{139CD6DC-4CE7-4484-A49B-9BB7D5213769}"/>
    <cellStyle name="Millares 5 2 2 2 6" xfId="5140" xr:uid="{3DEC1A17-5054-4C75-9D7C-D4213F2B03A4}"/>
    <cellStyle name="Millares 5 2 2 2 6 2" xfId="13406" xr:uid="{9E56C928-A711-43C2-9C0B-FB23E75AB68A}"/>
    <cellStyle name="Millares 5 2 2 2 6 2 2" xfId="34909" xr:uid="{D75D609C-9703-4E9B-9A67-3B3EB3AF6BDA}"/>
    <cellStyle name="Millares 5 2 2 2 6 3" xfId="20041" xr:uid="{B6C7CE28-1811-4F65-9770-6D9C52FCEA30}"/>
    <cellStyle name="Millares 5 2 2 2 6 3 2" xfId="41544" xr:uid="{12FBB7A1-D45F-407C-AB30-60B4C78C5F67}"/>
    <cellStyle name="Millares 5 2 2 2 6 4" xfId="26646" xr:uid="{5C75B58D-5387-4080-B9D7-39FAB3F0556E}"/>
    <cellStyle name="Millares 5 2 2 2 6 5" xfId="48149" xr:uid="{D1DECA5A-696C-49A3-A11E-CAAC167B7840}"/>
    <cellStyle name="Millares 5 2 2 2 7" xfId="5814" xr:uid="{87CB8D3E-E666-4C10-ACF1-666D9CAC9D7C}"/>
    <cellStyle name="Millares 5 2 2 2 7 2" xfId="14080" xr:uid="{305ADEE8-65F6-4600-AFC7-1EB035FDFC6C}"/>
    <cellStyle name="Millares 5 2 2 2 7 2 2" xfId="35583" xr:uid="{787EC13A-B4B4-4FDE-A79A-350362B89530}"/>
    <cellStyle name="Millares 5 2 2 2 7 3" xfId="20715" xr:uid="{60AF7B88-A5FD-4A7E-9D15-C965FB3E4B2C}"/>
    <cellStyle name="Millares 5 2 2 2 7 3 2" xfId="42218" xr:uid="{A0F77094-81D0-4B7F-9B8F-A7C94C331F5C}"/>
    <cellStyle name="Millares 5 2 2 2 7 4" xfId="27320" xr:uid="{A6242754-0BBD-47A0-9CCA-F38131516F8C}"/>
    <cellStyle name="Millares 5 2 2 2 7 5" xfId="48823" xr:uid="{76E66B2E-8CC8-4485-9E17-BD8B92D07033}"/>
    <cellStyle name="Millares 5 2 2 2 8" xfId="7455" xr:uid="{A71D8C96-8E54-4008-B7A4-CDE5167215CE}"/>
    <cellStyle name="Millares 5 2 2 2 8 2" xfId="28958" xr:uid="{B1166151-3FDE-4F51-8C03-16A22DEDFCA4}"/>
    <cellStyle name="Millares 5 2 2 2 9" xfId="9112" xr:uid="{9F0038DD-BF47-49E6-8352-B2FE896FADA3}"/>
    <cellStyle name="Millares 5 2 2 2 9 2" xfId="30615" xr:uid="{97FCC7B0-1A0A-4FBA-B22F-0C3F0ECD2EAF}"/>
    <cellStyle name="Millares 5 2 2 3" xfId="1116" xr:uid="{B30C5E61-9D1D-4C37-A8F9-1FC12D10617F}"/>
    <cellStyle name="Millares 5 2 2 3 2" xfId="3945" xr:uid="{4DF786B6-1481-4775-AC11-4E04700B6419}"/>
    <cellStyle name="Millares 5 2 2 3 2 2" xfId="12211" xr:uid="{AC2FC880-8A5C-4DED-9D1B-7D12F0E6EC10}"/>
    <cellStyle name="Millares 5 2 2 3 2 2 2" xfId="33714" xr:uid="{27690275-8749-47A3-8716-E842E1C30EA8}"/>
    <cellStyle name="Millares 5 2 2 3 2 3" xfId="18846" xr:uid="{DEFC563C-5035-48E0-9741-4147E8B6204F}"/>
    <cellStyle name="Millares 5 2 2 3 2 3 2" xfId="40349" xr:uid="{210E417C-2CA2-481E-B7CD-FE3A218FAD9E}"/>
    <cellStyle name="Millares 5 2 2 3 2 4" xfId="25451" xr:uid="{A4170134-CD1D-4EA5-B4BB-2AC260152B66}"/>
    <cellStyle name="Millares 5 2 2 3 2 5" xfId="46954" xr:uid="{293FFA50-A7CD-4CB4-93C1-DBC9A07A3E81}"/>
    <cellStyle name="Millares 5 2 2 3 3" xfId="6084" xr:uid="{8242125C-3CF9-426F-854F-F8B2B7C48FD6}"/>
    <cellStyle name="Millares 5 2 2 3 3 2" xfId="14350" xr:uid="{3550769E-4B4F-4458-B8D6-17B101B83B36}"/>
    <cellStyle name="Millares 5 2 2 3 3 2 2" xfId="35853" xr:uid="{DBE06BD6-C63F-41EC-881C-616A982B6356}"/>
    <cellStyle name="Millares 5 2 2 3 3 3" xfId="20985" xr:uid="{B4DFE243-2154-4070-BAA3-A20376AEE22F}"/>
    <cellStyle name="Millares 5 2 2 3 3 3 2" xfId="42488" xr:uid="{4213B0CF-23B0-453C-9361-3232B5355B3D}"/>
    <cellStyle name="Millares 5 2 2 3 3 4" xfId="27590" xr:uid="{7F7188F0-BB16-4F3B-B258-0CE110ACFE99}"/>
    <cellStyle name="Millares 5 2 2 3 3 5" xfId="49093" xr:uid="{A2E844A3-434B-46E5-A50C-82F6E4CE088C}"/>
    <cellStyle name="Millares 5 2 2 3 4" xfId="7725" xr:uid="{7EB85D50-C01D-478B-BE8D-5B0D56FDA291}"/>
    <cellStyle name="Millares 5 2 2 3 4 2" xfId="29228" xr:uid="{07270CA9-83EA-45DC-9EB6-946308B3F6C2}"/>
    <cellStyle name="Millares 5 2 2 3 5" xfId="9382" xr:uid="{0151D7CF-514C-4AF6-82E0-35600C83A094}"/>
    <cellStyle name="Millares 5 2 2 3 5 2" xfId="30885" xr:uid="{6AA33AB5-A36B-45A4-9A33-64EAC591EEC4}"/>
    <cellStyle name="Millares 5 2 2 3 6" xfId="16017" xr:uid="{81F0E012-DD0C-4DF2-A9F8-D958B5E09C4F}"/>
    <cellStyle name="Millares 5 2 2 3 6 2" xfId="37520" xr:uid="{70261ED9-1E5F-4E9B-85F8-8B7E3DFAD2C5}"/>
    <cellStyle name="Millares 5 2 2 3 7" xfId="22622" xr:uid="{493A8B45-1C28-4C0A-8A39-E1A3CEB8AD81}"/>
    <cellStyle name="Millares 5 2 2 3 8" xfId="44125" xr:uid="{22D54A24-AA99-43BB-A5C3-9AEE48EA5F6D}"/>
    <cellStyle name="Millares 5 2 2 4" xfId="1512" xr:uid="{AA02EB42-3871-446A-9731-B95683FD2A0F}"/>
    <cellStyle name="Millares 5 2 2 4 2" xfId="4341" xr:uid="{27E84380-8E36-450C-B3BE-A12279924CC8}"/>
    <cellStyle name="Millares 5 2 2 4 2 2" xfId="12607" xr:uid="{7256C727-A873-49C1-AF40-05EDEF80ADCD}"/>
    <cellStyle name="Millares 5 2 2 4 2 2 2" xfId="34110" xr:uid="{CCDB3372-790E-44D6-B3A8-1C972B298A2C}"/>
    <cellStyle name="Millares 5 2 2 4 2 3" xfId="19242" xr:uid="{577E0DE4-4544-4008-A516-19C8C03ED887}"/>
    <cellStyle name="Millares 5 2 2 4 2 3 2" xfId="40745" xr:uid="{1D7927D9-E236-461D-B28B-497930A37539}"/>
    <cellStyle name="Millares 5 2 2 4 2 4" xfId="25847" xr:uid="{5E37D63C-AB86-42AE-91F9-C1B13FA2032F}"/>
    <cellStyle name="Millares 5 2 2 4 2 5" xfId="47350" xr:uid="{682799B6-F126-401E-B291-F7F0EC5F218D}"/>
    <cellStyle name="Millares 5 2 2 4 3" xfId="6480" xr:uid="{3C07407A-7FF5-40CA-A457-FC99725CBA42}"/>
    <cellStyle name="Millares 5 2 2 4 3 2" xfId="14746" xr:uid="{334E54CA-357C-426E-95FE-94A45F44C747}"/>
    <cellStyle name="Millares 5 2 2 4 3 2 2" xfId="36249" xr:uid="{08C80D55-7315-4668-B675-68F7C169C76C}"/>
    <cellStyle name="Millares 5 2 2 4 3 3" xfId="21381" xr:uid="{20838CED-D42B-48B4-80DE-0B41B4B6E20E}"/>
    <cellStyle name="Millares 5 2 2 4 3 3 2" xfId="42884" xr:uid="{348334F9-DAF6-4FD4-8E74-6469D58D51DB}"/>
    <cellStyle name="Millares 5 2 2 4 3 4" xfId="27986" xr:uid="{3D303881-2784-4990-9D05-E50F7222DB6B}"/>
    <cellStyle name="Millares 5 2 2 4 3 5" xfId="49489" xr:uid="{2D9EBBCD-840A-4AB5-A2C0-449BE97925B5}"/>
    <cellStyle name="Millares 5 2 2 4 4" xfId="8121" xr:uid="{1E7F6D91-3390-448B-B725-0F4FB4350E2D}"/>
    <cellStyle name="Millares 5 2 2 4 4 2" xfId="29624" xr:uid="{F5AF220A-6FC1-4CDA-A96F-0C0546B3870E}"/>
    <cellStyle name="Millares 5 2 2 4 5" xfId="9778" xr:uid="{CD457FFD-5A61-4103-AA83-36C1876819A5}"/>
    <cellStyle name="Millares 5 2 2 4 5 2" xfId="31281" xr:uid="{DE7118A8-F429-4372-A31F-E1CAE0FB85FE}"/>
    <cellStyle name="Millares 5 2 2 4 6" xfId="16413" xr:uid="{9F8F919C-6762-45E8-A088-B03D7F3EDFBE}"/>
    <cellStyle name="Millares 5 2 2 4 6 2" xfId="37916" xr:uid="{5660EAB3-40B0-43B8-9A02-8AAE45C13A3D}"/>
    <cellStyle name="Millares 5 2 2 4 7" xfId="23018" xr:uid="{505B67DF-C128-41D9-A1C2-A141ADEEFCBB}"/>
    <cellStyle name="Millares 5 2 2 4 8" xfId="44521" xr:uid="{09BE542B-068F-4199-A612-420A6944AAE2}"/>
    <cellStyle name="Millares 5 2 2 5" xfId="2199" xr:uid="{A90CD979-1AFB-4BD0-9C8B-178E3F0996C2}"/>
    <cellStyle name="Millares 5 2 2 5 2" xfId="10465" xr:uid="{6BD3B2BD-8FE0-4FD5-A849-7823D6B8E527}"/>
    <cellStyle name="Millares 5 2 2 5 2 2" xfId="31968" xr:uid="{365B511F-225F-467F-8722-70D3FD72298D}"/>
    <cellStyle name="Millares 5 2 2 5 3" xfId="17100" xr:uid="{0182E307-642F-4274-8975-D59AB562B4BD}"/>
    <cellStyle name="Millares 5 2 2 5 3 2" xfId="38603" xr:uid="{0C03D01E-D42F-46A6-AFAE-3A62CD89930E}"/>
    <cellStyle name="Millares 5 2 2 5 4" xfId="23705" xr:uid="{4736F033-8C9E-41A0-BE1C-314677FE4755}"/>
    <cellStyle name="Millares 5 2 2 5 5" xfId="45208" xr:uid="{6285BBA2-BBD2-456B-852C-A7AAA16D7DB2}"/>
    <cellStyle name="Millares 5 2 2 6" xfId="2744" xr:uid="{427759BF-138E-4FA2-93CD-B5D6550CBE2D}"/>
    <cellStyle name="Millares 5 2 2 6 2" xfId="11010" xr:uid="{B938C151-816D-4292-81F1-9CE8692AC488}"/>
    <cellStyle name="Millares 5 2 2 6 2 2" xfId="32513" xr:uid="{3C071BFE-0E81-4EDB-BEEC-4D2794A04A6E}"/>
    <cellStyle name="Millares 5 2 2 6 3" xfId="17645" xr:uid="{8DB8F60F-F3E0-4F8D-946C-34FA5A05DF8B}"/>
    <cellStyle name="Millares 5 2 2 6 3 2" xfId="39148" xr:uid="{9246F00F-047A-4F2D-AC53-FEF5D9A320B3}"/>
    <cellStyle name="Millares 5 2 2 6 4" xfId="24250" xr:uid="{3E629099-74A9-4C79-8740-39B01B5F259A}"/>
    <cellStyle name="Millares 5 2 2 6 5" xfId="45753" xr:uid="{38788DA9-75D7-4B76-BCE8-CA1EBC795468}"/>
    <cellStyle name="Millares 5 2 2 7" xfId="3395" xr:uid="{F1FD5898-3A6B-4695-BE45-5C1B976CF21D}"/>
    <cellStyle name="Millares 5 2 2 7 2" xfId="11661" xr:uid="{1961169F-1B87-457F-A3A0-537C29FCD2E7}"/>
    <cellStyle name="Millares 5 2 2 7 2 2" xfId="33164" xr:uid="{02D64017-2C5A-4C61-B18B-A0C31743BC53}"/>
    <cellStyle name="Millares 5 2 2 7 3" xfId="18296" xr:uid="{287D02F6-B39F-4C66-BB9A-223BBA99DADF}"/>
    <cellStyle name="Millares 5 2 2 7 3 2" xfId="39799" xr:uid="{427342FB-56EE-4FD8-A980-052A5A6210A8}"/>
    <cellStyle name="Millares 5 2 2 7 4" xfId="24901" xr:uid="{237B045C-56DD-4042-9DB4-6CE25953D568}"/>
    <cellStyle name="Millares 5 2 2 7 5" xfId="46404" xr:uid="{6B28FD47-767B-4F46-9AA4-FC8C2A23299B}"/>
    <cellStyle name="Millares 5 2 2 8" xfId="4888" xr:uid="{38FD1B37-E0B9-4612-BAB7-8FEC4AF06806}"/>
    <cellStyle name="Millares 5 2 2 8 2" xfId="13154" xr:uid="{7E5927DA-27C6-4353-8233-EEE6A7B1FD99}"/>
    <cellStyle name="Millares 5 2 2 8 2 2" xfId="34657" xr:uid="{5E59EFDD-BFEE-4956-A58F-E3FFECDACA51}"/>
    <cellStyle name="Millares 5 2 2 8 3" xfId="19789" xr:uid="{4A9BB127-9128-484E-AD40-01948C848FFF}"/>
    <cellStyle name="Millares 5 2 2 8 3 2" xfId="41292" xr:uid="{3E75C5FB-8F60-4924-AA60-2D9E6DC2D2F1}"/>
    <cellStyle name="Millares 5 2 2 8 4" xfId="26394" xr:uid="{EE9BE96B-0422-421A-880D-D081B7BC9573}"/>
    <cellStyle name="Millares 5 2 2 8 5" xfId="47897" xr:uid="{D8374BC9-8944-4A6B-9101-5FC2E432467D}"/>
    <cellStyle name="Millares 5 2 2 9" xfId="5534" xr:uid="{79947C78-8F5D-4ED9-A4E7-87287961CD20}"/>
    <cellStyle name="Millares 5 2 2 9 2" xfId="13800" xr:uid="{C27A3C0B-B434-4FFD-9D57-CDCC0276E516}"/>
    <cellStyle name="Millares 5 2 2 9 2 2" xfId="35303" xr:uid="{FEA3E6C7-E2F8-4E9F-9C53-7285A2A6EBAB}"/>
    <cellStyle name="Millares 5 2 2 9 3" xfId="20435" xr:uid="{7A0E5681-8642-4F6D-A208-7B0DE84BD65D}"/>
    <cellStyle name="Millares 5 2 2 9 3 2" xfId="41938" xr:uid="{1B7F3D29-D14F-4000-9070-D5AA6FE41EF4}"/>
    <cellStyle name="Millares 5 2 2 9 4" xfId="27040" xr:uid="{16DBB893-7C2F-43E4-A0BC-2963129E80D0}"/>
    <cellStyle name="Millares 5 2 2 9 5" xfId="48543" xr:uid="{DB3767EE-63B2-4DB1-924F-5D752F9BB6AC}"/>
    <cellStyle name="Millares 5 2 3" xfId="436" xr:uid="{E659D79E-95D1-4526-8B86-1E6AF88D965A}"/>
    <cellStyle name="Millares 5 2 3 10" xfId="15339" xr:uid="{C991DEF3-10B6-4259-90FF-A12C115238D7}"/>
    <cellStyle name="Millares 5 2 3 10 2" xfId="36842" xr:uid="{8FE87D3A-580D-420D-BA4D-9D509BC63B03}"/>
    <cellStyle name="Millares 5 2 3 11" xfId="21944" xr:uid="{64EA410A-D082-40E8-B5B3-058F45E87222}"/>
    <cellStyle name="Millares 5 2 3 12" xfId="43447" xr:uid="{98244094-C9E4-4E5B-92C5-3974693A14FF}"/>
    <cellStyle name="Millares 5 2 3 2" xfId="1384" xr:uid="{E932C0FE-5676-4CFC-BC80-0E2CC6203167}"/>
    <cellStyle name="Millares 5 2 3 2 2" xfId="4213" xr:uid="{C0C2E332-99E2-4042-84FD-31887C6F9134}"/>
    <cellStyle name="Millares 5 2 3 2 2 2" xfId="12479" xr:uid="{C4659B48-EF55-4DD4-868F-CF73174D6AF1}"/>
    <cellStyle name="Millares 5 2 3 2 2 2 2" xfId="33982" xr:uid="{868746A2-5A93-4CDD-8747-7F65CEFF89C3}"/>
    <cellStyle name="Millares 5 2 3 2 2 3" xfId="19114" xr:uid="{543BCF4A-D8E4-469A-AF53-153C8DBC5BAE}"/>
    <cellStyle name="Millares 5 2 3 2 2 3 2" xfId="40617" xr:uid="{D4987C59-6D2F-4012-9CB3-7748AA6E6DB9}"/>
    <cellStyle name="Millares 5 2 3 2 2 4" xfId="25719" xr:uid="{9E8BA9A6-E748-40EC-8D2C-470BA6FF07AD}"/>
    <cellStyle name="Millares 5 2 3 2 2 5" xfId="47222" xr:uid="{2B81C92B-DDA8-48C8-A2DE-3A8997E64534}"/>
    <cellStyle name="Millares 5 2 3 2 3" xfId="6352" xr:uid="{7DFA1D02-F28F-4FB2-926E-6886073175B2}"/>
    <cellStyle name="Millares 5 2 3 2 3 2" xfId="14618" xr:uid="{8BECD0D3-A616-498A-B3D0-DEBAB8FB8339}"/>
    <cellStyle name="Millares 5 2 3 2 3 2 2" xfId="36121" xr:uid="{41EA6D79-2E74-44C2-A216-229219284F22}"/>
    <cellStyle name="Millares 5 2 3 2 3 3" xfId="21253" xr:uid="{EE047869-4472-4B2A-9937-0FE507CCC7D5}"/>
    <cellStyle name="Millares 5 2 3 2 3 3 2" xfId="42756" xr:uid="{726F58AB-176F-4BAD-9DEA-51FE09F19A0F}"/>
    <cellStyle name="Millares 5 2 3 2 3 4" xfId="27858" xr:uid="{7436599F-72D5-4856-89FA-AC552A8C4A42}"/>
    <cellStyle name="Millares 5 2 3 2 3 5" xfId="49361" xr:uid="{C1B68333-36D2-4DEB-9FA1-866564F95649}"/>
    <cellStyle name="Millares 5 2 3 2 4" xfId="7993" xr:uid="{5EA09CF1-5C27-4E1A-8AF9-9D30F497F110}"/>
    <cellStyle name="Millares 5 2 3 2 4 2" xfId="29496" xr:uid="{A24FC19B-F4A8-43E9-9103-20A7827DBB41}"/>
    <cellStyle name="Millares 5 2 3 2 5" xfId="9650" xr:uid="{97EFE76B-649C-48B6-84FD-0E9BA9DC8F55}"/>
    <cellStyle name="Millares 5 2 3 2 5 2" xfId="31153" xr:uid="{5D6B9798-D3B3-4E11-8967-50BFDF266A24}"/>
    <cellStyle name="Millares 5 2 3 2 6" xfId="16285" xr:uid="{8E49C48F-4570-49B7-94CD-76B3F65C9AFB}"/>
    <cellStyle name="Millares 5 2 3 2 6 2" xfId="37788" xr:uid="{0F997712-6ACF-4D14-9B8C-992D3FEF0FCF}"/>
    <cellStyle name="Millares 5 2 3 2 7" xfId="22890" xr:uid="{B93901B4-8630-40BD-B887-3AB2AE81A04E}"/>
    <cellStyle name="Millares 5 2 3 2 8" xfId="44393" xr:uid="{967C0B34-9836-45CA-97AA-D7B5A20711B4}"/>
    <cellStyle name="Millares 5 2 3 3" xfId="2071" xr:uid="{75CA0CC9-B9F4-4083-B99A-5A8674C52FE5}"/>
    <cellStyle name="Millares 5 2 3 3 2" xfId="10337" xr:uid="{592B79AE-06EC-4837-B145-2C124D18532A}"/>
    <cellStyle name="Millares 5 2 3 3 2 2" xfId="31840" xr:uid="{403DF120-D13F-4F5C-AA0C-BA6B86F2FDD9}"/>
    <cellStyle name="Millares 5 2 3 3 3" xfId="16972" xr:uid="{5594B608-8332-449C-AAF1-E85090A5D1C9}"/>
    <cellStyle name="Millares 5 2 3 3 3 2" xfId="38475" xr:uid="{21CCEAC4-393A-4DE1-A193-3DA905DED165}"/>
    <cellStyle name="Millares 5 2 3 3 4" xfId="23577" xr:uid="{839DC7A0-0899-4E22-8E8C-313237C42C2A}"/>
    <cellStyle name="Millares 5 2 3 3 5" xfId="45080" xr:uid="{A77ACBAA-42CD-4B5F-AF5C-32ED15BE6E48}"/>
    <cellStyle name="Millares 5 2 3 4" xfId="2868" xr:uid="{153B060E-5538-433A-B0BA-D808AAD45E44}"/>
    <cellStyle name="Millares 5 2 3 4 2" xfId="11134" xr:uid="{8ED99707-E2A8-4687-BEA5-84A61B80AE38}"/>
    <cellStyle name="Millares 5 2 3 4 2 2" xfId="32637" xr:uid="{24ED6791-7FCC-431C-87E7-B281D387003A}"/>
    <cellStyle name="Millares 5 2 3 4 3" xfId="17769" xr:uid="{82EB8D38-03A9-478A-9CFE-01D3E057528C}"/>
    <cellStyle name="Millares 5 2 3 4 3 2" xfId="39272" xr:uid="{08344803-4EAB-4989-901C-FA1475907E19}"/>
    <cellStyle name="Millares 5 2 3 4 4" xfId="24374" xr:uid="{9D8091B9-FCB2-41E7-B126-79B4BDF00FB8}"/>
    <cellStyle name="Millares 5 2 3 4 5" xfId="45877" xr:uid="{1F4B4DBF-8115-4812-8EAD-DBAD58B41FB9}"/>
    <cellStyle name="Millares 5 2 3 5" xfId="3267" xr:uid="{A6C70531-8DF1-44BD-A129-6D4578F974FE}"/>
    <cellStyle name="Millares 5 2 3 5 2" xfId="11533" xr:uid="{A9B6A353-E52F-4928-AF10-87385AB08EF4}"/>
    <cellStyle name="Millares 5 2 3 5 2 2" xfId="33036" xr:uid="{8BD48D10-E31F-4777-A6E0-05A113D109AC}"/>
    <cellStyle name="Millares 5 2 3 5 3" xfId="18168" xr:uid="{FE0488E7-304B-4A7B-9A9A-353D3BC74DC3}"/>
    <cellStyle name="Millares 5 2 3 5 3 2" xfId="39671" xr:uid="{B4B1FAC0-1A52-4279-AD07-2860BD949F13}"/>
    <cellStyle name="Millares 5 2 3 5 4" xfId="24773" xr:uid="{34BA2E2E-59E1-4389-B3DB-6BDFAD6E2401}"/>
    <cellStyle name="Millares 5 2 3 5 5" xfId="46276" xr:uid="{527FF6C8-EB60-4FD7-A41F-CFDE3AE3D2E5}"/>
    <cellStyle name="Millares 5 2 3 6" xfId="5012" xr:uid="{AD2F0179-91C1-4275-8D3B-8BB8551A79F8}"/>
    <cellStyle name="Millares 5 2 3 6 2" xfId="13278" xr:uid="{997E82C2-E0B9-4653-92AA-73F3BB83AD3D}"/>
    <cellStyle name="Millares 5 2 3 6 2 2" xfId="34781" xr:uid="{EE35C2C6-AC2E-493E-BBC3-47F9FB58D057}"/>
    <cellStyle name="Millares 5 2 3 6 3" xfId="19913" xr:uid="{90F3E431-42CA-44D3-A0A7-065975067814}"/>
    <cellStyle name="Millares 5 2 3 6 3 2" xfId="41416" xr:uid="{A04FC11A-32F9-48BE-81B8-DC73557664EC}"/>
    <cellStyle name="Millares 5 2 3 6 4" xfId="26518" xr:uid="{84235831-3F93-440F-B847-4030669FF877}"/>
    <cellStyle name="Millares 5 2 3 6 5" xfId="48021" xr:uid="{866D0A43-2951-4390-B1C4-8C41382A9C5F}"/>
    <cellStyle name="Millares 5 2 3 7" xfId="5406" xr:uid="{0BFFB313-694B-469F-A96A-1C01D3FE29A1}"/>
    <cellStyle name="Millares 5 2 3 7 2" xfId="13672" xr:uid="{812A3BA7-620F-4F6A-8326-F38E8BF8652C}"/>
    <cellStyle name="Millares 5 2 3 7 2 2" xfId="35175" xr:uid="{C781A97B-2935-40A1-BC10-77872E34A92E}"/>
    <cellStyle name="Millares 5 2 3 7 3" xfId="20307" xr:uid="{8C542566-35CE-4290-B01D-B77E261416A6}"/>
    <cellStyle name="Millares 5 2 3 7 3 2" xfId="41810" xr:uid="{56667C00-BF25-4CDB-9479-04CE70AB052B}"/>
    <cellStyle name="Millares 5 2 3 7 4" xfId="26912" xr:uid="{0563AD36-775E-4535-BB66-9F478810F295}"/>
    <cellStyle name="Millares 5 2 3 7 5" xfId="48415" xr:uid="{FD6B151A-387E-4AF3-B08E-14F079A9D65A}"/>
    <cellStyle name="Millares 5 2 3 8" xfId="7047" xr:uid="{47ABB962-3A84-4BCC-8330-08D5A22A58EA}"/>
    <cellStyle name="Millares 5 2 3 8 2" xfId="28550" xr:uid="{AD2AA339-7381-48F3-B6E4-B55A59265AE3}"/>
    <cellStyle name="Millares 5 2 3 9" xfId="8703" xr:uid="{33A3674F-8BC7-49B8-8B08-232D4795D4FC}"/>
    <cellStyle name="Millares 5 2 3 9 2" xfId="30206" xr:uid="{DC3D2F7B-79B2-4F8D-A7AD-E1189A9393AE}"/>
    <cellStyle name="Millares 5 2 4" xfId="718" xr:uid="{E1D5C7BD-D4D3-4C07-8D2B-2DFC092A2147}"/>
    <cellStyle name="Millares 5 2 4 10" xfId="43727" xr:uid="{5053FD0E-ECD4-4820-B153-1B0F0F5D0D40}"/>
    <cellStyle name="Millares 5 2 4 2" xfId="1664" xr:uid="{72D03171-4410-48DB-94D3-31203F791880}"/>
    <cellStyle name="Millares 5 2 4 2 2" xfId="4493" xr:uid="{52FFE66A-C182-434E-B83E-CCC4974DE323}"/>
    <cellStyle name="Millares 5 2 4 2 2 2" xfId="12759" xr:uid="{5ED15184-E4A9-4E35-9573-506E56DB2B32}"/>
    <cellStyle name="Millares 5 2 4 2 2 2 2" xfId="34262" xr:uid="{5CE47865-A6F3-435D-AEB5-B40E0CD2E94A}"/>
    <cellStyle name="Millares 5 2 4 2 2 3" xfId="19394" xr:uid="{E728E772-87A9-4460-880B-CED60B6FBAD0}"/>
    <cellStyle name="Millares 5 2 4 2 2 3 2" xfId="40897" xr:uid="{98A7EEB8-C20B-4EFC-87C3-D40F3A722C71}"/>
    <cellStyle name="Millares 5 2 4 2 2 4" xfId="25999" xr:uid="{2CF80C51-7FC8-41D8-B74A-FE12EA66DF3B}"/>
    <cellStyle name="Millares 5 2 4 2 2 5" xfId="47502" xr:uid="{431A467F-5A33-411A-BBAB-804DF35FFCF7}"/>
    <cellStyle name="Millares 5 2 4 2 3" xfId="6632" xr:uid="{E55B48A2-3952-4A9C-ABA5-467B059DAB9A}"/>
    <cellStyle name="Millares 5 2 4 2 3 2" xfId="14898" xr:uid="{713303B0-96E4-4F22-8191-75D3D9132DE2}"/>
    <cellStyle name="Millares 5 2 4 2 3 2 2" xfId="36401" xr:uid="{9EA7F39B-77DB-46A3-B56F-9866FDCDDDEE}"/>
    <cellStyle name="Millares 5 2 4 2 3 3" xfId="21533" xr:uid="{26519F15-347D-4EDD-A32A-8BC46BA91700}"/>
    <cellStyle name="Millares 5 2 4 2 3 3 2" xfId="43036" xr:uid="{69BD72FC-09C6-40F3-A199-083E1949447E}"/>
    <cellStyle name="Millares 5 2 4 2 3 4" xfId="28138" xr:uid="{C407BAAE-C483-4945-A486-77F967D1AA25}"/>
    <cellStyle name="Millares 5 2 4 2 3 5" xfId="49641" xr:uid="{657D71E0-1EF7-4FEA-BE2F-C9E9795350E3}"/>
    <cellStyle name="Millares 5 2 4 2 4" xfId="8273" xr:uid="{07E28487-AB5E-4592-8D8A-D90A71DEA238}"/>
    <cellStyle name="Millares 5 2 4 2 4 2" xfId="29776" xr:uid="{0A14E2F9-515B-4F0B-A526-4C933518AC17}"/>
    <cellStyle name="Millares 5 2 4 2 5" xfId="9930" xr:uid="{FCFD86B2-3B87-408B-9F48-1A6060A883FB}"/>
    <cellStyle name="Millares 5 2 4 2 5 2" xfId="31433" xr:uid="{6A49319A-6C0C-4E8D-BC9D-AE7555BBDA8E}"/>
    <cellStyle name="Millares 5 2 4 2 6" xfId="16565" xr:uid="{CED546BB-9461-4BC3-B246-02414CED59B0}"/>
    <cellStyle name="Millares 5 2 4 2 6 2" xfId="38068" xr:uid="{8D1BF328-F628-4CD1-B689-31E147B3511A}"/>
    <cellStyle name="Millares 5 2 4 2 7" xfId="23170" xr:uid="{820EC679-7354-436E-B22E-29769644BA21}"/>
    <cellStyle name="Millares 5 2 4 2 8" xfId="44673" xr:uid="{C5BEDA45-E985-4FC4-80D2-59386305F012}"/>
    <cellStyle name="Millares 5 2 4 3" xfId="2351" xr:uid="{AA7F04F0-024C-4E8E-A883-8EFC8E026423}"/>
    <cellStyle name="Millares 5 2 4 3 2" xfId="10617" xr:uid="{630039C4-A6DF-436B-B584-DB30A5DFAB6C}"/>
    <cellStyle name="Millares 5 2 4 3 2 2" xfId="32120" xr:uid="{9DC49D01-57D2-41CA-A90B-D0FA75B03B40}"/>
    <cellStyle name="Millares 5 2 4 3 3" xfId="17252" xr:uid="{13B1D90F-F28B-493E-93C0-649C47A01E27}"/>
    <cellStyle name="Millares 5 2 4 3 3 2" xfId="38755" xr:uid="{61AB9B4A-78AC-4F2E-B93B-B40C88471B40}"/>
    <cellStyle name="Millares 5 2 4 3 4" xfId="23857" xr:uid="{99E2D85F-6903-4E3A-8EA3-9A72F1C7284C}"/>
    <cellStyle name="Millares 5 2 4 3 5" xfId="45360" xr:uid="{42410A07-DB44-467E-9B6F-B8DD17BBD9B1}"/>
    <cellStyle name="Millares 5 2 4 4" xfId="3547" xr:uid="{1896AA63-F007-42CC-A193-8D885202C824}"/>
    <cellStyle name="Millares 5 2 4 4 2" xfId="11813" xr:uid="{76DF1103-7717-4063-B558-3B41EA4809B0}"/>
    <cellStyle name="Millares 5 2 4 4 2 2" xfId="33316" xr:uid="{D159EEB6-A8D3-49E2-B3EF-806A6F24459D}"/>
    <cellStyle name="Millares 5 2 4 4 3" xfId="18448" xr:uid="{1AAB2B5A-68C8-4D20-A266-081F52F4B039}"/>
    <cellStyle name="Millares 5 2 4 4 3 2" xfId="39951" xr:uid="{AA4B04DF-208B-493E-9310-762D026057B9}"/>
    <cellStyle name="Millares 5 2 4 4 4" xfId="25053" xr:uid="{B6623071-AB62-417D-90CA-B7B964C5F2E1}"/>
    <cellStyle name="Millares 5 2 4 4 5" xfId="46556" xr:uid="{61A8405B-F955-4D20-9CBE-9D8C8967D0B6}"/>
    <cellStyle name="Millares 5 2 4 5" xfId="5686" xr:uid="{A8C9BD56-126C-4AEE-9686-508E4938FA77}"/>
    <cellStyle name="Millares 5 2 4 5 2" xfId="13952" xr:uid="{8091050E-E598-4988-B641-A7677C2F3EF8}"/>
    <cellStyle name="Millares 5 2 4 5 2 2" xfId="35455" xr:uid="{644B4CEF-257B-46B6-86CC-4C86DB3DFD78}"/>
    <cellStyle name="Millares 5 2 4 5 3" xfId="20587" xr:uid="{44027EB7-6C52-41DF-B630-0E2A2FE031AF}"/>
    <cellStyle name="Millares 5 2 4 5 3 2" xfId="42090" xr:uid="{D4AC92BA-4753-4CC9-BDA7-3FCCA891A23B}"/>
    <cellStyle name="Millares 5 2 4 5 4" xfId="27192" xr:uid="{911DF078-82D3-4032-A90C-E6ABC66B7CD6}"/>
    <cellStyle name="Millares 5 2 4 5 5" xfId="48695" xr:uid="{ECEDF582-64A5-4083-843E-53959BF00A4E}"/>
    <cellStyle name="Millares 5 2 4 6" xfId="7327" xr:uid="{78866C93-6C11-4750-AAB5-C12A1B093820}"/>
    <cellStyle name="Millares 5 2 4 6 2" xfId="28830" xr:uid="{53CCA486-EC99-4C57-B83F-4E6F881F218E}"/>
    <cellStyle name="Millares 5 2 4 7" xfId="8984" xr:uid="{A6305A28-E7DA-483E-AE4B-ADCEDDD118CA}"/>
    <cellStyle name="Millares 5 2 4 7 2" xfId="30487" xr:uid="{9BDDF5EB-253D-46E6-ADAF-BB24702089FA}"/>
    <cellStyle name="Millares 5 2 4 8" xfId="15619" xr:uid="{C51EB091-47E1-4365-86C2-912335439F1E}"/>
    <cellStyle name="Millares 5 2 4 8 2" xfId="37122" xr:uid="{6288533C-90C1-4521-A197-4319D813B2A1}"/>
    <cellStyle name="Millares 5 2 4 9" xfId="22224" xr:uid="{208BF02A-5CE1-4470-BA1C-DDA008A3EBB3}"/>
    <cellStyle name="Millares 5 2 5" xfId="988" xr:uid="{C4F75D53-E5D6-4E87-965F-63698D4D7149}"/>
    <cellStyle name="Millares 5 2 5 2" xfId="3817" xr:uid="{C114D94A-D161-4B52-B835-60D62897D5E2}"/>
    <cellStyle name="Millares 5 2 5 2 2" xfId="12083" xr:uid="{4660BD66-3060-467A-B337-835F25F5AE5A}"/>
    <cellStyle name="Millares 5 2 5 2 2 2" xfId="33586" xr:uid="{109533D8-7CE5-466B-8816-289A48F9D0CE}"/>
    <cellStyle name="Millares 5 2 5 2 3" xfId="18718" xr:uid="{7E8F9A7F-BC2C-47AC-BD0D-E0901B71EA92}"/>
    <cellStyle name="Millares 5 2 5 2 3 2" xfId="40221" xr:uid="{DCCB9F39-7550-4073-89D6-A59F367DDD3C}"/>
    <cellStyle name="Millares 5 2 5 2 4" xfId="25323" xr:uid="{E2FF739F-1575-40F0-83B3-B56AB0F2FDD2}"/>
    <cellStyle name="Millares 5 2 5 2 5" xfId="46826" xr:uid="{5B90E8BD-3679-4CD4-8C9A-0AB44593FAE8}"/>
    <cellStyle name="Millares 5 2 5 3" xfId="5956" xr:uid="{CB905E64-4DFF-44B5-AF3B-D8067CE4D817}"/>
    <cellStyle name="Millares 5 2 5 3 2" xfId="14222" xr:uid="{7A03933F-88CF-45A6-91F3-310A3FA52525}"/>
    <cellStyle name="Millares 5 2 5 3 2 2" xfId="35725" xr:uid="{88975014-95CB-4520-8C5D-184D79012739}"/>
    <cellStyle name="Millares 5 2 5 3 3" xfId="20857" xr:uid="{CDD93792-8892-4D51-BF66-05985D68D70F}"/>
    <cellStyle name="Millares 5 2 5 3 3 2" xfId="42360" xr:uid="{F00E244D-355E-4D94-8603-82D85D6482C8}"/>
    <cellStyle name="Millares 5 2 5 3 4" xfId="27462" xr:uid="{7DEA334A-15A2-48C3-90F7-80365BB5D048}"/>
    <cellStyle name="Millares 5 2 5 3 5" xfId="48965" xr:uid="{BC3B934D-A246-41BD-B551-F80A80796122}"/>
    <cellStyle name="Millares 5 2 5 4" xfId="7597" xr:uid="{83AC2D39-C53D-4EC7-AD64-A237C355CDE2}"/>
    <cellStyle name="Millares 5 2 5 4 2" xfId="29100" xr:uid="{550054B4-EDC7-48FF-B338-F5B163C32AC7}"/>
    <cellStyle name="Millares 5 2 5 5" xfId="9254" xr:uid="{FF0FE51C-50BE-4625-B906-B15A1FA32D4B}"/>
    <cellStyle name="Millares 5 2 5 5 2" xfId="30757" xr:uid="{43556588-A0D1-4289-8D00-02BEB500ADF1}"/>
    <cellStyle name="Millares 5 2 5 6" xfId="15889" xr:uid="{258C0DD8-15F3-4FAA-91BB-52819BEA2D0D}"/>
    <cellStyle name="Millares 5 2 5 6 2" xfId="37392" xr:uid="{CBCFCC7D-1873-474D-84CB-5DBE3C383AB0}"/>
    <cellStyle name="Millares 5 2 5 7" xfId="22494" xr:uid="{C846758E-DD5D-49DD-AA40-496C2A5EDE3B}"/>
    <cellStyle name="Millares 5 2 5 8" xfId="43997" xr:uid="{176DBB2C-8EC0-4FD2-BBB4-63E28165C5D3}"/>
    <cellStyle name="Millares 5 2 6" xfId="1248" xr:uid="{53B5CD7D-CC94-43DF-9C14-22B7F107B74E}"/>
    <cellStyle name="Millares 5 2 6 2" xfId="4077" xr:uid="{7FA371FE-B932-4EA8-A109-2C3629A77668}"/>
    <cellStyle name="Millares 5 2 6 2 2" xfId="12343" xr:uid="{DED8A95D-F4C0-4CCC-BC1A-01AD059242D7}"/>
    <cellStyle name="Millares 5 2 6 2 2 2" xfId="33846" xr:uid="{9CBF4BCE-3E2E-44FA-8738-3EA0EBFE1F08}"/>
    <cellStyle name="Millares 5 2 6 2 3" xfId="18978" xr:uid="{1B57EE27-BB8B-4373-BFEC-C6ECA35D33A4}"/>
    <cellStyle name="Millares 5 2 6 2 3 2" xfId="40481" xr:uid="{560019BE-1FE7-4306-BBF7-7056E9617435}"/>
    <cellStyle name="Millares 5 2 6 2 4" xfId="25583" xr:uid="{C0DA14CF-D82D-472E-9541-7551362C8A48}"/>
    <cellStyle name="Millares 5 2 6 2 5" xfId="47086" xr:uid="{34367AFB-5F0A-4C10-ABDD-EAC3EAD198E8}"/>
    <cellStyle name="Millares 5 2 6 3" xfId="6216" xr:uid="{04B8A1D0-EB82-4DBA-8A11-EDB8CBDDD431}"/>
    <cellStyle name="Millares 5 2 6 3 2" xfId="14482" xr:uid="{FBD2D387-A7BF-4FF0-9ED6-ED2873FD82E4}"/>
    <cellStyle name="Millares 5 2 6 3 2 2" xfId="35985" xr:uid="{346D7DE5-CFC6-48FD-80BC-040A307981C8}"/>
    <cellStyle name="Millares 5 2 6 3 3" xfId="21117" xr:uid="{5ABF7093-B611-4C8D-91C1-15C4A7A95591}"/>
    <cellStyle name="Millares 5 2 6 3 3 2" xfId="42620" xr:uid="{72350E43-DC3A-4DB7-B1E0-3684535155CF}"/>
    <cellStyle name="Millares 5 2 6 3 4" xfId="27722" xr:uid="{9038E81E-2E33-416C-89B9-BF14870F401D}"/>
    <cellStyle name="Millares 5 2 6 3 5" xfId="49225" xr:uid="{00EECC9A-6505-4495-AF1B-3CBAE4AEE499}"/>
    <cellStyle name="Millares 5 2 6 4" xfId="7857" xr:uid="{E1B50419-36A1-41CA-A76D-31914BE7FE94}"/>
    <cellStyle name="Millares 5 2 6 4 2" xfId="29360" xr:uid="{C8EB0CBC-9C1B-42BF-9941-82162D6862FF}"/>
    <cellStyle name="Millares 5 2 6 5" xfId="9514" xr:uid="{46E21952-BD72-4C6B-8E76-18CF4A5F211E}"/>
    <cellStyle name="Millares 5 2 6 5 2" xfId="31017" xr:uid="{6100F7E4-BD24-48D5-BDD8-A63648CC6A7F}"/>
    <cellStyle name="Millares 5 2 6 6" xfId="16149" xr:uid="{930D8620-84EA-4929-8DFC-35F0283B5684}"/>
    <cellStyle name="Millares 5 2 6 6 2" xfId="37652" xr:uid="{5BA6E9C0-C162-4985-A2B2-2EB488AE153D}"/>
    <cellStyle name="Millares 5 2 6 7" xfId="22754" xr:uid="{C09D73CA-A409-47D0-AD5D-94AEF65CEE57}"/>
    <cellStyle name="Millares 5 2 6 8" xfId="44257" xr:uid="{819EEA49-0E10-49EB-AAD2-5D2947E42420}"/>
    <cellStyle name="Millares 5 2 7" xfId="1935" xr:uid="{C53FE9C3-AA1E-4F9F-961A-283E6974DFF2}"/>
    <cellStyle name="Millares 5 2 7 2" xfId="10201" xr:uid="{0B3B40D2-261C-4275-B931-D97496DE441E}"/>
    <cellStyle name="Millares 5 2 7 2 2" xfId="31704" xr:uid="{9BD6BDEA-934B-41FC-9FF6-DA48EDAD03D8}"/>
    <cellStyle name="Millares 5 2 7 3" xfId="16836" xr:uid="{21B03DDE-6B12-482D-9033-EC52FC2EB419}"/>
    <cellStyle name="Millares 5 2 7 3 2" xfId="38339" xr:uid="{FE95EC34-E71C-42AC-B432-ACC19768BC8C}"/>
    <cellStyle name="Millares 5 2 7 4" xfId="23441" xr:uid="{3C917A46-57C4-4199-8219-8210C7A227BA}"/>
    <cellStyle name="Millares 5 2 7 5" xfId="44944" xr:uid="{85C12AB8-160B-4599-B5EA-D57A567E4525}"/>
    <cellStyle name="Millares 5 2 8" xfId="2622" xr:uid="{4706A722-63DF-45FB-B2C6-820577EC2A39}"/>
    <cellStyle name="Millares 5 2 8 2" xfId="10888" xr:uid="{C17213E3-3810-4DEC-B03F-609159105D88}"/>
    <cellStyle name="Millares 5 2 8 2 2" xfId="32391" xr:uid="{543963B9-EDB5-4692-BA85-45BCC6CEA1AB}"/>
    <cellStyle name="Millares 5 2 8 3" xfId="17523" xr:uid="{602E46B8-017C-4E01-AE8B-3E7BBA39A7C6}"/>
    <cellStyle name="Millares 5 2 8 3 2" xfId="39026" xr:uid="{480EA134-2A84-4682-A1DB-A30E0F4C4D1F}"/>
    <cellStyle name="Millares 5 2 8 4" xfId="24128" xr:uid="{DBAC2F14-7B74-4838-88ED-FA062F4A0F8D}"/>
    <cellStyle name="Millares 5 2 8 5" xfId="45631" xr:uid="{85F794A7-3AB3-4432-9E86-614C3AFF8877}"/>
    <cellStyle name="Millares 5 2 9" xfId="3131" xr:uid="{7D47F8CC-6524-4DFC-BAD9-E2D9A350F803}"/>
    <cellStyle name="Millares 5 2 9 2" xfId="11397" xr:uid="{34ABFD69-8921-4BC6-ADBE-04F5E9BE7269}"/>
    <cellStyle name="Millares 5 2 9 2 2" xfId="32900" xr:uid="{9DB94B81-870D-469F-B3A2-B31DDA73B710}"/>
    <cellStyle name="Millares 5 2 9 3" xfId="18032" xr:uid="{78F97DAB-5B87-4F9B-A95C-38C2001D90D7}"/>
    <cellStyle name="Millares 5 2 9 3 2" xfId="39535" xr:uid="{B17034C1-6B5C-4E0F-8ED2-EA29E9EE8E2B}"/>
    <cellStyle name="Millares 5 2 9 4" xfId="24637" xr:uid="{59C45AD4-D406-4470-867E-097216C7DF95}"/>
    <cellStyle name="Millares 5 2 9 5" xfId="46140" xr:uid="{F25A22F7-BC41-4823-82D3-F9F23820B0D7}"/>
    <cellStyle name="Millares 5 3" xfId="867" xr:uid="{DB9D6CB5-6F8C-49A2-96EA-5AFEFD9F4D88}"/>
    <cellStyle name="Millares 5 3 10" xfId="43876" xr:uid="{5E22ECD8-8C72-4F99-9DCF-5D4FC9EA4412}"/>
    <cellStyle name="Millares 5 3 2" xfId="1813" xr:uid="{934A61AB-CB58-4940-B7F2-0BF83D56C940}"/>
    <cellStyle name="Millares 5 3 2 2" xfId="4642" xr:uid="{D55AAFD2-1347-42E2-A27A-685246F50527}"/>
    <cellStyle name="Millares 5 3 2 2 2" xfId="12908" xr:uid="{851EDCD2-5628-451F-B5EA-D4F9DC9DD516}"/>
    <cellStyle name="Millares 5 3 2 2 2 2" xfId="34411" xr:uid="{F5A610D7-7B1A-4837-A892-ECC592FBF5AC}"/>
    <cellStyle name="Millares 5 3 2 2 3" xfId="19543" xr:uid="{9D22D7BC-0C46-4C3A-B210-76C4BFCAF303}"/>
    <cellStyle name="Millares 5 3 2 2 3 2" xfId="41046" xr:uid="{07BE49D2-C4B5-4C07-A38D-76C0E2CD5F5E}"/>
    <cellStyle name="Millares 5 3 2 2 4" xfId="26148" xr:uid="{7452B228-F3B5-4FB7-AB76-E35721E7C478}"/>
    <cellStyle name="Millares 5 3 2 2 5" xfId="47651" xr:uid="{8CEE979A-FD6A-4CF1-8EE3-16E6EA646A90}"/>
    <cellStyle name="Millares 5 3 2 3" xfId="6781" xr:uid="{FF2481EB-E88F-43EA-9B2B-4718F7373DC7}"/>
    <cellStyle name="Millares 5 3 2 3 2" xfId="15047" xr:uid="{B3A764DD-45F5-43F5-B359-0B82B3562D15}"/>
    <cellStyle name="Millares 5 3 2 3 2 2" xfId="36550" xr:uid="{1F9DC04E-B77B-4BF1-853A-9BBE9D948D39}"/>
    <cellStyle name="Millares 5 3 2 3 3" xfId="21682" xr:uid="{224A23B2-7484-4DF0-98DB-D2B99D83F9EF}"/>
    <cellStyle name="Millares 5 3 2 3 3 2" xfId="43185" xr:uid="{CCDB9589-74E7-44A1-B046-42B19FFEF079}"/>
    <cellStyle name="Millares 5 3 2 3 4" xfId="28287" xr:uid="{AD9C397F-131E-4655-AE9E-A632AE972121}"/>
    <cellStyle name="Millares 5 3 2 3 5" xfId="49790" xr:uid="{5F899D1A-5002-4568-86A6-1087C7905F45}"/>
    <cellStyle name="Millares 5 3 2 4" xfId="8422" xr:uid="{BCC676E0-A364-4C76-BFAC-2E69CD75797C}"/>
    <cellStyle name="Millares 5 3 2 4 2" xfId="29925" xr:uid="{CC9C5EC7-34F9-4232-A87C-DF56250EEFE9}"/>
    <cellStyle name="Millares 5 3 2 5" xfId="10079" xr:uid="{0683828B-3931-471B-94DC-214BFA87C85D}"/>
    <cellStyle name="Millares 5 3 2 5 2" xfId="31582" xr:uid="{6E29AFF1-DCD0-480C-89FA-D12EA4E09C61}"/>
    <cellStyle name="Millares 5 3 2 6" xfId="16714" xr:uid="{B197E6F5-07EA-492F-93A5-0880390CC02F}"/>
    <cellStyle name="Millares 5 3 2 6 2" xfId="38217" xr:uid="{F61E1999-3FF9-4684-A6ED-0EF1FC2C119A}"/>
    <cellStyle name="Millares 5 3 2 7" xfId="23319" xr:uid="{E6532E4C-8E0F-49D0-95A6-52CD3FF3AC1A}"/>
    <cellStyle name="Millares 5 3 2 8" xfId="44822" xr:uid="{95F01E36-98CC-400F-90E7-D15634B6A787}"/>
    <cellStyle name="Millares 5 3 3" xfId="2500" xr:uid="{FA25B90A-E83D-4AE1-A956-1A1701405F24}"/>
    <cellStyle name="Millares 5 3 3 2" xfId="10766" xr:uid="{7BB03F67-0F10-4C03-95C9-0EFA54D05052}"/>
    <cellStyle name="Millares 5 3 3 2 2" xfId="32269" xr:uid="{CE021698-6526-4692-B359-4ECE45A3FBC2}"/>
    <cellStyle name="Millares 5 3 3 3" xfId="17401" xr:uid="{B58ADCDB-E393-4850-A823-881A0896A7D2}"/>
    <cellStyle name="Millares 5 3 3 3 2" xfId="38904" xr:uid="{E83C4D13-7E7E-415C-B940-8D5C242AE053}"/>
    <cellStyle name="Millares 5 3 3 4" xfId="24006" xr:uid="{01E2C8FD-5E9E-49B6-8CAE-55B3AB14983B}"/>
    <cellStyle name="Millares 5 3 3 5" xfId="45509" xr:uid="{87AA9FA5-D29F-4163-BD4C-6CBBE111AA94}"/>
    <cellStyle name="Millares 5 3 4" xfId="3696" xr:uid="{12160C35-6AA8-4389-AAEA-6CC1C83550D7}"/>
    <cellStyle name="Millares 5 3 4 2" xfId="11962" xr:uid="{A2F97578-B74F-4B88-A925-2FE4F374DD08}"/>
    <cellStyle name="Millares 5 3 4 2 2" xfId="33465" xr:uid="{B9B53C46-E84B-4073-8FEB-B6272E95126F}"/>
    <cellStyle name="Millares 5 3 4 3" xfId="18597" xr:uid="{CC6AE7CE-A5B9-4373-A15E-75CAB800659A}"/>
    <cellStyle name="Millares 5 3 4 3 2" xfId="40100" xr:uid="{EB7A6FD4-5A3A-416B-B3BC-395F70C239EA}"/>
    <cellStyle name="Millares 5 3 4 4" xfId="25202" xr:uid="{5BA60F9E-FC3C-46FD-8057-D0EEEDD0923D}"/>
    <cellStyle name="Millares 5 3 4 5" xfId="46705" xr:uid="{A60881CA-07DE-4B97-890B-05ED515430CF}"/>
    <cellStyle name="Millares 5 3 5" xfId="5835" xr:uid="{584EF2DE-F8CC-4458-BB6C-13DCBBF4F639}"/>
    <cellStyle name="Millares 5 3 5 2" xfId="14101" xr:uid="{C5AC67B4-614B-46F5-A531-AE0AA4CEEED2}"/>
    <cellStyle name="Millares 5 3 5 2 2" xfId="35604" xr:uid="{58146F00-951D-48DA-B44D-3FA92F246D9E}"/>
    <cellStyle name="Millares 5 3 5 3" xfId="20736" xr:uid="{DE2359C3-16FF-456F-8F0D-216914A930CB}"/>
    <cellStyle name="Millares 5 3 5 3 2" xfId="42239" xr:uid="{7D822973-1110-44B7-90C5-16B116EE2188}"/>
    <cellStyle name="Millares 5 3 5 4" xfId="27341" xr:uid="{FFECE301-8CDE-4761-89C0-AF444C816F54}"/>
    <cellStyle name="Millares 5 3 5 5" xfId="48844" xr:uid="{F2504849-1A96-4F77-AD41-DF2A7AEE89D5}"/>
    <cellStyle name="Millares 5 3 6" xfId="7476" xr:uid="{A83621F7-F0B1-4FBB-AEE1-F0C64027D239}"/>
    <cellStyle name="Millares 5 3 6 2" xfId="28979" xr:uid="{37831991-C558-4ED6-A2BA-626B1A30A2A1}"/>
    <cellStyle name="Millares 5 3 7" xfId="9133" xr:uid="{A03611E3-F7B4-4883-9A44-730B687BEFA2}"/>
    <cellStyle name="Millares 5 3 7 2" xfId="30636" xr:uid="{761C66F6-0318-48ED-9655-DC049E839B81}"/>
    <cellStyle name="Millares 5 3 8" xfId="15768" xr:uid="{12C21C78-5578-421F-B9B0-D065B73B7E79}"/>
    <cellStyle name="Millares 5 3 8 2" xfId="37271" xr:uid="{BF6A00CF-A928-4267-86CB-DC0ABF9E2C43}"/>
    <cellStyle name="Millares 5 3 9" xfId="22373" xr:uid="{3950D97C-706D-4B80-9F1A-22F51FCA81C3}"/>
    <cellStyle name="Millares 50" xfId="435" xr:uid="{065B2D8F-FC26-4DAB-A61B-E57CD9DD14AD}"/>
    <cellStyle name="Millares 50 10" xfId="43446" xr:uid="{199D47BF-BFAE-4D32-9D55-1999640FC383}"/>
    <cellStyle name="Millares 50 2" xfId="1383" xr:uid="{D91B90D8-1B36-4590-9CF9-18CEEBB4A44D}"/>
    <cellStyle name="Millares 50 2 2" xfId="4212" xr:uid="{6292131A-3BA5-495C-AA83-AB166DF2254F}"/>
    <cellStyle name="Millares 50 2 2 2" xfId="12478" xr:uid="{798DF9C3-2CF3-4817-B121-E5B27A4EDDA5}"/>
    <cellStyle name="Millares 50 2 2 2 2" xfId="33981" xr:uid="{B3B2C52F-FAD7-4FC3-BEAC-288E5426A87F}"/>
    <cellStyle name="Millares 50 2 2 3" xfId="19113" xr:uid="{7EC74002-0ED1-4EC4-A1CB-CBE4238E4CE8}"/>
    <cellStyle name="Millares 50 2 2 3 2" xfId="40616" xr:uid="{92F59347-7255-4915-893B-25DBD636381E}"/>
    <cellStyle name="Millares 50 2 2 4" xfId="25718" xr:uid="{A91C2022-9CD2-4251-8086-EEF5B64BD7FF}"/>
    <cellStyle name="Millares 50 2 2 5" xfId="47221" xr:uid="{11B6355A-AF20-4CFD-BC62-E85884475DF8}"/>
    <cellStyle name="Millares 50 2 3" xfId="6351" xr:uid="{0911A535-10DF-41C3-B5D0-1D39273B3CDE}"/>
    <cellStyle name="Millares 50 2 3 2" xfId="14617" xr:uid="{6C70C7E3-31AC-4961-90B2-01722DE44C4A}"/>
    <cellStyle name="Millares 50 2 3 2 2" xfId="36120" xr:uid="{74901BE3-F83C-4FE5-834C-E58DF28C6E0B}"/>
    <cellStyle name="Millares 50 2 3 3" xfId="21252" xr:uid="{12CE3900-DA01-4248-920D-3E884D06CBEA}"/>
    <cellStyle name="Millares 50 2 3 3 2" xfId="42755" xr:uid="{2A09D082-67C9-46F3-B023-E20E95185D2B}"/>
    <cellStyle name="Millares 50 2 3 4" xfId="27857" xr:uid="{D782E3E5-6650-4622-AF9B-B483C0AA5569}"/>
    <cellStyle name="Millares 50 2 3 5" xfId="49360" xr:uid="{FCF11D5D-A734-4D5D-A3EB-8BF35B3E0709}"/>
    <cellStyle name="Millares 50 2 4" xfId="7992" xr:uid="{FDFFB194-6512-4E46-B5CA-0712A38EF470}"/>
    <cellStyle name="Millares 50 2 4 2" xfId="29495" xr:uid="{B44F28E4-1E40-418B-9B1C-2D820030023D}"/>
    <cellStyle name="Millares 50 2 5" xfId="9649" xr:uid="{2D1BA308-C522-446E-BB9D-329CC6E76FC9}"/>
    <cellStyle name="Millares 50 2 5 2" xfId="31152" xr:uid="{2F1DD602-1AC9-41DC-AE3D-B133DE1D551F}"/>
    <cellStyle name="Millares 50 2 6" xfId="16284" xr:uid="{7D342040-718B-4D0E-94B8-F544021AC4F8}"/>
    <cellStyle name="Millares 50 2 6 2" xfId="37787" xr:uid="{A3ECEAB1-9C4F-4757-B88C-29DDEA10234F}"/>
    <cellStyle name="Millares 50 2 7" xfId="22889" xr:uid="{0D6CDB58-AEB4-4356-ADEF-D4F36B64EA4D}"/>
    <cellStyle name="Millares 50 2 8" xfId="44392" xr:uid="{96127D60-962E-4E12-9E18-255CEA21BEAD}"/>
    <cellStyle name="Millares 50 3" xfId="2070" xr:uid="{19A7142D-8935-4EE0-848E-657D286A3F30}"/>
    <cellStyle name="Millares 50 3 2" xfId="10336" xr:uid="{C23748D9-F588-4A68-842C-F7EC5D361DFF}"/>
    <cellStyle name="Millares 50 3 2 2" xfId="31839" xr:uid="{391D851B-B999-4476-9295-039E29CA24DF}"/>
    <cellStyle name="Millares 50 3 3" xfId="16971" xr:uid="{18182C53-A0CD-45C0-85CE-477311AD755E}"/>
    <cellStyle name="Millares 50 3 3 2" xfId="38474" xr:uid="{149862B3-A857-49EB-873D-2C194047E3F4}"/>
    <cellStyle name="Millares 50 3 4" xfId="23576" xr:uid="{26AD69DA-F30C-41DD-976F-F0325D7481D8}"/>
    <cellStyle name="Millares 50 3 5" xfId="45079" xr:uid="{720D59B5-1470-4D5A-86DD-EBBA49ADB9AB}"/>
    <cellStyle name="Millares 50 4" xfId="3266" xr:uid="{C4CD4034-BA34-4047-B4D2-6C8F363DFF15}"/>
    <cellStyle name="Millares 50 4 2" xfId="11532" xr:uid="{2534B6AC-8655-4104-9F9E-9E9B3AD5E3EC}"/>
    <cellStyle name="Millares 50 4 2 2" xfId="33035" xr:uid="{461BD3B0-50FD-41E6-B5E1-D4C5837F9FBA}"/>
    <cellStyle name="Millares 50 4 3" xfId="18167" xr:uid="{9B8E09E9-F576-4EEC-8680-D569F0AE4B99}"/>
    <cellStyle name="Millares 50 4 3 2" xfId="39670" xr:uid="{54243315-3849-49D6-88C4-660B9AF63EF1}"/>
    <cellStyle name="Millares 50 4 4" xfId="24772" xr:uid="{136092EB-B1F6-4213-86B1-9AA0611D57F4}"/>
    <cellStyle name="Millares 50 4 5" xfId="46275" xr:uid="{7F040C02-0EE5-4D1E-8B3D-16F30A0FB549}"/>
    <cellStyle name="Millares 50 5" xfId="5405" xr:uid="{FD025935-471A-4E90-AD62-D589EC97AAA2}"/>
    <cellStyle name="Millares 50 5 2" xfId="13671" xr:uid="{4E252000-4B2C-4A3C-8848-029AB9F8ADC3}"/>
    <cellStyle name="Millares 50 5 2 2" xfId="35174" xr:uid="{9336CB02-2FEC-4470-BC36-93919C530FD4}"/>
    <cellStyle name="Millares 50 5 3" xfId="20306" xr:uid="{1153F7C5-6431-4F4A-BC9F-C10F05BA746F}"/>
    <cellStyle name="Millares 50 5 3 2" xfId="41809" xr:uid="{53E5BAD0-50F3-400E-9807-2353CA11316E}"/>
    <cellStyle name="Millares 50 5 4" xfId="26911" xr:uid="{C6ACFF90-49E8-4734-AC26-4FC9DE58D4BD}"/>
    <cellStyle name="Millares 50 5 5" xfId="48414" xr:uid="{EAFB5A8A-266D-49D2-98F6-A8E55995AD22}"/>
    <cellStyle name="Millares 50 6" xfId="7046" xr:uid="{EEEF85DF-EC8D-4476-BD40-296C6F3D7423}"/>
    <cellStyle name="Millares 50 6 2" xfId="28549" xr:uid="{04D13CF8-4298-45B8-A647-08F27FB9F077}"/>
    <cellStyle name="Millares 50 7" xfId="8702" xr:uid="{BDD9B826-F424-4E53-ABC3-22B4226A67D0}"/>
    <cellStyle name="Millares 50 7 2" xfId="30205" xr:uid="{C00FB5D1-436C-4EB6-B225-156933F04A89}"/>
    <cellStyle name="Millares 50 8" xfId="15338" xr:uid="{799CE7F8-1A12-4989-981E-95C223A6928D}"/>
    <cellStyle name="Millares 50 8 2" xfId="36841" xr:uid="{6AC4D25E-4340-4A56-89BD-B5BB6CBF0345}"/>
    <cellStyle name="Millares 50 9" xfId="21943" xr:uid="{C09B14C9-73BD-403E-88D6-F7FD97A43784}"/>
    <cellStyle name="Millares 51" xfId="587" xr:uid="{95D3CE72-76A2-456F-857A-A486A7C88008}"/>
    <cellStyle name="Millares 51 10" xfId="43598" xr:uid="{78D4C3B2-2BD4-4329-953F-BF48745BD927}"/>
    <cellStyle name="Millares 51 2" xfId="1535" xr:uid="{656F9C13-E486-4E65-8BA9-EA3E23B0797D}"/>
    <cellStyle name="Millares 51 2 2" xfId="4364" xr:uid="{9825DF16-2005-4692-A558-B2234A89990E}"/>
    <cellStyle name="Millares 51 2 2 2" xfId="12630" xr:uid="{0D9CEC26-3927-4B7B-BAC5-FAE830ABBDA4}"/>
    <cellStyle name="Millares 51 2 2 2 2" xfId="34133" xr:uid="{5AE0617B-D304-4381-B992-646F6B47C6C3}"/>
    <cellStyle name="Millares 51 2 2 3" xfId="19265" xr:uid="{01C964E3-0481-4E76-8F63-66A67A5B3284}"/>
    <cellStyle name="Millares 51 2 2 3 2" xfId="40768" xr:uid="{5DEB886D-8225-4046-AD55-19181ADC99D1}"/>
    <cellStyle name="Millares 51 2 2 4" xfId="25870" xr:uid="{41C982AE-4CF4-4F2D-A2BC-1313E97BEDBE}"/>
    <cellStyle name="Millares 51 2 2 5" xfId="47373" xr:uid="{1AE0E0AE-4960-4BB5-97E2-6A0411D6FB3C}"/>
    <cellStyle name="Millares 51 2 3" xfId="6503" xr:uid="{0218BCAC-90D4-4E3F-B9EE-8F56A4FF934A}"/>
    <cellStyle name="Millares 51 2 3 2" xfId="14769" xr:uid="{F2D630CE-64E1-429C-A2F5-579381DE49E4}"/>
    <cellStyle name="Millares 51 2 3 2 2" xfId="36272" xr:uid="{70453565-3246-475D-B926-F9972328347E}"/>
    <cellStyle name="Millares 51 2 3 3" xfId="21404" xr:uid="{0FB0225D-7F9E-4EA9-BEFB-BC92F68A127B}"/>
    <cellStyle name="Millares 51 2 3 3 2" xfId="42907" xr:uid="{029F18AE-8994-4E01-AAFE-79BA5A464435}"/>
    <cellStyle name="Millares 51 2 3 4" xfId="28009" xr:uid="{D3559E2C-41A2-4932-BD02-EADB8FDE1CCF}"/>
    <cellStyle name="Millares 51 2 3 5" xfId="49512" xr:uid="{368E312C-C1E2-4EF9-8DB7-48083515D218}"/>
    <cellStyle name="Millares 51 2 4" xfId="8144" xr:uid="{84BC2BE4-4F31-4D98-B8FE-DF20D85A2BA8}"/>
    <cellStyle name="Millares 51 2 4 2" xfId="29647" xr:uid="{D3612FFF-449A-4D08-A6B8-4FBB302E4E80}"/>
    <cellStyle name="Millares 51 2 5" xfId="9801" xr:uid="{276BB3B4-24EC-4C1F-9AE8-D5199305979E}"/>
    <cellStyle name="Millares 51 2 5 2" xfId="31304" xr:uid="{30D62C1A-3FBF-4D0E-92DB-D667DC13B024}"/>
    <cellStyle name="Millares 51 2 6" xfId="16436" xr:uid="{205E4C46-D750-443F-8687-3A41A39617CD}"/>
    <cellStyle name="Millares 51 2 6 2" xfId="37939" xr:uid="{AFF525E5-2392-4BF3-9044-9A583974E46E}"/>
    <cellStyle name="Millares 51 2 7" xfId="23041" xr:uid="{BAE157DF-6D14-4FE7-B77E-586B842F9F38}"/>
    <cellStyle name="Millares 51 2 8" xfId="44544" xr:uid="{533E0EDA-BC97-4030-A9D8-389FE3D18528}"/>
    <cellStyle name="Millares 51 3" xfId="2222" xr:uid="{8CB59573-E11D-4ACD-ACBD-D01CFB7F739A}"/>
    <cellStyle name="Millares 51 3 2" xfId="10488" xr:uid="{020529FA-7B48-4A11-AAA5-147407E21A5A}"/>
    <cellStyle name="Millares 51 3 2 2" xfId="31991" xr:uid="{2C972621-67FE-4CE3-98F2-1DAD83AF2391}"/>
    <cellStyle name="Millares 51 3 3" xfId="17123" xr:uid="{17538372-8D45-4693-9D4E-4DB592AD4F27}"/>
    <cellStyle name="Millares 51 3 3 2" xfId="38626" xr:uid="{32C7BDDC-7FFF-4DC3-A925-B0A52288FE28}"/>
    <cellStyle name="Millares 51 3 4" xfId="23728" xr:uid="{26B97A5C-41D2-400C-B672-F9B7B5AACF9B}"/>
    <cellStyle name="Millares 51 3 5" xfId="45231" xr:uid="{D037BF37-16B1-4B13-8641-1FC244A7A558}"/>
    <cellStyle name="Millares 51 4" xfId="3418" xr:uid="{81F1993F-265B-4889-B90F-F0AC449D96C8}"/>
    <cellStyle name="Millares 51 4 2" xfId="11684" xr:uid="{DF5AED54-77C9-436E-8E9F-E3A50B243A89}"/>
    <cellStyle name="Millares 51 4 2 2" xfId="33187" xr:uid="{2095E51F-74B3-4C85-A03F-1E98B8513887}"/>
    <cellStyle name="Millares 51 4 3" xfId="18319" xr:uid="{9EAC049E-E3A1-4937-8A99-A7C30F43875A}"/>
    <cellStyle name="Millares 51 4 3 2" xfId="39822" xr:uid="{FBF01084-B42B-4E81-8486-B9968F046857}"/>
    <cellStyle name="Millares 51 4 4" xfId="24924" xr:uid="{41C3AC4E-72C9-478F-8077-8048B686BC02}"/>
    <cellStyle name="Millares 51 4 5" xfId="46427" xr:uid="{533E5E55-A028-4C57-AB4B-F7BAACB4CD92}"/>
    <cellStyle name="Millares 51 5" xfId="5557" xr:uid="{4AFEAC61-9098-4B4B-9CCA-36F6F6D5081E}"/>
    <cellStyle name="Millares 51 5 2" xfId="13823" xr:uid="{CF7C81A5-6B7D-499A-9D17-8AE4B90EFE78}"/>
    <cellStyle name="Millares 51 5 2 2" xfId="35326" xr:uid="{B7087155-3341-4ADE-A2C5-85C5AEB67086}"/>
    <cellStyle name="Millares 51 5 3" xfId="20458" xr:uid="{52E2F7B2-0A3B-4CE6-875E-9F99C6EF595E}"/>
    <cellStyle name="Millares 51 5 3 2" xfId="41961" xr:uid="{B00D3A65-D096-40C2-A85B-9FA66186AD10}"/>
    <cellStyle name="Millares 51 5 4" xfId="27063" xr:uid="{6D3D8C01-750D-4D8A-8C60-F9ED61E07CB8}"/>
    <cellStyle name="Millares 51 5 5" xfId="48566" xr:uid="{1D1F6E9A-1D0D-4D83-A8DF-32CA82D9C961}"/>
    <cellStyle name="Millares 51 6" xfId="7198" xr:uid="{08A16457-C877-41BC-B3DD-9BDB39729B25}"/>
    <cellStyle name="Millares 51 6 2" xfId="28701" xr:uid="{709A211C-4A0D-41B7-BB96-17DD6ADE1044}"/>
    <cellStyle name="Millares 51 7" xfId="8854" xr:uid="{F3727EFC-8AD7-44BD-8A02-76E6EB5B0B22}"/>
    <cellStyle name="Millares 51 7 2" xfId="30357" xr:uid="{66E54D0D-2E9E-4D3C-9B99-F780B56A0420}"/>
    <cellStyle name="Millares 51 8" xfId="15490" xr:uid="{C6B4CC0A-EFB5-4EC7-AE8E-DF2DB550B9C5}"/>
    <cellStyle name="Millares 51 8 2" xfId="36993" xr:uid="{22EEAD3D-FB4D-4940-AD0E-56910BC804CB}"/>
    <cellStyle name="Millares 51 9" xfId="22095" xr:uid="{ACEC86AB-865F-4E61-908A-7C6F3895D2D6}"/>
    <cellStyle name="Millares 52" xfId="579" xr:uid="{537B8F6C-4270-4526-8196-E3092ED5664B}"/>
    <cellStyle name="Millares 52 10" xfId="43590" xr:uid="{2CAD7283-5F4E-4ABA-8D70-B389F2D34CEC}"/>
    <cellStyle name="Millares 52 2" xfId="1527" xr:uid="{C1447986-B463-453D-B7ED-A7E9DB68665E}"/>
    <cellStyle name="Millares 52 2 2" xfId="4356" xr:uid="{29A6B0A9-4A69-440B-BAEC-30B6B435CEC6}"/>
    <cellStyle name="Millares 52 2 2 2" xfId="12622" xr:uid="{E096DA01-26A3-4959-A5A8-D7FC7407BBD7}"/>
    <cellStyle name="Millares 52 2 2 2 2" xfId="34125" xr:uid="{2793051E-E970-49FE-BA67-1CEC8BB0FB6A}"/>
    <cellStyle name="Millares 52 2 2 3" xfId="19257" xr:uid="{79139F16-DF06-4CA9-A07C-24AD8C5BCEBC}"/>
    <cellStyle name="Millares 52 2 2 3 2" xfId="40760" xr:uid="{AF6CC2F5-401B-4708-AF1C-198019F3DD20}"/>
    <cellStyle name="Millares 52 2 2 4" xfId="25862" xr:uid="{7F26398E-673A-4709-A16B-18425AA3ED00}"/>
    <cellStyle name="Millares 52 2 2 5" xfId="47365" xr:uid="{A9F08F4B-8189-46D4-9E0F-18A99B65AE8E}"/>
    <cellStyle name="Millares 52 2 3" xfId="6495" xr:uid="{F17A1F9D-23F7-475A-A1D7-A47BF6044A9F}"/>
    <cellStyle name="Millares 52 2 3 2" xfId="14761" xr:uid="{E7FA9D80-ED35-4072-9C10-38957AA06A0D}"/>
    <cellStyle name="Millares 52 2 3 2 2" xfId="36264" xr:uid="{FD878A7E-2490-4508-AB70-7DD54AEDF738}"/>
    <cellStyle name="Millares 52 2 3 3" xfId="21396" xr:uid="{7649742E-5E08-42BB-952F-9A6484FD0E52}"/>
    <cellStyle name="Millares 52 2 3 3 2" xfId="42899" xr:uid="{6D95B11D-1D73-44D6-A78F-E5AD69E993B1}"/>
    <cellStyle name="Millares 52 2 3 4" xfId="28001" xr:uid="{5718C94F-D03E-4706-9D2A-7467032E41FF}"/>
    <cellStyle name="Millares 52 2 3 5" xfId="49504" xr:uid="{D4735377-C378-4D50-845D-8C93F5236AC3}"/>
    <cellStyle name="Millares 52 2 4" xfId="8136" xr:uid="{B22334AF-4F18-46FB-8437-12B0A2AA6348}"/>
    <cellStyle name="Millares 52 2 4 2" xfId="29639" xr:uid="{ADABA73F-2F59-4695-BCDD-4F6AE0FCE6BD}"/>
    <cellStyle name="Millares 52 2 5" xfId="9793" xr:uid="{DE85C82F-7058-4BA6-B057-AC8E2AFDD5B1}"/>
    <cellStyle name="Millares 52 2 5 2" xfId="31296" xr:uid="{B9CAA9EC-E537-41D5-A757-565211051836}"/>
    <cellStyle name="Millares 52 2 6" xfId="16428" xr:uid="{62A54111-27F4-4F9A-82DF-4B51C916D9CF}"/>
    <cellStyle name="Millares 52 2 6 2" xfId="37931" xr:uid="{D4AEF41B-3B0D-48BD-895F-3040B80E5426}"/>
    <cellStyle name="Millares 52 2 7" xfId="23033" xr:uid="{D113D3FA-A215-4656-A5BC-942790910941}"/>
    <cellStyle name="Millares 52 2 8" xfId="44536" xr:uid="{0BE674E6-7EA2-46FF-906C-0B53ECDF47D4}"/>
    <cellStyle name="Millares 52 3" xfId="2214" xr:uid="{5444095A-3736-4134-94E7-12F78E5D6062}"/>
    <cellStyle name="Millares 52 3 2" xfId="10480" xr:uid="{C493A985-2485-4C9F-A7B8-F970A5E14DED}"/>
    <cellStyle name="Millares 52 3 2 2" xfId="31983" xr:uid="{F6D411ED-A2B5-4659-84AB-16E048A5580A}"/>
    <cellStyle name="Millares 52 3 3" xfId="17115" xr:uid="{D88C9F66-E036-4FBF-A964-9F0BBE32B01F}"/>
    <cellStyle name="Millares 52 3 3 2" xfId="38618" xr:uid="{49262B51-5A73-4D43-9EA0-DE0260EAB2E4}"/>
    <cellStyle name="Millares 52 3 4" xfId="23720" xr:uid="{06772CD7-1FC0-4439-85CF-5E2E7725B74B}"/>
    <cellStyle name="Millares 52 3 5" xfId="45223" xr:uid="{F0552ACB-DE81-4DB6-85AF-4B60899E7909}"/>
    <cellStyle name="Millares 52 4" xfId="3410" xr:uid="{8D773911-4682-4C36-80C4-225859F1C10E}"/>
    <cellStyle name="Millares 52 4 2" xfId="11676" xr:uid="{63D72CFF-DFCC-40B8-8FD5-775C23A90D5F}"/>
    <cellStyle name="Millares 52 4 2 2" xfId="33179" xr:uid="{4CCD6FA3-F345-46AC-91C8-82A3863E4A8D}"/>
    <cellStyle name="Millares 52 4 3" xfId="18311" xr:uid="{04171BA3-905B-4470-AA8F-DCF3C6A1B68E}"/>
    <cellStyle name="Millares 52 4 3 2" xfId="39814" xr:uid="{297F3BAD-FD92-4208-AF5B-280F479F99B1}"/>
    <cellStyle name="Millares 52 4 4" xfId="24916" xr:uid="{C673D432-75B8-4106-8813-10513008E8DA}"/>
    <cellStyle name="Millares 52 4 5" xfId="46419" xr:uid="{9CE820FB-00F2-42C9-9F81-94C84A71C1E7}"/>
    <cellStyle name="Millares 52 5" xfId="5549" xr:uid="{A1B162CD-5C7D-4156-839D-4E6A22E2AEA5}"/>
    <cellStyle name="Millares 52 5 2" xfId="13815" xr:uid="{D59C2347-97E7-43FF-9EDF-E68A5035751B}"/>
    <cellStyle name="Millares 52 5 2 2" xfId="35318" xr:uid="{EF3C601B-D12B-47C2-A1E8-2BE33D9A2B99}"/>
    <cellStyle name="Millares 52 5 3" xfId="20450" xr:uid="{511503AC-50B9-4478-A1ED-C63550065AFD}"/>
    <cellStyle name="Millares 52 5 3 2" xfId="41953" xr:uid="{23A4F830-7D5B-49AD-B173-7453EBF2478F}"/>
    <cellStyle name="Millares 52 5 4" xfId="27055" xr:uid="{BC66473B-2169-4507-9725-5F2F5C0FB890}"/>
    <cellStyle name="Millares 52 5 5" xfId="48558" xr:uid="{102E1E64-F053-45CE-A303-DBDF0719CA4E}"/>
    <cellStyle name="Millares 52 6" xfId="7190" xr:uid="{7F2FD3A1-974A-4046-978D-2BDE4635AD77}"/>
    <cellStyle name="Millares 52 6 2" xfId="28693" xr:uid="{395572B8-AC95-4861-84FD-6673CF0F42C0}"/>
    <cellStyle name="Millares 52 7" xfId="8846" xr:uid="{ED6C984B-C801-456A-9286-8997748222EF}"/>
    <cellStyle name="Millares 52 7 2" xfId="30349" xr:uid="{75DE202A-52BA-457C-9EE4-211E0729139D}"/>
    <cellStyle name="Millares 52 8" xfId="15482" xr:uid="{93A23AAC-B883-4CE1-9D6B-D53729CD1688}"/>
    <cellStyle name="Millares 52 8 2" xfId="36985" xr:uid="{D8623512-059D-498D-A245-AC44ADF9810B}"/>
    <cellStyle name="Millares 52 9" xfId="22087" xr:uid="{7D9DCE4B-F60F-45E6-8495-234CF8FFCB8A}"/>
    <cellStyle name="Millares 53" xfId="320" xr:uid="{B7C6285E-8488-4D2A-AAF4-6FBA295A5F32}"/>
    <cellStyle name="Millares 53 10" xfId="43331" xr:uid="{E1376E61-22D5-401D-9EC9-7F71775B3797}"/>
    <cellStyle name="Millares 53 2" xfId="1268" xr:uid="{31B5496D-972C-4F9E-A353-30F9697EB9CD}"/>
    <cellStyle name="Millares 53 2 2" xfId="4097" xr:uid="{406544C2-D7AA-4C79-ABDA-5C573A0EB43E}"/>
    <cellStyle name="Millares 53 2 2 2" xfId="12363" xr:uid="{5F458A35-E021-4E40-9E2A-C556C2AC78A9}"/>
    <cellStyle name="Millares 53 2 2 2 2" xfId="33866" xr:uid="{ED1B9DF8-7FD7-4D61-B4B0-9E90A1E837CC}"/>
    <cellStyle name="Millares 53 2 2 3" xfId="18998" xr:uid="{63E8504C-8764-433A-A9B1-C479365F2A61}"/>
    <cellStyle name="Millares 53 2 2 3 2" xfId="40501" xr:uid="{73E67D84-97B7-4131-A4D3-C5D887E4679F}"/>
    <cellStyle name="Millares 53 2 2 4" xfId="25603" xr:uid="{EAA6DEF3-58FB-4823-9893-A51BBD177874}"/>
    <cellStyle name="Millares 53 2 2 5" xfId="47106" xr:uid="{05E6C4BA-F613-4495-840A-A43434B21062}"/>
    <cellStyle name="Millares 53 2 3" xfId="6236" xr:uid="{0E7CC1C8-0EA8-49F2-97CD-BCFBACB8CF43}"/>
    <cellStyle name="Millares 53 2 3 2" xfId="14502" xr:uid="{B3E283AF-1B74-4809-A396-8E5EC6AA63A1}"/>
    <cellStyle name="Millares 53 2 3 2 2" xfId="36005" xr:uid="{3AE6FD33-CE0D-40D1-98EF-2EDE0B5CEBAB}"/>
    <cellStyle name="Millares 53 2 3 3" xfId="21137" xr:uid="{8A825042-67E5-445C-946C-4B83ADC151E0}"/>
    <cellStyle name="Millares 53 2 3 3 2" xfId="42640" xr:uid="{3E7BD32B-41E9-4A81-B3E8-9A672EA327EE}"/>
    <cellStyle name="Millares 53 2 3 4" xfId="27742" xr:uid="{1410D0A7-B26F-4C8D-BAF7-A5C450EC659A}"/>
    <cellStyle name="Millares 53 2 3 5" xfId="49245" xr:uid="{10839CD9-556E-4B19-9CEE-72CCCFCC0E63}"/>
    <cellStyle name="Millares 53 2 4" xfId="7877" xr:uid="{21C8C799-9A36-4748-BA54-7E1CA820AD42}"/>
    <cellStyle name="Millares 53 2 4 2" xfId="29380" xr:uid="{B7707AAB-C103-427A-8717-C94B0469D736}"/>
    <cellStyle name="Millares 53 2 5" xfId="9534" xr:uid="{312F34C5-0FA2-4A0A-A353-6C5D8F8FDFA2}"/>
    <cellStyle name="Millares 53 2 5 2" xfId="31037" xr:uid="{EF2A947E-8434-4061-8B1D-163921391111}"/>
    <cellStyle name="Millares 53 2 6" xfId="16169" xr:uid="{44B3E16E-0FFE-46D9-BAF7-4A8B078B0CBD}"/>
    <cellStyle name="Millares 53 2 6 2" xfId="37672" xr:uid="{AFC07A16-EDE4-49E1-B43E-87FDBF75394C}"/>
    <cellStyle name="Millares 53 2 7" xfId="22774" xr:uid="{1C6CAD77-AD82-40AC-BCC0-B79041DB6689}"/>
    <cellStyle name="Millares 53 2 8" xfId="44277" xr:uid="{9A9529DA-F49F-46B2-877C-097EF49FA58E}"/>
    <cellStyle name="Millares 53 3" xfId="1955" xr:uid="{D719B75B-91E0-42FA-B31D-B3EA9329F767}"/>
    <cellStyle name="Millares 53 3 2" xfId="10221" xr:uid="{809E4A2D-EB67-459D-88A4-EF6D82379DE5}"/>
    <cellStyle name="Millares 53 3 2 2" xfId="31724" xr:uid="{AB15B955-BF49-440F-A262-D25A37A951BD}"/>
    <cellStyle name="Millares 53 3 3" xfId="16856" xr:uid="{13E1CFC6-EEE5-4D1C-8236-D059D6AFB393}"/>
    <cellStyle name="Millares 53 3 3 2" xfId="38359" xr:uid="{DAFEAC0B-2ADE-42CA-861F-F0B910430649}"/>
    <cellStyle name="Millares 53 3 4" xfId="23461" xr:uid="{B7DFAD98-F03F-4AEE-B324-B0C906044A82}"/>
    <cellStyle name="Millares 53 3 5" xfId="44964" xr:uid="{352FD76C-2206-4834-81EE-1519A8A5FDF5}"/>
    <cellStyle name="Millares 53 4" xfId="3151" xr:uid="{03A1D7CF-C485-43E9-92C4-7F42278C1D18}"/>
    <cellStyle name="Millares 53 4 2" xfId="11417" xr:uid="{FCDE726D-F650-4959-815A-CF669E6F4F25}"/>
    <cellStyle name="Millares 53 4 2 2" xfId="32920" xr:uid="{8D7DB093-EBD7-4F1C-9087-C1ED13E4C047}"/>
    <cellStyle name="Millares 53 4 3" xfId="18052" xr:uid="{363B19BC-1283-4212-9A54-60ED1AAFC46D}"/>
    <cellStyle name="Millares 53 4 3 2" xfId="39555" xr:uid="{FE7DAC6C-3D77-469C-BD91-3137EDCB1300}"/>
    <cellStyle name="Millares 53 4 4" xfId="24657" xr:uid="{1DD90340-591D-45F0-AF68-4BA5BEC6C3C9}"/>
    <cellStyle name="Millares 53 4 5" xfId="46160" xr:uid="{9B9BCFF1-D090-4FF5-9981-7C6284C90AFF}"/>
    <cellStyle name="Millares 53 5" xfId="5290" xr:uid="{C273B7B1-2E9C-4DBF-888A-0BAC8D12874A}"/>
    <cellStyle name="Millares 53 5 2" xfId="13556" xr:uid="{BDF11CCF-7FEE-45F7-87E8-FE744FDB4361}"/>
    <cellStyle name="Millares 53 5 2 2" xfId="35059" xr:uid="{8A2FC2FA-8E65-4671-A402-47D38C2D1810}"/>
    <cellStyle name="Millares 53 5 3" xfId="20191" xr:uid="{6AA66DFD-4DFA-4C40-B283-E27C1E6251F6}"/>
    <cellStyle name="Millares 53 5 3 2" xfId="41694" xr:uid="{7C275FD6-1DC4-43D9-849D-B4BE069EEF52}"/>
    <cellStyle name="Millares 53 5 4" xfId="26796" xr:uid="{58299F98-36C6-4189-971F-881058BD2B60}"/>
    <cellStyle name="Millares 53 5 5" xfId="48299" xr:uid="{CC7DCCEE-9643-438B-B807-2D363C8A6F28}"/>
    <cellStyle name="Millares 53 6" xfId="6931" xr:uid="{097E325B-E5AC-406D-A6C1-5A0585BC218C}"/>
    <cellStyle name="Millares 53 6 2" xfId="28434" xr:uid="{B937E852-1C03-4473-880E-0D7543968D17}"/>
    <cellStyle name="Millares 53 7" xfId="8587" xr:uid="{493F2D90-1243-42CB-8030-DC92CD4E1AE5}"/>
    <cellStyle name="Millares 53 7 2" xfId="30090" xr:uid="{F7F0283B-592C-412C-9F1D-D240863AC9CA}"/>
    <cellStyle name="Millares 53 8" xfId="15223" xr:uid="{0A537EE9-2C07-4B29-97E6-930FB4D4A47F}"/>
    <cellStyle name="Millares 53 8 2" xfId="36726" xr:uid="{E6644FDC-7AF0-4FD2-B78D-546FD0E41C5A}"/>
    <cellStyle name="Millares 53 9" xfId="21828" xr:uid="{7CC654FF-4DF6-4225-92A5-AD925B80755F}"/>
    <cellStyle name="Millares 54" xfId="313" xr:uid="{7BF95A6A-9B2B-4453-A3F1-8FEBCC51DD0C}"/>
    <cellStyle name="Millares 54 10" xfId="43324" xr:uid="{2E165DC7-50C2-4C27-8981-CF5B973D6834}"/>
    <cellStyle name="Millares 54 2" xfId="1261" xr:uid="{E27FF7CE-C1D9-45D0-B063-4F0CB9D3C1F6}"/>
    <cellStyle name="Millares 54 2 2" xfId="4090" xr:uid="{F3AFA65D-181A-4B9D-8EA2-B53C489F2D30}"/>
    <cellStyle name="Millares 54 2 2 2" xfId="12356" xr:uid="{197E82D7-8681-489D-942D-A2CD33741DB8}"/>
    <cellStyle name="Millares 54 2 2 2 2" xfId="33859" xr:uid="{AC8BE0DB-3FC9-4BBD-90CD-F7063C9AE60D}"/>
    <cellStyle name="Millares 54 2 2 3" xfId="18991" xr:uid="{950FD805-9002-43F6-A43A-1D26A8F30FFF}"/>
    <cellStyle name="Millares 54 2 2 3 2" xfId="40494" xr:uid="{CECBED28-635A-4B4B-843B-A96483312A97}"/>
    <cellStyle name="Millares 54 2 2 4" xfId="25596" xr:uid="{C93CBC62-9B6D-4CBA-AFD7-B9177175EFD8}"/>
    <cellStyle name="Millares 54 2 2 5" xfId="47099" xr:uid="{7CD352C1-4326-4612-AD5C-6307E920A813}"/>
    <cellStyle name="Millares 54 2 3" xfId="6229" xr:uid="{67DE4D8F-F506-451E-B6FA-72B7CBFA78D7}"/>
    <cellStyle name="Millares 54 2 3 2" xfId="14495" xr:uid="{2109C20D-6A08-43F8-A05F-0BB4828566D8}"/>
    <cellStyle name="Millares 54 2 3 2 2" xfId="35998" xr:uid="{DBD204DC-1AF7-49C6-8D70-5BD419A121F9}"/>
    <cellStyle name="Millares 54 2 3 3" xfId="21130" xr:uid="{BC6E01DF-28A0-405D-9E53-9DAD51A78E43}"/>
    <cellStyle name="Millares 54 2 3 3 2" xfId="42633" xr:uid="{8C3F31D3-2A6C-410C-A900-8B7A92703666}"/>
    <cellStyle name="Millares 54 2 3 4" xfId="27735" xr:uid="{5CE158C7-8B85-42C9-BD41-FCD049B7A03C}"/>
    <cellStyle name="Millares 54 2 3 5" xfId="49238" xr:uid="{6C73E6E2-35DE-4351-ABC7-212F36917DED}"/>
    <cellStyle name="Millares 54 2 4" xfId="7870" xr:uid="{DEC24712-213E-44FE-A78E-3A0D72CDF00B}"/>
    <cellStyle name="Millares 54 2 4 2" xfId="29373" xr:uid="{ABA27E83-0699-42D0-8032-AF7C79D30203}"/>
    <cellStyle name="Millares 54 2 5" xfId="9527" xr:uid="{A6CE793B-F7C1-4600-AA7A-D36A5207DC1E}"/>
    <cellStyle name="Millares 54 2 5 2" xfId="31030" xr:uid="{9A7ED2B2-FDD3-4803-8552-D5CBE12D1EC6}"/>
    <cellStyle name="Millares 54 2 6" xfId="16162" xr:uid="{93F0C34D-837B-47B9-854A-EB6BBC2B7A70}"/>
    <cellStyle name="Millares 54 2 6 2" xfId="37665" xr:uid="{7C189C5D-01F7-492A-8AD1-352EB01D7957}"/>
    <cellStyle name="Millares 54 2 7" xfId="22767" xr:uid="{C31D7E07-4B24-48BB-9B6C-2A581975DE73}"/>
    <cellStyle name="Millares 54 2 8" xfId="44270" xr:uid="{0F94AC4C-BFD3-4A3F-BEB1-AAD048460F9D}"/>
    <cellStyle name="Millares 54 3" xfId="1948" xr:uid="{E957BDBF-F59E-419D-9D6B-DFC74ECA3E0A}"/>
    <cellStyle name="Millares 54 3 2" xfId="10214" xr:uid="{CF4E422E-A770-4D26-BA46-582C557B7DBD}"/>
    <cellStyle name="Millares 54 3 2 2" xfId="31717" xr:uid="{A4206997-D755-4636-82B3-BC7BC0E84440}"/>
    <cellStyle name="Millares 54 3 3" xfId="16849" xr:uid="{713B119D-890A-4ECF-8E02-E1EEEA94996A}"/>
    <cellStyle name="Millares 54 3 3 2" xfId="38352" xr:uid="{EC271D28-1587-4EA9-B8E3-CD7CF1E8ADB6}"/>
    <cellStyle name="Millares 54 3 4" xfId="23454" xr:uid="{FF605F79-7324-41E4-AA94-79D94CC9DF53}"/>
    <cellStyle name="Millares 54 3 5" xfId="44957" xr:uid="{8D272202-898C-4F10-B783-987C7E5EA141}"/>
    <cellStyle name="Millares 54 4" xfId="3144" xr:uid="{117CC2BA-7E1E-4521-8359-1106269FB172}"/>
    <cellStyle name="Millares 54 4 2" xfId="11410" xr:uid="{F581A91F-6E48-422E-AD9A-D592374C5841}"/>
    <cellStyle name="Millares 54 4 2 2" xfId="32913" xr:uid="{28038600-4B5E-4F47-980B-2004508A0526}"/>
    <cellStyle name="Millares 54 4 3" xfId="18045" xr:uid="{0FEADB0C-2C22-481C-9554-C3E3BBFA050B}"/>
    <cellStyle name="Millares 54 4 3 2" xfId="39548" xr:uid="{14C51B86-46C1-44C3-A5CB-BEDD149D0969}"/>
    <cellStyle name="Millares 54 4 4" xfId="24650" xr:uid="{C125ECA8-44F1-40C1-872A-586DAA019482}"/>
    <cellStyle name="Millares 54 4 5" xfId="46153" xr:uid="{AF929608-0880-466A-B751-473CCBE0D500}"/>
    <cellStyle name="Millares 54 5" xfId="5283" xr:uid="{8242E997-558D-404F-BC76-511B5877FCC5}"/>
    <cellStyle name="Millares 54 5 2" xfId="13549" xr:uid="{C97B6662-5BF8-4198-AF6D-52C330AE3AB5}"/>
    <cellStyle name="Millares 54 5 2 2" xfId="35052" xr:uid="{541E1AD3-7D0B-4925-9C25-FF71EC11D80F}"/>
    <cellStyle name="Millares 54 5 3" xfId="20184" xr:uid="{34B9AE89-4761-400B-A3A9-16ADACD5FB89}"/>
    <cellStyle name="Millares 54 5 3 2" xfId="41687" xr:uid="{4878F032-0BAF-440C-8F77-B607D68AB455}"/>
    <cellStyle name="Millares 54 5 4" xfId="26789" xr:uid="{26D70DE6-18CC-493B-9A13-F0450F4C94D5}"/>
    <cellStyle name="Millares 54 5 5" xfId="48292" xr:uid="{17FE7BE5-C363-4E22-B21E-3D117F623910}"/>
    <cellStyle name="Millares 54 6" xfId="6924" xr:uid="{E4688665-31A6-4B96-87A2-9C83AD7AFFF7}"/>
    <cellStyle name="Millares 54 6 2" xfId="28427" xr:uid="{D737D03F-C87E-4A05-B91A-F5ED6759D2D9}"/>
    <cellStyle name="Millares 54 7" xfId="8580" xr:uid="{B936464D-AC5D-4574-A5BE-1D44C3E3270A}"/>
    <cellStyle name="Millares 54 7 2" xfId="30083" xr:uid="{F56182A3-AA3C-49BC-98FF-DED2BC9BF348}"/>
    <cellStyle name="Millares 54 8" xfId="15216" xr:uid="{499ACD15-6EDD-4A05-9461-E43534279AF4}"/>
    <cellStyle name="Millares 54 8 2" xfId="36719" xr:uid="{D5606E90-7BCD-45A1-AD9F-F2483421E2C6}"/>
    <cellStyle name="Millares 54 9" xfId="21821" xr:uid="{659E3AE4-AD14-451C-8F1B-154C707C7114}"/>
    <cellStyle name="Millares 55" xfId="316" xr:uid="{7FEA04BF-5C4F-413D-A9AC-FF12DCF9F30B}"/>
    <cellStyle name="Millares 55 10" xfId="43327" xr:uid="{3D6ED61D-3475-466A-920E-CB4D952D0C55}"/>
    <cellStyle name="Millares 55 2" xfId="1264" xr:uid="{D254BC0A-1F53-4FD7-A5EF-5CF5E9FA83D3}"/>
    <cellStyle name="Millares 55 2 2" xfId="4093" xr:uid="{AE34AC43-D07D-435F-8E6A-3E7146C80B98}"/>
    <cellStyle name="Millares 55 2 2 2" xfId="12359" xr:uid="{2FC385BE-0EDB-499D-8501-0A1AAC65A3E5}"/>
    <cellStyle name="Millares 55 2 2 2 2" xfId="33862" xr:uid="{5442B63D-6FCE-4B54-9DF2-D90E2446B27A}"/>
    <cellStyle name="Millares 55 2 2 3" xfId="18994" xr:uid="{078C4501-F4B7-4542-A5E1-9B5AA2C44482}"/>
    <cellStyle name="Millares 55 2 2 3 2" xfId="40497" xr:uid="{A69F28BD-D025-44D7-8E6E-8B542C106D89}"/>
    <cellStyle name="Millares 55 2 2 4" xfId="25599" xr:uid="{835632B3-5C97-4D34-8423-BE86C2FF4E74}"/>
    <cellStyle name="Millares 55 2 2 5" xfId="47102" xr:uid="{7BF02974-A96E-4308-A5C0-7AD5B8582055}"/>
    <cellStyle name="Millares 55 2 3" xfId="6232" xr:uid="{151C1F52-51C5-410B-A344-C8F2932743A0}"/>
    <cellStyle name="Millares 55 2 3 2" xfId="14498" xr:uid="{144E5358-01D3-469F-B193-DF9C9939E0BE}"/>
    <cellStyle name="Millares 55 2 3 2 2" xfId="36001" xr:uid="{831BC949-49B6-48A8-B497-A33355D8B71D}"/>
    <cellStyle name="Millares 55 2 3 3" xfId="21133" xr:uid="{FFC11A17-0F7C-424E-9684-50EAB249FC8F}"/>
    <cellStyle name="Millares 55 2 3 3 2" xfId="42636" xr:uid="{9DE56681-4FC5-4234-BAFA-C5B80CE459F2}"/>
    <cellStyle name="Millares 55 2 3 4" xfId="27738" xr:uid="{3E297645-190C-40CB-8E71-A269EB392F62}"/>
    <cellStyle name="Millares 55 2 3 5" xfId="49241" xr:uid="{D7F822A7-A2AB-4EC8-BB63-A3112D91E2AF}"/>
    <cellStyle name="Millares 55 2 4" xfId="7873" xr:uid="{AD63D5FA-1DDA-40ED-BF90-ADBFE7CDE387}"/>
    <cellStyle name="Millares 55 2 4 2" xfId="29376" xr:uid="{5C5D6F05-48DC-437D-8CDC-EDF54ED7DFE9}"/>
    <cellStyle name="Millares 55 2 5" xfId="9530" xr:uid="{347F461B-2B10-461B-993D-ED5A05429807}"/>
    <cellStyle name="Millares 55 2 5 2" xfId="31033" xr:uid="{3C1855AA-5BB3-43C2-B358-B8AEA4339161}"/>
    <cellStyle name="Millares 55 2 6" xfId="16165" xr:uid="{BCA718C9-6113-4979-A9A1-F7D7D66EA72F}"/>
    <cellStyle name="Millares 55 2 6 2" xfId="37668" xr:uid="{D3C25874-DFD7-4259-8400-6BED8B07970F}"/>
    <cellStyle name="Millares 55 2 7" xfId="22770" xr:uid="{08A8E99D-3610-4584-9918-8B3BADDF2050}"/>
    <cellStyle name="Millares 55 2 8" xfId="44273" xr:uid="{40C1A95F-3B77-448A-911A-41B604A97554}"/>
    <cellStyle name="Millares 55 3" xfId="1951" xr:uid="{9C529F13-AFF2-4EBE-B965-D04252D57906}"/>
    <cellStyle name="Millares 55 3 2" xfId="10217" xr:uid="{EC8C2D13-6B87-4227-A851-CC0D849E08D6}"/>
    <cellStyle name="Millares 55 3 2 2" xfId="31720" xr:uid="{E7493A8F-BE4E-4F8F-99F8-13C3EFB45961}"/>
    <cellStyle name="Millares 55 3 3" xfId="16852" xr:uid="{115FD7EC-F14F-4D0D-9F2F-C455FDB68498}"/>
    <cellStyle name="Millares 55 3 3 2" xfId="38355" xr:uid="{FA08C1CA-D3D3-473F-873B-F5B9148B49E5}"/>
    <cellStyle name="Millares 55 3 4" xfId="23457" xr:uid="{7BE06CE6-2904-4ACD-B743-F37D2A5E09CF}"/>
    <cellStyle name="Millares 55 3 5" xfId="44960" xr:uid="{EF947DD2-126E-4D6D-9F2B-D2E3B7AECD88}"/>
    <cellStyle name="Millares 55 4" xfId="3147" xr:uid="{15AC2EE8-434A-47C3-B141-5D2023EE599C}"/>
    <cellStyle name="Millares 55 4 2" xfId="11413" xr:uid="{3F3E4A31-74F3-48C2-A334-2AE857451095}"/>
    <cellStyle name="Millares 55 4 2 2" xfId="32916" xr:uid="{E6996969-CBCE-4B92-8A7A-ED52CE952A8E}"/>
    <cellStyle name="Millares 55 4 3" xfId="18048" xr:uid="{2E2DD883-4AE8-4A9B-9D83-6DFD477F9F7E}"/>
    <cellStyle name="Millares 55 4 3 2" xfId="39551" xr:uid="{232569A4-BFFF-41ED-A9BD-2C06986C1F49}"/>
    <cellStyle name="Millares 55 4 4" xfId="24653" xr:uid="{EF4092D2-5161-44C3-8F78-ECF1AAF14831}"/>
    <cellStyle name="Millares 55 4 5" xfId="46156" xr:uid="{69790F29-3791-4B35-884B-77C9654C1F44}"/>
    <cellStyle name="Millares 55 5" xfId="5286" xr:uid="{C545A6D8-D8F7-4138-92C4-720C82486D66}"/>
    <cellStyle name="Millares 55 5 2" xfId="13552" xr:uid="{B19B05AB-0F0D-4EA7-8A7B-FAA3215FA21A}"/>
    <cellStyle name="Millares 55 5 2 2" xfId="35055" xr:uid="{B7F71213-086B-4CB5-A702-38312E493A0F}"/>
    <cellStyle name="Millares 55 5 3" xfId="20187" xr:uid="{D698F278-DFD0-44F1-884D-DFD9F873639E}"/>
    <cellStyle name="Millares 55 5 3 2" xfId="41690" xr:uid="{7BAF3D78-4C3D-4E29-AA8D-4D062251F1F1}"/>
    <cellStyle name="Millares 55 5 4" xfId="26792" xr:uid="{AD5059CC-4DDB-4BF6-90C5-1FC79FB6CDC9}"/>
    <cellStyle name="Millares 55 5 5" xfId="48295" xr:uid="{50C39887-701F-422A-8587-6062DCDD1700}"/>
    <cellStyle name="Millares 55 6" xfId="6927" xr:uid="{5D2EB735-AEE2-4D86-A26C-4AE331ED0A79}"/>
    <cellStyle name="Millares 55 6 2" xfId="28430" xr:uid="{52D797BD-4D26-4D0A-BE9D-70A354FE0120}"/>
    <cellStyle name="Millares 55 7" xfId="8583" xr:uid="{2DEF7F26-AD7B-4FFC-994D-274EE4C0F3CA}"/>
    <cellStyle name="Millares 55 7 2" xfId="30086" xr:uid="{AC580DFC-690D-4132-A389-A14C3761FF99}"/>
    <cellStyle name="Millares 55 8" xfId="15219" xr:uid="{20CD09E0-775B-4855-AAAB-5AF4DE97DE99}"/>
    <cellStyle name="Millares 55 8 2" xfId="36722" xr:uid="{67ED3543-1681-4FFD-B0ED-4AD185F55E43}"/>
    <cellStyle name="Millares 55 9" xfId="21824" xr:uid="{1E89F6F8-ACA8-4207-B687-27BC609E7739}"/>
    <cellStyle name="Millares 56" xfId="318" xr:uid="{C045CE72-9C70-4463-89AF-E9C07BFD96A4}"/>
    <cellStyle name="Millares 56 10" xfId="43329" xr:uid="{755B0451-BA20-4307-9F82-5281EAA92D5B}"/>
    <cellStyle name="Millares 56 2" xfId="1266" xr:uid="{649D1520-F47D-4F0E-AF30-9AA017057A3F}"/>
    <cellStyle name="Millares 56 2 2" xfId="4095" xr:uid="{5BDAACF1-019E-4AE5-B3DD-E4B57CD3C86D}"/>
    <cellStyle name="Millares 56 2 2 2" xfId="12361" xr:uid="{7271A926-E968-40AA-9C05-F7DC56223CF0}"/>
    <cellStyle name="Millares 56 2 2 2 2" xfId="33864" xr:uid="{E3D1ED88-5EF3-4F4A-B7C5-FC1E20EDAFF3}"/>
    <cellStyle name="Millares 56 2 2 3" xfId="18996" xr:uid="{11F9D2CB-57DA-4A24-B36F-9F4C382907A9}"/>
    <cellStyle name="Millares 56 2 2 3 2" xfId="40499" xr:uid="{D6D0D1C6-C741-477C-89DD-595759D63787}"/>
    <cellStyle name="Millares 56 2 2 4" xfId="25601" xr:uid="{3C9690AA-06B8-4E33-A11B-26948767BB41}"/>
    <cellStyle name="Millares 56 2 2 5" xfId="47104" xr:uid="{CB04F256-AD58-44F4-90F3-1D3CBA7F959B}"/>
    <cellStyle name="Millares 56 2 3" xfId="6234" xr:uid="{7E4D09DB-FE6B-4698-B6A2-61128B2FEA93}"/>
    <cellStyle name="Millares 56 2 3 2" xfId="14500" xr:uid="{D5A86F07-8194-49A5-B6F9-40409474C8E2}"/>
    <cellStyle name="Millares 56 2 3 2 2" xfId="36003" xr:uid="{7855A55A-D633-4127-9461-93A5B40D19D3}"/>
    <cellStyle name="Millares 56 2 3 3" xfId="21135" xr:uid="{B298EA1D-5BC4-413F-8A8C-7F6FA710763D}"/>
    <cellStyle name="Millares 56 2 3 3 2" xfId="42638" xr:uid="{6B7BA060-A1F7-4558-AE0C-971A5711C528}"/>
    <cellStyle name="Millares 56 2 3 4" xfId="27740" xr:uid="{5250CDCE-D099-457A-A1E5-0ABB361CAA8C}"/>
    <cellStyle name="Millares 56 2 3 5" xfId="49243" xr:uid="{39E05AF9-9B94-46A5-880F-83AFC751A43D}"/>
    <cellStyle name="Millares 56 2 4" xfId="7875" xr:uid="{2A94EF47-1D6E-4FC7-9A44-F849D448D3E1}"/>
    <cellStyle name="Millares 56 2 4 2" xfId="29378" xr:uid="{061D7307-5823-4098-806D-80AEAA4B2B79}"/>
    <cellStyle name="Millares 56 2 5" xfId="9532" xr:uid="{0CFAD015-01D2-47FC-B89A-1BBE9924E86B}"/>
    <cellStyle name="Millares 56 2 5 2" xfId="31035" xr:uid="{D668158E-3A15-4239-A834-BA129B0EB65C}"/>
    <cellStyle name="Millares 56 2 6" xfId="16167" xr:uid="{83665215-C347-4BF5-B6A6-73DBA207A170}"/>
    <cellStyle name="Millares 56 2 6 2" xfId="37670" xr:uid="{06C19D7F-E94E-4BFC-B076-C4A7C143A8DB}"/>
    <cellStyle name="Millares 56 2 7" xfId="22772" xr:uid="{F12B1D1C-0417-4892-91B3-85FAEA9AB271}"/>
    <cellStyle name="Millares 56 2 8" xfId="44275" xr:uid="{4DAB5680-1F76-4143-8058-5919F6BE5144}"/>
    <cellStyle name="Millares 56 3" xfId="1953" xr:uid="{6488BE47-B8F6-4054-8A08-C424E9649BA2}"/>
    <cellStyle name="Millares 56 3 2" xfId="10219" xr:uid="{7E7B64CC-3D41-4D68-8E75-7AFDD47E061C}"/>
    <cellStyle name="Millares 56 3 2 2" xfId="31722" xr:uid="{5E6E852B-5BC2-4FC3-B1D0-8E947176409C}"/>
    <cellStyle name="Millares 56 3 3" xfId="16854" xr:uid="{A0FBCF14-C3C6-4500-A6F9-17367388DB2D}"/>
    <cellStyle name="Millares 56 3 3 2" xfId="38357" xr:uid="{AF14F862-90A1-42E4-8363-48298A00F39A}"/>
    <cellStyle name="Millares 56 3 4" xfId="23459" xr:uid="{6168C73E-FD9B-41D5-B196-0F4054785FE2}"/>
    <cellStyle name="Millares 56 3 5" xfId="44962" xr:uid="{B98B6202-7688-4D63-9893-E1EEB342DF46}"/>
    <cellStyle name="Millares 56 4" xfId="3149" xr:uid="{67464CD7-4E27-4559-B92C-76FBA3E78608}"/>
    <cellStyle name="Millares 56 4 2" xfId="11415" xr:uid="{DF191B11-C48A-4777-9905-1D19BF9170D4}"/>
    <cellStyle name="Millares 56 4 2 2" xfId="32918" xr:uid="{5435857D-4831-4D35-9428-036E2D92288F}"/>
    <cellStyle name="Millares 56 4 3" xfId="18050" xr:uid="{45F061D3-CAD2-44FD-91A2-ED0898BB2AA6}"/>
    <cellStyle name="Millares 56 4 3 2" xfId="39553" xr:uid="{04DD5B9E-244B-4C7F-8590-FFAA37323895}"/>
    <cellStyle name="Millares 56 4 4" xfId="24655" xr:uid="{8BFEAC3A-28AA-40D5-A1CF-A1264C053DCC}"/>
    <cellStyle name="Millares 56 4 5" xfId="46158" xr:uid="{491EF20E-8E89-40DF-B93C-E2DD55E7DE5E}"/>
    <cellStyle name="Millares 56 5" xfId="5288" xr:uid="{F6A750EF-FA54-429D-B619-D6E1D948AA80}"/>
    <cellStyle name="Millares 56 5 2" xfId="13554" xr:uid="{149154BB-9464-4E18-AA7D-DD6E4F571353}"/>
    <cellStyle name="Millares 56 5 2 2" xfId="35057" xr:uid="{B22E2D13-A43E-48F9-A600-2DDB32D41316}"/>
    <cellStyle name="Millares 56 5 3" xfId="20189" xr:uid="{874E38D8-D763-4C69-8B93-6C04AAA0072F}"/>
    <cellStyle name="Millares 56 5 3 2" xfId="41692" xr:uid="{EDE42935-DE8D-4CCD-86D8-487C2101C427}"/>
    <cellStyle name="Millares 56 5 4" xfId="26794" xr:uid="{98668930-DA22-488A-8743-1D65CDEE1439}"/>
    <cellStyle name="Millares 56 5 5" xfId="48297" xr:uid="{FA9898B2-ED38-4CF2-B822-E3CE98141195}"/>
    <cellStyle name="Millares 56 6" xfId="6929" xr:uid="{AB5EC720-C1DA-41C2-902A-6F0D79865E4F}"/>
    <cellStyle name="Millares 56 6 2" xfId="28432" xr:uid="{8665EAB2-E48B-4006-A3C4-4B86F174CBF9}"/>
    <cellStyle name="Millares 56 7" xfId="8585" xr:uid="{12AA50BF-6210-4DAC-9EAB-5AB0CFE29F46}"/>
    <cellStyle name="Millares 56 7 2" xfId="30088" xr:uid="{0E82DCE3-9641-4EF2-8B94-2EA2927EF99E}"/>
    <cellStyle name="Millares 56 8" xfId="15221" xr:uid="{34274282-F872-4588-AD75-35E2802081A6}"/>
    <cellStyle name="Millares 56 8 2" xfId="36724" xr:uid="{91DF519A-9A95-4729-8E15-3A8F25B03F49}"/>
    <cellStyle name="Millares 56 9" xfId="21826" xr:uid="{7A2B378C-BCBC-47E9-AF3E-0BF1167ED03B}"/>
    <cellStyle name="Millares 57" xfId="317" xr:uid="{C5AAC425-0871-4982-AA04-6DB961AD6E20}"/>
    <cellStyle name="Millares 57 10" xfId="43328" xr:uid="{71137280-650B-4797-ABA5-E4BF347A80B4}"/>
    <cellStyle name="Millares 57 2" xfId="1265" xr:uid="{AE315DFB-F42F-4C29-8435-272FE63738CF}"/>
    <cellStyle name="Millares 57 2 2" xfId="4094" xr:uid="{0C6748AB-B704-45D0-8BB8-5EA9033613A2}"/>
    <cellStyle name="Millares 57 2 2 2" xfId="12360" xr:uid="{47436D1D-3A10-4C2B-B892-60B86CD02B2C}"/>
    <cellStyle name="Millares 57 2 2 2 2" xfId="33863" xr:uid="{0AD7F19A-CCD8-41D9-857D-A00F74D95542}"/>
    <cellStyle name="Millares 57 2 2 3" xfId="18995" xr:uid="{59E033C6-A585-4EDF-9820-CB7D94E9CAB5}"/>
    <cellStyle name="Millares 57 2 2 3 2" xfId="40498" xr:uid="{2967F787-573C-4EFF-B6A4-6174E0DF31A2}"/>
    <cellStyle name="Millares 57 2 2 4" xfId="25600" xr:uid="{568DF9DC-60C4-4080-99CA-2DBE854C8F48}"/>
    <cellStyle name="Millares 57 2 2 5" xfId="47103" xr:uid="{591D3D2A-A448-402A-90E7-C8A8456D0D38}"/>
    <cellStyle name="Millares 57 2 3" xfId="6233" xr:uid="{3D9AE393-9CE3-442A-A77B-7E2DB5F28F00}"/>
    <cellStyle name="Millares 57 2 3 2" xfId="14499" xr:uid="{2B7441A6-A3FD-4086-937B-EDA8E1203FBB}"/>
    <cellStyle name="Millares 57 2 3 2 2" xfId="36002" xr:uid="{57289A47-B2E7-4D81-B641-1A65CFE137C7}"/>
    <cellStyle name="Millares 57 2 3 3" xfId="21134" xr:uid="{EF531944-5914-4105-B487-169709EA1C89}"/>
    <cellStyle name="Millares 57 2 3 3 2" xfId="42637" xr:uid="{B053A485-168B-4299-B08B-2DB051800110}"/>
    <cellStyle name="Millares 57 2 3 4" xfId="27739" xr:uid="{6F72EE5F-C632-475E-8F65-497CC835375B}"/>
    <cellStyle name="Millares 57 2 3 5" xfId="49242" xr:uid="{852A6C29-F9B7-4037-96CA-6F7EFDA8191B}"/>
    <cellStyle name="Millares 57 2 4" xfId="7874" xr:uid="{09FD0227-D2F7-4816-B242-6D6817C6E85F}"/>
    <cellStyle name="Millares 57 2 4 2" xfId="29377" xr:uid="{9AD9EDCA-54ED-4AE1-950B-608CC884559F}"/>
    <cellStyle name="Millares 57 2 5" xfId="9531" xr:uid="{469AA170-4563-4560-806B-145E68B7A351}"/>
    <cellStyle name="Millares 57 2 5 2" xfId="31034" xr:uid="{88E6D27C-005D-42DB-9F1A-B44062B0F43C}"/>
    <cellStyle name="Millares 57 2 6" xfId="16166" xr:uid="{7405CB19-F015-49DC-8D5E-86DE5586783E}"/>
    <cellStyle name="Millares 57 2 6 2" xfId="37669" xr:uid="{2572EC1F-8E02-4462-BF6B-29C414FA066A}"/>
    <cellStyle name="Millares 57 2 7" xfId="22771" xr:uid="{938A7583-91C6-49FA-824D-F0CBD48BEDD8}"/>
    <cellStyle name="Millares 57 2 8" xfId="44274" xr:uid="{6F4245F0-BC0C-4A28-8BE1-6B35D544B24C}"/>
    <cellStyle name="Millares 57 3" xfId="1952" xr:uid="{E67311FA-8368-4E42-9726-FB55ACA9BF3C}"/>
    <cellStyle name="Millares 57 3 2" xfId="10218" xr:uid="{98F07C7C-BB04-45B9-A101-2D252FE26111}"/>
    <cellStyle name="Millares 57 3 2 2" xfId="31721" xr:uid="{07A83473-2F72-4B6E-AFE9-459081695ADF}"/>
    <cellStyle name="Millares 57 3 3" xfId="16853" xr:uid="{BD1A02AB-B3DE-4C82-A8E0-E296BC9D2C7D}"/>
    <cellStyle name="Millares 57 3 3 2" xfId="38356" xr:uid="{E7186B6D-0047-47D0-B0B8-B089D5F9FDD5}"/>
    <cellStyle name="Millares 57 3 4" xfId="23458" xr:uid="{91B4B12D-4D9A-4798-A93D-DCF592B88C30}"/>
    <cellStyle name="Millares 57 3 5" xfId="44961" xr:uid="{23A78D34-6A56-42E0-89D7-595871D07D6C}"/>
    <cellStyle name="Millares 57 4" xfId="3148" xr:uid="{C2ED4DCA-1315-477A-B4C2-177E9628A97F}"/>
    <cellStyle name="Millares 57 4 2" xfId="11414" xr:uid="{BF49318A-319D-4291-A84E-7B1BE2AAD4FA}"/>
    <cellStyle name="Millares 57 4 2 2" xfId="32917" xr:uid="{5D1A5874-6767-4CF7-912C-8BB86996777A}"/>
    <cellStyle name="Millares 57 4 3" xfId="18049" xr:uid="{902CAC69-4AAE-4733-A86A-4E42477E3E6A}"/>
    <cellStyle name="Millares 57 4 3 2" xfId="39552" xr:uid="{D9C1E1DF-CB0C-4141-AD4C-4958881F0C7F}"/>
    <cellStyle name="Millares 57 4 4" xfId="24654" xr:uid="{36831504-2E8F-4EEA-935C-1E29AC02A82A}"/>
    <cellStyle name="Millares 57 4 5" xfId="46157" xr:uid="{302F4857-AE0F-42B9-8B52-C4F8B74AD3A8}"/>
    <cellStyle name="Millares 57 5" xfId="5287" xr:uid="{727A0859-1B97-4FDC-A02F-F7C0AA35B5D5}"/>
    <cellStyle name="Millares 57 5 2" xfId="13553" xr:uid="{4CBD71F5-49B6-4521-80BF-B195A9DDB76B}"/>
    <cellStyle name="Millares 57 5 2 2" xfId="35056" xr:uid="{218D2D1F-D96D-4489-B1A0-377183FFD227}"/>
    <cellStyle name="Millares 57 5 3" xfId="20188" xr:uid="{DD106BE0-69BD-4719-B053-7251290CDCC1}"/>
    <cellStyle name="Millares 57 5 3 2" xfId="41691" xr:uid="{CD01665C-97EE-4C68-93C5-B3A12C8775F4}"/>
    <cellStyle name="Millares 57 5 4" xfId="26793" xr:uid="{B87B456F-FCC2-40BC-83C6-963CAF4E8BFC}"/>
    <cellStyle name="Millares 57 5 5" xfId="48296" xr:uid="{0C5A2690-0E8D-4CE5-98B3-5E27F39B07C4}"/>
    <cellStyle name="Millares 57 6" xfId="6928" xr:uid="{E25F4BCC-303E-4006-BA1C-E676F214168B}"/>
    <cellStyle name="Millares 57 6 2" xfId="28431" xr:uid="{54D753DC-A96A-49E8-A193-03E6E0C2A931}"/>
    <cellStyle name="Millares 57 7" xfId="8584" xr:uid="{7A97D937-B8B3-41B6-BB86-6EF541097205}"/>
    <cellStyle name="Millares 57 7 2" xfId="30087" xr:uid="{D0FAC158-4754-417C-AF79-A758B9F69E9B}"/>
    <cellStyle name="Millares 57 8" xfId="15220" xr:uid="{E13CE5C8-C00C-44E8-A816-C93DD560A7D6}"/>
    <cellStyle name="Millares 57 8 2" xfId="36723" xr:uid="{769E1055-8FAA-474A-A389-F162AC6E00A8}"/>
    <cellStyle name="Millares 57 9" xfId="21825" xr:uid="{7D14EF1E-0067-4253-BEA3-8050EEB9F48D}"/>
    <cellStyle name="Millares 58" xfId="578" xr:uid="{B1D85308-DF84-47CD-85CF-7CF51050F94D}"/>
    <cellStyle name="Millares 58 10" xfId="43589" xr:uid="{BFD7412A-82F8-446D-A058-201CA441A6D3}"/>
    <cellStyle name="Millares 58 2" xfId="1526" xr:uid="{4502FECB-E121-4A17-9639-2667379577A5}"/>
    <cellStyle name="Millares 58 2 2" xfId="4355" xr:uid="{1F7A03CA-2E30-405E-A436-AB32091FE20E}"/>
    <cellStyle name="Millares 58 2 2 2" xfId="12621" xr:uid="{36B58996-1EF0-411F-89F3-F39F1F315965}"/>
    <cellStyle name="Millares 58 2 2 2 2" xfId="34124" xr:uid="{E6AF4281-5325-43F7-846C-9E8551755722}"/>
    <cellStyle name="Millares 58 2 2 3" xfId="19256" xr:uid="{18071E58-ED84-4960-AEEC-58FE34533839}"/>
    <cellStyle name="Millares 58 2 2 3 2" xfId="40759" xr:uid="{D1E6399E-AC4A-4195-AEFF-6093104550DC}"/>
    <cellStyle name="Millares 58 2 2 4" xfId="25861" xr:uid="{DB362C55-8422-4F59-9B1C-0B70227401D6}"/>
    <cellStyle name="Millares 58 2 2 5" xfId="47364" xr:uid="{06B84E2E-53E3-4C64-9546-FEE65D963DC4}"/>
    <cellStyle name="Millares 58 2 3" xfId="6494" xr:uid="{B4F6FA4E-D3A1-46CA-A618-2F9195DFB91D}"/>
    <cellStyle name="Millares 58 2 3 2" xfId="14760" xr:uid="{48FB398E-1E26-4D2A-AC5F-EC748D473DBF}"/>
    <cellStyle name="Millares 58 2 3 2 2" xfId="36263" xr:uid="{0C420E01-5FC2-450F-8E96-EAD1B24FA4D8}"/>
    <cellStyle name="Millares 58 2 3 3" xfId="21395" xr:uid="{EB304B93-3A4A-44EA-B119-06E079E6BDC3}"/>
    <cellStyle name="Millares 58 2 3 3 2" xfId="42898" xr:uid="{642C3627-F93B-4B63-AC74-3B41FCE92FD1}"/>
    <cellStyle name="Millares 58 2 3 4" xfId="28000" xr:uid="{80D43AC0-B989-42BA-A774-3561312C56FF}"/>
    <cellStyle name="Millares 58 2 3 5" xfId="49503" xr:uid="{577BD72D-7A30-40A9-B87E-04B407AAD5B4}"/>
    <cellStyle name="Millares 58 2 4" xfId="8135" xr:uid="{D3497A34-5440-4F8A-A95A-1B1B539F130A}"/>
    <cellStyle name="Millares 58 2 4 2" xfId="29638" xr:uid="{487FDBB7-7ADB-42F0-9154-50F336A20C1F}"/>
    <cellStyle name="Millares 58 2 5" xfId="9792" xr:uid="{4BE88247-3B28-4FDC-ABC6-D1B4FAE1E25C}"/>
    <cellStyle name="Millares 58 2 5 2" xfId="31295" xr:uid="{7FCB4A2F-E71B-46E8-B088-64F28F58ADBF}"/>
    <cellStyle name="Millares 58 2 6" xfId="16427" xr:uid="{11F68FB1-D3F3-4EF1-A2E6-8E7495371922}"/>
    <cellStyle name="Millares 58 2 6 2" xfId="37930" xr:uid="{5F44F509-5DFF-488B-8E21-23E52B450336}"/>
    <cellStyle name="Millares 58 2 7" xfId="23032" xr:uid="{001F6FD3-EB7C-4FC8-BC21-7B8EF373F4FF}"/>
    <cellStyle name="Millares 58 2 8" xfId="44535" xr:uid="{82ECE371-6364-418D-99A5-1FF4B882713C}"/>
    <cellStyle name="Millares 58 3" xfId="2213" xr:uid="{4B3F616B-3AE7-4CD2-8CBB-E7192D75228C}"/>
    <cellStyle name="Millares 58 3 2" xfId="10479" xr:uid="{8EEDE8D7-27D2-444A-B828-406CF3EF121F}"/>
    <cellStyle name="Millares 58 3 2 2" xfId="31982" xr:uid="{79045DC0-EE85-4C1D-B12B-B3AB8947C329}"/>
    <cellStyle name="Millares 58 3 3" xfId="17114" xr:uid="{ED9FEA97-5BF2-4FBA-9B7B-43CC531929D2}"/>
    <cellStyle name="Millares 58 3 3 2" xfId="38617" xr:uid="{27BFBE4A-BE5F-4FF4-B459-71F3A11488AC}"/>
    <cellStyle name="Millares 58 3 4" xfId="23719" xr:uid="{4465EB07-69C8-42B4-9E25-C9E593787029}"/>
    <cellStyle name="Millares 58 3 5" xfId="45222" xr:uid="{51603289-03E7-4F81-9929-7E183CC27840}"/>
    <cellStyle name="Millares 58 4" xfId="3409" xr:uid="{0AE5CE7B-B5B6-4E60-9A35-4B8E2501B122}"/>
    <cellStyle name="Millares 58 4 2" xfId="11675" xr:uid="{0E75689F-51FC-4626-AEC8-BDCC3243D51E}"/>
    <cellStyle name="Millares 58 4 2 2" xfId="33178" xr:uid="{F3D47F89-65A4-4374-98AA-AFE46BA79CC6}"/>
    <cellStyle name="Millares 58 4 3" xfId="18310" xr:uid="{CDCB4707-0361-412E-897C-E57F3E900031}"/>
    <cellStyle name="Millares 58 4 3 2" xfId="39813" xr:uid="{D0AC14EE-276B-46AA-848F-C21D6C6D07F9}"/>
    <cellStyle name="Millares 58 4 4" xfId="24915" xr:uid="{28C98A85-9DD6-4DB1-9185-50C831C4FCFA}"/>
    <cellStyle name="Millares 58 4 5" xfId="46418" xr:uid="{79372D69-99E8-4B0A-A920-698D129669A6}"/>
    <cellStyle name="Millares 58 5" xfId="5548" xr:uid="{7F565D10-8446-4F54-99E4-FDFACCF57564}"/>
    <cellStyle name="Millares 58 5 2" xfId="13814" xr:uid="{C0E8A513-2D0F-4FA7-AD76-91DF282DE2FF}"/>
    <cellStyle name="Millares 58 5 2 2" xfId="35317" xr:uid="{DDCF79D9-85B9-4550-A16D-919FD5E17C78}"/>
    <cellStyle name="Millares 58 5 3" xfId="20449" xr:uid="{1A711650-3F92-4645-A20A-9E27E2110740}"/>
    <cellStyle name="Millares 58 5 3 2" xfId="41952" xr:uid="{65FF93FF-3EF4-4701-9113-F37441D432D7}"/>
    <cellStyle name="Millares 58 5 4" xfId="27054" xr:uid="{2F2C8B94-9006-4538-9044-6C1D3AE48CA4}"/>
    <cellStyle name="Millares 58 5 5" xfId="48557" xr:uid="{A6AED948-C1BA-428F-ADDA-C271642C88BC}"/>
    <cellStyle name="Millares 58 6" xfId="7189" xr:uid="{255834E9-3763-48A6-920E-842AE898814A}"/>
    <cellStyle name="Millares 58 6 2" xfId="28692" xr:uid="{0DFEBC71-950F-4B1B-B9DC-830C7F1D2DD6}"/>
    <cellStyle name="Millares 58 7" xfId="8845" xr:uid="{5A348650-0968-49E1-A5A1-D116D9C813CC}"/>
    <cellStyle name="Millares 58 7 2" xfId="30348" xr:uid="{EC8FA24E-7863-4C19-883D-F2BF22EFC130}"/>
    <cellStyle name="Millares 58 8" xfId="15481" xr:uid="{BE55784C-EF5E-4007-8C1B-4ABA20370E3B}"/>
    <cellStyle name="Millares 58 8 2" xfId="36984" xr:uid="{F53BB2B8-F346-4C88-B6A5-001E2C33023E}"/>
    <cellStyle name="Millares 58 9" xfId="22086" xr:uid="{B2C61AC6-1BF3-4046-893E-67C90BD65665}"/>
    <cellStyle name="Millares 59" xfId="594" xr:uid="{FD9BC8A6-C448-45E1-A8CB-A8552479BA43}"/>
    <cellStyle name="Millares 59 10" xfId="43605" xr:uid="{6465AE78-3DA9-4AE4-8A9C-6753658B96A4}"/>
    <cellStyle name="Millares 59 2" xfId="1542" xr:uid="{D49AAA60-DD80-4F04-9B20-67080E5E893D}"/>
    <cellStyle name="Millares 59 2 2" xfId="4371" xr:uid="{15DEFE4F-3F95-4F51-83E4-F41B424C8A33}"/>
    <cellStyle name="Millares 59 2 2 2" xfId="12637" xr:uid="{2A2C500B-E45A-41DC-8EAA-7D4E9A210CDC}"/>
    <cellStyle name="Millares 59 2 2 2 2" xfId="34140" xr:uid="{3C17AAE1-98AB-4B34-B6E6-97E9120CAADA}"/>
    <cellStyle name="Millares 59 2 2 3" xfId="19272" xr:uid="{1D9E5269-3030-4A22-91E1-2B77C8D21ECA}"/>
    <cellStyle name="Millares 59 2 2 3 2" xfId="40775" xr:uid="{EC0EAF30-CB00-4B4C-B965-BD7D189B4631}"/>
    <cellStyle name="Millares 59 2 2 4" xfId="25877" xr:uid="{8E2E8DB2-A1F3-4934-92E0-782E9043DBC3}"/>
    <cellStyle name="Millares 59 2 2 5" xfId="47380" xr:uid="{74173E9C-888D-4E36-94DC-4073D3F83550}"/>
    <cellStyle name="Millares 59 2 3" xfId="6510" xr:uid="{51CC6683-0BEF-48E2-B762-17D68AF04FCA}"/>
    <cellStyle name="Millares 59 2 3 2" xfId="14776" xr:uid="{73E0968E-2206-4FDF-A1C0-1426A24C689F}"/>
    <cellStyle name="Millares 59 2 3 2 2" xfId="36279" xr:uid="{A6EE15A0-D6DB-4F1A-9F6B-606E3509A030}"/>
    <cellStyle name="Millares 59 2 3 3" xfId="21411" xr:uid="{7CD8383E-5DA7-4327-89E5-AF1EC39C5EF3}"/>
    <cellStyle name="Millares 59 2 3 3 2" xfId="42914" xr:uid="{1EE9C0D4-EAF3-43C6-A67C-CF8838D8B6E8}"/>
    <cellStyle name="Millares 59 2 3 4" xfId="28016" xr:uid="{0BAD079D-2064-49CC-85B3-A3A03CC8635B}"/>
    <cellStyle name="Millares 59 2 3 5" xfId="49519" xr:uid="{BABB1AB2-70BF-4A2A-8577-DB31653914A8}"/>
    <cellStyle name="Millares 59 2 4" xfId="8151" xr:uid="{FA58463A-8A7F-41DA-A4E2-F34A218DE23A}"/>
    <cellStyle name="Millares 59 2 4 2" xfId="29654" xr:uid="{1D24F14E-8CF7-4390-8D9E-E3EDD37318ED}"/>
    <cellStyle name="Millares 59 2 5" xfId="9808" xr:uid="{078FE4A9-6870-4D24-ACAF-683B404867F0}"/>
    <cellStyle name="Millares 59 2 5 2" xfId="31311" xr:uid="{F10E661B-8B87-45C0-932D-ACCE4D9EDA00}"/>
    <cellStyle name="Millares 59 2 6" xfId="16443" xr:uid="{8E966E0F-FC7F-46A6-B7C1-A1060C552D5D}"/>
    <cellStyle name="Millares 59 2 6 2" xfId="37946" xr:uid="{A4B9A8B3-4445-4EC4-B20E-7151507F7A6E}"/>
    <cellStyle name="Millares 59 2 7" xfId="23048" xr:uid="{960CFCDC-141D-4513-8E9D-E260384C95A2}"/>
    <cellStyle name="Millares 59 2 8" xfId="44551" xr:uid="{FCAED9AF-3E94-434B-8625-AE615B74C665}"/>
    <cellStyle name="Millares 59 3" xfId="2229" xr:uid="{E8A85B30-0B8D-464F-91E1-2D833A4171E2}"/>
    <cellStyle name="Millares 59 3 2" xfId="10495" xr:uid="{DF9815FE-58A3-48D6-B1BE-CCB0610E6102}"/>
    <cellStyle name="Millares 59 3 2 2" xfId="31998" xr:uid="{F792935E-51A9-461D-BBBC-93ED0D913718}"/>
    <cellStyle name="Millares 59 3 3" xfId="17130" xr:uid="{A20807CF-F091-41A6-BD8F-20D2DEC4D667}"/>
    <cellStyle name="Millares 59 3 3 2" xfId="38633" xr:uid="{7617C5F8-CB2D-4CC5-829E-5A9684940E96}"/>
    <cellStyle name="Millares 59 3 4" xfId="23735" xr:uid="{B73AD82C-CDD4-485F-A2ED-0EE98D48737C}"/>
    <cellStyle name="Millares 59 3 5" xfId="45238" xr:uid="{14D4D172-B7BF-483C-98C1-7C70BF99DFEE}"/>
    <cellStyle name="Millares 59 4" xfId="3425" xr:uid="{6119DA96-2D0F-4108-BF55-AA4FDAEC2360}"/>
    <cellStyle name="Millares 59 4 2" xfId="11691" xr:uid="{96C61713-1831-4D71-B672-DAE1FB368789}"/>
    <cellStyle name="Millares 59 4 2 2" xfId="33194" xr:uid="{7F281FFE-3DC2-4BED-9434-9D2248C54EE4}"/>
    <cellStyle name="Millares 59 4 3" xfId="18326" xr:uid="{C75B22C9-9F31-48B6-BA90-9E4F112DD763}"/>
    <cellStyle name="Millares 59 4 3 2" xfId="39829" xr:uid="{7E16AE92-BA16-4A91-82E9-24D3B3E2243B}"/>
    <cellStyle name="Millares 59 4 4" xfId="24931" xr:uid="{5F5F600F-1933-4CAA-821D-5E2D095211E7}"/>
    <cellStyle name="Millares 59 4 5" xfId="46434" xr:uid="{7B47018B-CE57-45C0-8ADD-8C11439EAE36}"/>
    <cellStyle name="Millares 59 5" xfId="5564" xr:uid="{E2AC1277-84B1-458D-BFAB-DEEC128F7A2B}"/>
    <cellStyle name="Millares 59 5 2" xfId="13830" xr:uid="{AAF45675-079E-4D59-934F-EBA1B60784A4}"/>
    <cellStyle name="Millares 59 5 2 2" xfId="35333" xr:uid="{3DB506E5-F4C1-4692-8539-7DB5E6875169}"/>
    <cellStyle name="Millares 59 5 3" xfId="20465" xr:uid="{55380BF4-29BC-4466-BA36-9E93723EE9E3}"/>
    <cellStyle name="Millares 59 5 3 2" xfId="41968" xr:uid="{2ECD91DC-1F05-4F48-AAAB-A17916E02953}"/>
    <cellStyle name="Millares 59 5 4" xfId="27070" xr:uid="{260A84D7-BC68-4FE1-BB41-6D22EB1CCADB}"/>
    <cellStyle name="Millares 59 5 5" xfId="48573" xr:uid="{7CE23A46-C482-4573-BB36-302DD86D731F}"/>
    <cellStyle name="Millares 59 6" xfId="7205" xr:uid="{31A897C9-0E4F-4E4B-AB96-AF5D20272563}"/>
    <cellStyle name="Millares 59 6 2" xfId="28708" xr:uid="{9E80AFBD-C2C8-4666-9B29-A6A9ACD64E9E}"/>
    <cellStyle name="Millares 59 7" xfId="8861" xr:uid="{3B8CE733-72E9-413F-9208-2D8F51ECAA10}"/>
    <cellStyle name="Millares 59 7 2" xfId="30364" xr:uid="{AB10D454-27A7-4765-B865-919F1F54CF84}"/>
    <cellStyle name="Millares 59 8" xfId="15497" xr:uid="{94632B09-DE51-4801-9895-1012336B0FE3}"/>
    <cellStyle name="Millares 59 8 2" xfId="37000" xr:uid="{46088B89-1C1C-4FDC-9DAC-98A3B7006489}"/>
    <cellStyle name="Millares 59 9" xfId="22102" xr:uid="{694941F9-232F-4401-94AC-D7E35AC06FD9}"/>
    <cellStyle name="Millares 6" xfId="103" xr:uid="{60D062B7-7193-420A-96AD-0DAB02B2FD99}"/>
    <cellStyle name="Millares 6 10" xfId="607" xr:uid="{0068FAEA-EA6E-4771-981A-152FCE224745}"/>
    <cellStyle name="Millares 6 10 10" xfId="43616" xr:uid="{00395153-667D-4CED-BB97-5AAA2341B704}"/>
    <cellStyle name="Millares 6 10 2" xfId="1553" xr:uid="{21DE4822-7F95-4DA8-8E07-2C1161BA24E1}"/>
    <cellStyle name="Millares 6 10 2 2" xfId="4382" xr:uid="{D4E976C0-9975-46ED-BF89-78916CBBACEB}"/>
    <cellStyle name="Millares 6 10 2 2 2" xfId="12648" xr:uid="{D00F4225-BB7D-48B2-92CF-C744AFD2D772}"/>
    <cellStyle name="Millares 6 10 2 2 2 2" xfId="34151" xr:uid="{C0433619-6895-4AA8-AA2A-74E2DEDE5E6D}"/>
    <cellStyle name="Millares 6 10 2 2 3" xfId="19283" xr:uid="{2889C31D-AC84-432C-801A-201B1577A4DD}"/>
    <cellStyle name="Millares 6 10 2 2 3 2" xfId="40786" xr:uid="{7348ADF8-C89A-46BA-91E3-A2157A821072}"/>
    <cellStyle name="Millares 6 10 2 2 4" xfId="25888" xr:uid="{D6C2A1FA-B98D-49B9-BEEE-D9B24239F1A3}"/>
    <cellStyle name="Millares 6 10 2 2 5" xfId="47391" xr:uid="{5AF3F5F8-8793-413E-9017-207CF3F37455}"/>
    <cellStyle name="Millares 6 10 2 3" xfId="6521" xr:uid="{FFF40A2A-4EB9-4A30-B530-7E6654145F12}"/>
    <cellStyle name="Millares 6 10 2 3 2" xfId="14787" xr:uid="{4FA13F6D-8915-4914-9E39-CC06C00046BF}"/>
    <cellStyle name="Millares 6 10 2 3 2 2" xfId="36290" xr:uid="{4B9E54F3-C0F4-4330-A93D-4168263FA822}"/>
    <cellStyle name="Millares 6 10 2 3 3" xfId="21422" xr:uid="{0A5E4EDE-9836-4643-9E49-56254233CE12}"/>
    <cellStyle name="Millares 6 10 2 3 3 2" xfId="42925" xr:uid="{DD11622D-9786-4D20-8A32-1A661CE965FD}"/>
    <cellStyle name="Millares 6 10 2 3 4" xfId="28027" xr:uid="{3D55E98D-1024-40EB-9F66-5EC8ADC2112A}"/>
    <cellStyle name="Millares 6 10 2 3 5" xfId="49530" xr:uid="{5B7436DC-F3C2-4B34-BD61-CDF988A8FCA8}"/>
    <cellStyle name="Millares 6 10 2 4" xfId="8162" xr:uid="{7835EF1A-9D8D-41CB-97C6-DE2F263D54E2}"/>
    <cellStyle name="Millares 6 10 2 4 2" xfId="29665" xr:uid="{CA3E7140-3E0A-4989-892F-FEB31B42D3A3}"/>
    <cellStyle name="Millares 6 10 2 5" xfId="9819" xr:uid="{140222B6-565C-4D28-9208-A18F060E2C7F}"/>
    <cellStyle name="Millares 6 10 2 5 2" xfId="31322" xr:uid="{8A450F5E-0762-4C7E-9DD6-338D33A26773}"/>
    <cellStyle name="Millares 6 10 2 6" xfId="16454" xr:uid="{24B3E0DE-A800-4C91-9A66-C0192A761F6B}"/>
    <cellStyle name="Millares 6 10 2 6 2" xfId="37957" xr:uid="{D8BB5A43-B080-4243-80D7-5908A1D14F3A}"/>
    <cellStyle name="Millares 6 10 2 7" xfId="23059" xr:uid="{78F36788-B275-41AE-9BE4-D8D7526F9121}"/>
    <cellStyle name="Millares 6 10 2 8" xfId="44562" xr:uid="{8994A7D4-1019-4ED4-8CCF-F7A37B41BF6C}"/>
    <cellStyle name="Millares 6 10 3" xfId="2240" xr:uid="{0E1D9238-D5F4-4760-9675-2C4FBE22D8F5}"/>
    <cellStyle name="Millares 6 10 3 2" xfId="10506" xr:uid="{FC11E91E-9464-4F92-9B51-B501F66F0F16}"/>
    <cellStyle name="Millares 6 10 3 2 2" xfId="32009" xr:uid="{AE59E332-7AC8-4E18-BDBF-FAED4272FDBB}"/>
    <cellStyle name="Millares 6 10 3 3" xfId="17141" xr:uid="{67AAD150-F717-4AEF-89D4-28EF92964DC8}"/>
    <cellStyle name="Millares 6 10 3 3 2" xfId="38644" xr:uid="{B2C02B00-4329-4EA3-A1AF-0B7FFC188C4D}"/>
    <cellStyle name="Millares 6 10 3 4" xfId="23746" xr:uid="{978A31C3-109D-4FCC-AB28-42391A3C9793}"/>
    <cellStyle name="Millares 6 10 3 5" xfId="45249" xr:uid="{8AD70000-3DE8-4D09-9D54-85FC87D4FB89}"/>
    <cellStyle name="Millares 6 10 4" xfId="3436" xr:uid="{2C12A138-620B-4C06-B639-E35F8EBC6A4E}"/>
    <cellStyle name="Millares 6 10 4 2" xfId="11702" xr:uid="{F336ECED-7B6B-4183-9F16-9A59BBFAB36E}"/>
    <cellStyle name="Millares 6 10 4 2 2" xfId="33205" xr:uid="{B71AF407-4336-4DA1-A9DF-5496E261A8B5}"/>
    <cellStyle name="Millares 6 10 4 3" xfId="18337" xr:uid="{5F588796-EB20-4F4D-A518-56D9EC90EDE3}"/>
    <cellStyle name="Millares 6 10 4 3 2" xfId="39840" xr:uid="{D23075A7-C5EB-474E-9DEF-C5006D73AD7B}"/>
    <cellStyle name="Millares 6 10 4 4" xfId="24942" xr:uid="{2A448A1C-C33A-446E-AEA6-940721686408}"/>
    <cellStyle name="Millares 6 10 4 5" xfId="46445" xr:uid="{FB0189CD-1299-45CA-8186-33C7E44181A6}"/>
    <cellStyle name="Millares 6 10 5" xfId="5575" xr:uid="{4AE5D8A6-9462-49C3-8842-B53A5FEFAC80}"/>
    <cellStyle name="Millares 6 10 5 2" xfId="13841" xr:uid="{284968FD-5284-4591-9450-091F69E36FEE}"/>
    <cellStyle name="Millares 6 10 5 2 2" xfId="35344" xr:uid="{E9DF2D36-CDF9-4EFA-92F3-7787B756DBFC}"/>
    <cellStyle name="Millares 6 10 5 3" xfId="20476" xr:uid="{014AB48C-B9D0-4EA5-A7A2-4B87066ABB65}"/>
    <cellStyle name="Millares 6 10 5 3 2" xfId="41979" xr:uid="{6C2AC5D8-9EC3-4C14-BA40-36BB4E8484AB}"/>
    <cellStyle name="Millares 6 10 5 4" xfId="27081" xr:uid="{40D12860-C8F4-49BE-89C0-A7E56F7E05F7}"/>
    <cellStyle name="Millares 6 10 5 5" xfId="48584" xr:uid="{D347C243-5D92-4220-9398-2D72D124905B}"/>
    <cellStyle name="Millares 6 10 6" xfId="7216" xr:uid="{28977DC0-AE4D-4F07-8344-EED03E7AD608}"/>
    <cellStyle name="Millares 6 10 6 2" xfId="28719" xr:uid="{DB4BB561-D459-48AD-811F-16ECEAF6ACFA}"/>
    <cellStyle name="Millares 6 10 7" xfId="8873" xr:uid="{94B03910-EAD0-495F-A86F-07F24706B586}"/>
    <cellStyle name="Millares 6 10 7 2" xfId="30376" xr:uid="{89616F9F-071F-4C4D-BAFB-F15CBCB35B0C}"/>
    <cellStyle name="Millares 6 10 8" xfId="15508" xr:uid="{7322224D-A1F0-46A1-9AF5-63F28B798D23}"/>
    <cellStyle name="Millares 6 10 8 2" xfId="37011" xr:uid="{15F7F65E-5ADF-4F8B-803B-452FEF64EB3C}"/>
    <cellStyle name="Millares 6 10 9" xfId="22113" xr:uid="{C058BC1E-678D-4225-A7C5-7DEEB4BCE6E1}"/>
    <cellStyle name="Millares 6 11" xfId="868" xr:uid="{514BA913-5E76-44ED-925C-ADDBBA268ED7}"/>
    <cellStyle name="Millares 6 11 10" xfId="43877" xr:uid="{B90699BE-D670-4712-B0A3-87E135CB399F}"/>
    <cellStyle name="Millares 6 11 2" xfId="1814" xr:uid="{35C8ABC2-ADCC-41E1-9F11-D2DBD87A431E}"/>
    <cellStyle name="Millares 6 11 2 2" xfId="4643" xr:uid="{0B3AA7A9-818A-47AD-88EC-073A583C7C5E}"/>
    <cellStyle name="Millares 6 11 2 2 2" xfId="12909" xr:uid="{EA1A4660-DB8F-4F6E-90B4-64760DCDF4BA}"/>
    <cellStyle name="Millares 6 11 2 2 2 2" xfId="34412" xr:uid="{4A53FFDA-041A-4AB7-A9A9-6D12778A4347}"/>
    <cellStyle name="Millares 6 11 2 2 3" xfId="19544" xr:uid="{D2C327DF-0717-46BA-A73D-5B0974ACDB05}"/>
    <cellStyle name="Millares 6 11 2 2 3 2" xfId="41047" xr:uid="{93AB675B-BE61-416A-9F4E-6C884B4D69FF}"/>
    <cellStyle name="Millares 6 11 2 2 4" xfId="26149" xr:uid="{056870C7-C066-434C-863A-2A2568458345}"/>
    <cellStyle name="Millares 6 11 2 2 5" xfId="47652" xr:uid="{4BFABC04-F6A7-4911-9D0F-71CC1B71558A}"/>
    <cellStyle name="Millares 6 11 2 3" xfId="6782" xr:uid="{DD5E67BF-132D-4B9D-81D5-734C1C4E8D59}"/>
    <cellStyle name="Millares 6 11 2 3 2" xfId="15048" xr:uid="{EE9546A9-FFFD-413E-A7D7-4F7D80FEBE85}"/>
    <cellStyle name="Millares 6 11 2 3 2 2" xfId="36551" xr:uid="{EA757720-1CD7-4B88-999A-AB2ABA199F81}"/>
    <cellStyle name="Millares 6 11 2 3 3" xfId="21683" xr:uid="{E3F348F8-2864-4A71-BBD4-F5CEE4684BF9}"/>
    <cellStyle name="Millares 6 11 2 3 3 2" xfId="43186" xr:uid="{66B66D32-3E70-414A-B9BE-5B498AB04E29}"/>
    <cellStyle name="Millares 6 11 2 3 4" xfId="28288" xr:uid="{CDF5D208-4D04-44A1-B74F-A835C757D77D}"/>
    <cellStyle name="Millares 6 11 2 3 5" xfId="49791" xr:uid="{E23B5243-7A7B-4653-86EC-B93671A78D27}"/>
    <cellStyle name="Millares 6 11 2 4" xfId="8423" xr:uid="{D1590F98-72A2-436D-9D37-DAC3650355F0}"/>
    <cellStyle name="Millares 6 11 2 4 2" xfId="29926" xr:uid="{89BA337F-BF34-4E85-B8FB-7CFE118A9FE7}"/>
    <cellStyle name="Millares 6 11 2 5" xfId="10080" xr:uid="{F962CF8B-AAE0-4FDE-8F65-6F37BEF3C856}"/>
    <cellStyle name="Millares 6 11 2 5 2" xfId="31583" xr:uid="{611B3A75-368D-43BB-A07A-3F0188E7FE18}"/>
    <cellStyle name="Millares 6 11 2 6" xfId="16715" xr:uid="{F3998D83-E1B5-4694-878E-A200E0CEE2EF}"/>
    <cellStyle name="Millares 6 11 2 6 2" xfId="38218" xr:uid="{B51C0CAA-12DD-4B67-B636-D68B5E0224EC}"/>
    <cellStyle name="Millares 6 11 2 7" xfId="23320" xr:uid="{FC4CDD37-BE9B-48CE-A502-AABDEB351BA3}"/>
    <cellStyle name="Millares 6 11 2 8" xfId="44823" xr:uid="{7F502DF0-344F-424B-9D22-54DE3CF2E3E0}"/>
    <cellStyle name="Millares 6 11 3" xfId="2501" xr:uid="{D4A499DA-D40A-46A7-B8E5-66248518F526}"/>
    <cellStyle name="Millares 6 11 3 2" xfId="10767" xr:uid="{92D9A12B-A861-4CBA-ABD5-CA88AE26714F}"/>
    <cellStyle name="Millares 6 11 3 2 2" xfId="32270" xr:uid="{563893CF-67C7-478D-AFBF-262BDD532FB5}"/>
    <cellStyle name="Millares 6 11 3 3" xfId="17402" xr:uid="{938F0CD7-558E-4AB0-ADF9-286CC2020751}"/>
    <cellStyle name="Millares 6 11 3 3 2" xfId="38905" xr:uid="{A684C5D1-791F-466A-B658-24CF66C671E8}"/>
    <cellStyle name="Millares 6 11 3 4" xfId="24007" xr:uid="{58B4C076-F980-41C3-AE7F-E85B003915BD}"/>
    <cellStyle name="Millares 6 11 3 5" xfId="45510" xr:uid="{866372A8-056C-465C-AD64-A7537EC620FA}"/>
    <cellStyle name="Millares 6 11 4" xfId="3697" xr:uid="{9C79EBDA-A045-41B5-A184-1A11F23F1429}"/>
    <cellStyle name="Millares 6 11 4 2" xfId="11963" xr:uid="{32E86062-C275-4B0A-AB03-B122350EEC0E}"/>
    <cellStyle name="Millares 6 11 4 2 2" xfId="33466" xr:uid="{246D514D-1763-4A02-BE2E-D7C319886776}"/>
    <cellStyle name="Millares 6 11 4 3" xfId="18598" xr:uid="{E8C97641-7005-4478-BFDF-502FFF6DC74E}"/>
    <cellStyle name="Millares 6 11 4 3 2" xfId="40101" xr:uid="{39C26265-D58D-4DFB-9151-3584D286B99C}"/>
    <cellStyle name="Millares 6 11 4 4" xfId="25203" xr:uid="{0889BA71-E06D-445F-BDD0-507DD729DBDA}"/>
    <cellStyle name="Millares 6 11 4 5" xfId="46706" xr:uid="{2E486BA0-2627-4546-BC28-27717F922075}"/>
    <cellStyle name="Millares 6 11 5" xfId="5836" xr:uid="{5CFC207D-AF69-4593-B041-AAAF8778334D}"/>
    <cellStyle name="Millares 6 11 5 2" xfId="14102" xr:uid="{19D2CC7E-95D4-426A-8CEC-F544CC77B833}"/>
    <cellStyle name="Millares 6 11 5 2 2" xfId="35605" xr:uid="{7686A7C9-EF54-42A6-AC52-E802431FEA19}"/>
    <cellStyle name="Millares 6 11 5 3" xfId="20737" xr:uid="{ED762F67-9B7A-4B6B-AF13-971C0AFC5ADA}"/>
    <cellStyle name="Millares 6 11 5 3 2" xfId="42240" xr:uid="{F2798596-936E-4566-AA13-B5C18C6D148C}"/>
    <cellStyle name="Millares 6 11 5 4" xfId="27342" xr:uid="{FCABB194-40D4-4FD6-8B4D-8280D381305D}"/>
    <cellStyle name="Millares 6 11 5 5" xfId="48845" xr:uid="{7046A637-089D-45B8-B7BE-CF78882443D6}"/>
    <cellStyle name="Millares 6 11 6" xfId="7477" xr:uid="{1B5A3861-F722-4F80-B9D1-DC3FB485D317}"/>
    <cellStyle name="Millares 6 11 6 2" xfId="28980" xr:uid="{3C0AFAE9-2A74-4290-97CD-D807DF73841B}"/>
    <cellStyle name="Millares 6 11 7" xfId="9134" xr:uid="{22C1672A-2FD4-4F77-A4CB-F300025E1C7E}"/>
    <cellStyle name="Millares 6 11 7 2" xfId="30637" xr:uid="{B61F9BC3-C844-42F1-A452-8038C38E6CC2}"/>
    <cellStyle name="Millares 6 11 8" xfId="15769" xr:uid="{91EB6868-54A5-4520-BFB6-CAA55DE11999}"/>
    <cellStyle name="Millares 6 11 8 2" xfId="37272" xr:uid="{DAEC0997-A9F9-4871-BAF2-CC9FEAC35D4A}"/>
    <cellStyle name="Millares 6 11 9" xfId="22374" xr:uid="{78C050C2-51CF-48CC-A923-668F393AB280}"/>
    <cellStyle name="Millares 6 12" xfId="875" xr:uid="{E5D893A7-1575-4D8B-AC12-90B2CC16978D}"/>
    <cellStyle name="Millares 6 12 2" xfId="3704" xr:uid="{233B0CA9-7A5B-4A10-B89A-DAEC3E155F11}"/>
    <cellStyle name="Millares 6 12 2 2" xfId="11970" xr:uid="{4CB58357-FB29-452A-ACB5-9ACAF8335E51}"/>
    <cellStyle name="Millares 6 12 2 2 2" xfId="33473" xr:uid="{A9C6F58D-0774-4448-A273-4B645CE052E1}"/>
    <cellStyle name="Millares 6 12 2 3" xfId="18605" xr:uid="{F3A13819-FB7F-440D-848D-2C5EFD6C2FC2}"/>
    <cellStyle name="Millares 6 12 2 3 2" xfId="40108" xr:uid="{47C8C6EB-BCB6-4687-ABFB-4D1D75027662}"/>
    <cellStyle name="Millares 6 12 2 4" xfId="25210" xr:uid="{9D8A9A49-A45A-4033-A60E-688EBDD0A3FC}"/>
    <cellStyle name="Millares 6 12 2 5" xfId="46713" xr:uid="{A5E030FD-3CE4-49D4-9300-640B42062AA3}"/>
    <cellStyle name="Millares 6 12 3" xfId="5843" xr:uid="{1E2855F9-62EA-491C-8EB0-6F9D7B81E419}"/>
    <cellStyle name="Millares 6 12 3 2" xfId="14109" xr:uid="{42F588DD-CC88-410C-A0CC-C02AA34353DD}"/>
    <cellStyle name="Millares 6 12 3 2 2" xfId="35612" xr:uid="{6978ED1E-3E2D-4617-A5D2-52CA75577C02}"/>
    <cellStyle name="Millares 6 12 3 3" xfId="20744" xr:uid="{F70F6230-CF62-4643-A2E6-2ED0EE3698EA}"/>
    <cellStyle name="Millares 6 12 3 3 2" xfId="42247" xr:uid="{E14EF55E-4923-4FF3-B5E7-2E44592CA114}"/>
    <cellStyle name="Millares 6 12 3 4" xfId="27349" xr:uid="{6D05C8C5-73CA-47CB-81E5-23A14806EEEE}"/>
    <cellStyle name="Millares 6 12 3 5" xfId="48852" xr:uid="{5D2B16CF-229D-41E4-8E7B-1AF672C1D1A7}"/>
    <cellStyle name="Millares 6 12 4" xfId="7484" xr:uid="{77E93EBC-DC91-4BF0-8FA4-95B914C6B874}"/>
    <cellStyle name="Millares 6 12 4 2" xfId="28987" xr:uid="{89CFF3DD-6061-4981-84EB-5F3550719AE9}"/>
    <cellStyle name="Millares 6 12 5" xfId="9141" xr:uid="{92EBF459-E1DC-4F33-9530-D4086BFB07F3}"/>
    <cellStyle name="Millares 6 12 5 2" xfId="30644" xr:uid="{CA6A93AB-5505-4D0B-AF3F-4F4E2836075E}"/>
    <cellStyle name="Millares 6 12 6" xfId="15776" xr:uid="{C4E72EA5-F6C7-432F-8EE8-4CE6C4B88E4D}"/>
    <cellStyle name="Millares 6 12 6 2" xfId="37279" xr:uid="{FC9D94F0-F18B-44EC-B1B7-0D4A232192E7}"/>
    <cellStyle name="Millares 6 12 7" xfId="22381" xr:uid="{27ED9B4D-68DB-4FD6-B41F-4A56940DA6E8}"/>
    <cellStyle name="Millares 6 12 8" xfId="43884" xr:uid="{2D68B21F-B647-40A6-B96D-DEEDEA9F17C9}"/>
    <cellStyle name="Millares 6 13" xfId="1136" xr:uid="{1C14F0EB-69FB-48A6-867C-8088EB7FE353}"/>
    <cellStyle name="Millares 6 13 2" xfId="3965" xr:uid="{CDE32998-639B-434E-9048-6CCCAEF40CA4}"/>
    <cellStyle name="Millares 6 13 2 2" xfId="12231" xr:uid="{2130B96F-53AB-4560-9B61-ADA2700002F5}"/>
    <cellStyle name="Millares 6 13 2 2 2" xfId="33734" xr:uid="{AE19E9D8-4BF2-480C-9D31-05E86D44C87C}"/>
    <cellStyle name="Millares 6 13 2 3" xfId="18866" xr:uid="{6740D0E2-D5A6-4233-8B14-D44D0368338E}"/>
    <cellStyle name="Millares 6 13 2 3 2" xfId="40369" xr:uid="{920A8BFF-BAB1-471A-961C-9E3B9AEDE221}"/>
    <cellStyle name="Millares 6 13 2 4" xfId="25471" xr:uid="{E3D3461F-9F84-48E5-A918-2D4D48F2B122}"/>
    <cellStyle name="Millares 6 13 2 5" xfId="46974" xr:uid="{D94EA3BF-4EC3-4939-8BA8-982A4FABE088}"/>
    <cellStyle name="Millares 6 13 3" xfId="6104" xr:uid="{6546EA80-4E7A-4E89-8F2D-2ED7733464AE}"/>
    <cellStyle name="Millares 6 13 3 2" xfId="14370" xr:uid="{15DB4981-82E4-42DA-8A65-810B11C491C8}"/>
    <cellStyle name="Millares 6 13 3 2 2" xfId="35873" xr:uid="{BA4AC424-CA28-4DEB-8162-651491BC9ED4}"/>
    <cellStyle name="Millares 6 13 3 3" xfId="21005" xr:uid="{6C442FFE-2151-44EB-974B-ED62C6CA24DB}"/>
    <cellStyle name="Millares 6 13 3 3 2" xfId="42508" xr:uid="{B6406DD5-57E9-428C-ABCF-142A1D8909B0}"/>
    <cellStyle name="Millares 6 13 3 4" xfId="27610" xr:uid="{58266B8A-7E3D-4A6B-98E6-A34F3B07A7D1}"/>
    <cellStyle name="Millares 6 13 3 5" xfId="49113" xr:uid="{6CE68F6C-5D5D-407C-A280-6EE6424B6B9A}"/>
    <cellStyle name="Millares 6 13 4" xfId="7745" xr:uid="{0B0A561B-8171-44E5-9CF5-D148EA3DB2B9}"/>
    <cellStyle name="Millares 6 13 4 2" xfId="29248" xr:uid="{442E74D0-5049-4567-8C3D-EDADD85C22F5}"/>
    <cellStyle name="Millares 6 13 5" xfId="9402" xr:uid="{FC2867D3-6231-487D-BD7C-99A4C3633483}"/>
    <cellStyle name="Millares 6 13 5 2" xfId="30905" xr:uid="{C36B104C-D5BB-4533-904C-B566BAD91D82}"/>
    <cellStyle name="Millares 6 13 6" xfId="16037" xr:uid="{7DB88C81-5BDD-44B7-8173-9998AC4C5596}"/>
    <cellStyle name="Millares 6 13 6 2" xfId="37540" xr:uid="{26B872B7-2718-42F8-9526-53113AA7E33A}"/>
    <cellStyle name="Millares 6 13 7" xfId="22642" xr:uid="{1596DB5B-2F40-42C7-A3B6-A2761F32016E}"/>
    <cellStyle name="Millares 6 13 8" xfId="44145" xr:uid="{3B363A3A-6461-45B2-A671-3033AD11C474}"/>
    <cellStyle name="Millares 6 14" xfId="1824" xr:uid="{3D831BB0-FFDA-495E-A956-BD3BF5778441}"/>
    <cellStyle name="Millares 6 14 2" xfId="10090" xr:uid="{0AEC93E4-704F-4C3F-BFBC-4539E0693C19}"/>
    <cellStyle name="Millares 6 14 2 2" xfId="31593" xr:uid="{2495ABF6-0435-4507-8077-1A3FCDE91874}"/>
    <cellStyle name="Millares 6 14 3" xfId="16725" xr:uid="{9A20030F-CA12-45F9-B373-EA53C291F248}"/>
    <cellStyle name="Millares 6 14 3 2" xfId="38228" xr:uid="{6666DCC3-4197-4C1E-9E9D-311BA450EA3D}"/>
    <cellStyle name="Millares 6 14 4" xfId="23330" xr:uid="{9F42F111-BC7A-4DB7-BF8A-E707EA92110A}"/>
    <cellStyle name="Millares 6 14 5" xfId="44833" xr:uid="{380D1B1B-F6DD-4A3A-9FB2-F049C97E6DEF}"/>
    <cellStyle name="Millares 6 15" xfId="2509" xr:uid="{FA30E88C-9A2F-4D4C-8D24-D6DE13A0E9A3}"/>
    <cellStyle name="Millares 6 15 2" xfId="10775" xr:uid="{2DA577ED-B64E-4709-8010-D54F3414FFD6}"/>
    <cellStyle name="Millares 6 15 2 2" xfId="32278" xr:uid="{2EE5A656-9314-4FD4-BCD7-4E40A73D8503}"/>
    <cellStyle name="Millares 6 15 3" xfId="17410" xr:uid="{A14AD4AB-3F6D-4FD0-BB9B-3EF37F446563}"/>
    <cellStyle name="Millares 6 15 3 2" xfId="38913" xr:uid="{AC3D50AC-2C66-4083-B89F-76F1ABA8C34E}"/>
    <cellStyle name="Millares 6 15 4" xfId="24015" xr:uid="{698EAAAD-9B2A-489A-9782-A2A5CFAC788D}"/>
    <cellStyle name="Millares 6 15 5" xfId="45518" xr:uid="{D691119C-A300-4062-A96B-CFF1C9D11AEE}"/>
    <cellStyle name="Millares 6 16" xfId="3020" xr:uid="{3F6DDE25-65F2-41D9-B0AA-C65841769035}"/>
    <cellStyle name="Millares 6 16 2" xfId="11286" xr:uid="{40C98663-2D34-4B84-9BF1-0A0EC6DFA9D7}"/>
    <cellStyle name="Millares 6 16 2 2" xfId="32789" xr:uid="{5B834ABD-DFED-4AE6-AB51-0C99F31063FD}"/>
    <cellStyle name="Millares 6 16 3" xfId="17921" xr:uid="{0A9D4F77-8EAB-4F06-B500-0C1305DFF74F}"/>
    <cellStyle name="Millares 6 16 3 2" xfId="39424" xr:uid="{F12EC5C2-20CE-46E8-ACBA-0ECE14FFA1B6}"/>
    <cellStyle name="Millares 6 16 4" xfId="24526" xr:uid="{05B316BC-2535-48C3-94A6-0A366F9DE2D2}"/>
    <cellStyle name="Millares 6 16 5" xfId="46029" xr:uid="{99572340-A7F7-4A47-B81E-D1E3A536C46A}"/>
    <cellStyle name="Millares 6 17" xfId="4655" xr:uid="{43151224-13C6-47A3-8BD1-1177804C5A8D}"/>
    <cellStyle name="Millares 6 17 2" xfId="12921" xr:uid="{9C9ACAC0-CB0B-4851-A759-70E8BEB41212}"/>
    <cellStyle name="Millares 6 17 2 2" xfId="34424" xr:uid="{EE585915-1E6A-4B15-A47C-6EF80EC2A1A0}"/>
    <cellStyle name="Millares 6 17 3" xfId="19556" xr:uid="{04944D4D-5411-447A-A501-7C59AF8AD5F1}"/>
    <cellStyle name="Millares 6 17 3 2" xfId="41059" xr:uid="{4AF83E72-1B53-46EB-965C-7D0935D1211E}"/>
    <cellStyle name="Millares 6 17 4" xfId="26161" xr:uid="{6806371D-80CD-4226-A2B7-B4564C6AB023}"/>
    <cellStyle name="Millares 6 17 5" xfId="47664" xr:uid="{0ACC1006-CF00-49A1-B587-FAFF21B7A885}"/>
    <cellStyle name="Millares 6 18" xfId="5158" xr:uid="{B846884D-4DDD-4A99-BE6F-E4CCB1282032}"/>
    <cellStyle name="Millares 6 18 2" xfId="13424" xr:uid="{586CE536-EF06-49A5-9F0D-BED36F62E582}"/>
    <cellStyle name="Millares 6 18 2 2" xfId="34927" xr:uid="{CD89595A-FFDA-48E7-87E5-2D8E66405595}"/>
    <cellStyle name="Millares 6 18 3" xfId="20059" xr:uid="{637B18EB-E2B9-4480-A6D2-6AAA7252C8F0}"/>
    <cellStyle name="Millares 6 18 3 2" xfId="41562" xr:uid="{3C382EA0-15B2-4EC4-8F01-66D7DA8DFDA6}"/>
    <cellStyle name="Millares 6 18 4" xfId="26664" xr:uid="{2D7DC8A5-5F58-4E61-9D38-70A1B0405AED}"/>
    <cellStyle name="Millares 6 18 5" xfId="48167" xr:uid="{E60BD3D8-6950-4E97-94C9-F5D409DC2292}"/>
    <cellStyle name="Millares 6 19" xfId="6799" xr:uid="{30CD6DB1-1538-438C-A368-F7D79D3C6738}"/>
    <cellStyle name="Millares 6 19 2" xfId="28302" xr:uid="{A65792BE-C50E-4C0E-9780-B2A369F97A07}"/>
    <cellStyle name="Millares 6 2" xfId="99" xr:uid="{E1CF9E30-A2D1-4110-BF8D-DCDF3510AADC}"/>
    <cellStyle name="Millares 6 2 10" xfId="873" xr:uid="{8E38E750-D796-4AAD-8940-D806597F2E20}"/>
    <cellStyle name="Millares 6 2 10 2" xfId="3702" xr:uid="{B0A2379C-6C60-434D-926B-8871B70A8504}"/>
    <cellStyle name="Millares 6 2 10 2 2" xfId="11968" xr:uid="{CF8800E9-2E05-42EF-BEC1-2B6FCFF3E6F0}"/>
    <cellStyle name="Millares 6 2 10 2 2 2" xfId="33471" xr:uid="{E575175C-3D29-45AC-B9FE-99B2F97E299A}"/>
    <cellStyle name="Millares 6 2 10 2 3" xfId="18603" xr:uid="{26CCA2C8-1A49-4232-A0A2-D300EB069FE6}"/>
    <cellStyle name="Millares 6 2 10 2 3 2" xfId="40106" xr:uid="{0AA5D8F5-0DA7-4E7A-8E25-EC7B2CE2302A}"/>
    <cellStyle name="Millares 6 2 10 2 4" xfId="25208" xr:uid="{A22B35DF-9CBD-4DFF-A054-4F5CA8C17C2F}"/>
    <cellStyle name="Millares 6 2 10 2 5" xfId="46711" xr:uid="{CD83E674-3A19-418E-88C0-521D29115818}"/>
    <cellStyle name="Millares 6 2 10 3" xfId="5841" xr:uid="{7FDF3B57-0D9F-4B87-9187-5F26EAB1C5D8}"/>
    <cellStyle name="Millares 6 2 10 3 2" xfId="14107" xr:uid="{EA60F816-6A61-4C03-8FC4-472196BDB22D}"/>
    <cellStyle name="Millares 6 2 10 3 2 2" xfId="35610" xr:uid="{B24B41BD-EFB3-4D39-AB49-CC2DA9B30382}"/>
    <cellStyle name="Millares 6 2 10 3 3" xfId="20742" xr:uid="{2A39C370-1AE3-4912-98FE-BB1E63B88450}"/>
    <cellStyle name="Millares 6 2 10 3 3 2" xfId="42245" xr:uid="{738A533F-51C0-40BB-A314-BCAEEDA6162A}"/>
    <cellStyle name="Millares 6 2 10 3 4" xfId="27347" xr:uid="{F18F35F3-749F-4012-96CB-9549F1B9C1F7}"/>
    <cellStyle name="Millares 6 2 10 3 5" xfId="48850" xr:uid="{F3E7BA12-E9FF-4C75-93F8-120D82DAE7A2}"/>
    <cellStyle name="Millares 6 2 10 4" xfId="7482" xr:uid="{F428B89D-1DAF-485C-B34F-77CFB8160C6C}"/>
    <cellStyle name="Millares 6 2 10 4 2" xfId="28985" xr:uid="{E1FE4BAF-53AD-4463-BD7C-5EE737B5C26A}"/>
    <cellStyle name="Millares 6 2 10 5" xfId="9139" xr:uid="{5DF675ED-E701-4ABF-8531-F7027533B10E}"/>
    <cellStyle name="Millares 6 2 10 5 2" xfId="30642" xr:uid="{7D1AFFDD-FCFE-4211-8EC9-66ED919EC9BE}"/>
    <cellStyle name="Millares 6 2 10 6" xfId="15774" xr:uid="{E42038B2-C9A4-4A9E-B777-4E31FBBC698E}"/>
    <cellStyle name="Millares 6 2 10 6 2" xfId="37277" xr:uid="{7DE0584A-7AF7-4866-9E50-3BEAFDC98772}"/>
    <cellStyle name="Millares 6 2 10 7" xfId="22379" xr:uid="{6A5FDAFB-5728-488F-90A1-7753BD777F40}"/>
    <cellStyle name="Millares 6 2 10 8" xfId="43882" xr:uid="{1A960004-BDEA-4F5E-8BB1-1D0383545F0B}"/>
    <cellStyle name="Millares 6 2 11" xfId="1134" xr:uid="{6D490D64-2ADC-41B5-A18C-E7AEA01B64D4}"/>
    <cellStyle name="Millares 6 2 11 2" xfId="3963" xr:uid="{A9C903F1-8A32-4C8B-B0C1-F973DCE524AC}"/>
    <cellStyle name="Millares 6 2 11 2 2" xfId="12229" xr:uid="{DA2B9DB3-C0A0-434C-81D7-306E1E796176}"/>
    <cellStyle name="Millares 6 2 11 2 2 2" xfId="33732" xr:uid="{9087CAA8-56A4-49F4-AABB-A7158D059418}"/>
    <cellStyle name="Millares 6 2 11 2 3" xfId="18864" xr:uid="{1C05519B-4C72-4E58-A97C-C7EC92FF2703}"/>
    <cellStyle name="Millares 6 2 11 2 3 2" xfId="40367" xr:uid="{FE619E4C-DAE1-4811-82CD-73FAE94F003C}"/>
    <cellStyle name="Millares 6 2 11 2 4" xfId="25469" xr:uid="{9FFA2F14-424D-448F-BDF5-B49FA00B2022}"/>
    <cellStyle name="Millares 6 2 11 2 5" xfId="46972" xr:uid="{18DC8630-350D-4D86-AC42-A48BC59DDEFC}"/>
    <cellStyle name="Millares 6 2 11 3" xfId="6102" xr:uid="{A5580157-6FF5-4B4A-9888-E011B2AB4FEF}"/>
    <cellStyle name="Millares 6 2 11 3 2" xfId="14368" xr:uid="{F4EAB798-0B47-43E8-8323-25386788F32A}"/>
    <cellStyle name="Millares 6 2 11 3 2 2" xfId="35871" xr:uid="{A773A933-5138-420D-B578-6CD3D2BC4BB1}"/>
    <cellStyle name="Millares 6 2 11 3 3" xfId="21003" xr:uid="{C38E1A78-BBC2-4F9A-9FE3-ADA67B76EEC1}"/>
    <cellStyle name="Millares 6 2 11 3 3 2" xfId="42506" xr:uid="{07DB0074-5D7C-4E5E-859F-DE0300071FEA}"/>
    <cellStyle name="Millares 6 2 11 3 4" xfId="27608" xr:uid="{56B553B2-EFDD-4C17-A0F5-5DAD63E37906}"/>
    <cellStyle name="Millares 6 2 11 3 5" xfId="49111" xr:uid="{BB8841BD-1FE8-460C-87A3-422958CB7307}"/>
    <cellStyle name="Millares 6 2 11 4" xfId="7743" xr:uid="{E3DED6C1-BD4A-4EC7-BF37-FD814399980D}"/>
    <cellStyle name="Millares 6 2 11 4 2" xfId="29246" xr:uid="{011F5CF1-0D73-43F2-B328-CD5948C89513}"/>
    <cellStyle name="Millares 6 2 11 5" xfId="9400" xr:uid="{603D9A9B-3C6E-4D95-B995-1EFEAA117D12}"/>
    <cellStyle name="Millares 6 2 11 5 2" xfId="30903" xr:uid="{2E448E13-D071-4A5E-9466-CD68E5999C04}"/>
    <cellStyle name="Millares 6 2 11 6" xfId="16035" xr:uid="{342AC700-CF07-4D17-893B-55697E42970A}"/>
    <cellStyle name="Millares 6 2 11 6 2" xfId="37538" xr:uid="{87DD08A9-AEA7-4E80-811E-0F295FA207B3}"/>
    <cellStyle name="Millares 6 2 11 7" xfId="22640" xr:uid="{C1B6F2CF-661B-4B73-8F7F-7851D4A3DF2D}"/>
    <cellStyle name="Millares 6 2 11 8" xfId="44143" xr:uid="{9F8B4D92-2A22-4E2B-947A-16EA93D0635E}"/>
    <cellStyle name="Millares 6 2 12" xfId="1822" xr:uid="{DD48B23B-D220-43FC-B388-7AEE5FB602E1}"/>
    <cellStyle name="Millares 6 2 12 2" xfId="10088" xr:uid="{C9DE3670-7651-4003-B9FB-8DCB8DAF9752}"/>
    <cellStyle name="Millares 6 2 12 2 2" xfId="31591" xr:uid="{24050B88-DD86-46BA-85BC-4B1C7E581017}"/>
    <cellStyle name="Millares 6 2 12 3" xfId="16723" xr:uid="{7FD3CB23-DCBB-4DF3-BAAB-41645BC55DBD}"/>
    <cellStyle name="Millares 6 2 12 3 2" xfId="38226" xr:uid="{57A6E5D4-AFC9-42E7-AD69-1A6E20DB3B45}"/>
    <cellStyle name="Millares 6 2 12 4" xfId="23328" xr:uid="{8DCE0549-AC85-4D5C-8563-8E7AEC25B730}"/>
    <cellStyle name="Millares 6 2 12 5" xfId="44831" xr:uid="{E8F00541-90E7-4B15-8D9D-842659B6DDE2}"/>
    <cellStyle name="Millares 6 2 13" xfId="2507" xr:uid="{0EAF51A7-A873-4246-8EBD-D0D0703F634A}"/>
    <cellStyle name="Millares 6 2 13 2" xfId="10773" xr:uid="{34883FF3-5722-4B7E-825D-92B5E9D6CF56}"/>
    <cellStyle name="Millares 6 2 13 2 2" xfId="32276" xr:uid="{4A540538-AD65-42DB-AFAF-263AF0D68467}"/>
    <cellStyle name="Millares 6 2 13 3" xfId="17408" xr:uid="{E6EDA7EA-91D4-4AD0-9601-CFBFCFD38606}"/>
    <cellStyle name="Millares 6 2 13 3 2" xfId="38911" xr:uid="{DB7CA520-DBA7-4904-B5AB-BC3829E50690}"/>
    <cellStyle name="Millares 6 2 13 4" xfId="24013" xr:uid="{33107F92-1A7F-4EE3-8899-6806447AD0B4}"/>
    <cellStyle name="Millares 6 2 13 5" xfId="45516" xr:uid="{2A98A9C7-5116-4A02-A360-8BECC71C9F22}"/>
    <cellStyle name="Millares 6 2 14" xfId="3018" xr:uid="{2988D163-5283-4DE7-9B3D-C26874FC821D}"/>
    <cellStyle name="Millares 6 2 14 2" xfId="11284" xr:uid="{36F0148C-851C-4D8F-952B-4BE963E396CD}"/>
    <cellStyle name="Millares 6 2 14 2 2" xfId="32787" xr:uid="{4358D780-A677-41F4-978B-655650D149E9}"/>
    <cellStyle name="Millares 6 2 14 3" xfId="17919" xr:uid="{2C4FFEBC-4BEA-45AD-A54E-BEC2B0041A97}"/>
    <cellStyle name="Millares 6 2 14 3 2" xfId="39422" xr:uid="{B1013844-28AC-4282-B829-3B15DD49464F}"/>
    <cellStyle name="Millares 6 2 14 4" xfId="24524" xr:uid="{A3BCBBEE-FC3F-426D-9548-7CA1B9EA54C4}"/>
    <cellStyle name="Millares 6 2 14 5" xfId="46027" xr:uid="{04951FA5-833E-4412-AF14-D104F480EB12}"/>
    <cellStyle name="Millares 6 2 15" xfId="4653" xr:uid="{A6B60F83-60E8-4117-996D-7D57A3C25CF3}"/>
    <cellStyle name="Millares 6 2 15 2" xfId="12919" xr:uid="{BC558B20-1811-4123-8C56-5A12E6DE9DB5}"/>
    <cellStyle name="Millares 6 2 15 2 2" xfId="34422" xr:uid="{875A43A2-081C-46BD-819F-40859978227B}"/>
    <cellStyle name="Millares 6 2 15 3" xfId="19554" xr:uid="{8BBC5FAD-E03E-4583-8346-2E0310654426}"/>
    <cellStyle name="Millares 6 2 15 3 2" xfId="41057" xr:uid="{763A7169-D7D1-4ADB-8555-AC7783019B0F}"/>
    <cellStyle name="Millares 6 2 15 4" xfId="26159" xr:uid="{AD056B12-AF64-4786-B165-6FC33399A47D}"/>
    <cellStyle name="Millares 6 2 15 5" xfId="47662" xr:uid="{1C2F3F5F-9256-44A5-A3F9-2F3DBDBBD5BB}"/>
    <cellStyle name="Millares 6 2 16" xfId="5156" xr:uid="{8C4A70A8-35D6-4D20-A663-BE039D534670}"/>
    <cellStyle name="Millares 6 2 16 2" xfId="13422" xr:uid="{8AC31F00-DF9C-4D3F-94F5-DA1E62C369DE}"/>
    <cellStyle name="Millares 6 2 16 2 2" xfId="34925" xr:uid="{D2FAD6FC-A054-43F3-B6BD-78BF1A99CAD7}"/>
    <cellStyle name="Millares 6 2 16 3" xfId="20057" xr:uid="{A2247C9D-8506-4075-9A1A-74137E9DEE1D}"/>
    <cellStyle name="Millares 6 2 16 3 2" xfId="41560" xr:uid="{4D3DB5A9-C80D-4A3E-BE04-B3E49475A1C6}"/>
    <cellStyle name="Millares 6 2 16 4" xfId="26662" xr:uid="{8AEE7E73-EB96-48F2-A01A-205D476295B0}"/>
    <cellStyle name="Millares 6 2 16 5" xfId="48165" xr:uid="{FF4D99A3-F5E1-4213-9454-6C7E285B59FB}"/>
    <cellStyle name="Millares 6 2 17" xfId="6797" xr:uid="{EC8DBB57-4B4B-4AA5-8424-3EA3FB577BC7}"/>
    <cellStyle name="Millares 6 2 17 2" xfId="28300" xr:uid="{0863E7F8-BD24-4146-BF0F-187E95AED110}"/>
    <cellStyle name="Millares 6 2 18" xfId="8450" xr:uid="{37821EF0-1D53-40D6-9C76-FBA3AE227D84}"/>
    <cellStyle name="Millares 6 2 18 2" xfId="29953" xr:uid="{31AC8D74-B98E-4106-9F93-562C8BE75FCF}"/>
    <cellStyle name="Millares 6 2 19" xfId="15090" xr:uid="{5FFD4A91-7676-4076-9CD6-A9B56C10BD26}"/>
    <cellStyle name="Millares 6 2 19 2" xfId="36593" xr:uid="{900E7C68-7265-4976-A7C9-19DFD6BAEF0A}"/>
    <cellStyle name="Millares 6 2 2" xfId="132" xr:uid="{62F13C35-2336-47B1-BAA7-4E71348373CF}"/>
    <cellStyle name="Millares 6 2 2 10" xfId="3035" xr:uid="{F3BCF214-A29F-4A72-9D71-9DA42AC63892}"/>
    <cellStyle name="Millares 6 2 2 10 2" xfId="11301" xr:uid="{D925248D-EC54-4078-B73F-1D730F47A1BA}"/>
    <cellStyle name="Millares 6 2 2 10 2 2" xfId="32804" xr:uid="{D37579FA-A151-4F54-A336-D94BD68BD068}"/>
    <cellStyle name="Millares 6 2 2 10 3" xfId="17936" xr:uid="{50B326C7-FE05-47B7-83B1-86D714ABD223}"/>
    <cellStyle name="Millares 6 2 2 10 3 2" xfId="39439" xr:uid="{04DC09C3-2AEF-4D1B-A737-AD02BCF52F94}"/>
    <cellStyle name="Millares 6 2 2 10 4" xfId="24541" xr:uid="{4E02402A-7B8D-4464-85E0-9A981EEA18B3}"/>
    <cellStyle name="Millares 6 2 2 10 5" xfId="46044" xr:uid="{06CE5240-68FF-4F07-9C8E-2F6EAFD8E653}"/>
    <cellStyle name="Millares 6 2 2 11" xfId="4670" xr:uid="{2401FA5A-55EE-420D-9316-99592408B866}"/>
    <cellStyle name="Millares 6 2 2 11 2" xfId="12936" xr:uid="{6E88CCA2-9673-447E-BCA0-9DEE7E472559}"/>
    <cellStyle name="Millares 6 2 2 11 2 2" xfId="34439" xr:uid="{015BCA9C-DCB9-4F90-B9FD-0A1957259BFF}"/>
    <cellStyle name="Millares 6 2 2 11 3" xfId="19571" xr:uid="{DB6A832E-39CE-4883-A555-12138BB8CCDE}"/>
    <cellStyle name="Millares 6 2 2 11 3 2" xfId="41074" xr:uid="{76CB3DD5-394F-49B2-BECC-8BF35E6C2F95}"/>
    <cellStyle name="Millares 6 2 2 11 4" xfId="26176" xr:uid="{2F1412C4-875C-46C5-A30C-F5CD0DF8C5C5}"/>
    <cellStyle name="Millares 6 2 2 11 5" xfId="47679" xr:uid="{FEE351AE-6F8A-4DAB-A880-E2B2275E58F4}"/>
    <cellStyle name="Millares 6 2 2 12" xfId="5173" xr:uid="{94A1BC54-E405-4A06-819E-1456B84E4881}"/>
    <cellStyle name="Millares 6 2 2 12 2" xfId="13439" xr:uid="{A7A01127-8E45-4671-A0C5-7D149BE27536}"/>
    <cellStyle name="Millares 6 2 2 12 2 2" xfId="34942" xr:uid="{3D03E527-43AE-41FD-92E9-0A84524A1F3F}"/>
    <cellStyle name="Millares 6 2 2 12 3" xfId="20074" xr:uid="{6D20FF2B-AEB9-4CB5-9CD4-F2E243DD7900}"/>
    <cellStyle name="Millares 6 2 2 12 3 2" xfId="41577" xr:uid="{BB93664B-ACC3-447B-A489-8A4683B56803}"/>
    <cellStyle name="Millares 6 2 2 12 4" xfId="26679" xr:uid="{7F69D62E-47CA-4A3A-B870-675C03FF7176}"/>
    <cellStyle name="Millares 6 2 2 12 5" xfId="48182" xr:uid="{22975D03-0A7C-404D-95E7-9814FC1B4894}"/>
    <cellStyle name="Millares 6 2 2 13" xfId="6814" xr:uid="{0C8F6BA8-DDE1-4911-B3BE-0480104FC315}"/>
    <cellStyle name="Millares 6 2 2 13 2" xfId="28317" xr:uid="{DC812EEF-53B2-42D9-82BE-A634DBCDA199}"/>
    <cellStyle name="Millares 6 2 2 14" xfId="8468" xr:uid="{1D0E6572-8BF9-4795-ABEA-B7A01E86DA44}"/>
    <cellStyle name="Millares 6 2 2 14 2" xfId="29971" xr:uid="{0C062E27-5F66-4D74-85B9-4A0272E68CA7}"/>
    <cellStyle name="Millares 6 2 2 15" xfId="15107" xr:uid="{21A86DA5-1CD8-48D2-8CF2-8FCC2B9CD51F}"/>
    <cellStyle name="Millares 6 2 2 15 2" xfId="36610" xr:uid="{A20CE6FA-3B07-4FF3-AA0B-E6766B0F1A1A}"/>
    <cellStyle name="Millares 6 2 2 16" xfId="21712" xr:uid="{C8E1152B-CA2E-4661-AA6C-BB6C1914C2DA}"/>
    <cellStyle name="Millares 6 2 2 17" xfId="43215" xr:uid="{6F9F03A3-37D3-4821-A70A-763FFD3D1202}"/>
    <cellStyle name="Millares 6 2 2 2" xfId="170" xr:uid="{F351F3D0-764C-4BFC-AC89-F756C990BFFF}"/>
    <cellStyle name="Millares 6 2 2 2 10" xfId="4707" xr:uid="{036DB058-473C-4FFE-8C3B-92221DECD205}"/>
    <cellStyle name="Millares 6 2 2 2 10 2" xfId="12973" xr:uid="{75BE9D31-46DA-4927-843E-09C2A0B2AAA5}"/>
    <cellStyle name="Millares 6 2 2 2 10 2 2" xfId="34476" xr:uid="{6FB0E706-79DB-44B4-937C-56E23BB41816}"/>
    <cellStyle name="Millares 6 2 2 2 10 3" xfId="19608" xr:uid="{E0757D16-299A-445C-B78E-7CC351946E31}"/>
    <cellStyle name="Millares 6 2 2 2 10 3 2" xfId="41111" xr:uid="{F17897C2-540E-4021-A51C-D031677C623F}"/>
    <cellStyle name="Millares 6 2 2 2 10 4" xfId="26213" xr:uid="{06A86A18-8403-44EB-BE04-0C70846C697B}"/>
    <cellStyle name="Millares 6 2 2 2 10 5" xfId="47716" xr:uid="{08C45AF3-E1D7-436E-81D5-C9FDCEACA0D5}"/>
    <cellStyle name="Millares 6 2 2 2 11" xfId="5210" xr:uid="{A8AC5665-1B61-4FE3-8881-8395565323EC}"/>
    <cellStyle name="Millares 6 2 2 2 11 2" xfId="13476" xr:uid="{0B04864E-D5B7-4068-BFD8-8F796250B4BA}"/>
    <cellStyle name="Millares 6 2 2 2 11 2 2" xfId="34979" xr:uid="{3B6582EA-50A8-40C8-AFBA-F04BFBD8CCEB}"/>
    <cellStyle name="Millares 6 2 2 2 11 3" xfId="20111" xr:uid="{529D9587-C4C3-4C54-81D0-805E76344016}"/>
    <cellStyle name="Millares 6 2 2 2 11 3 2" xfId="41614" xr:uid="{71CDCFEF-9C93-459C-ADC3-090070BD9DDB}"/>
    <cellStyle name="Millares 6 2 2 2 11 4" xfId="26716" xr:uid="{D5060999-DB27-49DD-9C3E-C248179DA42D}"/>
    <cellStyle name="Millares 6 2 2 2 11 5" xfId="48219" xr:uid="{8B205460-5415-45CB-BE36-B682E78C126C}"/>
    <cellStyle name="Millares 6 2 2 2 12" xfId="6851" xr:uid="{7D225882-547F-4875-B7F2-0872F25DF6BC}"/>
    <cellStyle name="Millares 6 2 2 2 12 2" xfId="28354" xr:uid="{A3F0753E-E872-4B42-B41B-0CD1C50B507C}"/>
    <cellStyle name="Millares 6 2 2 2 13" xfId="8505" xr:uid="{3C76C9AF-2AB3-4AB2-A19F-30268F64C1A6}"/>
    <cellStyle name="Millares 6 2 2 2 13 2" xfId="30008" xr:uid="{D5725EE0-4388-4F41-82CD-1373ADD6AA1A}"/>
    <cellStyle name="Millares 6 2 2 2 14" xfId="15144" xr:uid="{B88F1F52-74ED-43BF-A476-B829C9E29C24}"/>
    <cellStyle name="Millares 6 2 2 2 14 2" xfId="36647" xr:uid="{8D20ECEA-D6C4-4E34-9897-AB530E87BDA1}"/>
    <cellStyle name="Millares 6 2 2 2 15" xfId="21749" xr:uid="{ED13F822-FD66-4626-AE18-7201FCCCF38E}"/>
    <cellStyle name="Millares 6 2 2 2 16" xfId="43252" xr:uid="{AC087F7E-56C7-420E-B75D-C5A4A9EB2A28}"/>
    <cellStyle name="Millares 6 2 2 2 2" xfId="502" xr:uid="{7CB36FF0-BD00-4FFD-8D15-3E89ACCD8D87}"/>
    <cellStyle name="Millares 6 2 2 2 2 10" xfId="7113" xr:uid="{ACDBF51D-2385-4772-894E-F2600BAC8275}"/>
    <cellStyle name="Millares 6 2 2 2 2 10 2" xfId="28616" xr:uid="{ACC01BCC-F189-4C70-A9AA-40996918BFE3}"/>
    <cellStyle name="Millares 6 2 2 2 2 11" xfId="8769" xr:uid="{3725CF30-BFE1-4E2C-86BF-4E910F393E8E}"/>
    <cellStyle name="Millares 6 2 2 2 2 11 2" xfId="30272" xr:uid="{2A1B23B1-51EC-4E21-8DF7-CCCBDF6B41E5}"/>
    <cellStyle name="Millares 6 2 2 2 2 12" xfId="15405" xr:uid="{39066B37-A7E6-4103-9A5D-23B8BB756C5E}"/>
    <cellStyle name="Millares 6 2 2 2 2 12 2" xfId="36908" xr:uid="{00AB5ED4-1814-495A-A1D8-4DD7B969BD38}"/>
    <cellStyle name="Millares 6 2 2 2 2 13" xfId="22010" xr:uid="{5B593281-79EF-4CD3-8290-469E438D4FD9}"/>
    <cellStyle name="Millares 6 2 2 2 2 14" xfId="43513" xr:uid="{CB548E05-8BCF-4278-B2F4-20379777DF06}"/>
    <cellStyle name="Millares 6 2 2 2 2 2" xfId="784" xr:uid="{786988A3-13A4-4DAE-92D9-E6A32F5B4DB6}"/>
    <cellStyle name="Millares 6 2 2 2 2 2 10" xfId="15685" xr:uid="{AE15A5D7-9B04-420E-A9E6-7E62EA030DB6}"/>
    <cellStyle name="Millares 6 2 2 2 2 2 10 2" xfId="37188" xr:uid="{72435CBD-3C87-41A5-B70F-2238A90C1CEE}"/>
    <cellStyle name="Millares 6 2 2 2 2 2 11" xfId="22290" xr:uid="{307B65CC-5787-4874-BFC4-7547A49F03DB}"/>
    <cellStyle name="Millares 6 2 2 2 2 2 12" xfId="43793" xr:uid="{B556BE2E-6F6F-4E77-99DF-5B8EF2696930}"/>
    <cellStyle name="Millares 6 2 2 2 2 2 2" xfId="1730" xr:uid="{6A830153-759C-49AE-AEE7-B46F72E95BD7}"/>
    <cellStyle name="Millares 6 2 2 2 2 2 2 2" xfId="4559" xr:uid="{FEEF6355-13F0-4078-B802-19E07F155D8C}"/>
    <cellStyle name="Millares 6 2 2 2 2 2 2 2 2" xfId="12825" xr:uid="{F783C900-4A97-44C8-93E4-64557B1B0C1D}"/>
    <cellStyle name="Millares 6 2 2 2 2 2 2 2 2 2" xfId="34328" xr:uid="{2715C9BE-F4A7-4552-AF03-B05099BC52B7}"/>
    <cellStyle name="Millares 6 2 2 2 2 2 2 2 3" xfId="19460" xr:uid="{896D93A2-B963-41CC-B93E-8AFA6847FD48}"/>
    <cellStyle name="Millares 6 2 2 2 2 2 2 2 3 2" xfId="40963" xr:uid="{3DBD5A2B-68E3-4A0C-A586-EC7DBCCC3DEE}"/>
    <cellStyle name="Millares 6 2 2 2 2 2 2 2 4" xfId="26065" xr:uid="{24D456DF-1BCD-4166-A2E2-3FBA5F0324D3}"/>
    <cellStyle name="Millares 6 2 2 2 2 2 2 2 5" xfId="47568" xr:uid="{F01894C8-63CE-4F5C-8920-551226B9D3A3}"/>
    <cellStyle name="Millares 6 2 2 2 2 2 2 3" xfId="6698" xr:uid="{E3C2AE32-ADCB-41AF-8B44-B74939455B38}"/>
    <cellStyle name="Millares 6 2 2 2 2 2 2 3 2" xfId="14964" xr:uid="{215A9BC2-8193-4141-BF6F-C1F00F89BE5D}"/>
    <cellStyle name="Millares 6 2 2 2 2 2 2 3 2 2" xfId="36467" xr:uid="{83154ABD-2CA4-44AB-B366-0CFED288FBF0}"/>
    <cellStyle name="Millares 6 2 2 2 2 2 2 3 3" xfId="21599" xr:uid="{5D6F6D46-F9CD-4100-8A06-F3157F18194B}"/>
    <cellStyle name="Millares 6 2 2 2 2 2 2 3 3 2" xfId="43102" xr:uid="{F9C3044B-17F4-45A9-A935-E2E71F7B744B}"/>
    <cellStyle name="Millares 6 2 2 2 2 2 2 3 4" xfId="28204" xr:uid="{10251947-977C-473D-A72C-B00E30D61DA3}"/>
    <cellStyle name="Millares 6 2 2 2 2 2 2 3 5" xfId="49707" xr:uid="{A1108D70-A6C9-4E45-978E-47FBD7ED501C}"/>
    <cellStyle name="Millares 6 2 2 2 2 2 2 4" xfId="8339" xr:uid="{A4BA8285-4ED8-484F-AB54-898A55F3586A}"/>
    <cellStyle name="Millares 6 2 2 2 2 2 2 4 2" xfId="29842" xr:uid="{C8BCEDA1-8488-458A-9D79-C8694C51F393}"/>
    <cellStyle name="Millares 6 2 2 2 2 2 2 5" xfId="9996" xr:uid="{B7B661E1-E816-42E1-9AE4-D956A57ED9E3}"/>
    <cellStyle name="Millares 6 2 2 2 2 2 2 5 2" xfId="31499" xr:uid="{FC24732F-F82E-46C2-81A0-AA5D54B1F227}"/>
    <cellStyle name="Millares 6 2 2 2 2 2 2 6" xfId="16631" xr:uid="{EED3D878-B4D1-49A3-B25B-AEC4BEFEBDE2}"/>
    <cellStyle name="Millares 6 2 2 2 2 2 2 6 2" xfId="38134" xr:uid="{A5B0E931-562E-4A00-8D50-56EC25AAE191}"/>
    <cellStyle name="Millares 6 2 2 2 2 2 2 7" xfId="23236" xr:uid="{02D28A10-1692-4195-AFE1-EAD12A98862C}"/>
    <cellStyle name="Millares 6 2 2 2 2 2 2 8" xfId="44739" xr:uid="{15C651CE-FF3F-4DB3-BD28-7D5F95EBD4B5}"/>
    <cellStyle name="Millares 6 2 2 2 2 2 3" xfId="2417" xr:uid="{CEFE86F5-5ED2-4EE3-9E6C-116AE7A5EA1F}"/>
    <cellStyle name="Millares 6 2 2 2 2 2 3 2" xfId="10683" xr:uid="{CDF3A94F-4A1F-4FF7-AEEF-D0155AB5E133}"/>
    <cellStyle name="Millares 6 2 2 2 2 2 3 2 2" xfId="32186" xr:uid="{BDCA0296-D61F-4B0A-9A67-1CF810D64D11}"/>
    <cellStyle name="Millares 6 2 2 2 2 2 3 3" xfId="17318" xr:uid="{0BA76DC0-7579-41BD-99B6-AB9421F81013}"/>
    <cellStyle name="Millares 6 2 2 2 2 2 3 3 2" xfId="38821" xr:uid="{34A70562-FE01-428D-A8E3-3375A0E15E1E}"/>
    <cellStyle name="Millares 6 2 2 2 2 2 3 4" xfId="23923" xr:uid="{E4AC5245-BDCE-4EE1-8420-BD99FC4C8840}"/>
    <cellStyle name="Millares 6 2 2 2 2 2 3 5" xfId="45426" xr:uid="{B9C45010-3798-4A00-8B4B-364CF2DBB61C}"/>
    <cellStyle name="Millares 6 2 2 2 2 2 4" xfId="2934" xr:uid="{703A6D99-6C32-4B8C-A53C-A46B066BF00C}"/>
    <cellStyle name="Millares 6 2 2 2 2 2 4 2" xfId="11200" xr:uid="{1B627A6D-1A3C-44C6-B16A-FC24573A21E3}"/>
    <cellStyle name="Millares 6 2 2 2 2 2 4 2 2" xfId="32703" xr:uid="{E84DE8C1-E221-450A-86C6-1E7F3BC329B2}"/>
    <cellStyle name="Millares 6 2 2 2 2 2 4 3" xfId="17835" xr:uid="{C96962D2-BEFE-423D-85F4-A4D3BA8476E4}"/>
    <cellStyle name="Millares 6 2 2 2 2 2 4 3 2" xfId="39338" xr:uid="{7FF6AC61-AF62-4387-B5D7-EEF779D9944D}"/>
    <cellStyle name="Millares 6 2 2 2 2 2 4 4" xfId="24440" xr:uid="{F65AEA83-B52B-438F-9E24-2999CB16899C}"/>
    <cellStyle name="Millares 6 2 2 2 2 2 4 5" xfId="45943" xr:uid="{CACD0B12-9261-4D55-8A44-D2B94BECD630}"/>
    <cellStyle name="Millares 6 2 2 2 2 2 5" xfId="3613" xr:uid="{DBEBE52E-B4A6-4B04-8C9E-1AC85831A3C0}"/>
    <cellStyle name="Millares 6 2 2 2 2 2 5 2" xfId="11879" xr:uid="{60BE02CF-153D-46B1-9E97-34FF4C895526}"/>
    <cellStyle name="Millares 6 2 2 2 2 2 5 2 2" xfId="33382" xr:uid="{0F77FE34-A89C-41FD-9835-C04F891DD8B1}"/>
    <cellStyle name="Millares 6 2 2 2 2 2 5 3" xfId="18514" xr:uid="{5EFE0A1D-0826-43A3-8C47-EE097C49B3B2}"/>
    <cellStyle name="Millares 6 2 2 2 2 2 5 3 2" xfId="40017" xr:uid="{D2D66B98-F16C-4FE1-B0E7-7AEA33D247FC}"/>
    <cellStyle name="Millares 6 2 2 2 2 2 5 4" xfId="25119" xr:uid="{FDC56F56-555E-4B3E-BEB5-7995FE9818BC}"/>
    <cellStyle name="Millares 6 2 2 2 2 2 5 5" xfId="46622" xr:uid="{432B5773-348B-44AD-BD94-4A7B245FCFD0}"/>
    <cellStyle name="Millares 6 2 2 2 2 2 6" xfId="5078" xr:uid="{7BAAC443-A6BE-46CB-859A-5E21A1349D01}"/>
    <cellStyle name="Millares 6 2 2 2 2 2 6 2" xfId="13344" xr:uid="{BF7A38AC-93F8-4B5E-B388-EE5265F47D56}"/>
    <cellStyle name="Millares 6 2 2 2 2 2 6 2 2" xfId="34847" xr:uid="{2BA21637-E147-4C25-86AA-F331DF4BD6BB}"/>
    <cellStyle name="Millares 6 2 2 2 2 2 6 3" xfId="19979" xr:uid="{B7204CA9-C56F-42A4-B944-5BDDE05D449A}"/>
    <cellStyle name="Millares 6 2 2 2 2 2 6 3 2" xfId="41482" xr:uid="{F235C345-A8DB-45A4-9539-F494CFF759C8}"/>
    <cellStyle name="Millares 6 2 2 2 2 2 6 4" xfId="26584" xr:uid="{14C1E7FC-573C-488A-BBD0-A0CECC034744}"/>
    <cellStyle name="Millares 6 2 2 2 2 2 6 5" xfId="48087" xr:uid="{67C604B5-78E7-487E-AAAD-44EE0A425337}"/>
    <cellStyle name="Millares 6 2 2 2 2 2 7" xfId="5752" xr:uid="{9140843F-3DDE-4EF8-877E-2A71C456E586}"/>
    <cellStyle name="Millares 6 2 2 2 2 2 7 2" xfId="14018" xr:uid="{0F0EE0B6-43CB-42B7-A897-2B80D0339DB9}"/>
    <cellStyle name="Millares 6 2 2 2 2 2 7 2 2" xfId="35521" xr:uid="{D521D664-6E68-4348-92EC-40F0B0467CDD}"/>
    <cellStyle name="Millares 6 2 2 2 2 2 7 3" xfId="20653" xr:uid="{8C2589D3-5B5D-4831-8D17-B645239B3ADD}"/>
    <cellStyle name="Millares 6 2 2 2 2 2 7 3 2" xfId="42156" xr:uid="{3DBB7300-BC85-4CDB-AEED-3A1E77B7D840}"/>
    <cellStyle name="Millares 6 2 2 2 2 2 7 4" xfId="27258" xr:uid="{D59E3D48-C48D-4795-89FB-F85511E27E5E}"/>
    <cellStyle name="Millares 6 2 2 2 2 2 7 5" xfId="48761" xr:uid="{88432A04-7B74-49E3-9B6D-797BE066A5E3}"/>
    <cellStyle name="Millares 6 2 2 2 2 2 8" xfId="7393" xr:uid="{56F7D675-59E1-4098-8435-32C729F3A72F}"/>
    <cellStyle name="Millares 6 2 2 2 2 2 8 2" xfId="28896" xr:uid="{713AF663-2E9F-41B8-A65C-AE60484DBAB9}"/>
    <cellStyle name="Millares 6 2 2 2 2 2 9" xfId="9050" xr:uid="{5327C81E-004B-4AB9-8809-49046CDDF722}"/>
    <cellStyle name="Millares 6 2 2 2 2 2 9 2" xfId="30553" xr:uid="{C52904D2-F7EF-49E0-A01F-B662570563D7}"/>
    <cellStyle name="Millares 6 2 2 2 2 3" xfId="1054" xr:uid="{050571EE-E286-42A5-8F01-30E8A596E122}"/>
    <cellStyle name="Millares 6 2 2 2 2 3 2" xfId="3883" xr:uid="{23F9756D-0493-4A05-826F-707B8521328A}"/>
    <cellStyle name="Millares 6 2 2 2 2 3 2 2" xfId="12149" xr:uid="{FBC83685-FDB2-4AE7-AEA0-39CF040CD167}"/>
    <cellStyle name="Millares 6 2 2 2 2 3 2 2 2" xfId="33652" xr:uid="{A0E893F9-C773-49A6-AB7B-3E7131D0AEB7}"/>
    <cellStyle name="Millares 6 2 2 2 2 3 2 3" xfId="18784" xr:uid="{70765CA0-1AC0-4E2D-A4F1-E4BBE7071E1E}"/>
    <cellStyle name="Millares 6 2 2 2 2 3 2 3 2" xfId="40287" xr:uid="{7469DECB-B7F8-403A-8F84-51BC11C52F3A}"/>
    <cellStyle name="Millares 6 2 2 2 2 3 2 4" xfId="25389" xr:uid="{75870B69-FB52-4109-8EC5-FF8FBB0178C1}"/>
    <cellStyle name="Millares 6 2 2 2 2 3 2 5" xfId="46892" xr:uid="{2DE74A74-7A50-4B3B-814D-C70D7235EDDB}"/>
    <cellStyle name="Millares 6 2 2 2 2 3 3" xfId="6022" xr:uid="{09C14C02-CB79-4D71-AF3B-3873E153A624}"/>
    <cellStyle name="Millares 6 2 2 2 2 3 3 2" xfId="14288" xr:uid="{A0AE8581-4B34-4A31-AF36-D7A57708478A}"/>
    <cellStyle name="Millares 6 2 2 2 2 3 3 2 2" xfId="35791" xr:uid="{7A40E8EC-7C0A-4AD7-8DA0-FC94855CE108}"/>
    <cellStyle name="Millares 6 2 2 2 2 3 3 3" xfId="20923" xr:uid="{F90051B7-7003-4A9E-A9CD-C5C3AECD01F9}"/>
    <cellStyle name="Millares 6 2 2 2 2 3 3 3 2" xfId="42426" xr:uid="{EA197698-50B7-48D2-B9FC-AB4C8EFEEFDD}"/>
    <cellStyle name="Millares 6 2 2 2 2 3 3 4" xfId="27528" xr:uid="{1B8DDD8C-CCE7-4959-A420-E8997B00E9FD}"/>
    <cellStyle name="Millares 6 2 2 2 2 3 3 5" xfId="49031" xr:uid="{DC268DB0-0B75-4D3B-A2BE-7762B195914E}"/>
    <cellStyle name="Millares 6 2 2 2 2 3 4" xfId="7663" xr:uid="{B596E651-BDA8-44FD-A5A0-1C2A6A2B80EA}"/>
    <cellStyle name="Millares 6 2 2 2 2 3 4 2" xfId="29166" xr:uid="{E79EB985-9B34-453E-9D00-C9A0173DAE36}"/>
    <cellStyle name="Millares 6 2 2 2 2 3 5" xfId="9320" xr:uid="{A1D8779F-A3AE-4E1E-9F4E-7B8CFF9252E7}"/>
    <cellStyle name="Millares 6 2 2 2 2 3 5 2" xfId="30823" xr:uid="{649D7495-106A-4C13-B4FF-EC14D262F95A}"/>
    <cellStyle name="Millares 6 2 2 2 2 3 6" xfId="15955" xr:uid="{C6CE2F32-6127-48DD-9141-84699D0577B5}"/>
    <cellStyle name="Millares 6 2 2 2 2 3 6 2" xfId="37458" xr:uid="{4948FC25-9C3B-4AC4-81DB-E5A63EAF96DA}"/>
    <cellStyle name="Millares 6 2 2 2 2 3 7" xfId="22560" xr:uid="{A7216682-B8DE-4C99-AD35-C56929951BAD}"/>
    <cellStyle name="Millares 6 2 2 2 2 3 8" xfId="44063" xr:uid="{EB9F0A50-D35B-4CBE-8F7B-262E92B70844}"/>
    <cellStyle name="Millares 6 2 2 2 2 4" xfId="1450" xr:uid="{A67E013E-6D62-46E3-9AE0-88BFFD557A04}"/>
    <cellStyle name="Millares 6 2 2 2 2 4 2" xfId="4279" xr:uid="{AB4AE64F-B613-456A-8BAD-5884CA25FEC4}"/>
    <cellStyle name="Millares 6 2 2 2 2 4 2 2" xfId="12545" xr:uid="{9729C9F3-16B4-4AFD-B2B2-A01E61B27333}"/>
    <cellStyle name="Millares 6 2 2 2 2 4 2 2 2" xfId="34048" xr:uid="{5BE5AD67-170A-4676-9CF3-614716F150A6}"/>
    <cellStyle name="Millares 6 2 2 2 2 4 2 3" xfId="19180" xr:uid="{5EF524A3-F42C-4E95-AE8F-01F5440A05E5}"/>
    <cellStyle name="Millares 6 2 2 2 2 4 2 3 2" xfId="40683" xr:uid="{80416B76-DBAB-4316-BC36-23596E18ABA6}"/>
    <cellStyle name="Millares 6 2 2 2 2 4 2 4" xfId="25785" xr:uid="{0778641A-A3DA-4B19-B328-C78825DDE4D0}"/>
    <cellStyle name="Millares 6 2 2 2 2 4 2 5" xfId="47288" xr:uid="{9CBF1FDE-8D80-4C94-9A49-8A0979F1EFAD}"/>
    <cellStyle name="Millares 6 2 2 2 2 4 3" xfId="6418" xr:uid="{59B7CD1A-3CFC-4D0E-AAE3-5BC4B38C3E3F}"/>
    <cellStyle name="Millares 6 2 2 2 2 4 3 2" xfId="14684" xr:uid="{CCB3EE45-2E46-4CC9-B473-9FC85D691640}"/>
    <cellStyle name="Millares 6 2 2 2 2 4 3 2 2" xfId="36187" xr:uid="{D0E2F0F0-A246-410C-9624-5E9E3C148824}"/>
    <cellStyle name="Millares 6 2 2 2 2 4 3 3" xfId="21319" xr:uid="{25F73B17-43B7-46B9-ADA5-EA9F94F3F6F3}"/>
    <cellStyle name="Millares 6 2 2 2 2 4 3 3 2" xfId="42822" xr:uid="{4B325161-9872-4CC4-B859-AFE33669FFA2}"/>
    <cellStyle name="Millares 6 2 2 2 2 4 3 4" xfId="27924" xr:uid="{CE865C9A-3FFB-4B90-A636-65F781EB14A4}"/>
    <cellStyle name="Millares 6 2 2 2 2 4 3 5" xfId="49427" xr:uid="{DF2FB8DB-F69A-4E45-B974-E5BEE65369C0}"/>
    <cellStyle name="Millares 6 2 2 2 2 4 4" xfId="8059" xr:uid="{292602A5-CA13-4F79-B217-3D7FCDDD6184}"/>
    <cellStyle name="Millares 6 2 2 2 2 4 4 2" xfId="29562" xr:uid="{3442A029-D5C6-47FC-90E3-628EEBACF16D}"/>
    <cellStyle name="Millares 6 2 2 2 2 4 5" xfId="9716" xr:uid="{6336991B-AB2C-4E3F-A6DE-CEE06388DAF5}"/>
    <cellStyle name="Millares 6 2 2 2 2 4 5 2" xfId="31219" xr:uid="{21993F21-B898-4890-8D0C-72F9DD1D08A2}"/>
    <cellStyle name="Millares 6 2 2 2 2 4 6" xfId="16351" xr:uid="{50169463-C977-4EE8-BF13-C0C3CA5D2B60}"/>
    <cellStyle name="Millares 6 2 2 2 2 4 6 2" xfId="37854" xr:uid="{40E2BA02-5A0D-4D03-8110-DB460571E6DF}"/>
    <cellStyle name="Millares 6 2 2 2 2 4 7" xfId="22956" xr:uid="{D517A1FD-AA2C-43F0-B2A8-E5F6B982EF0A}"/>
    <cellStyle name="Millares 6 2 2 2 2 4 8" xfId="44459" xr:uid="{ED1DD502-E1E1-4F59-8457-F7790301694B}"/>
    <cellStyle name="Millares 6 2 2 2 2 5" xfId="2137" xr:uid="{CB5998B1-6E2C-4186-9063-13F2876BA187}"/>
    <cellStyle name="Millares 6 2 2 2 2 5 2" xfId="10403" xr:uid="{B045EC43-9ADC-4379-812A-CE2B0273269E}"/>
    <cellStyle name="Millares 6 2 2 2 2 5 2 2" xfId="31906" xr:uid="{556A0A48-CC41-4944-8B85-32DB3B0254DF}"/>
    <cellStyle name="Millares 6 2 2 2 2 5 3" xfId="17038" xr:uid="{6F7B8BF2-CA2B-46C7-A310-7D53E053E991}"/>
    <cellStyle name="Millares 6 2 2 2 2 5 3 2" xfId="38541" xr:uid="{3142FD5E-37A1-4853-A4B0-4BB91125943B}"/>
    <cellStyle name="Millares 6 2 2 2 2 5 4" xfId="23643" xr:uid="{8D3DC9BC-A8F3-4222-937B-CE0FE0172772}"/>
    <cellStyle name="Millares 6 2 2 2 2 5 5" xfId="45146" xr:uid="{9867022B-E6C0-4555-886A-F59BC3E9849D}"/>
    <cellStyle name="Millares 6 2 2 2 2 6" xfId="2685" xr:uid="{AC803734-97A1-41F3-87E6-D83C0492CDEF}"/>
    <cellStyle name="Millares 6 2 2 2 2 6 2" xfId="10951" xr:uid="{A96BF21D-1C78-4176-A3EF-C8F6E50C4593}"/>
    <cellStyle name="Millares 6 2 2 2 2 6 2 2" xfId="32454" xr:uid="{31DAE9AB-6ADB-454A-AA85-3B1B91DF5FF2}"/>
    <cellStyle name="Millares 6 2 2 2 2 6 3" xfId="17586" xr:uid="{F0497DF6-9221-4D96-BDF4-662B450F8E0D}"/>
    <cellStyle name="Millares 6 2 2 2 2 6 3 2" xfId="39089" xr:uid="{C878EBAE-7309-476C-8344-0FCC6B776D23}"/>
    <cellStyle name="Millares 6 2 2 2 2 6 4" xfId="24191" xr:uid="{DF722224-1D91-4552-BD15-6C09B14900CE}"/>
    <cellStyle name="Millares 6 2 2 2 2 6 5" xfId="45694" xr:uid="{FAB7CF07-278F-4DEE-8444-482B6E3EF7EC}"/>
    <cellStyle name="Millares 6 2 2 2 2 7" xfId="3333" xr:uid="{B78047ED-3E30-4F23-8FF9-C5B2BE3632FF}"/>
    <cellStyle name="Millares 6 2 2 2 2 7 2" xfId="11599" xr:uid="{DBB6ECB3-E901-4FFB-ACD4-884F0D9BB8F8}"/>
    <cellStyle name="Millares 6 2 2 2 2 7 2 2" xfId="33102" xr:uid="{96F17671-BEBB-4060-BCE2-35769F68E37F}"/>
    <cellStyle name="Millares 6 2 2 2 2 7 3" xfId="18234" xr:uid="{6EE31A3D-9E38-4A88-A0DF-D28317CBFB29}"/>
    <cellStyle name="Millares 6 2 2 2 2 7 3 2" xfId="39737" xr:uid="{7CF1ECCD-5E21-4E63-A6F4-BB09542DB458}"/>
    <cellStyle name="Millares 6 2 2 2 2 7 4" xfId="24839" xr:uid="{78C2F1DF-6E86-4279-B122-D4690364444D}"/>
    <cellStyle name="Millares 6 2 2 2 2 7 5" xfId="46342" xr:uid="{CF82BED2-69CA-479B-A4A1-91FE40316C88}"/>
    <cellStyle name="Millares 6 2 2 2 2 8" xfId="4829" xr:uid="{5FCC2E38-0E71-49BA-9DE3-15878FABB91E}"/>
    <cellStyle name="Millares 6 2 2 2 2 8 2" xfId="13095" xr:uid="{A5BBC867-61F5-40A4-B215-48BC0E96CE25}"/>
    <cellStyle name="Millares 6 2 2 2 2 8 2 2" xfId="34598" xr:uid="{B05064FB-9996-47DC-86B6-C21BEF6CCDBA}"/>
    <cellStyle name="Millares 6 2 2 2 2 8 3" xfId="19730" xr:uid="{37DD4C81-CA11-4FE5-8DE6-B3982C105A3E}"/>
    <cellStyle name="Millares 6 2 2 2 2 8 3 2" xfId="41233" xr:uid="{7E69AC38-D187-437A-A2CC-2CDE70D3A465}"/>
    <cellStyle name="Millares 6 2 2 2 2 8 4" xfId="26335" xr:uid="{4C39F9BE-0FEF-4B40-9D16-86252EB7FDFE}"/>
    <cellStyle name="Millares 6 2 2 2 2 8 5" xfId="47838" xr:uid="{097254BB-7E1B-46C8-91AA-6E42A768605B}"/>
    <cellStyle name="Millares 6 2 2 2 2 9" xfId="5472" xr:uid="{30984AE0-E48C-4228-B498-C7AAF0441843}"/>
    <cellStyle name="Millares 6 2 2 2 2 9 2" xfId="13738" xr:uid="{A2EAC832-FC3B-4B6C-9DAD-6829B808DDE5}"/>
    <cellStyle name="Millares 6 2 2 2 2 9 2 2" xfId="35241" xr:uid="{70EDB2CC-850B-4FCA-9633-008309527FB6}"/>
    <cellStyle name="Millares 6 2 2 2 2 9 3" xfId="20373" xr:uid="{4BDF1D44-BF27-475C-B255-1FE082F05A6D}"/>
    <cellStyle name="Millares 6 2 2 2 2 9 3 2" xfId="41876" xr:uid="{EFD4C7D3-2312-47FE-AB06-88FBCFB4F29D}"/>
    <cellStyle name="Millares 6 2 2 2 2 9 4" xfId="26978" xr:uid="{DC4777C9-3688-4865-9BAB-EEEC679B474A}"/>
    <cellStyle name="Millares 6 2 2 2 2 9 5" xfId="48481" xr:uid="{20804D77-4174-44C3-8F09-7380FD3A935C}"/>
    <cellStyle name="Millares 6 2 2 2 3" xfId="375" xr:uid="{8F680E06-DD84-47AC-AD29-FEF48D7E69BE}"/>
    <cellStyle name="Millares 6 2 2 2 3 10" xfId="15278" xr:uid="{0A2206C6-7997-4C8B-B101-9556E1AEAFDB}"/>
    <cellStyle name="Millares 6 2 2 2 3 10 2" xfId="36781" xr:uid="{7C1C8A19-6B95-413C-8C0D-B1936D428480}"/>
    <cellStyle name="Millares 6 2 2 2 3 11" xfId="21883" xr:uid="{AE009A35-D6AE-4D69-861D-10AF583B4A11}"/>
    <cellStyle name="Millares 6 2 2 2 3 12" xfId="43386" xr:uid="{F6854662-282D-4F6B-8298-A4741C5D53B4}"/>
    <cellStyle name="Millares 6 2 2 2 3 2" xfId="1323" xr:uid="{F46C178F-F662-4681-BD7D-C829D772D845}"/>
    <cellStyle name="Millares 6 2 2 2 3 2 2" xfId="4152" xr:uid="{BA315CA4-35B0-4202-B030-398082D2B974}"/>
    <cellStyle name="Millares 6 2 2 2 3 2 2 2" xfId="12418" xr:uid="{622F5D15-7F84-41AB-8BF7-D8867F9F32C8}"/>
    <cellStyle name="Millares 6 2 2 2 3 2 2 2 2" xfId="33921" xr:uid="{D2AE3979-7E30-4D52-803D-2C712857AEB9}"/>
    <cellStyle name="Millares 6 2 2 2 3 2 2 3" xfId="19053" xr:uid="{5C9997E5-87C6-43D3-A816-5FBD0D514C8C}"/>
    <cellStyle name="Millares 6 2 2 2 3 2 2 3 2" xfId="40556" xr:uid="{93EF229E-9C24-4135-A46A-E8EF26F5A664}"/>
    <cellStyle name="Millares 6 2 2 2 3 2 2 4" xfId="25658" xr:uid="{2921CFEA-4B33-40BC-B471-58E6EB1B6D15}"/>
    <cellStyle name="Millares 6 2 2 2 3 2 2 5" xfId="47161" xr:uid="{3607D993-32B3-444B-8EB9-23BCFBF3B331}"/>
    <cellStyle name="Millares 6 2 2 2 3 2 3" xfId="6291" xr:uid="{3310569D-33DD-451B-B983-355138C2C3A0}"/>
    <cellStyle name="Millares 6 2 2 2 3 2 3 2" xfId="14557" xr:uid="{C1692FB2-D68E-4B28-A3A4-9F9CF7EC1909}"/>
    <cellStyle name="Millares 6 2 2 2 3 2 3 2 2" xfId="36060" xr:uid="{63D0EA9F-712B-45A9-A85C-E69FE1B3906F}"/>
    <cellStyle name="Millares 6 2 2 2 3 2 3 3" xfId="21192" xr:uid="{A897B7CF-3212-417B-B979-0089A54A9889}"/>
    <cellStyle name="Millares 6 2 2 2 3 2 3 3 2" xfId="42695" xr:uid="{5DBC96FD-3466-4B84-9FB6-4A0833622BA1}"/>
    <cellStyle name="Millares 6 2 2 2 3 2 3 4" xfId="27797" xr:uid="{988B7A2D-EE2E-472B-B9FF-CF96811B0687}"/>
    <cellStyle name="Millares 6 2 2 2 3 2 3 5" xfId="49300" xr:uid="{DD335767-8427-4F03-9FD4-ECD2EA95DC6B}"/>
    <cellStyle name="Millares 6 2 2 2 3 2 4" xfId="7932" xr:uid="{5109F636-F1AA-4858-B402-B54FAE4B7D66}"/>
    <cellStyle name="Millares 6 2 2 2 3 2 4 2" xfId="29435" xr:uid="{FBB2A273-5CFF-4C02-9F97-9308660B930A}"/>
    <cellStyle name="Millares 6 2 2 2 3 2 5" xfId="9589" xr:uid="{C3F611C9-16EB-44D4-BE6D-E6077A8CC484}"/>
    <cellStyle name="Millares 6 2 2 2 3 2 5 2" xfId="31092" xr:uid="{3675B1C4-04D0-4CA2-9D71-DF1420D1FAC3}"/>
    <cellStyle name="Millares 6 2 2 2 3 2 6" xfId="16224" xr:uid="{9138DF59-52EE-47BC-B085-3E9F08D48BA8}"/>
    <cellStyle name="Millares 6 2 2 2 3 2 6 2" xfId="37727" xr:uid="{14CDFEE3-292A-40E0-BF9B-3039F7C21D48}"/>
    <cellStyle name="Millares 6 2 2 2 3 2 7" xfId="22829" xr:uid="{B0386100-8CA4-4392-A7C8-99FAF251D637}"/>
    <cellStyle name="Millares 6 2 2 2 3 2 8" xfId="44332" xr:uid="{7202EDE6-C2F3-43BA-BB2D-AF0E4F317029}"/>
    <cellStyle name="Millares 6 2 2 2 3 3" xfId="2010" xr:uid="{FF55B6F8-DC92-4B22-9A1F-241F6CB83281}"/>
    <cellStyle name="Millares 6 2 2 2 3 3 2" xfId="10276" xr:uid="{15780AA3-88E7-4AC9-8FD6-89C582760A95}"/>
    <cellStyle name="Millares 6 2 2 2 3 3 2 2" xfId="31779" xr:uid="{7E25DC40-205C-40C9-982D-3721D2D4E67E}"/>
    <cellStyle name="Millares 6 2 2 2 3 3 3" xfId="16911" xr:uid="{62E983F5-7B21-4BA7-B51B-B8A7BAF1A149}"/>
    <cellStyle name="Millares 6 2 2 2 3 3 3 2" xfId="38414" xr:uid="{6E213E06-DB33-4EAE-9CEA-4EAFF18A1D03}"/>
    <cellStyle name="Millares 6 2 2 2 3 3 4" xfId="23516" xr:uid="{652A9875-2FEC-4198-890B-47455EEB3921}"/>
    <cellStyle name="Millares 6 2 2 2 3 3 5" xfId="45019" xr:uid="{EF44289F-BE0A-4258-A8BF-FC222112D7D4}"/>
    <cellStyle name="Millares 6 2 2 2 3 4" xfId="2809" xr:uid="{0136D9DC-6073-4BBB-AB41-6B08EAFAA6A6}"/>
    <cellStyle name="Millares 6 2 2 2 3 4 2" xfId="11075" xr:uid="{8894E70D-984B-452D-A00D-AE446E8BF761}"/>
    <cellStyle name="Millares 6 2 2 2 3 4 2 2" xfId="32578" xr:uid="{F408E163-3F51-4F47-9492-B51816A676F2}"/>
    <cellStyle name="Millares 6 2 2 2 3 4 3" xfId="17710" xr:uid="{1E65B9A1-E08E-482A-A277-88F96424E289}"/>
    <cellStyle name="Millares 6 2 2 2 3 4 3 2" xfId="39213" xr:uid="{1BDF1ECE-9381-4C7F-ABB0-619647D03346}"/>
    <cellStyle name="Millares 6 2 2 2 3 4 4" xfId="24315" xr:uid="{B6CEC272-1562-453B-9853-0696E6C7DFAF}"/>
    <cellStyle name="Millares 6 2 2 2 3 4 5" xfId="45818" xr:uid="{A44FDEC1-D4CA-40A2-80FB-429E35E1D08D}"/>
    <cellStyle name="Millares 6 2 2 2 3 5" xfId="3206" xr:uid="{4B65DA7C-6579-4470-9B65-695CF6CF122A}"/>
    <cellStyle name="Millares 6 2 2 2 3 5 2" xfId="11472" xr:uid="{54C99A55-5386-4ECF-8C78-9A913CFD70BF}"/>
    <cellStyle name="Millares 6 2 2 2 3 5 2 2" xfId="32975" xr:uid="{24BAB024-E89B-4CF7-89EB-CC79A40A9B9A}"/>
    <cellStyle name="Millares 6 2 2 2 3 5 3" xfId="18107" xr:uid="{9C2A8578-95BE-4154-8462-40144A3284DC}"/>
    <cellStyle name="Millares 6 2 2 2 3 5 3 2" xfId="39610" xr:uid="{C09EB85B-96CE-456D-9051-32953141A05E}"/>
    <cellStyle name="Millares 6 2 2 2 3 5 4" xfId="24712" xr:uid="{35860D43-040A-493E-A182-BC7679CBEFF4}"/>
    <cellStyle name="Millares 6 2 2 2 3 5 5" xfId="46215" xr:uid="{BCA3FCFD-0FAE-4EE5-94B3-597951390D6A}"/>
    <cellStyle name="Millares 6 2 2 2 3 6" xfId="4953" xr:uid="{A86C42B8-AAE6-4655-B9C0-A9E0E554CEDF}"/>
    <cellStyle name="Millares 6 2 2 2 3 6 2" xfId="13219" xr:uid="{F96DF32C-8C37-4C54-9C49-0E1F5687B3D2}"/>
    <cellStyle name="Millares 6 2 2 2 3 6 2 2" xfId="34722" xr:uid="{01CB0CED-1334-4019-A6EF-C75F6F11E193}"/>
    <cellStyle name="Millares 6 2 2 2 3 6 3" xfId="19854" xr:uid="{BEB32EC0-487B-4FDF-8756-001193E47E92}"/>
    <cellStyle name="Millares 6 2 2 2 3 6 3 2" xfId="41357" xr:uid="{18A66BCB-6A79-456D-A6B6-3DFFA4465DF3}"/>
    <cellStyle name="Millares 6 2 2 2 3 6 4" xfId="26459" xr:uid="{BFCE7F66-39D2-4054-815E-02B67B1CAFE2}"/>
    <cellStyle name="Millares 6 2 2 2 3 6 5" xfId="47962" xr:uid="{ADF932EF-3AD4-44D6-B6E5-F8C2DD86B69C}"/>
    <cellStyle name="Millares 6 2 2 2 3 7" xfId="5345" xr:uid="{AE4DB55A-FE55-463A-A0B9-D13582F7F9E7}"/>
    <cellStyle name="Millares 6 2 2 2 3 7 2" xfId="13611" xr:uid="{0705A1EF-09CA-47AB-B780-DC93A3C86AF5}"/>
    <cellStyle name="Millares 6 2 2 2 3 7 2 2" xfId="35114" xr:uid="{2FF160DA-387B-4B7E-BBDE-D548FCD2F6B1}"/>
    <cellStyle name="Millares 6 2 2 2 3 7 3" xfId="20246" xr:uid="{CE1E8AB6-232D-492A-9BF6-C65D9F5864A3}"/>
    <cellStyle name="Millares 6 2 2 2 3 7 3 2" xfId="41749" xr:uid="{CC8FB4B9-2777-4F87-9084-CA9BD58300CB}"/>
    <cellStyle name="Millares 6 2 2 2 3 7 4" xfId="26851" xr:uid="{FC81886F-4A0F-4FF2-A7DB-D0E49363EB11}"/>
    <cellStyle name="Millares 6 2 2 2 3 7 5" xfId="48354" xr:uid="{6DC5AFFD-5CE7-4DDB-9988-A824647D2376}"/>
    <cellStyle name="Millares 6 2 2 2 3 8" xfId="6986" xr:uid="{02303A45-C2FB-4338-AC51-C44A7FF26C9A}"/>
    <cellStyle name="Millares 6 2 2 2 3 8 2" xfId="28489" xr:uid="{50F6F505-4E34-4203-B613-221867A7E297}"/>
    <cellStyle name="Millares 6 2 2 2 3 9" xfId="8642" xr:uid="{E1C33C08-7044-467E-A28E-E419922A5E70}"/>
    <cellStyle name="Millares 6 2 2 2 3 9 2" xfId="30145" xr:uid="{2082BF4D-8D9A-4011-8E5F-0EFAABDBDCF1}"/>
    <cellStyle name="Millares 6 2 2 2 4" xfId="659" xr:uid="{FA59BB75-9F48-4972-A248-F9BD2E2EB503}"/>
    <cellStyle name="Millares 6 2 2 2 4 10" xfId="43668" xr:uid="{3ADE084D-C706-4642-8BB0-56B89C86DF2C}"/>
    <cellStyle name="Millares 6 2 2 2 4 2" xfId="1605" xr:uid="{ACE00DD1-7DD1-4EF0-9845-0766C116AC39}"/>
    <cellStyle name="Millares 6 2 2 2 4 2 2" xfId="4434" xr:uid="{BE8C41F7-9307-4C26-8561-829638AFAE2D}"/>
    <cellStyle name="Millares 6 2 2 2 4 2 2 2" xfId="12700" xr:uid="{BB1A3BFA-5F92-4511-B7EF-DC00CE1611F0}"/>
    <cellStyle name="Millares 6 2 2 2 4 2 2 2 2" xfId="34203" xr:uid="{A4D8150E-15B6-4126-8BE2-823725D578F6}"/>
    <cellStyle name="Millares 6 2 2 2 4 2 2 3" xfId="19335" xr:uid="{EFF869C1-6620-46A2-B5CF-02E7310A6504}"/>
    <cellStyle name="Millares 6 2 2 2 4 2 2 3 2" xfId="40838" xr:uid="{AD5128EE-93B1-40EF-A044-3B5C9A80F055}"/>
    <cellStyle name="Millares 6 2 2 2 4 2 2 4" xfId="25940" xr:uid="{143701F5-C8FC-48BC-86D1-0332B085ADC9}"/>
    <cellStyle name="Millares 6 2 2 2 4 2 2 5" xfId="47443" xr:uid="{A85A2A85-FF05-42C4-AB28-B922338BA1B0}"/>
    <cellStyle name="Millares 6 2 2 2 4 2 3" xfId="6573" xr:uid="{BB12201D-309A-4F7F-B7A8-2F22D722D2D5}"/>
    <cellStyle name="Millares 6 2 2 2 4 2 3 2" xfId="14839" xr:uid="{F53C0683-1E4B-4D56-AB83-D604E735556A}"/>
    <cellStyle name="Millares 6 2 2 2 4 2 3 2 2" xfId="36342" xr:uid="{345E045D-F0E3-4FFB-AA9C-998B947729CC}"/>
    <cellStyle name="Millares 6 2 2 2 4 2 3 3" xfId="21474" xr:uid="{7D53401F-4A62-40C7-B379-D22040009CDA}"/>
    <cellStyle name="Millares 6 2 2 2 4 2 3 3 2" xfId="42977" xr:uid="{B8DE4050-5C2B-4055-84F4-997DBF17A961}"/>
    <cellStyle name="Millares 6 2 2 2 4 2 3 4" xfId="28079" xr:uid="{C08634B7-227E-46A2-85CB-2B4FF605A63C}"/>
    <cellStyle name="Millares 6 2 2 2 4 2 3 5" xfId="49582" xr:uid="{767A56F2-BDC3-4C1E-93CD-FAB73033CA01}"/>
    <cellStyle name="Millares 6 2 2 2 4 2 4" xfId="8214" xr:uid="{F050D4D8-6789-4BC1-8A93-1552E02F6C78}"/>
    <cellStyle name="Millares 6 2 2 2 4 2 4 2" xfId="29717" xr:uid="{C5BF55B4-9296-412E-8AFB-59BE978B0338}"/>
    <cellStyle name="Millares 6 2 2 2 4 2 5" xfId="9871" xr:uid="{6E1B2033-BFAF-4F72-92F0-6FDC0BF9B63D}"/>
    <cellStyle name="Millares 6 2 2 2 4 2 5 2" xfId="31374" xr:uid="{F6827E66-A170-4938-9431-3C127D80EDF3}"/>
    <cellStyle name="Millares 6 2 2 2 4 2 6" xfId="16506" xr:uid="{8ECACEF2-DFEA-41A2-B55A-11176A273E69}"/>
    <cellStyle name="Millares 6 2 2 2 4 2 6 2" xfId="38009" xr:uid="{7FD08464-116B-49F3-A8BB-6C0BEAFFB365}"/>
    <cellStyle name="Millares 6 2 2 2 4 2 7" xfId="23111" xr:uid="{A6E34D1D-FE3C-492E-9362-373EFCED5AB8}"/>
    <cellStyle name="Millares 6 2 2 2 4 2 8" xfId="44614" xr:uid="{15AD766D-9FDF-4D10-A8A0-778447A8F4DF}"/>
    <cellStyle name="Millares 6 2 2 2 4 3" xfId="2292" xr:uid="{569AEC89-9831-4653-8B6F-7948215E7822}"/>
    <cellStyle name="Millares 6 2 2 2 4 3 2" xfId="10558" xr:uid="{2127E938-38F0-489D-A3A7-43E5CF47F87C}"/>
    <cellStyle name="Millares 6 2 2 2 4 3 2 2" xfId="32061" xr:uid="{88A83527-2793-4254-8034-BC90AE2AB532}"/>
    <cellStyle name="Millares 6 2 2 2 4 3 3" xfId="17193" xr:uid="{27F534AD-417B-4538-8D92-A65C4EC95DFF}"/>
    <cellStyle name="Millares 6 2 2 2 4 3 3 2" xfId="38696" xr:uid="{A43DFDC8-9428-45D1-8071-8D6944951658}"/>
    <cellStyle name="Millares 6 2 2 2 4 3 4" xfId="23798" xr:uid="{DC1DBE58-B5E4-4BC8-B17D-23DE1AD23A87}"/>
    <cellStyle name="Millares 6 2 2 2 4 3 5" xfId="45301" xr:uid="{43233EE0-67C7-46C3-8830-31923A6805FD}"/>
    <cellStyle name="Millares 6 2 2 2 4 4" xfId="3488" xr:uid="{B5879C48-FDB6-4332-9E07-FAB64F557CD7}"/>
    <cellStyle name="Millares 6 2 2 2 4 4 2" xfId="11754" xr:uid="{33D68940-2682-4F13-8797-3D937A8C6980}"/>
    <cellStyle name="Millares 6 2 2 2 4 4 2 2" xfId="33257" xr:uid="{30FC0A55-7959-470D-82A6-680ED645BA19}"/>
    <cellStyle name="Millares 6 2 2 2 4 4 3" xfId="18389" xr:uid="{B11CF47D-440D-44B0-BFC7-FB0165C8852E}"/>
    <cellStyle name="Millares 6 2 2 2 4 4 3 2" xfId="39892" xr:uid="{EE6CC6D9-7356-4A49-BD47-193E690E4473}"/>
    <cellStyle name="Millares 6 2 2 2 4 4 4" xfId="24994" xr:uid="{12CA3636-B439-448D-B3C3-F131271C7D8E}"/>
    <cellStyle name="Millares 6 2 2 2 4 4 5" xfId="46497" xr:uid="{F41114AA-C6F5-49E0-BC24-AB9003011A0B}"/>
    <cellStyle name="Millares 6 2 2 2 4 5" xfId="5627" xr:uid="{87020BE5-0C24-4548-8562-A9BD0AEE9946}"/>
    <cellStyle name="Millares 6 2 2 2 4 5 2" xfId="13893" xr:uid="{CC56CE51-17C5-4B6C-A2AB-08A45252AAA4}"/>
    <cellStyle name="Millares 6 2 2 2 4 5 2 2" xfId="35396" xr:uid="{2AC7C07F-9C16-4B0D-AD88-43D44100EA47}"/>
    <cellStyle name="Millares 6 2 2 2 4 5 3" xfId="20528" xr:uid="{4F019F95-DBC0-4085-A3CA-0BC26C8AA7A2}"/>
    <cellStyle name="Millares 6 2 2 2 4 5 3 2" xfId="42031" xr:uid="{A62B30FA-EEE3-410F-AFB4-72478DD8781F}"/>
    <cellStyle name="Millares 6 2 2 2 4 5 4" xfId="27133" xr:uid="{8E67FE59-0284-4AA3-A6E6-63E7144F9607}"/>
    <cellStyle name="Millares 6 2 2 2 4 5 5" xfId="48636" xr:uid="{F2C9C624-A618-401D-84D6-F8B95A01B505}"/>
    <cellStyle name="Millares 6 2 2 2 4 6" xfId="7268" xr:uid="{ECC4503A-2AB4-4DC6-A02A-DF3395D17DCF}"/>
    <cellStyle name="Millares 6 2 2 2 4 6 2" xfId="28771" xr:uid="{539CE786-9A1C-431C-A503-FBA26BA365AC}"/>
    <cellStyle name="Millares 6 2 2 2 4 7" xfId="8925" xr:uid="{9BCC31CA-A725-4850-AC99-CC75A004DF10}"/>
    <cellStyle name="Millares 6 2 2 2 4 7 2" xfId="30428" xr:uid="{360ADC18-66DE-4B56-943F-FA162E1B80CA}"/>
    <cellStyle name="Millares 6 2 2 2 4 8" xfId="15560" xr:uid="{341287B5-C4C6-4F7A-B992-3E2CEE99D035}"/>
    <cellStyle name="Millares 6 2 2 2 4 8 2" xfId="37063" xr:uid="{98C0A8D7-F939-4384-A10A-0739CC513E9F}"/>
    <cellStyle name="Millares 6 2 2 2 4 9" xfId="22165" xr:uid="{2130B8DD-40FB-4A01-AD89-983C52497389}"/>
    <cellStyle name="Millares 6 2 2 2 5" xfId="927" xr:uid="{DA2D779D-C7F0-4235-9BDD-66ED199838EE}"/>
    <cellStyle name="Millares 6 2 2 2 5 2" xfId="3756" xr:uid="{1F6B2041-F1E8-4CF5-8ED6-13420693D510}"/>
    <cellStyle name="Millares 6 2 2 2 5 2 2" xfId="12022" xr:uid="{BCFD6490-6CC9-4223-BE4C-624CA1FD82B9}"/>
    <cellStyle name="Millares 6 2 2 2 5 2 2 2" xfId="33525" xr:uid="{0415DEEC-C897-4928-8768-8F64B6634E58}"/>
    <cellStyle name="Millares 6 2 2 2 5 2 3" xfId="18657" xr:uid="{4AB704E7-821A-4809-BF11-6C80DE81B6FA}"/>
    <cellStyle name="Millares 6 2 2 2 5 2 3 2" xfId="40160" xr:uid="{63C89C65-93CD-4E84-8C20-9A4624849578}"/>
    <cellStyle name="Millares 6 2 2 2 5 2 4" xfId="25262" xr:uid="{CD80F85E-0C41-4C76-861F-F108CACCE0C8}"/>
    <cellStyle name="Millares 6 2 2 2 5 2 5" xfId="46765" xr:uid="{DE25A1C0-61B7-49EE-A907-C2DAACEDBD57}"/>
    <cellStyle name="Millares 6 2 2 2 5 3" xfId="5895" xr:uid="{02E3F99A-21EF-4E05-AC6F-8F2953B4C8C6}"/>
    <cellStyle name="Millares 6 2 2 2 5 3 2" xfId="14161" xr:uid="{7C9630A8-6C85-4EEB-832A-459F5EBB79A8}"/>
    <cellStyle name="Millares 6 2 2 2 5 3 2 2" xfId="35664" xr:uid="{0E11E499-DDDB-47B3-A585-A2AF5015E185}"/>
    <cellStyle name="Millares 6 2 2 2 5 3 3" xfId="20796" xr:uid="{82767CDD-E7EC-406A-991E-EBEE25A797EC}"/>
    <cellStyle name="Millares 6 2 2 2 5 3 3 2" xfId="42299" xr:uid="{BC725BC2-4EC4-4FEF-80EA-8B5172E944E6}"/>
    <cellStyle name="Millares 6 2 2 2 5 3 4" xfId="27401" xr:uid="{1AA52E98-C546-4950-A2FB-C1636242460B}"/>
    <cellStyle name="Millares 6 2 2 2 5 3 5" xfId="48904" xr:uid="{0A58DE5D-64C0-40BC-BFD9-8468B31E3808}"/>
    <cellStyle name="Millares 6 2 2 2 5 4" xfId="7536" xr:uid="{FE0FBECB-59E7-406A-A101-B7357DF35E9D}"/>
    <cellStyle name="Millares 6 2 2 2 5 4 2" xfId="29039" xr:uid="{69A13C1E-042C-4B78-8EB5-3BC45C6CC40F}"/>
    <cellStyle name="Millares 6 2 2 2 5 5" xfId="9193" xr:uid="{154E2FD7-6CFA-42E5-868C-5D885BC9CCD0}"/>
    <cellStyle name="Millares 6 2 2 2 5 5 2" xfId="30696" xr:uid="{2A63DDA1-0E2C-49BA-9D71-E0D69F8EFBE1}"/>
    <cellStyle name="Millares 6 2 2 2 5 6" xfId="15828" xr:uid="{1A0D825B-5433-4282-88EF-7DD6D1B78663}"/>
    <cellStyle name="Millares 6 2 2 2 5 6 2" xfId="37331" xr:uid="{912F437A-179D-418E-B1E1-6168D02EB4A9}"/>
    <cellStyle name="Millares 6 2 2 2 5 7" xfId="22433" xr:uid="{6E4326BF-8AA6-488F-9D7B-FF79E78BBC6B}"/>
    <cellStyle name="Millares 6 2 2 2 5 8" xfId="43936" xr:uid="{B1524FF1-13ED-4B6D-877F-8493AF2BB42F}"/>
    <cellStyle name="Millares 6 2 2 2 6" xfId="1188" xr:uid="{C7ED7F7C-6C16-427C-A248-91BD1F148D94}"/>
    <cellStyle name="Millares 6 2 2 2 6 2" xfId="4017" xr:uid="{47266E34-6708-4353-9015-D8FE5D27E2A5}"/>
    <cellStyle name="Millares 6 2 2 2 6 2 2" xfId="12283" xr:uid="{41018C2B-4320-475E-BB98-7C96ECA20F1B}"/>
    <cellStyle name="Millares 6 2 2 2 6 2 2 2" xfId="33786" xr:uid="{9936A649-7729-4688-932A-5D852D781B33}"/>
    <cellStyle name="Millares 6 2 2 2 6 2 3" xfId="18918" xr:uid="{6ABC59F3-40DD-4C78-9594-FAB27384ECEF}"/>
    <cellStyle name="Millares 6 2 2 2 6 2 3 2" xfId="40421" xr:uid="{146293BF-013F-429F-9FDD-43A4653AE5EB}"/>
    <cellStyle name="Millares 6 2 2 2 6 2 4" xfId="25523" xr:uid="{978C662B-6C29-4EF9-B47F-531445CEB22B}"/>
    <cellStyle name="Millares 6 2 2 2 6 2 5" xfId="47026" xr:uid="{ECCA7E9C-66CB-40C0-922A-7C2FB6DF85E6}"/>
    <cellStyle name="Millares 6 2 2 2 6 3" xfId="6156" xr:uid="{8C0AAFE5-FB6C-463F-A014-FB9CD0EE3259}"/>
    <cellStyle name="Millares 6 2 2 2 6 3 2" xfId="14422" xr:uid="{B0999745-4E6F-47E6-9490-8A4C2295D132}"/>
    <cellStyle name="Millares 6 2 2 2 6 3 2 2" xfId="35925" xr:uid="{02CEED0C-691B-4465-8FE7-821A6EFD86A0}"/>
    <cellStyle name="Millares 6 2 2 2 6 3 3" xfId="21057" xr:uid="{25227046-448B-4A54-B7DF-2D2E373EFFB9}"/>
    <cellStyle name="Millares 6 2 2 2 6 3 3 2" xfId="42560" xr:uid="{4A58D310-5870-473F-8E83-A46044C0E581}"/>
    <cellStyle name="Millares 6 2 2 2 6 3 4" xfId="27662" xr:uid="{03890423-5D03-4FBB-A3D8-BF221EEB5575}"/>
    <cellStyle name="Millares 6 2 2 2 6 3 5" xfId="49165" xr:uid="{8F757AD4-3655-4025-A189-BEEDD1EB3594}"/>
    <cellStyle name="Millares 6 2 2 2 6 4" xfId="7797" xr:uid="{EF157D63-4153-492C-8E5F-FB2BDFE57CFA}"/>
    <cellStyle name="Millares 6 2 2 2 6 4 2" xfId="29300" xr:uid="{3C43A063-95BE-4EB1-A369-331F372973F4}"/>
    <cellStyle name="Millares 6 2 2 2 6 5" xfId="9454" xr:uid="{EC307255-298E-4817-ADD3-5D760E01B2FC}"/>
    <cellStyle name="Millares 6 2 2 2 6 5 2" xfId="30957" xr:uid="{E6DB49BA-AC1E-47AD-9331-22A14277CE40}"/>
    <cellStyle name="Millares 6 2 2 2 6 6" xfId="16089" xr:uid="{FDD69CDA-F73A-4EB3-99B9-578BC06E04AA}"/>
    <cellStyle name="Millares 6 2 2 2 6 6 2" xfId="37592" xr:uid="{7533D29D-4206-4FB0-8D70-8720577ED89A}"/>
    <cellStyle name="Millares 6 2 2 2 6 7" xfId="22694" xr:uid="{18BEFE0E-4CFD-40E6-9ED5-7BA88A34F11B}"/>
    <cellStyle name="Millares 6 2 2 2 6 8" xfId="44197" xr:uid="{73137BD8-D254-40A1-9C75-84C0A03146DD}"/>
    <cellStyle name="Millares 6 2 2 2 7" xfId="1876" xr:uid="{B6C175D0-00EC-48DA-B684-0CA1F2B61FA2}"/>
    <cellStyle name="Millares 6 2 2 2 7 2" xfId="10142" xr:uid="{F3C823DA-2FA9-437E-82A9-B56A4D600A8B}"/>
    <cellStyle name="Millares 6 2 2 2 7 2 2" xfId="31645" xr:uid="{43817AF8-ED68-441E-9BC6-A1A780357061}"/>
    <cellStyle name="Millares 6 2 2 2 7 3" xfId="16777" xr:uid="{4B5BCA5D-AF63-4700-BCFC-FB79FBA1373B}"/>
    <cellStyle name="Millares 6 2 2 2 7 3 2" xfId="38280" xr:uid="{D7D3CB61-2FE0-4287-847D-E058827AE93B}"/>
    <cellStyle name="Millares 6 2 2 2 7 4" xfId="23382" xr:uid="{C4D4E2F6-5299-4102-862C-89E9B9C563D3}"/>
    <cellStyle name="Millares 6 2 2 2 7 5" xfId="44885" xr:uid="{C80CD710-3CD5-4C59-B0AE-C7E688B647C2}"/>
    <cellStyle name="Millares 6 2 2 2 8" xfId="2561" xr:uid="{931BAC55-0FF8-426E-857E-1469385A0622}"/>
    <cellStyle name="Millares 6 2 2 2 8 2" xfId="10827" xr:uid="{FD2B210C-6476-4115-81B0-136998739E69}"/>
    <cellStyle name="Millares 6 2 2 2 8 2 2" xfId="32330" xr:uid="{C872DD52-B59C-4868-A615-FDF85BC438F6}"/>
    <cellStyle name="Millares 6 2 2 2 8 3" xfId="17462" xr:uid="{DA7FC6D3-2361-4CF7-ACB2-766818E292F1}"/>
    <cellStyle name="Millares 6 2 2 2 8 3 2" xfId="38965" xr:uid="{2B0EA179-570D-48BB-A3E3-59129DC90485}"/>
    <cellStyle name="Millares 6 2 2 2 8 4" xfId="24067" xr:uid="{B0254609-55B0-4B28-8FE3-5DC05ADEA903}"/>
    <cellStyle name="Millares 6 2 2 2 8 5" xfId="45570" xr:uid="{B0E8A1FD-2071-4990-ABE7-95871FCC6ECB}"/>
    <cellStyle name="Millares 6 2 2 2 9" xfId="3072" xr:uid="{CC7BFF29-7464-462B-8EE1-9D66B3416CDA}"/>
    <cellStyle name="Millares 6 2 2 2 9 2" xfId="11338" xr:uid="{C555E323-FCC0-4E36-AEB8-340ED5D331CD}"/>
    <cellStyle name="Millares 6 2 2 2 9 2 2" xfId="32841" xr:uid="{6390B3B9-831F-441A-876D-B316392739EC}"/>
    <cellStyle name="Millares 6 2 2 2 9 3" xfId="17973" xr:uid="{EEFFDEFF-423A-4512-9FDA-095D4966E9F7}"/>
    <cellStyle name="Millares 6 2 2 2 9 3 2" xfId="39476" xr:uid="{B82BF22B-D4C0-449E-95D1-2A937201A782}"/>
    <cellStyle name="Millares 6 2 2 2 9 4" xfId="24578" xr:uid="{AA5AC0D0-0D19-4B2F-B327-CDB6D488055D}"/>
    <cellStyle name="Millares 6 2 2 2 9 5" xfId="46081" xr:uid="{594556DE-412B-4D84-BFF3-33734CAF065E}"/>
    <cellStyle name="Millares 6 2 2 3" xfId="465" xr:uid="{4EA3E4AF-E2CC-4A76-B710-8E19ED49266A}"/>
    <cellStyle name="Millares 6 2 2 3 10" xfId="7076" xr:uid="{750C0B24-1EE5-4B7C-8D1F-19A3837B57D8}"/>
    <cellStyle name="Millares 6 2 2 3 10 2" xfId="28579" xr:uid="{40CB1EDD-57AB-4293-88C2-EFD9B21032D5}"/>
    <cellStyle name="Millares 6 2 2 3 11" xfId="8732" xr:uid="{7C5D4703-4375-4327-976E-02BD389CFA34}"/>
    <cellStyle name="Millares 6 2 2 3 11 2" xfId="30235" xr:uid="{D1763224-6702-4457-A03E-E1070EB97AE9}"/>
    <cellStyle name="Millares 6 2 2 3 12" xfId="15368" xr:uid="{03F4215C-CD30-489E-89B1-CFEE83598A97}"/>
    <cellStyle name="Millares 6 2 2 3 12 2" xfId="36871" xr:uid="{7C9FB5EF-1104-4502-8072-3D841D773F21}"/>
    <cellStyle name="Millares 6 2 2 3 13" xfId="21973" xr:uid="{0FB80198-9569-43FA-98E1-A349BAFA4FB6}"/>
    <cellStyle name="Millares 6 2 2 3 14" xfId="43476" xr:uid="{9D6986AB-0B26-45BE-9180-4BF4B46BE653}"/>
    <cellStyle name="Millares 6 2 2 3 2" xfId="747" xr:uid="{C5DAC1EE-9285-4105-A9E8-110728A361F7}"/>
    <cellStyle name="Millares 6 2 2 3 2 10" xfId="15648" xr:uid="{B56A118C-449D-435E-BCAA-341E1DFBA0FB}"/>
    <cellStyle name="Millares 6 2 2 3 2 10 2" xfId="37151" xr:uid="{406F3565-19C9-4F9E-857F-4BA090CCBFDD}"/>
    <cellStyle name="Millares 6 2 2 3 2 11" xfId="22253" xr:uid="{C7ED0038-DA30-4D41-8661-796FF3C49B63}"/>
    <cellStyle name="Millares 6 2 2 3 2 12" xfId="43756" xr:uid="{3D3306E4-8E6C-4D6B-BDB8-08452EA909E4}"/>
    <cellStyle name="Millares 6 2 2 3 2 2" xfId="1693" xr:uid="{E48708A3-1B81-4B3A-A66F-472F76AC5109}"/>
    <cellStyle name="Millares 6 2 2 3 2 2 2" xfId="4522" xr:uid="{E8217464-7955-4593-8AC0-BA101B94029F}"/>
    <cellStyle name="Millares 6 2 2 3 2 2 2 2" xfId="12788" xr:uid="{A7450A6B-38DD-4B65-A8A4-C328530E6435}"/>
    <cellStyle name="Millares 6 2 2 3 2 2 2 2 2" xfId="34291" xr:uid="{B2AB45A4-E3DA-447E-BA7F-828D748ABE1B}"/>
    <cellStyle name="Millares 6 2 2 3 2 2 2 3" xfId="19423" xr:uid="{7B9EF7BE-AD19-4F05-BA1F-C86426AFF778}"/>
    <cellStyle name="Millares 6 2 2 3 2 2 2 3 2" xfId="40926" xr:uid="{06BA5F3F-8F72-4ACC-9926-5F6043ACA3DD}"/>
    <cellStyle name="Millares 6 2 2 3 2 2 2 4" xfId="26028" xr:uid="{32C790FD-B659-494C-9ACA-F34607B415B6}"/>
    <cellStyle name="Millares 6 2 2 3 2 2 2 5" xfId="47531" xr:uid="{93EEB8AA-DDC8-4E66-8D1B-25F42E68D0D8}"/>
    <cellStyle name="Millares 6 2 2 3 2 2 3" xfId="6661" xr:uid="{5FE96073-B8AC-4FDC-A318-6AF4976D4517}"/>
    <cellStyle name="Millares 6 2 2 3 2 2 3 2" xfId="14927" xr:uid="{DCAB751F-8E5D-4ABD-A364-35433D8F7592}"/>
    <cellStyle name="Millares 6 2 2 3 2 2 3 2 2" xfId="36430" xr:uid="{5C82DE21-0C0B-4320-AEEB-36EEBBA97E48}"/>
    <cellStyle name="Millares 6 2 2 3 2 2 3 3" xfId="21562" xr:uid="{AB65B293-8EB8-48C9-A612-685CB6B1F7A8}"/>
    <cellStyle name="Millares 6 2 2 3 2 2 3 3 2" xfId="43065" xr:uid="{4D170785-088F-40B9-AC04-0DB354F40072}"/>
    <cellStyle name="Millares 6 2 2 3 2 2 3 4" xfId="28167" xr:uid="{0D75269B-5AD5-46AE-B331-FA2CD1113E61}"/>
    <cellStyle name="Millares 6 2 2 3 2 2 3 5" xfId="49670" xr:uid="{A4CA4F44-A3D8-4A6C-868C-F884C83C218E}"/>
    <cellStyle name="Millares 6 2 2 3 2 2 4" xfId="8302" xr:uid="{96A6FB42-A4B0-475A-965D-F18DD695ED7F}"/>
    <cellStyle name="Millares 6 2 2 3 2 2 4 2" xfId="29805" xr:uid="{325C589D-CF6A-4F2C-A828-9B5F9B6CA04C}"/>
    <cellStyle name="Millares 6 2 2 3 2 2 5" xfId="9959" xr:uid="{6D24845C-19E8-45E3-BAD3-D52F2F88B454}"/>
    <cellStyle name="Millares 6 2 2 3 2 2 5 2" xfId="31462" xr:uid="{5E6BCBC2-C1C7-42BA-A66E-4B412356663E}"/>
    <cellStyle name="Millares 6 2 2 3 2 2 6" xfId="16594" xr:uid="{BE20AD86-4632-4DB9-8DBB-843FA5A89529}"/>
    <cellStyle name="Millares 6 2 2 3 2 2 6 2" xfId="38097" xr:uid="{2C82AC8A-F110-465E-AAF5-F4377FD3EDD2}"/>
    <cellStyle name="Millares 6 2 2 3 2 2 7" xfId="23199" xr:uid="{5B77A1B4-AA0F-4396-A7F2-1235EB497C85}"/>
    <cellStyle name="Millares 6 2 2 3 2 2 8" xfId="44702" xr:uid="{5C2D6537-14AC-4BA6-87D1-3DBF12DC2041}"/>
    <cellStyle name="Millares 6 2 2 3 2 3" xfId="2380" xr:uid="{EA160051-3BFD-4915-BFCC-FF69B38EC278}"/>
    <cellStyle name="Millares 6 2 2 3 2 3 2" xfId="10646" xr:uid="{2FBA3BD5-7186-42A9-B82B-B36081E77FEE}"/>
    <cellStyle name="Millares 6 2 2 3 2 3 2 2" xfId="32149" xr:uid="{51590C94-32BE-48B7-9708-28E2FAC5C2B1}"/>
    <cellStyle name="Millares 6 2 2 3 2 3 3" xfId="17281" xr:uid="{18D09E58-400E-41C4-9808-C44A747D3CC8}"/>
    <cellStyle name="Millares 6 2 2 3 2 3 3 2" xfId="38784" xr:uid="{92440AEA-749C-47FB-A74D-D1585073AF55}"/>
    <cellStyle name="Millares 6 2 2 3 2 3 4" xfId="23886" xr:uid="{B6CAB010-BA83-4458-96B1-7D111A2D0131}"/>
    <cellStyle name="Millares 6 2 2 3 2 3 5" xfId="45389" xr:uid="{88C634A5-F08C-4C25-BE47-C0AD1A8BBA54}"/>
    <cellStyle name="Millares 6 2 2 3 2 4" xfId="2897" xr:uid="{619D45EB-C0CC-41FE-B1BB-2BBF2ED591C7}"/>
    <cellStyle name="Millares 6 2 2 3 2 4 2" xfId="11163" xr:uid="{05AF44A6-B8ED-4AEC-B2BC-F71BF57BF753}"/>
    <cellStyle name="Millares 6 2 2 3 2 4 2 2" xfId="32666" xr:uid="{DB465504-9CED-4C65-9B68-81E3C89D7042}"/>
    <cellStyle name="Millares 6 2 2 3 2 4 3" xfId="17798" xr:uid="{59981E0F-8367-4A57-A173-31F47F2FF918}"/>
    <cellStyle name="Millares 6 2 2 3 2 4 3 2" xfId="39301" xr:uid="{6A8B3F34-2F26-4B35-A965-C1FB8E144D50}"/>
    <cellStyle name="Millares 6 2 2 3 2 4 4" xfId="24403" xr:uid="{24D6813B-CD1C-4957-8BB9-1FEAE5D48985}"/>
    <cellStyle name="Millares 6 2 2 3 2 4 5" xfId="45906" xr:uid="{AA2E342E-D95F-4D7C-8BE5-F1F8B2A95C07}"/>
    <cellStyle name="Millares 6 2 2 3 2 5" xfId="3576" xr:uid="{353A4A2B-51D2-4B48-9608-A31ED7688248}"/>
    <cellStyle name="Millares 6 2 2 3 2 5 2" xfId="11842" xr:uid="{69B49317-144B-4418-9B76-F05426227074}"/>
    <cellStyle name="Millares 6 2 2 3 2 5 2 2" xfId="33345" xr:uid="{4835E08F-8F9D-4101-8796-BC14AE9399AC}"/>
    <cellStyle name="Millares 6 2 2 3 2 5 3" xfId="18477" xr:uid="{74299419-7DAE-4C75-AD27-3E4FA2EF7119}"/>
    <cellStyle name="Millares 6 2 2 3 2 5 3 2" xfId="39980" xr:uid="{26B51241-D07C-4AC3-9A64-A14D0FC00668}"/>
    <cellStyle name="Millares 6 2 2 3 2 5 4" xfId="25082" xr:uid="{1008FB8C-EBA4-430B-8CF2-430BF60E4C2E}"/>
    <cellStyle name="Millares 6 2 2 3 2 5 5" xfId="46585" xr:uid="{DDCF910B-8925-4C85-B582-19BD5E48C15A}"/>
    <cellStyle name="Millares 6 2 2 3 2 6" xfId="5041" xr:uid="{7EFE46B9-041A-410C-A5A3-784882A0CC88}"/>
    <cellStyle name="Millares 6 2 2 3 2 6 2" xfId="13307" xr:uid="{E2F945E4-8EB5-4F4B-A228-681C9487BABD}"/>
    <cellStyle name="Millares 6 2 2 3 2 6 2 2" xfId="34810" xr:uid="{030D9807-E2D4-438D-B314-C7EA39E0BDEE}"/>
    <cellStyle name="Millares 6 2 2 3 2 6 3" xfId="19942" xr:uid="{74D5C84E-C019-4725-971B-B3EA0519D1A4}"/>
    <cellStyle name="Millares 6 2 2 3 2 6 3 2" xfId="41445" xr:uid="{4143B034-A4B2-436E-832C-65A9760C61CE}"/>
    <cellStyle name="Millares 6 2 2 3 2 6 4" xfId="26547" xr:uid="{074FE1E3-F8BD-4375-A591-BFB7AF6B1135}"/>
    <cellStyle name="Millares 6 2 2 3 2 6 5" xfId="48050" xr:uid="{1992EB22-4E3B-4BE4-9F3A-F1E234A6350C}"/>
    <cellStyle name="Millares 6 2 2 3 2 7" xfId="5715" xr:uid="{54736A19-B6F9-42D3-A84A-4FE9EBF5432A}"/>
    <cellStyle name="Millares 6 2 2 3 2 7 2" xfId="13981" xr:uid="{3A47553B-F5E7-4218-8AFE-97E716204709}"/>
    <cellStyle name="Millares 6 2 2 3 2 7 2 2" xfId="35484" xr:uid="{CDDF2036-60B0-4C56-9DA6-90E66B825473}"/>
    <cellStyle name="Millares 6 2 2 3 2 7 3" xfId="20616" xr:uid="{6F1E956F-BBAA-477E-BCF6-89DBD4E164F8}"/>
    <cellStyle name="Millares 6 2 2 3 2 7 3 2" xfId="42119" xr:uid="{35549E74-7379-4FB7-AA01-9A2DDCE9A131}"/>
    <cellStyle name="Millares 6 2 2 3 2 7 4" xfId="27221" xr:uid="{126374E3-B347-46D0-893D-FF9647E2AB67}"/>
    <cellStyle name="Millares 6 2 2 3 2 7 5" xfId="48724" xr:uid="{84FABD2D-3A8A-4059-BDDA-402FA676A0DA}"/>
    <cellStyle name="Millares 6 2 2 3 2 8" xfId="7356" xr:uid="{9055CB78-E3FE-434B-B5DB-52BE3FAD9941}"/>
    <cellStyle name="Millares 6 2 2 3 2 8 2" xfId="28859" xr:uid="{4EC118AC-A2A7-4CB1-8BD7-F805DC040110}"/>
    <cellStyle name="Millares 6 2 2 3 2 9" xfId="9013" xr:uid="{C25EB3DB-34BE-4222-80C4-AD11A1DFB8C7}"/>
    <cellStyle name="Millares 6 2 2 3 2 9 2" xfId="30516" xr:uid="{DF1C284B-84CD-4967-94E6-D0113546B996}"/>
    <cellStyle name="Millares 6 2 2 3 3" xfId="1017" xr:uid="{EEEE04EB-D51A-418F-B571-6465D651CD32}"/>
    <cellStyle name="Millares 6 2 2 3 3 2" xfId="3846" xr:uid="{DB122102-7D92-4FB5-BD5D-60514F4817F6}"/>
    <cellStyle name="Millares 6 2 2 3 3 2 2" xfId="12112" xr:uid="{2143BF89-2517-4E8C-942C-6A670CCA1C33}"/>
    <cellStyle name="Millares 6 2 2 3 3 2 2 2" xfId="33615" xr:uid="{0C64B404-B46B-4FDA-94FF-7BCB52755EAF}"/>
    <cellStyle name="Millares 6 2 2 3 3 2 3" xfId="18747" xr:uid="{8480ADCD-A553-4E80-8A5C-D2AAF3FBE926}"/>
    <cellStyle name="Millares 6 2 2 3 3 2 3 2" xfId="40250" xr:uid="{A58349EF-0694-4CE9-B4B1-923C2D27D5E7}"/>
    <cellStyle name="Millares 6 2 2 3 3 2 4" xfId="25352" xr:uid="{E2E37493-9045-4F58-A058-D9686DBCC9E9}"/>
    <cellStyle name="Millares 6 2 2 3 3 2 5" xfId="46855" xr:uid="{7127238E-0521-41B4-BF05-1955735EFB8B}"/>
    <cellStyle name="Millares 6 2 2 3 3 3" xfId="5985" xr:uid="{51CAA55F-F854-4C2B-9757-DDCAA40A94FE}"/>
    <cellStyle name="Millares 6 2 2 3 3 3 2" xfId="14251" xr:uid="{8B3A2E2A-13B7-46EB-9B74-01AD2CC20817}"/>
    <cellStyle name="Millares 6 2 2 3 3 3 2 2" xfId="35754" xr:uid="{6C9C10D7-BDA1-4A99-B80B-057C3A78CF95}"/>
    <cellStyle name="Millares 6 2 2 3 3 3 3" xfId="20886" xr:uid="{C6F028BB-FE26-45D1-87FE-E4400D808025}"/>
    <cellStyle name="Millares 6 2 2 3 3 3 3 2" xfId="42389" xr:uid="{DCBA6DB2-0407-478F-9AAE-55E8B011D27C}"/>
    <cellStyle name="Millares 6 2 2 3 3 3 4" xfId="27491" xr:uid="{52F55AE3-A997-4CC4-BA3A-D1EA52097BAB}"/>
    <cellStyle name="Millares 6 2 2 3 3 3 5" xfId="48994" xr:uid="{EB838FC8-572B-4275-AFC8-507F016FCC9A}"/>
    <cellStyle name="Millares 6 2 2 3 3 4" xfId="7626" xr:uid="{2C8CA623-4148-4E8E-A24F-D4F9D45FB707}"/>
    <cellStyle name="Millares 6 2 2 3 3 4 2" xfId="29129" xr:uid="{B46ED49F-8D42-49A8-964E-A7B08E01151D}"/>
    <cellStyle name="Millares 6 2 2 3 3 5" xfId="9283" xr:uid="{DAE3841C-7E61-4CFB-9A26-3C6DED100D59}"/>
    <cellStyle name="Millares 6 2 2 3 3 5 2" xfId="30786" xr:uid="{1FBCC081-83FB-4DF4-B443-3EC69E77BABB}"/>
    <cellStyle name="Millares 6 2 2 3 3 6" xfId="15918" xr:uid="{14A006C3-B037-4490-B385-2B061DAA79D9}"/>
    <cellStyle name="Millares 6 2 2 3 3 6 2" xfId="37421" xr:uid="{117FE1DC-BB86-44F4-942F-DE387365EE2C}"/>
    <cellStyle name="Millares 6 2 2 3 3 7" xfId="22523" xr:uid="{2E2F7195-4254-4F39-93F4-ECCF3F144C8E}"/>
    <cellStyle name="Millares 6 2 2 3 3 8" xfId="44026" xr:uid="{D48F470C-AB93-4094-B576-6368193EB5ED}"/>
    <cellStyle name="Millares 6 2 2 3 4" xfId="1413" xr:uid="{060D524B-92BF-48D6-B495-D33A3AFD77DB}"/>
    <cellStyle name="Millares 6 2 2 3 4 2" xfId="4242" xr:uid="{9B87B13B-E4A2-4ED5-8285-3807F8DE3514}"/>
    <cellStyle name="Millares 6 2 2 3 4 2 2" xfId="12508" xr:uid="{AC0F4F7F-5D15-41A8-A514-19F729012CCC}"/>
    <cellStyle name="Millares 6 2 2 3 4 2 2 2" xfId="34011" xr:uid="{D84BDB34-481A-4C52-B38A-CEC0972141CA}"/>
    <cellStyle name="Millares 6 2 2 3 4 2 3" xfId="19143" xr:uid="{675B7270-449C-4B76-BCC2-C60CF730A69F}"/>
    <cellStyle name="Millares 6 2 2 3 4 2 3 2" xfId="40646" xr:uid="{28E002C3-4477-4146-89C6-3476AD6CA29E}"/>
    <cellStyle name="Millares 6 2 2 3 4 2 4" xfId="25748" xr:uid="{061CD2DD-234B-47CA-85F9-7A05DFD8EF48}"/>
    <cellStyle name="Millares 6 2 2 3 4 2 5" xfId="47251" xr:uid="{23561A5F-293A-4E72-99C1-BF104E98F94A}"/>
    <cellStyle name="Millares 6 2 2 3 4 3" xfId="6381" xr:uid="{7E3D474D-7322-4C4A-B361-AC55ED5E8C03}"/>
    <cellStyle name="Millares 6 2 2 3 4 3 2" xfId="14647" xr:uid="{B75B0680-7681-4538-A469-675C6E816861}"/>
    <cellStyle name="Millares 6 2 2 3 4 3 2 2" xfId="36150" xr:uid="{8DB626B3-3D42-4C06-9C38-53956FF54EA2}"/>
    <cellStyle name="Millares 6 2 2 3 4 3 3" xfId="21282" xr:uid="{BE9DC45F-7052-4239-9508-08024F9A05CA}"/>
    <cellStyle name="Millares 6 2 2 3 4 3 3 2" xfId="42785" xr:uid="{55BAF66C-24C2-464A-9A60-8B51962C8866}"/>
    <cellStyle name="Millares 6 2 2 3 4 3 4" xfId="27887" xr:uid="{24332B8C-0E29-4A4E-8847-3EFB1C82EEAE}"/>
    <cellStyle name="Millares 6 2 2 3 4 3 5" xfId="49390" xr:uid="{A665F148-8639-4FEB-AF42-FD8A7A25BE7D}"/>
    <cellStyle name="Millares 6 2 2 3 4 4" xfId="8022" xr:uid="{B7BEBB1D-049E-485D-AFA6-E4044B00ACE4}"/>
    <cellStyle name="Millares 6 2 2 3 4 4 2" xfId="29525" xr:uid="{9683699C-4E09-4E96-8764-E927284126C3}"/>
    <cellStyle name="Millares 6 2 2 3 4 5" xfId="9679" xr:uid="{78668809-7E08-43A0-8ADD-317C39FF88E0}"/>
    <cellStyle name="Millares 6 2 2 3 4 5 2" xfId="31182" xr:uid="{E2E6ACA3-EBB7-414E-A3F7-D0B0BDDB7215}"/>
    <cellStyle name="Millares 6 2 2 3 4 6" xfId="16314" xr:uid="{778B958E-C8C0-40D6-B17D-3CA2DF01A2D5}"/>
    <cellStyle name="Millares 6 2 2 3 4 6 2" xfId="37817" xr:uid="{2A84D02A-FBE2-4652-8D58-778916E6FCA9}"/>
    <cellStyle name="Millares 6 2 2 3 4 7" xfId="22919" xr:uid="{59059822-A76E-4076-9D44-4AD55DFF6FCA}"/>
    <cellStyle name="Millares 6 2 2 3 4 8" xfId="44422" xr:uid="{DBAD3118-2D14-40E8-8039-C9E8621BFC28}"/>
    <cellStyle name="Millares 6 2 2 3 5" xfId="2100" xr:uid="{8FD1E06D-6A04-4054-9406-8F4821D876C2}"/>
    <cellStyle name="Millares 6 2 2 3 5 2" xfId="10366" xr:uid="{4DE4B913-CD77-4725-972E-4A60CAF6C5F6}"/>
    <cellStyle name="Millares 6 2 2 3 5 2 2" xfId="31869" xr:uid="{4E0FF88F-4930-4FD6-BE78-6880CF05B7B3}"/>
    <cellStyle name="Millares 6 2 2 3 5 3" xfId="17001" xr:uid="{B306B998-6F23-48FF-B7F0-875DC0D7C02B}"/>
    <cellStyle name="Millares 6 2 2 3 5 3 2" xfId="38504" xr:uid="{9A27F4B1-EA13-4B0F-811C-9704E7BE2B85}"/>
    <cellStyle name="Millares 6 2 2 3 5 4" xfId="23606" xr:uid="{792B4C30-BF8B-4508-91ED-DE98CEB349DE}"/>
    <cellStyle name="Millares 6 2 2 3 5 5" xfId="45109" xr:uid="{022A98D0-11B4-40AA-9301-4E97137CD10E}"/>
    <cellStyle name="Millares 6 2 2 3 6" xfId="2648" xr:uid="{411ABC14-9E70-46AD-B317-CF8ED87E7DD0}"/>
    <cellStyle name="Millares 6 2 2 3 6 2" xfId="10914" xr:uid="{46222A8B-5947-4F16-9439-FFF99B56E072}"/>
    <cellStyle name="Millares 6 2 2 3 6 2 2" xfId="32417" xr:uid="{D236527C-D91E-45B0-A391-C431BACD2117}"/>
    <cellStyle name="Millares 6 2 2 3 6 3" xfId="17549" xr:uid="{9AA49E86-392F-44A2-9BC1-D502B70F4672}"/>
    <cellStyle name="Millares 6 2 2 3 6 3 2" xfId="39052" xr:uid="{10F172BD-F87A-4535-92F0-838CDF5A3854}"/>
    <cellStyle name="Millares 6 2 2 3 6 4" xfId="24154" xr:uid="{1757C0B6-0ACD-498F-BE91-075042402D52}"/>
    <cellStyle name="Millares 6 2 2 3 6 5" xfId="45657" xr:uid="{972A55BD-FF2E-4608-8D84-A1969F98437D}"/>
    <cellStyle name="Millares 6 2 2 3 7" xfId="3296" xr:uid="{53790EE1-CBD0-4B79-85BC-BB703ACFFF42}"/>
    <cellStyle name="Millares 6 2 2 3 7 2" xfId="11562" xr:uid="{BEC334F5-F944-4220-A46C-D65107F825FF}"/>
    <cellStyle name="Millares 6 2 2 3 7 2 2" xfId="33065" xr:uid="{0B4C871B-9118-475A-AEE4-C6C4DF674EEC}"/>
    <cellStyle name="Millares 6 2 2 3 7 3" xfId="18197" xr:uid="{05C51C39-6AF4-45ED-A3EE-FCF0333C511A}"/>
    <cellStyle name="Millares 6 2 2 3 7 3 2" xfId="39700" xr:uid="{F67AFDB0-A6F7-4272-AEEE-F872E8830916}"/>
    <cellStyle name="Millares 6 2 2 3 7 4" xfId="24802" xr:uid="{8122DFF5-92B3-47DD-BDEF-0AC463E4564A}"/>
    <cellStyle name="Millares 6 2 2 3 7 5" xfId="46305" xr:uid="{04DC5883-D55C-4D41-B5FE-51CFDEFE4741}"/>
    <cellStyle name="Millares 6 2 2 3 8" xfId="4792" xr:uid="{DFDEA6E1-4E9F-4C1A-8F54-7B0EBF7AFBFD}"/>
    <cellStyle name="Millares 6 2 2 3 8 2" xfId="13058" xr:uid="{A9DF095F-4ED9-4CCE-932D-F2A666434849}"/>
    <cellStyle name="Millares 6 2 2 3 8 2 2" xfId="34561" xr:uid="{B04AA42B-7D51-49A7-9DDC-7C7498A85E43}"/>
    <cellStyle name="Millares 6 2 2 3 8 3" xfId="19693" xr:uid="{B15F5842-289B-4B92-9E93-16D702CDAFD7}"/>
    <cellStyle name="Millares 6 2 2 3 8 3 2" xfId="41196" xr:uid="{21686C3F-A54C-4E45-8666-BC0DE8320295}"/>
    <cellStyle name="Millares 6 2 2 3 8 4" xfId="26298" xr:uid="{B485ECB9-E76B-45EA-A8F2-7C81B08ED815}"/>
    <cellStyle name="Millares 6 2 2 3 8 5" xfId="47801" xr:uid="{C98C14EB-CB5E-4DC8-A71D-F8260AB43D2C}"/>
    <cellStyle name="Millares 6 2 2 3 9" xfId="5435" xr:uid="{F8A6A631-AF0F-4184-8481-5E63DE8C091A}"/>
    <cellStyle name="Millares 6 2 2 3 9 2" xfId="13701" xr:uid="{B7346BFF-A89C-494D-B2CF-B99B00E8288F}"/>
    <cellStyle name="Millares 6 2 2 3 9 2 2" xfId="35204" xr:uid="{DD88DDD2-CB82-4C05-8C9D-0A38436F2FB9}"/>
    <cellStyle name="Millares 6 2 2 3 9 3" xfId="20336" xr:uid="{D9A7779C-283E-4673-998D-BF9F8B315A42}"/>
    <cellStyle name="Millares 6 2 2 3 9 3 2" xfId="41839" xr:uid="{D4C1DB7A-EE4C-4D44-94DA-4C31AFDD31C7}"/>
    <cellStyle name="Millares 6 2 2 3 9 4" xfId="26941" xr:uid="{BB464FD7-343A-4F61-AF95-ED541A38F40A}"/>
    <cellStyle name="Millares 6 2 2 3 9 5" xfId="48444" xr:uid="{DC21542E-4853-497A-BB5D-9CE962B42B2C}"/>
    <cellStyle name="Millares 6 2 2 4" xfId="338" xr:uid="{B30817BC-181C-483F-B3AD-16C7FC308C37}"/>
    <cellStyle name="Millares 6 2 2 4 10" xfId="15241" xr:uid="{632EE0B1-89DF-4C19-AA0D-F4ADF661F855}"/>
    <cellStyle name="Millares 6 2 2 4 10 2" xfId="36744" xr:uid="{36FDAB79-6CEE-444D-82CF-8CC30B34F4FE}"/>
    <cellStyle name="Millares 6 2 2 4 11" xfId="21846" xr:uid="{8DA3E09E-B92F-4C88-BC61-B0717B2C57AB}"/>
    <cellStyle name="Millares 6 2 2 4 12" xfId="43349" xr:uid="{1182F321-27F5-417D-B1CD-62C3B18E6BCC}"/>
    <cellStyle name="Millares 6 2 2 4 2" xfId="1286" xr:uid="{CA19F2BA-0552-4464-A70C-49BF146854D9}"/>
    <cellStyle name="Millares 6 2 2 4 2 2" xfId="4115" xr:uid="{BD502808-76AC-458A-A43B-7B6E4636C7FF}"/>
    <cellStyle name="Millares 6 2 2 4 2 2 2" xfId="12381" xr:uid="{FE05BA9E-5B22-4004-BBB3-82AA213E95DE}"/>
    <cellStyle name="Millares 6 2 2 4 2 2 2 2" xfId="33884" xr:uid="{E6D3817D-E486-48F9-AA56-1EFB1CE1DD07}"/>
    <cellStyle name="Millares 6 2 2 4 2 2 3" xfId="19016" xr:uid="{EAC40EF0-F096-4C39-AB5F-BA55A14D341A}"/>
    <cellStyle name="Millares 6 2 2 4 2 2 3 2" xfId="40519" xr:uid="{77836A5E-9958-4C1F-A77B-2A5571C21800}"/>
    <cellStyle name="Millares 6 2 2 4 2 2 4" xfId="25621" xr:uid="{794A9519-46D5-44B1-ACCB-CDEEDE5D9D4B}"/>
    <cellStyle name="Millares 6 2 2 4 2 2 5" xfId="47124" xr:uid="{6C06153D-E661-412B-A5DD-28DB6B2B4091}"/>
    <cellStyle name="Millares 6 2 2 4 2 3" xfId="6254" xr:uid="{B190B6C6-5A05-452D-A8ED-12CEB5912AEA}"/>
    <cellStyle name="Millares 6 2 2 4 2 3 2" xfId="14520" xr:uid="{0FB201BE-2326-47F0-AB51-F497031EA66B}"/>
    <cellStyle name="Millares 6 2 2 4 2 3 2 2" xfId="36023" xr:uid="{67D91FB3-BFF2-4E33-B5E3-517D6AFA1566}"/>
    <cellStyle name="Millares 6 2 2 4 2 3 3" xfId="21155" xr:uid="{865B4E83-171E-409F-AF3D-21DEA4888281}"/>
    <cellStyle name="Millares 6 2 2 4 2 3 3 2" xfId="42658" xr:uid="{D60A02DD-DCBF-4D66-8CA4-DF0CD70F8D63}"/>
    <cellStyle name="Millares 6 2 2 4 2 3 4" xfId="27760" xr:uid="{320192C0-3DAC-4CE0-A217-BAF054BA2645}"/>
    <cellStyle name="Millares 6 2 2 4 2 3 5" xfId="49263" xr:uid="{7AEFF93A-1BEB-43E0-9FF3-331B35350D7E}"/>
    <cellStyle name="Millares 6 2 2 4 2 4" xfId="7895" xr:uid="{925EFB60-5198-4CA6-A701-C52DA9043CF9}"/>
    <cellStyle name="Millares 6 2 2 4 2 4 2" xfId="29398" xr:uid="{957DDEE3-D851-44A6-B9E4-E3B2F5835BEC}"/>
    <cellStyle name="Millares 6 2 2 4 2 5" xfId="9552" xr:uid="{95315C0E-463F-4B84-921F-FB76138D5782}"/>
    <cellStyle name="Millares 6 2 2 4 2 5 2" xfId="31055" xr:uid="{0EC0046E-E439-43CD-ACCB-73E1C3992CD3}"/>
    <cellStyle name="Millares 6 2 2 4 2 6" xfId="16187" xr:uid="{40566DAB-8AD8-46F4-A248-0E20D3C51B25}"/>
    <cellStyle name="Millares 6 2 2 4 2 6 2" xfId="37690" xr:uid="{12A58BF9-74FF-4AE9-8D6E-289860862CF6}"/>
    <cellStyle name="Millares 6 2 2 4 2 7" xfId="22792" xr:uid="{F07562FF-C94E-4862-92B9-F671392B7B59}"/>
    <cellStyle name="Millares 6 2 2 4 2 8" xfId="44295" xr:uid="{FA825252-5DED-44FF-BAC0-B57063B9EF98}"/>
    <cellStyle name="Millares 6 2 2 4 3" xfId="1973" xr:uid="{D37BBA78-071B-4267-A478-13F616E67250}"/>
    <cellStyle name="Millares 6 2 2 4 3 2" xfId="10239" xr:uid="{7B471784-F5EA-4B4B-BDF7-31138F047C8F}"/>
    <cellStyle name="Millares 6 2 2 4 3 2 2" xfId="31742" xr:uid="{BA3154BF-3056-4117-8F73-171331D752C3}"/>
    <cellStyle name="Millares 6 2 2 4 3 3" xfId="16874" xr:uid="{B2B8DD2E-A346-4C15-BD58-9123BCF5C3A3}"/>
    <cellStyle name="Millares 6 2 2 4 3 3 2" xfId="38377" xr:uid="{A52F8697-3913-4275-A88A-288FF5422BEB}"/>
    <cellStyle name="Millares 6 2 2 4 3 4" xfId="23479" xr:uid="{9B260FB0-864A-4AE0-BFBF-7CF186C9B842}"/>
    <cellStyle name="Millares 6 2 2 4 3 5" xfId="44982" xr:uid="{A9E8BDA6-BB30-4688-A65E-9027EAD84B2C}"/>
    <cellStyle name="Millares 6 2 2 4 4" xfId="2772" xr:uid="{E48D302C-C11F-4585-A2BE-8E8B652D82AA}"/>
    <cellStyle name="Millares 6 2 2 4 4 2" xfId="11038" xr:uid="{BEC14645-3115-439A-B8B5-72D09E61FC02}"/>
    <cellStyle name="Millares 6 2 2 4 4 2 2" xfId="32541" xr:uid="{B9B7C9BA-9FDA-4277-B356-E53656B044D8}"/>
    <cellStyle name="Millares 6 2 2 4 4 3" xfId="17673" xr:uid="{4562BFC8-8509-4ED2-B8BE-7A456C543FF8}"/>
    <cellStyle name="Millares 6 2 2 4 4 3 2" xfId="39176" xr:uid="{0442C37A-9169-46B3-990D-83F5074EE58E}"/>
    <cellStyle name="Millares 6 2 2 4 4 4" xfId="24278" xr:uid="{62FCB587-5577-4B9F-A32A-3625F27C6B56}"/>
    <cellStyle name="Millares 6 2 2 4 4 5" xfId="45781" xr:uid="{6C902CCB-E35B-4775-A92A-6BFABDCD6630}"/>
    <cellStyle name="Millares 6 2 2 4 5" xfId="3169" xr:uid="{6DF29C76-E9D5-4240-85A9-633AA21BFAC5}"/>
    <cellStyle name="Millares 6 2 2 4 5 2" xfId="11435" xr:uid="{0E06A5FA-1212-48C8-AD0E-8E1A69C48271}"/>
    <cellStyle name="Millares 6 2 2 4 5 2 2" xfId="32938" xr:uid="{B87E31E6-6551-4F68-B09D-940BF398EFDA}"/>
    <cellStyle name="Millares 6 2 2 4 5 3" xfId="18070" xr:uid="{1FF2CD4B-CAC9-4DC7-9A78-F4E9775E6BD8}"/>
    <cellStyle name="Millares 6 2 2 4 5 3 2" xfId="39573" xr:uid="{6BD1DD78-68D7-4352-A995-DAEFB90368CA}"/>
    <cellStyle name="Millares 6 2 2 4 5 4" xfId="24675" xr:uid="{C5E302CF-1D34-4EF0-AD21-1925C8B242AC}"/>
    <cellStyle name="Millares 6 2 2 4 5 5" xfId="46178" xr:uid="{B43FF800-124A-4665-A398-013B442FB35F}"/>
    <cellStyle name="Millares 6 2 2 4 6" xfId="4916" xr:uid="{A327C9AF-0D16-40EA-A576-296C6DB0F092}"/>
    <cellStyle name="Millares 6 2 2 4 6 2" xfId="13182" xr:uid="{F81469A1-27FE-49C1-8775-F942D8440609}"/>
    <cellStyle name="Millares 6 2 2 4 6 2 2" xfId="34685" xr:uid="{B4486079-480D-4E00-BE8A-E7F3D55D7F88}"/>
    <cellStyle name="Millares 6 2 2 4 6 3" xfId="19817" xr:uid="{2A234E50-A41D-492E-8E1E-D69E98285E25}"/>
    <cellStyle name="Millares 6 2 2 4 6 3 2" xfId="41320" xr:uid="{0DD29EF6-9F3E-4DF4-8E46-CC7856EA8B7C}"/>
    <cellStyle name="Millares 6 2 2 4 6 4" xfId="26422" xr:uid="{7179A0B3-1528-4ABB-A5ED-EF8685625177}"/>
    <cellStyle name="Millares 6 2 2 4 6 5" xfId="47925" xr:uid="{4F82233C-A92B-480C-AC69-8A3AE071FEAB}"/>
    <cellStyle name="Millares 6 2 2 4 7" xfId="5308" xr:uid="{16979B77-4F7E-48AB-93BE-71936B2078A9}"/>
    <cellStyle name="Millares 6 2 2 4 7 2" xfId="13574" xr:uid="{1276A53B-EC19-4780-8375-65648DA86A9A}"/>
    <cellStyle name="Millares 6 2 2 4 7 2 2" xfId="35077" xr:uid="{67B81CF2-4477-40B5-897E-B45FD01AF50A}"/>
    <cellStyle name="Millares 6 2 2 4 7 3" xfId="20209" xr:uid="{11EEBFB5-0A78-4AF6-9B8F-7F18C3EAA98B}"/>
    <cellStyle name="Millares 6 2 2 4 7 3 2" xfId="41712" xr:uid="{71565DAA-E3B6-418B-A60E-C8D86165D270}"/>
    <cellStyle name="Millares 6 2 2 4 7 4" xfId="26814" xr:uid="{3F3D1DA8-4C1A-4D81-AB10-ED38EBA2FB0B}"/>
    <cellStyle name="Millares 6 2 2 4 7 5" xfId="48317" xr:uid="{DFCC5772-A2A6-46B9-9302-4B07B1FA48B0}"/>
    <cellStyle name="Millares 6 2 2 4 8" xfId="6949" xr:uid="{5DC634A7-30D6-41DD-9EB6-DB2393BA65F2}"/>
    <cellStyle name="Millares 6 2 2 4 8 2" xfId="28452" xr:uid="{8C0E93EE-0BFD-4B6B-811E-7437341D7273}"/>
    <cellStyle name="Millares 6 2 2 4 9" xfId="8605" xr:uid="{149C3AB3-5BD5-4953-A83B-46F3E5804620}"/>
    <cellStyle name="Millares 6 2 2 4 9 2" xfId="30108" xr:uid="{10F8263C-8DC5-439B-8EEF-A127051C55D9}"/>
    <cellStyle name="Millares 6 2 2 5" xfId="622" xr:uid="{22159145-9744-4222-ADCA-A7E7610421FC}"/>
    <cellStyle name="Millares 6 2 2 5 10" xfId="43631" xr:uid="{D9F4E955-F5F9-48A4-8BB1-AF48110F7C73}"/>
    <cellStyle name="Millares 6 2 2 5 2" xfId="1568" xr:uid="{81084B37-FDD3-410C-9594-AC2073766901}"/>
    <cellStyle name="Millares 6 2 2 5 2 2" xfId="4397" xr:uid="{31FAF38F-5AE8-4879-9C82-EA5CBD1C2355}"/>
    <cellStyle name="Millares 6 2 2 5 2 2 2" xfId="12663" xr:uid="{B4BAB955-16F2-4C99-9628-B88F0898FEA1}"/>
    <cellStyle name="Millares 6 2 2 5 2 2 2 2" xfId="34166" xr:uid="{2418DB98-DD43-43DA-A8C2-B15433373EC9}"/>
    <cellStyle name="Millares 6 2 2 5 2 2 3" xfId="19298" xr:uid="{AE64AD42-B24B-4BD9-9D9F-83527B30DD4C}"/>
    <cellStyle name="Millares 6 2 2 5 2 2 3 2" xfId="40801" xr:uid="{C598739D-FE8D-4D77-92E7-E6254DCB6533}"/>
    <cellStyle name="Millares 6 2 2 5 2 2 4" xfId="25903" xr:uid="{03C9D8C5-2F80-4CF3-84FA-45E2D4047567}"/>
    <cellStyle name="Millares 6 2 2 5 2 2 5" xfId="47406" xr:uid="{FB697069-B7CF-414C-9222-8043DA0823BD}"/>
    <cellStyle name="Millares 6 2 2 5 2 3" xfId="6536" xr:uid="{D0EE11A2-4D9B-4240-8005-F84202A448ED}"/>
    <cellStyle name="Millares 6 2 2 5 2 3 2" xfId="14802" xr:uid="{3E2B87A7-7902-4893-A373-92EFE6A9BA6C}"/>
    <cellStyle name="Millares 6 2 2 5 2 3 2 2" xfId="36305" xr:uid="{AE4A338A-502C-4A78-9C26-8B5EBD2BEB5C}"/>
    <cellStyle name="Millares 6 2 2 5 2 3 3" xfId="21437" xr:uid="{6895388A-A9B1-4F54-BB6C-819D51495B41}"/>
    <cellStyle name="Millares 6 2 2 5 2 3 3 2" xfId="42940" xr:uid="{4CF7738F-E829-4EEC-B3B7-D42B1FE1C283}"/>
    <cellStyle name="Millares 6 2 2 5 2 3 4" xfId="28042" xr:uid="{407C7CBB-D269-4C39-B97A-75A6037DB32F}"/>
    <cellStyle name="Millares 6 2 2 5 2 3 5" xfId="49545" xr:uid="{AB11D47A-EFB7-4CEC-9D1E-AF0FAD7E36E0}"/>
    <cellStyle name="Millares 6 2 2 5 2 4" xfId="8177" xr:uid="{C3EF8365-6FE8-4B7F-A88E-7773E9DE7CDB}"/>
    <cellStyle name="Millares 6 2 2 5 2 4 2" xfId="29680" xr:uid="{36CC3810-7EAE-4FE9-A98F-2C16CC045FD7}"/>
    <cellStyle name="Millares 6 2 2 5 2 5" xfId="9834" xr:uid="{74B04330-4BB0-42CC-AE27-6EA3A1D886AC}"/>
    <cellStyle name="Millares 6 2 2 5 2 5 2" xfId="31337" xr:uid="{9F481AF0-5494-42F8-83A8-604660F2A89E}"/>
    <cellStyle name="Millares 6 2 2 5 2 6" xfId="16469" xr:uid="{2FE80EB8-1ADB-4FCF-A8AA-8FB88AF6643A}"/>
    <cellStyle name="Millares 6 2 2 5 2 6 2" xfId="37972" xr:uid="{D76ED32C-21FF-455C-BD3C-FCDC8A1CCAD5}"/>
    <cellStyle name="Millares 6 2 2 5 2 7" xfId="23074" xr:uid="{BCB4714A-1691-4B2D-A34C-AF9E3275F9C9}"/>
    <cellStyle name="Millares 6 2 2 5 2 8" xfId="44577" xr:uid="{2F46DB52-8C2A-4E01-8DA8-57B0D91047EA}"/>
    <cellStyle name="Millares 6 2 2 5 3" xfId="2255" xr:uid="{E11B51C7-9B57-4B2C-9242-EE83649FB819}"/>
    <cellStyle name="Millares 6 2 2 5 3 2" xfId="10521" xr:uid="{809BE0DA-152D-49F6-A4EF-D877566FDEC5}"/>
    <cellStyle name="Millares 6 2 2 5 3 2 2" xfId="32024" xr:uid="{D5F612D9-C78C-4D1A-A4DE-9D9C590C593E}"/>
    <cellStyle name="Millares 6 2 2 5 3 3" xfId="17156" xr:uid="{24DE1BDB-225C-4A0D-B578-1ACC3E5BFFAD}"/>
    <cellStyle name="Millares 6 2 2 5 3 3 2" xfId="38659" xr:uid="{E48BD228-708E-405A-9244-61E744ADA696}"/>
    <cellStyle name="Millares 6 2 2 5 3 4" xfId="23761" xr:uid="{660E28FF-A6BE-4926-88F4-5F3C0974FC7E}"/>
    <cellStyle name="Millares 6 2 2 5 3 5" xfId="45264" xr:uid="{A5472E85-41B7-4F10-882A-9EC7CA59F0BE}"/>
    <cellStyle name="Millares 6 2 2 5 4" xfId="3451" xr:uid="{A30D0FE4-6156-4AAF-8211-770250A5DE03}"/>
    <cellStyle name="Millares 6 2 2 5 4 2" xfId="11717" xr:uid="{F9E22C60-39CB-4A9B-87D0-330872C8A78B}"/>
    <cellStyle name="Millares 6 2 2 5 4 2 2" xfId="33220" xr:uid="{E89B9C7B-5BFA-49ED-8B40-77B1048E03CE}"/>
    <cellStyle name="Millares 6 2 2 5 4 3" xfId="18352" xr:uid="{0CF8DECA-F361-4B90-8388-0561F7CB732B}"/>
    <cellStyle name="Millares 6 2 2 5 4 3 2" xfId="39855" xr:uid="{5D766AFF-688C-4ED3-8ED3-4F2BA143EFBD}"/>
    <cellStyle name="Millares 6 2 2 5 4 4" xfId="24957" xr:uid="{4838F7A4-1796-4639-B23C-2146BFFF86EA}"/>
    <cellStyle name="Millares 6 2 2 5 4 5" xfId="46460" xr:uid="{91BCC20C-129B-408E-9D0E-5540F19CEDA1}"/>
    <cellStyle name="Millares 6 2 2 5 5" xfId="5590" xr:uid="{565EE59C-001A-4B0A-9FAF-D35CC37839D7}"/>
    <cellStyle name="Millares 6 2 2 5 5 2" xfId="13856" xr:uid="{33990ED3-3ECE-42AE-9958-6D346B50A57E}"/>
    <cellStyle name="Millares 6 2 2 5 5 2 2" xfId="35359" xr:uid="{7B714F80-DEC0-446A-87FF-F2ECCCC405FD}"/>
    <cellStyle name="Millares 6 2 2 5 5 3" xfId="20491" xr:uid="{D6610AF7-BCBF-4C46-A49C-06A8143E5DE5}"/>
    <cellStyle name="Millares 6 2 2 5 5 3 2" xfId="41994" xr:uid="{B5D2D4F1-F1D2-4570-9B07-6E5718B50F14}"/>
    <cellStyle name="Millares 6 2 2 5 5 4" xfId="27096" xr:uid="{680AD716-4CCA-4188-92BD-64D29549C7F7}"/>
    <cellStyle name="Millares 6 2 2 5 5 5" xfId="48599" xr:uid="{06F2EDF8-8425-456C-B64F-F9B5ACE4F313}"/>
    <cellStyle name="Millares 6 2 2 5 6" xfId="7231" xr:uid="{140EC44E-7366-4EEC-8887-C79A1DADF459}"/>
    <cellStyle name="Millares 6 2 2 5 6 2" xfId="28734" xr:uid="{52F05D19-2066-4817-B2A7-89779620A557}"/>
    <cellStyle name="Millares 6 2 2 5 7" xfId="8888" xr:uid="{61D4627F-2400-44A9-ADC8-A7EBEF2B58AA}"/>
    <cellStyle name="Millares 6 2 2 5 7 2" xfId="30391" xr:uid="{76CF7152-80E4-410D-B89C-42521F045916}"/>
    <cellStyle name="Millares 6 2 2 5 8" xfId="15523" xr:uid="{229DB889-A694-47B4-B5B1-B0717B6825A5}"/>
    <cellStyle name="Millares 6 2 2 5 8 2" xfId="37026" xr:uid="{EE9CD8B4-A755-45E0-9E54-A09433E2136F}"/>
    <cellStyle name="Millares 6 2 2 5 9" xfId="22128" xr:uid="{FD6AB36F-B0B5-499C-A046-4F6C42AB3200}"/>
    <cellStyle name="Millares 6 2 2 6" xfId="890" xr:uid="{E8B861B6-EE31-435E-8884-6ECDC37AE9C9}"/>
    <cellStyle name="Millares 6 2 2 6 2" xfId="3719" xr:uid="{99EEEEDF-C28B-4761-A5B3-E7CAA5832983}"/>
    <cellStyle name="Millares 6 2 2 6 2 2" xfId="11985" xr:uid="{B03F937F-453B-4124-8A59-A03A3DFF6867}"/>
    <cellStyle name="Millares 6 2 2 6 2 2 2" xfId="33488" xr:uid="{3A58350E-1E72-44A8-ACD7-F860206FBDD9}"/>
    <cellStyle name="Millares 6 2 2 6 2 3" xfId="18620" xr:uid="{D0629FD2-8222-47EC-A1A5-727EA099A6C1}"/>
    <cellStyle name="Millares 6 2 2 6 2 3 2" xfId="40123" xr:uid="{21D6F569-45E4-492A-A70B-926A7AB54D3C}"/>
    <cellStyle name="Millares 6 2 2 6 2 4" xfId="25225" xr:uid="{90886F4A-2831-4862-A76C-1EF2F2B391BC}"/>
    <cellStyle name="Millares 6 2 2 6 2 5" xfId="46728" xr:uid="{57267F84-BC11-4486-B60C-0DD6D288A40F}"/>
    <cellStyle name="Millares 6 2 2 6 3" xfId="5858" xr:uid="{B3478EEE-701C-463B-98EE-2595238B52D1}"/>
    <cellStyle name="Millares 6 2 2 6 3 2" xfId="14124" xr:uid="{03BC0E0A-1F47-4DEE-A12F-CA1031B5F56F}"/>
    <cellStyle name="Millares 6 2 2 6 3 2 2" xfId="35627" xr:uid="{C8765934-6F1A-482C-8D82-9220F1C658CE}"/>
    <cellStyle name="Millares 6 2 2 6 3 3" xfId="20759" xr:uid="{88EBBA92-FD78-49A9-A68C-D11F2F111C22}"/>
    <cellStyle name="Millares 6 2 2 6 3 3 2" xfId="42262" xr:uid="{5EA7D2D8-70FC-4887-8050-A0D4CC5D6CE2}"/>
    <cellStyle name="Millares 6 2 2 6 3 4" xfId="27364" xr:uid="{43996E9C-DF84-4216-B438-829A72C4CBA3}"/>
    <cellStyle name="Millares 6 2 2 6 3 5" xfId="48867" xr:uid="{2B068B4F-2B2F-4479-9632-7C601F8B810E}"/>
    <cellStyle name="Millares 6 2 2 6 4" xfId="7499" xr:uid="{211445BB-E086-452F-A01D-79F64983B43F}"/>
    <cellStyle name="Millares 6 2 2 6 4 2" xfId="29002" xr:uid="{68630BC3-3043-482D-B849-7CA600979A19}"/>
    <cellStyle name="Millares 6 2 2 6 5" xfId="9156" xr:uid="{9BEF1A5E-51A2-4C10-BCD3-04C5EBD3CCB8}"/>
    <cellStyle name="Millares 6 2 2 6 5 2" xfId="30659" xr:uid="{695211CE-2DA6-41A4-885F-A1648B365B35}"/>
    <cellStyle name="Millares 6 2 2 6 6" xfId="15791" xr:uid="{FD14D7F2-DB5C-469E-9C0B-54F4AC2D88AC}"/>
    <cellStyle name="Millares 6 2 2 6 6 2" xfId="37294" xr:uid="{F605F8F1-C7FA-42E5-8F2B-CF6103E709B3}"/>
    <cellStyle name="Millares 6 2 2 6 7" xfId="22396" xr:uid="{3E610465-9792-4B92-A0BE-D9265485353A}"/>
    <cellStyle name="Millares 6 2 2 6 8" xfId="43899" xr:uid="{0DF63789-E409-41AC-9759-178273D00129}"/>
    <cellStyle name="Millares 6 2 2 7" xfId="1151" xr:uid="{C7C2B750-EA1C-4F05-9CAD-65C1139E8565}"/>
    <cellStyle name="Millares 6 2 2 7 2" xfId="3980" xr:uid="{BC5AD575-5F02-419E-AD3A-ADC8C822245B}"/>
    <cellStyle name="Millares 6 2 2 7 2 2" xfId="12246" xr:uid="{FBC45C40-99C0-4FCF-9ACB-146D9F302460}"/>
    <cellStyle name="Millares 6 2 2 7 2 2 2" xfId="33749" xr:uid="{A231BDBC-2F9F-48CA-BE24-03A195567FFC}"/>
    <cellStyle name="Millares 6 2 2 7 2 3" xfId="18881" xr:uid="{79D5A151-237C-4015-9AE8-036256607CD5}"/>
    <cellStyle name="Millares 6 2 2 7 2 3 2" xfId="40384" xr:uid="{8D1E82C9-3585-4801-9B09-A86A7C82CA4A}"/>
    <cellStyle name="Millares 6 2 2 7 2 4" xfId="25486" xr:uid="{FDF294F3-33E5-42DC-AF12-E11F4CEABB55}"/>
    <cellStyle name="Millares 6 2 2 7 2 5" xfId="46989" xr:uid="{45414E8A-A0DF-4220-9B1D-266501AD806C}"/>
    <cellStyle name="Millares 6 2 2 7 3" xfId="6119" xr:uid="{02900DC0-D651-402D-B524-BA2B6738C88C}"/>
    <cellStyle name="Millares 6 2 2 7 3 2" xfId="14385" xr:uid="{D306E8AF-34F3-45EC-81DB-6D6AC62AA483}"/>
    <cellStyle name="Millares 6 2 2 7 3 2 2" xfId="35888" xr:uid="{CA76307E-8967-4C8C-8305-503F52F227D8}"/>
    <cellStyle name="Millares 6 2 2 7 3 3" xfId="21020" xr:uid="{9626A76E-34B4-490C-908A-8BC219BB907F}"/>
    <cellStyle name="Millares 6 2 2 7 3 3 2" xfId="42523" xr:uid="{D7459BF1-5252-4F6E-9AD4-7D148D65092A}"/>
    <cellStyle name="Millares 6 2 2 7 3 4" xfId="27625" xr:uid="{0118133A-4D23-4068-8AE6-2A0353CE9F71}"/>
    <cellStyle name="Millares 6 2 2 7 3 5" xfId="49128" xr:uid="{FF991E8C-6439-4F9E-B3A4-9D7B02771C14}"/>
    <cellStyle name="Millares 6 2 2 7 4" xfId="7760" xr:uid="{7F002FE6-CB42-488A-8F11-1911B164FAC6}"/>
    <cellStyle name="Millares 6 2 2 7 4 2" xfId="29263" xr:uid="{8EDB17AF-5FA9-4041-AEE4-128B23B2AD83}"/>
    <cellStyle name="Millares 6 2 2 7 5" xfId="9417" xr:uid="{7C212152-4D9B-4CB3-9EB9-C63FA3B58C53}"/>
    <cellStyle name="Millares 6 2 2 7 5 2" xfId="30920" xr:uid="{DD8BC907-A381-43EC-B828-BA0A221E1D8B}"/>
    <cellStyle name="Millares 6 2 2 7 6" xfId="16052" xr:uid="{813FDA3C-FAD0-4FB4-B1F3-C95CF8742310}"/>
    <cellStyle name="Millares 6 2 2 7 6 2" xfId="37555" xr:uid="{7F1057C2-A4B8-4D30-83B8-907A861765EB}"/>
    <cellStyle name="Millares 6 2 2 7 7" xfId="22657" xr:uid="{3C0D2BDF-DF2D-4B48-B3A2-4A6F71EC8D25}"/>
    <cellStyle name="Millares 6 2 2 7 8" xfId="44160" xr:uid="{E482EF7B-8A4E-4D13-9121-F3469D834DF6}"/>
    <cellStyle name="Millares 6 2 2 8" xfId="1839" xr:uid="{343F3892-D45D-4349-9649-E62A3CD92CBF}"/>
    <cellStyle name="Millares 6 2 2 8 2" xfId="10105" xr:uid="{4967ECA1-348F-4266-948A-621ACD5E265E}"/>
    <cellStyle name="Millares 6 2 2 8 2 2" xfId="31608" xr:uid="{B558865C-C9AC-40B3-9539-B3D5647FCACF}"/>
    <cellStyle name="Millares 6 2 2 8 3" xfId="16740" xr:uid="{A425C9F8-3296-4455-9C93-39635EE2B92C}"/>
    <cellStyle name="Millares 6 2 2 8 3 2" xfId="38243" xr:uid="{817EDAC4-6264-4644-B429-621BA3F61A29}"/>
    <cellStyle name="Millares 6 2 2 8 4" xfId="23345" xr:uid="{538A9077-713D-4AA0-890C-7B02F1994C0D}"/>
    <cellStyle name="Millares 6 2 2 8 5" xfId="44848" xr:uid="{AC741E3F-12CB-45D1-9200-37DE39AB70D4}"/>
    <cellStyle name="Millares 6 2 2 9" xfId="2524" xr:uid="{CA3EF27C-E3B8-42CC-9F05-4A5E9000D73A}"/>
    <cellStyle name="Millares 6 2 2 9 2" xfId="10790" xr:uid="{DE99167E-3A1D-4C13-8232-7C6D00812942}"/>
    <cellStyle name="Millares 6 2 2 9 2 2" xfId="32293" xr:uid="{8EFC20F1-E6E2-4926-857B-CA88A661EA51}"/>
    <cellStyle name="Millares 6 2 2 9 3" xfId="17425" xr:uid="{8B428B48-0306-4BF5-AD5A-9A416705A9B7}"/>
    <cellStyle name="Millares 6 2 2 9 3 2" xfId="38928" xr:uid="{5057CF58-638C-4AE6-A231-6E31622FF831}"/>
    <cellStyle name="Millares 6 2 2 9 4" xfId="24030" xr:uid="{2B279277-4DEC-4BDB-8E53-8E8E20C74C21}"/>
    <cellStyle name="Millares 6 2 2 9 5" xfId="45533" xr:uid="{CA980D2F-6736-4B24-A1CF-4DCD549142DC}"/>
    <cellStyle name="Millares 6 2 20" xfId="21695" xr:uid="{8423BDD6-5EE5-4475-AA9B-DC8C12E1257A}"/>
    <cellStyle name="Millares 6 2 21" xfId="43198" xr:uid="{C82EA0E0-D379-4395-BAD6-22BD581CB9D5}"/>
    <cellStyle name="Millares 6 2 3" xfId="152" xr:uid="{30DC8134-9A64-4160-8D86-530A7ADB1488}"/>
    <cellStyle name="Millares 6 2 3 10" xfId="4689" xr:uid="{64075510-7342-456A-BC73-D33F828C70CD}"/>
    <cellStyle name="Millares 6 2 3 10 2" xfId="12955" xr:uid="{5FAAD62D-D3DB-486E-9901-5303CAD60AC1}"/>
    <cellStyle name="Millares 6 2 3 10 2 2" xfId="34458" xr:uid="{736FD8EA-6131-49D9-8C96-1DD9B4B8D237}"/>
    <cellStyle name="Millares 6 2 3 10 3" xfId="19590" xr:uid="{B167163B-F506-4CE1-875E-80BC81008D93}"/>
    <cellStyle name="Millares 6 2 3 10 3 2" xfId="41093" xr:uid="{6A08834B-05EF-46BE-ABB8-52FA7BB43B49}"/>
    <cellStyle name="Millares 6 2 3 10 4" xfId="26195" xr:uid="{C8FDB12B-1FAA-43FA-A3CA-C2C83C36EA02}"/>
    <cellStyle name="Millares 6 2 3 10 5" xfId="47698" xr:uid="{5D95BDF4-DE37-441B-BF31-11B415CB8418}"/>
    <cellStyle name="Millares 6 2 3 11" xfId="5192" xr:uid="{00C698C0-EA39-411F-A1EC-0D8E776FBE61}"/>
    <cellStyle name="Millares 6 2 3 11 2" xfId="13458" xr:uid="{B0813B86-0D6F-487B-8C75-F75C2B4E2180}"/>
    <cellStyle name="Millares 6 2 3 11 2 2" xfId="34961" xr:uid="{D479D982-A18C-425D-A211-F534F4954397}"/>
    <cellStyle name="Millares 6 2 3 11 3" xfId="20093" xr:uid="{96E0FF75-FDBF-4A40-BF26-B9BDDE54A8E7}"/>
    <cellStyle name="Millares 6 2 3 11 3 2" xfId="41596" xr:uid="{08ED169A-D6FE-4885-B9BE-E13F8524108E}"/>
    <cellStyle name="Millares 6 2 3 11 4" xfId="26698" xr:uid="{D4218381-12EE-410F-905A-C2A76B428A5E}"/>
    <cellStyle name="Millares 6 2 3 11 5" xfId="48201" xr:uid="{6FCAB382-FD7F-4D27-9CD3-36451A138404}"/>
    <cellStyle name="Millares 6 2 3 12" xfId="6833" xr:uid="{E18D04CC-92CE-47CA-AFC3-7CBC9322A2EF}"/>
    <cellStyle name="Millares 6 2 3 12 2" xfId="28336" xr:uid="{AC1CB983-F9CE-4DEA-8B31-09040C3A8608}"/>
    <cellStyle name="Millares 6 2 3 13" xfId="8487" xr:uid="{7F486F54-146B-4731-8675-297FD1B1F2F0}"/>
    <cellStyle name="Millares 6 2 3 13 2" xfId="29990" xr:uid="{7616CB96-58A9-43AA-A34F-D05848682B9F}"/>
    <cellStyle name="Millares 6 2 3 14" xfId="15126" xr:uid="{A8258542-FFFB-481C-A482-0592E9558441}"/>
    <cellStyle name="Millares 6 2 3 14 2" xfId="36629" xr:uid="{956C3197-0751-4D9E-A1F6-A426BA6A37EB}"/>
    <cellStyle name="Millares 6 2 3 15" xfId="21731" xr:uid="{60A354F2-312C-4871-9A57-A29830A7C0EA}"/>
    <cellStyle name="Millares 6 2 3 16" xfId="43234" xr:uid="{A3425C9A-48FC-4D02-9D06-463F597518D4}"/>
    <cellStyle name="Millares 6 2 3 2" xfId="484" xr:uid="{BEDB1EB2-334C-4E54-A4A0-7E9857BFD4F4}"/>
    <cellStyle name="Millares 6 2 3 2 10" xfId="7095" xr:uid="{3D8CEC95-2F3D-45F3-982D-A264CE9F6D2F}"/>
    <cellStyle name="Millares 6 2 3 2 10 2" xfId="28598" xr:uid="{2397413C-EE33-4EB2-AEC3-1DAFB8DB9C11}"/>
    <cellStyle name="Millares 6 2 3 2 11" xfId="8751" xr:uid="{A63E377C-23BF-4D1E-80DF-CC9CC33F589A}"/>
    <cellStyle name="Millares 6 2 3 2 11 2" xfId="30254" xr:uid="{FD0E9327-B9E2-49B8-AC21-BE036CA0E51C}"/>
    <cellStyle name="Millares 6 2 3 2 12" xfId="15387" xr:uid="{D22326EB-C270-4C33-AE0B-6D1015F7297D}"/>
    <cellStyle name="Millares 6 2 3 2 12 2" xfId="36890" xr:uid="{D69869B9-3E45-4B0A-BF5A-9D75F859CE2A}"/>
    <cellStyle name="Millares 6 2 3 2 13" xfId="21992" xr:uid="{642AD170-E217-4163-BDE3-D22744513FA7}"/>
    <cellStyle name="Millares 6 2 3 2 14" xfId="43495" xr:uid="{432D8E30-E0AE-4588-8AFF-7EBBC3069FC0}"/>
    <cellStyle name="Millares 6 2 3 2 2" xfId="766" xr:uid="{03C3465C-46DD-4795-9453-7391F1C6683E}"/>
    <cellStyle name="Millares 6 2 3 2 2 10" xfId="15667" xr:uid="{AA2B617B-0F8E-475E-9340-D1A842F4CCCF}"/>
    <cellStyle name="Millares 6 2 3 2 2 10 2" xfId="37170" xr:uid="{B676424D-925F-4505-B1C0-FA4A31EC19AB}"/>
    <cellStyle name="Millares 6 2 3 2 2 11" xfId="22272" xr:uid="{E75A9C34-8E05-41A9-BB6D-AE60B14AE8ED}"/>
    <cellStyle name="Millares 6 2 3 2 2 12" xfId="43775" xr:uid="{1B91669D-3A85-46A8-BC8E-0EDA65082C79}"/>
    <cellStyle name="Millares 6 2 3 2 2 2" xfId="1712" xr:uid="{4C1F11F1-D3D8-4F52-91CE-A4380E47E644}"/>
    <cellStyle name="Millares 6 2 3 2 2 2 2" xfId="4541" xr:uid="{5D71E35B-ECE9-416C-90F5-EBB5244F9FE7}"/>
    <cellStyle name="Millares 6 2 3 2 2 2 2 2" xfId="12807" xr:uid="{7EEDE8F7-BF24-42A9-9928-8466FF2306F0}"/>
    <cellStyle name="Millares 6 2 3 2 2 2 2 2 2" xfId="34310" xr:uid="{E1766EB7-1481-4507-860E-FF66AC3BA26A}"/>
    <cellStyle name="Millares 6 2 3 2 2 2 2 3" xfId="19442" xr:uid="{98A5B26D-B4ED-450A-B05C-17487818EF03}"/>
    <cellStyle name="Millares 6 2 3 2 2 2 2 3 2" xfId="40945" xr:uid="{444AFC59-F154-4E17-A116-05A3459AAA62}"/>
    <cellStyle name="Millares 6 2 3 2 2 2 2 4" xfId="26047" xr:uid="{CB16A0DD-3EDD-4F0B-A4A3-6C876891B2E9}"/>
    <cellStyle name="Millares 6 2 3 2 2 2 2 5" xfId="47550" xr:uid="{EAFDD9F9-6822-448B-B1DB-D553692F3DE1}"/>
    <cellStyle name="Millares 6 2 3 2 2 2 3" xfId="6680" xr:uid="{562701AB-AFE3-4722-84A9-0AED93CE2E10}"/>
    <cellStyle name="Millares 6 2 3 2 2 2 3 2" xfId="14946" xr:uid="{51307B9B-357C-4FD0-812F-F69418C7F19C}"/>
    <cellStyle name="Millares 6 2 3 2 2 2 3 2 2" xfId="36449" xr:uid="{7A7CD972-E1CF-4EE1-8BB6-B275B98CBA46}"/>
    <cellStyle name="Millares 6 2 3 2 2 2 3 3" xfId="21581" xr:uid="{648FCAE5-47CF-4EDA-8752-74C7E8774AE4}"/>
    <cellStyle name="Millares 6 2 3 2 2 2 3 3 2" xfId="43084" xr:uid="{1290F6F0-56D9-4BD7-9579-CBB38547653E}"/>
    <cellStyle name="Millares 6 2 3 2 2 2 3 4" xfId="28186" xr:uid="{74915F80-A008-420F-847E-2D61282787DC}"/>
    <cellStyle name="Millares 6 2 3 2 2 2 3 5" xfId="49689" xr:uid="{6F4263A8-CB12-4DBA-A97D-A0A3996C83BA}"/>
    <cellStyle name="Millares 6 2 3 2 2 2 4" xfId="8321" xr:uid="{F7D1AA18-DAA9-466D-8FD5-879A06040909}"/>
    <cellStyle name="Millares 6 2 3 2 2 2 4 2" xfId="29824" xr:uid="{9AEF03AF-E26D-4736-B819-64813B4CA8BF}"/>
    <cellStyle name="Millares 6 2 3 2 2 2 5" xfId="9978" xr:uid="{1CBD8BFB-50D3-47C1-87C7-2263A09596F4}"/>
    <cellStyle name="Millares 6 2 3 2 2 2 5 2" xfId="31481" xr:uid="{38F86BC5-2517-4048-85F9-1DBB44EAB745}"/>
    <cellStyle name="Millares 6 2 3 2 2 2 6" xfId="16613" xr:uid="{A54CC7CE-C134-4A33-90F7-9CCD95DD4645}"/>
    <cellStyle name="Millares 6 2 3 2 2 2 6 2" xfId="38116" xr:uid="{DF02FE60-7DE1-4758-A48B-07FCB01E8AD9}"/>
    <cellStyle name="Millares 6 2 3 2 2 2 7" xfId="23218" xr:uid="{E4B114D2-716E-47B6-8B06-89296CB0F450}"/>
    <cellStyle name="Millares 6 2 3 2 2 2 8" xfId="44721" xr:uid="{28EBE3A8-1E25-42ED-A7BB-EA348F8463A1}"/>
    <cellStyle name="Millares 6 2 3 2 2 3" xfId="2399" xr:uid="{7558CBCD-F485-4DA0-8140-241C10F1B0F0}"/>
    <cellStyle name="Millares 6 2 3 2 2 3 2" xfId="10665" xr:uid="{9A1539D3-8F1A-401A-829E-1DC04006B618}"/>
    <cellStyle name="Millares 6 2 3 2 2 3 2 2" xfId="32168" xr:uid="{3E92F122-5730-4E4A-ACF0-58FE478807BA}"/>
    <cellStyle name="Millares 6 2 3 2 2 3 3" xfId="17300" xr:uid="{22CC7820-B915-4DA8-B32F-F8E5F59CB319}"/>
    <cellStyle name="Millares 6 2 3 2 2 3 3 2" xfId="38803" xr:uid="{C9F10ADB-EECE-4C07-81C3-4A6030D92F28}"/>
    <cellStyle name="Millares 6 2 3 2 2 3 4" xfId="23905" xr:uid="{D6DDCD33-C76C-4452-9672-5E0797A8B67E}"/>
    <cellStyle name="Millares 6 2 3 2 2 3 5" xfId="45408" xr:uid="{B0EEC8F2-EE30-4FAB-BB68-452C733A01F5}"/>
    <cellStyle name="Millares 6 2 3 2 2 4" xfId="2916" xr:uid="{6FF6EB7B-5E0D-4255-BD4C-1EAF77F18F80}"/>
    <cellStyle name="Millares 6 2 3 2 2 4 2" xfId="11182" xr:uid="{616E611F-5BAC-4320-A3E1-ED351648A8CA}"/>
    <cellStyle name="Millares 6 2 3 2 2 4 2 2" xfId="32685" xr:uid="{B7DBE010-830A-4832-9313-501F54C6E68B}"/>
    <cellStyle name="Millares 6 2 3 2 2 4 3" xfId="17817" xr:uid="{398896C4-36B8-4BA2-9A89-0D05631C7466}"/>
    <cellStyle name="Millares 6 2 3 2 2 4 3 2" xfId="39320" xr:uid="{EF0F5C53-CFD5-472B-A3C6-AAC13CB75BD8}"/>
    <cellStyle name="Millares 6 2 3 2 2 4 4" xfId="24422" xr:uid="{B11BCA80-2FC8-49FE-83AF-EE8690B491B0}"/>
    <cellStyle name="Millares 6 2 3 2 2 4 5" xfId="45925" xr:uid="{7AD31276-36A5-4194-B93B-77F2D92BC825}"/>
    <cellStyle name="Millares 6 2 3 2 2 5" xfId="3595" xr:uid="{EF6BFB2C-F183-44F5-8AE6-391621DE6498}"/>
    <cellStyle name="Millares 6 2 3 2 2 5 2" xfId="11861" xr:uid="{CD0239F4-489F-49B7-9DDA-1FED2C9A6A09}"/>
    <cellStyle name="Millares 6 2 3 2 2 5 2 2" xfId="33364" xr:uid="{AFB6DD95-9A8F-4CC2-9E67-AF3BDD325056}"/>
    <cellStyle name="Millares 6 2 3 2 2 5 3" xfId="18496" xr:uid="{7ABDC7C6-B4A8-4F13-AF14-18E19CE1B8A0}"/>
    <cellStyle name="Millares 6 2 3 2 2 5 3 2" xfId="39999" xr:uid="{828E8BBB-CE78-4B3F-8F67-E4A50B376D3E}"/>
    <cellStyle name="Millares 6 2 3 2 2 5 4" xfId="25101" xr:uid="{CA50685F-EB2F-42B4-BBBD-0EAB24D4FBCC}"/>
    <cellStyle name="Millares 6 2 3 2 2 5 5" xfId="46604" xr:uid="{6FD8BD14-AE67-4919-BBCE-9DBF03C7E538}"/>
    <cellStyle name="Millares 6 2 3 2 2 6" xfId="5060" xr:uid="{1522748A-DF1E-4693-836D-08D52E26877C}"/>
    <cellStyle name="Millares 6 2 3 2 2 6 2" xfId="13326" xr:uid="{F4A88137-D05C-4B88-9E00-ECB2712459AE}"/>
    <cellStyle name="Millares 6 2 3 2 2 6 2 2" xfId="34829" xr:uid="{A3959DBA-3F88-4092-9AEC-3CC2B3CFCA1B}"/>
    <cellStyle name="Millares 6 2 3 2 2 6 3" xfId="19961" xr:uid="{27D4E508-DED9-4D46-AEEB-D2E5C29A8942}"/>
    <cellStyle name="Millares 6 2 3 2 2 6 3 2" xfId="41464" xr:uid="{E9B506DD-FEA9-463C-85FD-58134A226A2C}"/>
    <cellStyle name="Millares 6 2 3 2 2 6 4" xfId="26566" xr:uid="{C386D0E3-7457-4E32-9520-4CF0AEC58166}"/>
    <cellStyle name="Millares 6 2 3 2 2 6 5" xfId="48069" xr:uid="{5A899E4C-55C6-4E8B-A0D7-FE7774B48663}"/>
    <cellStyle name="Millares 6 2 3 2 2 7" xfId="5734" xr:uid="{DD38275B-AAC2-4DF1-89ED-344F0627BC93}"/>
    <cellStyle name="Millares 6 2 3 2 2 7 2" xfId="14000" xr:uid="{A9C4F17B-E292-4B2B-8F8B-DAB9252B3664}"/>
    <cellStyle name="Millares 6 2 3 2 2 7 2 2" xfId="35503" xr:uid="{0068D026-4EB7-42B8-AEBF-8C245A4040D9}"/>
    <cellStyle name="Millares 6 2 3 2 2 7 3" xfId="20635" xr:uid="{C26958B9-DA8B-4017-97DA-1834B840975C}"/>
    <cellStyle name="Millares 6 2 3 2 2 7 3 2" xfId="42138" xr:uid="{8D6F9A7D-35D4-45FB-BE53-E77C9823E42B}"/>
    <cellStyle name="Millares 6 2 3 2 2 7 4" xfId="27240" xr:uid="{519046B3-DC86-4BC5-B0FB-4491EB0B8464}"/>
    <cellStyle name="Millares 6 2 3 2 2 7 5" xfId="48743" xr:uid="{97ADC7AD-EF60-4867-A9CF-9701EB314F74}"/>
    <cellStyle name="Millares 6 2 3 2 2 8" xfId="7375" xr:uid="{48C3CA60-6F50-433E-84E7-6F0A1A212D64}"/>
    <cellStyle name="Millares 6 2 3 2 2 8 2" xfId="28878" xr:uid="{E1220D98-C7A8-4B15-8718-52BBD715B975}"/>
    <cellStyle name="Millares 6 2 3 2 2 9" xfId="9032" xr:uid="{8666327F-6C44-431C-AC20-95C2653AACF5}"/>
    <cellStyle name="Millares 6 2 3 2 2 9 2" xfId="30535" xr:uid="{05E86C7B-8B4B-413A-830E-11252D4D7785}"/>
    <cellStyle name="Millares 6 2 3 2 3" xfId="1036" xr:uid="{6B636F12-51AF-4F2F-A868-F1325111D0C1}"/>
    <cellStyle name="Millares 6 2 3 2 3 2" xfId="3865" xr:uid="{E250302C-8B39-44D3-B53C-89711141528E}"/>
    <cellStyle name="Millares 6 2 3 2 3 2 2" xfId="12131" xr:uid="{28EA855D-7E8F-4946-87F7-E032CD74123A}"/>
    <cellStyle name="Millares 6 2 3 2 3 2 2 2" xfId="33634" xr:uid="{6B87E551-7EA2-45B2-A683-A6BAB46B65B6}"/>
    <cellStyle name="Millares 6 2 3 2 3 2 3" xfId="18766" xr:uid="{B54A4C6E-9DC7-4717-B3CE-9BEE6389DA2E}"/>
    <cellStyle name="Millares 6 2 3 2 3 2 3 2" xfId="40269" xr:uid="{0C2D32AC-C5AA-418C-96A7-46D6E1F30D8D}"/>
    <cellStyle name="Millares 6 2 3 2 3 2 4" xfId="25371" xr:uid="{311B1B6C-3AFE-4B21-9EAA-39E42D1091D4}"/>
    <cellStyle name="Millares 6 2 3 2 3 2 5" xfId="46874" xr:uid="{FA0E7978-CF57-4F09-A7C0-FD700C7F6C52}"/>
    <cellStyle name="Millares 6 2 3 2 3 3" xfId="6004" xr:uid="{C81780A2-12C8-4900-9245-EE23395F9E17}"/>
    <cellStyle name="Millares 6 2 3 2 3 3 2" xfId="14270" xr:uid="{AF06BE90-F3DE-4F5F-9324-8F2DE31DAE5B}"/>
    <cellStyle name="Millares 6 2 3 2 3 3 2 2" xfId="35773" xr:uid="{CA89AEEC-F4C9-4A0A-87B9-33F38BF14C32}"/>
    <cellStyle name="Millares 6 2 3 2 3 3 3" xfId="20905" xr:uid="{710CD7D7-25BA-4628-AA5A-BBE49D13F608}"/>
    <cellStyle name="Millares 6 2 3 2 3 3 3 2" xfId="42408" xr:uid="{238ABB69-6A31-4F3D-8453-F568513913C5}"/>
    <cellStyle name="Millares 6 2 3 2 3 3 4" xfId="27510" xr:uid="{DB82D701-E22C-49EF-B65A-B26DDDA3DF76}"/>
    <cellStyle name="Millares 6 2 3 2 3 3 5" xfId="49013" xr:uid="{66A739F3-3453-42C3-A468-3BA48D92E666}"/>
    <cellStyle name="Millares 6 2 3 2 3 4" xfId="7645" xr:uid="{CC4AA57F-EFFE-4E55-A619-05ADC6B58088}"/>
    <cellStyle name="Millares 6 2 3 2 3 4 2" xfId="29148" xr:uid="{C90A96DA-3732-4369-8EF9-2C192CEFE8B7}"/>
    <cellStyle name="Millares 6 2 3 2 3 5" xfId="9302" xr:uid="{C2F3CD9B-1FA5-41A7-95E0-1B4511488AF5}"/>
    <cellStyle name="Millares 6 2 3 2 3 5 2" xfId="30805" xr:uid="{B9212431-6AAE-477C-B139-7E1B602CB125}"/>
    <cellStyle name="Millares 6 2 3 2 3 6" xfId="15937" xr:uid="{9E3802B5-7FB9-4BA7-93E0-4A08676F110E}"/>
    <cellStyle name="Millares 6 2 3 2 3 6 2" xfId="37440" xr:uid="{D8CB358D-B9B7-40C7-9EA1-EEA7F2FF88C4}"/>
    <cellStyle name="Millares 6 2 3 2 3 7" xfId="22542" xr:uid="{4A2A1674-9DD0-4ECC-93EA-9A3F09BF04CA}"/>
    <cellStyle name="Millares 6 2 3 2 3 8" xfId="44045" xr:uid="{F7EEAFBF-6AF8-4590-8F72-F64AB147CEA4}"/>
    <cellStyle name="Millares 6 2 3 2 4" xfId="1432" xr:uid="{B2C2DD51-DE04-4F84-94B2-A2C47E6A9A85}"/>
    <cellStyle name="Millares 6 2 3 2 4 2" xfId="4261" xr:uid="{A89575B0-E97B-454A-BC94-8D189A32150B}"/>
    <cellStyle name="Millares 6 2 3 2 4 2 2" xfId="12527" xr:uid="{21F71D11-A04C-4E3D-97AE-9CA95DC43F3D}"/>
    <cellStyle name="Millares 6 2 3 2 4 2 2 2" xfId="34030" xr:uid="{6BE97A6D-61C6-4266-93CC-6B8ACE80B565}"/>
    <cellStyle name="Millares 6 2 3 2 4 2 3" xfId="19162" xr:uid="{CFAEFFF2-7F47-45E8-840B-EEB0407BA189}"/>
    <cellStyle name="Millares 6 2 3 2 4 2 3 2" xfId="40665" xr:uid="{D66D4B97-CC45-4773-BF01-055CDCB029A9}"/>
    <cellStyle name="Millares 6 2 3 2 4 2 4" xfId="25767" xr:uid="{3DD7A6F8-1910-4B75-8856-E9BA7C032EE4}"/>
    <cellStyle name="Millares 6 2 3 2 4 2 5" xfId="47270" xr:uid="{4990869B-D962-4044-BA6C-67C4CA307064}"/>
    <cellStyle name="Millares 6 2 3 2 4 3" xfId="6400" xr:uid="{5BEA7946-D6B2-4B6E-9D8A-2A65840A5B4D}"/>
    <cellStyle name="Millares 6 2 3 2 4 3 2" xfId="14666" xr:uid="{A88CBFC2-8832-4C39-ABD0-7DC0F4BEA448}"/>
    <cellStyle name="Millares 6 2 3 2 4 3 2 2" xfId="36169" xr:uid="{471EAE40-4D03-445D-9ACB-DA8FC7386487}"/>
    <cellStyle name="Millares 6 2 3 2 4 3 3" xfId="21301" xr:uid="{25D5EA7C-EEBF-42E5-91CD-20040CB66E67}"/>
    <cellStyle name="Millares 6 2 3 2 4 3 3 2" xfId="42804" xr:uid="{345DC69E-782C-4932-9491-1D45F3CBCC4F}"/>
    <cellStyle name="Millares 6 2 3 2 4 3 4" xfId="27906" xr:uid="{A7870DC7-CD12-4E1F-88F4-3E9EDD0B2184}"/>
    <cellStyle name="Millares 6 2 3 2 4 3 5" xfId="49409" xr:uid="{90C68D1F-7EBF-4A33-B860-AA9A1ABB2A02}"/>
    <cellStyle name="Millares 6 2 3 2 4 4" xfId="8041" xr:uid="{0E055B9D-9A04-4147-8DCC-11EF609457FD}"/>
    <cellStyle name="Millares 6 2 3 2 4 4 2" xfId="29544" xr:uid="{05278550-21FA-44A7-80B7-E43AF417DC9F}"/>
    <cellStyle name="Millares 6 2 3 2 4 5" xfId="9698" xr:uid="{96E4A1CF-EF38-4540-9F6E-68EEB4225D63}"/>
    <cellStyle name="Millares 6 2 3 2 4 5 2" xfId="31201" xr:uid="{37BD7C76-24BA-485B-BBC0-4988FBEC31B1}"/>
    <cellStyle name="Millares 6 2 3 2 4 6" xfId="16333" xr:uid="{CA10A09D-B76D-4C2F-8187-2B1E3231433C}"/>
    <cellStyle name="Millares 6 2 3 2 4 6 2" xfId="37836" xr:uid="{5F9C80D8-3787-4AEC-9C18-25D51F3B79C9}"/>
    <cellStyle name="Millares 6 2 3 2 4 7" xfId="22938" xr:uid="{3EAA4633-F3FE-4940-84DF-CFAF4528D11C}"/>
    <cellStyle name="Millares 6 2 3 2 4 8" xfId="44441" xr:uid="{A388469C-241F-4BCE-84AE-A3F3D744C026}"/>
    <cellStyle name="Millares 6 2 3 2 5" xfId="2119" xr:uid="{DD430580-44EE-49AE-B5EF-2E3F84DC025B}"/>
    <cellStyle name="Millares 6 2 3 2 5 2" xfId="10385" xr:uid="{1CA11D0B-FE0B-4322-A93B-0C4C5AC319EE}"/>
    <cellStyle name="Millares 6 2 3 2 5 2 2" xfId="31888" xr:uid="{8F42F8A1-1C0E-4AAC-80B0-ABA4F5CA1307}"/>
    <cellStyle name="Millares 6 2 3 2 5 3" xfId="17020" xr:uid="{CC152066-4162-4594-9554-542AB682B3A6}"/>
    <cellStyle name="Millares 6 2 3 2 5 3 2" xfId="38523" xr:uid="{38D3AF08-A150-4E99-AFAA-7EE26DA34017}"/>
    <cellStyle name="Millares 6 2 3 2 5 4" xfId="23625" xr:uid="{000B22A0-B532-47FE-B2CB-9E31F6DC696A}"/>
    <cellStyle name="Millares 6 2 3 2 5 5" xfId="45128" xr:uid="{36154DF8-8C2C-4BB6-A856-2A4FA855EE29}"/>
    <cellStyle name="Millares 6 2 3 2 6" xfId="2667" xr:uid="{945C88AF-9137-4051-A9A3-707658CCB15D}"/>
    <cellStyle name="Millares 6 2 3 2 6 2" xfId="10933" xr:uid="{4A142460-5ACF-4142-822E-C0D05E4AE60C}"/>
    <cellStyle name="Millares 6 2 3 2 6 2 2" xfId="32436" xr:uid="{7FFEE2DD-71A0-4967-AE05-4855861B946B}"/>
    <cellStyle name="Millares 6 2 3 2 6 3" xfId="17568" xr:uid="{BEAF1A71-16E7-474F-8662-AB511EC1E31B}"/>
    <cellStyle name="Millares 6 2 3 2 6 3 2" xfId="39071" xr:uid="{454490B8-9712-4AC1-9D06-D5D5721999DE}"/>
    <cellStyle name="Millares 6 2 3 2 6 4" xfId="24173" xr:uid="{92B03812-4E03-40B8-89A0-A5590193C718}"/>
    <cellStyle name="Millares 6 2 3 2 6 5" xfId="45676" xr:uid="{1FD57AE5-6255-4CD6-8F44-A481687CE163}"/>
    <cellStyle name="Millares 6 2 3 2 7" xfId="3315" xr:uid="{317E5CA0-01A4-45AE-BD7E-0CABD67F8D72}"/>
    <cellStyle name="Millares 6 2 3 2 7 2" xfId="11581" xr:uid="{E0B7E029-C610-4D47-AB5C-8C9E7BD85B12}"/>
    <cellStyle name="Millares 6 2 3 2 7 2 2" xfId="33084" xr:uid="{9F0D8E3C-B372-43AB-BAEC-160B5905FA4F}"/>
    <cellStyle name="Millares 6 2 3 2 7 3" xfId="18216" xr:uid="{B72983DD-A078-40B5-8D7B-E36449E47622}"/>
    <cellStyle name="Millares 6 2 3 2 7 3 2" xfId="39719" xr:uid="{5D40EF08-3F62-4589-AB06-E7A375B330FC}"/>
    <cellStyle name="Millares 6 2 3 2 7 4" xfId="24821" xr:uid="{725408A0-3892-4010-BE23-247EAB287992}"/>
    <cellStyle name="Millares 6 2 3 2 7 5" xfId="46324" xr:uid="{86EDCBF6-E36C-4D4A-AD38-3F70AEB5378A}"/>
    <cellStyle name="Millares 6 2 3 2 8" xfId="4811" xr:uid="{51A5133F-04BC-4AB5-8292-455FD71757C2}"/>
    <cellStyle name="Millares 6 2 3 2 8 2" xfId="13077" xr:uid="{2A5D64BF-75A8-4A60-AAF6-C96DA937DF8E}"/>
    <cellStyle name="Millares 6 2 3 2 8 2 2" xfId="34580" xr:uid="{EE491064-6E99-403A-8CC8-0E2834B6B7C0}"/>
    <cellStyle name="Millares 6 2 3 2 8 3" xfId="19712" xr:uid="{41F76F08-4495-4A08-8810-EA171E35985E}"/>
    <cellStyle name="Millares 6 2 3 2 8 3 2" xfId="41215" xr:uid="{DC1C7D89-22F0-4928-B5D0-3AE3D2A3CFB2}"/>
    <cellStyle name="Millares 6 2 3 2 8 4" xfId="26317" xr:uid="{66DA2C83-28E3-40C5-8BDB-F05D6CA03B34}"/>
    <cellStyle name="Millares 6 2 3 2 8 5" xfId="47820" xr:uid="{86102282-9B96-4F63-A8D9-E3A0A2EA708C}"/>
    <cellStyle name="Millares 6 2 3 2 9" xfId="5454" xr:uid="{783B634E-944A-424D-851E-0AB595F3DD5C}"/>
    <cellStyle name="Millares 6 2 3 2 9 2" xfId="13720" xr:uid="{A311E12E-2920-47AF-B9C2-223D5A8849C1}"/>
    <cellStyle name="Millares 6 2 3 2 9 2 2" xfId="35223" xr:uid="{7A4A8D63-9B43-468A-9445-B5E5AAE6D24B}"/>
    <cellStyle name="Millares 6 2 3 2 9 3" xfId="20355" xr:uid="{CB5139B4-F0A3-40B8-8516-A49D4391029D}"/>
    <cellStyle name="Millares 6 2 3 2 9 3 2" xfId="41858" xr:uid="{10BF2116-5140-46DD-A501-A3AA33674C85}"/>
    <cellStyle name="Millares 6 2 3 2 9 4" xfId="26960" xr:uid="{D8013DF2-D766-4D9D-BA7E-CB88A26436BA}"/>
    <cellStyle name="Millares 6 2 3 2 9 5" xfId="48463" xr:uid="{7670821D-AF14-4690-B863-45042D215427}"/>
    <cellStyle name="Millares 6 2 3 3" xfId="357" xr:uid="{A61C92AB-2D7F-438F-B0A6-94152A5BD846}"/>
    <cellStyle name="Millares 6 2 3 3 10" xfId="15260" xr:uid="{A49DC2F0-2995-42CE-A675-92EA222AE2E0}"/>
    <cellStyle name="Millares 6 2 3 3 10 2" xfId="36763" xr:uid="{82363401-4888-4A06-81B7-AAE6DD92A7BE}"/>
    <cellStyle name="Millares 6 2 3 3 11" xfId="21865" xr:uid="{8722AEC6-5FEC-478C-ABED-9FE0D7626D37}"/>
    <cellStyle name="Millares 6 2 3 3 12" xfId="43368" xr:uid="{40FFCF0F-0642-49B3-87F8-CFD72FC18C83}"/>
    <cellStyle name="Millares 6 2 3 3 2" xfId="1305" xr:uid="{FF713A2A-7036-446D-92D2-0C872C349020}"/>
    <cellStyle name="Millares 6 2 3 3 2 2" xfId="4134" xr:uid="{2AFE3301-1797-4371-83FA-B4050D5846F4}"/>
    <cellStyle name="Millares 6 2 3 3 2 2 2" xfId="12400" xr:uid="{A037D2B0-05EC-4133-9482-DDBF77793A82}"/>
    <cellStyle name="Millares 6 2 3 3 2 2 2 2" xfId="33903" xr:uid="{DCD10E91-F60A-4776-8A26-6AFD091BBFC6}"/>
    <cellStyle name="Millares 6 2 3 3 2 2 3" xfId="19035" xr:uid="{170FC63E-E8A3-4959-82AE-7C525C5EBCF4}"/>
    <cellStyle name="Millares 6 2 3 3 2 2 3 2" xfId="40538" xr:uid="{91B511F6-0047-4B32-AA27-5C283D4C685B}"/>
    <cellStyle name="Millares 6 2 3 3 2 2 4" xfId="25640" xr:uid="{18B23C4A-86E9-44FE-B25C-6F960DEB1B82}"/>
    <cellStyle name="Millares 6 2 3 3 2 2 5" xfId="47143" xr:uid="{4AFCE86E-FD3E-4C03-99F5-8F0699009588}"/>
    <cellStyle name="Millares 6 2 3 3 2 3" xfId="6273" xr:uid="{37C39BD8-37C6-480D-9780-9682296A7CBE}"/>
    <cellStyle name="Millares 6 2 3 3 2 3 2" xfId="14539" xr:uid="{3C967CE2-A05F-48D2-9AAB-70CF3ECA9D66}"/>
    <cellStyle name="Millares 6 2 3 3 2 3 2 2" xfId="36042" xr:uid="{DF4153BF-C2D4-4BBE-B340-96136AB5CEE6}"/>
    <cellStyle name="Millares 6 2 3 3 2 3 3" xfId="21174" xr:uid="{273569A2-E5CE-4D36-BCF5-0BE27EAA8B03}"/>
    <cellStyle name="Millares 6 2 3 3 2 3 3 2" xfId="42677" xr:uid="{82E60BA7-3970-487D-BD24-3C1233344EDB}"/>
    <cellStyle name="Millares 6 2 3 3 2 3 4" xfId="27779" xr:uid="{BC5A9D2D-D758-4705-8ED1-DA35FA31ACE5}"/>
    <cellStyle name="Millares 6 2 3 3 2 3 5" xfId="49282" xr:uid="{FDF8FCB8-E154-4520-9F11-9896AB9E8B50}"/>
    <cellStyle name="Millares 6 2 3 3 2 4" xfId="7914" xr:uid="{551E7C53-701C-4A3D-A3F5-3A8D983945AA}"/>
    <cellStyle name="Millares 6 2 3 3 2 4 2" xfId="29417" xr:uid="{EAC38A01-4BB4-4037-A2AA-631AF2635DF4}"/>
    <cellStyle name="Millares 6 2 3 3 2 5" xfId="9571" xr:uid="{3052839D-B362-4848-A038-85DE2CD3D267}"/>
    <cellStyle name="Millares 6 2 3 3 2 5 2" xfId="31074" xr:uid="{E2FE668B-45BA-457E-9C24-53BCC754FE6D}"/>
    <cellStyle name="Millares 6 2 3 3 2 6" xfId="16206" xr:uid="{74D232A8-8D4D-4ED5-8E1F-F12FE2349A04}"/>
    <cellStyle name="Millares 6 2 3 3 2 6 2" xfId="37709" xr:uid="{3353376F-7B2C-44EF-AEA9-E447168CB63E}"/>
    <cellStyle name="Millares 6 2 3 3 2 7" xfId="22811" xr:uid="{1EE76CB0-E750-4DA5-B396-36F7E29557DD}"/>
    <cellStyle name="Millares 6 2 3 3 2 8" xfId="44314" xr:uid="{1774AE47-37A7-43F8-B294-7AB5D46ED2E5}"/>
    <cellStyle name="Millares 6 2 3 3 3" xfId="1992" xr:uid="{E05FE495-9779-46F0-8A86-2870E3CCB7DC}"/>
    <cellStyle name="Millares 6 2 3 3 3 2" xfId="10258" xr:uid="{B15DB14D-0927-4428-A5DC-7002ACACD8C6}"/>
    <cellStyle name="Millares 6 2 3 3 3 2 2" xfId="31761" xr:uid="{41EF7A27-0832-485B-B790-B0EF739177E8}"/>
    <cellStyle name="Millares 6 2 3 3 3 3" xfId="16893" xr:uid="{F78C3C48-A0E2-49FE-AB70-288A6DF9B0E3}"/>
    <cellStyle name="Millares 6 2 3 3 3 3 2" xfId="38396" xr:uid="{5AA65C94-A760-4DFD-9E7C-B375819EB300}"/>
    <cellStyle name="Millares 6 2 3 3 3 4" xfId="23498" xr:uid="{5636260C-EEC4-493D-B4E2-8F56F8AD9FEF}"/>
    <cellStyle name="Millares 6 2 3 3 3 5" xfId="45001" xr:uid="{A6693EE3-1D31-4C89-BA6F-9F740985B096}"/>
    <cellStyle name="Millares 6 2 3 3 4" xfId="2791" xr:uid="{03C2CA22-53D9-43EA-A3C5-BDE819ADF570}"/>
    <cellStyle name="Millares 6 2 3 3 4 2" xfId="11057" xr:uid="{52D45806-D543-4918-B9C2-0AF4E4DE1637}"/>
    <cellStyle name="Millares 6 2 3 3 4 2 2" xfId="32560" xr:uid="{660531F1-98B2-4B91-8FFE-AAF8CEA33FD8}"/>
    <cellStyle name="Millares 6 2 3 3 4 3" xfId="17692" xr:uid="{3AAC6264-D5C9-4156-BA24-EF5FEE482F1D}"/>
    <cellStyle name="Millares 6 2 3 3 4 3 2" xfId="39195" xr:uid="{445869CF-5EF4-403D-A60D-5CDC8A52DF6E}"/>
    <cellStyle name="Millares 6 2 3 3 4 4" xfId="24297" xr:uid="{49B97D21-872A-491C-AA9F-0D2C76DAED62}"/>
    <cellStyle name="Millares 6 2 3 3 4 5" xfId="45800" xr:uid="{6E451758-559D-4DC2-AB6B-30FDFE33D694}"/>
    <cellStyle name="Millares 6 2 3 3 5" xfId="3188" xr:uid="{EE2EF2DC-C1B1-4677-A3A1-3EFD0979E44B}"/>
    <cellStyle name="Millares 6 2 3 3 5 2" xfId="11454" xr:uid="{447646B2-F395-453E-AEC8-0FACAA58FE98}"/>
    <cellStyle name="Millares 6 2 3 3 5 2 2" xfId="32957" xr:uid="{6018BD7E-E083-48DA-9D3A-A85D4BCFC6DB}"/>
    <cellStyle name="Millares 6 2 3 3 5 3" xfId="18089" xr:uid="{1F73DDF4-75F9-451E-BF3C-EF4B9B54054B}"/>
    <cellStyle name="Millares 6 2 3 3 5 3 2" xfId="39592" xr:uid="{9D204D37-A539-4144-80C9-2402421917EF}"/>
    <cellStyle name="Millares 6 2 3 3 5 4" xfId="24694" xr:uid="{D4F1FD9B-BFCC-4492-98C4-F42EE7251CE0}"/>
    <cellStyle name="Millares 6 2 3 3 5 5" xfId="46197" xr:uid="{FE65500B-CCA6-42EB-9ECC-ADF7034DE81A}"/>
    <cellStyle name="Millares 6 2 3 3 6" xfId="4935" xr:uid="{4830B699-B4F5-45C3-8290-BF6A5E31F9D6}"/>
    <cellStyle name="Millares 6 2 3 3 6 2" xfId="13201" xr:uid="{E730A6EC-1546-4617-AAF2-4FAF66A403E6}"/>
    <cellStyle name="Millares 6 2 3 3 6 2 2" xfId="34704" xr:uid="{5D9A5286-B4C9-4276-8292-593CEDCD7E77}"/>
    <cellStyle name="Millares 6 2 3 3 6 3" xfId="19836" xr:uid="{619C348A-1CFB-4798-9535-86D6E27E587E}"/>
    <cellStyle name="Millares 6 2 3 3 6 3 2" xfId="41339" xr:uid="{B5993872-69B6-4EBE-9E9A-D4FF5BB42417}"/>
    <cellStyle name="Millares 6 2 3 3 6 4" xfId="26441" xr:uid="{CD1C6D29-A4F3-4729-B11E-EC936FA8B812}"/>
    <cellStyle name="Millares 6 2 3 3 6 5" xfId="47944" xr:uid="{772CC590-B93B-4D9E-8DEC-028B9ED44775}"/>
    <cellStyle name="Millares 6 2 3 3 7" xfId="5327" xr:uid="{E05B18D2-C91F-430A-9196-8E0C3CF3E88D}"/>
    <cellStyle name="Millares 6 2 3 3 7 2" xfId="13593" xr:uid="{214AFF1F-4350-4D6F-9615-E7DCAA77982E}"/>
    <cellStyle name="Millares 6 2 3 3 7 2 2" xfId="35096" xr:uid="{3EB158F6-CF03-44D2-8B41-36B306E51387}"/>
    <cellStyle name="Millares 6 2 3 3 7 3" xfId="20228" xr:uid="{8FFBE463-E566-43EA-8ADD-81327C5DC089}"/>
    <cellStyle name="Millares 6 2 3 3 7 3 2" xfId="41731" xr:uid="{C149CBF9-6328-48C3-BC41-3FD17367AD02}"/>
    <cellStyle name="Millares 6 2 3 3 7 4" xfId="26833" xr:uid="{CD00A769-80F7-4F38-A71B-1F240E73AA6B}"/>
    <cellStyle name="Millares 6 2 3 3 7 5" xfId="48336" xr:uid="{2CFF4351-86B1-44B6-843D-06631D357522}"/>
    <cellStyle name="Millares 6 2 3 3 8" xfId="6968" xr:uid="{063F56BA-5A63-4399-B6FE-F6F514583072}"/>
    <cellStyle name="Millares 6 2 3 3 8 2" xfId="28471" xr:uid="{B6A35CE0-493A-4CE3-A706-C6B6B86673EA}"/>
    <cellStyle name="Millares 6 2 3 3 9" xfId="8624" xr:uid="{9DDB0643-69B4-48CB-8A7E-23B72776174D}"/>
    <cellStyle name="Millares 6 2 3 3 9 2" xfId="30127" xr:uid="{824C0B30-AE31-44BE-B1F7-DC8B8BFA32C3}"/>
    <cellStyle name="Millares 6 2 3 4" xfId="641" xr:uid="{39794501-96F7-4B33-8C58-9E5E7BEF7E8F}"/>
    <cellStyle name="Millares 6 2 3 4 10" xfId="43650" xr:uid="{C2659944-72F6-496B-A100-326A921E0B3E}"/>
    <cellStyle name="Millares 6 2 3 4 2" xfId="1587" xr:uid="{89DE7A0F-4F40-4263-A9A8-F2D1EA9723A4}"/>
    <cellStyle name="Millares 6 2 3 4 2 2" xfId="4416" xr:uid="{B47F65BF-EB1C-49A0-AC1B-FFFE82BA9C24}"/>
    <cellStyle name="Millares 6 2 3 4 2 2 2" xfId="12682" xr:uid="{FA446633-A8E1-40EC-AB86-77821F10276E}"/>
    <cellStyle name="Millares 6 2 3 4 2 2 2 2" xfId="34185" xr:uid="{7643EA5A-7837-4CC4-9393-56CC04073D4E}"/>
    <cellStyle name="Millares 6 2 3 4 2 2 3" xfId="19317" xr:uid="{038012C7-3207-49A6-B846-F2E70850D892}"/>
    <cellStyle name="Millares 6 2 3 4 2 2 3 2" xfId="40820" xr:uid="{083F72DE-9DDA-4D18-9FE1-29C181821322}"/>
    <cellStyle name="Millares 6 2 3 4 2 2 4" xfId="25922" xr:uid="{DED7F611-DBE9-4DCB-8A02-C222A789AB1D}"/>
    <cellStyle name="Millares 6 2 3 4 2 2 5" xfId="47425" xr:uid="{2488C11E-9AA8-4ECE-A2C0-A02CC223EE11}"/>
    <cellStyle name="Millares 6 2 3 4 2 3" xfId="6555" xr:uid="{E215BB54-CC3F-4F32-B52E-E34E8A5EB738}"/>
    <cellStyle name="Millares 6 2 3 4 2 3 2" xfId="14821" xr:uid="{E24ED8F5-B419-4A2A-A109-CE93A98A35E4}"/>
    <cellStyle name="Millares 6 2 3 4 2 3 2 2" xfId="36324" xr:uid="{6099171B-DFF5-46C5-9974-360136285A18}"/>
    <cellStyle name="Millares 6 2 3 4 2 3 3" xfId="21456" xr:uid="{8ED8EF39-B3F9-4E93-BAA5-EE16EC5A2C40}"/>
    <cellStyle name="Millares 6 2 3 4 2 3 3 2" xfId="42959" xr:uid="{3D516814-7AC3-4691-9830-FF8CF73D5EBB}"/>
    <cellStyle name="Millares 6 2 3 4 2 3 4" xfId="28061" xr:uid="{9DECD2AE-BE49-4CEE-90BA-229EF6059C13}"/>
    <cellStyle name="Millares 6 2 3 4 2 3 5" xfId="49564" xr:uid="{F25CF4AA-ECB9-48EE-91D5-D2A4FF08609A}"/>
    <cellStyle name="Millares 6 2 3 4 2 4" xfId="8196" xr:uid="{41C8A06B-AFFD-46BD-9B7D-25FE35828FE4}"/>
    <cellStyle name="Millares 6 2 3 4 2 4 2" xfId="29699" xr:uid="{724C535A-9A7C-4BAA-9EE7-FD1B72249C10}"/>
    <cellStyle name="Millares 6 2 3 4 2 5" xfId="9853" xr:uid="{BBDFAE3F-70E2-4470-BC55-F956EE465518}"/>
    <cellStyle name="Millares 6 2 3 4 2 5 2" xfId="31356" xr:uid="{FDB39475-319D-4AE7-A106-DE425CEEFDFF}"/>
    <cellStyle name="Millares 6 2 3 4 2 6" xfId="16488" xr:uid="{C5912923-C23B-40B0-AEB4-418C34AAEC61}"/>
    <cellStyle name="Millares 6 2 3 4 2 6 2" xfId="37991" xr:uid="{6D50AAE1-2CCE-41ED-A3A5-89F27E1DE75C}"/>
    <cellStyle name="Millares 6 2 3 4 2 7" xfId="23093" xr:uid="{02FC31A0-B6BD-43B0-A24D-A8BABBE3B716}"/>
    <cellStyle name="Millares 6 2 3 4 2 8" xfId="44596" xr:uid="{7CA1F8FE-4F28-4179-BCB0-3F3E77E0C1FD}"/>
    <cellStyle name="Millares 6 2 3 4 3" xfId="2274" xr:uid="{58B50A35-65E5-4D38-A8E6-57D2C0CB5AA0}"/>
    <cellStyle name="Millares 6 2 3 4 3 2" xfId="10540" xr:uid="{EE0CEF8F-F007-495C-9F43-BA2EE62F5000}"/>
    <cellStyle name="Millares 6 2 3 4 3 2 2" xfId="32043" xr:uid="{407E48AF-7C48-467E-B3EE-BB03397228FE}"/>
    <cellStyle name="Millares 6 2 3 4 3 3" xfId="17175" xr:uid="{DD387E78-FB10-48C6-858C-530BE89C1BCC}"/>
    <cellStyle name="Millares 6 2 3 4 3 3 2" xfId="38678" xr:uid="{4264A513-AF63-4B44-84F3-1310489BEC76}"/>
    <cellStyle name="Millares 6 2 3 4 3 4" xfId="23780" xr:uid="{EE73DB03-616D-4FCB-AC7F-40F3BA8CB2E6}"/>
    <cellStyle name="Millares 6 2 3 4 3 5" xfId="45283" xr:uid="{D92705A2-5C7E-4737-8316-A3B77A2B66F8}"/>
    <cellStyle name="Millares 6 2 3 4 4" xfId="3470" xr:uid="{9735B3EF-9AA4-45FC-ABEA-C48271DB9934}"/>
    <cellStyle name="Millares 6 2 3 4 4 2" xfId="11736" xr:uid="{C358AF6C-0911-4470-A0D9-82A7934C833A}"/>
    <cellStyle name="Millares 6 2 3 4 4 2 2" xfId="33239" xr:uid="{678E2E32-FF06-493B-B086-86A827B41AC9}"/>
    <cellStyle name="Millares 6 2 3 4 4 3" xfId="18371" xr:uid="{0A9D691F-4C65-4072-879D-1EAE7A1C41B8}"/>
    <cellStyle name="Millares 6 2 3 4 4 3 2" xfId="39874" xr:uid="{593E9871-B905-466E-AE44-9AB7EAA9BAA3}"/>
    <cellStyle name="Millares 6 2 3 4 4 4" xfId="24976" xr:uid="{D0BF6900-CB4C-40D4-AB36-0D3F649AE5AF}"/>
    <cellStyle name="Millares 6 2 3 4 4 5" xfId="46479" xr:uid="{5359C4F9-3513-4637-A5FA-37334593F523}"/>
    <cellStyle name="Millares 6 2 3 4 5" xfId="5609" xr:uid="{3F5240B8-4272-4236-BAF4-0A26DFD5A57D}"/>
    <cellStyle name="Millares 6 2 3 4 5 2" xfId="13875" xr:uid="{3408CA52-EA29-41B9-AC67-94863C0DCD3B}"/>
    <cellStyle name="Millares 6 2 3 4 5 2 2" xfId="35378" xr:uid="{14ED033E-BE10-4213-8A2F-A10D3F8641BE}"/>
    <cellStyle name="Millares 6 2 3 4 5 3" xfId="20510" xr:uid="{B73896CC-D32B-47C2-9A79-B43DC6F9583A}"/>
    <cellStyle name="Millares 6 2 3 4 5 3 2" xfId="42013" xr:uid="{ED9385BD-0D6A-4946-97A8-D559F313C12A}"/>
    <cellStyle name="Millares 6 2 3 4 5 4" xfId="27115" xr:uid="{8ACEB520-DC20-41D0-AB25-777817846BB2}"/>
    <cellStyle name="Millares 6 2 3 4 5 5" xfId="48618" xr:uid="{C8428998-DB09-4174-8D93-9E134776D78E}"/>
    <cellStyle name="Millares 6 2 3 4 6" xfId="7250" xr:uid="{01BA0599-0371-4012-A6C1-C90D7C9D3DE5}"/>
    <cellStyle name="Millares 6 2 3 4 6 2" xfId="28753" xr:uid="{962EF37E-8325-4864-A09C-1DD666C40FD6}"/>
    <cellStyle name="Millares 6 2 3 4 7" xfId="8907" xr:uid="{172B8BF2-2DE2-4A5F-BAA3-9D4EDC4E177D}"/>
    <cellStyle name="Millares 6 2 3 4 7 2" xfId="30410" xr:uid="{85063C31-4350-4B97-AE4C-97F869F450F1}"/>
    <cellStyle name="Millares 6 2 3 4 8" xfId="15542" xr:uid="{6F3DB87E-2657-46F9-A2AA-91C35554BEED}"/>
    <cellStyle name="Millares 6 2 3 4 8 2" xfId="37045" xr:uid="{6DADFC09-FC81-4132-8D6F-5B02355C073E}"/>
    <cellStyle name="Millares 6 2 3 4 9" xfId="22147" xr:uid="{B6BA8BED-59F4-45C5-85A8-4A638C0F3693}"/>
    <cellStyle name="Millares 6 2 3 5" xfId="909" xr:uid="{5A9E3052-B9B7-4E68-9BB7-A52A61243110}"/>
    <cellStyle name="Millares 6 2 3 5 2" xfId="3738" xr:uid="{D76D01F6-E822-4A8F-BDA0-1F537695EDEE}"/>
    <cellStyle name="Millares 6 2 3 5 2 2" xfId="12004" xr:uid="{81412C95-D68B-43D5-A192-0D1F47DD468C}"/>
    <cellStyle name="Millares 6 2 3 5 2 2 2" xfId="33507" xr:uid="{1C4B8248-44D8-420B-8B1F-920511B26033}"/>
    <cellStyle name="Millares 6 2 3 5 2 3" xfId="18639" xr:uid="{B89DF893-6D2D-4327-AE63-063FB78E1A51}"/>
    <cellStyle name="Millares 6 2 3 5 2 3 2" xfId="40142" xr:uid="{3B34AC62-5652-4CC8-ABEB-B0C73D04F027}"/>
    <cellStyle name="Millares 6 2 3 5 2 4" xfId="25244" xr:uid="{E945E3C5-A7D0-411E-BA17-3AEEF8F9F9DD}"/>
    <cellStyle name="Millares 6 2 3 5 2 5" xfId="46747" xr:uid="{24CE887D-EBFF-42B3-85AB-E12D14CD0C7C}"/>
    <cellStyle name="Millares 6 2 3 5 3" xfId="5877" xr:uid="{6EE14C2B-AE18-4AF9-8E06-09F0243B7117}"/>
    <cellStyle name="Millares 6 2 3 5 3 2" xfId="14143" xr:uid="{FCDD50EF-0ADE-47A4-916B-D24122C301C2}"/>
    <cellStyle name="Millares 6 2 3 5 3 2 2" xfId="35646" xr:uid="{3161B160-C355-41F4-A70C-C258EFD0B4A0}"/>
    <cellStyle name="Millares 6 2 3 5 3 3" xfId="20778" xr:uid="{A4515845-5F0D-4839-96AD-7A684499A40F}"/>
    <cellStyle name="Millares 6 2 3 5 3 3 2" xfId="42281" xr:uid="{A3567E3F-EE7A-4B92-BEFE-B746EB21894F}"/>
    <cellStyle name="Millares 6 2 3 5 3 4" xfId="27383" xr:uid="{AA8A93EF-BB1C-4BEE-9034-F59D604C7273}"/>
    <cellStyle name="Millares 6 2 3 5 3 5" xfId="48886" xr:uid="{DF6E02D8-664E-4F47-89BD-A81F0D4E4AB0}"/>
    <cellStyle name="Millares 6 2 3 5 4" xfId="7518" xr:uid="{72C20566-BAA4-40E7-9D49-D178BC0C85E3}"/>
    <cellStyle name="Millares 6 2 3 5 4 2" xfId="29021" xr:uid="{57D20647-E3A2-482E-8139-EC2A34085D1C}"/>
    <cellStyle name="Millares 6 2 3 5 5" xfId="9175" xr:uid="{7A531697-12C8-48E3-B26D-A4274A0B8B7B}"/>
    <cellStyle name="Millares 6 2 3 5 5 2" xfId="30678" xr:uid="{F1211961-4B08-4735-AD32-23557135DE7A}"/>
    <cellStyle name="Millares 6 2 3 5 6" xfId="15810" xr:uid="{1C8DA36F-B1C1-455F-80F0-539B1C798ED0}"/>
    <cellStyle name="Millares 6 2 3 5 6 2" xfId="37313" xr:uid="{B9254E8B-36A0-4B43-95BD-A6DEF2504A01}"/>
    <cellStyle name="Millares 6 2 3 5 7" xfId="22415" xr:uid="{B6CA363E-4695-42B0-93E9-090937797C0D}"/>
    <cellStyle name="Millares 6 2 3 5 8" xfId="43918" xr:uid="{3232FC64-A02A-4550-8F8D-A0FEEF98A72A}"/>
    <cellStyle name="Millares 6 2 3 6" xfId="1170" xr:uid="{AAB40F92-EF24-46BD-B707-1158A5599B97}"/>
    <cellStyle name="Millares 6 2 3 6 2" xfId="3999" xr:uid="{73B5B503-27C1-4441-AFC2-3CEE47C53DCC}"/>
    <cellStyle name="Millares 6 2 3 6 2 2" xfId="12265" xr:uid="{7935072B-E605-4C3C-A35B-DB21DAB5D7B9}"/>
    <cellStyle name="Millares 6 2 3 6 2 2 2" xfId="33768" xr:uid="{A95EE775-D5FA-43DB-BD11-89FD5AA7663E}"/>
    <cellStyle name="Millares 6 2 3 6 2 3" xfId="18900" xr:uid="{7B8DF6FF-02E2-4759-967F-95D5D5DA0594}"/>
    <cellStyle name="Millares 6 2 3 6 2 3 2" xfId="40403" xr:uid="{328FC64F-1F5D-48D3-BCCE-6CFBFC3C2E82}"/>
    <cellStyle name="Millares 6 2 3 6 2 4" xfId="25505" xr:uid="{62DFF678-3B92-4899-B1AC-2FEA2107B6F8}"/>
    <cellStyle name="Millares 6 2 3 6 2 5" xfId="47008" xr:uid="{AF171F74-D8AC-4857-9C8E-A156E281C64B}"/>
    <cellStyle name="Millares 6 2 3 6 3" xfId="6138" xr:uid="{290FE13E-C355-41A2-A9D8-B09188DDC46C}"/>
    <cellStyle name="Millares 6 2 3 6 3 2" xfId="14404" xr:uid="{30A95016-22C7-4351-AF68-183A7B95B773}"/>
    <cellStyle name="Millares 6 2 3 6 3 2 2" xfId="35907" xr:uid="{1C641996-DAAD-42D0-8237-315DA45C6554}"/>
    <cellStyle name="Millares 6 2 3 6 3 3" xfId="21039" xr:uid="{AF8E052F-ADDB-4501-BA90-6B8184B0757D}"/>
    <cellStyle name="Millares 6 2 3 6 3 3 2" xfId="42542" xr:uid="{39E1B184-2971-4503-95CE-D0EEEB3DDC61}"/>
    <cellStyle name="Millares 6 2 3 6 3 4" xfId="27644" xr:uid="{CB779C41-3313-4738-80F7-F5A5796D436F}"/>
    <cellStyle name="Millares 6 2 3 6 3 5" xfId="49147" xr:uid="{3D009819-D472-4B8D-A829-57C9133342A8}"/>
    <cellStyle name="Millares 6 2 3 6 4" xfId="7779" xr:uid="{D4FBFA49-061D-47A0-A830-DB3290E3BC1B}"/>
    <cellStyle name="Millares 6 2 3 6 4 2" xfId="29282" xr:uid="{242AB7EA-7C24-410C-BB9D-A609E999E459}"/>
    <cellStyle name="Millares 6 2 3 6 5" xfId="9436" xr:uid="{5F7B3447-1185-49AA-AF2B-79DADF2724EC}"/>
    <cellStyle name="Millares 6 2 3 6 5 2" xfId="30939" xr:uid="{23949F66-BF85-44F3-B812-CFE586629FD7}"/>
    <cellStyle name="Millares 6 2 3 6 6" xfId="16071" xr:uid="{22F7A065-4B07-4B69-BA8A-30FDA3A92447}"/>
    <cellStyle name="Millares 6 2 3 6 6 2" xfId="37574" xr:uid="{1382E1D1-713A-440A-A9C6-99A7096FE416}"/>
    <cellStyle name="Millares 6 2 3 6 7" xfId="22676" xr:uid="{EFA01BCB-6D3F-4926-8D41-B5769B99C3E8}"/>
    <cellStyle name="Millares 6 2 3 6 8" xfId="44179" xr:uid="{AD0947ED-11B7-4189-957E-7E911AE05E85}"/>
    <cellStyle name="Millares 6 2 3 7" xfId="1858" xr:uid="{87062BEC-8586-4D98-A065-BFD8CB0A0147}"/>
    <cellStyle name="Millares 6 2 3 7 2" xfId="10124" xr:uid="{183E59BC-4BC1-4C3B-BAE6-08530A5F565D}"/>
    <cellStyle name="Millares 6 2 3 7 2 2" xfId="31627" xr:uid="{2AE103F4-C66F-4180-B3E5-A6E32B6F1624}"/>
    <cellStyle name="Millares 6 2 3 7 3" xfId="16759" xr:uid="{FD1EFE28-BC24-42B6-A9FB-93E1E8B020B8}"/>
    <cellStyle name="Millares 6 2 3 7 3 2" xfId="38262" xr:uid="{165C99D8-6050-42DF-A6EF-5F2C56859F9B}"/>
    <cellStyle name="Millares 6 2 3 7 4" xfId="23364" xr:uid="{7BB86833-98B8-4179-8BFA-0D6C0FBCD13A}"/>
    <cellStyle name="Millares 6 2 3 7 5" xfId="44867" xr:uid="{BFCEC6B1-1A7B-485B-AE70-8A8B75BAB1F9}"/>
    <cellStyle name="Millares 6 2 3 8" xfId="2543" xr:uid="{58885572-F61A-4E8F-98DD-575AB42A769E}"/>
    <cellStyle name="Millares 6 2 3 8 2" xfId="10809" xr:uid="{73EB4D8E-ECD2-47AD-AC8A-CE5009A1F738}"/>
    <cellStyle name="Millares 6 2 3 8 2 2" xfId="32312" xr:uid="{05391DAC-D976-4763-A439-4FE20E4686B6}"/>
    <cellStyle name="Millares 6 2 3 8 3" xfId="17444" xr:uid="{15278199-4869-45CF-98C0-61AB49A991F3}"/>
    <cellStyle name="Millares 6 2 3 8 3 2" xfId="38947" xr:uid="{2AF381E1-6247-4878-B877-6237E56AFBDE}"/>
    <cellStyle name="Millares 6 2 3 8 4" xfId="24049" xr:uid="{563F1906-A753-4233-8C56-87EE2A17BD55}"/>
    <cellStyle name="Millares 6 2 3 8 5" xfId="45552" xr:uid="{E4A7F5D8-D113-47AD-9BD7-D166DC2CDAE8}"/>
    <cellStyle name="Millares 6 2 3 9" xfId="3054" xr:uid="{C169ACAB-5965-4985-BA8F-60DCE45DCA6C}"/>
    <cellStyle name="Millares 6 2 3 9 2" xfId="11320" xr:uid="{0365F5C0-19B3-4876-B3E5-D7ED9E61C395}"/>
    <cellStyle name="Millares 6 2 3 9 2 2" xfId="32823" xr:uid="{D2151107-B3A8-4BCE-B88B-7FE109651E1F}"/>
    <cellStyle name="Millares 6 2 3 9 3" xfId="17955" xr:uid="{3E1E4303-6E50-482C-9E93-A6A9A58F08F7}"/>
    <cellStyle name="Millares 6 2 3 9 3 2" xfId="39458" xr:uid="{24BFB1E7-3027-4B79-9048-F7E330F144E0}"/>
    <cellStyle name="Millares 6 2 3 9 4" xfId="24560" xr:uid="{48E3B848-2B49-4679-9191-7747AB2642F7}"/>
    <cellStyle name="Millares 6 2 3 9 5" xfId="46063" xr:uid="{893996D1-BD7A-4825-B7C2-4F624C955C31}"/>
    <cellStyle name="Millares 6 2 4" xfId="211" xr:uid="{80B01054-1448-49FD-912F-E8BABA70C1AC}"/>
    <cellStyle name="Millares 6 2 4 10" xfId="4730" xr:uid="{BEBD1D3B-2F51-4A6D-811D-661BF07DE4B9}"/>
    <cellStyle name="Millares 6 2 4 10 2" xfId="12996" xr:uid="{87F05EFB-A890-4DAF-9057-92D644395AE9}"/>
    <cellStyle name="Millares 6 2 4 10 2 2" xfId="34499" xr:uid="{382F1442-9667-4E15-A266-C3E8C213BD10}"/>
    <cellStyle name="Millares 6 2 4 10 3" xfId="19631" xr:uid="{11FC4A97-1F47-4D41-A7CA-AECB811EE86A}"/>
    <cellStyle name="Millares 6 2 4 10 3 2" xfId="41134" xr:uid="{F01C2AD8-440F-4FB9-A89B-3D8F70FCBB71}"/>
    <cellStyle name="Millares 6 2 4 10 4" xfId="26236" xr:uid="{B95E2116-507B-4D9B-8003-EA3CFDF9CF76}"/>
    <cellStyle name="Millares 6 2 4 10 5" xfId="47739" xr:uid="{EA9A2FAA-3941-4264-872B-E52D57D2F2AA}"/>
    <cellStyle name="Millares 6 2 4 11" xfId="5233" xr:uid="{026C278A-6E05-48D5-BC60-6924BFB36E34}"/>
    <cellStyle name="Millares 6 2 4 11 2" xfId="13499" xr:uid="{1CFA8DA4-C40C-4678-952D-94A636938DB3}"/>
    <cellStyle name="Millares 6 2 4 11 2 2" xfId="35002" xr:uid="{B7122F6E-89E9-4DFE-9275-B4EE7AF9C2C5}"/>
    <cellStyle name="Millares 6 2 4 11 3" xfId="20134" xr:uid="{FFB02F32-75E6-4EA3-B737-BFE3BAF5491E}"/>
    <cellStyle name="Millares 6 2 4 11 3 2" xfId="41637" xr:uid="{8B546880-B07C-40D0-92A9-6532DE7B01A5}"/>
    <cellStyle name="Millares 6 2 4 11 4" xfId="26739" xr:uid="{7EDE33D4-4838-47A8-8774-8C83873C327A}"/>
    <cellStyle name="Millares 6 2 4 11 5" xfId="48242" xr:uid="{767C9299-B2B5-43C4-944F-AC31EFE7693F}"/>
    <cellStyle name="Millares 6 2 4 12" xfId="6874" xr:uid="{0B506335-4C79-44E9-A073-514E2A79BD30}"/>
    <cellStyle name="Millares 6 2 4 12 2" xfId="28377" xr:uid="{631E8825-C55F-4BC5-A20E-6496D3130D25}"/>
    <cellStyle name="Millares 6 2 4 13" xfId="8528" xr:uid="{B81BB228-7434-4D2C-AA4F-D89BB5A3FC14}"/>
    <cellStyle name="Millares 6 2 4 13 2" xfId="30031" xr:uid="{4068F869-0408-4420-8080-D2F875902FC0}"/>
    <cellStyle name="Millares 6 2 4 14" xfId="15167" xr:uid="{A25A8200-5D50-409C-A4E0-D38DDE510A71}"/>
    <cellStyle name="Millares 6 2 4 14 2" xfId="36670" xr:uid="{8D009CE0-3C05-4205-A847-5C216DD3E0C3}"/>
    <cellStyle name="Millares 6 2 4 15" xfId="21772" xr:uid="{8F732BC1-8D70-40FD-8655-BBA5F905B030}"/>
    <cellStyle name="Millares 6 2 4 16" xfId="43275" xr:uid="{2CD5FA97-00BF-4C7A-9BAD-86B7FC5679EC}"/>
    <cellStyle name="Millares 6 2 4 2" xfId="526" xr:uid="{EC5CA0A7-C902-4B5E-B772-08A7FD78F2D1}"/>
    <cellStyle name="Millares 6 2 4 2 10" xfId="7137" xr:uid="{42CA9D5F-7F8B-4A54-807C-38BA2568284F}"/>
    <cellStyle name="Millares 6 2 4 2 10 2" xfId="28640" xr:uid="{2E431D44-66D7-4636-A924-64FF5AE872ED}"/>
    <cellStyle name="Millares 6 2 4 2 11" xfId="8793" xr:uid="{E1704D8A-8CB2-4FF2-BB41-20EA228C2201}"/>
    <cellStyle name="Millares 6 2 4 2 11 2" xfId="30296" xr:uid="{0716D36C-C7CB-458D-BD65-99D97A2CF56A}"/>
    <cellStyle name="Millares 6 2 4 2 12" xfId="15429" xr:uid="{988EDBFB-B7D9-49C8-AD55-2491BC1842DC}"/>
    <cellStyle name="Millares 6 2 4 2 12 2" xfId="36932" xr:uid="{155C034A-511C-4391-9C1A-82DC35131CE0}"/>
    <cellStyle name="Millares 6 2 4 2 13" xfId="22034" xr:uid="{3A8236DA-FF79-4EBA-AFDD-B60F7FB6CE77}"/>
    <cellStyle name="Millares 6 2 4 2 14" xfId="43537" xr:uid="{3E9E3A22-5E5D-4046-B08B-06821BC31227}"/>
    <cellStyle name="Millares 6 2 4 2 2" xfId="808" xr:uid="{F79DB220-E86A-4CD5-A180-B14F12B083DD}"/>
    <cellStyle name="Millares 6 2 4 2 2 10" xfId="15709" xr:uid="{319FCCD8-6DC9-497D-A8A3-8623E92934A7}"/>
    <cellStyle name="Millares 6 2 4 2 2 10 2" xfId="37212" xr:uid="{4DD9749C-F29D-4E1F-982E-ACB3A504B430}"/>
    <cellStyle name="Millares 6 2 4 2 2 11" xfId="22314" xr:uid="{A089EC8D-22B8-46AD-B384-2F2EDDEE713E}"/>
    <cellStyle name="Millares 6 2 4 2 2 12" xfId="43817" xr:uid="{33B6E4C7-EFEB-4390-A373-188AC9BF6304}"/>
    <cellStyle name="Millares 6 2 4 2 2 2" xfId="1754" xr:uid="{F86DB475-5AF0-408C-9BB7-9FBA947420C8}"/>
    <cellStyle name="Millares 6 2 4 2 2 2 2" xfId="4583" xr:uid="{27EF0FE7-F5D4-4DCB-A177-27295CB2AC32}"/>
    <cellStyle name="Millares 6 2 4 2 2 2 2 2" xfId="12849" xr:uid="{CD137B13-D453-4CBD-B07F-011D0C19F5FD}"/>
    <cellStyle name="Millares 6 2 4 2 2 2 2 2 2" xfId="34352" xr:uid="{D0AEB567-AFE8-49C3-A638-A7D7B7D34005}"/>
    <cellStyle name="Millares 6 2 4 2 2 2 2 3" xfId="19484" xr:uid="{FE5630CD-0820-4F3D-AFEC-E2481E64A44D}"/>
    <cellStyle name="Millares 6 2 4 2 2 2 2 3 2" xfId="40987" xr:uid="{061BE9FB-5DD2-4EB2-AD2C-A715960F046D}"/>
    <cellStyle name="Millares 6 2 4 2 2 2 2 4" xfId="26089" xr:uid="{6C97761A-0651-46D9-B5C3-380DD71F52E2}"/>
    <cellStyle name="Millares 6 2 4 2 2 2 2 5" xfId="47592" xr:uid="{15BE2B35-1938-4940-B20E-DF165E75D3CB}"/>
    <cellStyle name="Millares 6 2 4 2 2 2 3" xfId="6722" xr:uid="{2C386731-87F1-4EAA-927C-16AE9538CDBC}"/>
    <cellStyle name="Millares 6 2 4 2 2 2 3 2" xfId="14988" xr:uid="{82CCE38C-AE7E-4611-A144-EF23FBDB365C}"/>
    <cellStyle name="Millares 6 2 4 2 2 2 3 2 2" xfId="36491" xr:uid="{C47277A1-6925-4153-B25E-8586A36C2CC9}"/>
    <cellStyle name="Millares 6 2 4 2 2 2 3 3" xfId="21623" xr:uid="{CBFE8813-722B-4491-8501-F306ECBEFA93}"/>
    <cellStyle name="Millares 6 2 4 2 2 2 3 3 2" xfId="43126" xr:uid="{B99A2496-7319-45F4-A455-9035F2381E68}"/>
    <cellStyle name="Millares 6 2 4 2 2 2 3 4" xfId="28228" xr:uid="{EBD51BFE-2825-4734-82D9-60116DF8085A}"/>
    <cellStyle name="Millares 6 2 4 2 2 2 3 5" xfId="49731" xr:uid="{ACD13123-E74F-4421-8989-7CA0F394D0CA}"/>
    <cellStyle name="Millares 6 2 4 2 2 2 4" xfId="8363" xr:uid="{1E4091F1-C5FA-4041-85DD-5993EEE6DC99}"/>
    <cellStyle name="Millares 6 2 4 2 2 2 4 2" xfId="29866" xr:uid="{C040C80A-B904-4504-836E-E946D08098D8}"/>
    <cellStyle name="Millares 6 2 4 2 2 2 5" xfId="10020" xr:uid="{61080753-A3E8-4AAB-A22E-36F56D82FCE0}"/>
    <cellStyle name="Millares 6 2 4 2 2 2 5 2" xfId="31523" xr:uid="{52BFCCFE-9414-40B8-BFCA-750CF5940C02}"/>
    <cellStyle name="Millares 6 2 4 2 2 2 6" xfId="16655" xr:uid="{E678B643-0E1C-44AE-93C5-9B1A038D644F}"/>
    <cellStyle name="Millares 6 2 4 2 2 2 6 2" xfId="38158" xr:uid="{FFC83E9C-4AD5-49C8-B303-7F9103C3CDE9}"/>
    <cellStyle name="Millares 6 2 4 2 2 2 7" xfId="23260" xr:uid="{330107A2-AEDB-41B8-8375-E865BA08FC3A}"/>
    <cellStyle name="Millares 6 2 4 2 2 2 8" xfId="44763" xr:uid="{2E22F881-8596-42E3-A959-B7244102A205}"/>
    <cellStyle name="Millares 6 2 4 2 2 3" xfId="2441" xr:uid="{197BD3EC-5CB9-4BAD-98E8-9A3F20A357A1}"/>
    <cellStyle name="Millares 6 2 4 2 2 3 2" xfId="10707" xr:uid="{667431CB-852B-4A7B-8A28-456F2EDD5A60}"/>
    <cellStyle name="Millares 6 2 4 2 2 3 2 2" xfId="32210" xr:uid="{DA442FED-9C59-4002-84C2-996FDF6DE58B}"/>
    <cellStyle name="Millares 6 2 4 2 2 3 3" xfId="17342" xr:uid="{1958DAEE-E723-4098-A3A5-63B0FD0F056D}"/>
    <cellStyle name="Millares 6 2 4 2 2 3 3 2" xfId="38845" xr:uid="{8706C3DB-E271-4FF4-A553-88F66B8F3EF9}"/>
    <cellStyle name="Millares 6 2 4 2 2 3 4" xfId="23947" xr:uid="{D635C34B-5A03-449D-86F6-EDD09CC138F9}"/>
    <cellStyle name="Millares 6 2 4 2 2 3 5" xfId="45450" xr:uid="{468E29B6-2F63-4D85-86BE-41FA82749D02}"/>
    <cellStyle name="Millares 6 2 4 2 2 4" xfId="2958" xr:uid="{092359AE-32FE-40C5-B777-FE4842D7F556}"/>
    <cellStyle name="Millares 6 2 4 2 2 4 2" xfId="11224" xr:uid="{B308BB14-87DE-4951-9159-70FC159869F6}"/>
    <cellStyle name="Millares 6 2 4 2 2 4 2 2" xfId="32727" xr:uid="{E2AAE41B-6CF1-43B6-9C71-D2FD723F57BE}"/>
    <cellStyle name="Millares 6 2 4 2 2 4 3" xfId="17859" xr:uid="{353C12F4-02B7-405E-A4C2-598105863009}"/>
    <cellStyle name="Millares 6 2 4 2 2 4 3 2" xfId="39362" xr:uid="{71689B55-3881-4404-A933-EE5F29F5AD1D}"/>
    <cellStyle name="Millares 6 2 4 2 2 4 4" xfId="24464" xr:uid="{E744FDCE-F063-4D74-AF92-F3EF7CD23CF5}"/>
    <cellStyle name="Millares 6 2 4 2 2 4 5" xfId="45967" xr:uid="{6592F771-BFE8-4DD7-B5A4-92494EF7ACDA}"/>
    <cellStyle name="Millares 6 2 4 2 2 5" xfId="3637" xr:uid="{8656B9C2-9CD3-4B75-A653-6EA5EAC49CA7}"/>
    <cellStyle name="Millares 6 2 4 2 2 5 2" xfId="11903" xr:uid="{99DEC2E1-EDA3-4177-BC2D-AE7B24C869DC}"/>
    <cellStyle name="Millares 6 2 4 2 2 5 2 2" xfId="33406" xr:uid="{FA2345A5-E94A-455C-93B2-AAE62EB68AE9}"/>
    <cellStyle name="Millares 6 2 4 2 2 5 3" xfId="18538" xr:uid="{5D21FF1E-6B9F-4064-8D9B-7418D8B9BF95}"/>
    <cellStyle name="Millares 6 2 4 2 2 5 3 2" xfId="40041" xr:uid="{21A60E7C-3C14-4A2A-9978-1C331A5BF1E6}"/>
    <cellStyle name="Millares 6 2 4 2 2 5 4" xfId="25143" xr:uid="{1B7CEDBD-3339-4B22-A74F-817EE5CA2137}"/>
    <cellStyle name="Millares 6 2 4 2 2 5 5" xfId="46646" xr:uid="{C0D80D40-2427-4908-872B-50184B9155B1}"/>
    <cellStyle name="Millares 6 2 4 2 2 6" xfId="5102" xr:uid="{4F6B152D-DEC5-471C-B982-237CAB287B6A}"/>
    <cellStyle name="Millares 6 2 4 2 2 6 2" xfId="13368" xr:uid="{3097E10D-C2BA-4F89-A448-29081D474DB1}"/>
    <cellStyle name="Millares 6 2 4 2 2 6 2 2" xfId="34871" xr:uid="{E76CCFDE-C659-4131-A995-036BAC1C6FB3}"/>
    <cellStyle name="Millares 6 2 4 2 2 6 3" xfId="20003" xr:uid="{758E8D1A-3A6B-4B3C-B220-CDFF4A2EE6ED}"/>
    <cellStyle name="Millares 6 2 4 2 2 6 3 2" xfId="41506" xr:uid="{29EDEC4B-56CB-4089-84CD-9A114E1E6556}"/>
    <cellStyle name="Millares 6 2 4 2 2 6 4" xfId="26608" xr:uid="{A00090CA-8498-48FD-9208-AAA51ED78A16}"/>
    <cellStyle name="Millares 6 2 4 2 2 6 5" xfId="48111" xr:uid="{237B21EE-D6DE-43B0-8FAD-34A7488ED313}"/>
    <cellStyle name="Millares 6 2 4 2 2 7" xfId="5776" xr:uid="{C9F0CFB9-1675-4B72-8663-D1B8D78BFEDD}"/>
    <cellStyle name="Millares 6 2 4 2 2 7 2" xfId="14042" xr:uid="{78085A77-EF57-416B-8F19-07C6B6721B44}"/>
    <cellStyle name="Millares 6 2 4 2 2 7 2 2" xfId="35545" xr:uid="{26E9BD76-73BB-43E4-8F19-7D4BAA0EBE31}"/>
    <cellStyle name="Millares 6 2 4 2 2 7 3" xfId="20677" xr:uid="{912F1496-B4A8-49F6-B590-5D0EE017AB77}"/>
    <cellStyle name="Millares 6 2 4 2 2 7 3 2" xfId="42180" xr:uid="{C5083B91-53EF-408B-9131-A733F6BB8BE7}"/>
    <cellStyle name="Millares 6 2 4 2 2 7 4" xfId="27282" xr:uid="{D7041124-09EB-4C98-8467-39195169491C}"/>
    <cellStyle name="Millares 6 2 4 2 2 7 5" xfId="48785" xr:uid="{B3025120-FCF7-4BBF-B197-41D43DD567C3}"/>
    <cellStyle name="Millares 6 2 4 2 2 8" xfId="7417" xr:uid="{E557BBD5-C954-46DD-A72C-CDE29A401ACF}"/>
    <cellStyle name="Millares 6 2 4 2 2 8 2" xfId="28920" xr:uid="{C31A1375-CFC1-42F5-9996-9A5E9D9F2853}"/>
    <cellStyle name="Millares 6 2 4 2 2 9" xfId="9074" xr:uid="{E7AF57AF-F5A4-4F08-BA61-E491AB537749}"/>
    <cellStyle name="Millares 6 2 4 2 2 9 2" xfId="30577" xr:uid="{127181A1-9297-4E77-AC26-F341A12BDEE0}"/>
    <cellStyle name="Millares 6 2 4 2 3" xfId="1078" xr:uid="{12F3FB57-6F42-4F94-A838-E9EFE1C47DFF}"/>
    <cellStyle name="Millares 6 2 4 2 3 2" xfId="3907" xr:uid="{91BF1A1B-2FDC-4327-A39B-021316662A6B}"/>
    <cellStyle name="Millares 6 2 4 2 3 2 2" xfId="12173" xr:uid="{C7B77FE6-0A55-469F-ACFA-938904032765}"/>
    <cellStyle name="Millares 6 2 4 2 3 2 2 2" xfId="33676" xr:uid="{A5FC0556-DDBD-4F03-BE10-A407963277CC}"/>
    <cellStyle name="Millares 6 2 4 2 3 2 3" xfId="18808" xr:uid="{AFC3AF95-3176-40A3-9B6C-4314FD0E6166}"/>
    <cellStyle name="Millares 6 2 4 2 3 2 3 2" xfId="40311" xr:uid="{F5AE973A-083E-4ADC-ADED-02356C67EBA7}"/>
    <cellStyle name="Millares 6 2 4 2 3 2 4" xfId="25413" xr:uid="{7A885600-1DD3-4BB4-8938-993D45A967B0}"/>
    <cellStyle name="Millares 6 2 4 2 3 2 5" xfId="46916" xr:uid="{B18A3BBA-C5B3-4A2E-BAEC-58C9FF33BEDA}"/>
    <cellStyle name="Millares 6 2 4 2 3 3" xfId="6046" xr:uid="{4759C133-A6A7-4728-9483-16E605087737}"/>
    <cellStyle name="Millares 6 2 4 2 3 3 2" xfId="14312" xr:uid="{D0FCED72-DD1E-49AC-A367-4FCC4372CB85}"/>
    <cellStyle name="Millares 6 2 4 2 3 3 2 2" xfId="35815" xr:uid="{718A7FF7-AFD6-49B0-91D1-B9C1AB286DC5}"/>
    <cellStyle name="Millares 6 2 4 2 3 3 3" xfId="20947" xr:uid="{ABFB5D35-1AB5-429C-BA02-E2E8337926CC}"/>
    <cellStyle name="Millares 6 2 4 2 3 3 3 2" xfId="42450" xr:uid="{A280B58C-7D44-45B8-94E8-C62136AABE8C}"/>
    <cellStyle name="Millares 6 2 4 2 3 3 4" xfId="27552" xr:uid="{17B51163-D3BB-4A74-8DC2-00DE9DB5249F}"/>
    <cellStyle name="Millares 6 2 4 2 3 3 5" xfId="49055" xr:uid="{12A75CBC-FE65-4959-9237-483B3A4B28EA}"/>
    <cellStyle name="Millares 6 2 4 2 3 4" xfId="7687" xr:uid="{6686ADE5-97DE-419C-B999-E9F3DEE06DB2}"/>
    <cellStyle name="Millares 6 2 4 2 3 4 2" xfId="29190" xr:uid="{038D659B-C6B4-477B-817C-6651820327BB}"/>
    <cellStyle name="Millares 6 2 4 2 3 5" xfId="9344" xr:uid="{C0313AB2-FC2D-4EFA-ADEA-9E4828759B7A}"/>
    <cellStyle name="Millares 6 2 4 2 3 5 2" xfId="30847" xr:uid="{C25E43A4-8F76-4A42-8F47-88B7E1C472E7}"/>
    <cellStyle name="Millares 6 2 4 2 3 6" xfId="15979" xr:uid="{09C0D10D-4F9B-4369-8572-F0255819ECBA}"/>
    <cellStyle name="Millares 6 2 4 2 3 6 2" xfId="37482" xr:uid="{CDB69718-1A69-4CE0-A5BA-8E1B927AE243}"/>
    <cellStyle name="Millares 6 2 4 2 3 7" xfId="22584" xr:uid="{291F64F8-21C1-40D7-A904-1A9B861D82C5}"/>
    <cellStyle name="Millares 6 2 4 2 3 8" xfId="44087" xr:uid="{C9B3D749-1F27-4DF4-82BC-131E4849111E}"/>
    <cellStyle name="Millares 6 2 4 2 4" xfId="1474" xr:uid="{EF770A82-FD8C-49DB-86D7-B04A97C28C2F}"/>
    <cellStyle name="Millares 6 2 4 2 4 2" xfId="4303" xr:uid="{1038F642-0452-402B-A5E7-8EC2142D170A}"/>
    <cellStyle name="Millares 6 2 4 2 4 2 2" xfId="12569" xr:uid="{9985A351-8974-4FFF-BB10-918686F706E5}"/>
    <cellStyle name="Millares 6 2 4 2 4 2 2 2" xfId="34072" xr:uid="{BC5D7FAF-E15C-47C3-B6B1-C17B1A070FB2}"/>
    <cellStyle name="Millares 6 2 4 2 4 2 3" xfId="19204" xr:uid="{AD32B091-1B33-488A-8E54-DE919BD39A18}"/>
    <cellStyle name="Millares 6 2 4 2 4 2 3 2" xfId="40707" xr:uid="{C3900A58-EB48-42BE-A0C5-FB9FF3DC20DD}"/>
    <cellStyle name="Millares 6 2 4 2 4 2 4" xfId="25809" xr:uid="{5539EA65-57A7-4F83-8F45-A660664AA410}"/>
    <cellStyle name="Millares 6 2 4 2 4 2 5" xfId="47312" xr:uid="{B26C3382-BA3C-4B26-B490-2B66D547C551}"/>
    <cellStyle name="Millares 6 2 4 2 4 3" xfId="6442" xr:uid="{948B1C2B-5080-4B30-95B1-7CDA25C0C524}"/>
    <cellStyle name="Millares 6 2 4 2 4 3 2" xfId="14708" xr:uid="{A6B85335-D311-41A6-AD14-9B614EF25BF0}"/>
    <cellStyle name="Millares 6 2 4 2 4 3 2 2" xfId="36211" xr:uid="{6DB6504E-6745-4751-A30D-0B37694366DB}"/>
    <cellStyle name="Millares 6 2 4 2 4 3 3" xfId="21343" xr:uid="{06CB3F01-E118-4FF3-A1D1-C93600EAD449}"/>
    <cellStyle name="Millares 6 2 4 2 4 3 3 2" xfId="42846" xr:uid="{B91D74F4-6119-4FAA-82C9-22E4B61FD5D4}"/>
    <cellStyle name="Millares 6 2 4 2 4 3 4" xfId="27948" xr:uid="{8EB60809-ED74-4ED0-A371-9D0313752F4E}"/>
    <cellStyle name="Millares 6 2 4 2 4 3 5" xfId="49451" xr:uid="{26F618DD-9585-4174-B1BE-8DA61BDDC4CC}"/>
    <cellStyle name="Millares 6 2 4 2 4 4" xfId="8083" xr:uid="{920C1081-8EF3-4F5A-A82A-474D9A34FCD9}"/>
    <cellStyle name="Millares 6 2 4 2 4 4 2" xfId="29586" xr:uid="{6AC571FB-DAD3-4F05-8F05-EC67311A02B1}"/>
    <cellStyle name="Millares 6 2 4 2 4 5" xfId="9740" xr:uid="{38BD244B-1745-4E31-A7B9-5A0CABD105BA}"/>
    <cellStyle name="Millares 6 2 4 2 4 5 2" xfId="31243" xr:uid="{81554456-0E2A-473E-BC7E-C9ECA35F6385}"/>
    <cellStyle name="Millares 6 2 4 2 4 6" xfId="16375" xr:uid="{229AF4AE-7751-460E-8773-5F763675DC7B}"/>
    <cellStyle name="Millares 6 2 4 2 4 6 2" xfId="37878" xr:uid="{63C4B820-F98C-47B0-84B8-B30FAC88E0FC}"/>
    <cellStyle name="Millares 6 2 4 2 4 7" xfId="22980" xr:uid="{39392AA2-3334-40A1-BBD1-1B7C88E228B9}"/>
    <cellStyle name="Millares 6 2 4 2 4 8" xfId="44483" xr:uid="{EA2978AF-07DF-4BD7-AF85-485EFC727688}"/>
    <cellStyle name="Millares 6 2 4 2 5" xfId="2161" xr:uid="{65565908-0960-4AD5-9B76-535AF0B3B6A5}"/>
    <cellStyle name="Millares 6 2 4 2 5 2" xfId="10427" xr:uid="{F5F5A1CA-CE55-4982-BA01-0090F41484F0}"/>
    <cellStyle name="Millares 6 2 4 2 5 2 2" xfId="31930" xr:uid="{2B6622CE-4851-4B37-83D3-7D6AA6C654DD}"/>
    <cellStyle name="Millares 6 2 4 2 5 3" xfId="17062" xr:uid="{AD335F00-11EC-4C31-A84B-B681DD33952B}"/>
    <cellStyle name="Millares 6 2 4 2 5 3 2" xfId="38565" xr:uid="{02AD523B-C922-4B1A-8D58-FBE4A77611D6}"/>
    <cellStyle name="Millares 6 2 4 2 5 4" xfId="23667" xr:uid="{6B524DBB-2DF9-45CF-AB28-CFC0C276480E}"/>
    <cellStyle name="Millares 6 2 4 2 5 5" xfId="45170" xr:uid="{D57450B8-58A3-4298-8877-B62AC22A62D8}"/>
    <cellStyle name="Millares 6 2 4 2 6" xfId="2708" xr:uid="{356BAFEC-C5A3-48F9-9599-8112369CA2F7}"/>
    <cellStyle name="Millares 6 2 4 2 6 2" xfId="10974" xr:uid="{AEB841F0-FD33-40A0-8134-49594AA4DE98}"/>
    <cellStyle name="Millares 6 2 4 2 6 2 2" xfId="32477" xr:uid="{FE98730F-762E-4C17-9CB3-0FBCAEA45868}"/>
    <cellStyle name="Millares 6 2 4 2 6 3" xfId="17609" xr:uid="{069184BB-A88C-406E-9544-EF12D7E3A73D}"/>
    <cellStyle name="Millares 6 2 4 2 6 3 2" xfId="39112" xr:uid="{F055B9E7-C078-4787-9AEA-B16721EB43E9}"/>
    <cellStyle name="Millares 6 2 4 2 6 4" xfId="24214" xr:uid="{E29ACFD4-4EF4-46AF-8675-796CDB0E1D4B}"/>
    <cellStyle name="Millares 6 2 4 2 6 5" xfId="45717" xr:uid="{3A38E4D1-2358-415C-AE7E-BA2F33CDEE6D}"/>
    <cellStyle name="Millares 6 2 4 2 7" xfId="3357" xr:uid="{0DE6E037-FA85-42F9-9CFC-4AC6F90C2DBD}"/>
    <cellStyle name="Millares 6 2 4 2 7 2" xfId="11623" xr:uid="{B389DD77-5CA1-4760-99BB-23B117EE2874}"/>
    <cellStyle name="Millares 6 2 4 2 7 2 2" xfId="33126" xr:uid="{B9A84C9E-7F1B-41AA-B6D6-B3DDF2D6994B}"/>
    <cellStyle name="Millares 6 2 4 2 7 3" xfId="18258" xr:uid="{D648657D-51A3-4A6C-BAA1-226871FEA180}"/>
    <cellStyle name="Millares 6 2 4 2 7 3 2" xfId="39761" xr:uid="{8DA3D8CA-C45B-46C9-8A7A-83A69014B50B}"/>
    <cellStyle name="Millares 6 2 4 2 7 4" xfId="24863" xr:uid="{23F54EF9-4A07-4516-B8FD-1401FE866669}"/>
    <cellStyle name="Millares 6 2 4 2 7 5" xfId="46366" xr:uid="{5893C86A-2FCB-4B17-B47A-352EE3892DDD}"/>
    <cellStyle name="Millares 6 2 4 2 8" xfId="4852" xr:uid="{88DCDA31-5B1F-43A9-BE33-F5F069DE2EFD}"/>
    <cellStyle name="Millares 6 2 4 2 8 2" xfId="13118" xr:uid="{E6B57F33-95A9-434B-BEDE-9D3AD818AF6A}"/>
    <cellStyle name="Millares 6 2 4 2 8 2 2" xfId="34621" xr:uid="{91066C26-06BC-4FC6-AF28-BA37ABD00BCC}"/>
    <cellStyle name="Millares 6 2 4 2 8 3" xfId="19753" xr:uid="{D22CD40B-2758-4785-9295-B01EFEDF1B54}"/>
    <cellStyle name="Millares 6 2 4 2 8 3 2" xfId="41256" xr:uid="{7ED80BF3-367C-467B-B3A2-CA0698E49E8D}"/>
    <cellStyle name="Millares 6 2 4 2 8 4" xfId="26358" xr:uid="{96AD10B6-A8C2-4DD1-A9E3-45CCC90DA95B}"/>
    <cellStyle name="Millares 6 2 4 2 8 5" xfId="47861" xr:uid="{C2EB1F18-184F-4E3C-9F7A-895226814A23}"/>
    <cellStyle name="Millares 6 2 4 2 9" xfId="5496" xr:uid="{09628254-BBD2-4363-8159-71978B8DF249}"/>
    <cellStyle name="Millares 6 2 4 2 9 2" xfId="13762" xr:uid="{36003EA5-6E8E-44F9-8494-66CBF1DA4540}"/>
    <cellStyle name="Millares 6 2 4 2 9 2 2" xfId="35265" xr:uid="{7569AB0A-304C-428D-AA96-2940A03D1EAD}"/>
    <cellStyle name="Millares 6 2 4 2 9 3" xfId="20397" xr:uid="{3CE7A81F-C9A8-44EB-9469-6EB705D71EFC}"/>
    <cellStyle name="Millares 6 2 4 2 9 3 2" xfId="41900" xr:uid="{E59D9210-32AE-4D08-B150-80E334D3882A}"/>
    <cellStyle name="Millares 6 2 4 2 9 4" xfId="27002" xr:uid="{03225531-FA4A-4569-9D09-7C01AC974EFC}"/>
    <cellStyle name="Millares 6 2 4 2 9 5" xfId="48505" xr:uid="{98DCB363-B629-4DD5-94B3-CF55D30DCE4C}"/>
    <cellStyle name="Millares 6 2 4 3" xfId="398" xr:uid="{33985557-E1B8-466B-AD92-8241DA6C5CBC}"/>
    <cellStyle name="Millares 6 2 4 3 10" xfId="15301" xr:uid="{F309FDE7-1494-4A0B-AA43-721B8422DAEA}"/>
    <cellStyle name="Millares 6 2 4 3 10 2" xfId="36804" xr:uid="{89FF9419-1D95-4629-A672-895FED112F59}"/>
    <cellStyle name="Millares 6 2 4 3 11" xfId="21906" xr:uid="{549A334F-BB85-4D2B-AB6C-8DB25DA92A9B}"/>
    <cellStyle name="Millares 6 2 4 3 12" xfId="43409" xr:uid="{ACDD8DB8-5307-4233-834C-5D1054F213B1}"/>
    <cellStyle name="Millares 6 2 4 3 2" xfId="1346" xr:uid="{B1D48172-7522-4372-B82E-708F2B89481E}"/>
    <cellStyle name="Millares 6 2 4 3 2 2" xfId="4175" xr:uid="{B8031EDB-8C24-4B3E-AC0F-708668E0D63F}"/>
    <cellStyle name="Millares 6 2 4 3 2 2 2" xfId="12441" xr:uid="{FD445422-A36C-45DB-BC89-CA4830CDFDC8}"/>
    <cellStyle name="Millares 6 2 4 3 2 2 2 2" xfId="33944" xr:uid="{0131A2B0-3C0E-48F1-896D-814A6DAC3B80}"/>
    <cellStyle name="Millares 6 2 4 3 2 2 3" xfId="19076" xr:uid="{C86A910B-575E-4E5F-B0F9-3AAA81341A88}"/>
    <cellStyle name="Millares 6 2 4 3 2 2 3 2" xfId="40579" xr:uid="{E60FEBE5-A1BD-43FA-B842-9DF45D4DD29F}"/>
    <cellStyle name="Millares 6 2 4 3 2 2 4" xfId="25681" xr:uid="{1C861FF3-9A39-4B48-AC76-B673B30E6172}"/>
    <cellStyle name="Millares 6 2 4 3 2 2 5" xfId="47184" xr:uid="{CB7B9953-5846-4F35-AE01-ECAF7FA93A7C}"/>
    <cellStyle name="Millares 6 2 4 3 2 3" xfId="6314" xr:uid="{E19BB315-3672-4F01-9DBA-438448862C52}"/>
    <cellStyle name="Millares 6 2 4 3 2 3 2" xfId="14580" xr:uid="{E3DCC5A8-C522-4D44-933D-1CEEFDF8F414}"/>
    <cellStyle name="Millares 6 2 4 3 2 3 2 2" xfId="36083" xr:uid="{C281EB95-846F-4AC5-AD50-CF3A27E248E4}"/>
    <cellStyle name="Millares 6 2 4 3 2 3 3" xfId="21215" xr:uid="{17150FA7-2BA2-46C2-8984-E9CB62DAF8B1}"/>
    <cellStyle name="Millares 6 2 4 3 2 3 3 2" xfId="42718" xr:uid="{57514D53-139E-4263-AF97-81017FB52E1B}"/>
    <cellStyle name="Millares 6 2 4 3 2 3 4" xfId="27820" xr:uid="{DBD26511-D385-4D5A-96CF-4FD1627F09F2}"/>
    <cellStyle name="Millares 6 2 4 3 2 3 5" xfId="49323" xr:uid="{1DA3B2F7-0300-40BA-B348-18192782BFFD}"/>
    <cellStyle name="Millares 6 2 4 3 2 4" xfId="7955" xr:uid="{0C6F4D17-E366-4A5D-930D-E13D404D3778}"/>
    <cellStyle name="Millares 6 2 4 3 2 4 2" xfId="29458" xr:uid="{5184DAD7-9BCF-42F8-AA55-7B2C6EDDD131}"/>
    <cellStyle name="Millares 6 2 4 3 2 5" xfId="9612" xr:uid="{C4A3BE78-E5EA-4132-9B63-D6B42D010EB0}"/>
    <cellStyle name="Millares 6 2 4 3 2 5 2" xfId="31115" xr:uid="{B391C552-4848-411F-9776-218CE69958B7}"/>
    <cellStyle name="Millares 6 2 4 3 2 6" xfId="16247" xr:uid="{02B5C7E1-D60A-49E7-9582-6D0EAA9AF2A3}"/>
    <cellStyle name="Millares 6 2 4 3 2 6 2" xfId="37750" xr:uid="{070FF069-6AA8-496A-9593-6447C1B89BD6}"/>
    <cellStyle name="Millares 6 2 4 3 2 7" xfId="22852" xr:uid="{E2981183-ABDC-4A32-8C75-A879A5C58190}"/>
    <cellStyle name="Millares 6 2 4 3 2 8" xfId="44355" xr:uid="{196452EF-77E2-4378-A4EC-0C06FC2B5873}"/>
    <cellStyle name="Millares 6 2 4 3 3" xfId="2033" xr:uid="{57601B30-1231-4A14-A78B-030F19A7EFC0}"/>
    <cellStyle name="Millares 6 2 4 3 3 2" xfId="10299" xr:uid="{4DAE3871-DBA4-4534-9208-83DADB6DD152}"/>
    <cellStyle name="Millares 6 2 4 3 3 2 2" xfId="31802" xr:uid="{784EDB82-EF69-414D-A797-062CF564900C}"/>
    <cellStyle name="Millares 6 2 4 3 3 3" xfId="16934" xr:uid="{F43CDAF4-6D09-4C12-8C1B-4E40FDA7271C}"/>
    <cellStyle name="Millares 6 2 4 3 3 3 2" xfId="38437" xr:uid="{4B6683EE-9680-4E0A-82D3-69098E933EC1}"/>
    <cellStyle name="Millares 6 2 4 3 3 4" xfId="23539" xr:uid="{C70417A6-200D-4BE0-8095-BAF2413032BD}"/>
    <cellStyle name="Millares 6 2 4 3 3 5" xfId="45042" xr:uid="{39DBAA61-CD96-44B1-8488-43AB5443F18D}"/>
    <cellStyle name="Millares 6 2 4 3 4" xfId="2832" xr:uid="{2A443D16-91DF-49C6-863A-0167D2B4D98F}"/>
    <cellStyle name="Millares 6 2 4 3 4 2" xfId="11098" xr:uid="{EA9CA6F2-6F12-46FC-9DAD-F37EB3457148}"/>
    <cellStyle name="Millares 6 2 4 3 4 2 2" xfId="32601" xr:uid="{0B8DD29D-F8AA-4F5C-A900-ABBCA3939539}"/>
    <cellStyle name="Millares 6 2 4 3 4 3" xfId="17733" xr:uid="{3BCCCECA-77CA-4EEE-9B9E-D218D3A1DC34}"/>
    <cellStyle name="Millares 6 2 4 3 4 3 2" xfId="39236" xr:uid="{51972684-8A0E-4E2B-B58E-F775A56CB939}"/>
    <cellStyle name="Millares 6 2 4 3 4 4" xfId="24338" xr:uid="{F6983A76-B2AE-495A-AE1B-35B8C552BCBC}"/>
    <cellStyle name="Millares 6 2 4 3 4 5" xfId="45841" xr:uid="{477B214A-EF20-45CD-9205-8FBA301013BA}"/>
    <cellStyle name="Millares 6 2 4 3 5" xfId="3229" xr:uid="{2227125F-7D1A-4ECC-861F-F3BD57C045FC}"/>
    <cellStyle name="Millares 6 2 4 3 5 2" xfId="11495" xr:uid="{153A50A0-6D48-4D90-BB75-ACC3467B12CE}"/>
    <cellStyle name="Millares 6 2 4 3 5 2 2" xfId="32998" xr:uid="{0B7543F4-9A28-4F75-AB4B-0E707B13449C}"/>
    <cellStyle name="Millares 6 2 4 3 5 3" xfId="18130" xr:uid="{C32779E1-3F16-457D-8673-80D5B159BB14}"/>
    <cellStyle name="Millares 6 2 4 3 5 3 2" xfId="39633" xr:uid="{5C08EA0C-6F07-4B0B-BEC6-EFA839003866}"/>
    <cellStyle name="Millares 6 2 4 3 5 4" xfId="24735" xr:uid="{D4535CF6-6A3B-4E75-890C-1CE48F3F1289}"/>
    <cellStyle name="Millares 6 2 4 3 5 5" xfId="46238" xr:uid="{DAD1C154-AEA2-4977-9C96-AD851DEB7066}"/>
    <cellStyle name="Millares 6 2 4 3 6" xfId="4976" xr:uid="{1877175E-40D2-4B8C-81F5-437B7776A55D}"/>
    <cellStyle name="Millares 6 2 4 3 6 2" xfId="13242" xr:uid="{DB86C791-5F17-469E-9962-B6AC32FC304D}"/>
    <cellStyle name="Millares 6 2 4 3 6 2 2" xfId="34745" xr:uid="{E87E7302-A34D-4245-820A-7626DCF7EC23}"/>
    <cellStyle name="Millares 6 2 4 3 6 3" xfId="19877" xr:uid="{7F959A1E-927F-4BF8-99F6-BBBF827D41EB}"/>
    <cellStyle name="Millares 6 2 4 3 6 3 2" xfId="41380" xr:uid="{A0350D0B-AEB9-414D-92F4-DAA6449B09D4}"/>
    <cellStyle name="Millares 6 2 4 3 6 4" xfId="26482" xr:uid="{8C9C33D7-4645-4F36-A244-F8179CA650FF}"/>
    <cellStyle name="Millares 6 2 4 3 6 5" xfId="47985" xr:uid="{5CD22446-CD62-4EE6-AF37-78C92E13506E}"/>
    <cellStyle name="Millares 6 2 4 3 7" xfId="5368" xr:uid="{1D40F7F7-FEDE-4FFB-B630-7C24F8743102}"/>
    <cellStyle name="Millares 6 2 4 3 7 2" xfId="13634" xr:uid="{9B6B4554-10AA-4DE6-A9D6-2F6FC19C6C2C}"/>
    <cellStyle name="Millares 6 2 4 3 7 2 2" xfId="35137" xr:uid="{9AAE25CE-A0AA-4CC8-A678-8F5CC1FA6139}"/>
    <cellStyle name="Millares 6 2 4 3 7 3" xfId="20269" xr:uid="{F114FBD9-6B18-4B40-B9B8-E53BC20DC696}"/>
    <cellStyle name="Millares 6 2 4 3 7 3 2" xfId="41772" xr:uid="{50B1F362-57EB-482D-84CD-C5F2E450ABAA}"/>
    <cellStyle name="Millares 6 2 4 3 7 4" xfId="26874" xr:uid="{8EE697E4-EE74-44DA-B7F8-4CE1EBAD4EFC}"/>
    <cellStyle name="Millares 6 2 4 3 7 5" xfId="48377" xr:uid="{A669CE97-B95A-4242-A4B2-D71D0F55E307}"/>
    <cellStyle name="Millares 6 2 4 3 8" xfId="7009" xr:uid="{1E909646-83A8-40E2-9612-3EC471CF0CBC}"/>
    <cellStyle name="Millares 6 2 4 3 8 2" xfId="28512" xr:uid="{B0F510B1-FF8F-483A-AFC2-07C06B6CCB65}"/>
    <cellStyle name="Millares 6 2 4 3 9" xfId="8665" xr:uid="{993FDA2D-47B1-486A-B8B8-EEFD04A1D241}"/>
    <cellStyle name="Millares 6 2 4 3 9 2" xfId="30168" xr:uid="{BDF75B46-A96E-42B7-82BE-4A0B165814B2}"/>
    <cellStyle name="Millares 6 2 4 4" xfId="682" xr:uid="{F4A4C297-7264-4310-91B0-51393E2C1E16}"/>
    <cellStyle name="Millares 6 2 4 4 10" xfId="43691" xr:uid="{11E5D99B-83D2-4893-9634-1A7C447F626E}"/>
    <cellStyle name="Millares 6 2 4 4 2" xfId="1628" xr:uid="{E55FB2C8-67EE-4B62-9640-71AA6373F56B}"/>
    <cellStyle name="Millares 6 2 4 4 2 2" xfId="4457" xr:uid="{7EBD7D73-25EA-4F3C-856D-F5C305A09184}"/>
    <cellStyle name="Millares 6 2 4 4 2 2 2" xfId="12723" xr:uid="{61DD3D52-B815-4EE2-85FA-AC4495117938}"/>
    <cellStyle name="Millares 6 2 4 4 2 2 2 2" xfId="34226" xr:uid="{E4E2284C-21CC-4422-8661-C282B989A730}"/>
    <cellStyle name="Millares 6 2 4 4 2 2 3" xfId="19358" xr:uid="{1367B6D8-2683-4781-A4BE-74E0DDBAA9E1}"/>
    <cellStyle name="Millares 6 2 4 4 2 2 3 2" xfId="40861" xr:uid="{00ABD62D-8822-4E8A-ACDA-E72AFA26B3E6}"/>
    <cellStyle name="Millares 6 2 4 4 2 2 4" xfId="25963" xr:uid="{F6071E7D-1122-4344-B67B-8A7F300877DD}"/>
    <cellStyle name="Millares 6 2 4 4 2 2 5" xfId="47466" xr:uid="{77A73295-7E45-4263-A769-A8F1E623A255}"/>
    <cellStyle name="Millares 6 2 4 4 2 3" xfId="6596" xr:uid="{D3BDF7F5-91CB-480C-BF21-E875AD937850}"/>
    <cellStyle name="Millares 6 2 4 4 2 3 2" xfId="14862" xr:uid="{094DD740-29AA-4E7F-A708-1B92CFCDD74E}"/>
    <cellStyle name="Millares 6 2 4 4 2 3 2 2" xfId="36365" xr:uid="{65F3C2AD-2169-46D2-88A0-046D2670DD7E}"/>
    <cellStyle name="Millares 6 2 4 4 2 3 3" xfId="21497" xr:uid="{65959E09-0BAD-43C3-BC2B-26D4323D97AF}"/>
    <cellStyle name="Millares 6 2 4 4 2 3 3 2" xfId="43000" xr:uid="{D548EE16-9F53-4051-892C-BCEB04BF65DF}"/>
    <cellStyle name="Millares 6 2 4 4 2 3 4" xfId="28102" xr:uid="{39F26013-5A41-466A-B4C6-A29EC32DBE60}"/>
    <cellStyle name="Millares 6 2 4 4 2 3 5" xfId="49605" xr:uid="{3F5F8679-D12A-40F0-BDB0-1E87718993ED}"/>
    <cellStyle name="Millares 6 2 4 4 2 4" xfId="8237" xr:uid="{FEF09EFE-219C-448B-AFDA-7AEB0C6DEE75}"/>
    <cellStyle name="Millares 6 2 4 4 2 4 2" xfId="29740" xr:uid="{E8C08507-67E6-46CD-89E8-88F491929D48}"/>
    <cellStyle name="Millares 6 2 4 4 2 5" xfId="9894" xr:uid="{07F4F8A1-6971-4A8E-A871-69F18ADD4CE5}"/>
    <cellStyle name="Millares 6 2 4 4 2 5 2" xfId="31397" xr:uid="{576F8D5B-BB16-4612-A82A-B6A288C397C7}"/>
    <cellStyle name="Millares 6 2 4 4 2 6" xfId="16529" xr:uid="{9DB958C0-FF5A-492F-AD23-FA360B86C0F6}"/>
    <cellStyle name="Millares 6 2 4 4 2 6 2" xfId="38032" xr:uid="{05E90779-93FF-44D0-B2AA-5CE704068BD2}"/>
    <cellStyle name="Millares 6 2 4 4 2 7" xfId="23134" xr:uid="{54080B9D-8998-44E0-B37A-B568FCC9A688}"/>
    <cellStyle name="Millares 6 2 4 4 2 8" xfId="44637" xr:uid="{A35FD427-5623-43CF-89C8-DC2742FA4501}"/>
    <cellStyle name="Millares 6 2 4 4 3" xfId="2315" xr:uid="{EB8E6FAD-41D1-4D65-B6F3-C0AD7BF9E3EB}"/>
    <cellStyle name="Millares 6 2 4 4 3 2" xfId="10581" xr:uid="{A6F5633C-EAA4-4A26-B5E6-477352A585F6}"/>
    <cellStyle name="Millares 6 2 4 4 3 2 2" xfId="32084" xr:uid="{DEB11034-E7C2-4D90-8D15-6C506CDD0704}"/>
    <cellStyle name="Millares 6 2 4 4 3 3" xfId="17216" xr:uid="{4523F7EB-DE8D-4565-8ED5-1A8225A180BC}"/>
    <cellStyle name="Millares 6 2 4 4 3 3 2" xfId="38719" xr:uid="{535E8F7F-10D0-4891-98BC-A430001DCB69}"/>
    <cellStyle name="Millares 6 2 4 4 3 4" xfId="23821" xr:uid="{474069C8-4AF1-4206-B40B-7AA673C6EC56}"/>
    <cellStyle name="Millares 6 2 4 4 3 5" xfId="45324" xr:uid="{D6D0AA85-7475-4D5E-88F4-10664CB47BA1}"/>
    <cellStyle name="Millares 6 2 4 4 4" xfId="3511" xr:uid="{2F01D5F7-967B-44CD-B677-765BD43B82D3}"/>
    <cellStyle name="Millares 6 2 4 4 4 2" xfId="11777" xr:uid="{122F2F6E-439B-4C88-8D4E-0F8B0FABC279}"/>
    <cellStyle name="Millares 6 2 4 4 4 2 2" xfId="33280" xr:uid="{10BFE723-8FBF-4915-95E4-87AE109C7B90}"/>
    <cellStyle name="Millares 6 2 4 4 4 3" xfId="18412" xr:uid="{1DBC8CD5-3DC9-4334-A930-65B4D0BFD17F}"/>
    <cellStyle name="Millares 6 2 4 4 4 3 2" xfId="39915" xr:uid="{97ACE634-125C-4197-AE39-3D714A7A9EDB}"/>
    <cellStyle name="Millares 6 2 4 4 4 4" xfId="25017" xr:uid="{1BB1B4B8-FE03-403D-B36E-03D222C9CDE0}"/>
    <cellStyle name="Millares 6 2 4 4 4 5" xfId="46520" xr:uid="{003FFE26-1AFA-4D2A-A726-7F46B28E4CCE}"/>
    <cellStyle name="Millares 6 2 4 4 5" xfId="5650" xr:uid="{154E5FE9-AB6C-45E1-B9D5-93A3CCC782A9}"/>
    <cellStyle name="Millares 6 2 4 4 5 2" xfId="13916" xr:uid="{B0F94B9C-0FDB-47B6-885E-578685A2C367}"/>
    <cellStyle name="Millares 6 2 4 4 5 2 2" xfId="35419" xr:uid="{E7761CA2-18A3-4EF8-8207-C4995A2A2E00}"/>
    <cellStyle name="Millares 6 2 4 4 5 3" xfId="20551" xr:uid="{1DF2D019-807C-42F6-80BF-E8B4B098194C}"/>
    <cellStyle name="Millares 6 2 4 4 5 3 2" xfId="42054" xr:uid="{D2E55CBB-ED00-4FDF-84AA-745B930C6E0C}"/>
    <cellStyle name="Millares 6 2 4 4 5 4" xfId="27156" xr:uid="{ABA7EDF2-5016-488A-883B-9C32B0882E37}"/>
    <cellStyle name="Millares 6 2 4 4 5 5" xfId="48659" xr:uid="{A24C57BB-6A83-4436-ABF9-9E98FB7D9C00}"/>
    <cellStyle name="Millares 6 2 4 4 6" xfId="7291" xr:uid="{BA769F0D-BA33-489C-94BD-C519E3B6DC0B}"/>
    <cellStyle name="Millares 6 2 4 4 6 2" xfId="28794" xr:uid="{63A7399E-28D6-4EAB-83B3-FF2079129546}"/>
    <cellStyle name="Millares 6 2 4 4 7" xfId="8948" xr:uid="{3AE51686-9819-40F9-8D22-95C3AD55D3E3}"/>
    <cellStyle name="Millares 6 2 4 4 7 2" xfId="30451" xr:uid="{F1DC0EA2-7512-4A56-A1AC-B6799160CB5F}"/>
    <cellStyle name="Millares 6 2 4 4 8" xfId="15583" xr:uid="{C2E67800-81C5-4993-A2F6-AC9A437BC8A6}"/>
    <cellStyle name="Millares 6 2 4 4 8 2" xfId="37086" xr:uid="{7B64B917-CE81-410D-8AEC-87E961E50FCD}"/>
    <cellStyle name="Millares 6 2 4 4 9" xfId="22188" xr:uid="{6718BB9C-22D7-492E-B9F5-4789926F7652}"/>
    <cellStyle name="Millares 6 2 4 5" xfId="950" xr:uid="{0ED17D93-3343-4477-B4C0-3CB3D91956F6}"/>
    <cellStyle name="Millares 6 2 4 5 2" xfId="3779" xr:uid="{E4E90F9D-5D9B-45FD-A1A9-C4EDDA3E0034}"/>
    <cellStyle name="Millares 6 2 4 5 2 2" xfId="12045" xr:uid="{0044475F-E0AA-4568-8560-D8C4225C0024}"/>
    <cellStyle name="Millares 6 2 4 5 2 2 2" xfId="33548" xr:uid="{2C625372-F5DA-47EA-8D45-9CCDEB1F9E5E}"/>
    <cellStyle name="Millares 6 2 4 5 2 3" xfId="18680" xr:uid="{6C40D101-4FBD-4D84-BE13-F9766A88C414}"/>
    <cellStyle name="Millares 6 2 4 5 2 3 2" xfId="40183" xr:uid="{6DBDB0A4-B98D-404E-AB17-8FFBAF3790A0}"/>
    <cellStyle name="Millares 6 2 4 5 2 4" xfId="25285" xr:uid="{ECD76EFF-C5FF-4ECE-B454-E01C1685C2CD}"/>
    <cellStyle name="Millares 6 2 4 5 2 5" xfId="46788" xr:uid="{313898F8-BE59-40BE-8CF1-FC78A73097CE}"/>
    <cellStyle name="Millares 6 2 4 5 3" xfId="5918" xr:uid="{5B09D7DC-20C7-4422-8779-24E7656B29E7}"/>
    <cellStyle name="Millares 6 2 4 5 3 2" xfId="14184" xr:uid="{42DEBB53-7F05-451F-A349-1345BC55231F}"/>
    <cellStyle name="Millares 6 2 4 5 3 2 2" xfId="35687" xr:uid="{61B9A3A7-2598-4C01-987A-E6C417EA3B1F}"/>
    <cellStyle name="Millares 6 2 4 5 3 3" xfId="20819" xr:uid="{10B636E3-8FB9-48BA-B64E-D14C439B5704}"/>
    <cellStyle name="Millares 6 2 4 5 3 3 2" xfId="42322" xr:uid="{055C9096-4BAD-4AC1-AA4D-3264CA6F7ADB}"/>
    <cellStyle name="Millares 6 2 4 5 3 4" xfId="27424" xr:uid="{FCD04AF6-7A5B-4972-A982-9C6C33123BA4}"/>
    <cellStyle name="Millares 6 2 4 5 3 5" xfId="48927" xr:uid="{8EF6D367-2A05-4409-87C6-2E0FF0D828AB}"/>
    <cellStyle name="Millares 6 2 4 5 4" xfId="7559" xr:uid="{70A4EB1B-E1B8-48BA-9E31-15C68BA4D102}"/>
    <cellStyle name="Millares 6 2 4 5 4 2" xfId="29062" xr:uid="{62A4C2F2-6014-42A5-809F-5B105C1E44B3}"/>
    <cellStyle name="Millares 6 2 4 5 5" xfId="9216" xr:uid="{EF6A58C4-E135-4658-84F1-AAF04BAD1A85}"/>
    <cellStyle name="Millares 6 2 4 5 5 2" xfId="30719" xr:uid="{8BB61381-280B-445D-BC1F-A5AB1FF08F33}"/>
    <cellStyle name="Millares 6 2 4 5 6" xfId="15851" xr:uid="{3A2BFE90-6049-4655-81DD-76B0ECE8113E}"/>
    <cellStyle name="Millares 6 2 4 5 6 2" xfId="37354" xr:uid="{8B1413E7-1BF2-4C48-A271-93FA2DB4665D}"/>
    <cellStyle name="Millares 6 2 4 5 7" xfId="22456" xr:uid="{5CDE1210-018E-426E-B42F-701142504995}"/>
    <cellStyle name="Millares 6 2 4 5 8" xfId="43959" xr:uid="{FDFBB4B1-FED0-4E1E-9CAD-3DF6E76436E4}"/>
    <cellStyle name="Millares 6 2 4 6" xfId="1211" xr:uid="{21CEC095-CA96-478F-901F-368B1B28E502}"/>
    <cellStyle name="Millares 6 2 4 6 2" xfId="4040" xr:uid="{EF9F167E-ACDA-46D8-A4E0-6B724ED9281D}"/>
    <cellStyle name="Millares 6 2 4 6 2 2" xfId="12306" xr:uid="{CF535C3C-A0D4-482A-A843-604C154A2AFA}"/>
    <cellStyle name="Millares 6 2 4 6 2 2 2" xfId="33809" xr:uid="{306179E0-6A11-4FBA-9C89-D276FBD2A1BF}"/>
    <cellStyle name="Millares 6 2 4 6 2 3" xfId="18941" xr:uid="{C5F6437A-18E7-4DF4-B60D-831D084722AB}"/>
    <cellStyle name="Millares 6 2 4 6 2 3 2" xfId="40444" xr:uid="{4BF34B75-A689-4BDE-ACF8-1696075B90C7}"/>
    <cellStyle name="Millares 6 2 4 6 2 4" xfId="25546" xr:uid="{DF66F685-E4DC-4D27-9382-AE0D330B8103}"/>
    <cellStyle name="Millares 6 2 4 6 2 5" xfId="47049" xr:uid="{F72E01A1-19D4-4BFD-BD03-0AEDF7988B2D}"/>
    <cellStyle name="Millares 6 2 4 6 3" xfId="6179" xr:uid="{AA66E0C2-D5D5-4D04-BBF6-7C3E91B9A02B}"/>
    <cellStyle name="Millares 6 2 4 6 3 2" xfId="14445" xr:uid="{6E38F306-9C1D-4142-A3F2-C14EF038FD8A}"/>
    <cellStyle name="Millares 6 2 4 6 3 2 2" xfId="35948" xr:uid="{C111DB3E-236D-4617-955F-D4EFC96068F4}"/>
    <cellStyle name="Millares 6 2 4 6 3 3" xfId="21080" xr:uid="{8CACA1FF-5391-438E-BB5C-3DC5906AD223}"/>
    <cellStyle name="Millares 6 2 4 6 3 3 2" xfId="42583" xr:uid="{F2E331DE-5614-41AB-BE9D-130E89FEA9ED}"/>
    <cellStyle name="Millares 6 2 4 6 3 4" xfId="27685" xr:uid="{45CD0BC6-EE70-49AE-939A-6CB033E62CAA}"/>
    <cellStyle name="Millares 6 2 4 6 3 5" xfId="49188" xr:uid="{910591AD-67BC-4DC0-869D-4B67E0C1A2AD}"/>
    <cellStyle name="Millares 6 2 4 6 4" xfId="7820" xr:uid="{6655B765-12FF-490C-B61E-BAEDE5C37737}"/>
    <cellStyle name="Millares 6 2 4 6 4 2" xfId="29323" xr:uid="{B1D86396-83BE-4A54-AF29-7C5563200889}"/>
    <cellStyle name="Millares 6 2 4 6 5" xfId="9477" xr:uid="{1E744AB2-4FA0-4D5B-9C5F-52FD49438599}"/>
    <cellStyle name="Millares 6 2 4 6 5 2" xfId="30980" xr:uid="{64EA236F-8611-4D7D-BAE0-D36A1C82FEEF}"/>
    <cellStyle name="Millares 6 2 4 6 6" xfId="16112" xr:uid="{EF2ADD83-AF43-404B-99B1-AB8DF93CEE70}"/>
    <cellStyle name="Millares 6 2 4 6 6 2" xfId="37615" xr:uid="{CCEDEE09-5757-4AF8-8A4F-7BD14768AD69}"/>
    <cellStyle name="Millares 6 2 4 6 7" xfId="22717" xr:uid="{7DD2813D-6219-4819-92B9-303D5D7640B5}"/>
    <cellStyle name="Millares 6 2 4 6 8" xfId="44220" xr:uid="{31E15316-7845-4FBA-BFEC-936A6AD3FB7D}"/>
    <cellStyle name="Millares 6 2 4 7" xfId="1899" xr:uid="{C9FF5249-AB12-4DE9-9CCF-F1EC0B5896E6}"/>
    <cellStyle name="Millares 6 2 4 7 2" xfId="10165" xr:uid="{187EA2B7-A8F4-47AA-8778-EC1C5988BB86}"/>
    <cellStyle name="Millares 6 2 4 7 2 2" xfId="31668" xr:uid="{7313119E-6F09-403E-962B-229F21513B70}"/>
    <cellStyle name="Millares 6 2 4 7 3" xfId="16800" xr:uid="{11FEEBA3-74F9-4F65-A4C8-C3F73A7964A0}"/>
    <cellStyle name="Millares 6 2 4 7 3 2" xfId="38303" xr:uid="{AA274B5E-7EA1-4FD2-9CF4-2AC98781F38D}"/>
    <cellStyle name="Millares 6 2 4 7 4" xfId="23405" xr:uid="{35BC8919-4516-4C64-AF57-568272941D82}"/>
    <cellStyle name="Millares 6 2 4 7 5" xfId="44908" xr:uid="{82DAAC8D-B112-408F-91C6-C7E5412D734C}"/>
    <cellStyle name="Millares 6 2 4 8" xfId="2584" xr:uid="{E8DD2E31-19F8-4203-809E-F029A9A8C7E2}"/>
    <cellStyle name="Millares 6 2 4 8 2" xfId="10850" xr:uid="{87EE509D-7862-4EC6-8BDD-5581FFF7F708}"/>
    <cellStyle name="Millares 6 2 4 8 2 2" xfId="32353" xr:uid="{DA31DD96-78E7-45D1-8F71-2933E270CF40}"/>
    <cellStyle name="Millares 6 2 4 8 3" xfId="17485" xr:uid="{556DD55F-5B51-4557-BF6C-0B4BD05A9C27}"/>
    <cellStyle name="Millares 6 2 4 8 3 2" xfId="38988" xr:uid="{979BD082-435B-42CE-A0AD-138CDC56D5CC}"/>
    <cellStyle name="Millares 6 2 4 8 4" xfId="24090" xr:uid="{C0F5B9DD-8CC8-4F34-8AC7-895B01008CF3}"/>
    <cellStyle name="Millares 6 2 4 8 5" xfId="45593" xr:uid="{8319E59C-2593-43BC-9A3B-1BA07FE46447}"/>
    <cellStyle name="Millares 6 2 4 9" xfId="3095" xr:uid="{4DFAB770-95A6-4812-A6EC-A086CEDCB812}"/>
    <cellStyle name="Millares 6 2 4 9 2" xfId="11361" xr:uid="{54FB9980-22D7-4A38-AE73-715BFA9FA4F7}"/>
    <cellStyle name="Millares 6 2 4 9 2 2" xfId="32864" xr:uid="{FF4B35A4-DA9F-497E-93B9-9EE435DF8164}"/>
    <cellStyle name="Millares 6 2 4 9 3" xfId="17996" xr:uid="{E0118757-33A2-47FC-A454-2F616B83C0F5}"/>
    <cellStyle name="Millares 6 2 4 9 3 2" xfId="39499" xr:uid="{6066B6E8-BE76-46C4-9922-604D74EFF604}"/>
    <cellStyle name="Millares 6 2 4 9 4" xfId="24601" xr:uid="{4358AF06-AEC6-4E46-B88C-1F96D0237EE7}"/>
    <cellStyle name="Millares 6 2 4 9 5" xfId="46104" xr:uid="{63B5A5FE-A921-45EA-B67E-F8CC51F2F513}"/>
    <cellStyle name="Millares 6 2 5" xfId="222" xr:uid="{ADB365D6-93FF-484E-9B6E-C5FE136411D4}"/>
    <cellStyle name="Millares 6 2 5 10" xfId="4741" xr:uid="{F57B4D3A-0D28-4848-B531-5CA366FED892}"/>
    <cellStyle name="Millares 6 2 5 10 2" xfId="13007" xr:uid="{3F61F65B-DECC-4302-AFC6-4568EBAB54FF}"/>
    <cellStyle name="Millares 6 2 5 10 2 2" xfId="34510" xr:uid="{6D0F80AD-0E7F-4DAF-A59D-32659CD0D184}"/>
    <cellStyle name="Millares 6 2 5 10 3" xfId="19642" xr:uid="{E7299258-2330-45A1-B33D-FEE8CF2A9919}"/>
    <cellStyle name="Millares 6 2 5 10 3 2" xfId="41145" xr:uid="{2359673A-0D22-4C19-A28F-2DD35E1E258F}"/>
    <cellStyle name="Millares 6 2 5 10 4" xfId="26247" xr:uid="{2F3ECC1D-7B52-428D-AD9C-56469B6CA2C6}"/>
    <cellStyle name="Millares 6 2 5 10 5" xfId="47750" xr:uid="{43176710-D35A-4633-BB9A-7D870D8E59CF}"/>
    <cellStyle name="Millares 6 2 5 11" xfId="5244" xr:uid="{DB9D0C28-1868-4E6A-A10C-516F11CBFFF1}"/>
    <cellStyle name="Millares 6 2 5 11 2" xfId="13510" xr:uid="{0C8ED878-3117-4B80-A1E6-3BE6A3F0C446}"/>
    <cellStyle name="Millares 6 2 5 11 2 2" xfId="35013" xr:uid="{7CABE613-AB89-425C-ACD6-6BC2732FC070}"/>
    <cellStyle name="Millares 6 2 5 11 3" xfId="20145" xr:uid="{6EA2BA17-AF0E-4838-9B05-B8FF3306067C}"/>
    <cellStyle name="Millares 6 2 5 11 3 2" xfId="41648" xr:uid="{4DE00FC3-8975-4366-8834-2148B4D8A121}"/>
    <cellStyle name="Millares 6 2 5 11 4" xfId="26750" xr:uid="{430BD0AB-609F-4CDA-A05E-7A1E27A9101B}"/>
    <cellStyle name="Millares 6 2 5 11 5" xfId="48253" xr:uid="{BAF0278A-C4A9-4402-9A2A-BD8C13DE2F2E}"/>
    <cellStyle name="Millares 6 2 5 12" xfId="6885" xr:uid="{54FF0A92-C7B4-497C-AF8F-F61B52D3A584}"/>
    <cellStyle name="Millares 6 2 5 12 2" xfId="28388" xr:uid="{869D7EA2-EBE7-470D-9E10-DA0874B7DF0C}"/>
    <cellStyle name="Millares 6 2 5 13" xfId="8539" xr:uid="{9464D464-7D1B-474A-80BF-E86830D9DDEF}"/>
    <cellStyle name="Millares 6 2 5 13 2" xfId="30042" xr:uid="{BF9292FF-48FC-43B7-998B-8D3E36A455D9}"/>
    <cellStyle name="Millares 6 2 5 14" xfId="15178" xr:uid="{B02CCDDC-6702-4A95-AD97-8926733E92B1}"/>
    <cellStyle name="Millares 6 2 5 14 2" xfId="36681" xr:uid="{5664C209-58EF-4B91-94BC-F8C0CD09577A}"/>
    <cellStyle name="Millares 6 2 5 15" xfId="21783" xr:uid="{B9B20AF9-5E62-4CA8-9C1A-578943EF9BB4}"/>
    <cellStyle name="Millares 6 2 5 16" xfId="43286" xr:uid="{F3F10740-A2D7-44BA-831C-06198EEAB4D9}"/>
    <cellStyle name="Millares 6 2 5 2" xfId="537" xr:uid="{7DC4E9F8-593A-4D3C-9A25-25DCA9938592}"/>
    <cellStyle name="Millares 6 2 5 2 10" xfId="7148" xr:uid="{E0AC8273-96C1-483B-BE32-C79C4C853E77}"/>
    <cellStyle name="Millares 6 2 5 2 10 2" xfId="28651" xr:uid="{E7F65663-923F-46FC-8290-1E68897DBB2F}"/>
    <cellStyle name="Millares 6 2 5 2 11" xfId="8804" xr:uid="{5CF4DF02-6979-41B8-BB63-E962C7A2901A}"/>
    <cellStyle name="Millares 6 2 5 2 11 2" xfId="30307" xr:uid="{AD4131C9-B56F-4D77-AB1C-161E6F3202A0}"/>
    <cellStyle name="Millares 6 2 5 2 12" xfId="15440" xr:uid="{B7145A5E-5B38-40BC-B5C0-7BB536AF7887}"/>
    <cellStyle name="Millares 6 2 5 2 12 2" xfId="36943" xr:uid="{B441EFBA-0943-4003-9E84-1D3BBD53162F}"/>
    <cellStyle name="Millares 6 2 5 2 13" xfId="22045" xr:uid="{EAB8EB41-64E1-4065-B1A0-148F2553597E}"/>
    <cellStyle name="Millares 6 2 5 2 14" xfId="43548" xr:uid="{8E551DE6-EF75-4311-BEA3-55D4BAA1B878}"/>
    <cellStyle name="Millares 6 2 5 2 2" xfId="819" xr:uid="{58787E4C-78E9-40D6-8C6A-56EA1D2023DB}"/>
    <cellStyle name="Millares 6 2 5 2 2 10" xfId="15720" xr:uid="{6E4611CF-BCE6-4F20-BDAB-5C2307AA2AE7}"/>
    <cellStyle name="Millares 6 2 5 2 2 10 2" xfId="37223" xr:uid="{C6776A2E-7589-41C8-918E-6D3670719D65}"/>
    <cellStyle name="Millares 6 2 5 2 2 11" xfId="22325" xr:uid="{EDFE3004-D097-4BA2-B560-A6B2A2898583}"/>
    <cellStyle name="Millares 6 2 5 2 2 12" xfId="43828" xr:uid="{FC7A9ED4-4AD2-40BF-A0C2-18A8802EBFE5}"/>
    <cellStyle name="Millares 6 2 5 2 2 2" xfId="1765" xr:uid="{89F40525-7FFE-451F-8E65-853DC14CD6E4}"/>
    <cellStyle name="Millares 6 2 5 2 2 2 2" xfId="4594" xr:uid="{8C8B7C25-AA94-4EC8-9AB7-4401F1DC7AA6}"/>
    <cellStyle name="Millares 6 2 5 2 2 2 2 2" xfId="12860" xr:uid="{E9074BA9-3FE1-47F2-BFF0-750920CE7626}"/>
    <cellStyle name="Millares 6 2 5 2 2 2 2 2 2" xfId="34363" xr:uid="{69EB1017-A433-42F6-9D8C-962D249EAE90}"/>
    <cellStyle name="Millares 6 2 5 2 2 2 2 3" xfId="19495" xr:uid="{296247CF-43B6-4CB9-970E-7A15F3AB8DAD}"/>
    <cellStyle name="Millares 6 2 5 2 2 2 2 3 2" xfId="40998" xr:uid="{AC6C9A7C-9245-4F27-B17A-5D3CE3AA232C}"/>
    <cellStyle name="Millares 6 2 5 2 2 2 2 4" xfId="26100" xr:uid="{C5960438-D130-4D83-AD2D-AE7F2245CF4B}"/>
    <cellStyle name="Millares 6 2 5 2 2 2 2 5" xfId="47603" xr:uid="{4C99B256-1A82-4101-AB75-9456F3B35E58}"/>
    <cellStyle name="Millares 6 2 5 2 2 2 3" xfId="6733" xr:uid="{5F8AA521-BF91-404E-ACAF-6030A179DB88}"/>
    <cellStyle name="Millares 6 2 5 2 2 2 3 2" xfId="14999" xr:uid="{7FCBEF6D-1868-4F5D-A80F-47053C3BF614}"/>
    <cellStyle name="Millares 6 2 5 2 2 2 3 2 2" xfId="36502" xr:uid="{B54AF14B-0F54-408E-A752-6CB87502BAC7}"/>
    <cellStyle name="Millares 6 2 5 2 2 2 3 3" xfId="21634" xr:uid="{B3458876-142C-4ED3-9B70-20C306F0E3EA}"/>
    <cellStyle name="Millares 6 2 5 2 2 2 3 3 2" xfId="43137" xr:uid="{7F692AF5-F260-4858-8425-A2E709A48C8C}"/>
    <cellStyle name="Millares 6 2 5 2 2 2 3 4" xfId="28239" xr:uid="{8512D073-15E8-43EE-8235-3ADC69AC9E08}"/>
    <cellStyle name="Millares 6 2 5 2 2 2 3 5" xfId="49742" xr:uid="{8E87715B-D1B0-4BD0-9D87-2C9EE2DE6A4F}"/>
    <cellStyle name="Millares 6 2 5 2 2 2 4" xfId="8374" xr:uid="{9309A188-C171-49C0-93B1-F4B54C35AD9F}"/>
    <cellStyle name="Millares 6 2 5 2 2 2 4 2" xfId="29877" xr:uid="{FB31AA94-346F-4989-AB51-7B81F07095C2}"/>
    <cellStyle name="Millares 6 2 5 2 2 2 5" xfId="10031" xr:uid="{AD26491F-F03E-46E2-8E1D-FCBAD631D8E7}"/>
    <cellStyle name="Millares 6 2 5 2 2 2 5 2" xfId="31534" xr:uid="{F42AF70B-2BC7-44C9-BEDA-04D05E3AF647}"/>
    <cellStyle name="Millares 6 2 5 2 2 2 6" xfId="16666" xr:uid="{2D1A78A0-78F8-43DC-9AAB-1481DDAF6F17}"/>
    <cellStyle name="Millares 6 2 5 2 2 2 6 2" xfId="38169" xr:uid="{9BB4E0AD-6949-4836-8636-DEC691501DF0}"/>
    <cellStyle name="Millares 6 2 5 2 2 2 7" xfId="23271" xr:uid="{5C6BD597-0776-4331-AD97-1F6CD76554F6}"/>
    <cellStyle name="Millares 6 2 5 2 2 2 8" xfId="44774" xr:uid="{05452B55-4EF0-40ED-9982-A2EC0762075D}"/>
    <cellStyle name="Millares 6 2 5 2 2 3" xfId="2452" xr:uid="{F758223D-E798-4CCF-BE16-BA5281C9C75E}"/>
    <cellStyle name="Millares 6 2 5 2 2 3 2" xfId="10718" xr:uid="{CDEF331D-DCAE-4241-85BE-90E1E8B2DA34}"/>
    <cellStyle name="Millares 6 2 5 2 2 3 2 2" xfId="32221" xr:uid="{54268D6A-B636-4E4B-AB6E-F59E6F1E3FEA}"/>
    <cellStyle name="Millares 6 2 5 2 2 3 3" xfId="17353" xr:uid="{96DF28C6-4358-4038-97AB-B824214A6C7D}"/>
    <cellStyle name="Millares 6 2 5 2 2 3 3 2" xfId="38856" xr:uid="{ED51393C-6E55-4E45-86B8-8D050E6D6D4E}"/>
    <cellStyle name="Millares 6 2 5 2 2 3 4" xfId="23958" xr:uid="{B4AE4BE6-1BE3-4303-9319-06C2417F1929}"/>
    <cellStyle name="Millares 6 2 5 2 2 3 5" xfId="45461" xr:uid="{9CE3B5F5-DA8C-49BE-9F7A-C54ACED3F6A6}"/>
    <cellStyle name="Millares 6 2 5 2 2 4" xfId="2969" xr:uid="{4F0F7934-7D71-48D4-AD8F-52BE2D8619CB}"/>
    <cellStyle name="Millares 6 2 5 2 2 4 2" xfId="11235" xr:uid="{0B35FB23-6A7C-47B7-99B2-13BB164C9485}"/>
    <cellStyle name="Millares 6 2 5 2 2 4 2 2" xfId="32738" xr:uid="{B6EBA0F9-F762-41AA-B7E1-B93F80912357}"/>
    <cellStyle name="Millares 6 2 5 2 2 4 3" xfId="17870" xr:uid="{10C82207-95FF-4DEF-974D-450BE56DEAD8}"/>
    <cellStyle name="Millares 6 2 5 2 2 4 3 2" xfId="39373" xr:uid="{75285E84-DCF8-47DB-9963-D3C908CCA4E4}"/>
    <cellStyle name="Millares 6 2 5 2 2 4 4" xfId="24475" xr:uid="{EC57EA9D-F1C0-4265-90FA-E1791163F579}"/>
    <cellStyle name="Millares 6 2 5 2 2 4 5" xfId="45978" xr:uid="{67F5DA24-4A9C-430D-BA2B-086E03FD6B2A}"/>
    <cellStyle name="Millares 6 2 5 2 2 5" xfId="3648" xr:uid="{283861C1-8D67-4F4E-84FB-C8DA9EF34ECC}"/>
    <cellStyle name="Millares 6 2 5 2 2 5 2" xfId="11914" xr:uid="{98B271FD-7B2D-4882-86FC-972E8AB49B2F}"/>
    <cellStyle name="Millares 6 2 5 2 2 5 2 2" xfId="33417" xr:uid="{16D7F486-F71D-4072-BB2B-58820300D00B}"/>
    <cellStyle name="Millares 6 2 5 2 2 5 3" xfId="18549" xr:uid="{9E55F3D7-CE8E-43F1-BC35-0BD7401E1513}"/>
    <cellStyle name="Millares 6 2 5 2 2 5 3 2" xfId="40052" xr:uid="{000FB8A9-05F5-4AA0-A0DA-7E84DC32F284}"/>
    <cellStyle name="Millares 6 2 5 2 2 5 4" xfId="25154" xr:uid="{D3FB4DDC-F499-46DD-9EBF-DC20C162B764}"/>
    <cellStyle name="Millares 6 2 5 2 2 5 5" xfId="46657" xr:uid="{3B778201-0300-4EEC-96D8-850B62BA8EE5}"/>
    <cellStyle name="Millares 6 2 5 2 2 6" xfId="5113" xr:uid="{6E61782A-9AA5-4A7B-B49F-B1C9EE4D8276}"/>
    <cellStyle name="Millares 6 2 5 2 2 6 2" xfId="13379" xr:uid="{2DE6A36C-D845-424D-99F7-C9DB61A3580A}"/>
    <cellStyle name="Millares 6 2 5 2 2 6 2 2" xfId="34882" xr:uid="{BA7540BF-96D4-4916-92EA-4CC33D7C8990}"/>
    <cellStyle name="Millares 6 2 5 2 2 6 3" xfId="20014" xr:uid="{83C25E40-5023-4759-8FFA-8A3401C4B784}"/>
    <cellStyle name="Millares 6 2 5 2 2 6 3 2" xfId="41517" xr:uid="{B1001387-44A9-4033-A3EF-F3EB51CAB098}"/>
    <cellStyle name="Millares 6 2 5 2 2 6 4" xfId="26619" xr:uid="{3408624B-5A68-43F2-85DA-633DBE5115A1}"/>
    <cellStyle name="Millares 6 2 5 2 2 6 5" xfId="48122" xr:uid="{BEFA4408-AA0D-427A-93D6-5DFCA20AD0DB}"/>
    <cellStyle name="Millares 6 2 5 2 2 7" xfId="5787" xr:uid="{59EF1994-E0B4-437F-A1F4-95F910E411A5}"/>
    <cellStyle name="Millares 6 2 5 2 2 7 2" xfId="14053" xr:uid="{B6A7AC6F-EEC5-4E7D-A418-603A70CAAFF1}"/>
    <cellStyle name="Millares 6 2 5 2 2 7 2 2" xfId="35556" xr:uid="{6B9A12B2-F7A1-42F2-A83C-8435B6D435B5}"/>
    <cellStyle name="Millares 6 2 5 2 2 7 3" xfId="20688" xr:uid="{E209BC00-8316-432F-91EA-60B030DDF336}"/>
    <cellStyle name="Millares 6 2 5 2 2 7 3 2" xfId="42191" xr:uid="{E74EB98C-754B-47AB-991F-E135B724F005}"/>
    <cellStyle name="Millares 6 2 5 2 2 7 4" xfId="27293" xr:uid="{ADB36307-BA9C-4AB8-BB63-D5EA35117BF1}"/>
    <cellStyle name="Millares 6 2 5 2 2 7 5" xfId="48796" xr:uid="{19532929-3911-4ED1-8C2A-A0F2417B7E93}"/>
    <cellStyle name="Millares 6 2 5 2 2 8" xfId="7428" xr:uid="{0879FD93-5F7C-4853-960E-B7C85010CAF5}"/>
    <cellStyle name="Millares 6 2 5 2 2 8 2" xfId="28931" xr:uid="{EF2C35BA-908A-4613-9118-CC0815B761B5}"/>
    <cellStyle name="Millares 6 2 5 2 2 9" xfId="9085" xr:uid="{98F566BE-D0B8-4F48-86DC-C2A36E54F990}"/>
    <cellStyle name="Millares 6 2 5 2 2 9 2" xfId="30588" xr:uid="{7769CF03-6E67-4BB4-BE5B-AE4F3B8E9D76}"/>
    <cellStyle name="Millares 6 2 5 2 3" xfId="1089" xr:uid="{EDEF6875-D0A2-4808-8038-D25E94FEC132}"/>
    <cellStyle name="Millares 6 2 5 2 3 2" xfId="3918" xr:uid="{5C511DC0-3F98-4412-AEDE-41DE8AC294EF}"/>
    <cellStyle name="Millares 6 2 5 2 3 2 2" xfId="12184" xr:uid="{06678DFA-7196-42F4-9E61-2D071CAFC7BD}"/>
    <cellStyle name="Millares 6 2 5 2 3 2 2 2" xfId="33687" xr:uid="{2747B332-0AB1-493C-9393-4F67BFA3782E}"/>
    <cellStyle name="Millares 6 2 5 2 3 2 3" xfId="18819" xr:uid="{5DF332E8-40F9-4D7F-B77F-DC80198F780D}"/>
    <cellStyle name="Millares 6 2 5 2 3 2 3 2" xfId="40322" xr:uid="{E1A02941-D32F-480E-A365-55C0A88B1EC9}"/>
    <cellStyle name="Millares 6 2 5 2 3 2 4" xfId="25424" xr:uid="{1A1E81CF-2648-466E-8213-D009E9E1C351}"/>
    <cellStyle name="Millares 6 2 5 2 3 2 5" xfId="46927" xr:uid="{E4D39ED0-12B9-433C-A279-F4ACFBC7DBFC}"/>
    <cellStyle name="Millares 6 2 5 2 3 3" xfId="6057" xr:uid="{2EAB426C-9CA4-427B-9A5A-97383AA022DE}"/>
    <cellStyle name="Millares 6 2 5 2 3 3 2" xfId="14323" xr:uid="{E53DB14F-A990-4A00-A77A-0AFBCCE8C8D0}"/>
    <cellStyle name="Millares 6 2 5 2 3 3 2 2" xfId="35826" xr:uid="{3762E6B6-DA97-40BF-9357-7E1481F81244}"/>
    <cellStyle name="Millares 6 2 5 2 3 3 3" xfId="20958" xr:uid="{1752274C-B3B4-4157-B2B4-4F0B08FE932C}"/>
    <cellStyle name="Millares 6 2 5 2 3 3 3 2" xfId="42461" xr:uid="{B4266FEF-E98C-415B-AD56-0B222A343653}"/>
    <cellStyle name="Millares 6 2 5 2 3 3 4" xfId="27563" xr:uid="{BE078F80-D660-439A-B58D-74C11959DC63}"/>
    <cellStyle name="Millares 6 2 5 2 3 3 5" xfId="49066" xr:uid="{8E04C0BC-5EFF-4613-814B-D48D63475B88}"/>
    <cellStyle name="Millares 6 2 5 2 3 4" xfId="7698" xr:uid="{7493041A-C2EF-4B94-8226-3540F115864B}"/>
    <cellStyle name="Millares 6 2 5 2 3 4 2" xfId="29201" xr:uid="{F7870049-F0C1-4BCC-A244-3CB6E7F3CC80}"/>
    <cellStyle name="Millares 6 2 5 2 3 5" xfId="9355" xr:uid="{A7AA6708-B287-4D94-8F3C-B14A124504D7}"/>
    <cellStyle name="Millares 6 2 5 2 3 5 2" xfId="30858" xr:uid="{0099DA41-EACF-43FF-BFD7-3B5E7BE321A6}"/>
    <cellStyle name="Millares 6 2 5 2 3 6" xfId="15990" xr:uid="{A42F9A77-C483-42DA-B142-5EBD4F7E6E1A}"/>
    <cellStyle name="Millares 6 2 5 2 3 6 2" xfId="37493" xr:uid="{5FEAAE29-38BB-41CA-AD26-3D26DA2126D5}"/>
    <cellStyle name="Millares 6 2 5 2 3 7" xfId="22595" xr:uid="{C7AC7089-2DBE-41FE-9576-87FF9D57A7A0}"/>
    <cellStyle name="Millares 6 2 5 2 3 8" xfId="44098" xr:uid="{2D1239F9-C6DD-46D9-9D03-1AF0FB6BC785}"/>
    <cellStyle name="Millares 6 2 5 2 4" xfId="1485" xr:uid="{465CC1BB-2714-41E6-A0CD-0FAE8EFDF2AF}"/>
    <cellStyle name="Millares 6 2 5 2 4 2" xfId="4314" xr:uid="{19085F76-87CD-4552-AF1B-600FB2DE9286}"/>
    <cellStyle name="Millares 6 2 5 2 4 2 2" xfId="12580" xr:uid="{EDE2AAEB-4CB4-472D-83FD-D2CE4C0AF8F0}"/>
    <cellStyle name="Millares 6 2 5 2 4 2 2 2" xfId="34083" xr:uid="{46DD5C0B-CD44-4F94-9C50-3D86E9ADC35D}"/>
    <cellStyle name="Millares 6 2 5 2 4 2 3" xfId="19215" xr:uid="{9C841CA2-C5CE-47B3-937D-ECE5F9E1EF71}"/>
    <cellStyle name="Millares 6 2 5 2 4 2 3 2" xfId="40718" xr:uid="{3AEC329B-9009-4B66-945D-9AD29A23FE6B}"/>
    <cellStyle name="Millares 6 2 5 2 4 2 4" xfId="25820" xr:uid="{D4035CDF-935C-43FA-BFC5-EA431E245B1A}"/>
    <cellStyle name="Millares 6 2 5 2 4 2 5" xfId="47323" xr:uid="{F3173727-024E-4086-9D1E-28427D611AE9}"/>
    <cellStyle name="Millares 6 2 5 2 4 3" xfId="6453" xr:uid="{27F106EA-58C4-4E61-9983-12F05E1DC6AD}"/>
    <cellStyle name="Millares 6 2 5 2 4 3 2" xfId="14719" xr:uid="{D21B390E-1A8F-44E3-9C91-2FA46BEF7135}"/>
    <cellStyle name="Millares 6 2 5 2 4 3 2 2" xfId="36222" xr:uid="{76D6B79C-18AA-4193-B5A6-9A011D91CC33}"/>
    <cellStyle name="Millares 6 2 5 2 4 3 3" xfId="21354" xr:uid="{C853ADD8-2D78-4F20-8BC3-B241D8473D53}"/>
    <cellStyle name="Millares 6 2 5 2 4 3 3 2" xfId="42857" xr:uid="{F0662379-9AE8-4428-AD86-C5E6A8A96F73}"/>
    <cellStyle name="Millares 6 2 5 2 4 3 4" xfId="27959" xr:uid="{B8D8BE44-DD73-45F4-A7A0-FDB1FD066C13}"/>
    <cellStyle name="Millares 6 2 5 2 4 3 5" xfId="49462" xr:uid="{8CF431A2-2DB5-4249-A381-550CEC4E8854}"/>
    <cellStyle name="Millares 6 2 5 2 4 4" xfId="8094" xr:uid="{0F1FE118-AF9C-4037-9225-53BBE68B1B51}"/>
    <cellStyle name="Millares 6 2 5 2 4 4 2" xfId="29597" xr:uid="{D71DD369-BC3B-4BA1-89D6-37EA212FB361}"/>
    <cellStyle name="Millares 6 2 5 2 4 5" xfId="9751" xr:uid="{5DB40D4B-C37F-4273-9F56-F245BF5DEA98}"/>
    <cellStyle name="Millares 6 2 5 2 4 5 2" xfId="31254" xr:uid="{E3EA35CD-C99D-40D5-B017-D4A91F518B5F}"/>
    <cellStyle name="Millares 6 2 5 2 4 6" xfId="16386" xr:uid="{3BD27F79-EE02-4FE0-A659-5F72A1244D5D}"/>
    <cellStyle name="Millares 6 2 5 2 4 6 2" xfId="37889" xr:uid="{5866E5C9-C4A1-4FD4-9292-1110D4183CE9}"/>
    <cellStyle name="Millares 6 2 5 2 4 7" xfId="22991" xr:uid="{45C30F62-3470-46B7-AD82-F56DD5801AF2}"/>
    <cellStyle name="Millares 6 2 5 2 4 8" xfId="44494" xr:uid="{789B5486-FF5F-440A-AF51-B0854243D8AA}"/>
    <cellStyle name="Millares 6 2 5 2 5" xfId="2172" xr:uid="{27D356E8-E57D-4AD1-85F3-DD084026CF54}"/>
    <cellStyle name="Millares 6 2 5 2 5 2" xfId="10438" xr:uid="{70E9318C-565D-4B07-ACDD-9A7E2354C4DC}"/>
    <cellStyle name="Millares 6 2 5 2 5 2 2" xfId="31941" xr:uid="{F328AC8C-7533-49AA-B9C5-D3068F5C701B}"/>
    <cellStyle name="Millares 6 2 5 2 5 3" xfId="17073" xr:uid="{B704A1D0-7243-40F3-AE4C-4ECB66C92693}"/>
    <cellStyle name="Millares 6 2 5 2 5 3 2" xfId="38576" xr:uid="{6A698CE7-11AE-4527-8EB4-9AB1FC202547}"/>
    <cellStyle name="Millares 6 2 5 2 5 4" xfId="23678" xr:uid="{D3F4D8A1-56C0-4156-B16E-3A559B351F9E}"/>
    <cellStyle name="Millares 6 2 5 2 5 5" xfId="45181" xr:uid="{417D216D-DB04-49E0-ACC4-30CC793F06CA}"/>
    <cellStyle name="Millares 6 2 5 2 6" xfId="2719" xr:uid="{18C2DD14-D68E-4CF9-B06C-00EAC330C942}"/>
    <cellStyle name="Millares 6 2 5 2 6 2" xfId="10985" xr:uid="{3BC8FC10-7EF6-4709-866B-82288DF63CE6}"/>
    <cellStyle name="Millares 6 2 5 2 6 2 2" xfId="32488" xr:uid="{2D963CB6-3739-43B8-8430-4AA635D4CA9F}"/>
    <cellStyle name="Millares 6 2 5 2 6 3" xfId="17620" xr:uid="{385B8816-97C1-4C4B-A5E6-24455F0FA437}"/>
    <cellStyle name="Millares 6 2 5 2 6 3 2" xfId="39123" xr:uid="{3B79B271-1651-4D27-92EB-A33408426C5E}"/>
    <cellStyle name="Millares 6 2 5 2 6 4" xfId="24225" xr:uid="{D401BCC3-9EE2-484D-8E56-AAF1E2BF980E}"/>
    <cellStyle name="Millares 6 2 5 2 6 5" xfId="45728" xr:uid="{013010F7-B619-40B9-849B-636D90E1F97E}"/>
    <cellStyle name="Millares 6 2 5 2 7" xfId="3368" xr:uid="{7DCF4E63-3F7B-4024-A743-5C6E1EA0228B}"/>
    <cellStyle name="Millares 6 2 5 2 7 2" xfId="11634" xr:uid="{FDC347CC-D60B-43B4-B4CA-EC21F25BDF4C}"/>
    <cellStyle name="Millares 6 2 5 2 7 2 2" xfId="33137" xr:uid="{47A6C96F-DF95-4D92-AD88-4E1580AC6D4A}"/>
    <cellStyle name="Millares 6 2 5 2 7 3" xfId="18269" xr:uid="{A3A22CB8-FC7D-48ED-9AD7-A4C5C3F24670}"/>
    <cellStyle name="Millares 6 2 5 2 7 3 2" xfId="39772" xr:uid="{87F30B6A-2A75-47B3-9B7A-01AC959D2751}"/>
    <cellStyle name="Millares 6 2 5 2 7 4" xfId="24874" xr:uid="{8A3D3ADC-ADE9-45B2-90D5-D4B1E2D7A5BA}"/>
    <cellStyle name="Millares 6 2 5 2 7 5" xfId="46377" xr:uid="{8DB06F03-9939-408B-8AD6-26E7C4B29810}"/>
    <cellStyle name="Millares 6 2 5 2 8" xfId="4863" xr:uid="{AF993EAC-8530-4DA8-819C-36C33903D508}"/>
    <cellStyle name="Millares 6 2 5 2 8 2" xfId="13129" xr:uid="{91E90B54-B572-414B-83FC-A5FC6F24D90B}"/>
    <cellStyle name="Millares 6 2 5 2 8 2 2" xfId="34632" xr:uid="{D8C8D1EB-1D9A-4283-A27F-9E813FAB91CC}"/>
    <cellStyle name="Millares 6 2 5 2 8 3" xfId="19764" xr:uid="{69A75B71-986D-4A28-899A-E7E04AA8210A}"/>
    <cellStyle name="Millares 6 2 5 2 8 3 2" xfId="41267" xr:uid="{2EC0F210-FD71-4F9F-88F2-7C77FCF6F264}"/>
    <cellStyle name="Millares 6 2 5 2 8 4" xfId="26369" xr:uid="{B797645C-D50D-4E17-96FA-741C4507814B}"/>
    <cellStyle name="Millares 6 2 5 2 8 5" xfId="47872" xr:uid="{B7595338-11BF-4BE2-B9D2-31E01FA6EEF9}"/>
    <cellStyle name="Millares 6 2 5 2 9" xfId="5507" xr:uid="{4ADE1219-9A98-4DBD-A441-3E08908A3E3A}"/>
    <cellStyle name="Millares 6 2 5 2 9 2" xfId="13773" xr:uid="{04481A2B-D12D-44A9-A869-559E718AAAF2}"/>
    <cellStyle name="Millares 6 2 5 2 9 2 2" xfId="35276" xr:uid="{0F68C507-F441-4B5D-8820-AB6F04D24E63}"/>
    <cellStyle name="Millares 6 2 5 2 9 3" xfId="20408" xr:uid="{D659651E-5FEE-47EC-A0A5-F6951EDCE482}"/>
    <cellStyle name="Millares 6 2 5 2 9 3 2" xfId="41911" xr:uid="{1D573CE0-BF2B-4707-B64C-B36B6288A870}"/>
    <cellStyle name="Millares 6 2 5 2 9 4" xfId="27013" xr:uid="{41669BB5-7194-4140-A7AE-AB2C8C403DB0}"/>
    <cellStyle name="Millares 6 2 5 2 9 5" xfId="48516" xr:uid="{5A47F1DF-8106-464C-82B9-C640EFC04B92}"/>
    <cellStyle name="Millares 6 2 5 3" xfId="409" xr:uid="{FF29E5DE-781E-45D8-A502-B875A6063191}"/>
    <cellStyle name="Millares 6 2 5 3 10" xfId="15312" xr:uid="{A156385D-F4F7-4428-9E9A-5FD933FBE3E6}"/>
    <cellStyle name="Millares 6 2 5 3 10 2" xfId="36815" xr:uid="{DB31066D-5D79-48B5-B092-B43C74427580}"/>
    <cellStyle name="Millares 6 2 5 3 11" xfId="21917" xr:uid="{F9984028-9D39-430F-ADFD-03601D15B782}"/>
    <cellStyle name="Millares 6 2 5 3 12" xfId="43420" xr:uid="{876F4816-B819-4563-98A3-29D08C778B85}"/>
    <cellStyle name="Millares 6 2 5 3 2" xfId="1357" xr:uid="{1111A304-105F-48FE-8C4B-9384350B0F66}"/>
    <cellStyle name="Millares 6 2 5 3 2 2" xfId="4186" xr:uid="{D23C4395-A554-41B4-B78E-9D51FF88B3F2}"/>
    <cellStyle name="Millares 6 2 5 3 2 2 2" xfId="12452" xr:uid="{9C51EDC8-3705-42F3-9EC5-C61D3383F922}"/>
    <cellStyle name="Millares 6 2 5 3 2 2 2 2" xfId="33955" xr:uid="{2C6A55BF-D34D-4A6A-A32D-558275901E9A}"/>
    <cellStyle name="Millares 6 2 5 3 2 2 3" xfId="19087" xr:uid="{5EBFADF1-AA26-46EA-980C-3C18CFED254C}"/>
    <cellStyle name="Millares 6 2 5 3 2 2 3 2" xfId="40590" xr:uid="{75A53863-2F19-4A5D-9BB5-3714C2EBD086}"/>
    <cellStyle name="Millares 6 2 5 3 2 2 4" xfId="25692" xr:uid="{7AD4AACD-C9C0-4497-932E-1C8DE218BDBA}"/>
    <cellStyle name="Millares 6 2 5 3 2 2 5" xfId="47195" xr:uid="{E4779241-6D65-4217-9032-03391D377C37}"/>
    <cellStyle name="Millares 6 2 5 3 2 3" xfId="6325" xr:uid="{982B218C-3A8D-447F-9F11-9256FD81A50E}"/>
    <cellStyle name="Millares 6 2 5 3 2 3 2" xfId="14591" xr:uid="{23C12DEF-0589-4231-ABC6-129844F73AB7}"/>
    <cellStyle name="Millares 6 2 5 3 2 3 2 2" xfId="36094" xr:uid="{36AC56F6-CE7D-4380-B1A1-FD8DF351107A}"/>
    <cellStyle name="Millares 6 2 5 3 2 3 3" xfId="21226" xr:uid="{AB40AB59-EEDD-47A6-ACD1-355C67D0EF3F}"/>
    <cellStyle name="Millares 6 2 5 3 2 3 3 2" xfId="42729" xr:uid="{B9587F0A-E192-4681-8C2C-8A5C4A51E9E2}"/>
    <cellStyle name="Millares 6 2 5 3 2 3 4" xfId="27831" xr:uid="{0DB5DB6B-A8C8-4988-B666-F39C1DBC6277}"/>
    <cellStyle name="Millares 6 2 5 3 2 3 5" xfId="49334" xr:uid="{F86E880A-BBF7-436D-80CD-2121856246C3}"/>
    <cellStyle name="Millares 6 2 5 3 2 4" xfId="7966" xr:uid="{F81F6B19-17FF-4C4A-A6CB-D1E00A64049C}"/>
    <cellStyle name="Millares 6 2 5 3 2 4 2" xfId="29469" xr:uid="{9EA4AE37-245E-415E-A88E-40AA98FD55E4}"/>
    <cellStyle name="Millares 6 2 5 3 2 5" xfId="9623" xr:uid="{03EACD52-B21D-4C16-B93D-FFCDDD9CCBCE}"/>
    <cellStyle name="Millares 6 2 5 3 2 5 2" xfId="31126" xr:uid="{57B2615B-E4E1-432A-8D79-71C813889DC1}"/>
    <cellStyle name="Millares 6 2 5 3 2 6" xfId="16258" xr:uid="{669BC42D-DEB8-4B11-9850-3784A0FD588B}"/>
    <cellStyle name="Millares 6 2 5 3 2 6 2" xfId="37761" xr:uid="{F66201CE-296E-4F00-9329-7595E2BC493E}"/>
    <cellStyle name="Millares 6 2 5 3 2 7" xfId="22863" xr:uid="{39A37902-2F01-4CE8-A93E-7F08E1838D04}"/>
    <cellStyle name="Millares 6 2 5 3 2 8" xfId="44366" xr:uid="{893A3929-60E1-4199-9DB5-6555D11C1042}"/>
    <cellStyle name="Millares 6 2 5 3 3" xfId="2044" xr:uid="{5DB62C73-0BFF-456B-8527-6CC8B8DE8C31}"/>
    <cellStyle name="Millares 6 2 5 3 3 2" xfId="10310" xr:uid="{1B852FA8-838E-4416-8A9A-DC43B3C48B21}"/>
    <cellStyle name="Millares 6 2 5 3 3 2 2" xfId="31813" xr:uid="{B409C2D3-1037-420C-91E9-AD063D8C4C8B}"/>
    <cellStyle name="Millares 6 2 5 3 3 3" xfId="16945" xr:uid="{B54102DA-A8E4-4919-928B-DF724A1D756A}"/>
    <cellStyle name="Millares 6 2 5 3 3 3 2" xfId="38448" xr:uid="{8D52AA2D-BAF9-4357-B071-36DAF778E25D}"/>
    <cellStyle name="Millares 6 2 5 3 3 4" xfId="23550" xr:uid="{854F0D08-8B53-4927-BFB9-CEBE461FD52B}"/>
    <cellStyle name="Millares 6 2 5 3 3 5" xfId="45053" xr:uid="{E8B9E04E-F79B-448E-BECB-A0515B96AAD4}"/>
    <cellStyle name="Millares 6 2 5 3 4" xfId="2843" xr:uid="{5FEEA4D7-83B0-4704-80ED-98127009D44B}"/>
    <cellStyle name="Millares 6 2 5 3 4 2" xfId="11109" xr:uid="{805578B9-74CA-49A4-BAEB-6AE26603C2F9}"/>
    <cellStyle name="Millares 6 2 5 3 4 2 2" xfId="32612" xr:uid="{DF46DB6D-06C7-4961-ABFA-A948A208E9DB}"/>
    <cellStyle name="Millares 6 2 5 3 4 3" xfId="17744" xr:uid="{CC9AE6BE-DDB7-41A6-B6E3-D4BB285433AE}"/>
    <cellStyle name="Millares 6 2 5 3 4 3 2" xfId="39247" xr:uid="{466DF772-1DA1-469C-9EB9-72C3A85EA9F7}"/>
    <cellStyle name="Millares 6 2 5 3 4 4" xfId="24349" xr:uid="{6868FB2F-83BE-4159-A925-258301B7E8CD}"/>
    <cellStyle name="Millares 6 2 5 3 4 5" xfId="45852" xr:uid="{D3776BEC-49FB-4FB6-9850-A271E7E9E108}"/>
    <cellStyle name="Millares 6 2 5 3 5" xfId="3240" xr:uid="{7C4DDD47-3323-4554-B357-6B9524021696}"/>
    <cellStyle name="Millares 6 2 5 3 5 2" xfId="11506" xr:uid="{AA51AD5F-D8E8-4981-A54F-56B67FE1EF11}"/>
    <cellStyle name="Millares 6 2 5 3 5 2 2" xfId="33009" xr:uid="{9AF32A99-1998-4C46-8F56-2E1527A6DE63}"/>
    <cellStyle name="Millares 6 2 5 3 5 3" xfId="18141" xr:uid="{6BE0A8A4-792E-48A0-B063-D32BDC91B6BE}"/>
    <cellStyle name="Millares 6 2 5 3 5 3 2" xfId="39644" xr:uid="{D29C56DA-3751-448F-AB9E-02C4626F68A2}"/>
    <cellStyle name="Millares 6 2 5 3 5 4" xfId="24746" xr:uid="{8C2229B0-9FF4-48E3-9564-3EA5253F11A2}"/>
    <cellStyle name="Millares 6 2 5 3 5 5" xfId="46249" xr:uid="{EBE8BF49-7C2F-4582-8901-DFB1EB1FAA0C}"/>
    <cellStyle name="Millares 6 2 5 3 6" xfId="4987" xr:uid="{816BD25C-C890-414C-B425-95D68AA5BEFF}"/>
    <cellStyle name="Millares 6 2 5 3 6 2" xfId="13253" xr:uid="{959C05C8-7777-4149-BCCF-14DEEBA0B52C}"/>
    <cellStyle name="Millares 6 2 5 3 6 2 2" xfId="34756" xr:uid="{02A8B969-4D04-43C4-A9D9-46645D6325DE}"/>
    <cellStyle name="Millares 6 2 5 3 6 3" xfId="19888" xr:uid="{8AF89491-F627-4427-935C-150242A7D698}"/>
    <cellStyle name="Millares 6 2 5 3 6 3 2" xfId="41391" xr:uid="{5830447C-DB46-424F-8FB6-5B5370526103}"/>
    <cellStyle name="Millares 6 2 5 3 6 4" xfId="26493" xr:uid="{91C7D962-11FE-41AF-8A5C-A3E69B717F4A}"/>
    <cellStyle name="Millares 6 2 5 3 6 5" xfId="47996" xr:uid="{4240DAA8-EFBE-4DED-A9D2-A724C0B1B07F}"/>
    <cellStyle name="Millares 6 2 5 3 7" xfId="5379" xr:uid="{2690BE1B-1717-4E22-98B0-5A818E0B7940}"/>
    <cellStyle name="Millares 6 2 5 3 7 2" xfId="13645" xr:uid="{DB861971-290E-465D-A052-F8729B87C2A2}"/>
    <cellStyle name="Millares 6 2 5 3 7 2 2" xfId="35148" xr:uid="{1F18187D-E73A-492F-9DA8-697D8478015A}"/>
    <cellStyle name="Millares 6 2 5 3 7 3" xfId="20280" xr:uid="{63444117-99A1-4F6B-90C7-EA8923158D95}"/>
    <cellStyle name="Millares 6 2 5 3 7 3 2" xfId="41783" xr:uid="{17A66E2A-D0AD-4939-BBEA-A8FA9755A122}"/>
    <cellStyle name="Millares 6 2 5 3 7 4" xfId="26885" xr:uid="{FDBB5EEA-ECD7-452E-865E-A91294C6A067}"/>
    <cellStyle name="Millares 6 2 5 3 7 5" xfId="48388" xr:uid="{EA536FFC-8FE4-46DE-8294-639AF4FA7952}"/>
    <cellStyle name="Millares 6 2 5 3 8" xfId="7020" xr:uid="{A5AAEDA8-28C9-4A0A-8C6C-759215C7488A}"/>
    <cellStyle name="Millares 6 2 5 3 8 2" xfId="28523" xr:uid="{1695FD69-B075-4198-923C-136D4A09DAA4}"/>
    <cellStyle name="Millares 6 2 5 3 9" xfId="8676" xr:uid="{4A19CD8E-7F55-4848-9561-4F37FDD32473}"/>
    <cellStyle name="Millares 6 2 5 3 9 2" xfId="30179" xr:uid="{7A0C49C9-98C9-4D7D-90BF-3DFA9CE8EE29}"/>
    <cellStyle name="Millares 6 2 5 4" xfId="693" xr:uid="{853E5699-BBA8-4D22-8254-97DC95C9DE3F}"/>
    <cellStyle name="Millares 6 2 5 4 10" xfId="43702" xr:uid="{2A4DBBD6-F169-4CAF-9AE1-7AC786D42A68}"/>
    <cellStyle name="Millares 6 2 5 4 2" xfId="1639" xr:uid="{13A7EFDD-167C-433A-9F5B-FFF921B30A5B}"/>
    <cellStyle name="Millares 6 2 5 4 2 2" xfId="4468" xr:uid="{06D8DE7A-7539-4171-A18A-8D886D9CC6AC}"/>
    <cellStyle name="Millares 6 2 5 4 2 2 2" xfId="12734" xr:uid="{E6098BE7-6F4E-4121-BFFE-372BA3A8D1EC}"/>
    <cellStyle name="Millares 6 2 5 4 2 2 2 2" xfId="34237" xr:uid="{675B8A08-3EE2-4E59-B381-D6656188A144}"/>
    <cellStyle name="Millares 6 2 5 4 2 2 3" xfId="19369" xr:uid="{C9E01ED2-5580-43A0-A930-F9E0E1CD38D9}"/>
    <cellStyle name="Millares 6 2 5 4 2 2 3 2" xfId="40872" xr:uid="{119687CE-DBB8-4117-A460-C8DF6BE7B92E}"/>
    <cellStyle name="Millares 6 2 5 4 2 2 4" xfId="25974" xr:uid="{566B74D1-9B09-4530-AF2C-DBDE10033F8C}"/>
    <cellStyle name="Millares 6 2 5 4 2 2 5" xfId="47477" xr:uid="{07FD76A1-6442-462B-9E46-7BC720FBD8C3}"/>
    <cellStyle name="Millares 6 2 5 4 2 3" xfId="6607" xr:uid="{7D95FC82-34A7-4F14-B9E7-307345294CD5}"/>
    <cellStyle name="Millares 6 2 5 4 2 3 2" xfId="14873" xr:uid="{BE31EFF8-83DF-4AD8-84CA-966F709EFAA0}"/>
    <cellStyle name="Millares 6 2 5 4 2 3 2 2" xfId="36376" xr:uid="{77A983C6-2F43-49D8-941C-A84185A3A0B6}"/>
    <cellStyle name="Millares 6 2 5 4 2 3 3" xfId="21508" xr:uid="{C83A919C-500E-4397-9243-BF5BE658EA42}"/>
    <cellStyle name="Millares 6 2 5 4 2 3 3 2" xfId="43011" xr:uid="{782A3F8E-D0BE-459B-8BFF-79C94AA56053}"/>
    <cellStyle name="Millares 6 2 5 4 2 3 4" xfId="28113" xr:uid="{A81B40B9-A337-4AD0-A3B5-4D47460286DF}"/>
    <cellStyle name="Millares 6 2 5 4 2 3 5" xfId="49616" xr:uid="{6BC19599-329B-4419-BB78-95604238AB03}"/>
    <cellStyle name="Millares 6 2 5 4 2 4" xfId="8248" xr:uid="{1AE13114-1985-4606-8EA7-47DC7B14441E}"/>
    <cellStyle name="Millares 6 2 5 4 2 4 2" xfId="29751" xr:uid="{FE5AE69B-9331-484C-8CF1-83ACAF4268FC}"/>
    <cellStyle name="Millares 6 2 5 4 2 5" xfId="9905" xr:uid="{C3DA5BAD-9E5B-4990-9C58-13485A51D8E1}"/>
    <cellStyle name="Millares 6 2 5 4 2 5 2" xfId="31408" xr:uid="{72909BAC-6E56-47E7-B465-3E4BE5555B81}"/>
    <cellStyle name="Millares 6 2 5 4 2 6" xfId="16540" xr:uid="{87292A72-127F-4208-BBCF-F7C85BB35F90}"/>
    <cellStyle name="Millares 6 2 5 4 2 6 2" xfId="38043" xr:uid="{229772F1-1129-4C19-A29D-08570DE7194E}"/>
    <cellStyle name="Millares 6 2 5 4 2 7" xfId="23145" xr:uid="{5FB97EF9-0C98-45B4-8F57-F50F7C1F3EA5}"/>
    <cellStyle name="Millares 6 2 5 4 2 8" xfId="44648" xr:uid="{71935817-0D10-4B1B-A5BC-5D2D72A12E50}"/>
    <cellStyle name="Millares 6 2 5 4 3" xfId="2326" xr:uid="{FFFE41D0-66D5-465F-AD70-553702007CE6}"/>
    <cellStyle name="Millares 6 2 5 4 3 2" xfId="10592" xr:uid="{882D998C-3C73-4FC0-B673-C5BB6FBF5D17}"/>
    <cellStyle name="Millares 6 2 5 4 3 2 2" xfId="32095" xr:uid="{F7DBF7F5-8277-42C4-91C1-2AB82F507A98}"/>
    <cellStyle name="Millares 6 2 5 4 3 3" xfId="17227" xr:uid="{E30EB021-D1F2-4DD7-94DA-9850ED67BEB9}"/>
    <cellStyle name="Millares 6 2 5 4 3 3 2" xfId="38730" xr:uid="{29AC6FA8-472E-4C8C-A6C7-FC0CBB7147FB}"/>
    <cellStyle name="Millares 6 2 5 4 3 4" xfId="23832" xr:uid="{03719CF6-AC73-42ED-B8EA-EC15553BE55E}"/>
    <cellStyle name="Millares 6 2 5 4 3 5" xfId="45335" xr:uid="{0EE7F543-1CA9-4BE6-BEA9-325581A54CC0}"/>
    <cellStyle name="Millares 6 2 5 4 4" xfId="3522" xr:uid="{288D5C27-E8CF-447B-9CA2-344BAFA12EA1}"/>
    <cellStyle name="Millares 6 2 5 4 4 2" xfId="11788" xr:uid="{04364F53-2232-4E52-8F20-278BED325B0C}"/>
    <cellStyle name="Millares 6 2 5 4 4 2 2" xfId="33291" xr:uid="{579A9588-E39B-40A1-A5C6-7E5397CBE5F9}"/>
    <cellStyle name="Millares 6 2 5 4 4 3" xfId="18423" xr:uid="{FF569583-66C9-4886-A561-EAD6E9575B9A}"/>
    <cellStyle name="Millares 6 2 5 4 4 3 2" xfId="39926" xr:uid="{CCBBEA96-5E79-44AC-A986-FAF8FFB188D7}"/>
    <cellStyle name="Millares 6 2 5 4 4 4" xfId="25028" xr:uid="{063B2E5B-CCCE-4D05-8C15-320E2A3965E7}"/>
    <cellStyle name="Millares 6 2 5 4 4 5" xfId="46531" xr:uid="{8886CBC5-9B29-4EAF-83CF-A301D9353416}"/>
    <cellStyle name="Millares 6 2 5 4 5" xfId="5661" xr:uid="{65C159E0-3B3A-476B-B12C-1E5A14316C32}"/>
    <cellStyle name="Millares 6 2 5 4 5 2" xfId="13927" xr:uid="{FB009822-6E36-4E61-8A7B-187693D8FF14}"/>
    <cellStyle name="Millares 6 2 5 4 5 2 2" xfId="35430" xr:uid="{89055C70-C4C6-42F6-B57C-C190FDC3A801}"/>
    <cellStyle name="Millares 6 2 5 4 5 3" xfId="20562" xr:uid="{D3CEA819-FCDB-426F-8424-BC78889CB98F}"/>
    <cellStyle name="Millares 6 2 5 4 5 3 2" xfId="42065" xr:uid="{200EAC50-9BE2-43BE-903A-818C6A225E38}"/>
    <cellStyle name="Millares 6 2 5 4 5 4" xfId="27167" xr:uid="{591405B1-6091-4784-B9A3-4D549957ABF0}"/>
    <cellStyle name="Millares 6 2 5 4 5 5" xfId="48670" xr:uid="{7FDEFC52-9924-4F3A-ADCA-B510A3EEB50C}"/>
    <cellStyle name="Millares 6 2 5 4 6" xfId="7302" xr:uid="{A3FDCCA5-BFDF-455E-9723-5B43AB231E65}"/>
    <cellStyle name="Millares 6 2 5 4 6 2" xfId="28805" xr:uid="{0F14F003-1B6C-466F-A4D7-D205889F7E73}"/>
    <cellStyle name="Millares 6 2 5 4 7" xfId="8959" xr:uid="{CCDD0401-2BEB-4F00-8F68-93C40C5DDB89}"/>
    <cellStyle name="Millares 6 2 5 4 7 2" xfId="30462" xr:uid="{D2480A19-A47D-47DE-96B8-5F4CF2D9F9F2}"/>
    <cellStyle name="Millares 6 2 5 4 8" xfId="15594" xr:uid="{D68A87E7-7F6B-4C80-AF52-CBF7E069E70E}"/>
    <cellStyle name="Millares 6 2 5 4 8 2" xfId="37097" xr:uid="{12F39D98-3CC4-48B0-B46A-3D3C3D88E71D}"/>
    <cellStyle name="Millares 6 2 5 4 9" xfId="22199" xr:uid="{3921861E-EFB2-4251-9ADF-2D59F6C366F9}"/>
    <cellStyle name="Millares 6 2 5 5" xfId="961" xr:uid="{AD512C7A-8676-40D8-AA16-C26F7374E5AF}"/>
    <cellStyle name="Millares 6 2 5 5 2" xfId="3790" xr:uid="{20F79BB1-998E-46E8-9A41-604609A11649}"/>
    <cellStyle name="Millares 6 2 5 5 2 2" xfId="12056" xr:uid="{4D9C5953-AAA5-4AE8-B6E8-7738117F411A}"/>
    <cellStyle name="Millares 6 2 5 5 2 2 2" xfId="33559" xr:uid="{06E1E24F-09BB-4638-A965-65C738AB07D6}"/>
    <cellStyle name="Millares 6 2 5 5 2 3" xfId="18691" xr:uid="{B6E0A293-45E7-402E-A785-7B0FC1232F40}"/>
    <cellStyle name="Millares 6 2 5 5 2 3 2" xfId="40194" xr:uid="{5AA857CE-F517-4B13-84E0-47252A8D3540}"/>
    <cellStyle name="Millares 6 2 5 5 2 4" xfId="25296" xr:uid="{505DAA6D-702B-4FB3-9F84-A0878791BDFD}"/>
    <cellStyle name="Millares 6 2 5 5 2 5" xfId="46799" xr:uid="{E22F717C-2F45-45AB-A6DE-7EC9A3150ECE}"/>
    <cellStyle name="Millares 6 2 5 5 3" xfId="5929" xr:uid="{88E90931-1995-4B59-B713-4B343A38FC08}"/>
    <cellStyle name="Millares 6 2 5 5 3 2" xfId="14195" xr:uid="{352F50FF-FBD8-4C85-ACBE-8F5276E3D2B3}"/>
    <cellStyle name="Millares 6 2 5 5 3 2 2" xfId="35698" xr:uid="{26069130-4BEF-4DD7-9C61-3F25CC144B51}"/>
    <cellStyle name="Millares 6 2 5 5 3 3" xfId="20830" xr:uid="{0476456A-9FC1-43FE-A542-CFB08BAF9191}"/>
    <cellStyle name="Millares 6 2 5 5 3 3 2" xfId="42333" xr:uid="{E27A5778-79A4-40D3-B3C8-3003C9797D78}"/>
    <cellStyle name="Millares 6 2 5 5 3 4" xfId="27435" xr:uid="{BDA50D20-DD51-41DA-A852-B51E60681F91}"/>
    <cellStyle name="Millares 6 2 5 5 3 5" xfId="48938" xr:uid="{E4C2B4D2-74CE-494E-9DC4-68E2ECA42360}"/>
    <cellStyle name="Millares 6 2 5 5 4" xfId="7570" xr:uid="{B4B9CDAE-C10A-48AB-9074-EE7B74DA65F3}"/>
    <cellStyle name="Millares 6 2 5 5 4 2" xfId="29073" xr:uid="{C191C949-17DD-4420-B23C-8AC0CFAC8C8B}"/>
    <cellStyle name="Millares 6 2 5 5 5" xfId="9227" xr:uid="{9A41613D-06F6-4FCA-B6EC-6F65265770E0}"/>
    <cellStyle name="Millares 6 2 5 5 5 2" xfId="30730" xr:uid="{FD6ECA44-89B8-4062-AC00-92860D1E3825}"/>
    <cellStyle name="Millares 6 2 5 5 6" xfId="15862" xr:uid="{229721CA-4085-43AE-9F07-478FF46224FD}"/>
    <cellStyle name="Millares 6 2 5 5 6 2" xfId="37365" xr:uid="{B7328810-2C14-4ECF-8969-791926E4DD4D}"/>
    <cellStyle name="Millares 6 2 5 5 7" xfId="22467" xr:uid="{F4ED46C2-FB5F-48B2-BBE2-BBC3D37A50C1}"/>
    <cellStyle name="Millares 6 2 5 5 8" xfId="43970" xr:uid="{169854D2-2451-4B4F-8009-EE81F1F437AC}"/>
    <cellStyle name="Millares 6 2 5 6" xfId="1222" xr:uid="{17D0FDB2-375A-4A1C-B89E-44D6E5A6DC04}"/>
    <cellStyle name="Millares 6 2 5 6 2" xfId="4051" xr:uid="{7CC1A13D-DA0A-4408-892E-7F128672E9F0}"/>
    <cellStyle name="Millares 6 2 5 6 2 2" xfId="12317" xr:uid="{50E72DF2-4738-46F7-BEBA-63ECBD99002D}"/>
    <cellStyle name="Millares 6 2 5 6 2 2 2" xfId="33820" xr:uid="{9B7A8EF8-466E-4B25-86D7-4F5CF8CE71B0}"/>
    <cellStyle name="Millares 6 2 5 6 2 3" xfId="18952" xr:uid="{7C189303-68DA-4B03-955C-599BD147936A}"/>
    <cellStyle name="Millares 6 2 5 6 2 3 2" xfId="40455" xr:uid="{303F9223-9E01-4246-B9B2-27E07244DDB2}"/>
    <cellStyle name="Millares 6 2 5 6 2 4" xfId="25557" xr:uid="{E7997A44-913C-4E3A-80BD-841C9BFF9B24}"/>
    <cellStyle name="Millares 6 2 5 6 2 5" xfId="47060" xr:uid="{23A5DA84-A374-40FD-B7F5-AA1C68965CEA}"/>
    <cellStyle name="Millares 6 2 5 6 3" xfId="6190" xr:uid="{791BBCE2-27F6-4053-9057-86E739FCC571}"/>
    <cellStyle name="Millares 6 2 5 6 3 2" xfId="14456" xr:uid="{CF84451C-70C9-46E2-991B-3C04F987775C}"/>
    <cellStyle name="Millares 6 2 5 6 3 2 2" xfId="35959" xr:uid="{A23F26DF-BCAD-4492-AB8C-25E1B82B668A}"/>
    <cellStyle name="Millares 6 2 5 6 3 3" xfId="21091" xr:uid="{96DDE70A-99FD-4B7E-82BB-FDB7A1F41AE2}"/>
    <cellStyle name="Millares 6 2 5 6 3 3 2" xfId="42594" xr:uid="{0787A11F-6917-4AA6-85C3-D3DA525DD2B0}"/>
    <cellStyle name="Millares 6 2 5 6 3 4" xfId="27696" xr:uid="{9E360F3E-A2F6-4EF9-8540-C8539895868D}"/>
    <cellStyle name="Millares 6 2 5 6 3 5" xfId="49199" xr:uid="{75BA37D2-712D-49E7-984D-4BC1FB762F79}"/>
    <cellStyle name="Millares 6 2 5 6 4" xfId="7831" xr:uid="{968EB7DC-588F-4620-A41C-09C7B0E93447}"/>
    <cellStyle name="Millares 6 2 5 6 4 2" xfId="29334" xr:uid="{C951BBF3-90A0-4EB9-989D-04250F5F1DDA}"/>
    <cellStyle name="Millares 6 2 5 6 5" xfId="9488" xr:uid="{B56349ED-B7C0-48F8-B2BE-9FA1018F5071}"/>
    <cellStyle name="Millares 6 2 5 6 5 2" xfId="30991" xr:uid="{7C708FAE-56CB-4D16-A7EC-8628C9BDE03A}"/>
    <cellStyle name="Millares 6 2 5 6 6" xfId="16123" xr:uid="{8E3572C6-E496-4E80-8ACF-1140E3B01D37}"/>
    <cellStyle name="Millares 6 2 5 6 6 2" xfId="37626" xr:uid="{C563C844-2206-48D6-89D5-D0F830B1DEAA}"/>
    <cellStyle name="Millares 6 2 5 6 7" xfId="22728" xr:uid="{12BD58DE-A59D-449C-9299-6344464089A8}"/>
    <cellStyle name="Millares 6 2 5 6 8" xfId="44231" xr:uid="{1847D7C9-D617-48A5-ABFB-3760039F4185}"/>
    <cellStyle name="Millares 6 2 5 7" xfId="1910" xr:uid="{41BA0C63-4318-48DA-AE92-329B785F78C0}"/>
    <cellStyle name="Millares 6 2 5 7 2" xfId="10176" xr:uid="{C6C82D3C-F53F-4EDB-89AF-4DC78A05F90D}"/>
    <cellStyle name="Millares 6 2 5 7 2 2" xfId="31679" xr:uid="{1BC58498-FF99-4C72-BF1F-2BEC1E3453D4}"/>
    <cellStyle name="Millares 6 2 5 7 3" xfId="16811" xr:uid="{2C559209-A562-499A-9033-14CEFDA00D43}"/>
    <cellStyle name="Millares 6 2 5 7 3 2" xfId="38314" xr:uid="{9C3E1EE0-516C-435F-ABBF-077C096A4300}"/>
    <cellStyle name="Millares 6 2 5 7 4" xfId="23416" xr:uid="{2277E478-353A-41FB-92DE-7F6C6625B351}"/>
    <cellStyle name="Millares 6 2 5 7 5" xfId="44919" xr:uid="{181C65A5-C6BA-4F88-8C7D-37060A87D0A0}"/>
    <cellStyle name="Millares 6 2 5 8" xfId="2595" xr:uid="{C710A033-7FC6-48DD-B222-F904DB1F384F}"/>
    <cellStyle name="Millares 6 2 5 8 2" xfId="10861" xr:uid="{B72C7050-8D63-4699-9959-07705537B05D}"/>
    <cellStyle name="Millares 6 2 5 8 2 2" xfId="32364" xr:uid="{E646F6DF-5401-4D91-ABAA-D5A5E4BC39C0}"/>
    <cellStyle name="Millares 6 2 5 8 3" xfId="17496" xr:uid="{7CAAEE1C-44C6-474F-9613-E9A13444233E}"/>
    <cellStyle name="Millares 6 2 5 8 3 2" xfId="38999" xr:uid="{C88F6F43-45B8-4660-A773-61ED73EBBCD1}"/>
    <cellStyle name="Millares 6 2 5 8 4" xfId="24101" xr:uid="{F93B523E-B7BA-4426-83A9-85D7EC96D740}"/>
    <cellStyle name="Millares 6 2 5 8 5" xfId="45604" xr:uid="{023D4E01-91F3-4DDF-BC37-37FD26309BFD}"/>
    <cellStyle name="Millares 6 2 5 9" xfId="3106" xr:uid="{8642F557-07D3-489A-9DFD-0376FF213725}"/>
    <cellStyle name="Millares 6 2 5 9 2" xfId="11372" xr:uid="{97E094A5-B38D-4E07-89BD-A7E51792D9D7}"/>
    <cellStyle name="Millares 6 2 5 9 2 2" xfId="32875" xr:uid="{FDEBD60B-7FC2-4FD7-BE60-B21B8AA48F21}"/>
    <cellStyle name="Millares 6 2 5 9 3" xfId="18007" xr:uid="{DFA02315-A44E-4C53-9F07-7589B8C8C19A}"/>
    <cellStyle name="Millares 6 2 5 9 3 2" xfId="39510" xr:uid="{DD2C3490-745F-4818-879F-7E0FA343BBC8}"/>
    <cellStyle name="Millares 6 2 5 9 4" xfId="24612" xr:uid="{A8287442-B8E9-44F6-AEFE-E307B0706038}"/>
    <cellStyle name="Millares 6 2 5 9 5" xfId="46115" xr:uid="{F4EE3A54-842C-4B5A-B334-338D7A8625CB}"/>
    <cellStyle name="Millares 6 2 6" xfId="246" xr:uid="{FC874EB4-9503-4783-B5DB-62368C3DF1B1}"/>
    <cellStyle name="Millares 6 2 6 10" xfId="4760" xr:uid="{DC0F07B5-DDD3-420E-9A85-C4E2DDD1281B}"/>
    <cellStyle name="Millares 6 2 6 10 2" xfId="13026" xr:uid="{322C707B-FC47-4094-A260-3AD32670C321}"/>
    <cellStyle name="Millares 6 2 6 10 2 2" xfId="34529" xr:uid="{D865F59B-C183-40F1-A021-A61F1A25CC17}"/>
    <cellStyle name="Millares 6 2 6 10 3" xfId="19661" xr:uid="{19C2236C-444D-4C87-B965-621F8BD2AD87}"/>
    <cellStyle name="Millares 6 2 6 10 3 2" xfId="41164" xr:uid="{81800FCA-F8D2-4904-B024-4F8D2DF93558}"/>
    <cellStyle name="Millares 6 2 6 10 4" xfId="26266" xr:uid="{E18661EC-4900-48B3-822E-EB8F49F183C4}"/>
    <cellStyle name="Millares 6 2 6 10 5" xfId="47769" xr:uid="{1D819C64-3813-4A14-AF58-BD046B8739F1}"/>
    <cellStyle name="Millares 6 2 6 11" xfId="5263" xr:uid="{7EF67757-D53A-4845-9C9D-B8CC6F6DF4B4}"/>
    <cellStyle name="Millares 6 2 6 11 2" xfId="13529" xr:uid="{0AC35FC9-1BD4-44D7-866D-B09CA612A21B}"/>
    <cellStyle name="Millares 6 2 6 11 2 2" xfId="35032" xr:uid="{DBBACD9C-528D-408F-8338-91D84550B913}"/>
    <cellStyle name="Millares 6 2 6 11 3" xfId="20164" xr:uid="{F14B64E0-3D19-48DB-9442-54EF3F20D9E6}"/>
    <cellStyle name="Millares 6 2 6 11 3 2" xfId="41667" xr:uid="{3DE12CC8-9200-406F-90D2-CBB02B08BEE7}"/>
    <cellStyle name="Millares 6 2 6 11 4" xfId="26769" xr:uid="{53050F0A-6D6E-4122-8D51-3AD8B423466C}"/>
    <cellStyle name="Millares 6 2 6 11 5" xfId="48272" xr:uid="{569EA967-D974-449A-AA1E-B0D33A3D35A9}"/>
    <cellStyle name="Millares 6 2 6 12" xfId="6904" xr:uid="{9DA139D6-7BE8-4C40-8400-DD3779DF44ED}"/>
    <cellStyle name="Millares 6 2 6 12 2" xfId="28407" xr:uid="{68BB0CBD-8FFC-4B18-837C-E9998FC05AF3}"/>
    <cellStyle name="Millares 6 2 6 13" xfId="8559" xr:uid="{761DB939-6A18-4789-B2CD-18094C6F226E}"/>
    <cellStyle name="Millares 6 2 6 13 2" xfId="30062" xr:uid="{8F97973E-AB5C-4A56-9575-86EDDC079200}"/>
    <cellStyle name="Millares 6 2 6 14" xfId="15197" xr:uid="{5DCBA23D-A858-4165-AAF2-F8DCE1E7930E}"/>
    <cellStyle name="Millares 6 2 6 14 2" xfId="36700" xr:uid="{9EA3C1E5-2600-4FBB-9F32-4EEA19943382}"/>
    <cellStyle name="Millares 6 2 6 15" xfId="21802" xr:uid="{2FA5F601-6E9A-4A3C-AC7D-75B51BAF4963}"/>
    <cellStyle name="Millares 6 2 6 16" xfId="43305" xr:uid="{79D361E4-8E46-4486-AAA3-1D598545EB9D}"/>
    <cellStyle name="Millares 6 2 6 2" xfId="557" xr:uid="{04CBF73A-BCB7-4D84-91EB-4806384C0D71}"/>
    <cellStyle name="Millares 6 2 6 2 10" xfId="7168" xr:uid="{CE5AB873-B415-4F50-A240-D44BF9141985}"/>
    <cellStyle name="Millares 6 2 6 2 10 2" xfId="28671" xr:uid="{983FEC27-BB57-4794-9738-D8C1C5BABE5A}"/>
    <cellStyle name="Millares 6 2 6 2 11" xfId="8824" xr:uid="{53251CE4-6E3C-4692-A269-716C12C0129B}"/>
    <cellStyle name="Millares 6 2 6 2 11 2" xfId="30327" xr:uid="{71C03743-E4D7-4B4E-B1D3-6DBDED464DEE}"/>
    <cellStyle name="Millares 6 2 6 2 12" xfId="15460" xr:uid="{F5638B62-5040-4C0B-AE97-9F42D1BD31E7}"/>
    <cellStyle name="Millares 6 2 6 2 12 2" xfId="36963" xr:uid="{A9D7036A-0E31-4EAE-915C-943487E25B7A}"/>
    <cellStyle name="Millares 6 2 6 2 13" xfId="22065" xr:uid="{E73A70E4-4DEC-4F14-B7AA-337350D5AD3D}"/>
    <cellStyle name="Millares 6 2 6 2 14" xfId="43568" xr:uid="{F604839D-A201-4102-B688-80A72F7DE825}"/>
    <cellStyle name="Millares 6 2 6 2 2" xfId="839" xr:uid="{6B9CD1CB-1D4C-40CA-967F-BE7BCC7975CD}"/>
    <cellStyle name="Millares 6 2 6 2 2 10" xfId="15740" xr:uid="{395DC871-0594-42CB-9165-9D45163AFEB4}"/>
    <cellStyle name="Millares 6 2 6 2 2 10 2" xfId="37243" xr:uid="{FC7A5337-F583-4D5C-BC1E-F73AA63BCAEB}"/>
    <cellStyle name="Millares 6 2 6 2 2 11" xfId="22345" xr:uid="{9737632A-0357-4E8B-A776-D7A975207097}"/>
    <cellStyle name="Millares 6 2 6 2 2 12" xfId="43848" xr:uid="{02935FAC-2269-45BC-BFBD-6A8BAB56A880}"/>
    <cellStyle name="Millares 6 2 6 2 2 2" xfId="1785" xr:uid="{5EADC25C-5042-484C-AD95-F4081FF95E1C}"/>
    <cellStyle name="Millares 6 2 6 2 2 2 2" xfId="4614" xr:uid="{67CD80A9-0437-4578-8071-0F3F5963CBF8}"/>
    <cellStyle name="Millares 6 2 6 2 2 2 2 2" xfId="12880" xr:uid="{D55A008F-92EC-4508-BB81-4C3C9827590B}"/>
    <cellStyle name="Millares 6 2 6 2 2 2 2 2 2" xfId="34383" xr:uid="{E0754320-D3D6-4E05-B89F-ECF43FE5626F}"/>
    <cellStyle name="Millares 6 2 6 2 2 2 2 3" xfId="19515" xr:uid="{00DBF18E-E391-4043-84D1-C870A63323E2}"/>
    <cellStyle name="Millares 6 2 6 2 2 2 2 3 2" xfId="41018" xr:uid="{16A2310B-80EF-48A4-8EAF-8B5A2D789165}"/>
    <cellStyle name="Millares 6 2 6 2 2 2 2 4" xfId="26120" xr:uid="{EACDD1E4-5710-4C3B-8B0F-1745E88CEA30}"/>
    <cellStyle name="Millares 6 2 6 2 2 2 2 5" xfId="47623" xr:uid="{BE1CED26-A38E-4410-BA4E-EAF19E29A83F}"/>
    <cellStyle name="Millares 6 2 6 2 2 2 3" xfId="6753" xr:uid="{21E701FC-DE8E-4FD6-B18E-F8EB89493592}"/>
    <cellStyle name="Millares 6 2 6 2 2 2 3 2" xfId="15019" xr:uid="{E3C4FC3F-0571-48A8-869A-E43508EAF7F6}"/>
    <cellStyle name="Millares 6 2 6 2 2 2 3 2 2" xfId="36522" xr:uid="{37ABFCDD-E773-4A32-B44A-0B7BD5B18EF7}"/>
    <cellStyle name="Millares 6 2 6 2 2 2 3 3" xfId="21654" xr:uid="{0259A5F3-5CA5-497A-9DE0-146B2CE4A257}"/>
    <cellStyle name="Millares 6 2 6 2 2 2 3 3 2" xfId="43157" xr:uid="{BC1F3D41-E077-401F-8EC9-767BCBDEF3A8}"/>
    <cellStyle name="Millares 6 2 6 2 2 2 3 4" xfId="28259" xr:uid="{010ED00A-5A05-4B9F-8605-2F5B64205426}"/>
    <cellStyle name="Millares 6 2 6 2 2 2 3 5" xfId="49762" xr:uid="{EACC4CC9-EB35-47C1-81DB-5AA3E259E2AC}"/>
    <cellStyle name="Millares 6 2 6 2 2 2 4" xfId="8394" xr:uid="{C2F1D09F-4D50-4467-9BFA-292E23A4B9A1}"/>
    <cellStyle name="Millares 6 2 6 2 2 2 4 2" xfId="29897" xr:uid="{6B993EEB-A8CA-416C-A58C-D1CCDE34AFA8}"/>
    <cellStyle name="Millares 6 2 6 2 2 2 5" xfId="10051" xr:uid="{0B0CECCA-864E-4D50-8684-62AE7CB482B8}"/>
    <cellStyle name="Millares 6 2 6 2 2 2 5 2" xfId="31554" xr:uid="{D5B8DB08-8465-48EF-B785-F59B6CA551B6}"/>
    <cellStyle name="Millares 6 2 6 2 2 2 6" xfId="16686" xr:uid="{1864C650-A51D-4ED9-8E53-1C93C8014523}"/>
    <cellStyle name="Millares 6 2 6 2 2 2 6 2" xfId="38189" xr:uid="{4B1884C9-B82E-4990-B541-DC6E852D3971}"/>
    <cellStyle name="Millares 6 2 6 2 2 2 7" xfId="23291" xr:uid="{AF194349-30C4-4B2B-9987-D58AF4F2F83B}"/>
    <cellStyle name="Millares 6 2 6 2 2 2 8" xfId="44794" xr:uid="{F81BBDFC-C740-4F5D-972B-3E0F6F128E21}"/>
    <cellStyle name="Millares 6 2 6 2 2 3" xfId="2472" xr:uid="{891BBE92-BF6D-4A4D-BF58-DB162C17725D}"/>
    <cellStyle name="Millares 6 2 6 2 2 3 2" xfId="10738" xr:uid="{79162DE3-C4A8-44AC-9365-755111835921}"/>
    <cellStyle name="Millares 6 2 6 2 2 3 2 2" xfId="32241" xr:uid="{D0E15438-11A8-4284-94A7-02C324E91ADF}"/>
    <cellStyle name="Millares 6 2 6 2 2 3 3" xfId="17373" xr:uid="{963C7865-6E2D-4D1B-BD4E-11A654048914}"/>
    <cellStyle name="Millares 6 2 6 2 2 3 3 2" xfId="38876" xr:uid="{B4B63DE7-83B0-41AD-B854-78CBA5E23A6A}"/>
    <cellStyle name="Millares 6 2 6 2 2 3 4" xfId="23978" xr:uid="{0150BA76-1D0E-4A7A-895E-CAA4C79DC7CE}"/>
    <cellStyle name="Millares 6 2 6 2 2 3 5" xfId="45481" xr:uid="{6BF5898E-2889-4C04-8A16-B3167F94A051}"/>
    <cellStyle name="Millares 6 2 6 2 2 4" xfId="2989" xr:uid="{89651D1B-5FE1-474F-82C7-5E98BAF7CCC2}"/>
    <cellStyle name="Millares 6 2 6 2 2 4 2" xfId="11255" xr:uid="{AA318CE5-93D5-4CF0-8F0E-301053F716A1}"/>
    <cellStyle name="Millares 6 2 6 2 2 4 2 2" xfId="32758" xr:uid="{181B52F0-B1FC-4995-BCCA-793E4E5C0407}"/>
    <cellStyle name="Millares 6 2 6 2 2 4 3" xfId="17890" xr:uid="{A32A556F-6938-4922-83FA-2E956DCBAAB2}"/>
    <cellStyle name="Millares 6 2 6 2 2 4 3 2" xfId="39393" xr:uid="{38C95D73-8770-4BD1-9A7C-C878F8470B62}"/>
    <cellStyle name="Millares 6 2 6 2 2 4 4" xfId="24495" xr:uid="{5E65980D-47EA-4B48-B47F-50AA9537FD6E}"/>
    <cellStyle name="Millares 6 2 6 2 2 4 5" xfId="45998" xr:uid="{9E67F04D-0499-4C4C-983A-B4ABB0FDD5FA}"/>
    <cellStyle name="Millares 6 2 6 2 2 5" xfId="3668" xr:uid="{AEE8BC67-B486-400F-A019-8CE9CBF11EB7}"/>
    <cellStyle name="Millares 6 2 6 2 2 5 2" xfId="11934" xr:uid="{C39966B4-7EC5-4B1A-8C87-DF1B554961D0}"/>
    <cellStyle name="Millares 6 2 6 2 2 5 2 2" xfId="33437" xr:uid="{B7CDCD96-9A88-4204-9433-C15B09CB3582}"/>
    <cellStyle name="Millares 6 2 6 2 2 5 3" xfId="18569" xr:uid="{0C0E676A-0018-46A4-8793-30524A4BB4A7}"/>
    <cellStyle name="Millares 6 2 6 2 2 5 3 2" xfId="40072" xr:uid="{D0B8E83E-B196-4B42-9D0E-13E73444EB02}"/>
    <cellStyle name="Millares 6 2 6 2 2 5 4" xfId="25174" xr:uid="{F2571FF1-61AA-4985-B401-02095B9840CD}"/>
    <cellStyle name="Millares 6 2 6 2 2 5 5" xfId="46677" xr:uid="{C2DF0D20-BC79-4CC1-A7E4-7B3866AEC0F1}"/>
    <cellStyle name="Millares 6 2 6 2 2 6" xfId="5133" xr:uid="{C58C01FF-E418-4D71-98BD-A1BCF5D7A30D}"/>
    <cellStyle name="Millares 6 2 6 2 2 6 2" xfId="13399" xr:uid="{048EEC49-6401-4F97-BBAD-91537C867418}"/>
    <cellStyle name="Millares 6 2 6 2 2 6 2 2" xfId="34902" xr:uid="{064EF3C0-3CE6-4266-9AFC-D6F6817EA81D}"/>
    <cellStyle name="Millares 6 2 6 2 2 6 3" xfId="20034" xr:uid="{B63D373B-188A-4AE2-BFD4-22FCAE5D1E10}"/>
    <cellStyle name="Millares 6 2 6 2 2 6 3 2" xfId="41537" xr:uid="{C359D9EB-96EF-4761-A175-9D0DDAD327A1}"/>
    <cellStyle name="Millares 6 2 6 2 2 6 4" xfId="26639" xr:uid="{CAEC3977-BBB3-4096-AE63-CB0743867626}"/>
    <cellStyle name="Millares 6 2 6 2 2 6 5" xfId="48142" xr:uid="{516F8502-1D97-4443-B111-B260F21E8E08}"/>
    <cellStyle name="Millares 6 2 6 2 2 7" xfId="5807" xr:uid="{127AED88-243B-4809-ABB4-991D679CD823}"/>
    <cellStyle name="Millares 6 2 6 2 2 7 2" xfId="14073" xr:uid="{B017F319-B0B5-44DD-8B69-B44A1F4071BD}"/>
    <cellStyle name="Millares 6 2 6 2 2 7 2 2" xfId="35576" xr:uid="{7726285B-A085-4EE0-970D-8782F8E472F7}"/>
    <cellStyle name="Millares 6 2 6 2 2 7 3" xfId="20708" xr:uid="{64B02C7B-DA76-418F-8526-68D2EB01979D}"/>
    <cellStyle name="Millares 6 2 6 2 2 7 3 2" xfId="42211" xr:uid="{B98FFD05-C13F-4A5B-9F3D-88017153D1FA}"/>
    <cellStyle name="Millares 6 2 6 2 2 7 4" xfId="27313" xr:uid="{E0200656-DB20-4E92-857C-E9752F2CC7E9}"/>
    <cellStyle name="Millares 6 2 6 2 2 7 5" xfId="48816" xr:uid="{1E9B733E-13D7-444D-A315-C675C1795C92}"/>
    <cellStyle name="Millares 6 2 6 2 2 8" xfId="7448" xr:uid="{44933B88-39D6-4B31-A955-83387B53A423}"/>
    <cellStyle name="Millares 6 2 6 2 2 8 2" xfId="28951" xr:uid="{AC6162FA-507B-41B9-AE6E-2B50CB7A3833}"/>
    <cellStyle name="Millares 6 2 6 2 2 9" xfId="9105" xr:uid="{3BD81F3D-4E03-4111-BCA4-50E0D82ADFC5}"/>
    <cellStyle name="Millares 6 2 6 2 2 9 2" xfId="30608" xr:uid="{56A576F3-F7DA-405F-8A08-B48FBE777DA3}"/>
    <cellStyle name="Millares 6 2 6 2 3" xfId="1109" xr:uid="{EAA4557E-C3AD-4C99-AFE1-EEA24455673C}"/>
    <cellStyle name="Millares 6 2 6 2 3 2" xfId="3938" xr:uid="{F1641905-DE69-4D39-AFA6-6449B434C7EE}"/>
    <cellStyle name="Millares 6 2 6 2 3 2 2" xfId="12204" xr:uid="{6012A283-901A-43BA-AAF2-34248E6E4C5D}"/>
    <cellStyle name="Millares 6 2 6 2 3 2 2 2" xfId="33707" xr:uid="{C6BD3D9D-1A95-48D3-A51B-FD5996C6B7CF}"/>
    <cellStyle name="Millares 6 2 6 2 3 2 3" xfId="18839" xr:uid="{85ADAB81-1540-4CAA-B649-6027F7E0EB1A}"/>
    <cellStyle name="Millares 6 2 6 2 3 2 3 2" xfId="40342" xr:uid="{AF83FE24-BA05-4BF1-8E95-234A2E3301F8}"/>
    <cellStyle name="Millares 6 2 6 2 3 2 4" xfId="25444" xr:uid="{7FA4A475-4AB9-4CC8-AA48-6843AF9EF8A5}"/>
    <cellStyle name="Millares 6 2 6 2 3 2 5" xfId="46947" xr:uid="{5EA0AEB5-E320-40A5-801F-0931969F8BE8}"/>
    <cellStyle name="Millares 6 2 6 2 3 3" xfId="6077" xr:uid="{900D2B70-8ACA-4FE9-9CA6-81371BC5251F}"/>
    <cellStyle name="Millares 6 2 6 2 3 3 2" xfId="14343" xr:uid="{2222BD52-0F05-4E87-B115-59BB952EC0B8}"/>
    <cellStyle name="Millares 6 2 6 2 3 3 2 2" xfId="35846" xr:uid="{009269F9-B2A5-4075-9B8F-5BC99AE307F1}"/>
    <cellStyle name="Millares 6 2 6 2 3 3 3" xfId="20978" xr:uid="{74258EC8-598A-436B-997D-77F07C19831F}"/>
    <cellStyle name="Millares 6 2 6 2 3 3 3 2" xfId="42481" xr:uid="{F4469AA1-ACC7-42AF-A633-95B4F37CF674}"/>
    <cellStyle name="Millares 6 2 6 2 3 3 4" xfId="27583" xr:uid="{3D3225A3-8EF7-4E6E-AF15-26402CAF50CD}"/>
    <cellStyle name="Millares 6 2 6 2 3 3 5" xfId="49086" xr:uid="{C87A5C49-C867-4404-9A3F-C6F0A39ADA94}"/>
    <cellStyle name="Millares 6 2 6 2 3 4" xfId="7718" xr:uid="{C5055378-B31D-4610-83F7-50F9247BCBE9}"/>
    <cellStyle name="Millares 6 2 6 2 3 4 2" xfId="29221" xr:uid="{BB13807C-08AC-4668-A646-AEACA1FE57D1}"/>
    <cellStyle name="Millares 6 2 6 2 3 5" xfId="9375" xr:uid="{D89F6FD5-EA80-46AE-B371-38B125E21745}"/>
    <cellStyle name="Millares 6 2 6 2 3 5 2" xfId="30878" xr:uid="{0DC9F39F-4D3B-47FA-85C4-E3DEEB5CA54F}"/>
    <cellStyle name="Millares 6 2 6 2 3 6" xfId="16010" xr:uid="{7AA57245-6695-4D25-BB24-FD7C2A36CBD5}"/>
    <cellStyle name="Millares 6 2 6 2 3 6 2" xfId="37513" xr:uid="{6075F245-5B6A-4B85-A3CD-B7800C23DFAA}"/>
    <cellStyle name="Millares 6 2 6 2 3 7" xfId="22615" xr:uid="{F417C726-9119-4B48-870A-880E5D6DACFD}"/>
    <cellStyle name="Millares 6 2 6 2 3 8" xfId="44118" xr:uid="{BC52218B-7305-4D28-8414-E6611B3685EE}"/>
    <cellStyle name="Millares 6 2 6 2 4" xfId="1505" xr:uid="{78FA48A3-28A0-4CF0-B96D-E52F14EC3D6D}"/>
    <cellStyle name="Millares 6 2 6 2 4 2" xfId="4334" xr:uid="{E52AD01E-CBA0-4176-B7ED-61909E3FBC87}"/>
    <cellStyle name="Millares 6 2 6 2 4 2 2" xfId="12600" xr:uid="{8FD05FB8-EC3F-46F5-A620-893873EC34E6}"/>
    <cellStyle name="Millares 6 2 6 2 4 2 2 2" xfId="34103" xr:uid="{4F48FE0C-EAFF-4827-9FAD-D8E6DA6D72C5}"/>
    <cellStyle name="Millares 6 2 6 2 4 2 3" xfId="19235" xr:uid="{03FC2F75-E075-40DE-9D21-D828A298F771}"/>
    <cellStyle name="Millares 6 2 6 2 4 2 3 2" xfId="40738" xr:uid="{097679F9-63A9-440B-933D-04916728CF45}"/>
    <cellStyle name="Millares 6 2 6 2 4 2 4" xfId="25840" xr:uid="{3D503451-160F-4811-AECF-3333C2761337}"/>
    <cellStyle name="Millares 6 2 6 2 4 2 5" xfId="47343" xr:uid="{AEA574D7-C012-4FEB-8605-0D8A9D8175CC}"/>
    <cellStyle name="Millares 6 2 6 2 4 3" xfId="6473" xr:uid="{A576DC7D-2145-432C-9F21-A7B004259136}"/>
    <cellStyle name="Millares 6 2 6 2 4 3 2" xfId="14739" xr:uid="{9CC036A2-8A5C-44B5-B559-958F6FB6F25A}"/>
    <cellStyle name="Millares 6 2 6 2 4 3 2 2" xfId="36242" xr:uid="{44BAA191-A0D2-4240-B3F3-EA7E7806D099}"/>
    <cellStyle name="Millares 6 2 6 2 4 3 3" xfId="21374" xr:uid="{14112C4F-9FC6-480D-BE1B-819BC04E84AE}"/>
    <cellStyle name="Millares 6 2 6 2 4 3 3 2" xfId="42877" xr:uid="{FF631576-C1A1-463A-9587-A906578F0A92}"/>
    <cellStyle name="Millares 6 2 6 2 4 3 4" xfId="27979" xr:uid="{A0C30C6E-8119-45E0-9C30-A747BF9A3F37}"/>
    <cellStyle name="Millares 6 2 6 2 4 3 5" xfId="49482" xr:uid="{828769A1-CE8D-4D9C-9400-3653D4D8A3E5}"/>
    <cellStyle name="Millares 6 2 6 2 4 4" xfId="8114" xr:uid="{36BF165C-8B53-41BC-891D-AC64F169A8A6}"/>
    <cellStyle name="Millares 6 2 6 2 4 4 2" xfId="29617" xr:uid="{559A76D9-623D-4B79-8B4A-57D895AC2156}"/>
    <cellStyle name="Millares 6 2 6 2 4 5" xfId="9771" xr:uid="{AF1DD1FD-427D-49CC-B658-7C9AC9B71260}"/>
    <cellStyle name="Millares 6 2 6 2 4 5 2" xfId="31274" xr:uid="{9C70D245-7F0D-42BA-8C8B-47CD8512E8D0}"/>
    <cellStyle name="Millares 6 2 6 2 4 6" xfId="16406" xr:uid="{4AEA3A78-630E-41AA-B6EE-38CAAD2DD22C}"/>
    <cellStyle name="Millares 6 2 6 2 4 6 2" xfId="37909" xr:uid="{54F4C087-7020-4156-9BE0-9EF7A88BFD15}"/>
    <cellStyle name="Millares 6 2 6 2 4 7" xfId="23011" xr:uid="{106FE918-ACC9-4258-AC64-D2BFA4F96469}"/>
    <cellStyle name="Millares 6 2 6 2 4 8" xfId="44514" xr:uid="{465B31D3-5857-4B45-A490-40743D612CA0}"/>
    <cellStyle name="Millares 6 2 6 2 5" xfId="2192" xr:uid="{77F3774B-52E3-492D-BC21-AC7EB08D713D}"/>
    <cellStyle name="Millares 6 2 6 2 5 2" xfId="10458" xr:uid="{F6A60816-93F2-47FF-A061-04525882F72A}"/>
    <cellStyle name="Millares 6 2 6 2 5 2 2" xfId="31961" xr:uid="{0E48FB10-4A03-4BCC-9C95-CCCBC6BC242B}"/>
    <cellStyle name="Millares 6 2 6 2 5 3" xfId="17093" xr:uid="{9DF12E80-208A-44FC-BCE5-169ED348C0BE}"/>
    <cellStyle name="Millares 6 2 6 2 5 3 2" xfId="38596" xr:uid="{C2362373-71EB-401E-9D9C-2AFF9F60507A}"/>
    <cellStyle name="Millares 6 2 6 2 5 4" xfId="23698" xr:uid="{48FC3958-47ED-4CC9-994E-45FB7FF2E161}"/>
    <cellStyle name="Millares 6 2 6 2 5 5" xfId="45201" xr:uid="{509E65E7-312D-4F03-B095-63C229A0920C}"/>
    <cellStyle name="Millares 6 2 6 2 6" xfId="2738" xr:uid="{38AD9199-D108-4D9C-A9E5-940CD723E62B}"/>
    <cellStyle name="Millares 6 2 6 2 6 2" xfId="11004" xr:uid="{55EA3D71-DB60-4E67-AE33-1E1842CA5CAD}"/>
    <cellStyle name="Millares 6 2 6 2 6 2 2" xfId="32507" xr:uid="{36617995-D9A9-4B6B-81ED-E6F2131E9F4C}"/>
    <cellStyle name="Millares 6 2 6 2 6 3" xfId="17639" xr:uid="{76A6B8DE-0D8A-4328-AE10-D48D557678BA}"/>
    <cellStyle name="Millares 6 2 6 2 6 3 2" xfId="39142" xr:uid="{66E7C777-D78D-4192-B8C7-832D41BDCE16}"/>
    <cellStyle name="Millares 6 2 6 2 6 4" xfId="24244" xr:uid="{7BC791FD-ABE5-4FBA-A214-DCFD958806F5}"/>
    <cellStyle name="Millares 6 2 6 2 6 5" xfId="45747" xr:uid="{1AEDCF64-DBEE-4408-BB79-BB418BB48CD0}"/>
    <cellStyle name="Millares 6 2 6 2 7" xfId="3388" xr:uid="{42B5331F-E9C7-4F30-B5C8-6B199ADAE912}"/>
    <cellStyle name="Millares 6 2 6 2 7 2" xfId="11654" xr:uid="{E7451C59-FC3F-4720-B87E-C184922FCF98}"/>
    <cellStyle name="Millares 6 2 6 2 7 2 2" xfId="33157" xr:uid="{E65B956A-2793-43A5-9CD3-8544ACAFC0B3}"/>
    <cellStyle name="Millares 6 2 6 2 7 3" xfId="18289" xr:uid="{86E711B6-0658-4664-86DE-177231B99530}"/>
    <cellStyle name="Millares 6 2 6 2 7 3 2" xfId="39792" xr:uid="{7A927057-BF92-4687-A8A8-4D8412D1E8A4}"/>
    <cellStyle name="Millares 6 2 6 2 7 4" xfId="24894" xr:uid="{455FFAD2-4282-40CA-8E52-BDE51210403F}"/>
    <cellStyle name="Millares 6 2 6 2 7 5" xfId="46397" xr:uid="{3D9F840A-38B2-4D3A-A6DC-FD31EEFA8095}"/>
    <cellStyle name="Millares 6 2 6 2 8" xfId="4882" xr:uid="{913722DB-4080-4237-AA52-0E2AB26189A5}"/>
    <cellStyle name="Millares 6 2 6 2 8 2" xfId="13148" xr:uid="{086AA7D3-3EEA-4A3A-85FC-41CC04A25718}"/>
    <cellStyle name="Millares 6 2 6 2 8 2 2" xfId="34651" xr:uid="{813FAD8D-983E-48F5-AB87-A65DF0A82D7C}"/>
    <cellStyle name="Millares 6 2 6 2 8 3" xfId="19783" xr:uid="{DEC40BDC-3045-402E-BF83-D92DEF89ECB5}"/>
    <cellStyle name="Millares 6 2 6 2 8 3 2" xfId="41286" xr:uid="{2B94564A-3F2B-46C7-B9C8-EF631F15EF94}"/>
    <cellStyle name="Millares 6 2 6 2 8 4" xfId="26388" xr:uid="{AB11542A-6A12-4D92-A707-46810E92792D}"/>
    <cellStyle name="Millares 6 2 6 2 8 5" xfId="47891" xr:uid="{CA4152A3-6AAF-4C98-B44E-244FE86FD847}"/>
    <cellStyle name="Millares 6 2 6 2 9" xfId="5527" xr:uid="{E22D649C-423A-40C7-86A8-57D5FB5FA888}"/>
    <cellStyle name="Millares 6 2 6 2 9 2" xfId="13793" xr:uid="{7CEAFF90-C590-4F3E-A4B9-D87791B72BAD}"/>
    <cellStyle name="Millares 6 2 6 2 9 2 2" xfId="35296" xr:uid="{BD030D6B-4D0D-4886-971C-6AA4907FDC7F}"/>
    <cellStyle name="Millares 6 2 6 2 9 3" xfId="20428" xr:uid="{EDC676F4-1CF1-483A-8BB0-64B7D1628002}"/>
    <cellStyle name="Millares 6 2 6 2 9 3 2" xfId="41931" xr:uid="{194A248A-6DAB-44A7-88F1-DE738D13D2C9}"/>
    <cellStyle name="Millares 6 2 6 2 9 4" xfId="27033" xr:uid="{8264C3A9-38CD-4A7F-84C3-4348069EBAC9}"/>
    <cellStyle name="Millares 6 2 6 2 9 5" xfId="48536" xr:uid="{E61EADDB-14B8-4FE6-870F-24B6CD19F3A1}"/>
    <cellStyle name="Millares 6 2 6 3" xfId="428" xr:uid="{45EB741A-8660-4167-9D53-3AC9B5CD8DC2}"/>
    <cellStyle name="Millares 6 2 6 3 10" xfId="15331" xr:uid="{6DE2A4F9-39AD-439E-B2F1-AA0B1BE2A5EF}"/>
    <cellStyle name="Millares 6 2 6 3 10 2" xfId="36834" xr:uid="{D874E342-93CA-4FCD-9E71-146E4290B8A4}"/>
    <cellStyle name="Millares 6 2 6 3 11" xfId="21936" xr:uid="{34128CD2-8E54-4122-9054-2F4CC4984C14}"/>
    <cellStyle name="Millares 6 2 6 3 12" xfId="43439" xr:uid="{B05579E1-F977-4B7E-9821-4D960C4AD917}"/>
    <cellStyle name="Millares 6 2 6 3 2" xfId="1376" xr:uid="{AE0D4A4B-9035-4D0D-9C21-F2084DFEF95D}"/>
    <cellStyle name="Millares 6 2 6 3 2 2" xfId="4205" xr:uid="{53334BF5-B18C-4DB0-B942-609EC7C4C282}"/>
    <cellStyle name="Millares 6 2 6 3 2 2 2" xfId="12471" xr:uid="{67C04893-C141-49E2-857A-18B04F51CCCE}"/>
    <cellStyle name="Millares 6 2 6 3 2 2 2 2" xfId="33974" xr:uid="{ACD7953D-B81C-43D3-9EF1-111BECE00BA8}"/>
    <cellStyle name="Millares 6 2 6 3 2 2 3" xfId="19106" xr:uid="{AA7C43F3-4402-4271-8A02-DCF27BAD7F4E}"/>
    <cellStyle name="Millares 6 2 6 3 2 2 3 2" xfId="40609" xr:uid="{7E7305C9-3A8F-4DD2-9B24-2F7608B346CF}"/>
    <cellStyle name="Millares 6 2 6 3 2 2 4" xfId="25711" xr:uid="{85483FBD-AD24-4D45-8988-DDC0EAC2B420}"/>
    <cellStyle name="Millares 6 2 6 3 2 2 5" xfId="47214" xr:uid="{E00390D8-19E3-4392-B6BB-F278A58ACCB6}"/>
    <cellStyle name="Millares 6 2 6 3 2 3" xfId="6344" xr:uid="{7F183D54-A45D-48E3-B77F-2401D00A47F8}"/>
    <cellStyle name="Millares 6 2 6 3 2 3 2" xfId="14610" xr:uid="{9C210EB4-7519-4BBC-A535-4227DD6CD8AD}"/>
    <cellStyle name="Millares 6 2 6 3 2 3 2 2" xfId="36113" xr:uid="{F206A4B0-5B92-4FC2-9CA0-1950BE5F6C1A}"/>
    <cellStyle name="Millares 6 2 6 3 2 3 3" xfId="21245" xr:uid="{08FD7BA7-02E1-46E2-A922-08298C7468DB}"/>
    <cellStyle name="Millares 6 2 6 3 2 3 3 2" xfId="42748" xr:uid="{271B47EC-FB13-4EA8-B51C-1DE8E610F2D9}"/>
    <cellStyle name="Millares 6 2 6 3 2 3 4" xfId="27850" xr:uid="{53074B08-6DCD-49C2-B1CE-B4CA5047F29B}"/>
    <cellStyle name="Millares 6 2 6 3 2 3 5" xfId="49353" xr:uid="{0CAC041C-204B-4CAA-9E5B-1FEA0CE92114}"/>
    <cellStyle name="Millares 6 2 6 3 2 4" xfId="7985" xr:uid="{7CE42C7E-0AE0-4E8A-8A59-7A8C79BDCD78}"/>
    <cellStyle name="Millares 6 2 6 3 2 4 2" xfId="29488" xr:uid="{3F12A2F8-FD54-4716-9ED6-86D470E93676}"/>
    <cellStyle name="Millares 6 2 6 3 2 5" xfId="9642" xr:uid="{F3A9BB4B-1AFC-4FAD-85B1-2BD0DA0D08F7}"/>
    <cellStyle name="Millares 6 2 6 3 2 5 2" xfId="31145" xr:uid="{1DE09BE4-2FC5-47EC-A80F-1147724D37D1}"/>
    <cellStyle name="Millares 6 2 6 3 2 6" xfId="16277" xr:uid="{F942DA61-F45B-43B2-9B28-4ADFD1741659}"/>
    <cellStyle name="Millares 6 2 6 3 2 6 2" xfId="37780" xr:uid="{0D22069C-C3C6-4EFE-B236-47CD316EE60C}"/>
    <cellStyle name="Millares 6 2 6 3 2 7" xfId="22882" xr:uid="{28EDFEB8-5CFF-489C-97BB-0860ADFD5CCE}"/>
    <cellStyle name="Millares 6 2 6 3 2 8" xfId="44385" xr:uid="{C7C03324-6FA8-4333-B188-934943D498B1}"/>
    <cellStyle name="Millares 6 2 6 3 3" xfId="2063" xr:uid="{9D4C6EA6-24BD-4D89-A608-BBAC84AAC18B}"/>
    <cellStyle name="Millares 6 2 6 3 3 2" xfId="10329" xr:uid="{63EC2C29-406E-48BA-8287-094ACF427770}"/>
    <cellStyle name="Millares 6 2 6 3 3 2 2" xfId="31832" xr:uid="{81584F14-4AA9-46BC-8C14-01E31394D5F5}"/>
    <cellStyle name="Millares 6 2 6 3 3 3" xfId="16964" xr:uid="{7663C4B0-0E5B-4E40-B2E0-A7431A1BBA61}"/>
    <cellStyle name="Millares 6 2 6 3 3 3 2" xfId="38467" xr:uid="{FE517B30-9DB8-41DD-9459-873CB84CF30A}"/>
    <cellStyle name="Millares 6 2 6 3 3 4" xfId="23569" xr:uid="{5F1F5121-C770-405F-B48A-417EDB53EF9C}"/>
    <cellStyle name="Millares 6 2 6 3 3 5" xfId="45072" xr:uid="{1BAF9330-B063-4E45-BDD4-5A041B40CFDA}"/>
    <cellStyle name="Millares 6 2 6 3 4" xfId="2862" xr:uid="{E4D7AED4-5293-47F1-88E5-1D4FC4639ABE}"/>
    <cellStyle name="Millares 6 2 6 3 4 2" xfId="11128" xr:uid="{6824EC9D-1AE1-4F9A-98FE-1B8CCDD5CBAD}"/>
    <cellStyle name="Millares 6 2 6 3 4 2 2" xfId="32631" xr:uid="{11A5624A-2AB7-45AE-BE57-0759673522D4}"/>
    <cellStyle name="Millares 6 2 6 3 4 3" xfId="17763" xr:uid="{091F7588-432F-424D-A541-EE3B7BC6D1FF}"/>
    <cellStyle name="Millares 6 2 6 3 4 3 2" xfId="39266" xr:uid="{C032E20B-81C5-42D5-A002-4024FED252E4}"/>
    <cellStyle name="Millares 6 2 6 3 4 4" xfId="24368" xr:uid="{81BD82CA-0D85-4BD8-BCFF-86D0A977DE70}"/>
    <cellStyle name="Millares 6 2 6 3 4 5" xfId="45871" xr:uid="{FA73CB4D-F8BE-4858-95D4-0E80F6585130}"/>
    <cellStyle name="Millares 6 2 6 3 5" xfId="3259" xr:uid="{205268F4-2A2D-46B3-8A72-6C5FCC25A32B}"/>
    <cellStyle name="Millares 6 2 6 3 5 2" xfId="11525" xr:uid="{5E1272F3-51F3-418C-B18B-CEC162A70A7A}"/>
    <cellStyle name="Millares 6 2 6 3 5 2 2" xfId="33028" xr:uid="{C3D472A5-2F5C-457E-8FB3-CF2134D3D407}"/>
    <cellStyle name="Millares 6 2 6 3 5 3" xfId="18160" xr:uid="{BC25A83F-A23F-4CC3-B3F8-EEEA491AAE2A}"/>
    <cellStyle name="Millares 6 2 6 3 5 3 2" xfId="39663" xr:uid="{94573C5E-89A9-4D38-BEA2-72D551A43447}"/>
    <cellStyle name="Millares 6 2 6 3 5 4" xfId="24765" xr:uid="{7DBF0918-45F9-4599-BC3A-DA68DFB826BA}"/>
    <cellStyle name="Millares 6 2 6 3 5 5" xfId="46268" xr:uid="{B454F320-82CA-4246-ADFD-ABCD40BBF616}"/>
    <cellStyle name="Millares 6 2 6 3 6" xfId="5006" xr:uid="{26643CA1-1E03-4783-A8DD-5C3870473554}"/>
    <cellStyle name="Millares 6 2 6 3 6 2" xfId="13272" xr:uid="{FA0F43FD-FF99-455D-B61E-1F55098FD899}"/>
    <cellStyle name="Millares 6 2 6 3 6 2 2" xfId="34775" xr:uid="{BE2500C2-0E55-41E5-AE6A-FF21EC6A692F}"/>
    <cellStyle name="Millares 6 2 6 3 6 3" xfId="19907" xr:uid="{0431B92F-4D78-4FCB-BE90-42198BFA752E}"/>
    <cellStyle name="Millares 6 2 6 3 6 3 2" xfId="41410" xr:uid="{CC0D7E07-9946-42DC-B605-03E54B6D0481}"/>
    <cellStyle name="Millares 6 2 6 3 6 4" xfId="26512" xr:uid="{C62C5B53-7D5C-4667-8CC7-60DEBF220BFE}"/>
    <cellStyle name="Millares 6 2 6 3 6 5" xfId="48015" xr:uid="{BC51AE3D-895B-4A16-9402-8BA7831D12C6}"/>
    <cellStyle name="Millares 6 2 6 3 7" xfId="5398" xr:uid="{83CDBEB9-C5ED-404B-8106-9A2233E9ED10}"/>
    <cellStyle name="Millares 6 2 6 3 7 2" xfId="13664" xr:uid="{934B47E6-7222-4392-A9B6-C58BB2C2BCD3}"/>
    <cellStyle name="Millares 6 2 6 3 7 2 2" xfId="35167" xr:uid="{FCD7D6EE-9D0D-4199-9851-F80A5EB31C7F}"/>
    <cellStyle name="Millares 6 2 6 3 7 3" xfId="20299" xr:uid="{23B4F08C-F97B-44C8-B017-643B7B47B7A2}"/>
    <cellStyle name="Millares 6 2 6 3 7 3 2" xfId="41802" xr:uid="{7F152C8D-F635-42A5-AB2D-7129653F5061}"/>
    <cellStyle name="Millares 6 2 6 3 7 4" xfId="26904" xr:uid="{26282752-30B3-499E-804C-2381F9DEA40B}"/>
    <cellStyle name="Millares 6 2 6 3 7 5" xfId="48407" xr:uid="{8FFD4475-EE93-4846-AAA1-96E9B4298BBD}"/>
    <cellStyle name="Millares 6 2 6 3 8" xfId="7039" xr:uid="{A483F2CE-6266-4C5C-BE21-79444E7F1595}"/>
    <cellStyle name="Millares 6 2 6 3 8 2" xfId="28542" xr:uid="{BDF64E04-0EEA-4A3A-A1A3-0D40B24B297E}"/>
    <cellStyle name="Millares 6 2 6 3 9" xfId="8695" xr:uid="{A62D49D6-DF70-4273-99C0-27997A40DCAE}"/>
    <cellStyle name="Millares 6 2 6 3 9 2" xfId="30198" xr:uid="{C3CADD6A-A905-46DD-8B67-17EB1381138A}"/>
    <cellStyle name="Millares 6 2 6 4" xfId="712" xr:uid="{CF6A19B8-16F5-446C-8FFF-7CA49CE7404E}"/>
    <cellStyle name="Millares 6 2 6 4 10" xfId="43721" xr:uid="{20270FD0-C378-4DF5-B107-C2D0151D80AA}"/>
    <cellStyle name="Millares 6 2 6 4 2" xfId="1658" xr:uid="{6643CF30-1D64-4325-A88E-C72495898C50}"/>
    <cellStyle name="Millares 6 2 6 4 2 2" xfId="4487" xr:uid="{12DFC7CA-98CB-4F69-BF25-432EB4A17CEE}"/>
    <cellStyle name="Millares 6 2 6 4 2 2 2" xfId="12753" xr:uid="{DE79974C-867B-4717-B5BF-EDA11A98186C}"/>
    <cellStyle name="Millares 6 2 6 4 2 2 2 2" xfId="34256" xr:uid="{05CD3055-CF78-4B7B-83F8-6BE2EC878F9E}"/>
    <cellStyle name="Millares 6 2 6 4 2 2 3" xfId="19388" xr:uid="{04C1D311-0ECA-4BDD-B7F9-9225FD215EBB}"/>
    <cellStyle name="Millares 6 2 6 4 2 2 3 2" xfId="40891" xr:uid="{A084A03C-6B3E-466E-8D42-791436627B7D}"/>
    <cellStyle name="Millares 6 2 6 4 2 2 4" xfId="25993" xr:uid="{A438F30E-F371-4304-9D23-FA570EAB5982}"/>
    <cellStyle name="Millares 6 2 6 4 2 2 5" xfId="47496" xr:uid="{5D1D18AF-1C9E-4EB0-9E54-04D41DF3D7A4}"/>
    <cellStyle name="Millares 6 2 6 4 2 3" xfId="6626" xr:uid="{E9BCB7EF-AB7B-41CA-B53A-09258F363BFD}"/>
    <cellStyle name="Millares 6 2 6 4 2 3 2" xfId="14892" xr:uid="{247DB784-A4CB-4CDD-A913-1C30952A688E}"/>
    <cellStyle name="Millares 6 2 6 4 2 3 2 2" xfId="36395" xr:uid="{2CBE8A2E-140E-4C77-8183-3E4DDBB0CA2C}"/>
    <cellStyle name="Millares 6 2 6 4 2 3 3" xfId="21527" xr:uid="{E8804BBF-67B1-424C-95D3-6380582FB613}"/>
    <cellStyle name="Millares 6 2 6 4 2 3 3 2" xfId="43030" xr:uid="{50F0C2C2-3CB5-447C-8440-CD45230D7774}"/>
    <cellStyle name="Millares 6 2 6 4 2 3 4" xfId="28132" xr:uid="{D5F455C8-A1F3-46B8-8BCC-59CD5ED02B90}"/>
    <cellStyle name="Millares 6 2 6 4 2 3 5" xfId="49635" xr:uid="{078C1BEA-7DE0-46E3-8B0A-5C7B818453BE}"/>
    <cellStyle name="Millares 6 2 6 4 2 4" xfId="8267" xr:uid="{95F89F51-5469-4187-8EBC-762C0BDDFAF5}"/>
    <cellStyle name="Millares 6 2 6 4 2 4 2" xfId="29770" xr:uid="{C76190D6-D74D-437F-82E0-EAFE2DA2C836}"/>
    <cellStyle name="Millares 6 2 6 4 2 5" xfId="9924" xr:uid="{8B45B6E2-1816-4972-901A-05A240BCA5CA}"/>
    <cellStyle name="Millares 6 2 6 4 2 5 2" xfId="31427" xr:uid="{B14D06B8-1B49-401C-9B0F-93F140E9DE5E}"/>
    <cellStyle name="Millares 6 2 6 4 2 6" xfId="16559" xr:uid="{B55A074E-84DE-4A90-BA6B-E87B8CF56A0B}"/>
    <cellStyle name="Millares 6 2 6 4 2 6 2" xfId="38062" xr:uid="{93F0F9DA-BB20-4778-8DC2-0688E1179A98}"/>
    <cellStyle name="Millares 6 2 6 4 2 7" xfId="23164" xr:uid="{89AFADDB-5F02-4718-B324-B576AC240276}"/>
    <cellStyle name="Millares 6 2 6 4 2 8" xfId="44667" xr:uid="{E7AF6EEE-11D0-4294-A45F-80C5E06F522C}"/>
    <cellStyle name="Millares 6 2 6 4 3" xfId="2345" xr:uid="{BD95A977-F02B-4E1D-903F-09DD9F582AB2}"/>
    <cellStyle name="Millares 6 2 6 4 3 2" xfId="10611" xr:uid="{3909DCE0-B1B2-49BC-A76A-7BFDAE290295}"/>
    <cellStyle name="Millares 6 2 6 4 3 2 2" xfId="32114" xr:uid="{F742CB86-0360-4BC7-8CE9-BAA1B53F19CC}"/>
    <cellStyle name="Millares 6 2 6 4 3 3" xfId="17246" xr:uid="{34080791-CD9E-4CE6-ABF3-7699ADA775D7}"/>
    <cellStyle name="Millares 6 2 6 4 3 3 2" xfId="38749" xr:uid="{D37BB899-4942-498C-9347-167C560BD653}"/>
    <cellStyle name="Millares 6 2 6 4 3 4" xfId="23851" xr:uid="{50AA43DF-932D-449F-B596-593B366494D7}"/>
    <cellStyle name="Millares 6 2 6 4 3 5" xfId="45354" xr:uid="{7BF05C34-A35D-4BC0-8536-CE12902701A0}"/>
    <cellStyle name="Millares 6 2 6 4 4" xfId="3541" xr:uid="{71E51903-8BF8-419A-908C-5F38AE24666B}"/>
    <cellStyle name="Millares 6 2 6 4 4 2" xfId="11807" xr:uid="{2412D1B9-AAD3-47D8-8A9D-DE6A003B4FDD}"/>
    <cellStyle name="Millares 6 2 6 4 4 2 2" xfId="33310" xr:uid="{0D24373B-E750-43A7-B3A8-C550791FCEF4}"/>
    <cellStyle name="Millares 6 2 6 4 4 3" xfId="18442" xr:uid="{9BA4CEC8-0F54-4EE7-A94B-36369C038E21}"/>
    <cellStyle name="Millares 6 2 6 4 4 3 2" xfId="39945" xr:uid="{1C00679C-D3A5-4116-B03C-5D88FE5F6148}"/>
    <cellStyle name="Millares 6 2 6 4 4 4" xfId="25047" xr:uid="{D6F44407-FF91-4930-9EDE-FE7B3C098C3B}"/>
    <cellStyle name="Millares 6 2 6 4 4 5" xfId="46550" xr:uid="{66FE1531-3EF1-4E8E-AFEB-2A6876C8D68B}"/>
    <cellStyle name="Millares 6 2 6 4 5" xfId="5680" xr:uid="{6ED58127-FB1F-4C38-8D9A-B259B7D9943C}"/>
    <cellStyle name="Millares 6 2 6 4 5 2" xfId="13946" xr:uid="{A471C669-F5F2-4BD1-9566-CC46893F300B}"/>
    <cellStyle name="Millares 6 2 6 4 5 2 2" xfId="35449" xr:uid="{267A5AA6-F206-4BDF-B272-2EC039E760A5}"/>
    <cellStyle name="Millares 6 2 6 4 5 3" xfId="20581" xr:uid="{86357595-184A-45EC-AC65-4220F1871DAC}"/>
    <cellStyle name="Millares 6 2 6 4 5 3 2" xfId="42084" xr:uid="{432DF0E4-CA9C-4467-8A67-8D83CF23ED37}"/>
    <cellStyle name="Millares 6 2 6 4 5 4" xfId="27186" xr:uid="{EE8C7013-0E7F-48F4-BEA7-ADC6B63040C5}"/>
    <cellStyle name="Millares 6 2 6 4 5 5" xfId="48689" xr:uid="{F58A6878-2605-49F6-86A9-23E2B7C6E091}"/>
    <cellStyle name="Millares 6 2 6 4 6" xfId="7321" xr:uid="{EF9958D4-97A9-45E0-8C37-1538DBCA1B30}"/>
    <cellStyle name="Millares 6 2 6 4 6 2" xfId="28824" xr:uid="{A59135C1-3200-4C1E-86EE-7E222E9E9BEA}"/>
    <cellStyle name="Millares 6 2 6 4 7" xfId="8978" xr:uid="{7AB76EB2-ACDF-4A81-B914-80CC7C9F7E54}"/>
    <cellStyle name="Millares 6 2 6 4 7 2" xfId="30481" xr:uid="{913CEB7D-843C-416B-BCEC-8CBEE3F0F3F7}"/>
    <cellStyle name="Millares 6 2 6 4 8" xfId="15613" xr:uid="{39FFDACA-02AB-4116-9963-C4D0CAAB12F6}"/>
    <cellStyle name="Millares 6 2 6 4 8 2" xfId="37116" xr:uid="{9E9C045C-E1BD-4EC3-B59B-0FD4BD0B68DA}"/>
    <cellStyle name="Millares 6 2 6 4 9" xfId="22218" xr:uid="{20177F0B-9B6C-4CA7-A5ED-05CC54CF050F}"/>
    <cellStyle name="Millares 6 2 6 5" xfId="981" xr:uid="{A300F6DA-D52C-485D-B143-332D37E0D1EA}"/>
    <cellStyle name="Millares 6 2 6 5 2" xfId="3810" xr:uid="{42CB3638-6771-417F-9132-359BE8ABE8A4}"/>
    <cellStyle name="Millares 6 2 6 5 2 2" xfId="12076" xr:uid="{11510DFA-E16B-4523-90FD-CEB1DA4CC7A7}"/>
    <cellStyle name="Millares 6 2 6 5 2 2 2" xfId="33579" xr:uid="{DBF61E71-31CE-4B00-9E86-85FFA202C2FC}"/>
    <cellStyle name="Millares 6 2 6 5 2 3" xfId="18711" xr:uid="{85468285-999E-4554-B9A4-5EDA99CA7C27}"/>
    <cellStyle name="Millares 6 2 6 5 2 3 2" xfId="40214" xr:uid="{5CCE36E4-6243-489B-8E58-08F968710B11}"/>
    <cellStyle name="Millares 6 2 6 5 2 4" xfId="25316" xr:uid="{80A249B1-5776-4909-9216-A56A640D8DFE}"/>
    <cellStyle name="Millares 6 2 6 5 2 5" xfId="46819" xr:uid="{1C51667C-0E59-4D73-87CE-C60FF615D5B8}"/>
    <cellStyle name="Millares 6 2 6 5 3" xfId="5949" xr:uid="{E3C8A827-D79C-4325-BC27-D3A1B4DB736A}"/>
    <cellStyle name="Millares 6 2 6 5 3 2" xfId="14215" xr:uid="{DAF35699-B46B-475C-B977-1902086E0487}"/>
    <cellStyle name="Millares 6 2 6 5 3 2 2" xfId="35718" xr:uid="{059791E8-0B2D-4984-BED8-2E0EF669D05E}"/>
    <cellStyle name="Millares 6 2 6 5 3 3" xfId="20850" xr:uid="{EB3D7E22-A7A2-4B7E-AD58-B93E46B27A13}"/>
    <cellStyle name="Millares 6 2 6 5 3 3 2" xfId="42353" xr:uid="{4B30392B-CF37-4892-8909-561E707AFEEF}"/>
    <cellStyle name="Millares 6 2 6 5 3 4" xfId="27455" xr:uid="{65B420C3-5636-4BB6-B087-D57842812927}"/>
    <cellStyle name="Millares 6 2 6 5 3 5" xfId="48958" xr:uid="{01F8E0ED-8C30-4DCD-9C23-C1221708ABEB}"/>
    <cellStyle name="Millares 6 2 6 5 4" xfId="7590" xr:uid="{F4DD4E6D-59D0-4B00-9CCB-54B761F5F007}"/>
    <cellStyle name="Millares 6 2 6 5 4 2" xfId="29093" xr:uid="{0B46B81D-A503-4057-AA8E-0CA7EEA98104}"/>
    <cellStyle name="Millares 6 2 6 5 5" xfId="9247" xr:uid="{E94FD666-E19D-4B2E-88E5-312A94497920}"/>
    <cellStyle name="Millares 6 2 6 5 5 2" xfId="30750" xr:uid="{C296ADEC-7919-4E4B-9FE5-12AE7154900A}"/>
    <cellStyle name="Millares 6 2 6 5 6" xfId="15882" xr:uid="{83813F13-FB3B-4E52-8903-B9D193E085DE}"/>
    <cellStyle name="Millares 6 2 6 5 6 2" xfId="37385" xr:uid="{B9D950E5-E2BF-4ED4-9D84-D37A67FF4701}"/>
    <cellStyle name="Millares 6 2 6 5 7" xfId="22487" xr:uid="{C2A398D6-7296-44EE-87AF-71734C1B4E58}"/>
    <cellStyle name="Millares 6 2 6 5 8" xfId="43990" xr:uid="{AF2A1E78-EB60-42D9-B1B2-2730084F5F26}"/>
    <cellStyle name="Millares 6 2 6 6" xfId="1241" xr:uid="{E16EACD1-2445-4175-94CB-F3A36E22DD17}"/>
    <cellStyle name="Millares 6 2 6 6 2" xfId="4070" xr:uid="{1AC7657D-9F0F-4A61-85B0-3B37AD928B29}"/>
    <cellStyle name="Millares 6 2 6 6 2 2" xfId="12336" xr:uid="{3035459C-253C-42A9-8FC4-3C492828D040}"/>
    <cellStyle name="Millares 6 2 6 6 2 2 2" xfId="33839" xr:uid="{CEF80C29-4C42-420B-B745-6151E0D450C7}"/>
    <cellStyle name="Millares 6 2 6 6 2 3" xfId="18971" xr:uid="{84BBFDBA-A2F6-4781-8C4C-EFDCC555DA88}"/>
    <cellStyle name="Millares 6 2 6 6 2 3 2" xfId="40474" xr:uid="{0BFBFC21-B008-4E26-A2B3-8AB841AF53C4}"/>
    <cellStyle name="Millares 6 2 6 6 2 4" xfId="25576" xr:uid="{83912D53-B42F-4F35-A984-E26C1999EDBE}"/>
    <cellStyle name="Millares 6 2 6 6 2 5" xfId="47079" xr:uid="{21902DA6-2D92-4C1F-9660-1A38ED9AE032}"/>
    <cellStyle name="Millares 6 2 6 6 3" xfId="6209" xr:uid="{5169AD28-67D1-48CE-9669-8D9D9E41463D}"/>
    <cellStyle name="Millares 6 2 6 6 3 2" xfId="14475" xr:uid="{E6A27D14-EA8A-4FE1-B340-2275C552F962}"/>
    <cellStyle name="Millares 6 2 6 6 3 2 2" xfId="35978" xr:uid="{AC63AADF-D2B7-4B4D-9A79-12C96504769B}"/>
    <cellStyle name="Millares 6 2 6 6 3 3" xfId="21110" xr:uid="{7CD98C4D-46CD-43D0-A057-07ACB44E9857}"/>
    <cellStyle name="Millares 6 2 6 6 3 3 2" xfId="42613" xr:uid="{217FE0BC-6C59-4B8F-B2AF-22E86AA8D45B}"/>
    <cellStyle name="Millares 6 2 6 6 3 4" xfId="27715" xr:uid="{78243807-CD1F-4F2D-BDA1-A7977210C009}"/>
    <cellStyle name="Millares 6 2 6 6 3 5" xfId="49218" xr:uid="{C8AD6452-C0FB-4F52-8E12-108CC2704EA3}"/>
    <cellStyle name="Millares 6 2 6 6 4" xfId="7850" xr:uid="{F213E75B-C630-4E4C-87DE-8A1DDF15DF8B}"/>
    <cellStyle name="Millares 6 2 6 6 4 2" xfId="29353" xr:uid="{2DA33AD7-0123-4DAA-BF5A-D14E491CBC19}"/>
    <cellStyle name="Millares 6 2 6 6 5" xfId="9507" xr:uid="{BB73A51A-57C6-45CA-A643-E0E9D532F88C}"/>
    <cellStyle name="Millares 6 2 6 6 5 2" xfId="31010" xr:uid="{B30EB3F5-59E4-42E6-8F2F-E44C03629277}"/>
    <cellStyle name="Millares 6 2 6 6 6" xfId="16142" xr:uid="{792CFFE8-8FC5-47ED-A055-25E630A8E7E4}"/>
    <cellStyle name="Millares 6 2 6 6 6 2" xfId="37645" xr:uid="{AF7C4F3E-DEC0-47FD-A997-39425695BD68}"/>
    <cellStyle name="Millares 6 2 6 6 7" xfId="22747" xr:uid="{3D65C08E-7FB5-49DD-80F6-A6239B67312B}"/>
    <cellStyle name="Millares 6 2 6 6 8" xfId="44250" xr:uid="{88C29F23-355E-42D1-A64D-F7FEEF93FAC3}"/>
    <cellStyle name="Millares 6 2 6 7" xfId="1929" xr:uid="{A7531F12-9571-44B3-8B05-93C0A2E2522A}"/>
    <cellStyle name="Millares 6 2 6 7 2" xfId="10195" xr:uid="{1940AF86-79EB-4BD5-B6DC-61BA131C896A}"/>
    <cellStyle name="Millares 6 2 6 7 2 2" xfId="31698" xr:uid="{F296658A-8823-44E1-BD32-32286F98A7CF}"/>
    <cellStyle name="Millares 6 2 6 7 3" xfId="16830" xr:uid="{6F630165-47EC-48E8-A551-A2B9C5CEAB7B}"/>
    <cellStyle name="Millares 6 2 6 7 3 2" xfId="38333" xr:uid="{F09C761C-159F-4206-B84B-89DDE8939AEB}"/>
    <cellStyle name="Millares 6 2 6 7 4" xfId="23435" xr:uid="{09DCE8AB-A708-4190-9880-11226F97C4F5}"/>
    <cellStyle name="Millares 6 2 6 7 5" xfId="44938" xr:uid="{7E13CB13-0EAD-4634-A927-47E21A2E5BDE}"/>
    <cellStyle name="Millares 6 2 6 8" xfId="2614" xr:uid="{5D19D6F9-260F-4548-A106-D824F530B8C9}"/>
    <cellStyle name="Millares 6 2 6 8 2" xfId="10880" xr:uid="{2D95C34B-638F-492C-B15D-FF0AE522AE4A}"/>
    <cellStyle name="Millares 6 2 6 8 2 2" xfId="32383" xr:uid="{89355D1C-0CFC-4220-BA79-82CD1DA0A9F3}"/>
    <cellStyle name="Millares 6 2 6 8 3" xfId="17515" xr:uid="{BC30B176-E3EB-461A-B059-DB297D2D4DE1}"/>
    <cellStyle name="Millares 6 2 6 8 3 2" xfId="39018" xr:uid="{AEBB8D3B-9471-48C4-B457-63CB0079FAD5}"/>
    <cellStyle name="Millares 6 2 6 8 4" xfId="24120" xr:uid="{6BE71D9A-EE3F-4DF6-841B-AE4CD53F2FA8}"/>
    <cellStyle name="Millares 6 2 6 8 5" xfId="45623" xr:uid="{F29F7F52-BCCD-4C13-9BF3-D4B95706716D}"/>
    <cellStyle name="Millares 6 2 6 9" xfId="3125" xr:uid="{7957A7BD-7676-4C02-87F9-10F3943C2384}"/>
    <cellStyle name="Millares 6 2 6 9 2" xfId="11391" xr:uid="{77417AA2-660D-476A-8153-9B15376BB820}"/>
    <cellStyle name="Millares 6 2 6 9 2 2" xfId="32894" xr:uid="{98EC43BA-A6D9-40B9-8CC1-0D781DEF7C23}"/>
    <cellStyle name="Millares 6 2 6 9 3" xfId="18026" xr:uid="{0816825C-CFF1-4F17-87DB-D65B6835D82A}"/>
    <cellStyle name="Millares 6 2 6 9 3 2" xfId="39529" xr:uid="{6392607F-A3AD-46DD-A11B-45CB81039EA8}"/>
    <cellStyle name="Millares 6 2 6 9 4" xfId="24631" xr:uid="{CAD20322-2C5C-438A-BDF4-4AF830CFA37E}"/>
    <cellStyle name="Millares 6 2 6 9 5" xfId="46134" xr:uid="{97B230BF-C344-4662-BB27-D8588389106E}"/>
    <cellStyle name="Millares 6 2 7" xfId="309" xr:uid="{16499545-9AA1-4B83-84DD-C3BC1870F2D1}"/>
    <cellStyle name="Millares 6 2 7 10" xfId="5279" xr:uid="{1B814B0C-1C56-419E-92DA-83C95883F0E3}"/>
    <cellStyle name="Millares 6 2 7 10 2" xfId="13545" xr:uid="{EB63E850-EB05-4027-AD9D-FE5D7159DC9F}"/>
    <cellStyle name="Millares 6 2 7 10 2 2" xfId="35048" xr:uid="{FCBE515D-5277-48E0-867B-1CC174CD3B26}"/>
    <cellStyle name="Millares 6 2 7 10 3" xfId="20180" xr:uid="{6BB3A1DB-F279-4809-B122-0AA449144860}"/>
    <cellStyle name="Millares 6 2 7 10 3 2" xfId="41683" xr:uid="{B5CF41F1-5E18-41EF-AB72-642FDC3DC6EA}"/>
    <cellStyle name="Millares 6 2 7 10 4" xfId="26785" xr:uid="{2D51F6FC-9784-4BD9-89FC-DBBCEE1EFE6F}"/>
    <cellStyle name="Millares 6 2 7 10 5" xfId="48288" xr:uid="{929C5D76-C974-41B1-9FEE-C80D1523E4EC}"/>
    <cellStyle name="Millares 6 2 7 11" xfId="6920" xr:uid="{7D186B36-D3E3-4907-977A-5C1FB77FA214}"/>
    <cellStyle name="Millares 6 2 7 11 2" xfId="28423" xr:uid="{0A57D17B-C930-48E1-B1AA-22991C3BB493}"/>
    <cellStyle name="Millares 6 2 7 12" xfId="8576" xr:uid="{875EAC04-BA65-4E71-8AD8-064477F67D06}"/>
    <cellStyle name="Millares 6 2 7 12 2" xfId="30079" xr:uid="{BE6EAB6D-9A4B-4D5C-A2AA-B4A545473486}"/>
    <cellStyle name="Millares 6 2 7 13" xfId="15212" xr:uid="{C6904B01-0597-4638-98A2-2B195E28FE3C}"/>
    <cellStyle name="Millares 6 2 7 13 2" xfId="36715" xr:uid="{B143827D-3D4D-4A40-AD17-2072AE054E51}"/>
    <cellStyle name="Millares 6 2 7 14" xfId="21817" xr:uid="{F8FAE7E3-0179-4571-A5A6-2CF024EF33FD}"/>
    <cellStyle name="Millares 6 2 7 15" xfId="43320" xr:uid="{8D74C937-B752-4D01-ADEB-FA74637D2321}"/>
    <cellStyle name="Millares 6 2 7 2" xfId="448" xr:uid="{EDCAD12B-7FCF-4F97-A0E1-A26C2ED9BAC4}"/>
    <cellStyle name="Millares 6 2 7 2 10" xfId="15351" xr:uid="{00D2183D-55AA-4242-8FAC-59B00D7225FA}"/>
    <cellStyle name="Millares 6 2 7 2 10 2" xfId="36854" xr:uid="{B06E35D1-049F-46F2-8EED-2F55F0521B23}"/>
    <cellStyle name="Millares 6 2 7 2 11" xfId="21956" xr:uid="{CD827BAD-E954-43C2-BAF2-17E781184A72}"/>
    <cellStyle name="Millares 6 2 7 2 12" xfId="43459" xr:uid="{1F83BFD6-6F93-4F3C-A19D-CCC499609B17}"/>
    <cellStyle name="Millares 6 2 7 2 2" xfId="1396" xr:uid="{9566AEA3-B8CF-43D5-BE6E-908827D62C5C}"/>
    <cellStyle name="Millares 6 2 7 2 2 2" xfId="4225" xr:uid="{F8ED2320-8CD1-45FA-A033-87E37C24743A}"/>
    <cellStyle name="Millares 6 2 7 2 2 2 2" xfId="12491" xr:uid="{F596BD8F-67E2-4BBD-87B0-4CEB77BDAE6D}"/>
    <cellStyle name="Millares 6 2 7 2 2 2 2 2" xfId="33994" xr:uid="{E24EFF11-BDF2-42CF-B520-57F35F9C9AF2}"/>
    <cellStyle name="Millares 6 2 7 2 2 2 3" xfId="19126" xr:uid="{596203FB-BE7C-43B1-80E5-5AA67FE7CC48}"/>
    <cellStyle name="Millares 6 2 7 2 2 2 3 2" xfId="40629" xr:uid="{A03C19F0-04FA-4BAC-B399-6F97E673EDFA}"/>
    <cellStyle name="Millares 6 2 7 2 2 2 4" xfId="25731" xr:uid="{A72084E3-36B6-4763-94C3-61E2828FD98D}"/>
    <cellStyle name="Millares 6 2 7 2 2 2 5" xfId="47234" xr:uid="{69E534A0-2834-4579-9BD1-503295CF032C}"/>
    <cellStyle name="Millares 6 2 7 2 2 3" xfId="6364" xr:uid="{261A1010-0FB6-4E6B-85B5-960ED130695C}"/>
    <cellStyle name="Millares 6 2 7 2 2 3 2" xfId="14630" xr:uid="{87EA858A-C50D-4A29-BE0B-19E19FD897F7}"/>
    <cellStyle name="Millares 6 2 7 2 2 3 2 2" xfId="36133" xr:uid="{A5149958-3858-49F0-B21E-060077AA5837}"/>
    <cellStyle name="Millares 6 2 7 2 2 3 3" xfId="21265" xr:uid="{B6B1E641-3CBE-4A4F-9625-811826F4BF6C}"/>
    <cellStyle name="Millares 6 2 7 2 2 3 3 2" xfId="42768" xr:uid="{AB3AA84D-7EF0-491B-82E9-C92882FED526}"/>
    <cellStyle name="Millares 6 2 7 2 2 3 4" xfId="27870" xr:uid="{E127DDA1-703C-43FE-9507-FAAD350A72E6}"/>
    <cellStyle name="Millares 6 2 7 2 2 3 5" xfId="49373" xr:uid="{0F094C16-B939-49ED-9546-0FA5B8673745}"/>
    <cellStyle name="Millares 6 2 7 2 2 4" xfId="8005" xr:uid="{612792D6-7E82-480D-B6C4-F1AE7D7F2071}"/>
    <cellStyle name="Millares 6 2 7 2 2 4 2" xfId="29508" xr:uid="{A3541D66-F585-4456-92A5-23B7F863A975}"/>
    <cellStyle name="Millares 6 2 7 2 2 5" xfId="9662" xr:uid="{D37B2DAD-F108-4196-BA74-11AAFA26D88B}"/>
    <cellStyle name="Millares 6 2 7 2 2 5 2" xfId="31165" xr:uid="{989838E5-5A0E-4C93-8AB8-F8E9240280A5}"/>
    <cellStyle name="Millares 6 2 7 2 2 6" xfId="16297" xr:uid="{E3EA9A55-8864-4FC5-A95F-5BBBB5A6FB8A}"/>
    <cellStyle name="Millares 6 2 7 2 2 6 2" xfId="37800" xr:uid="{EA4FDD21-BCE8-4EF3-96BB-44232D375544}"/>
    <cellStyle name="Millares 6 2 7 2 2 7" xfId="22902" xr:uid="{A46AF427-8FF3-4FA1-944F-5A2197ECF860}"/>
    <cellStyle name="Millares 6 2 7 2 2 8" xfId="44405" xr:uid="{64D738B1-1B58-4541-9CA6-534B3C6FB20C}"/>
    <cellStyle name="Millares 6 2 7 2 3" xfId="2083" xr:uid="{AF9AE342-4A78-4CE1-A40F-C65F56AD79B6}"/>
    <cellStyle name="Millares 6 2 7 2 3 2" xfId="10349" xr:uid="{A5F47878-5C3F-44BC-9110-71524E883757}"/>
    <cellStyle name="Millares 6 2 7 2 3 2 2" xfId="31852" xr:uid="{02F3EAC2-650C-4B4B-860F-516B192CF625}"/>
    <cellStyle name="Millares 6 2 7 2 3 3" xfId="16984" xr:uid="{4D0BADC8-F91A-4174-ABD1-A0B8A19DC56F}"/>
    <cellStyle name="Millares 6 2 7 2 3 3 2" xfId="38487" xr:uid="{DC004180-59DA-4162-BB44-20AB6A225768}"/>
    <cellStyle name="Millares 6 2 7 2 3 4" xfId="23589" xr:uid="{2354F6DA-B9CB-473C-BD9A-86607E91F74C}"/>
    <cellStyle name="Millares 6 2 7 2 3 5" xfId="45092" xr:uid="{492851CF-F974-4CD0-A356-D162504ACA24}"/>
    <cellStyle name="Millares 6 2 7 2 4" xfId="2880" xr:uid="{83B4D0D5-BB88-4F4F-9ECA-FEF19CA1D445}"/>
    <cellStyle name="Millares 6 2 7 2 4 2" xfId="11146" xr:uid="{EEAED456-2A57-4965-9024-45C31CA64902}"/>
    <cellStyle name="Millares 6 2 7 2 4 2 2" xfId="32649" xr:uid="{66FC9C85-F73A-449E-BF5E-31797CBB090D}"/>
    <cellStyle name="Millares 6 2 7 2 4 3" xfId="17781" xr:uid="{E66CBE5D-F9F4-4716-B469-004B7DD04FF2}"/>
    <cellStyle name="Millares 6 2 7 2 4 3 2" xfId="39284" xr:uid="{E3F65F91-E23B-4E40-8D95-6FE5D63D4C21}"/>
    <cellStyle name="Millares 6 2 7 2 4 4" xfId="24386" xr:uid="{741B304E-3EE5-4658-BE1D-609579A1BC3B}"/>
    <cellStyle name="Millares 6 2 7 2 4 5" xfId="45889" xr:uid="{7DCBE35A-A3A2-47BE-8269-ADBB4D701202}"/>
    <cellStyle name="Millares 6 2 7 2 5" xfId="3279" xr:uid="{6766D368-FC6C-4A89-BB04-76F6FAF309B9}"/>
    <cellStyle name="Millares 6 2 7 2 5 2" xfId="11545" xr:uid="{6970EF7E-2656-47D3-A912-1C55F24C9B5A}"/>
    <cellStyle name="Millares 6 2 7 2 5 2 2" xfId="33048" xr:uid="{6DCCBE5F-B8AE-4442-8CAD-BFB3B3F9C685}"/>
    <cellStyle name="Millares 6 2 7 2 5 3" xfId="18180" xr:uid="{858E02DB-0150-4DD3-9DF3-BC30F6B5D86B}"/>
    <cellStyle name="Millares 6 2 7 2 5 3 2" xfId="39683" xr:uid="{D512482E-B9C1-4736-B7CE-6FD3EC204554}"/>
    <cellStyle name="Millares 6 2 7 2 5 4" xfId="24785" xr:uid="{64421E6C-1928-4788-99FD-F1BFE557C650}"/>
    <cellStyle name="Millares 6 2 7 2 5 5" xfId="46288" xr:uid="{F7197DE6-E72B-49B4-B166-A74985E0203B}"/>
    <cellStyle name="Millares 6 2 7 2 6" xfId="5024" xr:uid="{BB693947-4BB5-40D9-99B9-A79EDCA5107E}"/>
    <cellStyle name="Millares 6 2 7 2 6 2" xfId="13290" xr:uid="{6AD18D4A-206A-4E57-8E8C-DCA230B89F15}"/>
    <cellStyle name="Millares 6 2 7 2 6 2 2" xfId="34793" xr:uid="{AF35C235-8336-47F4-A77A-E224844458DD}"/>
    <cellStyle name="Millares 6 2 7 2 6 3" xfId="19925" xr:uid="{F02BEAA7-1FD6-4167-BC30-72CB307B9081}"/>
    <cellStyle name="Millares 6 2 7 2 6 3 2" xfId="41428" xr:uid="{6736D809-86C6-4D32-8334-A19E9B11D220}"/>
    <cellStyle name="Millares 6 2 7 2 6 4" xfId="26530" xr:uid="{4D4D46FA-D63C-49E8-A516-5E06331DA1AE}"/>
    <cellStyle name="Millares 6 2 7 2 6 5" xfId="48033" xr:uid="{9990F39E-CD68-41D5-869F-94E2634FC0C0}"/>
    <cellStyle name="Millares 6 2 7 2 7" xfId="5418" xr:uid="{6F088407-C15A-4769-B398-97D2C110B43C}"/>
    <cellStyle name="Millares 6 2 7 2 7 2" xfId="13684" xr:uid="{80111F86-C024-488A-A1A3-0E82B4C35FC4}"/>
    <cellStyle name="Millares 6 2 7 2 7 2 2" xfId="35187" xr:uid="{ED6F89CB-0B03-4AEC-8DCC-989B09A10C7D}"/>
    <cellStyle name="Millares 6 2 7 2 7 3" xfId="20319" xr:uid="{D83D2E87-C85F-44B4-8640-4720C279B743}"/>
    <cellStyle name="Millares 6 2 7 2 7 3 2" xfId="41822" xr:uid="{41421857-8E60-4F1C-82C0-76632C568A53}"/>
    <cellStyle name="Millares 6 2 7 2 7 4" xfId="26924" xr:uid="{902B90AC-97FC-452B-830B-67B6430FEFD1}"/>
    <cellStyle name="Millares 6 2 7 2 7 5" xfId="48427" xr:uid="{92EFDE3D-1220-4DAD-94B9-ED1C70AE2426}"/>
    <cellStyle name="Millares 6 2 7 2 8" xfId="7059" xr:uid="{37C4AB57-44ED-445B-AF4C-31F520CC6C39}"/>
    <cellStyle name="Millares 6 2 7 2 8 2" xfId="28562" xr:uid="{D051A569-37BE-4EAC-87A5-34F9A10FF36B}"/>
    <cellStyle name="Millares 6 2 7 2 9" xfId="8715" xr:uid="{446C6965-1442-4E60-B58C-7910AC404407}"/>
    <cellStyle name="Millares 6 2 7 2 9 2" xfId="30218" xr:uid="{6C12DE14-7FAF-40C0-80FC-2F99B634E957}"/>
    <cellStyle name="Millares 6 2 7 3" xfId="730" xr:uid="{F9ABF414-9F64-489C-8224-9B6081518E50}"/>
    <cellStyle name="Millares 6 2 7 3 10" xfId="43739" xr:uid="{A8A981C8-AEE1-4C86-8A43-52BDB1B64A31}"/>
    <cellStyle name="Millares 6 2 7 3 2" xfId="1676" xr:uid="{2B5E7281-C95C-474B-A23E-F502426F8EA8}"/>
    <cellStyle name="Millares 6 2 7 3 2 2" xfId="4505" xr:uid="{8566F8C5-0B5C-48E3-A683-753EC8DB7DF9}"/>
    <cellStyle name="Millares 6 2 7 3 2 2 2" xfId="12771" xr:uid="{766DA24B-05D8-4CDF-991E-5FA8FEF8F225}"/>
    <cellStyle name="Millares 6 2 7 3 2 2 2 2" xfId="34274" xr:uid="{C3BD513E-E38C-48DD-8AE2-97F7B3D7AF0F}"/>
    <cellStyle name="Millares 6 2 7 3 2 2 3" xfId="19406" xr:uid="{23194356-D853-438D-9346-B0CDAB47E586}"/>
    <cellStyle name="Millares 6 2 7 3 2 2 3 2" xfId="40909" xr:uid="{A9535F1D-FA9E-40C1-B409-CA6503AF3655}"/>
    <cellStyle name="Millares 6 2 7 3 2 2 4" xfId="26011" xr:uid="{6B4AEE1A-5414-4422-A2B5-7F7E271D511C}"/>
    <cellStyle name="Millares 6 2 7 3 2 2 5" xfId="47514" xr:uid="{926847C2-FB90-449B-A7D3-1E5D31521D2E}"/>
    <cellStyle name="Millares 6 2 7 3 2 3" xfId="6644" xr:uid="{87CD9D95-4164-4764-8F11-E3A9BBFEEB9C}"/>
    <cellStyle name="Millares 6 2 7 3 2 3 2" xfId="14910" xr:uid="{75C703CB-A2C5-4031-97FC-B591F3B717CF}"/>
    <cellStyle name="Millares 6 2 7 3 2 3 2 2" xfId="36413" xr:uid="{22A8BF1C-4E6F-4EC2-812A-0FBF618BDB24}"/>
    <cellStyle name="Millares 6 2 7 3 2 3 3" xfId="21545" xr:uid="{1704337D-C671-4497-ABA7-1966B44A2CA0}"/>
    <cellStyle name="Millares 6 2 7 3 2 3 3 2" xfId="43048" xr:uid="{16A33DA4-9E0F-47B8-8A15-87A844F2758C}"/>
    <cellStyle name="Millares 6 2 7 3 2 3 4" xfId="28150" xr:uid="{646C5753-1F41-4448-B712-F4E6A673956D}"/>
    <cellStyle name="Millares 6 2 7 3 2 3 5" xfId="49653" xr:uid="{7CA924CA-FBE0-4AEF-A7AE-3CD37D607BFF}"/>
    <cellStyle name="Millares 6 2 7 3 2 4" xfId="8285" xr:uid="{87CB334B-6F4D-4E5B-94A6-21F64A4D1EE6}"/>
    <cellStyle name="Millares 6 2 7 3 2 4 2" xfId="29788" xr:uid="{875516BF-84D1-4D65-8A51-3376EA6429D0}"/>
    <cellStyle name="Millares 6 2 7 3 2 5" xfId="9942" xr:uid="{D2994E59-37B6-4557-BDBE-DA99B88C3E11}"/>
    <cellStyle name="Millares 6 2 7 3 2 5 2" xfId="31445" xr:uid="{59FDCA20-DD06-4BAE-9B94-DDE39977DBF4}"/>
    <cellStyle name="Millares 6 2 7 3 2 6" xfId="16577" xr:uid="{ADDB03FE-8E7D-4EDC-9139-04A187F80394}"/>
    <cellStyle name="Millares 6 2 7 3 2 6 2" xfId="38080" xr:uid="{0EF48FC8-44C6-451C-810A-0F9D02C39359}"/>
    <cellStyle name="Millares 6 2 7 3 2 7" xfId="23182" xr:uid="{FF642A14-D04A-45F5-8557-B0D2FD2EB4E2}"/>
    <cellStyle name="Millares 6 2 7 3 2 8" xfId="44685" xr:uid="{50C2D276-D539-40A8-A4E5-A779B99333F0}"/>
    <cellStyle name="Millares 6 2 7 3 3" xfId="2363" xr:uid="{518F84DE-5F3F-425D-90F3-6C08B36FA35E}"/>
    <cellStyle name="Millares 6 2 7 3 3 2" xfId="10629" xr:uid="{58FB5BF5-27E5-44F8-A2A1-CB1D7C4FE86A}"/>
    <cellStyle name="Millares 6 2 7 3 3 2 2" xfId="32132" xr:uid="{FAF92199-661D-4367-988F-42CAE53BD17F}"/>
    <cellStyle name="Millares 6 2 7 3 3 3" xfId="17264" xr:uid="{CE21C1B6-F13C-49A1-9F5F-CD30D8A98A29}"/>
    <cellStyle name="Millares 6 2 7 3 3 3 2" xfId="38767" xr:uid="{2AE22DB2-40C6-4BE9-9AD4-FED41757F515}"/>
    <cellStyle name="Millares 6 2 7 3 3 4" xfId="23869" xr:uid="{AC1AA15F-C580-4169-9A72-5DCCF217DE22}"/>
    <cellStyle name="Millares 6 2 7 3 3 5" xfId="45372" xr:uid="{3E2F0596-BA0F-42F5-806F-7E27B015EE3A}"/>
    <cellStyle name="Millares 6 2 7 3 4" xfId="3559" xr:uid="{8579BBA5-313C-4D0B-9B96-C2392812B7AE}"/>
    <cellStyle name="Millares 6 2 7 3 4 2" xfId="11825" xr:uid="{2BB7389A-EE02-4FE2-BF61-0607B4A1C51E}"/>
    <cellStyle name="Millares 6 2 7 3 4 2 2" xfId="33328" xr:uid="{3533894C-6457-4EFF-8263-DD3D3030DFDF}"/>
    <cellStyle name="Millares 6 2 7 3 4 3" xfId="18460" xr:uid="{9CFCB36F-118C-49C4-9CA5-1F4F7B04412D}"/>
    <cellStyle name="Millares 6 2 7 3 4 3 2" xfId="39963" xr:uid="{FDFD49E9-280D-4474-B67B-2E5F057BDC05}"/>
    <cellStyle name="Millares 6 2 7 3 4 4" xfId="25065" xr:uid="{6788FDFD-CDE7-468B-BACE-5402A3D3AEC0}"/>
    <cellStyle name="Millares 6 2 7 3 4 5" xfId="46568" xr:uid="{E647B65F-7C7F-4D6D-8C69-F2BDDB2F6AB0}"/>
    <cellStyle name="Millares 6 2 7 3 5" xfId="5698" xr:uid="{94E2C4D6-72E2-4FF9-A65B-4B67778694EE}"/>
    <cellStyle name="Millares 6 2 7 3 5 2" xfId="13964" xr:uid="{BCC6ACAB-9903-4766-B93C-C0BE23410D38}"/>
    <cellStyle name="Millares 6 2 7 3 5 2 2" xfId="35467" xr:uid="{F833446D-4DE0-413C-91EE-E6D76842BFB4}"/>
    <cellStyle name="Millares 6 2 7 3 5 3" xfId="20599" xr:uid="{F8140B93-F195-4D7E-8F47-668E4B5FB5F2}"/>
    <cellStyle name="Millares 6 2 7 3 5 3 2" xfId="42102" xr:uid="{EE9FFA61-FEC9-4F18-AFD4-D082D1316AFE}"/>
    <cellStyle name="Millares 6 2 7 3 5 4" xfId="27204" xr:uid="{ECFB3C57-9387-47CC-80A2-95F70914AD06}"/>
    <cellStyle name="Millares 6 2 7 3 5 5" xfId="48707" xr:uid="{E68004FA-2666-4B3C-8688-EECF3FF27450}"/>
    <cellStyle name="Millares 6 2 7 3 6" xfId="7339" xr:uid="{CD57E56D-63F9-472A-8034-24DB85408AF1}"/>
    <cellStyle name="Millares 6 2 7 3 6 2" xfId="28842" xr:uid="{6AD7840C-53D9-42CF-9DE7-6C6F5E090C03}"/>
    <cellStyle name="Millares 6 2 7 3 7" xfId="8996" xr:uid="{3050872E-0B86-4EC2-A2FF-AB25BBE4AC2F}"/>
    <cellStyle name="Millares 6 2 7 3 7 2" xfId="30499" xr:uid="{18158D6D-6835-46EC-ADEC-FAC83D7C12F9}"/>
    <cellStyle name="Millares 6 2 7 3 8" xfId="15631" xr:uid="{FD4AAD4A-AE01-4A2A-B21E-8A6EA91CF02B}"/>
    <cellStyle name="Millares 6 2 7 3 8 2" xfId="37134" xr:uid="{680412BE-6A17-4F10-B346-1223F5BC69AF}"/>
    <cellStyle name="Millares 6 2 7 3 9" xfId="22236" xr:uid="{9B83E6C3-55C6-44E7-9D85-5F7002E3D6F7}"/>
    <cellStyle name="Millares 6 2 7 4" xfId="1000" xr:uid="{CB029FED-CAAF-4D7B-9807-797DE617A20B}"/>
    <cellStyle name="Millares 6 2 7 4 2" xfId="3829" xr:uid="{4BF6571E-8146-4BE8-9DAA-475664B85A6D}"/>
    <cellStyle name="Millares 6 2 7 4 2 2" xfId="12095" xr:uid="{5BADF6D7-C124-43BD-BE4B-62B0712F8CEF}"/>
    <cellStyle name="Millares 6 2 7 4 2 2 2" xfId="33598" xr:uid="{560684DA-DCD8-4A46-B2D0-E0BE6544B7C2}"/>
    <cellStyle name="Millares 6 2 7 4 2 3" xfId="18730" xr:uid="{4E86D8FD-5CE9-4518-A5D2-66DAE8A58F67}"/>
    <cellStyle name="Millares 6 2 7 4 2 3 2" xfId="40233" xr:uid="{64016870-4D21-41B4-A33F-AFBE714CD9FD}"/>
    <cellStyle name="Millares 6 2 7 4 2 4" xfId="25335" xr:uid="{28FF588B-56E3-4AFE-B92D-D31536E016B4}"/>
    <cellStyle name="Millares 6 2 7 4 2 5" xfId="46838" xr:uid="{4A4A4D5A-DE00-4DA8-9057-34A051BE6845}"/>
    <cellStyle name="Millares 6 2 7 4 3" xfId="5968" xr:uid="{994DB8E8-F342-4E61-B368-0A6D4C0D3344}"/>
    <cellStyle name="Millares 6 2 7 4 3 2" xfId="14234" xr:uid="{CD4DDDD1-8E46-4166-8F5B-90F8B580B69D}"/>
    <cellStyle name="Millares 6 2 7 4 3 2 2" xfId="35737" xr:uid="{E258D0CD-9E67-4662-A1B7-2B9474E3E70D}"/>
    <cellStyle name="Millares 6 2 7 4 3 3" xfId="20869" xr:uid="{0E118075-DF79-4FEF-B7DF-D78D8A47E630}"/>
    <cellStyle name="Millares 6 2 7 4 3 3 2" xfId="42372" xr:uid="{B6482DFC-A813-4259-B509-15D5E04B50BE}"/>
    <cellStyle name="Millares 6 2 7 4 3 4" xfId="27474" xr:uid="{97641521-EE5B-4CE0-A835-6F0ADA52CE53}"/>
    <cellStyle name="Millares 6 2 7 4 3 5" xfId="48977" xr:uid="{EB9FE6C0-D0F5-42FB-B7A3-4BEEDEC22BE3}"/>
    <cellStyle name="Millares 6 2 7 4 4" xfId="7609" xr:uid="{28FFB4EC-5FF9-416C-874C-EB6FEA859F7B}"/>
    <cellStyle name="Millares 6 2 7 4 4 2" xfId="29112" xr:uid="{86CB08AA-9DF4-4E1B-A7CE-D0F5F63FDBF0}"/>
    <cellStyle name="Millares 6 2 7 4 5" xfId="9266" xr:uid="{EC6A1DDD-D437-494B-BA4A-90D407B71E09}"/>
    <cellStyle name="Millares 6 2 7 4 5 2" xfId="30769" xr:uid="{C08A9B58-4D6B-4718-BB81-788E462215CF}"/>
    <cellStyle name="Millares 6 2 7 4 6" xfId="15901" xr:uid="{C420C352-8713-4FC8-8C2C-E92DB4BB2D89}"/>
    <cellStyle name="Millares 6 2 7 4 6 2" xfId="37404" xr:uid="{6174EB84-8250-4398-8164-20CDF626EEEE}"/>
    <cellStyle name="Millares 6 2 7 4 7" xfId="22506" xr:uid="{D6D6298D-8BFC-4C68-9E21-4AB9396C67B2}"/>
    <cellStyle name="Millares 6 2 7 4 8" xfId="44009" xr:uid="{99142689-27F7-4B3B-AF3F-44543FA6C77A}"/>
    <cellStyle name="Millares 6 2 7 5" xfId="1257" xr:uid="{8421C3C3-2977-4628-A541-A5A641863637}"/>
    <cellStyle name="Millares 6 2 7 5 2" xfId="4086" xr:uid="{886D8B4F-771F-4E92-BFB4-08DC36C97D51}"/>
    <cellStyle name="Millares 6 2 7 5 2 2" xfId="12352" xr:uid="{1C5DF24B-7823-439D-B1C0-9C4D2DD4DE24}"/>
    <cellStyle name="Millares 6 2 7 5 2 2 2" xfId="33855" xr:uid="{8864FF84-C0CB-4EBE-BF2A-5A0B2A2DDEFD}"/>
    <cellStyle name="Millares 6 2 7 5 2 3" xfId="18987" xr:uid="{FC0FEE13-7EEF-4DAE-AD35-DCC0AF5F1319}"/>
    <cellStyle name="Millares 6 2 7 5 2 3 2" xfId="40490" xr:uid="{91851561-A883-4DFE-9D34-E7AAE7322E54}"/>
    <cellStyle name="Millares 6 2 7 5 2 4" xfId="25592" xr:uid="{E0626078-FFBB-4A24-A00D-23A8911BBD62}"/>
    <cellStyle name="Millares 6 2 7 5 2 5" xfId="47095" xr:uid="{16475ADD-D6A0-44BC-B6C7-711084D1388C}"/>
    <cellStyle name="Millares 6 2 7 5 3" xfId="6225" xr:uid="{675949B6-8AB9-4C6E-B665-7DA1081090E2}"/>
    <cellStyle name="Millares 6 2 7 5 3 2" xfId="14491" xr:uid="{352ABE26-E56D-429F-80EB-969A40B2E69E}"/>
    <cellStyle name="Millares 6 2 7 5 3 2 2" xfId="35994" xr:uid="{A9A114F2-AEC7-4BCE-8951-52B03ABB449F}"/>
    <cellStyle name="Millares 6 2 7 5 3 3" xfId="21126" xr:uid="{16FD0E59-85B0-4C77-AEAA-11A02BFC897D}"/>
    <cellStyle name="Millares 6 2 7 5 3 3 2" xfId="42629" xr:uid="{1B8CCA92-452C-4BE5-B94F-6E474FF8AE30}"/>
    <cellStyle name="Millares 6 2 7 5 3 4" xfId="27731" xr:uid="{659795B5-8601-4B7D-AEB6-91D84C5FC103}"/>
    <cellStyle name="Millares 6 2 7 5 3 5" xfId="49234" xr:uid="{35BCF9BB-A045-4125-A338-2B8119C8CE53}"/>
    <cellStyle name="Millares 6 2 7 5 4" xfId="7866" xr:uid="{E455C84B-E398-4FB7-88CD-AEFE30F44A71}"/>
    <cellStyle name="Millares 6 2 7 5 4 2" xfId="29369" xr:uid="{9086F1E8-7CAD-4137-A289-924C52BA4681}"/>
    <cellStyle name="Millares 6 2 7 5 5" xfId="9523" xr:uid="{0EAFC271-15C9-4B2F-8445-CE1E6E442F30}"/>
    <cellStyle name="Millares 6 2 7 5 5 2" xfId="31026" xr:uid="{94A7215E-A10F-412B-A916-817F020F2224}"/>
    <cellStyle name="Millares 6 2 7 5 6" xfId="16158" xr:uid="{34E16FAC-D9BA-4843-8B10-E3DB8C7796D0}"/>
    <cellStyle name="Millares 6 2 7 5 6 2" xfId="37661" xr:uid="{BB8B07C1-1F1F-4AF0-A758-5FFCE4910F45}"/>
    <cellStyle name="Millares 6 2 7 5 7" xfId="22763" xr:uid="{2CFB8C03-56DF-4AE6-825E-EBE10D850573}"/>
    <cellStyle name="Millares 6 2 7 5 8" xfId="44266" xr:uid="{4E9A5C87-3A22-4F9B-82E0-5B90993DC34D}"/>
    <cellStyle name="Millares 6 2 7 6" xfId="1944" xr:uid="{AE516709-6EE9-438E-872E-09FDD6866D8D}"/>
    <cellStyle name="Millares 6 2 7 6 2" xfId="10210" xr:uid="{BE60537C-93DD-4050-8E30-DAEC19A6EC23}"/>
    <cellStyle name="Millares 6 2 7 6 2 2" xfId="31713" xr:uid="{DAD40438-7170-43AD-8557-6CB0C060D3D4}"/>
    <cellStyle name="Millares 6 2 7 6 3" xfId="16845" xr:uid="{0C73EA6C-07D3-473C-8F9B-7A4D97FD36A0}"/>
    <cellStyle name="Millares 6 2 7 6 3 2" xfId="38348" xr:uid="{F8ED12F4-4735-4B95-B6AB-1F276B5C33BD}"/>
    <cellStyle name="Millares 6 2 7 6 4" xfId="23450" xr:uid="{BA78B0D0-22C5-48D5-904A-083B043AF00A}"/>
    <cellStyle name="Millares 6 2 7 6 5" xfId="44953" xr:uid="{EC9CF8D4-8083-432C-B948-586F7F8C4FA2}"/>
    <cellStyle name="Millares 6 2 7 7" xfId="2631" xr:uid="{83FED690-90B5-4CA8-B3DA-5CDEA6A1D014}"/>
    <cellStyle name="Millares 6 2 7 7 2" xfId="10897" xr:uid="{21DAD752-9CCD-47D0-BF8B-5921A3D1340E}"/>
    <cellStyle name="Millares 6 2 7 7 2 2" xfId="32400" xr:uid="{E855C485-89D5-46C1-8DEE-C3381C709CC4}"/>
    <cellStyle name="Millares 6 2 7 7 3" xfId="17532" xr:uid="{564F5C68-647C-4BEC-AD4C-060D40141C53}"/>
    <cellStyle name="Millares 6 2 7 7 3 2" xfId="39035" xr:uid="{EBFB598A-2161-4088-AF1B-2AE9EB38D224}"/>
    <cellStyle name="Millares 6 2 7 7 4" xfId="24137" xr:uid="{7585EC6C-C726-4664-B834-ECD7CE878931}"/>
    <cellStyle name="Millares 6 2 7 7 5" xfId="45640" xr:uid="{BA299187-39C0-4039-AB4E-D612FE0C5A67}"/>
    <cellStyle name="Millares 6 2 7 8" xfId="3140" xr:uid="{C9D13D0C-381C-4CF7-B9EC-289C2D4B5D4E}"/>
    <cellStyle name="Millares 6 2 7 8 2" xfId="11406" xr:uid="{C26812DC-8E86-4983-AD63-4F26D4E89D7C}"/>
    <cellStyle name="Millares 6 2 7 8 2 2" xfId="32909" xr:uid="{B1B472A5-BEE8-4B88-B837-36552BF20C30}"/>
    <cellStyle name="Millares 6 2 7 8 3" xfId="18041" xr:uid="{27561B80-03F4-493E-A249-6247E06A898E}"/>
    <cellStyle name="Millares 6 2 7 8 3 2" xfId="39544" xr:uid="{FF07A9AF-3564-421D-8C20-DBF70D533D47}"/>
    <cellStyle name="Millares 6 2 7 8 4" xfId="24646" xr:uid="{E6436D49-5C6E-4D82-B377-FA1A2B6BE47B}"/>
    <cellStyle name="Millares 6 2 7 8 5" xfId="46149" xr:uid="{782925E9-8CB5-4BBD-818A-B47DEFB23266}"/>
    <cellStyle name="Millares 6 2 7 9" xfId="4775" xr:uid="{C5529D92-9185-4057-84B5-E0F2E9A68478}"/>
    <cellStyle name="Millares 6 2 7 9 2" xfId="13041" xr:uid="{3FA912D1-8412-4157-A374-782EBC55A026}"/>
    <cellStyle name="Millares 6 2 7 9 2 2" xfId="34544" xr:uid="{CF2F923E-0098-4686-ABCF-A6478F45F7F5}"/>
    <cellStyle name="Millares 6 2 7 9 3" xfId="19676" xr:uid="{6EA2AD13-A7DE-4906-A3CA-6B62FB25BF79}"/>
    <cellStyle name="Millares 6 2 7 9 3 2" xfId="41179" xr:uid="{52E1F35D-B1F8-4631-BC04-B37CF2649249}"/>
    <cellStyle name="Millares 6 2 7 9 4" xfId="26281" xr:uid="{C3718B14-5256-4D7F-8F4A-760137E22E9C}"/>
    <cellStyle name="Millares 6 2 7 9 5" xfId="47784" xr:uid="{99CB6160-61E5-45DA-8E5C-1FEF2408EA51}"/>
    <cellStyle name="Millares 6 2 8" xfId="321" xr:uid="{EE9529EF-31B4-4BC8-917A-1AF191FF0B25}"/>
    <cellStyle name="Millares 6 2 8 10" xfId="15224" xr:uid="{85138002-2F95-4A85-A10F-6D317832D01B}"/>
    <cellStyle name="Millares 6 2 8 10 2" xfId="36727" xr:uid="{530BD161-0999-491D-92B0-CC5108C56729}"/>
    <cellStyle name="Millares 6 2 8 11" xfId="21829" xr:uid="{D2EED31E-0812-4FA1-8D72-6487E5E1234F}"/>
    <cellStyle name="Millares 6 2 8 12" xfId="43332" xr:uid="{A03B500A-7AF7-4F83-986B-8600CF16541E}"/>
    <cellStyle name="Millares 6 2 8 2" xfId="1269" xr:uid="{BEBBD4B4-B305-41FE-BDB0-A56BE3F8A046}"/>
    <cellStyle name="Millares 6 2 8 2 2" xfId="4098" xr:uid="{34D6D116-5443-4864-8ED8-9B4A7B7CD5E1}"/>
    <cellStyle name="Millares 6 2 8 2 2 2" xfId="12364" xr:uid="{13F518E7-7DAE-424A-B0FF-3C8ABAEF63B6}"/>
    <cellStyle name="Millares 6 2 8 2 2 2 2" xfId="33867" xr:uid="{8245E536-D25C-4C72-BA63-902B61CA3076}"/>
    <cellStyle name="Millares 6 2 8 2 2 3" xfId="18999" xr:uid="{814E0403-0E24-468B-9697-A41B81137E12}"/>
    <cellStyle name="Millares 6 2 8 2 2 3 2" xfId="40502" xr:uid="{2A1EB24D-876B-4E6E-8F3B-C81357EB5650}"/>
    <cellStyle name="Millares 6 2 8 2 2 4" xfId="25604" xr:uid="{E15D12B0-0255-4E99-9625-60CFA8A16E12}"/>
    <cellStyle name="Millares 6 2 8 2 2 5" xfId="47107" xr:uid="{820DEAE0-2F15-4451-B161-ADD78AF1FFA7}"/>
    <cellStyle name="Millares 6 2 8 2 3" xfId="6237" xr:uid="{60B68DAF-7176-44C2-8557-B54BED72ABF3}"/>
    <cellStyle name="Millares 6 2 8 2 3 2" xfId="14503" xr:uid="{47F38FC4-9BBB-473C-8264-775950027D70}"/>
    <cellStyle name="Millares 6 2 8 2 3 2 2" xfId="36006" xr:uid="{179B9985-F8E6-4812-A0D6-5D9C5CD0664F}"/>
    <cellStyle name="Millares 6 2 8 2 3 3" xfId="21138" xr:uid="{97F2CF9B-2571-4FAD-B1A9-14D015B29AC6}"/>
    <cellStyle name="Millares 6 2 8 2 3 3 2" xfId="42641" xr:uid="{7E49C0E7-6E7D-420B-B21C-70E0D0183C52}"/>
    <cellStyle name="Millares 6 2 8 2 3 4" xfId="27743" xr:uid="{BC5A70C0-B348-44CA-A5CB-4C8006B86AB1}"/>
    <cellStyle name="Millares 6 2 8 2 3 5" xfId="49246" xr:uid="{8109E667-DFD0-4CF3-8A4B-B96F1E7F07FB}"/>
    <cellStyle name="Millares 6 2 8 2 4" xfId="7878" xr:uid="{F9A34E75-D0C1-45BC-8959-5B5A4D2AACA8}"/>
    <cellStyle name="Millares 6 2 8 2 4 2" xfId="29381" xr:uid="{FF8129E5-2963-475F-AE64-2DF98CA197DD}"/>
    <cellStyle name="Millares 6 2 8 2 5" xfId="9535" xr:uid="{FD4158BF-7892-4E16-A76C-553B79AC9998}"/>
    <cellStyle name="Millares 6 2 8 2 5 2" xfId="31038" xr:uid="{D0B179AC-CCCF-4943-8F76-B1D7C9459BB3}"/>
    <cellStyle name="Millares 6 2 8 2 6" xfId="16170" xr:uid="{6BE5E710-4CBD-45AE-846A-B91EC250458F}"/>
    <cellStyle name="Millares 6 2 8 2 6 2" xfId="37673" xr:uid="{AF75B004-D46F-4989-8EBD-55A8BEDF562F}"/>
    <cellStyle name="Millares 6 2 8 2 7" xfId="22775" xr:uid="{D800390C-85CD-47DC-BDD3-B1632974A21D}"/>
    <cellStyle name="Millares 6 2 8 2 8" xfId="44278" xr:uid="{09E91A58-9398-40D4-8DA6-2561759611C1}"/>
    <cellStyle name="Millares 6 2 8 3" xfId="1956" xr:uid="{8639BDDE-0899-44FF-B6FF-839EA95757DB}"/>
    <cellStyle name="Millares 6 2 8 3 2" xfId="10222" xr:uid="{92256B87-5EFC-4559-8B21-79DCD855C32C}"/>
    <cellStyle name="Millares 6 2 8 3 2 2" xfId="31725" xr:uid="{B47035C2-FC49-4548-B699-D86AD32AC7CF}"/>
    <cellStyle name="Millares 6 2 8 3 3" xfId="16857" xr:uid="{8C1D7F5A-23B4-46F5-BD66-D2AC73B6C290}"/>
    <cellStyle name="Millares 6 2 8 3 3 2" xfId="38360" xr:uid="{06831DBD-0299-43E4-9846-55A2619635BF}"/>
    <cellStyle name="Millares 6 2 8 3 4" xfId="23462" xr:uid="{AF6D614A-5ED4-4475-9F18-6ED772CCC69D}"/>
    <cellStyle name="Millares 6 2 8 3 5" xfId="44965" xr:uid="{F673AC2F-9D47-45DB-AC0E-427F65FCCFE3}"/>
    <cellStyle name="Millares 6 2 8 4" xfId="2755" xr:uid="{912262EB-DCE4-42F3-AB64-15CA76B23367}"/>
    <cellStyle name="Millares 6 2 8 4 2" xfId="11021" xr:uid="{5C095F31-99D7-4F17-BEA4-7BFA891AEB44}"/>
    <cellStyle name="Millares 6 2 8 4 2 2" xfId="32524" xr:uid="{8A909014-8080-468F-B388-D773CAD6C64C}"/>
    <cellStyle name="Millares 6 2 8 4 3" xfId="17656" xr:uid="{62FA6A85-A919-4C3B-AC52-763FBA1ACA78}"/>
    <cellStyle name="Millares 6 2 8 4 3 2" xfId="39159" xr:uid="{27F2B3AC-9033-4424-9740-336CB776192E}"/>
    <cellStyle name="Millares 6 2 8 4 4" xfId="24261" xr:uid="{0CD0A750-EE4E-4608-8653-B425D36B9E03}"/>
    <cellStyle name="Millares 6 2 8 4 5" xfId="45764" xr:uid="{FE2F22FD-A492-40BC-8EF0-301C2EC1DA51}"/>
    <cellStyle name="Millares 6 2 8 5" xfId="3152" xr:uid="{D6A95639-0E35-4149-B37D-B45C2CDC2F48}"/>
    <cellStyle name="Millares 6 2 8 5 2" xfId="11418" xr:uid="{577EF29B-E850-44E9-ACA1-2A4608EC6231}"/>
    <cellStyle name="Millares 6 2 8 5 2 2" xfId="32921" xr:uid="{502AC9C2-4105-470E-B6A2-39C062CA0CCE}"/>
    <cellStyle name="Millares 6 2 8 5 3" xfId="18053" xr:uid="{8B9B7498-D566-49F8-9C99-FB398B0A8DF8}"/>
    <cellStyle name="Millares 6 2 8 5 3 2" xfId="39556" xr:uid="{89BDAEC6-0BB9-44C5-8E8D-BA2FA4B59CE3}"/>
    <cellStyle name="Millares 6 2 8 5 4" xfId="24658" xr:uid="{6FF3FD80-9332-4F74-AD9A-3DB1CD2F5D28}"/>
    <cellStyle name="Millares 6 2 8 5 5" xfId="46161" xr:uid="{4005F3D8-6859-45DD-B9C9-85A00F09B72F}"/>
    <cellStyle name="Millares 6 2 8 6" xfId="4899" xr:uid="{48CE84DC-DCEA-4597-B6B2-AE7239F65D1C}"/>
    <cellStyle name="Millares 6 2 8 6 2" xfId="13165" xr:uid="{D5ECAB12-1CBE-4B28-B660-BB8250F01A42}"/>
    <cellStyle name="Millares 6 2 8 6 2 2" xfId="34668" xr:uid="{703BDFD4-D7DB-4D39-89AB-BAFC7835FE55}"/>
    <cellStyle name="Millares 6 2 8 6 3" xfId="19800" xr:uid="{1D925F16-6343-4BE0-A140-2D5503450E94}"/>
    <cellStyle name="Millares 6 2 8 6 3 2" xfId="41303" xr:uid="{885EC579-C1AF-4D79-AB56-2B22D3A0C761}"/>
    <cellStyle name="Millares 6 2 8 6 4" xfId="26405" xr:uid="{8B4AE3BD-4CE5-4C7E-82CC-B90143320D00}"/>
    <cellStyle name="Millares 6 2 8 6 5" xfId="47908" xr:uid="{BBFB8709-93B4-40A3-9AE2-62EB27EFDB8A}"/>
    <cellStyle name="Millares 6 2 8 7" xfId="5291" xr:uid="{0CA4316E-118E-42AA-BDD0-A378FEC52CE5}"/>
    <cellStyle name="Millares 6 2 8 7 2" xfId="13557" xr:uid="{F4D07FB8-7BCC-438D-95DA-7F8DFDCE2505}"/>
    <cellStyle name="Millares 6 2 8 7 2 2" xfId="35060" xr:uid="{15077755-5988-4CFE-80D5-0C9CCE25DEBA}"/>
    <cellStyle name="Millares 6 2 8 7 3" xfId="20192" xr:uid="{EBA75FAB-4D9F-4A3C-B250-660276AAA90B}"/>
    <cellStyle name="Millares 6 2 8 7 3 2" xfId="41695" xr:uid="{A1099EFB-D20E-4F79-A2B0-9C88778AECB5}"/>
    <cellStyle name="Millares 6 2 8 7 4" xfId="26797" xr:uid="{1E9D3DCD-B70D-452A-8172-99BD7632A904}"/>
    <cellStyle name="Millares 6 2 8 7 5" xfId="48300" xr:uid="{038464C7-8BF6-4EAE-B307-33CC24FF747F}"/>
    <cellStyle name="Millares 6 2 8 8" xfId="6932" xr:uid="{A522A1A1-EB07-427F-9A98-E0A024DFA8F4}"/>
    <cellStyle name="Millares 6 2 8 8 2" xfId="28435" xr:uid="{055A4FF1-E91D-446C-BFF8-788E4B5FB794}"/>
    <cellStyle name="Millares 6 2 8 9" xfId="8588" xr:uid="{EABDC06F-4332-4E7A-9779-30453AC5BF25}"/>
    <cellStyle name="Millares 6 2 8 9 2" xfId="30091" xr:uid="{0C35B320-163F-417E-B1A9-60756A2407C4}"/>
    <cellStyle name="Millares 6 2 9" xfId="605" xr:uid="{3CC27A08-0722-4737-9274-64A44DFE5A23}"/>
    <cellStyle name="Millares 6 2 9 10" xfId="43614" xr:uid="{717B433F-A3F4-45D9-9379-0092996BBC96}"/>
    <cellStyle name="Millares 6 2 9 2" xfId="1551" xr:uid="{F031D5D1-63BB-41B1-86D6-35CA2BE08CD3}"/>
    <cellStyle name="Millares 6 2 9 2 2" xfId="4380" xr:uid="{1ABA1272-3D5F-4D4D-A819-8352993C4562}"/>
    <cellStyle name="Millares 6 2 9 2 2 2" xfId="12646" xr:uid="{DB7AF3BA-FF85-46B4-8521-6E299F2D6B78}"/>
    <cellStyle name="Millares 6 2 9 2 2 2 2" xfId="34149" xr:uid="{089C6BE1-8C1E-499F-9E8C-F109E43157CD}"/>
    <cellStyle name="Millares 6 2 9 2 2 3" xfId="19281" xr:uid="{A851D594-ABC4-408C-984F-8FE23C96CCC6}"/>
    <cellStyle name="Millares 6 2 9 2 2 3 2" xfId="40784" xr:uid="{1B337978-F999-433B-BCE2-FDB5788C89E1}"/>
    <cellStyle name="Millares 6 2 9 2 2 4" xfId="25886" xr:uid="{60EE4974-8599-45AC-9094-9029A68D7719}"/>
    <cellStyle name="Millares 6 2 9 2 2 5" xfId="47389" xr:uid="{3333BAF6-FCB2-4551-A60D-AAEB3D4633D8}"/>
    <cellStyle name="Millares 6 2 9 2 3" xfId="6519" xr:uid="{65758881-4018-457E-B945-5E1689D5752C}"/>
    <cellStyle name="Millares 6 2 9 2 3 2" xfId="14785" xr:uid="{C5852867-6B01-4683-BABE-E9085214F722}"/>
    <cellStyle name="Millares 6 2 9 2 3 2 2" xfId="36288" xr:uid="{C8ACA043-1A08-4CD3-BBE0-69362A881001}"/>
    <cellStyle name="Millares 6 2 9 2 3 3" xfId="21420" xr:uid="{49143EAA-B069-484C-B757-E2A44620D040}"/>
    <cellStyle name="Millares 6 2 9 2 3 3 2" xfId="42923" xr:uid="{885B6FF8-0BBD-4BCC-8839-13608D484A58}"/>
    <cellStyle name="Millares 6 2 9 2 3 4" xfId="28025" xr:uid="{7B456468-7C9B-4E7F-ADDF-F10CE30E19A4}"/>
    <cellStyle name="Millares 6 2 9 2 3 5" xfId="49528" xr:uid="{87A97B3D-C5F2-43EC-A6A1-5FF8A360F1BC}"/>
    <cellStyle name="Millares 6 2 9 2 4" xfId="8160" xr:uid="{53CDA46C-104D-4C5A-BEF2-13675AB277E0}"/>
    <cellStyle name="Millares 6 2 9 2 4 2" xfId="29663" xr:uid="{35AF3B40-E044-47EC-83DF-FE9D3A018A2D}"/>
    <cellStyle name="Millares 6 2 9 2 5" xfId="9817" xr:uid="{76263B25-6FAA-4636-B28B-D485C92B46C9}"/>
    <cellStyle name="Millares 6 2 9 2 5 2" xfId="31320" xr:uid="{A3424A88-FCA4-4F7E-9E03-C925F3FACA12}"/>
    <cellStyle name="Millares 6 2 9 2 6" xfId="16452" xr:uid="{8906C362-6B2A-4D6B-8A6B-2736F182BD46}"/>
    <cellStyle name="Millares 6 2 9 2 6 2" xfId="37955" xr:uid="{6693D84D-34F2-4728-BCD1-2850DFFFBC3C}"/>
    <cellStyle name="Millares 6 2 9 2 7" xfId="23057" xr:uid="{880B0187-F5FF-4D1D-9871-9AD37CB9A314}"/>
    <cellStyle name="Millares 6 2 9 2 8" xfId="44560" xr:uid="{73B378C4-8FAB-41F2-ABD0-503EA60A6674}"/>
    <cellStyle name="Millares 6 2 9 3" xfId="2238" xr:uid="{7EE7C8FD-71B0-4D45-9954-C0C35BB9D730}"/>
    <cellStyle name="Millares 6 2 9 3 2" xfId="10504" xr:uid="{5B3DA933-D37D-489D-A16A-AF534E06598E}"/>
    <cellStyle name="Millares 6 2 9 3 2 2" xfId="32007" xr:uid="{F37B809A-1A04-4FC9-88F4-0EAD684168A7}"/>
    <cellStyle name="Millares 6 2 9 3 3" xfId="17139" xr:uid="{D22DF438-DBB6-4002-8876-C890FCB4DE61}"/>
    <cellStyle name="Millares 6 2 9 3 3 2" xfId="38642" xr:uid="{74F653C4-FF58-4B1C-8E5E-C9A6B77707B8}"/>
    <cellStyle name="Millares 6 2 9 3 4" xfId="23744" xr:uid="{C1EDB153-51D8-413A-963C-64FABD4DA730}"/>
    <cellStyle name="Millares 6 2 9 3 5" xfId="45247" xr:uid="{E4684543-8CB8-4FFC-9E7A-59DED4A9D66B}"/>
    <cellStyle name="Millares 6 2 9 4" xfId="3434" xr:uid="{845DC8D5-AE2E-491D-9E0F-5453BD66F77B}"/>
    <cellStyle name="Millares 6 2 9 4 2" xfId="11700" xr:uid="{A4BCABFF-A33E-4D68-9451-43161EFD4148}"/>
    <cellStyle name="Millares 6 2 9 4 2 2" xfId="33203" xr:uid="{E33C62D1-3143-47CB-A2A6-78B0E438FF01}"/>
    <cellStyle name="Millares 6 2 9 4 3" xfId="18335" xr:uid="{8F767D38-6E1A-4056-82C5-61F24B698C54}"/>
    <cellStyle name="Millares 6 2 9 4 3 2" xfId="39838" xr:uid="{9A15242B-951D-49FC-A4EB-E2E96277D107}"/>
    <cellStyle name="Millares 6 2 9 4 4" xfId="24940" xr:uid="{8EB75D55-323F-48FF-B80D-01A75B75B7F8}"/>
    <cellStyle name="Millares 6 2 9 4 5" xfId="46443" xr:uid="{51099427-094C-4D2B-9BCF-E52CCE293B4D}"/>
    <cellStyle name="Millares 6 2 9 5" xfId="5573" xr:uid="{F57A2619-79B1-48AB-98F5-C4B75FA8F4A1}"/>
    <cellStyle name="Millares 6 2 9 5 2" xfId="13839" xr:uid="{9ADD57EA-5EE2-47C5-A68C-F190A2BC9F1E}"/>
    <cellStyle name="Millares 6 2 9 5 2 2" xfId="35342" xr:uid="{81C26198-24C5-46A7-9367-88E92C7660C5}"/>
    <cellStyle name="Millares 6 2 9 5 3" xfId="20474" xr:uid="{624D237B-094F-48FE-B8FB-A99C75C56F68}"/>
    <cellStyle name="Millares 6 2 9 5 3 2" xfId="41977" xr:uid="{E332A2C6-6B78-4304-824C-4354528F28BB}"/>
    <cellStyle name="Millares 6 2 9 5 4" xfId="27079" xr:uid="{EB5E12AE-86FB-4E1B-BC3F-32525113B6C0}"/>
    <cellStyle name="Millares 6 2 9 5 5" xfId="48582" xr:uid="{A89B3A17-D6E6-4FBC-9070-6222D519F91E}"/>
    <cellStyle name="Millares 6 2 9 6" xfId="7214" xr:uid="{C6842C1C-B7F4-4913-A2BF-C27172A4513F}"/>
    <cellStyle name="Millares 6 2 9 6 2" xfId="28717" xr:uid="{D4046F40-6CAA-4414-A75F-5C1A5F6E4A34}"/>
    <cellStyle name="Millares 6 2 9 7" xfId="8871" xr:uid="{B716460F-6EEC-41BC-B705-1E09B895BF3A}"/>
    <cellStyle name="Millares 6 2 9 7 2" xfId="30374" xr:uid="{59FF947A-CDDC-4456-94F3-EEAA9F0900A8}"/>
    <cellStyle name="Millares 6 2 9 8" xfId="15506" xr:uid="{3D6ED775-BC4C-4E27-83DA-6EA76BE079FB}"/>
    <cellStyle name="Millares 6 2 9 8 2" xfId="37009" xr:uid="{7288F061-D52B-4537-BF83-02D0F0A9426C}"/>
    <cellStyle name="Millares 6 2 9 9" xfId="22111" xr:uid="{7F4175F9-5A90-4CEA-8A8C-FBACBFD8A2EA}"/>
    <cellStyle name="Millares 6 20" xfId="8452" xr:uid="{C847761D-088E-4E8A-953F-AB1BAF22C3E4}"/>
    <cellStyle name="Millares 6 20 2" xfId="29955" xr:uid="{3789C4F5-37E8-428D-B5AD-0BC33E11485E}"/>
    <cellStyle name="Millares 6 21" xfId="15092" xr:uid="{60C43417-75A3-4295-837D-8ACA006477AF}"/>
    <cellStyle name="Millares 6 21 2" xfId="36595" xr:uid="{7D876732-80DD-4F05-A09A-C0CE87F030FE}"/>
    <cellStyle name="Millares 6 22" xfId="21697" xr:uid="{BA8C1A00-3AC0-4D0A-88A2-A7D2949327FE}"/>
    <cellStyle name="Millares 6 23" xfId="43200" xr:uid="{C77955EA-62B3-4344-940E-522D2AF3FF9F}"/>
    <cellStyle name="Millares 6 3" xfId="134" xr:uid="{5F872E5B-B955-4B00-A538-11536F7EFDC0}"/>
    <cellStyle name="Millares 6 3 10" xfId="3037" xr:uid="{AE57DD64-59CF-4D48-845B-A439421E62FE}"/>
    <cellStyle name="Millares 6 3 10 2" xfId="11303" xr:uid="{0A0B3000-3F9F-4F04-90A5-C89701EAB66D}"/>
    <cellStyle name="Millares 6 3 10 2 2" xfId="32806" xr:uid="{7F5E5124-8364-4DA6-98C0-CE505632FD3D}"/>
    <cellStyle name="Millares 6 3 10 3" xfId="17938" xr:uid="{AC2B53D0-668A-4AF7-AF5F-F3D0361CF512}"/>
    <cellStyle name="Millares 6 3 10 3 2" xfId="39441" xr:uid="{E73EAE2F-69DF-4804-903A-FC9B4885C4F7}"/>
    <cellStyle name="Millares 6 3 10 4" xfId="24543" xr:uid="{9CD3DAFB-F2C0-49B2-A2D3-38112A232363}"/>
    <cellStyle name="Millares 6 3 10 5" xfId="46046" xr:uid="{C9E70467-C610-4F03-ACAE-BF5054336B35}"/>
    <cellStyle name="Millares 6 3 11" xfId="4672" xr:uid="{3E637546-C8F3-4D0D-925A-C3CB9B2BF37E}"/>
    <cellStyle name="Millares 6 3 11 2" xfId="12938" xr:uid="{FE65AB54-1AF6-48E1-A14E-2C76E2309F99}"/>
    <cellStyle name="Millares 6 3 11 2 2" xfId="34441" xr:uid="{C7C08A1E-72EF-421E-9C8B-54B3CCEED935}"/>
    <cellStyle name="Millares 6 3 11 3" xfId="19573" xr:uid="{4E5E77E4-59AB-4F0C-92D9-DCAD95C11F24}"/>
    <cellStyle name="Millares 6 3 11 3 2" xfId="41076" xr:uid="{E9F6A8F5-5C30-4904-9913-2B4D801BA3E7}"/>
    <cellStyle name="Millares 6 3 11 4" xfId="26178" xr:uid="{95843228-4730-4EA9-9407-54AB1E6C0E54}"/>
    <cellStyle name="Millares 6 3 11 5" xfId="47681" xr:uid="{F6D2BBDA-1757-4541-8880-0929C8B5463A}"/>
    <cellStyle name="Millares 6 3 12" xfId="5175" xr:uid="{4CA62FE9-76A5-43E5-BD14-504A7D6EFF82}"/>
    <cellStyle name="Millares 6 3 12 2" xfId="13441" xr:uid="{8A64D453-ABFD-45FE-AC70-48202588FFB3}"/>
    <cellStyle name="Millares 6 3 12 2 2" xfId="34944" xr:uid="{A4084649-05AA-4241-87AE-A26A77DEDCAC}"/>
    <cellStyle name="Millares 6 3 12 3" xfId="20076" xr:uid="{EB5C5FE6-11C2-4432-AB7B-020E214614B0}"/>
    <cellStyle name="Millares 6 3 12 3 2" xfId="41579" xr:uid="{D9BFB8FA-680A-441C-BED3-3823DBC472D0}"/>
    <cellStyle name="Millares 6 3 12 4" xfId="26681" xr:uid="{DE234F8D-C95D-482D-BADA-0A6A35655DC4}"/>
    <cellStyle name="Millares 6 3 12 5" xfId="48184" xr:uid="{3F5C74BA-002D-4716-90AC-567108A053BC}"/>
    <cellStyle name="Millares 6 3 13" xfId="6816" xr:uid="{28B583A6-0E10-4BA0-8F50-45226D73824F}"/>
    <cellStyle name="Millares 6 3 13 2" xfId="28319" xr:uid="{CF53D0E8-A060-45DB-A70C-9B9C32A54E15}"/>
    <cellStyle name="Millares 6 3 14" xfId="8470" xr:uid="{05C587F8-EFAA-414C-BAB7-97CB02FB364A}"/>
    <cellStyle name="Millares 6 3 14 2" xfId="29973" xr:uid="{7A8F64C2-7194-4D4F-ADCD-52291E52884D}"/>
    <cellStyle name="Millares 6 3 15" xfId="15109" xr:uid="{29C83058-7B6E-424F-88BE-C1CCC9DE7ADD}"/>
    <cellStyle name="Millares 6 3 15 2" xfId="36612" xr:uid="{42EA88E4-6A54-4FC6-865F-B149674D3853}"/>
    <cellStyle name="Millares 6 3 16" xfId="21714" xr:uid="{C4BBDF28-163D-4D7A-90B1-A7DC1EA2BC77}"/>
    <cellStyle name="Millares 6 3 17" xfId="43217" xr:uid="{A499AB00-F61A-4D33-90A0-034F7E786AE4}"/>
    <cellStyle name="Millares 6 3 2" xfId="172" xr:uid="{43FD1AB1-C243-4640-9B88-E87AEF3CCA2A}"/>
    <cellStyle name="Millares 6 3 2 10" xfId="4709" xr:uid="{DBE3B175-E678-44B2-B9F7-E7270E53A205}"/>
    <cellStyle name="Millares 6 3 2 10 2" xfId="12975" xr:uid="{D1ED8E4E-71BE-407E-8DBB-728D5A09A15B}"/>
    <cellStyle name="Millares 6 3 2 10 2 2" xfId="34478" xr:uid="{75589747-C9A2-445B-95EF-CC0C91EA4FC6}"/>
    <cellStyle name="Millares 6 3 2 10 3" xfId="19610" xr:uid="{F3A651E7-C5E0-4C1A-9491-CEEED86B5C84}"/>
    <cellStyle name="Millares 6 3 2 10 3 2" xfId="41113" xr:uid="{32DDB8AE-A40B-4364-8FF6-7281619DA029}"/>
    <cellStyle name="Millares 6 3 2 10 4" xfId="26215" xr:uid="{687E1359-8885-43B9-8DD7-A5E9CB30703B}"/>
    <cellStyle name="Millares 6 3 2 10 5" xfId="47718" xr:uid="{8855A15E-95A4-4F92-B03B-C4FFE0AFB9F8}"/>
    <cellStyle name="Millares 6 3 2 11" xfId="5212" xr:uid="{35F845AF-C112-4E81-BE1F-A6A856D92526}"/>
    <cellStyle name="Millares 6 3 2 11 2" xfId="13478" xr:uid="{2B25959B-4074-48D9-99BB-FD1D7F555AE8}"/>
    <cellStyle name="Millares 6 3 2 11 2 2" xfId="34981" xr:uid="{9F7C73AB-70BB-4D42-82B5-31DB7FDE824E}"/>
    <cellStyle name="Millares 6 3 2 11 3" xfId="20113" xr:uid="{56ADC16D-0012-4D39-9DFB-0870B2256ACF}"/>
    <cellStyle name="Millares 6 3 2 11 3 2" xfId="41616" xr:uid="{F28EAA31-80A7-459F-962F-0BA014E28746}"/>
    <cellStyle name="Millares 6 3 2 11 4" xfId="26718" xr:uid="{FAD3472D-49AC-4659-B69E-22C6FA198475}"/>
    <cellStyle name="Millares 6 3 2 11 5" xfId="48221" xr:uid="{0A2609BA-A7D9-46B8-BA5A-7223C59AC158}"/>
    <cellStyle name="Millares 6 3 2 12" xfId="6853" xr:uid="{23A70B11-E87E-4ACF-9594-B2721FA88868}"/>
    <cellStyle name="Millares 6 3 2 12 2" xfId="28356" xr:uid="{54A228F5-1313-494D-A010-1D674AB8BE8D}"/>
    <cellStyle name="Millares 6 3 2 13" xfId="8507" xr:uid="{0AD5F4D0-7123-4633-A5C2-E38DF4D2735D}"/>
    <cellStyle name="Millares 6 3 2 13 2" xfId="30010" xr:uid="{05E48FCC-8A79-44B1-AAEC-167263760483}"/>
    <cellStyle name="Millares 6 3 2 14" xfId="15146" xr:uid="{6CA3BDE9-7E7B-4BEE-9C93-34AE7002BB8E}"/>
    <cellStyle name="Millares 6 3 2 14 2" xfId="36649" xr:uid="{F5A3F4AA-5055-4152-BB03-1D628BE73F14}"/>
    <cellStyle name="Millares 6 3 2 15" xfId="21751" xr:uid="{6342A58D-FD3C-4BF0-B4DF-2220F7C16443}"/>
    <cellStyle name="Millares 6 3 2 16" xfId="43254" xr:uid="{8374FC53-B9EC-4F6A-9E44-E71E95E37FBF}"/>
    <cellStyle name="Millares 6 3 2 2" xfId="504" xr:uid="{139EC667-B6A2-45AC-BCF8-63B580320E43}"/>
    <cellStyle name="Millares 6 3 2 2 10" xfId="7115" xr:uid="{B3B65BDC-107B-40CA-BE4C-DC809202DF3F}"/>
    <cellStyle name="Millares 6 3 2 2 10 2" xfId="28618" xr:uid="{735ACF03-4A05-44DB-A45F-36ED97B91032}"/>
    <cellStyle name="Millares 6 3 2 2 11" xfId="8771" xr:uid="{FAE1E17D-179E-4CD7-9939-F11AAA9D1A5A}"/>
    <cellStyle name="Millares 6 3 2 2 11 2" xfId="30274" xr:uid="{09129F6B-CD91-403B-B4AC-EABDA187DAC0}"/>
    <cellStyle name="Millares 6 3 2 2 12" xfId="15407" xr:uid="{10B4B7E6-CF94-4A3A-A62D-6753744713A6}"/>
    <cellStyle name="Millares 6 3 2 2 12 2" xfId="36910" xr:uid="{0D3CB098-DDBD-43B3-A0A0-8989E1AC48C4}"/>
    <cellStyle name="Millares 6 3 2 2 13" xfId="22012" xr:uid="{E480C1E6-3C0D-4B9E-A357-5F81EAB04E93}"/>
    <cellStyle name="Millares 6 3 2 2 14" xfId="43515" xr:uid="{ADB8DD3C-F3B1-47F0-9FF8-61F63903E97E}"/>
    <cellStyle name="Millares 6 3 2 2 2" xfId="786" xr:uid="{B04FBCA6-3E84-4861-8AE1-EAFDC33260B8}"/>
    <cellStyle name="Millares 6 3 2 2 2 10" xfId="15687" xr:uid="{9946785C-8E01-4E32-98EF-CEB6A48D5303}"/>
    <cellStyle name="Millares 6 3 2 2 2 10 2" xfId="37190" xr:uid="{57D07001-C399-489B-8060-878D502C9115}"/>
    <cellStyle name="Millares 6 3 2 2 2 11" xfId="22292" xr:uid="{29B823C7-4A4D-4FB6-9BD5-22D65710EED0}"/>
    <cellStyle name="Millares 6 3 2 2 2 12" xfId="43795" xr:uid="{BC704D37-D1F7-4BED-86FB-0211BE5C680D}"/>
    <cellStyle name="Millares 6 3 2 2 2 2" xfId="1732" xr:uid="{F40A189B-7BD1-4120-92D3-098FC12E780A}"/>
    <cellStyle name="Millares 6 3 2 2 2 2 2" xfId="4561" xr:uid="{7C947FC9-07B8-4CA7-A648-9DEC1D4E7852}"/>
    <cellStyle name="Millares 6 3 2 2 2 2 2 2" xfId="12827" xr:uid="{FB419218-7B9F-4B13-8E2C-A3F50FD5CD48}"/>
    <cellStyle name="Millares 6 3 2 2 2 2 2 2 2" xfId="34330" xr:uid="{1CEAF982-86B0-41FE-9F68-48D3AB1EFBA2}"/>
    <cellStyle name="Millares 6 3 2 2 2 2 2 3" xfId="19462" xr:uid="{EEB5A2D1-8A73-48AB-8BC0-31D5E99B368E}"/>
    <cellStyle name="Millares 6 3 2 2 2 2 2 3 2" xfId="40965" xr:uid="{076F446C-2B22-4C3C-987A-97EFB59DA1DB}"/>
    <cellStyle name="Millares 6 3 2 2 2 2 2 4" xfId="26067" xr:uid="{B808B5CE-8896-4F91-A78F-C4C1BB5E8F71}"/>
    <cellStyle name="Millares 6 3 2 2 2 2 2 5" xfId="47570" xr:uid="{917C6673-1D16-490C-B317-1EAF128CC9B4}"/>
    <cellStyle name="Millares 6 3 2 2 2 2 3" xfId="6700" xr:uid="{6CA1000F-14DC-43E4-A99D-95AFEE6F78CD}"/>
    <cellStyle name="Millares 6 3 2 2 2 2 3 2" xfId="14966" xr:uid="{B0A84B8E-88A0-4FAD-AD7F-AB1F11D9CF6D}"/>
    <cellStyle name="Millares 6 3 2 2 2 2 3 2 2" xfId="36469" xr:uid="{6B9BDA30-CCDD-4C7B-8A00-08C7AF822551}"/>
    <cellStyle name="Millares 6 3 2 2 2 2 3 3" xfId="21601" xr:uid="{B3C7AB11-BBF3-474E-B472-C7127EB0F85F}"/>
    <cellStyle name="Millares 6 3 2 2 2 2 3 3 2" xfId="43104" xr:uid="{28A2D8CB-0ACF-4725-AAB2-B0B3BDC1B3D7}"/>
    <cellStyle name="Millares 6 3 2 2 2 2 3 4" xfId="28206" xr:uid="{F6BDAEEE-14AD-47AA-8613-868C86D837E0}"/>
    <cellStyle name="Millares 6 3 2 2 2 2 3 5" xfId="49709" xr:uid="{5E0E8BA1-162D-46D4-BC89-76DE5040FD97}"/>
    <cellStyle name="Millares 6 3 2 2 2 2 4" xfId="8341" xr:uid="{6845A62F-5C9C-480A-AD46-F10067227E63}"/>
    <cellStyle name="Millares 6 3 2 2 2 2 4 2" xfId="29844" xr:uid="{6EE47FB6-671E-425C-B947-ABC92EF620AE}"/>
    <cellStyle name="Millares 6 3 2 2 2 2 5" xfId="9998" xr:uid="{EEA98EA6-1EB0-48ED-9C97-1FA1BFB21905}"/>
    <cellStyle name="Millares 6 3 2 2 2 2 5 2" xfId="31501" xr:uid="{DC228379-AF7D-4D22-891C-501E12BC3D39}"/>
    <cellStyle name="Millares 6 3 2 2 2 2 6" xfId="16633" xr:uid="{AD541EC0-A82F-424B-BE2A-B0DBE6487422}"/>
    <cellStyle name="Millares 6 3 2 2 2 2 6 2" xfId="38136" xr:uid="{7E87C270-A5D1-4029-BE5A-C42948C5443B}"/>
    <cellStyle name="Millares 6 3 2 2 2 2 7" xfId="23238" xr:uid="{A19EABC4-A04D-47E1-AAFA-0D3284130ED3}"/>
    <cellStyle name="Millares 6 3 2 2 2 2 8" xfId="44741" xr:uid="{4F953FCB-8751-40AD-A20F-254A15F8960A}"/>
    <cellStyle name="Millares 6 3 2 2 2 3" xfId="2419" xr:uid="{6B23FC20-AF24-4692-9C0E-7DD757B678B2}"/>
    <cellStyle name="Millares 6 3 2 2 2 3 2" xfId="10685" xr:uid="{317330A3-B1E9-4375-A0E5-6FF023AA9932}"/>
    <cellStyle name="Millares 6 3 2 2 2 3 2 2" xfId="32188" xr:uid="{406F3816-2DF6-4001-A4AE-2F6ED2664FE5}"/>
    <cellStyle name="Millares 6 3 2 2 2 3 3" xfId="17320" xr:uid="{140F5A08-A95E-4BCD-B59E-E9E5D4730493}"/>
    <cellStyle name="Millares 6 3 2 2 2 3 3 2" xfId="38823" xr:uid="{A0C0577C-3359-4879-A410-C56D986201A4}"/>
    <cellStyle name="Millares 6 3 2 2 2 3 4" xfId="23925" xr:uid="{46E8D575-4B72-468E-9201-8BEA430D7D81}"/>
    <cellStyle name="Millares 6 3 2 2 2 3 5" xfId="45428" xr:uid="{EACA9EE0-85B1-462B-9E85-7EA85976F94B}"/>
    <cellStyle name="Millares 6 3 2 2 2 4" xfId="2936" xr:uid="{A69E7DA0-C8BA-443D-811F-EE0A350B6C88}"/>
    <cellStyle name="Millares 6 3 2 2 2 4 2" xfId="11202" xr:uid="{2EEC9844-B110-4A9C-98B9-09CB049DB845}"/>
    <cellStyle name="Millares 6 3 2 2 2 4 2 2" xfId="32705" xr:uid="{1D044206-4288-4224-80C3-F7AD9E0C458A}"/>
    <cellStyle name="Millares 6 3 2 2 2 4 3" xfId="17837" xr:uid="{28622DFB-1DA1-43DE-BD3E-CD70144A6298}"/>
    <cellStyle name="Millares 6 3 2 2 2 4 3 2" xfId="39340" xr:uid="{AA516842-258C-4A40-B4B5-3ED88E6274E1}"/>
    <cellStyle name="Millares 6 3 2 2 2 4 4" xfId="24442" xr:uid="{1858383F-D528-45E4-ACF3-B8636AE5912A}"/>
    <cellStyle name="Millares 6 3 2 2 2 4 5" xfId="45945" xr:uid="{C93E6215-A567-4FAD-9AE5-43C360DE8DE7}"/>
    <cellStyle name="Millares 6 3 2 2 2 5" xfId="3615" xr:uid="{EDE91C44-4BF3-43F1-8BB5-E3C77BC24E1E}"/>
    <cellStyle name="Millares 6 3 2 2 2 5 2" xfId="11881" xr:uid="{AA261F28-AD3A-4C0A-8753-3775D6ED5812}"/>
    <cellStyle name="Millares 6 3 2 2 2 5 2 2" xfId="33384" xr:uid="{21C790BE-4DE9-425A-8776-92F844971579}"/>
    <cellStyle name="Millares 6 3 2 2 2 5 3" xfId="18516" xr:uid="{C3A6855B-F3C2-4122-BE06-CFDEA0B4DACA}"/>
    <cellStyle name="Millares 6 3 2 2 2 5 3 2" xfId="40019" xr:uid="{D8D56E7B-818C-4B17-877F-5418EB916DF9}"/>
    <cellStyle name="Millares 6 3 2 2 2 5 4" xfId="25121" xr:uid="{128672BB-3BE4-414A-BE08-52B5C6B8E0F5}"/>
    <cellStyle name="Millares 6 3 2 2 2 5 5" xfId="46624" xr:uid="{5A538AD1-7052-41E2-A518-11A78E2C1CC4}"/>
    <cellStyle name="Millares 6 3 2 2 2 6" xfId="5080" xr:uid="{1DE52223-3BFA-4173-BAB6-6C6F9609B75A}"/>
    <cellStyle name="Millares 6 3 2 2 2 6 2" xfId="13346" xr:uid="{44257C8A-8C37-4299-832B-F6BCE742A6E7}"/>
    <cellStyle name="Millares 6 3 2 2 2 6 2 2" xfId="34849" xr:uid="{0F961F46-2228-4407-98E2-B3A3498F37ED}"/>
    <cellStyle name="Millares 6 3 2 2 2 6 3" xfId="19981" xr:uid="{40F7E189-59B3-47F6-A600-DE80AA752830}"/>
    <cellStyle name="Millares 6 3 2 2 2 6 3 2" xfId="41484" xr:uid="{85369F06-8765-45FB-9F99-AA31DB1178A7}"/>
    <cellStyle name="Millares 6 3 2 2 2 6 4" xfId="26586" xr:uid="{75895EBF-C5B1-4232-8244-E79D71B2C8C0}"/>
    <cellStyle name="Millares 6 3 2 2 2 6 5" xfId="48089" xr:uid="{D399B2A3-5724-4F5E-A78A-DC1CC087FFE3}"/>
    <cellStyle name="Millares 6 3 2 2 2 7" xfId="5754" xr:uid="{38B3F76E-D696-4CDD-A542-21B0AA58224B}"/>
    <cellStyle name="Millares 6 3 2 2 2 7 2" xfId="14020" xr:uid="{F0330870-D26D-469A-ABF6-67311C786C82}"/>
    <cellStyle name="Millares 6 3 2 2 2 7 2 2" xfId="35523" xr:uid="{D38AFC08-31BE-47D5-93EA-024DF99D2385}"/>
    <cellStyle name="Millares 6 3 2 2 2 7 3" xfId="20655" xr:uid="{2A8A461B-B287-46C1-8F9E-78C3E4361B8A}"/>
    <cellStyle name="Millares 6 3 2 2 2 7 3 2" xfId="42158" xr:uid="{12B3F08B-9A36-4A89-B857-4F90398957F6}"/>
    <cellStyle name="Millares 6 3 2 2 2 7 4" xfId="27260" xr:uid="{4893663D-2565-46D8-99FD-6590A7B7F01A}"/>
    <cellStyle name="Millares 6 3 2 2 2 7 5" xfId="48763" xr:uid="{A6FBBBE9-8EE5-43D6-A073-5F623408B997}"/>
    <cellStyle name="Millares 6 3 2 2 2 8" xfId="7395" xr:uid="{33ADA280-61C0-474D-B092-050C3C9E8705}"/>
    <cellStyle name="Millares 6 3 2 2 2 8 2" xfId="28898" xr:uid="{47DBD04F-DC2A-4674-BAC4-27E2260B3ADC}"/>
    <cellStyle name="Millares 6 3 2 2 2 9" xfId="9052" xr:uid="{DF4FC738-E91D-4717-B3D2-04A93EDEC8BB}"/>
    <cellStyle name="Millares 6 3 2 2 2 9 2" xfId="30555" xr:uid="{CF6EFF27-CAD4-47A0-B39B-20D3DF8A10D8}"/>
    <cellStyle name="Millares 6 3 2 2 3" xfId="1056" xr:uid="{4D18787F-5806-484B-A20F-D5A6E0FDF514}"/>
    <cellStyle name="Millares 6 3 2 2 3 2" xfId="3885" xr:uid="{546F7853-F4F6-469A-BA3D-2D4FE711F409}"/>
    <cellStyle name="Millares 6 3 2 2 3 2 2" xfId="12151" xr:uid="{DE1A1A7B-899A-4872-88FA-0C106532687C}"/>
    <cellStyle name="Millares 6 3 2 2 3 2 2 2" xfId="33654" xr:uid="{2BA8C034-1736-48AB-A8F8-1483D85A6C79}"/>
    <cellStyle name="Millares 6 3 2 2 3 2 3" xfId="18786" xr:uid="{66D826C3-C41C-4617-9D5D-A2F907242749}"/>
    <cellStyle name="Millares 6 3 2 2 3 2 3 2" xfId="40289" xr:uid="{ACF47DB6-D751-4CA1-A85E-C2934F8C1041}"/>
    <cellStyle name="Millares 6 3 2 2 3 2 4" xfId="25391" xr:uid="{4CCE39B5-1761-446C-8389-69AD10CBACCC}"/>
    <cellStyle name="Millares 6 3 2 2 3 2 5" xfId="46894" xr:uid="{59A42B02-01DE-4FB4-ABF9-49F1D1C478A3}"/>
    <cellStyle name="Millares 6 3 2 2 3 3" xfId="6024" xr:uid="{0CEE971F-E0E4-4C09-940F-57625790D14E}"/>
    <cellStyle name="Millares 6 3 2 2 3 3 2" xfId="14290" xr:uid="{7433D4B1-933C-4C15-B13A-19A69993E106}"/>
    <cellStyle name="Millares 6 3 2 2 3 3 2 2" xfId="35793" xr:uid="{BF88D53F-3172-458C-BC59-8040982373F2}"/>
    <cellStyle name="Millares 6 3 2 2 3 3 3" xfId="20925" xr:uid="{C3E445E2-0F12-4EC7-B5AC-8103026715A8}"/>
    <cellStyle name="Millares 6 3 2 2 3 3 3 2" xfId="42428" xr:uid="{78DF34B3-5374-4785-BE39-DA4E40279A78}"/>
    <cellStyle name="Millares 6 3 2 2 3 3 4" xfId="27530" xr:uid="{A94EAE15-FD1B-41D0-9B1C-6B6AD8F8A932}"/>
    <cellStyle name="Millares 6 3 2 2 3 3 5" xfId="49033" xr:uid="{DF68F079-EEA2-44D3-9ABA-DED70158C7C0}"/>
    <cellStyle name="Millares 6 3 2 2 3 4" xfId="7665" xr:uid="{A6CDB4B9-FA03-46D4-9EE0-26AC16AC071D}"/>
    <cellStyle name="Millares 6 3 2 2 3 4 2" xfId="29168" xr:uid="{586331B9-DED5-4FB0-8414-8EEDB4D5DA35}"/>
    <cellStyle name="Millares 6 3 2 2 3 5" xfId="9322" xr:uid="{468FA140-6616-4055-BECD-C40B99E5BA11}"/>
    <cellStyle name="Millares 6 3 2 2 3 5 2" xfId="30825" xr:uid="{4C9E3A18-44D6-423E-87C0-D60F6042899C}"/>
    <cellStyle name="Millares 6 3 2 2 3 6" xfId="15957" xr:uid="{1D397D81-B83A-40C9-9B60-8D832D40FD6A}"/>
    <cellStyle name="Millares 6 3 2 2 3 6 2" xfId="37460" xr:uid="{1E5CE08C-C576-4929-A81B-C2292DF4D5EC}"/>
    <cellStyle name="Millares 6 3 2 2 3 7" xfId="22562" xr:uid="{643BBD80-963F-4114-8434-560C979AA3BD}"/>
    <cellStyle name="Millares 6 3 2 2 3 8" xfId="44065" xr:uid="{D9F4E13E-D822-45D2-8BAB-6344967A0BA1}"/>
    <cellStyle name="Millares 6 3 2 2 4" xfId="1452" xr:uid="{CA095BE0-A4C7-4B02-897F-5F2294D8E227}"/>
    <cellStyle name="Millares 6 3 2 2 4 2" xfId="4281" xr:uid="{4F02B6D2-14FE-431D-9EFE-AF9A940A096C}"/>
    <cellStyle name="Millares 6 3 2 2 4 2 2" xfId="12547" xr:uid="{C78B22F1-3B42-45A9-83D6-41ADF3D50325}"/>
    <cellStyle name="Millares 6 3 2 2 4 2 2 2" xfId="34050" xr:uid="{4878E70E-49E6-4CDB-BA55-ACCBB66BA3F9}"/>
    <cellStyle name="Millares 6 3 2 2 4 2 3" xfId="19182" xr:uid="{B10FAE5D-E7F4-4D75-B88A-86DC32DA1D67}"/>
    <cellStyle name="Millares 6 3 2 2 4 2 3 2" xfId="40685" xr:uid="{06FEEE20-C8DD-4A4F-B107-AE3D874F4C31}"/>
    <cellStyle name="Millares 6 3 2 2 4 2 4" xfId="25787" xr:uid="{462E3B13-85A8-454A-A2ED-2643D0EB650C}"/>
    <cellStyle name="Millares 6 3 2 2 4 2 5" xfId="47290" xr:uid="{4B46A2F6-7DB7-467B-985F-98A8C360F4CC}"/>
    <cellStyle name="Millares 6 3 2 2 4 3" xfId="6420" xr:uid="{9F54A041-3661-4EB3-8025-90409FEFF379}"/>
    <cellStyle name="Millares 6 3 2 2 4 3 2" xfId="14686" xr:uid="{25FCF97C-3F5B-4E73-BAC7-4A799F0E4A5F}"/>
    <cellStyle name="Millares 6 3 2 2 4 3 2 2" xfId="36189" xr:uid="{448957DD-BCBC-43D6-91A8-391833849BE4}"/>
    <cellStyle name="Millares 6 3 2 2 4 3 3" xfId="21321" xr:uid="{40D85324-0A81-4D09-BED7-AAF2F9E82591}"/>
    <cellStyle name="Millares 6 3 2 2 4 3 3 2" xfId="42824" xr:uid="{67D6A137-43B6-4452-9464-14538D814E0E}"/>
    <cellStyle name="Millares 6 3 2 2 4 3 4" xfId="27926" xr:uid="{3A14BC54-AFFA-4764-A3DB-B02CFC0CD668}"/>
    <cellStyle name="Millares 6 3 2 2 4 3 5" xfId="49429" xr:uid="{1703ADE1-1000-459E-9855-4B2DBFC3D55D}"/>
    <cellStyle name="Millares 6 3 2 2 4 4" xfId="8061" xr:uid="{917CABF3-B5E6-407A-ADDA-258473920F61}"/>
    <cellStyle name="Millares 6 3 2 2 4 4 2" xfId="29564" xr:uid="{268E7074-A76D-403C-96CB-403BC3A4DD1D}"/>
    <cellStyle name="Millares 6 3 2 2 4 5" xfId="9718" xr:uid="{38DDCFFA-226E-4372-BD33-57460D07B4B2}"/>
    <cellStyle name="Millares 6 3 2 2 4 5 2" xfId="31221" xr:uid="{04671292-CDC2-499D-9761-6AB5F2C6BE3D}"/>
    <cellStyle name="Millares 6 3 2 2 4 6" xfId="16353" xr:uid="{79B28497-EDBB-4017-939E-8C0D358CE884}"/>
    <cellStyle name="Millares 6 3 2 2 4 6 2" xfId="37856" xr:uid="{D5D8AFDE-746E-48D6-85AB-69166A1EEEF1}"/>
    <cellStyle name="Millares 6 3 2 2 4 7" xfId="22958" xr:uid="{25D2B2AE-2746-4D98-9FF1-DB285E7A9701}"/>
    <cellStyle name="Millares 6 3 2 2 4 8" xfId="44461" xr:uid="{5344F104-8E75-4BFE-8241-C8AAE572447B}"/>
    <cellStyle name="Millares 6 3 2 2 5" xfId="2139" xr:uid="{17FFBD36-1CB5-47FE-B913-0316257129CC}"/>
    <cellStyle name="Millares 6 3 2 2 5 2" xfId="10405" xr:uid="{F3C74CA4-B115-4759-B257-199747DFC00A}"/>
    <cellStyle name="Millares 6 3 2 2 5 2 2" xfId="31908" xr:uid="{43F6C767-5477-4694-9451-C9606A1CA9A3}"/>
    <cellStyle name="Millares 6 3 2 2 5 3" xfId="17040" xr:uid="{D199BC9B-254E-4066-A5F9-EAD1B650EB25}"/>
    <cellStyle name="Millares 6 3 2 2 5 3 2" xfId="38543" xr:uid="{4016B65F-D27E-4F40-84B8-91C925265EE7}"/>
    <cellStyle name="Millares 6 3 2 2 5 4" xfId="23645" xr:uid="{1CF6DA78-5827-4288-AB88-FB813CDA2455}"/>
    <cellStyle name="Millares 6 3 2 2 5 5" xfId="45148" xr:uid="{B777ADF6-F379-4F7C-A8A3-0684B699C6D0}"/>
    <cellStyle name="Millares 6 3 2 2 6" xfId="2687" xr:uid="{05631B5A-B725-4650-9570-FFFEB726870D}"/>
    <cellStyle name="Millares 6 3 2 2 6 2" xfId="10953" xr:uid="{428509A8-08DB-4FD9-8374-BD2BA9043A31}"/>
    <cellStyle name="Millares 6 3 2 2 6 2 2" xfId="32456" xr:uid="{330B3B6A-D6A1-4DAE-9594-7F54D802A044}"/>
    <cellStyle name="Millares 6 3 2 2 6 3" xfId="17588" xr:uid="{D93DEE1E-1B3E-46EE-AA14-0E5F348A126F}"/>
    <cellStyle name="Millares 6 3 2 2 6 3 2" xfId="39091" xr:uid="{F4EF6C60-B415-4850-85BD-DB7C5BE79BE0}"/>
    <cellStyle name="Millares 6 3 2 2 6 4" xfId="24193" xr:uid="{2C50EA0D-DCB3-4D8D-B29C-348B6274E977}"/>
    <cellStyle name="Millares 6 3 2 2 6 5" xfId="45696" xr:uid="{DBA9A275-BB61-4603-BBC4-8E04D42A1C61}"/>
    <cellStyle name="Millares 6 3 2 2 7" xfId="3335" xr:uid="{E8E69835-60F8-43C4-A7AE-C77F0FBE4492}"/>
    <cellStyle name="Millares 6 3 2 2 7 2" xfId="11601" xr:uid="{99F3BBD2-0980-4D2C-828F-ADE7A52B11D5}"/>
    <cellStyle name="Millares 6 3 2 2 7 2 2" xfId="33104" xr:uid="{ED6B74F2-EE9A-4EDA-899E-7B1B7873C7CE}"/>
    <cellStyle name="Millares 6 3 2 2 7 3" xfId="18236" xr:uid="{F9EEC04A-312D-46AB-A660-C3088EEEC9E1}"/>
    <cellStyle name="Millares 6 3 2 2 7 3 2" xfId="39739" xr:uid="{C1E59D1F-80D0-4958-805F-6E9B7239547D}"/>
    <cellStyle name="Millares 6 3 2 2 7 4" xfId="24841" xr:uid="{9B19EE3F-EE88-43CE-ABA1-E302532A2D4E}"/>
    <cellStyle name="Millares 6 3 2 2 7 5" xfId="46344" xr:uid="{952809AA-0246-4517-824F-C87212C784AD}"/>
    <cellStyle name="Millares 6 3 2 2 8" xfId="4831" xr:uid="{964399BD-1C96-4E09-BA98-11BD7149236E}"/>
    <cellStyle name="Millares 6 3 2 2 8 2" xfId="13097" xr:uid="{518AFCF8-E0A8-4C97-8716-D281F53D0D76}"/>
    <cellStyle name="Millares 6 3 2 2 8 2 2" xfId="34600" xr:uid="{F2343CC9-2A4F-48CC-A29B-2328550235F4}"/>
    <cellStyle name="Millares 6 3 2 2 8 3" xfId="19732" xr:uid="{BB4FEC67-FC38-4D63-B42B-C6B17230379F}"/>
    <cellStyle name="Millares 6 3 2 2 8 3 2" xfId="41235" xr:uid="{5C186CF9-FE23-4A97-B03C-E676095ABCFC}"/>
    <cellStyle name="Millares 6 3 2 2 8 4" xfId="26337" xr:uid="{92A5DEF6-C515-40C6-9826-27783905DBB3}"/>
    <cellStyle name="Millares 6 3 2 2 8 5" xfId="47840" xr:uid="{67C88823-B80B-4107-86E1-3C482EA8E5CA}"/>
    <cellStyle name="Millares 6 3 2 2 9" xfId="5474" xr:uid="{039D6018-17DB-4B91-ABEA-434B4A303C95}"/>
    <cellStyle name="Millares 6 3 2 2 9 2" xfId="13740" xr:uid="{5D54A9F7-D630-437D-9C74-36BD766C668C}"/>
    <cellStyle name="Millares 6 3 2 2 9 2 2" xfId="35243" xr:uid="{8D6E87FB-2C97-4890-A0C2-B0D8FA385B25}"/>
    <cellStyle name="Millares 6 3 2 2 9 3" xfId="20375" xr:uid="{3A1DAEB1-84C1-4287-8A43-3497445E6475}"/>
    <cellStyle name="Millares 6 3 2 2 9 3 2" xfId="41878" xr:uid="{1A06C060-D099-4F17-A7DF-2B203993B067}"/>
    <cellStyle name="Millares 6 3 2 2 9 4" xfId="26980" xr:uid="{91599F18-3E4D-43A8-9E6E-56251217E190}"/>
    <cellStyle name="Millares 6 3 2 2 9 5" xfId="48483" xr:uid="{CE86E7E1-D0CA-4242-A0D5-A47F81480EA4}"/>
    <cellStyle name="Millares 6 3 2 3" xfId="377" xr:uid="{0F0954B1-A195-438F-A9B4-5B7F937109D9}"/>
    <cellStyle name="Millares 6 3 2 3 10" xfId="15280" xr:uid="{8554BFD1-7998-48EB-861A-97FA95E15F26}"/>
    <cellStyle name="Millares 6 3 2 3 10 2" xfId="36783" xr:uid="{55F7A520-10D2-4185-B5BF-C534D83D17BD}"/>
    <cellStyle name="Millares 6 3 2 3 11" xfId="21885" xr:uid="{353ABCC2-9F11-435F-A2B9-682B02AE6028}"/>
    <cellStyle name="Millares 6 3 2 3 12" xfId="43388" xr:uid="{BC653D32-FE56-4AE1-82CA-BB159BC8162C}"/>
    <cellStyle name="Millares 6 3 2 3 2" xfId="1325" xr:uid="{78C9FD2B-1CE4-4612-A8DD-6553AD94AF09}"/>
    <cellStyle name="Millares 6 3 2 3 2 2" xfId="4154" xr:uid="{41D777AF-904E-44BF-998A-8DB58621275F}"/>
    <cellStyle name="Millares 6 3 2 3 2 2 2" xfId="12420" xr:uid="{972DCADE-F057-4DBF-B1BB-B066D41F3CE0}"/>
    <cellStyle name="Millares 6 3 2 3 2 2 2 2" xfId="33923" xr:uid="{031823C9-79FF-4DA3-9260-8DD03F45567F}"/>
    <cellStyle name="Millares 6 3 2 3 2 2 3" xfId="19055" xr:uid="{2E7A28EC-9EDC-49D0-ADBE-5D0D289A9218}"/>
    <cellStyle name="Millares 6 3 2 3 2 2 3 2" xfId="40558" xr:uid="{1AF5344C-8F32-42DC-926F-6B487DB27169}"/>
    <cellStyle name="Millares 6 3 2 3 2 2 4" xfId="25660" xr:uid="{5C94F735-149F-45CC-AE25-6B3F7CD021D7}"/>
    <cellStyle name="Millares 6 3 2 3 2 2 5" xfId="47163" xr:uid="{1F7BA7BB-E604-423F-A946-A2274303E1B2}"/>
    <cellStyle name="Millares 6 3 2 3 2 3" xfId="6293" xr:uid="{AB8205E6-5A1F-49F5-869B-5F9D412482FE}"/>
    <cellStyle name="Millares 6 3 2 3 2 3 2" xfId="14559" xr:uid="{DEC37A89-132D-473C-96F4-9BB118738095}"/>
    <cellStyle name="Millares 6 3 2 3 2 3 2 2" xfId="36062" xr:uid="{687CFCAA-B6B9-4175-8FAE-58CB7F412268}"/>
    <cellStyle name="Millares 6 3 2 3 2 3 3" xfId="21194" xr:uid="{11447DFD-BB9E-48AE-8310-9AE23139BFAB}"/>
    <cellStyle name="Millares 6 3 2 3 2 3 3 2" xfId="42697" xr:uid="{4E8441FF-B552-4A59-AE39-ED63025DB48E}"/>
    <cellStyle name="Millares 6 3 2 3 2 3 4" xfId="27799" xr:uid="{2286AB0A-C415-42FD-BFD9-ECDF24771224}"/>
    <cellStyle name="Millares 6 3 2 3 2 3 5" xfId="49302" xr:uid="{BC217BD5-663D-4EA9-8F7F-DEF53E524025}"/>
    <cellStyle name="Millares 6 3 2 3 2 4" xfId="7934" xr:uid="{36B51D1A-4588-4B84-8B12-D9784E828A28}"/>
    <cellStyle name="Millares 6 3 2 3 2 4 2" xfId="29437" xr:uid="{8B774B7D-9975-480A-9AFE-B399E0EE9113}"/>
    <cellStyle name="Millares 6 3 2 3 2 5" xfId="9591" xr:uid="{0FFF2605-D202-4843-94AD-AEAB45A0639D}"/>
    <cellStyle name="Millares 6 3 2 3 2 5 2" xfId="31094" xr:uid="{0DEDB4C2-D46F-49BD-8500-54B1118CAEA1}"/>
    <cellStyle name="Millares 6 3 2 3 2 6" xfId="16226" xr:uid="{14F9BEB2-A5A3-4C9A-B02B-D0868AC46E58}"/>
    <cellStyle name="Millares 6 3 2 3 2 6 2" xfId="37729" xr:uid="{80B7E6EE-6E2B-4B3E-8E4E-64FF7E4DC325}"/>
    <cellStyle name="Millares 6 3 2 3 2 7" xfId="22831" xr:uid="{28FD9219-0E68-4EC1-8BEA-224BD6AA354A}"/>
    <cellStyle name="Millares 6 3 2 3 2 8" xfId="44334" xr:uid="{6C840DC2-6A68-4FE0-954D-AB9B62E4335E}"/>
    <cellStyle name="Millares 6 3 2 3 3" xfId="2012" xr:uid="{9FCB3AD4-7BF9-4E7C-947E-EB1F09CC7C62}"/>
    <cellStyle name="Millares 6 3 2 3 3 2" xfId="10278" xr:uid="{6A7B5F1A-2330-4565-9FFB-A4FC03E246DC}"/>
    <cellStyle name="Millares 6 3 2 3 3 2 2" xfId="31781" xr:uid="{71F20A8B-8242-49BA-90C5-66202FC2CCEC}"/>
    <cellStyle name="Millares 6 3 2 3 3 3" xfId="16913" xr:uid="{02212E45-A36F-4C0C-95EE-C73DB0777A09}"/>
    <cellStyle name="Millares 6 3 2 3 3 3 2" xfId="38416" xr:uid="{DB2BC52D-49F0-4656-BED3-AB8045E2D3C8}"/>
    <cellStyle name="Millares 6 3 2 3 3 4" xfId="23518" xr:uid="{69834F8F-DD0C-446D-8BB6-2342B11E0651}"/>
    <cellStyle name="Millares 6 3 2 3 3 5" xfId="45021" xr:uid="{351C0A07-747F-402A-8382-579E235E5988}"/>
    <cellStyle name="Millares 6 3 2 3 4" xfId="2811" xr:uid="{1FB46124-25A6-48DD-A228-ED63696BCD98}"/>
    <cellStyle name="Millares 6 3 2 3 4 2" xfId="11077" xr:uid="{E4BF9BAD-A3E8-4D90-8819-2FB30152406A}"/>
    <cellStyle name="Millares 6 3 2 3 4 2 2" xfId="32580" xr:uid="{60809EEB-FC20-452F-9ABC-8D4722FB1518}"/>
    <cellStyle name="Millares 6 3 2 3 4 3" xfId="17712" xr:uid="{45E5754B-1DED-4065-B1A9-1A642896BF2B}"/>
    <cellStyle name="Millares 6 3 2 3 4 3 2" xfId="39215" xr:uid="{40AF4B21-CFF0-49E1-B2FF-F27EADF091FA}"/>
    <cellStyle name="Millares 6 3 2 3 4 4" xfId="24317" xr:uid="{C5413BF0-6BCE-470D-80AC-DB95FB80F121}"/>
    <cellStyle name="Millares 6 3 2 3 4 5" xfId="45820" xr:uid="{7463AAE9-3D7E-4B6E-A5FA-4A89C46B7434}"/>
    <cellStyle name="Millares 6 3 2 3 5" xfId="3208" xr:uid="{548E2DEA-8A0E-4995-BF2F-E7CA6BE7FA82}"/>
    <cellStyle name="Millares 6 3 2 3 5 2" xfId="11474" xr:uid="{DFE3768D-740E-4B51-A0A6-45EE384881AB}"/>
    <cellStyle name="Millares 6 3 2 3 5 2 2" xfId="32977" xr:uid="{562C3C86-4C4B-453F-8C05-7FF3183000DC}"/>
    <cellStyle name="Millares 6 3 2 3 5 3" xfId="18109" xr:uid="{9814FA75-69A5-4F9B-8B81-4DB6D25450F6}"/>
    <cellStyle name="Millares 6 3 2 3 5 3 2" xfId="39612" xr:uid="{B0DD1AF4-220C-4425-9A2D-D2A6A9312AE5}"/>
    <cellStyle name="Millares 6 3 2 3 5 4" xfId="24714" xr:uid="{1F0CE92B-549B-4A5E-BE01-C96C4E8CB73F}"/>
    <cellStyle name="Millares 6 3 2 3 5 5" xfId="46217" xr:uid="{A2573ABF-30D5-4C07-97E8-E0C06D0190F3}"/>
    <cellStyle name="Millares 6 3 2 3 6" xfId="4955" xr:uid="{2AE7BE30-1D0E-43D7-8EE5-2FACAFDFC56E}"/>
    <cellStyle name="Millares 6 3 2 3 6 2" xfId="13221" xr:uid="{06A948C1-87EA-4024-BA7B-9C4E59FEE7E4}"/>
    <cellStyle name="Millares 6 3 2 3 6 2 2" xfId="34724" xr:uid="{D774B4FA-40DA-426F-B468-B857C43BB679}"/>
    <cellStyle name="Millares 6 3 2 3 6 3" xfId="19856" xr:uid="{04919AA4-D6DB-4A88-BF07-2F05BADBF50C}"/>
    <cellStyle name="Millares 6 3 2 3 6 3 2" xfId="41359" xr:uid="{C8BDAC5D-EDFD-469A-B84C-671EB6856BCD}"/>
    <cellStyle name="Millares 6 3 2 3 6 4" xfId="26461" xr:uid="{AA46545B-FE3F-43A0-BC01-665FF83B75E7}"/>
    <cellStyle name="Millares 6 3 2 3 6 5" xfId="47964" xr:uid="{BAB39329-C3EB-41AD-90B9-E5E13EA2F76B}"/>
    <cellStyle name="Millares 6 3 2 3 7" xfId="5347" xr:uid="{3A596425-7BFD-4982-8676-C3EE5EB49666}"/>
    <cellStyle name="Millares 6 3 2 3 7 2" xfId="13613" xr:uid="{7C2A221D-30E3-47E4-AE24-C6747E35C926}"/>
    <cellStyle name="Millares 6 3 2 3 7 2 2" xfId="35116" xr:uid="{C2FB6C18-A1D6-461D-9988-85B469B51201}"/>
    <cellStyle name="Millares 6 3 2 3 7 3" xfId="20248" xr:uid="{52D1BE2E-181D-4570-91D6-6F6E73690DCF}"/>
    <cellStyle name="Millares 6 3 2 3 7 3 2" xfId="41751" xr:uid="{B7F5547B-4C89-4B42-BD39-B39D247BEE42}"/>
    <cellStyle name="Millares 6 3 2 3 7 4" xfId="26853" xr:uid="{4B3F054C-8321-4D88-B0D4-605686531E37}"/>
    <cellStyle name="Millares 6 3 2 3 7 5" xfId="48356" xr:uid="{A3BF578D-66A7-4D7C-A624-60093F835677}"/>
    <cellStyle name="Millares 6 3 2 3 8" xfId="6988" xr:uid="{DE008A55-B040-451A-831D-AAB19A2D9874}"/>
    <cellStyle name="Millares 6 3 2 3 8 2" xfId="28491" xr:uid="{282A6331-8E8B-4A32-98B2-213C347D4ED0}"/>
    <cellStyle name="Millares 6 3 2 3 9" xfId="8644" xr:uid="{6D2D7A3A-AEA9-49E6-929A-2FEFF0844281}"/>
    <cellStyle name="Millares 6 3 2 3 9 2" xfId="30147" xr:uid="{BD66D660-A573-4F96-A5E4-2020D9A09FD3}"/>
    <cellStyle name="Millares 6 3 2 4" xfId="661" xr:uid="{36EB05EB-AAC0-432D-899B-DDAEFAA26448}"/>
    <cellStyle name="Millares 6 3 2 4 10" xfId="43670" xr:uid="{6087A53F-8BAD-4733-99AD-E8067F5FE970}"/>
    <cellStyle name="Millares 6 3 2 4 2" xfId="1607" xr:uid="{AD21359F-F0C3-4A00-81BA-0A2CA6E26E41}"/>
    <cellStyle name="Millares 6 3 2 4 2 2" xfId="4436" xr:uid="{D4B31D93-5AEB-4A15-AE8C-2C98FF1B4868}"/>
    <cellStyle name="Millares 6 3 2 4 2 2 2" xfId="12702" xr:uid="{AFDB4EEB-6E9D-4CCC-8A28-0056FF52C8A1}"/>
    <cellStyle name="Millares 6 3 2 4 2 2 2 2" xfId="34205" xr:uid="{91BB4511-38F3-474B-98F9-B26DA7CD8C32}"/>
    <cellStyle name="Millares 6 3 2 4 2 2 3" xfId="19337" xr:uid="{47F948DB-F6CD-4765-A2A4-4A8FFDA9D6CA}"/>
    <cellStyle name="Millares 6 3 2 4 2 2 3 2" xfId="40840" xr:uid="{A0FD7174-2397-4B01-A815-30C105122F4E}"/>
    <cellStyle name="Millares 6 3 2 4 2 2 4" xfId="25942" xr:uid="{BA753299-7427-4A86-A9C5-582BEBFB80D1}"/>
    <cellStyle name="Millares 6 3 2 4 2 2 5" xfId="47445" xr:uid="{12F56700-1FC7-45F5-87B0-2865A7F38BDA}"/>
    <cellStyle name="Millares 6 3 2 4 2 3" xfId="6575" xr:uid="{8C4FAB7E-8897-4F27-8DA0-D4D8C3B7D1F2}"/>
    <cellStyle name="Millares 6 3 2 4 2 3 2" xfId="14841" xr:uid="{14B77EE9-581B-4049-B5C5-A38A4DBFE202}"/>
    <cellStyle name="Millares 6 3 2 4 2 3 2 2" xfId="36344" xr:uid="{4420188E-7730-42F8-90C3-B399937FDD31}"/>
    <cellStyle name="Millares 6 3 2 4 2 3 3" xfId="21476" xr:uid="{72BD2CCE-BB1E-4BDF-915F-A862BAB21550}"/>
    <cellStyle name="Millares 6 3 2 4 2 3 3 2" xfId="42979" xr:uid="{C22904E7-66DE-47FE-8766-1C6976FBC6AB}"/>
    <cellStyle name="Millares 6 3 2 4 2 3 4" xfId="28081" xr:uid="{5411D9C7-3B5E-4EAD-BC58-79D43416E504}"/>
    <cellStyle name="Millares 6 3 2 4 2 3 5" xfId="49584" xr:uid="{84ECB8B6-AB74-4FC1-A16E-6799E291C93E}"/>
    <cellStyle name="Millares 6 3 2 4 2 4" xfId="8216" xr:uid="{28BFC44B-F2F7-469B-8D69-69B6FE8CD387}"/>
    <cellStyle name="Millares 6 3 2 4 2 4 2" xfId="29719" xr:uid="{BFF6E1F3-ADB2-4986-B05F-4E9021D1B66B}"/>
    <cellStyle name="Millares 6 3 2 4 2 5" xfId="9873" xr:uid="{9F5BD302-26C8-40F3-852D-BD4DC33F172C}"/>
    <cellStyle name="Millares 6 3 2 4 2 5 2" xfId="31376" xr:uid="{39A61A00-2411-458D-9BA1-326756AE7437}"/>
    <cellStyle name="Millares 6 3 2 4 2 6" xfId="16508" xr:uid="{F7635694-BD84-4787-A4D7-BFB3C9D3FB56}"/>
    <cellStyle name="Millares 6 3 2 4 2 6 2" xfId="38011" xr:uid="{1579AD64-2988-4B0F-A4A4-E3DAB98EF49B}"/>
    <cellStyle name="Millares 6 3 2 4 2 7" xfId="23113" xr:uid="{223BBF15-6224-418F-89A7-CDB083895430}"/>
    <cellStyle name="Millares 6 3 2 4 2 8" xfId="44616" xr:uid="{ED7706F4-CB4B-4E35-B49A-2C3D6EF55744}"/>
    <cellStyle name="Millares 6 3 2 4 3" xfId="2294" xr:uid="{A4B72FF2-9CDF-42B8-87B9-F56E4F0DE174}"/>
    <cellStyle name="Millares 6 3 2 4 3 2" xfId="10560" xr:uid="{CFAC8B35-ED04-4EBF-BFF8-06B9AA0EDA5C}"/>
    <cellStyle name="Millares 6 3 2 4 3 2 2" xfId="32063" xr:uid="{C324348B-1D39-4813-A51F-41AB8AD0FD2C}"/>
    <cellStyle name="Millares 6 3 2 4 3 3" xfId="17195" xr:uid="{52165E84-5568-475B-A271-2A9A0713AF66}"/>
    <cellStyle name="Millares 6 3 2 4 3 3 2" xfId="38698" xr:uid="{7CB6D84A-12F2-4440-84EC-ED63C5FD121B}"/>
    <cellStyle name="Millares 6 3 2 4 3 4" xfId="23800" xr:uid="{9F231BA1-0EDF-4750-9415-19C5A1D2683A}"/>
    <cellStyle name="Millares 6 3 2 4 3 5" xfId="45303" xr:uid="{62399EE1-7EEC-4A0D-B6C0-F6AE0601A0C8}"/>
    <cellStyle name="Millares 6 3 2 4 4" xfId="3490" xr:uid="{584AE5CD-9B6B-4914-A54D-229E937CFED9}"/>
    <cellStyle name="Millares 6 3 2 4 4 2" xfId="11756" xr:uid="{A9BC8242-AAB9-4F0A-B0D4-B09EE9E636F8}"/>
    <cellStyle name="Millares 6 3 2 4 4 2 2" xfId="33259" xr:uid="{5660C505-82AF-4853-96B5-F6A95FDC68CD}"/>
    <cellStyle name="Millares 6 3 2 4 4 3" xfId="18391" xr:uid="{E9DDCEBF-4D9F-45C1-B946-55E63E30A882}"/>
    <cellStyle name="Millares 6 3 2 4 4 3 2" xfId="39894" xr:uid="{D912FADF-0159-4BDE-86DB-3E7B8CAD43CE}"/>
    <cellStyle name="Millares 6 3 2 4 4 4" xfId="24996" xr:uid="{CB56C4C4-DD4E-467C-B21E-08386D30377F}"/>
    <cellStyle name="Millares 6 3 2 4 4 5" xfId="46499" xr:uid="{BF0DEB8E-2FC5-41AB-A565-B7E8429160A1}"/>
    <cellStyle name="Millares 6 3 2 4 5" xfId="5629" xr:uid="{DC470B72-39C3-4919-B200-5D52CE3154EB}"/>
    <cellStyle name="Millares 6 3 2 4 5 2" xfId="13895" xr:uid="{CAEA611F-2EE1-4AD8-A8B7-0015C16BC718}"/>
    <cellStyle name="Millares 6 3 2 4 5 2 2" xfId="35398" xr:uid="{34452A0E-3F63-4656-A48E-D85066D93B9C}"/>
    <cellStyle name="Millares 6 3 2 4 5 3" xfId="20530" xr:uid="{DF5BE140-0468-40BA-B55D-09BD28DEFB5D}"/>
    <cellStyle name="Millares 6 3 2 4 5 3 2" xfId="42033" xr:uid="{88A21CAF-DEF8-4F57-A342-8CF6D32C44B4}"/>
    <cellStyle name="Millares 6 3 2 4 5 4" xfId="27135" xr:uid="{4C455D65-263F-467A-B1C1-A237F9FB010E}"/>
    <cellStyle name="Millares 6 3 2 4 5 5" xfId="48638" xr:uid="{B3EA0E72-7783-4170-A9EA-5A402BB39B21}"/>
    <cellStyle name="Millares 6 3 2 4 6" xfId="7270" xr:uid="{3DA42D29-4ABB-4EBE-B02E-F8EB51E37225}"/>
    <cellStyle name="Millares 6 3 2 4 6 2" xfId="28773" xr:uid="{A0F441B4-0D68-435F-BA8F-EF358EC3BDB2}"/>
    <cellStyle name="Millares 6 3 2 4 7" xfId="8927" xr:uid="{D66C818B-A9D3-43C7-BFB0-C16691479FCC}"/>
    <cellStyle name="Millares 6 3 2 4 7 2" xfId="30430" xr:uid="{076EA1D1-67DE-40F6-B49B-9DD7527B1B04}"/>
    <cellStyle name="Millares 6 3 2 4 8" xfId="15562" xr:uid="{2A0CA2ED-AA6C-441F-A186-165853B37219}"/>
    <cellStyle name="Millares 6 3 2 4 8 2" xfId="37065" xr:uid="{782714DE-14E1-480A-9023-BE2B0AE2FDB6}"/>
    <cellStyle name="Millares 6 3 2 4 9" xfId="22167" xr:uid="{2FBD6C75-099E-4477-9E44-98235518C9A5}"/>
    <cellStyle name="Millares 6 3 2 5" xfId="929" xr:uid="{C10A7DE4-F3D5-4C51-9224-C6E93A95597B}"/>
    <cellStyle name="Millares 6 3 2 5 2" xfId="3758" xr:uid="{E3961379-3BCD-4FB4-8D54-D8A3D0268007}"/>
    <cellStyle name="Millares 6 3 2 5 2 2" xfId="12024" xr:uid="{5B03F7E0-CE87-4027-A655-C3689221BB59}"/>
    <cellStyle name="Millares 6 3 2 5 2 2 2" xfId="33527" xr:uid="{D2079D56-F734-4E2B-85BF-EE57B18A1F59}"/>
    <cellStyle name="Millares 6 3 2 5 2 3" xfId="18659" xr:uid="{32DAC95D-F35C-4196-BEBB-AA03EA77D1BD}"/>
    <cellStyle name="Millares 6 3 2 5 2 3 2" xfId="40162" xr:uid="{EC6A0CBA-13D9-4105-91E8-638376EB80EE}"/>
    <cellStyle name="Millares 6 3 2 5 2 4" xfId="25264" xr:uid="{729E28D5-3E2C-4F9D-B197-71229435509B}"/>
    <cellStyle name="Millares 6 3 2 5 2 5" xfId="46767" xr:uid="{5C7115A0-EA47-46B5-B288-874BDDBA404A}"/>
    <cellStyle name="Millares 6 3 2 5 3" xfId="5897" xr:uid="{61CB6CEE-E954-49C6-B8CC-ACB48902EB83}"/>
    <cellStyle name="Millares 6 3 2 5 3 2" xfId="14163" xr:uid="{B780E6D0-ED1F-40A6-813F-E9B5239504C0}"/>
    <cellStyle name="Millares 6 3 2 5 3 2 2" xfId="35666" xr:uid="{968E8634-1F63-4B0F-985A-B6F20089A145}"/>
    <cellStyle name="Millares 6 3 2 5 3 3" xfId="20798" xr:uid="{6DE753E0-6DC3-4E5A-986B-EEB42AD69DE5}"/>
    <cellStyle name="Millares 6 3 2 5 3 3 2" xfId="42301" xr:uid="{1451264C-6C69-42C8-A90A-4D66FE3FBCFE}"/>
    <cellStyle name="Millares 6 3 2 5 3 4" xfId="27403" xr:uid="{E6684F61-4537-433F-A9D6-4382BC5C5A24}"/>
    <cellStyle name="Millares 6 3 2 5 3 5" xfId="48906" xr:uid="{D8C33190-953A-4F44-A96F-4C7F6735E464}"/>
    <cellStyle name="Millares 6 3 2 5 4" xfId="7538" xr:uid="{2D19AC1A-6561-4EA8-A024-4106978C6168}"/>
    <cellStyle name="Millares 6 3 2 5 4 2" xfId="29041" xr:uid="{368CBDC6-41A1-438F-B6B1-08051B1814DA}"/>
    <cellStyle name="Millares 6 3 2 5 5" xfId="9195" xr:uid="{9F676AA3-C845-4EDA-AA7B-E1C340D216B6}"/>
    <cellStyle name="Millares 6 3 2 5 5 2" xfId="30698" xr:uid="{B5D55B0D-11E7-4BB3-8080-A11638429951}"/>
    <cellStyle name="Millares 6 3 2 5 6" xfId="15830" xr:uid="{40F0530B-F437-4444-87A7-3B0E34048859}"/>
    <cellStyle name="Millares 6 3 2 5 6 2" xfId="37333" xr:uid="{C6F05AAA-3B0F-4DB4-A405-92C0405E54C3}"/>
    <cellStyle name="Millares 6 3 2 5 7" xfId="22435" xr:uid="{F94768D3-C93B-4939-819B-D1954DC40A36}"/>
    <cellStyle name="Millares 6 3 2 5 8" xfId="43938" xr:uid="{385C51AE-5AFF-43EA-BA4F-3A2CDA5ECBBC}"/>
    <cellStyle name="Millares 6 3 2 6" xfId="1190" xr:uid="{4135876B-9BFE-41BF-8F66-F9B6D595BEB2}"/>
    <cellStyle name="Millares 6 3 2 6 2" xfId="4019" xr:uid="{02D7C428-4729-4448-967A-FBC23BC48341}"/>
    <cellStyle name="Millares 6 3 2 6 2 2" xfId="12285" xr:uid="{F2B4C7A5-DE26-48A8-9ABC-02FB7D958056}"/>
    <cellStyle name="Millares 6 3 2 6 2 2 2" xfId="33788" xr:uid="{8EB5CD0A-FBDB-4204-AC70-CEB64D0E4419}"/>
    <cellStyle name="Millares 6 3 2 6 2 3" xfId="18920" xr:uid="{B36C9FDC-F1A4-42C3-B894-6D614ABE28AA}"/>
    <cellStyle name="Millares 6 3 2 6 2 3 2" xfId="40423" xr:uid="{5CA71C72-1811-41AE-8B23-9DC55B871FAF}"/>
    <cellStyle name="Millares 6 3 2 6 2 4" xfId="25525" xr:uid="{168B13F4-EFB4-44E0-BD3E-4237419E7ABB}"/>
    <cellStyle name="Millares 6 3 2 6 2 5" xfId="47028" xr:uid="{F97A80E1-218F-4323-AF0A-9806490DB07F}"/>
    <cellStyle name="Millares 6 3 2 6 3" xfId="6158" xr:uid="{F24291A5-28A9-4DED-AC00-88E78D51F1E7}"/>
    <cellStyle name="Millares 6 3 2 6 3 2" xfId="14424" xr:uid="{20EC6357-F448-480E-B2C0-CC5418D1F82B}"/>
    <cellStyle name="Millares 6 3 2 6 3 2 2" xfId="35927" xr:uid="{3A902098-4DF3-41FD-9CC9-F2F16D8DEC86}"/>
    <cellStyle name="Millares 6 3 2 6 3 3" xfId="21059" xr:uid="{7C426B1F-D0D9-44AA-B214-152B381BA88C}"/>
    <cellStyle name="Millares 6 3 2 6 3 3 2" xfId="42562" xr:uid="{3263F571-394C-4F11-8D92-B748818B3DDB}"/>
    <cellStyle name="Millares 6 3 2 6 3 4" xfId="27664" xr:uid="{AF01A340-DD58-4C23-8821-F7741E528460}"/>
    <cellStyle name="Millares 6 3 2 6 3 5" xfId="49167" xr:uid="{7D4A2004-0288-4CAC-8832-59C5ABEBB150}"/>
    <cellStyle name="Millares 6 3 2 6 4" xfId="7799" xr:uid="{23882AA5-7416-4177-BA94-F4CD3920E639}"/>
    <cellStyle name="Millares 6 3 2 6 4 2" xfId="29302" xr:uid="{551AAD92-EE17-43CA-BC34-0ED4B1B69BEE}"/>
    <cellStyle name="Millares 6 3 2 6 5" xfId="9456" xr:uid="{B206FD61-DD03-46DC-8572-226E9CDB5C1F}"/>
    <cellStyle name="Millares 6 3 2 6 5 2" xfId="30959" xr:uid="{F6CA2EAE-9EF0-4107-9C2F-0CFF76A2DEA4}"/>
    <cellStyle name="Millares 6 3 2 6 6" xfId="16091" xr:uid="{F104D5B0-9292-4D7B-A86A-6AA87EABAD03}"/>
    <cellStyle name="Millares 6 3 2 6 6 2" xfId="37594" xr:uid="{82557F5F-1063-4DA7-8BEB-0243A06F3C5C}"/>
    <cellStyle name="Millares 6 3 2 6 7" xfId="22696" xr:uid="{7B64FAE5-5EC6-4F7F-A8CA-CCBBB11F53CD}"/>
    <cellStyle name="Millares 6 3 2 6 8" xfId="44199" xr:uid="{AED35C99-F620-48E6-88A6-C76A8DE08489}"/>
    <cellStyle name="Millares 6 3 2 7" xfId="1878" xr:uid="{FE0639C5-826D-4164-9839-00EC482D0DEA}"/>
    <cellStyle name="Millares 6 3 2 7 2" xfId="10144" xr:uid="{10308EC5-81A0-4042-95AE-B0B89DE054B2}"/>
    <cellStyle name="Millares 6 3 2 7 2 2" xfId="31647" xr:uid="{EA35B392-D5C2-4B6C-A3D6-9F7F94264102}"/>
    <cellStyle name="Millares 6 3 2 7 3" xfId="16779" xr:uid="{E970C362-3CA7-427E-8C17-08F4F2650348}"/>
    <cellStyle name="Millares 6 3 2 7 3 2" xfId="38282" xr:uid="{3D72F979-0385-4F9D-B988-63D41EB9D2AE}"/>
    <cellStyle name="Millares 6 3 2 7 4" xfId="23384" xr:uid="{F4488608-9CAD-46C4-81F9-FBE17E4BA7C8}"/>
    <cellStyle name="Millares 6 3 2 7 5" xfId="44887" xr:uid="{C322A1FF-3793-4741-A54C-B6BE5EE4C0EA}"/>
    <cellStyle name="Millares 6 3 2 8" xfId="2563" xr:uid="{27E10B2F-6E55-4ADF-A841-73809A224820}"/>
    <cellStyle name="Millares 6 3 2 8 2" xfId="10829" xr:uid="{649249D4-3463-40B7-AD20-09CBA51E31F1}"/>
    <cellStyle name="Millares 6 3 2 8 2 2" xfId="32332" xr:uid="{48BBCF3E-585B-4C35-B381-8BF32A2A4780}"/>
    <cellStyle name="Millares 6 3 2 8 3" xfId="17464" xr:uid="{F434A0CA-DDC2-41E9-A7E5-C74D41D78358}"/>
    <cellStyle name="Millares 6 3 2 8 3 2" xfId="38967" xr:uid="{3102B64A-5DFE-4F2B-8B7F-5A154CCF3A2E}"/>
    <cellStyle name="Millares 6 3 2 8 4" xfId="24069" xr:uid="{6C216A34-FFAB-4657-B0FB-2B5DBA1FFE29}"/>
    <cellStyle name="Millares 6 3 2 8 5" xfId="45572" xr:uid="{91642040-FC4A-4ADD-AE4B-E928041802D0}"/>
    <cellStyle name="Millares 6 3 2 9" xfId="3074" xr:uid="{D573795C-13BE-4C61-AF58-E897CEA9823E}"/>
    <cellStyle name="Millares 6 3 2 9 2" xfId="11340" xr:uid="{6103C327-E854-4A97-97DE-D289646F2FEF}"/>
    <cellStyle name="Millares 6 3 2 9 2 2" xfId="32843" xr:uid="{13DF7663-2880-491E-A122-157A0664FF4D}"/>
    <cellStyle name="Millares 6 3 2 9 3" xfId="17975" xr:uid="{E7E9756F-2CBF-4F02-9C49-2AB258AB3A48}"/>
    <cellStyle name="Millares 6 3 2 9 3 2" xfId="39478" xr:uid="{A8EC42C2-6664-40B7-8F8A-5EEFF114A432}"/>
    <cellStyle name="Millares 6 3 2 9 4" xfId="24580" xr:uid="{2FB68D12-987B-471C-B07B-6FAF10E109A1}"/>
    <cellStyle name="Millares 6 3 2 9 5" xfId="46083" xr:uid="{C3F2E092-A5D2-4FD6-AD0A-2993E64D031D}"/>
    <cellStyle name="Millares 6 3 3" xfId="467" xr:uid="{2D05CF0E-6118-4320-A1AF-B1E3B7767798}"/>
    <cellStyle name="Millares 6 3 3 10" xfId="7078" xr:uid="{BAABAF47-6391-469C-B8A4-902AFC14531C}"/>
    <cellStyle name="Millares 6 3 3 10 2" xfId="28581" xr:uid="{AD2C4C8F-FFB7-4CB3-8A79-97038E66B4B1}"/>
    <cellStyle name="Millares 6 3 3 11" xfId="8734" xr:uid="{2C4A999F-2DA7-493D-949A-D521D4A696D4}"/>
    <cellStyle name="Millares 6 3 3 11 2" xfId="30237" xr:uid="{E4B0081C-9E9B-4821-A805-41E75CD7CBBC}"/>
    <cellStyle name="Millares 6 3 3 12" xfId="15370" xr:uid="{7151857F-5995-4558-A924-64D4906D979C}"/>
    <cellStyle name="Millares 6 3 3 12 2" xfId="36873" xr:uid="{FF14D01B-7CE8-4E50-9F9D-09DD67E3DCCA}"/>
    <cellStyle name="Millares 6 3 3 13" xfId="21975" xr:uid="{C4B4E32A-C0C1-4612-BCD4-162BE6BB71B9}"/>
    <cellStyle name="Millares 6 3 3 14" xfId="43478" xr:uid="{5C21B9C5-303E-48C5-BE02-A4DDBFFEDEB0}"/>
    <cellStyle name="Millares 6 3 3 2" xfId="749" xr:uid="{76740B74-2E97-4501-B04B-A680CA6AE1FC}"/>
    <cellStyle name="Millares 6 3 3 2 10" xfId="15650" xr:uid="{BA06D461-6508-42B3-BB11-B989DC772E78}"/>
    <cellStyle name="Millares 6 3 3 2 10 2" xfId="37153" xr:uid="{0437C95D-8123-4704-B516-4DA7B8572DA0}"/>
    <cellStyle name="Millares 6 3 3 2 11" xfId="22255" xr:uid="{B5058D54-C3C0-4DD8-826F-3D43236650B5}"/>
    <cellStyle name="Millares 6 3 3 2 12" xfId="43758" xr:uid="{8CD48B78-5D16-4A90-96F4-99DAF9F9FF00}"/>
    <cellStyle name="Millares 6 3 3 2 2" xfId="1695" xr:uid="{AFC3AD96-B4AF-4C66-AF06-744E26932DBC}"/>
    <cellStyle name="Millares 6 3 3 2 2 2" xfId="4524" xr:uid="{C3BE5934-2F13-4ADB-B91D-A896729711B0}"/>
    <cellStyle name="Millares 6 3 3 2 2 2 2" xfId="12790" xr:uid="{CE301D9D-857A-4DC2-B6A2-D6FDE96DA932}"/>
    <cellStyle name="Millares 6 3 3 2 2 2 2 2" xfId="34293" xr:uid="{8DB37D7E-E631-4D7F-8DFD-C9B250C507D6}"/>
    <cellStyle name="Millares 6 3 3 2 2 2 3" xfId="19425" xr:uid="{5736D8D2-C7F0-4E99-8A46-FB1835DFBB8F}"/>
    <cellStyle name="Millares 6 3 3 2 2 2 3 2" xfId="40928" xr:uid="{488E0219-BE81-4DE6-8069-CD7C1D8A73E7}"/>
    <cellStyle name="Millares 6 3 3 2 2 2 4" xfId="26030" xr:uid="{C3F5D58A-65AD-4386-BA3D-728095EE56D4}"/>
    <cellStyle name="Millares 6 3 3 2 2 2 5" xfId="47533" xr:uid="{BFD975D1-1BD4-4E17-9C44-19877F11A05A}"/>
    <cellStyle name="Millares 6 3 3 2 2 3" xfId="6663" xr:uid="{6F9A577C-44A7-4CB3-8050-F1B50832F038}"/>
    <cellStyle name="Millares 6 3 3 2 2 3 2" xfId="14929" xr:uid="{1E165509-72E0-45EB-A417-AB695DE0D57B}"/>
    <cellStyle name="Millares 6 3 3 2 2 3 2 2" xfId="36432" xr:uid="{9590FCE1-DE49-4E9B-A653-4CE83940B26B}"/>
    <cellStyle name="Millares 6 3 3 2 2 3 3" xfId="21564" xr:uid="{48B83AAD-9AD6-4244-A1E2-110D4B786DE0}"/>
    <cellStyle name="Millares 6 3 3 2 2 3 3 2" xfId="43067" xr:uid="{CEDE6802-61FA-4D67-836F-92A20B626A44}"/>
    <cellStyle name="Millares 6 3 3 2 2 3 4" xfId="28169" xr:uid="{0F296152-4B51-4A0A-9713-C00668B9B2BE}"/>
    <cellStyle name="Millares 6 3 3 2 2 3 5" xfId="49672" xr:uid="{2D704F3F-9E3E-4740-B0DA-589A12431BA3}"/>
    <cellStyle name="Millares 6 3 3 2 2 4" xfId="8304" xr:uid="{E4BBC540-49BF-4A92-8B9A-FEB2F91EB973}"/>
    <cellStyle name="Millares 6 3 3 2 2 4 2" xfId="29807" xr:uid="{043E17B5-D183-438B-B2B2-AC014715FC0D}"/>
    <cellStyle name="Millares 6 3 3 2 2 5" xfId="9961" xr:uid="{2E683CA0-4CF4-431F-BC21-C05358A184F8}"/>
    <cellStyle name="Millares 6 3 3 2 2 5 2" xfId="31464" xr:uid="{4F4653B5-6979-43BD-9437-C048C2730E80}"/>
    <cellStyle name="Millares 6 3 3 2 2 6" xfId="16596" xr:uid="{98CAB859-B09F-4B80-8A3C-B535BDC370B2}"/>
    <cellStyle name="Millares 6 3 3 2 2 6 2" xfId="38099" xr:uid="{9ACE03CE-E371-46AC-8692-2541085B15DE}"/>
    <cellStyle name="Millares 6 3 3 2 2 7" xfId="23201" xr:uid="{25F785D1-9AEE-4A68-BE74-2EF3C0402194}"/>
    <cellStyle name="Millares 6 3 3 2 2 8" xfId="44704" xr:uid="{6BC830B1-AB9D-4CF1-A1FD-4CB4C0A85267}"/>
    <cellStyle name="Millares 6 3 3 2 3" xfId="2382" xr:uid="{82F9C5F2-6AB7-429A-8CD6-839B8875AFB6}"/>
    <cellStyle name="Millares 6 3 3 2 3 2" xfId="10648" xr:uid="{18F1D740-7EB9-4A56-B70C-743597015AA3}"/>
    <cellStyle name="Millares 6 3 3 2 3 2 2" xfId="32151" xr:uid="{B25EBF4B-8EF0-41BF-96E9-43AC2F810AA9}"/>
    <cellStyle name="Millares 6 3 3 2 3 3" xfId="17283" xr:uid="{99A0CB95-29AF-4380-848E-6D0C42E50DD9}"/>
    <cellStyle name="Millares 6 3 3 2 3 3 2" xfId="38786" xr:uid="{35C79E23-617A-49DA-BD70-027F600B3E8F}"/>
    <cellStyle name="Millares 6 3 3 2 3 4" xfId="23888" xr:uid="{29D0CCD4-7EAC-4CBD-A994-F90D8FAB72AB}"/>
    <cellStyle name="Millares 6 3 3 2 3 5" xfId="45391" xr:uid="{42DCD826-8287-43E3-9D82-2461B4C94B5C}"/>
    <cellStyle name="Millares 6 3 3 2 4" xfId="2899" xr:uid="{B1CB8ADA-C770-4D78-AC5A-307F1CA9D2C7}"/>
    <cellStyle name="Millares 6 3 3 2 4 2" xfId="11165" xr:uid="{A049B1BB-5847-40E2-B760-419B375A006E}"/>
    <cellStyle name="Millares 6 3 3 2 4 2 2" xfId="32668" xr:uid="{F903EE9E-0F26-423F-9D51-7FDF2F26DEF9}"/>
    <cellStyle name="Millares 6 3 3 2 4 3" xfId="17800" xr:uid="{B3509441-17B1-4806-9572-FE35CFD11D3B}"/>
    <cellStyle name="Millares 6 3 3 2 4 3 2" xfId="39303" xr:uid="{CE57C3E9-2685-4479-856C-48ACA939FF78}"/>
    <cellStyle name="Millares 6 3 3 2 4 4" xfId="24405" xr:uid="{79271800-FD9D-44E6-8AD9-A57BBEF48066}"/>
    <cellStyle name="Millares 6 3 3 2 4 5" xfId="45908" xr:uid="{9924C079-7DDF-4200-A3DF-6C02A69D03DE}"/>
    <cellStyle name="Millares 6 3 3 2 5" xfId="3578" xr:uid="{5E0A144C-D367-40DC-A856-F971FFA450D0}"/>
    <cellStyle name="Millares 6 3 3 2 5 2" xfId="11844" xr:uid="{0652D583-FD17-4C0C-AF62-125EA0CC633F}"/>
    <cellStyle name="Millares 6 3 3 2 5 2 2" xfId="33347" xr:uid="{1EBC9EE4-E9D4-4DD5-AF85-2C294C92CE35}"/>
    <cellStyle name="Millares 6 3 3 2 5 3" xfId="18479" xr:uid="{95CD8811-3BE5-4B20-931E-3EB31A92FFA3}"/>
    <cellStyle name="Millares 6 3 3 2 5 3 2" xfId="39982" xr:uid="{8165ECDC-E7B9-4DA5-940F-12CB0BEBECC2}"/>
    <cellStyle name="Millares 6 3 3 2 5 4" xfId="25084" xr:uid="{22D9ABAC-323D-4C18-82A1-219DE8640670}"/>
    <cellStyle name="Millares 6 3 3 2 5 5" xfId="46587" xr:uid="{A488AC83-750C-451A-8A76-C95FF62B1842}"/>
    <cellStyle name="Millares 6 3 3 2 6" xfId="5043" xr:uid="{2C75A2E5-E563-4C3B-BEEF-AEEC740451DD}"/>
    <cellStyle name="Millares 6 3 3 2 6 2" xfId="13309" xr:uid="{621D52BC-65B8-43C6-925E-93FBA8EEAC55}"/>
    <cellStyle name="Millares 6 3 3 2 6 2 2" xfId="34812" xr:uid="{7DD62E9C-7246-4DD7-84EC-1DA876FD02CA}"/>
    <cellStyle name="Millares 6 3 3 2 6 3" xfId="19944" xr:uid="{8C3B1BD0-184F-4D3A-B689-C44FFCCE88AC}"/>
    <cellStyle name="Millares 6 3 3 2 6 3 2" xfId="41447" xr:uid="{F1170870-CAB9-4ED5-8EC0-65B9DC42393D}"/>
    <cellStyle name="Millares 6 3 3 2 6 4" xfId="26549" xr:uid="{2DC0A378-1848-42B8-8A5B-24D5A242D128}"/>
    <cellStyle name="Millares 6 3 3 2 6 5" xfId="48052" xr:uid="{4604BE77-E331-4519-995E-8FD3EEB5526A}"/>
    <cellStyle name="Millares 6 3 3 2 7" xfId="5717" xr:uid="{01D487C9-3D3E-4C36-B5B4-963975D85A15}"/>
    <cellStyle name="Millares 6 3 3 2 7 2" xfId="13983" xr:uid="{56C483EC-9D82-4AC0-87D7-F503ABEF8B0C}"/>
    <cellStyle name="Millares 6 3 3 2 7 2 2" xfId="35486" xr:uid="{DDB78C48-0FF0-434D-B721-23ABA2F029BD}"/>
    <cellStyle name="Millares 6 3 3 2 7 3" xfId="20618" xr:uid="{CFFA446D-3E39-4A53-A82B-9998DCF3B8E6}"/>
    <cellStyle name="Millares 6 3 3 2 7 3 2" xfId="42121" xr:uid="{692BF9B9-163B-4A8B-A8F1-64B1E670F0FF}"/>
    <cellStyle name="Millares 6 3 3 2 7 4" xfId="27223" xr:uid="{754CCA4F-778B-4449-A10C-374900096195}"/>
    <cellStyle name="Millares 6 3 3 2 7 5" xfId="48726" xr:uid="{A1742E07-525B-4C10-B87F-FAD510EF0EAA}"/>
    <cellStyle name="Millares 6 3 3 2 8" xfId="7358" xr:uid="{40F62B6A-256B-4C18-AFF3-F1795565FD6C}"/>
    <cellStyle name="Millares 6 3 3 2 8 2" xfId="28861" xr:uid="{B6463E31-A4D6-4144-90EE-5F453BE0EFA4}"/>
    <cellStyle name="Millares 6 3 3 2 9" xfId="9015" xr:uid="{0CEF2867-2ED0-4A53-B4C4-4D06ECD41723}"/>
    <cellStyle name="Millares 6 3 3 2 9 2" xfId="30518" xr:uid="{37EEA39E-BB5C-4312-836C-AF3C5D9BA949}"/>
    <cellStyle name="Millares 6 3 3 3" xfId="1019" xr:uid="{AFDA74DF-C366-4EA7-9693-A615DB1151EF}"/>
    <cellStyle name="Millares 6 3 3 3 2" xfId="3848" xr:uid="{8A9D3A3D-EE19-4E37-9948-F3E6DB3F6EDF}"/>
    <cellStyle name="Millares 6 3 3 3 2 2" xfId="12114" xr:uid="{7FC1B743-DE77-4A4F-BEEB-2B96635C34DC}"/>
    <cellStyle name="Millares 6 3 3 3 2 2 2" xfId="33617" xr:uid="{94401EEE-65B0-421E-B418-041142465415}"/>
    <cellStyle name="Millares 6 3 3 3 2 3" xfId="18749" xr:uid="{564FBB94-7720-4293-8811-F86F6A184DF2}"/>
    <cellStyle name="Millares 6 3 3 3 2 3 2" xfId="40252" xr:uid="{E48EB486-EECF-4E67-86B3-211D3B3BC548}"/>
    <cellStyle name="Millares 6 3 3 3 2 4" xfId="25354" xr:uid="{36D7AF43-FBA3-441C-997A-28770862EF10}"/>
    <cellStyle name="Millares 6 3 3 3 2 5" xfId="46857" xr:uid="{AC4DCAC7-8BAB-4CEE-A6B1-EF1669C81C41}"/>
    <cellStyle name="Millares 6 3 3 3 3" xfId="5987" xr:uid="{576012F2-3533-4317-BB2B-1C87D6D96E74}"/>
    <cellStyle name="Millares 6 3 3 3 3 2" xfId="14253" xr:uid="{80481E61-0114-487E-A626-7ACD8BD4B608}"/>
    <cellStyle name="Millares 6 3 3 3 3 2 2" xfId="35756" xr:uid="{A351F1A6-F906-44A4-9261-BB96958B4374}"/>
    <cellStyle name="Millares 6 3 3 3 3 3" xfId="20888" xr:uid="{2DAF9D0C-9A2F-4161-A2F6-4ACB080188C8}"/>
    <cellStyle name="Millares 6 3 3 3 3 3 2" xfId="42391" xr:uid="{CC6D8D62-4F53-400E-A54B-0BB193A9222D}"/>
    <cellStyle name="Millares 6 3 3 3 3 4" xfId="27493" xr:uid="{CE5FFEE0-C14A-4487-80EC-B910FE2BABCA}"/>
    <cellStyle name="Millares 6 3 3 3 3 5" xfId="48996" xr:uid="{EB82FB4B-8E91-4446-84A6-12C54742E972}"/>
    <cellStyle name="Millares 6 3 3 3 4" xfId="7628" xr:uid="{AAC1E014-849E-43C7-B4DF-4824F4540C91}"/>
    <cellStyle name="Millares 6 3 3 3 4 2" xfId="29131" xr:uid="{D8A0E1A1-6A96-407B-8D0A-2FDAB40FCC1B}"/>
    <cellStyle name="Millares 6 3 3 3 5" xfId="9285" xr:uid="{1A7D4200-EB5A-42ED-8388-85617159DDF5}"/>
    <cellStyle name="Millares 6 3 3 3 5 2" xfId="30788" xr:uid="{CC6723A9-CB38-4030-A15E-377DDDEE4A2E}"/>
    <cellStyle name="Millares 6 3 3 3 6" xfId="15920" xr:uid="{54A6BE90-08B2-4C65-A145-DB672949DFB7}"/>
    <cellStyle name="Millares 6 3 3 3 6 2" xfId="37423" xr:uid="{95C7D7E3-B18B-4E97-8893-8AF6531416E3}"/>
    <cellStyle name="Millares 6 3 3 3 7" xfId="22525" xr:uid="{E6477981-CD59-4E0F-8B4F-5B9F96ED56ED}"/>
    <cellStyle name="Millares 6 3 3 3 8" xfId="44028" xr:uid="{7C095BA7-3144-49B1-9EAA-EA4571B928CB}"/>
    <cellStyle name="Millares 6 3 3 4" xfId="1415" xr:uid="{C0C4055E-7121-4B47-83CD-D329BFE8DC0A}"/>
    <cellStyle name="Millares 6 3 3 4 2" xfId="4244" xr:uid="{EF55CA12-7C2B-4E1C-A51F-67A7BB28135E}"/>
    <cellStyle name="Millares 6 3 3 4 2 2" xfId="12510" xr:uid="{DDDEF003-703E-4D44-9B84-B5FB9704DC50}"/>
    <cellStyle name="Millares 6 3 3 4 2 2 2" xfId="34013" xr:uid="{EFC02F8A-2EA7-4D60-9D5A-0D95A7B0D491}"/>
    <cellStyle name="Millares 6 3 3 4 2 3" xfId="19145" xr:uid="{94FF4E6B-E833-4C17-AEB1-80C2ED25ECFA}"/>
    <cellStyle name="Millares 6 3 3 4 2 3 2" xfId="40648" xr:uid="{9ED27BCE-A940-4C37-BEEB-9A53209C241F}"/>
    <cellStyle name="Millares 6 3 3 4 2 4" xfId="25750" xr:uid="{0376B11B-5B2F-4ED4-B941-30DE7BBB6F59}"/>
    <cellStyle name="Millares 6 3 3 4 2 5" xfId="47253" xr:uid="{2FF9B855-3CEF-47C6-9C2F-2A817A6D109E}"/>
    <cellStyle name="Millares 6 3 3 4 3" xfId="6383" xr:uid="{B799B13B-02D3-4F98-8246-DE6F1ACF877B}"/>
    <cellStyle name="Millares 6 3 3 4 3 2" xfId="14649" xr:uid="{7B3C4B99-6F63-4195-933C-817E62E3A1EF}"/>
    <cellStyle name="Millares 6 3 3 4 3 2 2" xfId="36152" xr:uid="{33DCB529-AF9A-4110-92B7-A02E58CBFBA9}"/>
    <cellStyle name="Millares 6 3 3 4 3 3" xfId="21284" xr:uid="{13C7FDD9-9539-4E51-B4F9-502387D5C9A0}"/>
    <cellStyle name="Millares 6 3 3 4 3 3 2" xfId="42787" xr:uid="{F67CA07A-4514-4831-8635-83570754A5E6}"/>
    <cellStyle name="Millares 6 3 3 4 3 4" xfId="27889" xr:uid="{454B703C-57B7-402C-939E-EA2E2A22E394}"/>
    <cellStyle name="Millares 6 3 3 4 3 5" xfId="49392" xr:uid="{D95679EF-C8CD-436D-A982-476ABDF3F5E3}"/>
    <cellStyle name="Millares 6 3 3 4 4" xfId="8024" xr:uid="{7624DF57-407B-4CB4-A6D0-73F5D7CFF170}"/>
    <cellStyle name="Millares 6 3 3 4 4 2" xfId="29527" xr:uid="{386E4CBA-96AE-4E68-86B7-86231AFBC8B5}"/>
    <cellStyle name="Millares 6 3 3 4 5" xfId="9681" xr:uid="{4E2D2228-CFCD-4C4D-B8EE-CC09F740F371}"/>
    <cellStyle name="Millares 6 3 3 4 5 2" xfId="31184" xr:uid="{CE662E8C-275B-4236-B978-4FF60C64A3DF}"/>
    <cellStyle name="Millares 6 3 3 4 6" xfId="16316" xr:uid="{54CB90CB-C3AF-4EDE-9031-346E851F1607}"/>
    <cellStyle name="Millares 6 3 3 4 6 2" xfId="37819" xr:uid="{EA4B8A15-BF2D-4B33-A857-69DED08405C5}"/>
    <cellStyle name="Millares 6 3 3 4 7" xfId="22921" xr:uid="{5D701FF5-59D8-41FC-A9B4-0C3E3C59595B}"/>
    <cellStyle name="Millares 6 3 3 4 8" xfId="44424" xr:uid="{17EF9FBA-DAC1-4EA7-A8F5-B9872BE0AF0F}"/>
    <cellStyle name="Millares 6 3 3 5" xfId="2102" xr:uid="{2D2B67E7-8843-436E-BD4A-215197024CA6}"/>
    <cellStyle name="Millares 6 3 3 5 2" xfId="10368" xr:uid="{C02B6362-2F52-4E4A-B1D9-1554447A8A84}"/>
    <cellStyle name="Millares 6 3 3 5 2 2" xfId="31871" xr:uid="{E18B5028-1D06-40C6-BF96-849D645C66E8}"/>
    <cellStyle name="Millares 6 3 3 5 3" xfId="17003" xr:uid="{D3B4B321-CD18-4741-A617-1BC0F4A77912}"/>
    <cellStyle name="Millares 6 3 3 5 3 2" xfId="38506" xr:uid="{DDB73D5C-12F9-41B4-8D8D-C034CD29EBBA}"/>
    <cellStyle name="Millares 6 3 3 5 4" xfId="23608" xr:uid="{C5454261-5CF8-4A37-A52A-368AA4A50899}"/>
    <cellStyle name="Millares 6 3 3 5 5" xfId="45111" xr:uid="{382E3707-BA23-4687-AFEC-48C2CA13F8AF}"/>
    <cellStyle name="Millares 6 3 3 6" xfId="2650" xr:uid="{639A3693-5AC0-4DAF-8733-DE9B1165ECA0}"/>
    <cellStyle name="Millares 6 3 3 6 2" xfId="10916" xr:uid="{27839FAE-0681-450E-A04D-216147163CD1}"/>
    <cellStyle name="Millares 6 3 3 6 2 2" xfId="32419" xr:uid="{3152A556-77ED-414B-BEB3-5A42686C5807}"/>
    <cellStyle name="Millares 6 3 3 6 3" xfId="17551" xr:uid="{138CD217-7C0A-4DE1-BC14-66DBC8765397}"/>
    <cellStyle name="Millares 6 3 3 6 3 2" xfId="39054" xr:uid="{90A2F173-4047-4F01-889E-F489023E4EED}"/>
    <cellStyle name="Millares 6 3 3 6 4" xfId="24156" xr:uid="{C619CEAD-A6BF-423E-8B5A-60E101D4BFBF}"/>
    <cellStyle name="Millares 6 3 3 6 5" xfId="45659" xr:uid="{C9F3E999-2B69-4AC1-943A-02655660771A}"/>
    <cellStyle name="Millares 6 3 3 7" xfId="3298" xr:uid="{BBE0CA9D-76FA-4DAE-BA05-058D6BDDAB05}"/>
    <cellStyle name="Millares 6 3 3 7 2" xfId="11564" xr:uid="{F8D3B3C3-9CAA-4617-A417-89F12DE1D915}"/>
    <cellStyle name="Millares 6 3 3 7 2 2" xfId="33067" xr:uid="{C14D554B-DD09-407C-BCD9-B9D1F95B714C}"/>
    <cellStyle name="Millares 6 3 3 7 3" xfId="18199" xr:uid="{B9626C7A-D3E3-4048-A0FA-71F6E17435F8}"/>
    <cellStyle name="Millares 6 3 3 7 3 2" xfId="39702" xr:uid="{1DBE92D4-7C5D-4585-BBB3-2F91F4A4C812}"/>
    <cellStyle name="Millares 6 3 3 7 4" xfId="24804" xr:uid="{710F671E-92C2-423D-8698-4AD34E63FEF0}"/>
    <cellStyle name="Millares 6 3 3 7 5" xfId="46307" xr:uid="{2A49CA1C-1F75-490B-B048-C50083350E99}"/>
    <cellStyle name="Millares 6 3 3 8" xfId="4794" xr:uid="{284C447F-F640-4CF0-8FF3-A984A9702AD7}"/>
    <cellStyle name="Millares 6 3 3 8 2" xfId="13060" xr:uid="{ED675563-FE27-4DA2-9EEA-207C8C951E48}"/>
    <cellStyle name="Millares 6 3 3 8 2 2" xfId="34563" xr:uid="{CDB6D764-9354-4CFC-A063-073059DAF3CE}"/>
    <cellStyle name="Millares 6 3 3 8 3" xfId="19695" xr:uid="{FE8C94DC-6F71-4ED8-8106-71E6BA5B9BC2}"/>
    <cellStyle name="Millares 6 3 3 8 3 2" xfId="41198" xr:uid="{A7618E8D-0BA4-4E92-A240-A80B74D968B3}"/>
    <cellStyle name="Millares 6 3 3 8 4" xfId="26300" xr:uid="{E8072AA4-4897-4B90-B24D-35E6C03CDBDD}"/>
    <cellStyle name="Millares 6 3 3 8 5" xfId="47803" xr:uid="{EB9CAE62-9F3A-4EE3-ACFA-0243B3ADDF13}"/>
    <cellStyle name="Millares 6 3 3 9" xfId="5437" xr:uid="{8B9E178B-8BAD-45F4-AAB9-142E95F4DA44}"/>
    <cellStyle name="Millares 6 3 3 9 2" xfId="13703" xr:uid="{119D8A9A-F503-414C-804F-58C280F7B366}"/>
    <cellStyle name="Millares 6 3 3 9 2 2" xfId="35206" xr:uid="{2080BFC4-4AC9-45DB-8A16-BBEFB7A203E5}"/>
    <cellStyle name="Millares 6 3 3 9 3" xfId="20338" xr:uid="{C1773B9D-0ABC-46E9-8C72-9B5BCE67F442}"/>
    <cellStyle name="Millares 6 3 3 9 3 2" xfId="41841" xr:uid="{7D3359EF-28EE-418C-9689-EC5CB7768233}"/>
    <cellStyle name="Millares 6 3 3 9 4" xfId="26943" xr:uid="{9E54F005-B6AA-4E98-911B-794BCA8E714F}"/>
    <cellStyle name="Millares 6 3 3 9 5" xfId="48446" xr:uid="{245AB26E-78DC-409E-9EF4-EA34CFFE16CE}"/>
    <cellStyle name="Millares 6 3 4" xfId="340" xr:uid="{8669D4E2-8194-4D44-BCD8-BA32B2862CC5}"/>
    <cellStyle name="Millares 6 3 4 10" xfId="15243" xr:uid="{4B29C35B-85E9-42F8-9F8D-3D87C88264AD}"/>
    <cellStyle name="Millares 6 3 4 10 2" xfId="36746" xr:uid="{238D4D6D-E4B4-4608-A1FE-D4CCE860B7FB}"/>
    <cellStyle name="Millares 6 3 4 11" xfId="21848" xr:uid="{1BD54465-5C67-48B0-9E16-2A1D1398E0BC}"/>
    <cellStyle name="Millares 6 3 4 12" xfId="43351" xr:uid="{BB277448-37F8-445D-A7A3-CCCD8A7D16BB}"/>
    <cellStyle name="Millares 6 3 4 2" xfId="1288" xr:uid="{E518FE52-FB3E-4E95-8C55-FFAAEF0051C7}"/>
    <cellStyle name="Millares 6 3 4 2 2" xfId="4117" xr:uid="{D334FDB7-AD1E-4700-910D-4EDD9ECA31A1}"/>
    <cellStyle name="Millares 6 3 4 2 2 2" xfId="12383" xr:uid="{FD824685-3FB0-4DCD-BFC0-F5656754DAB6}"/>
    <cellStyle name="Millares 6 3 4 2 2 2 2" xfId="33886" xr:uid="{2A05A904-060D-4CFA-AE1E-6BAD96557E95}"/>
    <cellStyle name="Millares 6 3 4 2 2 3" xfId="19018" xr:uid="{B389A950-E516-4375-963A-2A2E0D6B07FF}"/>
    <cellStyle name="Millares 6 3 4 2 2 3 2" xfId="40521" xr:uid="{A5AD0464-EF16-42B2-B2F7-A96F0C5CC454}"/>
    <cellStyle name="Millares 6 3 4 2 2 4" xfId="25623" xr:uid="{422562E9-C904-462E-B1A8-31C85082DED4}"/>
    <cellStyle name="Millares 6 3 4 2 2 5" xfId="47126" xr:uid="{65293B07-E1C6-4433-A4AB-E9B736B1422B}"/>
    <cellStyle name="Millares 6 3 4 2 3" xfId="6256" xr:uid="{38183532-4102-4EC1-B8CB-66F98C0584A2}"/>
    <cellStyle name="Millares 6 3 4 2 3 2" xfId="14522" xr:uid="{009047BA-9326-451D-B8EB-1A62BDBEC561}"/>
    <cellStyle name="Millares 6 3 4 2 3 2 2" xfId="36025" xr:uid="{900AC792-0880-4705-87ED-4119A3375BDD}"/>
    <cellStyle name="Millares 6 3 4 2 3 3" xfId="21157" xr:uid="{295A0DD6-9B1B-4E95-8ACD-6FDFE842A2DA}"/>
    <cellStyle name="Millares 6 3 4 2 3 3 2" xfId="42660" xr:uid="{FC11BD60-ECCF-403F-9F9B-8836536DEFE6}"/>
    <cellStyle name="Millares 6 3 4 2 3 4" xfId="27762" xr:uid="{E02FDF08-DC56-4E6E-A4A2-EC53DD613809}"/>
    <cellStyle name="Millares 6 3 4 2 3 5" xfId="49265" xr:uid="{B540563B-CD09-43E8-8FA1-4B85878819CC}"/>
    <cellStyle name="Millares 6 3 4 2 4" xfId="7897" xr:uid="{228FB2DF-A942-4B90-A247-31C8510B0463}"/>
    <cellStyle name="Millares 6 3 4 2 4 2" xfId="29400" xr:uid="{A5B7965D-6D93-4ACA-B333-49933EE59C37}"/>
    <cellStyle name="Millares 6 3 4 2 5" xfId="9554" xr:uid="{4C2C3031-7A95-4DD5-A5E6-33F410CE892D}"/>
    <cellStyle name="Millares 6 3 4 2 5 2" xfId="31057" xr:uid="{089FA3E8-205A-4713-9F83-5223CB0586D2}"/>
    <cellStyle name="Millares 6 3 4 2 6" xfId="16189" xr:uid="{FBE9A12E-060A-43B2-95D7-4E0B742D21E8}"/>
    <cellStyle name="Millares 6 3 4 2 6 2" xfId="37692" xr:uid="{4D752EEA-7DF5-43F7-8B8E-598977E31708}"/>
    <cellStyle name="Millares 6 3 4 2 7" xfId="22794" xr:uid="{6B6E4745-EA35-45E2-8D38-CF76EB836DB2}"/>
    <cellStyle name="Millares 6 3 4 2 8" xfId="44297" xr:uid="{E6DCDC96-B053-4C3E-8D81-E1F0E782F0D9}"/>
    <cellStyle name="Millares 6 3 4 3" xfId="1975" xr:uid="{E1CDAA26-93F7-457F-8A78-96EC62A0AEB3}"/>
    <cellStyle name="Millares 6 3 4 3 2" xfId="10241" xr:uid="{E78CB7BF-0A60-4844-963A-D0A9AB50E154}"/>
    <cellStyle name="Millares 6 3 4 3 2 2" xfId="31744" xr:uid="{98D2CF83-2A2B-4115-A6C2-19FC70FD4A81}"/>
    <cellStyle name="Millares 6 3 4 3 3" xfId="16876" xr:uid="{242F1426-F7A6-488B-A616-117BF778DE09}"/>
    <cellStyle name="Millares 6 3 4 3 3 2" xfId="38379" xr:uid="{6C83434C-6A91-40B7-8EFD-6CF74B164C61}"/>
    <cellStyle name="Millares 6 3 4 3 4" xfId="23481" xr:uid="{1AD8F79C-5EB2-4A2A-8CA3-B3906A8D19B0}"/>
    <cellStyle name="Millares 6 3 4 3 5" xfId="44984" xr:uid="{AC363781-02B8-4C8E-8114-4FD69EB2044D}"/>
    <cellStyle name="Millares 6 3 4 4" xfId="2774" xr:uid="{F7FB63E8-3599-44D4-92E2-97272B1C4830}"/>
    <cellStyle name="Millares 6 3 4 4 2" xfId="11040" xr:uid="{6AEBCB46-C96A-4561-BD1A-414A30BA16BE}"/>
    <cellStyle name="Millares 6 3 4 4 2 2" xfId="32543" xr:uid="{490A4EF0-5BE4-47BF-BC68-A561B30B3F27}"/>
    <cellStyle name="Millares 6 3 4 4 3" xfId="17675" xr:uid="{97BB4269-32ED-4212-A2FB-2A1113993D0F}"/>
    <cellStyle name="Millares 6 3 4 4 3 2" xfId="39178" xr:uid="{08CF876B-5C5D-4C9D-B88A-A1A35F95E34C}"/>
    <cellStyle name="Millares 6 3 4 4 4" xfId="24280" xr:uid="{BB3D0885-CF2C-44AA-97E3-E8CA9A10657E}"/>
    <cellStyle name="Millares 6 3 4 4 5" xfId="45783" xr:uid="{72D28A41-B2F0-46A2-B14B-B3752AF8A427}"/>
    <cellStyle name="Millares 6 3 4 5" xfId="3171" xr:uid="{9E4175CC-1DF2-4829-A858-E583A94D158F}"/>
    <cellStyle name="Millares 6 3 4 5 2" xfId="11437" xr:uid="{A82310D2-FF04-4DAD-AB0A-FAF3249D4D32}"/>
    <cellStyle name="Millares 6 3 4 5 2 2" xfId="32940" xr:uid="{C3EED5D3-6893-492E-9430-5EEA290DBAA7}"/>
    <cellStyle name="Millares 6 3 4 5 3" xfId="18072" xr:uid="{7B4BE97A-E911-4BE3-99B3-7D224A86624C}"/>
    <cellStyle name="Millares 6 3 4 5 3 2" xfId="39575" xr:uid="{E0D0E6EF-EB01-42D7-8E6E-E732FDB2AE8F}"/>
    <cellStyle name="Millares 6 3 4 5 4" xfId="24677" xr:uid="{78B55612-58A7-4097-9A35-42090EAB14F2}"/>
    <cellStyle name="Millares 6 3 4 5 5" xfId="46180" xr:uid="{B861262D-5AB8-47E8-89CE-CB52E2C9CD5E}"/>
    <cellStyle name="Millares 6 3 4 6" xfId="4918" xr:uid="{AD83D684-34A4-4A4A-8F63-E5C58BB87896}"/>
    <cellStyle name="Millares 6 3 4 6 2" xfId="13184" xr:uid="{E901E39D-F195-4696-8CAF-E0C613452DF4}"/>
    <cellStyle name="Millares 6 3 4 6 2 2" xfId="34687" xr:uid="{66BB309D-6C7C-465C-BE2A-4BAB49C48C02}"/>
    <cellStyle name="Millares 6 3 4 6 3" xfId="19819" xr:uid="{CF026A10-A4F2-42B5-9670-A8778DAE0690}"/>
    <cellStyle name="Millares 6 3 4 6 3 2" xfId="41322" xr:uid="{63356336-F15E-4BB1-8718-DF7044B4A59A}"/>
    <cellStyle name="Millares 6 3 4 6 4" xfId="26424" xr:uid="{34B72532-FDE6-45CB-8B3A-DED4BA141358}"/>
    <cellStyle name="Millares 6 3 4 6 5" xfId="47927" xr:uid="{89AD52FF-FB6B-4E65-8AA8-E55631D71725}"/>
    <cellStyle name="Millares 6 3 4 7" xfId="5310" xr:uid="{750676F7-23EA-45F4-9E9C-7743DA81A647}"/>
    <cellStyle name="Millares 6 3 4 7 2" xfId="13576" xr:uid="{C77D5E0D-C15B-44D4-9062-2C32D36CB2C4}"/>
    <cellStyle name="Millares 6 3 4 7 2 2" xfId="35079" xr:uid="{31C1BCBC-D914-47EF-9AF0-FB26CFADB1D6}"/>
    <cellStyle name="Millares 6 3 4 7 3" xfId="20211" xr:uid="{9C05638D-75ED-41AC-8727-0BBE49406EE4}"/>
    <cellStyle name="Millares 6 3 4 7 3 2" xfId="41714" xr:uid="{2D1820EC-EEA7-4E8A-8263-2F8BB88EEFD6}"/>
    <cellStyle name="Millares 6 3 4 7 4" xfId="26816" xr:uid="{5D1BC47B-4CA6-4E7B-A901-AE555AAB210D}"/>
    <cellStyle name="Millares 6 3 4 7 5" xfId="48319" xr:uid="{A6C72A34-7D0D-4326-BBF5-6C4E6131C50E}"/>
    <cellStyle name="Millares 6 3 4 8" xfId="6951" xr:uid="{AFF2F545-05F4-4B95-9EEE-9FF8B890C252}"/>
    <cellStyle name="Millares 6 3 4 8 2" xfId="28454" xr:uid="{59EB059C-21E4-40F7-B7D6-A5A29EF50C5A}"/>
    <cellStyle name="Millares 6 3 4 9" xfId="8607" xr:uid="{7EB3F3FD-4C27-4D68-978F-145029D8572C}"/>
    <cellStyle name="Millares 6 3 4 9 2" xfId="30110" xr:uid="{851FF8EB-0D22-4F6F-800E-857DCE463074}"/>
    <cellStyle name="Millares 6 3 5" xfId="624" xr:uid="{4DADFAA8-690D-4526-880A-FFC13A6EA66B}"/>
    <cellStyle name="Millares 6 3 5 10" xfId="43633" xr:uid="{B5E41325-CFAC-434D-B1BE-FFFFECD5B38C}"/>
    <cellStyle name="Millares 6 3 5 2" xfId="1570" xr:uid="{D53E5F1D-0961-4EEF-8F14-AD8DF944EA47}"/>
    <cellStyle name="Millares 6 3 5 2 2" xfId="4399" xr:uid="{75ED2251-F70D-482D-9636-952626C29D28}"/>
    <cellStyle name="Millares 6 3 5 2 2 2" xfId="12665" xr:uid="{1234763C-E628-4AD7-AE5A-EF98F57D817F}"/>
    <cellStyle name="Millares 6 3 5 2 2 2 2" xfId="34168" xr:uid="{E5AE6179-B11A-46B9-8D77-AE004657F452}"/>
    <cellStyle name="Millares 6 3 5 2 2 3" xfId="19300" xr:uid="{AA3CC840-3C34-42AD-9E50-3DE007E7907D}"/>
    <cellStyle name="Millares 6 3 5 2 2 3 2" xfId="40803" xr:uid="{8CFF36A5-8E35-43E4-A94B-4BB75AEA60C3}"/>
    <cellStyle name="Millares 6 3 5 2 2 4" xfId="25905" xr:uid="{6495451D-4053-4590-8256-8EC1472D8B27}"/>
    <cellStyle name="Millares 6 3 5 2 2 5" xfId="47408" xr:uid="{A44104B8-73DB-48B6-AF22-60943FDA2A49}"/>
    <cellStyle name="Millares 6 3 5 2 3" xfId="6538" xr:uid="{FF60C032-1919-4E79-A019-D3D2661C8A3F}"/>
    <cellStyle name="Millares 6 3 5 2 3 2" xfId="14804" xr:uid="{885EAD06-F6C2-4264-ACE6-69E7CBAA169D}"/>
    <cellStyle name="Millares 6 3 5 2 3 2 2" xfId="36307" xr:uid="{E26B2E88-10CA-468B-A694-57E34F2D35DF}"/>
    <cellStyle name="Millares 6 3 5 2 3 3" xfId="21439" xr:uid="{93D721B9-3B7C-4AA2-8CDC-17E5BE9269B1}"/>
    <cellStyle name="Millares 6 3 5 2 3 3 2" xfId="42942" xr:uid="{9F0181AA-5017-49AD-A2BF-9B2A8D4C5726}"/>
    <cellStyle name="Millares 6 3 5 2 3 4" xfId="28044" xr:uid="{4D80D0AC-9756-4D68-9E48-3B9BCD4308C5}"/>
    <cellStyle name="Millares 6 3 5 2 3 5" xfId="49547" xr:uid="{695C7235-E787-4E77-B967-CB0DBA6309B4}"/>
    <cellStyle name="Millares 6 3 5 2 4" xfId="8179" xr:uid="{63A2F26D-7769-40D1-B1CE-C6A6EF27F0D9}"/>
    <cellStyle name="Millares 6 3 5 2 4 2" xfId="29682" xr:uid="{6A8A1AE8-6660-4535-95AE-6C717DB34021}"/>
    <cellStyle name="Millares 6 3 5 2 5" xfId="9836" xr:uid="{DFB9D31B-79F9-450F-B477-181F6A29DCEC}"/>
    <cellStyle name="Millares 6 3 5 2 5 2" xfId="31339" xr:uid="{D5A7E3ED-6DA0-41F5-8073-5D082A77E6B6}"/>
    <cellStyle name="Millares 6 3 5 2 6" xfId="16471" xr:uid="{1289A1DA-7263-4F73-BBD5-EFA114E03421}"/>
    <cellStyle name="Millares 6 3 5 2 6 2" xfId="37974" xr:uid="{97F89712-6670-4EEB-888E-490BCEEB1C05}"/>
    <cellStyle name="Millares 6 3 5 2 7" xfId="23076" xr:uid="{A434EEA5-335C-4C1D-893E-2E0FC8729D23}"/>
    <cellStyle name="Millares 6 3 5 2 8" xfId="44579" xr:uid="{F9E637BF-D0DC-475A-B44D-88244817A471}"/>
    <cellStyle name="Millares 6 3 5 3" xfId="2257" xr:uid="{448512B4-5DD7-431C-9384-BAFB2132165B}"/>
    <cellStyle name="Millares 6 3 5 3 2" xfId="10523" xr:uid="{9AB3E3B9-4722-4DE4-8795-6192BC116DE9}"/>
    <cellStyle name="Millares 6 3 5 3 2 2" xfId="32026" xr:uid="{53D04B55-6F5E-41AE-8610-F4DC8773B073}"/>
    <cellStyle name="Millares 6 3 5 3 3" xfId="17158" xr:uid="{7238E6E0-8856-4113-B5F0-D16530BD6A92}"/>
    <cellStyle name="Millares 6 3 5 3 3 2" xfId="38661" xr:uid="{FAF8FF8F-1351-47FB-86DE-733B11F8BEE3}"/>
    <cellStyle name="Millares 6 3 5 3 4" xfId="23763" xr:uid="{7BBA3EE3-8F64-4383-9219-59CEF2489EC8}"/>
    <cellStyle name="Millares 6 3 5 3 5" xfId="45266" xr:uid="{35EE4F72-8111-445E-9F38-D70AB2EC9353}"/>
    <cellStyle name="Millares 6 3 5 4" xfId="3453" xr:uid="{31D166EB-08C5-4CDA-A5C2-000413938721}"/>
    <cellStyle name="Millares 6 3 5 4 2" xfId="11719" xr:uid="{A0B3347C-56CB-4323-B140-CDD64A5DF309}"/>
    <cellStyle name="Millares 6 3 5 4 2 2" xfId="33222" xr:uid="{93F462BF-E843-4997-990E-57AEE552C414}"/>
    <cellStyle name="Millares 6 3 5 4 3" xfId="18354" xr:uid="{1EE8E75B-0F21-4B08-8C6C-0233151913B9}"/>
    <cellStyle name="Millares 6 3 5 4 3 2" xfId="39857" xr:uid="{E30E02B6-90B0-47A7-8797-E34C22170831}"/>
    <cellStyle name="Millares 6 3 5 4 4" xfId="24959" xr:uid="{2F5CB9DD-7464-4EC2-8C0F-5DEAC14B5950}"/>
    <cellStyle name="Millares 6 3 5 4 5" xfId="46462" xr:uid="{47F6D27D-357E-41E0-B621-10DB13896850}"/>
    <cellStyle name="Millares 6 3 5 5" xfId="5592" xr:uid="{B48AFA8C-9F42-4AB8-BE2F-496AFFF120EC}"/>
    <cellStyle name="Millares 6 3 5 5 2" xfId="13858" xr:uid="{8197EB30-DF7C-461D-B90D-B1B1B9142092}"/>
    <cellStyle name="Millares 6 3 5 5 2 2" xfId="35361" xr:uid="{F4E95B76-96EA-4D07-85DC-9D6C1182C9E4}"/>
    <cellStyle name="Millares 6 3 5 5 3" xfId="20493" xr:uid="{0C11D75F-59BD-45CD-B143-1F4EB533EA72}"/>
    <cellStyle name="Millares 6 3 5 5 3 2" xfId="41996" xr:uid="{AC2A89B2-1CC3-43B9-B9F7-FFA23D03A758}"/>
    <cellStyle name="Millares 6 3 5 5 4" xfId="27098" xr:uid="{5EC06915-D68F-4E1B-BD84-6FACE70A08BE}"/>
    <cellStyle name="Millares 6 3 5 5 5" xfId="48601" xr:uid="{C1D3D658-7380-4FBF-B8CD-425D7F7001B4}"/>
    <cellStyle name="Millares 6 3 5 6" xfId="7233" xr:uid="{845B9418-0840-4672-A0EE-B49B703C1840}"/>
    <cellStyle name="Millares 6 3 5 6 2" xfId="28736" xr:uid="{3B5D34BF-18E4-4DEE-804D-6209BA901856}"/>
    <cellStyle name="Millares 6 3 5 7" xfId="8890" xr:uid="{76653AC8-A50B-4A0B-971C-F8C192460D0B}"/>
    <cellStyle name="Millares 6 3 5 7 2" xfId="30393" xr:uid="{858E2717-A5ED-4ECF-ACFC-B4A17C307C52}"/>
    <cellStyle name="Millares 6 3 5 8" xfId="15525" xr:uid="{3ADA7B46-9E97-4C9B-AD26-B317B53D8762}"/>
    <cellStyle name="Millares 6 3 5 8 2" xfId="37028" xr:uid="{94C0EE61-2578-4B3C-A254-A1E810D12DC5}"/>
    <cellStyle name="Millares 6 3 5 9" xfId="22130" xr:uid="{CCC3856B-6D0E-4504-876D-ABD7C6A0029C}"/>
    <cellStyle name="Millares 6 3 6" xfId="892" xr:uid="{D8B70478-9369-43FE-964F-4FDECB5D53B4}"/>
    <cellStyle name="Millares 6 3 6 2" xfId="3721" xr:uid="{FA01ECE1-4E7C-49C4-A558-2FBBD71ECF5C}"/>
    <cellStyle name="Millares 6 3 6 2 2" xfId="11987" xr:uid="{E1331150-D115-43E8-91CD-4471481F22AB}"/>
    <cellStyle name="Millares 6 3 6 2 2 2" xfId="33490" xr:uid="{2283C916-F0E5-40EE-A4D0-FD559EF5FA81}"/>
    <cellStyle name="Millares 6 3 6 2 3" xfId="18622" xr:uid="{3C9946FF-AABE-4975-8575-FBA91B233324}"/>
    <cellStyle name="Millares 6 3 6 2 3 2" xfId="40125" xr:uid="{F491C0E0-448B-4B93-8715-580F84AE7C5D}"/>
    <cellStyle name="Millares 6 3 6 2 4" xfId="25227" xr:uid="{E678F223-104E-44A6-B6C7-A56E660A65CA}"/>
    <cellStyle name="Millares 6 3 6 2 5" xfId="46730" xr:uid="{CECB72D5-BB8E-4F34-B662-210CC50F812F}"/>
    <cellStyle name="Millares 6 3 6 3" xfId="5860" xr:uid="{1317FA6B-2036-41C5-BEBA-8C02E9EF0C98}"/>
    <cellStyle name="Millares 6 3 6 3 2" xfId="14126" xr:uid="{FC35C172-1AFD-45B5-89E4-242AA2162FB2}"/>
    <cellStyle name="Millares 6 3 6 3 2 2" xfId="35629" xr:uid="{81609FD2-C6F7-4F6A-BE79-A47D72E2C7F9}"/>
    <cellStyle name="Millares 6 3 6 3 3" xfId="20761" xr:uid="{95C58FC3-1ACE-4864-BCE0-E59EA269DB0F}"/>
    <cellStyle name="Millares 6 3 6 3 3 2" xfId="42264" xr:uid="{823D6872-7E95-44BC-B1D8-AA58B1B54E61}"/>
    <cellStyle name="Millares 6 3 6 3 4" xfId="27366" xr:uid="{43A5E87B-2A3C-4DBE-9938-F203FC11F33E}"/>
    <cellStyle name="Millares 6 3 6 3 5" xfId="48869" xr:uid="{D6B99AD4-B5F0-4E87-A59A-49A07418E4F7}"/>
    <cellStyle name="Millares 6 3 6 4" xfId="7501" xr:uid="{C7992691-D4BC-4C1A-BC92-68F2C3626E0A}"/>
    <cellStyle name="Millares 6 3 6 4 2" xfId="29004" xr:uid="{76966FCF-CBA1-4617-BD20-60B6E3859F0F}"/>
    <cellStyle name="Millares 6 3 6 5" xfId="9158" xr:uid="{48CE5868-90F7-4EE0-83E8-562CFBB7B54C}"/>
    <cellStyle name="Millares 6 3 6 5 2" xfId="30661" xr:uid="{14E66954-783A-4658-8E41-B02DA03E4A56}"/>
    <cellStyle name="Millares 6 3 6 6" xfId="15793" xr:uid="{610881A1-E03E-4E72-9B04-54FEC8434789}"/>
    <cellStyle name="Millares 6 3 6 6 2" xfId="37296" xr:uid="{6E38BF11-17B8-426A-9AB0-FB0CD61FF37A}"/>
    <cellStyle name="Millares 6 3 6 7" xfId="22398" xr:uid="{8665EE54-FED4-4C0D-B21C-B5F1A25E6C3C}"/>
    <cellStyle name="Millares 6 3 6 8" xfId="43901" xr:uid="{CCFB147F-4A34-4133-A78A-1928997A34CC}"/>
    <cellStyle name="Millares 6 3 7" xfId="1153" xr:uid="{6750AC65-1D6E-49BC-A619-C4C596D62AB2}"/>
    <cellStyle name="Millares 6 3 7 2" xfId="3982" xr:uid="{D5447AE1-4E4C-4BC0-9496-DCE4A7BF9CAC}"/>
    <cellStyle name="Millares 6 3 7 2 2" xfId="12248" xr:uid="{F9F7436A-299F-4FB4-9BE9-44499593FAD4}"/>
    <cellStyle name="Millares 6 3 7 2 2 2" xfId="33751" xr:uid="{B7447CC1-7747-4DF6-B941-F5E20317B629}"/>
    <cellStyle name="Millares 6 3 7 2 3" xfId="18883" xr:uid="{2EA16904-C824-4AB0-90E7-827D4A095DBB}"/>
    <cellStyle name="Millares 6 3 7 2 3 2" xfId="40386" xr:uid="{2931249A-3FB2-4188-A48C-08FCBE184367}"/>
    <cellStyle name="Millares 6 3 7 2 4" xfId="25488" xr:uid="{99C090BB-7B13-41C9-AF93-A745371B7506}"/>
    <cellStyle name="Millares 6 3 7 2 5" xfId="46991" xr:uid="{67A9A0DD-E077-4CC7-A21E-4E0B006E7325}"/>
    <cellStyle name="Millares 6 3 7 3" xfId="6121" xr:uid="{0DA6DB50-AA5A-4E13-8DD5-051ABEF1EDB5}"/>
    <cellStyle name="Millares 6 3 7 3 2" xfId="14387" xr:uid="{58521EB9-70AB-4261-AB6A-4AC401BE2444}"/>
    <cellStyle name="Millares 6 3 7 3 2 2" xfId="35890" xr:uid="{AFDA0097-543C-43A0-8762-BA1F1373C9BF}"/>
    <cellStyle name="Millares 6 3 7 3 3" xfId="21022" xr:uid="{8F73CA55-7C32-48D6-A2F7-C4F87DF3D061}"/>
    <cellStyle name="Millares 6 3 7 3 3 2" xfId="42525" xr:uid="{353B9145-3ABC-4FE2-AF56-EB3059C82A14}"/>
    <cellStyle name="Millares 6 3 7 3 4" xfId="27627" xr:uid="{4E14FD18-F231-474A-8780-8EAFAF01188B}"/>
    <cellStyle name="Millares 6 3 7 3 5" xfId="49130" xr:uid="{B9734B64-CC00-435C-A5DC-9C22DA85218A}"/>
    <cellStyle name="Millares 6 3 7 4" xfId="7762" xr:uid="{529DFED6-F5CC-4CB8-A0FE-BEFF62BEEE93}"/>
    <cellStyle name="Millares 6 3 7 4 2" xfId="29265" xr:uid="{B108C757-F00B-46FA-B1A8-7A882C210F4C}"/>
    <cellStyle name="Millares 6 3 7 5" xfId="9419" xr:uid="{692EE618-2376-4981-8430-F00CD82798B1}"/>
    <cellStyle name="Millares 6 3 7 5 2" xfId="30922" xr:uid="{B9D517AB-E4F8-4185-975A-34F29ED79EAB}"/>
    <cellStyle name="Millares 6 3 7 6" xfId="16054" xr:uid="{4F57C90D-3F94-47AA-8486-0BC321A2D4C1}"/>
    <cellStyle name="Millares 6 3 7 6 2" xfId="37557" xr:uid="{26881F28-896A-412C-96FD-81B0A2308CC1}"/>
    <cellStyle name="Millares 6 3 7 7" xfId="22659" xr:uid="{82CB0487-6FFD-46CF-BBBA-99173D938931}"/>
    <cellStyle name="Millares 6 3 7 8" xfId="44162" xr:uid="{CC689ACA-B7C4-472B-83A6-8BE23C95DD4E}"/>
    <cellStyle name="Millares 6 3 8" xfId="1841" xr:uid="{22778EA9-48B3-43E6-889A-195A7404573B}"/>
    <cellStyle name="Millares 6 3 8 2" xfId="10107" xr:uid="{1570383E-6549-455E-85C8-804E4771A6EB}"/>
    <cellStyle name="Millares 6 3 8 2 2" xfId="31610" xr:uid="{050D4539-6A6A-4594-AD58-1878CBD6AC8B}"/>
    <cellStyle name="Millares 6 3 8 3" xfId="16742" xr:uid="{8C5A9FB5-9F74-47CC-99FD-D407886011E4}"/>
    <cellStyle name="Millares 6 3 8 3 2" xfId="38245" xr:uid="{02111A4D-4EC9-4110-96AF-BB80E2EC36B4}"/>
    <cellStyle name="Millares 6 3 8 4" xfId="23347" xr:uid="{598D10FB-E1F0-41D0-AAC6-587020BA5908}"/>
    <cellStyle name="Millares 6 3 8 5" xfId="44850" xr:uid="{EBA9CC77-4581-49BE-B2F1-C4E305CA9A13}"/>
    <cellStyle name="Millares 6 3 9" xfId="2526" xr:uid="{A0097ED3-BB5E-4DA6-8C13-C53089DBCB13}"/>
    <cellStyle name="Millares 6 3 9 2" xfId="10792" xr:uid="{2DF8F04C-8B18-4D9F-84C5-C18DF823961C}"/>
    <cellStyle name="Millares 6 3 9 2 2" xfId="32295" xr:uid="{CFDC5020-6643-4BB7-BB8A-4E090E0CC19B}"/>
    <cellStyle name="Millares 6 3 9 3" xfId="17427" xr:uid="{06CC8952-1E91-4E62-B1A8-DAA1C5D1AA8C}"/>
    <cellStyle name="Millares 6 3 9 3 2" xfId="38930" xr:uid="{05E22FAC-FB90-444F-8433-86C255AC8571}"/>
    <cellStyle name="Millares 6 3 9 4" xfId="24032" xr:uid="{EEF5625C-470B-41C1-B398-8265157C3AD5}"/>
    <cellStyle name="Millares 6 3 9 5" xfId="45535" xr:uid="{99A040AC-9FBF-40BD-A0EE-3CA03591F337}"/>
    <cellStyle name="Millares 6 4" xfId="154" xr:uid="{F42B2A21-9AC1-4FD9-82BB-055E4A7DF9A0}"/>
    <cellStyle name="Millares 6 4 10" xfId="4691" xr:uid="{F59361A7-DD42-4789-9700-0D2BF51F5F5E}"/>
    <cellStyle name="Millares 6 4 10 2" xfId="12957" xr:uid="{7EED7A56-19C5-486D-8F7E-1E5D33B4DA70}"/>
    <cellStyle name="Millares 6 4 10 2 2" xfId="34460" xr:uid="{E6C6B92B-C7C8-48DB-8189-BD9852BA7ACA}"/>
    <cellStyle name="Millares 6 4 10 3" xfId="19592" xr:uid="{F3B3DB1A-B924-4FD5-B5D1-4BABC5DA0FAC}"/>
    <cellStyle name="Millares 6 4 10 3 2" xfId="41095" xr:uid="{84F9EC35-C4FF-4CFD-9380-F42EC7967FB4}"/>
    <cellStyle name="Millares 6 4 10 4" xfId="26197" xr:uid="{23B2B2BB-C078-4BE5-84C2-9A59124BBF9A}"/>
    <cellStyle name="Millares 6 4 10 5" xfId="47700" xr:uid="{A7464599-0F68-4A9A-9A18-7412DCB83A18}"/>
    <cellStyle name="Millares 6 4 11" xfId="5194" xr:uid="{B0819B4E-42FE-44BB-BBEE-C03BE76363BB}"/>
    <cellStyle name="Millares 6 4 11 2" xfId="13460" xr:uid="{5E0ECEBF-CAF2-4E70-95AE-15A5671E94B0}"/>
    <cellStyle name="Millares 6 4 11 2 2" xfId="34963" xr:uid="{6A7EF4ED-3454-4617-9AB5-FB4145EF7B33}"/>
    <cellStyle name="Millares 6 4 11 3" xfId="20095" xr:uid="{2B589011-96CF-4D7A-B7CE-DA675E854B32}"/>
    <cellStyle name="Millares 6 4 11 3 2" xfId="41598" xr:uid="{68AF3523-2C6A-48B0-A061-92CBB6641AB5}"/>
    <cellStyle name="Millares 6 4 11 4" xfId="26700" xr:uid="{58692912-6B4A-4DBB-9D4B-9C60E8325E28}"/>
    <cellStyle name="Millares 6 4 11 5" xfId="48203" xr:uid="{177136E5-2ACC-4996-8520-19BC53F9A04C}"/>
    <cellStyle name="Millares 6 4 12" xfId="6835" xr:uid="{D1A394E1-D03A-4FC1-AAB2-39E14DCE1225}"/>
    <cellStyle name="Millares 6 4 12 2" xfId="28338" xr:uid="{98CD4C88-918C-45FB-A683-7FEB7C4426D1}"/>
    <cellStyle name="Millares 6 4 13" xfId="8489" xr:uid="{0FD59E58-D68E-46D6-9A01-437CCBA914A8}"/>
    <cellStyle name="Millares 6 4 13 2" xfId="29992" xr:uid="{77A3C0A0-322C-4F7E-8E1C-1542821CD5D3}"/>
    <cellStyle name="Millares 6 4 14" xfId="15128" xr:uid="{383D02A1-4085-49BF-B238-7F5A3A640500}"/>
    <cellStyle name="Millares 6 4 14 2" xfId="36631" xr:uid="{E6BEE892-783B-4C0C-97E7-A3CDDF357D67}"/>
    <cellStyle name="Millares 6 4 15" xfId="21733" xr:uid="{6FCA6756-D093-4913-91C2-0962CD6317F7}"/>
    <cellStyle name="Millares 6 4 16" xfId="43236" xr:uid="{33334DC1-D377-4ABC-9346-7C662E91127E}"/>
    <cellStyle name="Millares 6 4 2" xfId="486" xr:uid="{95D193BE-CA05-45B7-B3A2-AFCEB34DC89C}"/>
    <cellStyle name="Millares 6 4 2 10" xfId="7097" xr:uid="{96D705EC-75BF-4F1D-9F1C-90700E581E50}"/>
    <cellStyle name="Millares 6 4 2 10 2" xfId="28600" xr:uid="{E7539058-9F33-4560-B438-228AE55D9B18}"/>
    <cellStyle name="Millares 6 4 2 11" xfId="8753" xr:uid="{837FCB54-1D01-4026-B921-EEC4F0FB6D91}"/>
    <cellStyle name="Millares 6 4 2 11 2" xfId="30256" xr:uid="{88994C73-3472-4576-8428-B79EB5BF9F8D}"/>
    <cellStyle name="Millares 6 4 2 12" xfId="15389" xr:uid="{C25C2073-39A9-4CE6-A22F-173811D3CFEF}"/>
    <cellStyle name="Millares 6 4 2 12 2" xfId="36892" xr:uid="{57E5C786-82BB-4F01-8F7E-A64A15E207D7}"/>
    <cellStyle name="Millares 6 4 2 13" xfId="21994" xr:uid="{188BFEBF-562D-4BEB-97E0-664212FA7EEA}"/>
    <cellStyle name="Millares 6 4 2 14" xfId="43497" xr:uid="{BC578E05-F26B-4948-A537-61649A589C49}"/>
    <cellStyle name="Millares 6 4 2 2" xfId="768" xr:uid="{09874258-FC1A-46EC-AEC6-4CD6490299A6}"/>
    <cellStyle name="Millares 6 4 2 2 10" xfId="15669" xr:uid="{9EC313F9-5D22-440B-8A24-20712DFCB92D}"/>
    <cellStyle name="Millares 6 4 2 2 10 2" xfId="37172" xr:uid="{2ECA6E95-D885-448B-8C37-A7336A393870}"/>
    <cellStyle name="Millares 6 4 2 2 11" xfId="22274" xr:uid="{B5A1517F-87B9-472A-9BE1-4BFA9BCC53F0}"/>
    <cellStyle name="Millares 6 4 2 2 12" xfId="43777" xr:uid="{E1FD7029-3D43-4CF4-A8C7-CE433FBE1134}"/>
    <cellStyle name="Millares 6 4 2 2 2" xfId="1714" xr:uid="{4C497A58-2EA0-4617-BCF9-A286199DE099}"/>
    <cellStyle name="Millares 6 4 2 2 2 2" xfId="4543" xr:uid="{5F915409-2B42-415E-B8AB-42169AC67103}"/>
    <cellStyle name="Millares 6 4 2 2 2 2 2" xfId="12809" xr:uid="{D42F9802-7E5B-491E-B296-9B2B01AFD1E8}"/>
    <cellStyle name="Millares 6 4 2 2 2 2 2 2" xfId="34312" xr:uid="{1A4FA256-951A-426F-B931-DEF9F07F83B8}"/>
    <cellStyle name="Millares 6 4 2 2 2 2 3" xfId="19444" xr:uid="{16851E50-3ED2-4D5A-AA6D-75ADF2FB811E}"/>
    <cellStyle name="Millares 6 4 2 2 2 2 3 2" xfId="40947" xr:uid="{B65F1FC9-C0E0-400B-8EA2-A3A834BB1296}"/>
    <cellStyle name="Millares 6 4 2 2 2 2 4" xfId="26049" xr:uid="{5157A0B7-8683-40EF-B4BA-8C7A2E378089}"/>
    <cellStyle name="Millares 6 4 2 2 2 2 5" xfId="47552" xr:uid="{C8151FF6-ED0E-41F3-B2FD-000E1F131083}"/>
    <cellStyle name="Millares 6 4 2 2 2 3" xfId="6682" xr:uid="{57EBE647-2881-4DBF-8C78-89FFCEF4043F}"/>
    <cellStyle name="Millares 6 4 2 2 2 3 2" xfId="14948" xr:uid="{8B02FF97-6CA5-4CD1-B447-581EBB25EFBB}"/>
    <cellStyle name="Millares 6 4 2 2 2 3 2 2" xfId="36451" xr:uid="{14B42916-9802-4D90-823C-32F668601EC1}"/>
    <cellStyle name="Millares 6 4 2 2 2 3 3" xfId="21583" xr:uid="{27F27394-6AA3-4E85-B52C-F2D7865E105B}"/>
    <cellStyle name="Millares 6 4 2 2 2 3 3 2" xfId="43086" xr:uid="{9B10322E-2B56-488C-8E29-0A726F013F91}"/>
    <cellStyle name="Millares 6 4 2 2 2 3 4" xfId="28188" xr:uid="{D0D46FFE-D396-41BC-B547-FF1DAB3C0C6F}"/>
    <cellStyle name="Millares 6 4 2 2 2 3 5" xfId="49691" xr:uid="{F97F6F13-B92B-4596-AF61-3FFAB19DA107}"/>
    <cellStyle name="Millares 6 4 2 2 2 4" xfId="8323" xr:uid="{2F89DC26-C7EA-47F4-BEDB-F6B6F016F250}"/>
    <cellStyle name="Millares 6 4 2 2 2 4 2" xfId="29826" xr:uid="{65521D92-20A7-4D43-9482-B79E254837F9}"/>
    <cellStyle name="Millares 6 4 2 2 2 5" xfId="9980" xr:uid="{D1BDACDD-F3D7-4504-9D29-2827BF1B371D}"/>
    <cellStyle name="Millares 6 4 2 2 2 5 2" xfId="31483" xr:uid="{BFECBCD0-667D-45F8-ADCC-3B6329E64080}"/>
    <cellStyle name="Millares 6 4 2 2 2 6" xfId="16615" xr:uid="{514FBBFB-BFAB-4C4F-A10C-B5450AB025A1}"/>
    <cellStyle name="Millares 6 4 2 2 2 6 2" xfId="38118" xr:uid="{AB18FE31-F018-4009-A8A9-8543110FBC7A}"/>
    <cellStyle name="Millares 6 4 2 2 2 7" xfId="23220" xr:uid="{F6125D95-9D05-4B5C-A0AE-54F489517DDC}"/>
    <cellStyle name="Millares 6 4 2 2 2 8" xfId="44723" xr:uid="{CDD158C6-ACCF-4AD3-95E4-1AD7343B5D4E}"/>
    <cellStyle name="Millares 6 4 2 2 3" xfId="2401" xr:uid="{677C1A44-9938-4171-B17E-A7C63E1C0281}"/>
    <cellStyle name="Millares 6 4 2 2 3 2" xfId="10667" xr:uid="{F13A49D6-52CA-40C5-8556-CBEDE9F38EFB}"/>
    <cellStyle name="Millares 6 4 2 2 3 2 2" xfId="32170" xr:uid="{63852BD3-6327-4323-9960-FDF0CB7987FC}"/>
    <cellStyle name="Millares 6 4 2 2 3 3" xfId="17302" xr:uid="{1D6B60DD-81B6-475A-A3B7-9B8CB8D02A2F}"/>
    <cellStyle name="Millares 6 4 2 2 3 3 2" xfId="38805" xr:uid="{1FBA5E49-9B38-4E84-AB11-C79BBEE826E0}"/>
    <cellStyle name="Millares 6 4 2 2 3 4" xfId="23907" xr:uid="{9C7C709F-4CCE-4EE3-A733-C029CC1A3677}"/>
    <cellStyle name="Millares 6 4 2 2 3 5" xfId="45410" xr:uid="{7320C8BF-E05C-4EDC-A0BF-5CAC2E0817B6}"/>
    <cellStyle name="Millares 6 4 2 2 4" xfId="2918" xr:uid="{683723F0-9F70-4BCC-80C0-7B9C0766C772}"/>
    <cellStyle name="Millares 6 4 2 2 4 2" xfId="11184" xr:uid="{EAA74A99-04F2-438B-84DC-F6D2B8BAA07E}"/>
    <cellStyle name="Millares 6 4 2 2 4 2 2" xfId="32687" xr:uid="{1EF46149-97BA-48DA-8BA9-F31761F44415}"/>
    <cellStyle name="Millares 6 4 2 2 4 3" xfId="17819" xr:uid="{993063AD-7F04-4E4A-A7C2-F8B3CAD2443F}"/>
    <cellStyle name="Millares 6 4 2 2 4 3 2" xfId="39322" xr:uid="{3989D765-C904-4005-BE5E-EE95B84A99DB}"/>
    <cellStyle name="Millares 6 4 2 2 4 4" xfId="24424" xr:uid="{B523D2C1-D59F-4599-A277-72BE58264ECA}"/>
    <cellStyle name="Millares 6 4 2 2 4 5" xfId="45927" xr:uid="{B6E3F154-20A6-4E7D-8797-031C4875B363}"/>
    <cellStyle name="Millares 6 4 2 2 5" xfId="3597" xr:uid="{6C7C6954-DDAC-4D94-8E09-7D2720CA90FE}"/>
    <cellStyle name="Millares 6 4 2 2 5 2" xfId="11863" xr:uid="{D4EA6017-11C3-448A-A664-A3FFCA493E85}"/>
    <cellStyle name="Millares 6 4 2 2 5 2 2" xfId="33366" xr:uid="{C438B2F3-E4E1-47D9-B448-7424BB8C2988}"/>
    <cellStyle name="Millares 6 4 2 2 5 3" xfId="18498" xr:uid="{4B9A2FED-4C79-4ED3-95A0-3A3060AE06F1}"/>
    <cellStyle name="Millares 6 4 2 2 5 3 2" xfId="40001" xr:uid="{B71F28D3-9765-443B-8B55-6544AF64CDEB}"/>
    <cellStyle name="Millares 6 4 2 2 5 4" xfId="25103" xr:uid="{06FFEC8D-13C0-4A7C-A6A9-4A1522A05E49}"/>
    <cellStyle name="Millares 6 4 2 2 5 5" xfId="46606" xr:uid="{6AF0AA75-00C4-433E-BF38-A7ADEB16793F}"/>
    <cellStyle name="Millares 6 4 2 2 6" xfId="5062" xr:uid="{FD541931-4573-4FCB-B2F0-7F3CD1F60A14}"/>
    <cellStyle name="Millares 6 4 2 2 6 2" xfId="13328" xr:uid="{9AE4BD40-858B-4EE9-A9E8-BAB1789C25E6}"/>
    <cellStyle name="Millares 6 4 2 2 6 2 2" xfId="34831" xr:uid="{343AC620-4DA5-4399-BDC2-BF8A6677C31D}"/>
    <cellStyle name="Millares 6 4 2 2 6 3" xfId="19963" xr:uid="{897585A8-C847-4EB5-B9EB-7E461C15CDB3}"/>
    <cellStyle name="Millares 6 4 2 2 6 3 2" xfId="41466" xr:uid="{2C21594F-AB96-4A75-AF76-ECF18438A386}"/>
    <cellStyle name="Millares 6 4 2 2 6 4" xfId="26568" xr:uid="{726A6F9A-C58B-440F-A28F-CCBB6748B99D}"/>
    <cellStyle name="Millares 6 4 2 2 6 5" xfId="48071" xr:uid="{A45489A6-6727-4BC9-BF1A-4DC8F158E894}"/>
    <cellStyle name="Millares 6 4 2 2 7" xfId="5736" xr:uid="{073FECDD-9496-4F58-BA81-409155C81D1E}"/>
    <cellStyle name="Millares 6 4 2 2 7 2" xfId="14002" xr:uid="{894DD9E5-A924-4930-BDB3-17E0607E285B}"/>
    <cellStyle name="Millares 6 4 2 2 7 2 2" xfId="35505" xr:uid="{A36F4CD4-BC9A-4D5C-A474-AF9B19FD1E11}"/>
    <cellStyle name="Millares 6 4 2 2 7 3" xfId="20637" xr:uid="{FFA6BE1A-0B55-4182-A820-597B0B79B986}"/>
    <cellStyle name="Millares 6 4 2 2 7 3 2" xfId="42140" xr:uid="{1D6DB32E-A852-4F52-AA52-A991F5114DD7}"/>
    <cellStyle name="Millares 6 4 2 2 7 4" xfId="27242" xr:uid="{D2C2238B-A690-45B6-85E7-53C9F381409C}"/>
    <cellStyle name="Millares 6 4 2 2 7 5" xfId="48745" xr:uid="{88DE7DD7-3B99-438C-8E25-B10AD031A301}"/>
    <cellStyle name="Millares 6 4 2 2 8" xfId="7377" xr:uid="{4486A5B8-ED62-40B0-ACC7-A441833807FA}"/>
    <cellStyle name="Millares 6 4 2 2 8 2" xfId="28880" xr:uid="{F3E13ACB-D319-4EEF-AC83-DBDDE1A92E1B}"/>
    <cellStyle name="Millares 6 4 2 2 9" xfId="9034" xr:uid="{2A6C9879-4B20-4912-A6E8-A4D38324B753}"/>
    <cellStyle name="Millares 6 4 2 2 9 2" xfId="30537" xr:uid="{F0B2BE61-D566-4EFB-AD3B-A31898BE260A}"/>
    <cellStyle name="Millares 6 4 2 3" xfId="1038" xr:uid="{B1114F62-7A3D-495B-A14D-B003160BF9A8}"/>
    <cellStyle name="Millares 6 4 2 3 2" xfId="3867" xr:uid="{E166D1D6-0FE8-4052-A47B-941388B4FE78}"/>
    <cellStyle name="Millares 6 4 2 3 2 2" xfId="12133" xr:uid="{4FB40E06-5986-4C96-AF96-4E7C36CFFB52}"/>
    <cellStyle name="Millares 6 4 2 3 2 2 2" xfId="33636" xr:uid="{336C4171-1CB2-40D4-B224-136D7FA80BD2}"/>
    <cellStyle name="Millares 6 4 2 3 2 3" xfId="18768" xr:uid="{2BF026EE-C2D1-40E3-BA65-24AB4353D579}"/>
    <cellStyle name="Millares 6 4 2 3 2 3 2" xfId="40271" xr:uid="{E37EBED9-ADE8-40B5-8888-9B9C11ABCDB5}"/>
    <cellStyle name="Millares 6 4 2 3 2 4" xfId="25373" xr:uid="{23F41AD7-9342-4095-8E63-307FF7C318A2}"/>
    <cellStyle name="Millares 6 4 2 3 2 5" xfId="46876" xr:uid="{F78F3321-9004-4BB2-8C4D-14156232E941}"/>
    <cellStyle name="Millares 6 4 2 3 3" xfId="6006" xr:uid="{5DFA4A78-7720-45A9-985F-58C5D767B6D5}"/>
    <cellStyle name="Millares 6 4 2 3 3 2" xfId="14272" xr:uid="{D555C884-4B50-46CB-95AF-67510116B84F}"/>
    <cellStyle name="Millares 6 4 2 3 3 2 2" xfId="35775" xr:uid="{7F47CF3A-0A89-40F8-837A-E21BB04FC8AE}"/>
    <cellStyle name="Millares 6 4 2 3 3 3" xfId="20907" xr:uid="{433F78EE-C4A4-4D3D-BED4-B737356B8DA6}"/>
    <cellStyle name="Millares 6 4 2 3 3 3 2" xfId="42410" xr:uid="{8D17C436-1D87-48CC-B130-711E15E044A5}"/>
    <cellStyle name="Millares 6 4 2 3 3 4" xfId="27512" xr:uid="{9E587B20-2AB7-4CE0-A24F-B9A2DDE7BF59}"/>
    <cellStyle name="Millares 6 4 2 3 3 5" xfId="49015" xr:uid="{2AB08B82-9A63-41DE-8E3C-180565052A83}"/>
    <cellStyle name="Millares 6 4 2 3 4" xfId="7647" xr:uid="{8FE9ECB9-8526-4ECD-94B7-041AFE856C28}"/>
    <cellStyle name="Millares 6 4 2 3 4 2" xfId="29150" xr:uid="{DFAA1A42-3119-40B1-97D2-D2A2A46699BC}"/>
    <cellStyle name="Millares 6 4 2 3 5" xfId="9304" xr:uid="{A8259FCC-27FB-43EE-99BF-500FD586D5B7}"/>
    <cellStyle name="Millares 6 4 2 3 5 2" xfId="30807" xr:uid="{4AD23ED2-30B9-4FCC-A709-BFD6681A5EF4}"/>
    <cellStyle name="Millares 6 4 2 3 6" xfId="15939" xr:uid="{0B31A8B4-8A88-4013-B66A-DAB46E96D925}"/>
    <cellStyle name="Millares 6 4 2 3 6 2" xfId="37442" xr:uid="{F9A63B67-090E-4CA2-B242-F5D685E15EB6}"/>
    <cellStyle name="Millares 6 4 2 3 7" xfId="22544" xr:uid="{3EC29809-F087-42DB-906F-A641F31B65F7}"/>
    <cellStyle name="Millares 6 4 2 3 8" xfId="44047" xr:uid="{20359AC2-1BF2-4F92-BFD8-4FE70079E841}"/>
    <cellStyle name="Millares 6 4 2 4" xfId="1434" xr:uid="{2F591879-729B-4F30-B417-A0C9649252D1}"/>
    <cellStyle name="Millares 6 4 2 4 2" xfId="4263" xr:uid="{0252757D-230F-42A6-A7BC-CAB68707B3B5}"/>
    <cellStyle name="Millares 6 4 2 4 2 2" xfId="12529" xr:uid="{25DDBAAD-05C0-4337-A6B1-033A38F4B133}"/>
    <cellStyle name="Millares 6 4 2 4 2 2 2" xfId="34032" xr:uid="{51FD88BC-566D-4F98-82DB-52079664DCFD}"/>
    <cellStyle name="Millares 6 4 2 4 2 3" xfId="19164" xr:uid="{6ABDF769-2309-4EFD-A1A7-21D804C0B7CC}"/>
    <cellStyle name="Millares 6 4 2 4 2 3 2" xfId="40667" xr:uid="{E436F914-7ED6-4257-B495-E6A03232AE6C}"/>
    <cellStyle name="Millares 6 4 2 4 2 4" xfId="25769" xr:uid="{E703D9B7-0F42-4587-9452-96BC8F1B2C79}"/>
    <cellStyle name="Millares 6 4 2 4 2 5" xfId="47272" xr:uid="{5CC5F91A-2897-49C2-9331-4C66AC225916}"/>
    <cellStyle name="Millares 6 4 2 4 3" xfId="6402" xr:uid="{8463D071-9953-4D3F-BE0B-9047EF45F05F}"/>
    <cellStyle name="Millares 6 4 2 4 3 2" xfId="14668" xr:uid="{1E4E5EC1-9C99-4C0E-9ED6-FB8ACD6CBF32}"/>
    <cellStyle name="Millares 6 4 2 4 3 2 2" xfId="36171" xr:uid="{AA197623-807B-4DC7-8CA9-5713CFB3CF92}"/>
    <cellStyle name="Millares 6 4 2 4 3 3" xfId="21303" xr:uid="{D98D9E32-1A38-4683-8D8B-14F2E90E6FF0}"/>
    <cellStyle name="Millares 6 4 2 4 3 3 2" xfId="42806" xr:uid="{6CC678C1-F36E-461F-BC09-21A02AAEE807}"/>
    <cellStyle name="Millares 6 4 2 4 3 4" xfId="27908" xr:uid="{C09B734B-FA95-4C50-AE7E-0021AE0DEBFD}"/>
    <cellStyle name="Millares 6 4 2 4 3 5" xfId="49411" xr:uid="{7A836991-C195-48E5-B637-A119A8A80507}"/>
    <cellStyle name="Millares 6 4 2 4 4" xfId="8043" xr:uid="{07C2F062-C0F6-42F8-BD1C-2BAD210BB98B}"/>
    <cellStyle name="Millares 6 4 2 4 4 2" xfId="29546" xr:uid="{4735D154-6B51-43A0-AE72-0B908F0AD0DD}"/>
    <cellStyle name="Millares 6 4 2 4 5" xfId="9700" xr:uid="{726E27E6-F799-49DD-94D6-E867C7B84714}"/>
    <cellStyle name="Millares 6 4 2 4 5 2" xfId="31203" xr:uid="{8427AAEF-2DA0-450A-9AA4-5416EBC42853}"/>
    <cellStyle name="Millares 6 4 2 4 6" xfId="16335" xr:uid="{28EACC4B-5960-4494-9B87-6E60E937B7FE}"/>
    <cellStyle name="Millares 6 4 2 4 6 2" xfId="37838" xr:uid="{F19DF1E3-4479-4A38-ADCA-8A4C2EF1DC02}"/>
    <cellStyle name="Millares 6 4 2 4 7" xfId="22940" xr:uid="{D926A790-FFD5-4A6E-A8F5-613B8AF878EF}"/>
    <cellStyle name="Millares 6 4 2 4 8" xfId="44443" xr:uid="{3DB874C8-50D8-4C0B-B25B-A4C076C9E143}"/>
    <cellStyle name="Millares 6 4 2 5" xfId="2121" xr:uid="{CB251052-E7F6-4658-A1D6-CCCA8C0C1BC5}"/>
    <cellStyle name="Millares 6 4 2 5 2" xfId="10387" xr:uid="{3B21D83D-E905-4D7E-8E26-9C27E3523BB9}"/>
    <cellStyle name="Millares 6 4 2 5 2 2" xfId="31890" xr:uid="{61C75781-422F-43CA-9044-64CB0451722C}"/>
    <cellStyle name="Millares 6 4 2 5 3" xfId="17022" xr:uid="{8ACB8B2D-E93B-47CD-861B-5C576218A29A}"/>
    <cellStyle name="Millares 6 4 2 5 3 2" xfId="38525" xr:uid="{3C31B958-553A-44F8-937F-C5AB1075BD8C}"/>
    <cellStyle name="Millares 6 4 2 5 4" xfId="23627" xr:uid="{FA03AAD6-E977-421F-905B-5D2FFE232DC1}"/>
    <cellStyle name="Millares 6 4 2 5 5" xfId="45130" xr:uid="{7758EF16-401F-4D01-8A61-DAA7E6489496}"/>
    <cellStyle name="Millares 6 4 2 6" xfId="2669" xr:uid="{0961E447-7797-4E25-86E3-79D6AF0CABB7}"/>
    <cellStyle name="Millares 6 4 2 6 2" xfId="10935" xr:uid="{D7680AA3-BE96-41B0-A3FD-4631E989DE60}"/>
    <cellStyle name="Millares 6 4 2 6 2 2" xfId="32438" xr:uid="{9A82E91B-B720-496E-B3CC-6C7EDDCD3F55}"/>
    <cellStyle name="Millares 6 4 2 6 3" xfId="17570" xr:uid="{BD19C834-2732-47FF-8DC8-3056A5E86D6A}"/>
    <cellStyle name="Millares 6 4 2 6 3 2" xfId="39073" xr:uid="{FA496014-07D8-4CE6-BAFC-284031413643}"/>
    <cellStyle name="Millares 6 4 2 6 4" xfId="24175" xr:uid="{232C6108-4A31-4E7C-A8F3-64974F8F904F}"/>
    <cellStyle name="Millares 6 4 2 6 5" xfId="45678" xr:uid="{D0074C39-A725-460D-A2BB-DAE9785CE2F1}"/>
    <cellStyle name="Millares 6 4 2 7" xfId="3317" xr:uid="{3F74B968-1BBB-4D20-8AEA-09BF5B4C8FE3}"/>
    <cellStyle name="Millares 6 4 2 7 2" xfId="11583" xr:uid="{8EE8FD73-F986-4227-AF85-B056ED427253}"/>
    <cellStyle name="Millares 6 4 2 7 2 2" xfId="33086" xr:uid="{81B1C383-1021-4057-9460-A12DCEB3558A}"/>
    <cellStyle name="Millares 6 4 2 7 3" xfId="18218" xr:uid="{C3490FD5-02CC-446F-A989-0D11C9C7461F}"/>
    <cellStyle name="Millares 6 4 2 7 3 2" xfId="39721" xr:uid="{CEE38163-91D8-4533-83D0-079EF4C45F58}"/>
    <cellStyle name="Millares 6 4 2 7 4" xfId="24823" xr:uid="{AAD99C18-486D-40B8-A572-7593380F5C64}"/>
    <cellStyle name="Millares 6 4 2 7 5" xfId="46326" xr:uid="{49DAD844-ADF8-49D0-9182-CDDBFD4A8DC7}"/>
    <cellStyle name="Millares 6 4 2 8" xfId="4813" xr:uid="{62B77120-B45D-4464-973C-988F3A5A79DB}"/>
    <cellStyle name="Millares 6 4 2 8 2" xfId="13079" xr:uid="{7C63A3E1-3FB6-4C48-9DCE-64D577255A1C}"/>
    <cellStyle name="Millares 6 4 2 8 2 2" xfId="34582" xr:uid="{90CC444F-7F72-407F-AA9B-1BE79E59BEB5}"/>
    <cellStyle name="Millares 6 4 2 8 3" xfId="19714" xr:uid="{3A746B1E-E35F-496D-85AD-211F788136A7}"/>
    <cellStyle name="Millares 6 4 2 8 3 2" xfId="41217" xr:uid="{012B2A34-D315-4600-8427-79CFDD2C46A3}"/>
    <cellStyle name="Millares 6 4 2 8 4" xfId="26319" xr:uid="{64A45055-2854-4706-BD19-8AFFD448C952}"/>
    <cellStyle name="Millares 6 4 2 8 5" xfId="47822" xr:uid="{9E5AFF28-D306-4234-A626-33BD13EA64EA}"/>
    <cellStyle name="Millares 6 4 2 9" xfId="5456" xr:uid="{0E7F9EC6-8A2B-4E51-9055-FAA686AD314C}"/>
    <cellStyle name="Millares 6 4 2 9 2" xfId="13722" xr:uid="{F1D94885-3181-4EF6-A1A2-F7F51B873F85}"/>
    <cellStyle name="Millares 6 4 2 9 2 2" xfId="35225" xr:uid="{7499573C-2078-4B9A-9050-6CC80229FC82}"/>
    <cellStyle name="Millares 6 4 2 9 3" xfId="20357" xr:uid="{713DBDAA-550E-400A-99E3-0C98364650A9}"/>
    <cellStyle name="Millares 6 4 2 9 3 2" xfId="41860" xr:uid="{0C611B89-7C7D-49EC-A223-6F47FD11D867}"/>
    <cellStyle name="Millares 6 4 2 9 4" xfId="26962" xr:uid="{0170FBA6-F8D0-4201-A1B2-F30061B77AC5}"/>
    <cellStyle name="Millares 6 4 2 9 5" xfId="48465" xr:uid="{B1299E20-B529-4DE8-A711-C005F0F46786}"/>
    <cellStyle name="Millares 6 4 3" xfId="359" xr:uid="{B58E39BE-E67F-4A9D-A8CC-0F565CED8147}"/>
    <cellStyle name="Millares 6 4 3 10" xfId="15262" xr:uid="{6CD350F4-2C05-4644-85A3-25EF002CB375}"/>
    <cellStyle name="Millares 6 4 3 10 2" xfId="36765" xr:uid="{10AB0363-7AF0-4C96-80E3-AC0E062D146D}"/>
    <cellStyle name="Millares 6 4 3 11" xfId="21867" xr:uid="{4B0FC63C-9203-46AF-AD29-9A908108DEBA}"/>
    <cellStyle name="Millares 6 4 3 12" xfId="43370" xr:uid="{E4A08F9A-9D79-4194-87A8-81B1544DAEEA}"/>
    <cellStyle name="Millares 6 4 3 2" xfId="1307" xr:uid="{8C2EFEFB-F7EF-4EAA-BEB7-ED92ACE80E09}"/>
    <cellStyle name="Millares 6 4 3 2 2" xfId="4136" xr:uid="{5758B422-9E53-46B4-8EAE-ED6EA4461AA3}"/>
    <cellStyle name="Millares 6 4 3 2 2 2" xfId="12402" xr:uid="{DD63AD57-9657-405C-95ED-3E0ECC765A97}"/>
    <cellStyle name="Millares 6 4 3 2 2 2 2" xfId="33905" xr:uid="{BA476844-0A1E-49DF-B482-05D9DDE96C07}"/>
    <cellStyle name="Millares 6 4 3 2 2 3" xfId="19037" xr:uid="{2A26DC00-625A-48D7-A8AF-19B822E40161}"/>
    <cellStyle name="Millares 6 4 3 2 2 3 2" xfId="40540" xr:uid="{E6DAAF3C-A928-42B5-90FD-1274C02240A2}"/>
    <cellStyle name="Millares 6 4 3 2 2 4" xfId="25642" xr:uid="{804EFB0D-F0EC-4B36-A730-E30731CBE4F0}"/>
    <cellStyle name="Millares 6 4 3 2 2 5" xfId="47145" xr:uid="{19511CF2-9E04-4273-8B01-138E87B3E90D}"/>
    <cellStyle name="Millares 6 4 3 2 3" xfId="6275" xr:uid="{7AAA4CFF-1713-488C-84F7-E82A951428D2}"/>
    <cellStyle name="Millares 6 4 3 2 3 2" xfId="14541" xr:uid="{3F645AE9-77E6-4404-B520-7A5FC9527861}"/>
    <cellStyle name="Millares 6 4 3 2 3 2 2" xfId="36044" xr:uid="{47D4314D-71DF-4712-A836-3275317E6E5D}"/>
    <cellStyle name="Millares 6 4 3 2 3 3" xfId="21176" xr:uid="{D3FBA633-C6B8-4F0D-AEB3-D05739E931BC}"/>
    <cellStyle name="Millares 6 4 3 2 3 3 2" xfId="42679" xr:uid="{D4964532-640D-484D-B684-F7F4AD005F58}"/>
    <cellStyle name="Millares 6 4 3 2 3 4" xfId="27781" xr:uid="{ABFAD71F-3A6C-4526-8B30-F1D846743F1F}"/>
    <cellStyle name="Millares 6 4 3 2 3 5" xfId="49284" xr:uid="{39667E34-E870-417E-8B52-5A7B75D96667}"/>
    <cellStyle name="Millares 6 4 3 2 4" xfId="7916" xr:uid="{A40F9A88-A053-4AD1-A31E-F807F9AAD8E4}"/>
    <cellStyle name="Millares 6 4 3 2 4 2" xfId="29419" xr:uid="{B1396545-D6F0-4A7F-B8DE-24B6D7E281CB}"/>
    <cellStyle name="Millares 6 4 3 2 5" xfId="9573" xr:uid="{F64F1F28-BA32-4CA6-B3D6-4AD4C0945C1C}"/>
    <cellStyle name="Millares 6 4 3 2 5 2" xfId="31076" xr:uid="{7688A980-0451-4976-ABEA-24E9C42D4C05}"/>
    <cellStyle name="Millares 6 4 3 2 6" xfId="16208" xr:uid="{ED01B61A-84AB-4EA5-9A13-13A2D1F699C6}"/>
    <cellStyle name="Millares 6 4 3 2 6 2" xfId="37711" xr:uid="{B5B38E63-2DA5-42F9-A00D-635D124EC796}"/>
    <cellStyle name="Millares 6 4 3 2 7" xfId="22813" xr:uid="{ACF7094B-904F-441A-B8F5-B6393E23BB19}"/>
    <cellStyle name="Millares 6 4 3 2 8" xfId="44316" xr:uid="{36AD4646-8141-4C42-9C55-D0C642995D32}"/>
    <cellStyle name="Millares 6 4 3 3" xfId="1994" xr:uid="{359F4FF4-4715-4646-9F29-AFD28E786031}"/>
    <cellStyle name="Millares 6 4 3 3 2" xfId="10260" xr:uid="{339A85F5-06F6-426F-A046-F5B36F2DAB37}"/>
    <cellStyle name="Millares 6 4 3 3 2 2" xfId="31763" xr:uid="{20FFC9BB-08DC-4AE3-8325-FC7237D414DA}"/>
    <cellStyle name="Millares 6 4 3 3 3" xfId="16895" xr:uid="{BFC89479-AF57-4D54-BC7D-E3E646FA6462}"/>
    <cellStyle name="Millares 6 4 3 3 3 2" xfId="38398" xr:uid="{F7ABD51A-2461-448C-A800-C0972F4F218A}"/>
    <cellStyle name="Millares 6 4 3 3 4" xfId="23500" xr:uid="{2E7949C8-F198-46A3-9084-B3C944EF01C7}"/>
    <cellStyle name="Millares 6 4 3 3 5" xfId="45003" xr:uid="{6D126990-BA2C-4273-AECE-3BA21F1D126F}"/>
    <cellStyle name="Millares 6 4 3 4" xfId="2793" xr:uid="{B2F7E898-5EBC-4AC0-A373-A324D2EF3437}"/>
    <cellStyle name="Millares 6 4 3 4 2" xfId="11059" xr:uid="{C306A823-83BB-45A6-B29F-BE4BEB91C3FC}"/>
    <cellStyle name="Millares 6 4 3 4 2 2" xfId="32562" xr:uid="{7542B8B4-92AD-4E16-9824-5FC5F90F6657}"/>
    <cellStyle name="Millares 6 4 3 4 3" xfId="17694" xr:uid="{37FF25C0-1345-447A-BC41-2B5F031FE898}"/>
    <cellStyle name="Millares 6 4 3 4 3 2" xfId="39197" xr:uid="{8AFFC2B1-FB60-44A8-9858-992D623E9DB4}"/>
    <cellStyle name="Millares 6 4 3 4 4" xfId="24299" xr:uid="{7A64AA98-7017-4237-8E90-A63C1BC464B6}"/>
    <cellStyle name="Millares 6 4 3 4 5" xfId="45802" xr:uid="{B5F50F97-07EA-43D9-8CFA-2ADAD39AE04E}"/>
    <cellStyle name="Millares 6 4 3 5" xfId="3190" xr:uid="{66CBA0C7-9E46-4E64-A8F5-D8992F8B7A9F}"/>
    <cellStyle name="Millares 6 4 3 5 2" xfId="11456" xr:uid="{CDB57430-4CB4-48B0-8305-C07D7E3906FF}"/>
    <cellStyle name="Millares 6 4 3 5 2 2" xfId="32959" xr:uid="{3955B4BE-645D-45C0-BA2A-579CC6778EB3}"/>
    <cellStyle name="Millares 6 4 3 5 3" xfId="18091" xr:uid="{CB76105B-C9B0-46A6-9994-EB5BB2B711E4}"/>
    <cellStyle name="Millares 6 4 3 5 3 2" xfId="39594" xr:uid="{6810730C-4A49-4E93-B9A1-BFAC97848542}"/>
    <cellStyle name="Millares 6 4 3 5 4" xfId="24696" xr:uid="{860FD7A8-4D76-4243-AB8D-DBB9CDACA33D}"/>
    <cellStyle name="Millares 6 4 3 5 5" xfId="46199" xr:uid="{4FF8A008-2A26-470F-99D3-64227B21F296}"/>
    <cellStyle name="Millares 6 4 3 6" xfId="4937" xr:uid="{A22B5F4A-F2F0-4CBE-8A78-5172981B8071}"/>
    <cellStyle name="Millares 6 4 3 6 2" xfId="13203" xr:uid="{EC2547B3-05B1-4582-BFD2-C911D67D7CEF}"/>
    <cellStyle name="Millares 6 4 3 6 2 2" xfId="34706" xr:uid="{67D6E385-06BF-465C-9335-4A39983FEF2E}"/>
    <cellStyle name="Millares 6 4 3 6 3" xfId="19838" xr:uid="{5977192F-F740-4946-9DB5-92F5923213F1}"/>
    <cellStyle name="Millares 6 4 3 6 3 2" xfId="41341" xr:uid="{5DD92548-AE47-4E0D-8EC9-BFE6E19D8B35}"/>
    <cellStyle name="Millares 6 4 3 6 4" xfId="26443" xr:uid="{41F22B9A-13EC-4CAB-B5E9-853F34B66187}"/>
    <cellStyle name="Millares 6 4 3 6 5" xfId="47946" xr:uid="{A1547416-C4FA-4C06-80E1-2C3EFFBF6AA9}"/>
    <cellStyle name="Millares 6 4 3 7" xfId="5329" xr:uid="{E7A3233E-2347-4126-A63A-CC1F756CFFFD}"/>
    <cellStyle name="Millares 6 4 3 7 2" xfId="13595" xr:uid="{CDF1900A-7FEB-410F-A5A8-CED9411CA14A}"/>
    <cellStyle name="Millares 6 4 3 7 2 2" xfId="35098" xr:uid="{75DDCCF7-2732-4485-8AA5-FC4B638EDF22}"/>
    <cellStyle name="Millares 6 4 3 7 3" xfId="20230" xr:uid="{D370BE55-0084-4D78-8B6B-D049FC9747B8}"/>
    <cellStyle name="Millares 6 4 3 7 3 2" xfId="41733" xr:uid="{BBEF081C-9073-403B-89C0-2679EC88EF84}"/>
    <cellStyle name="Millares 6 4 3 7 4" xfId="26835" xr:uid="{DE7EB5BF-7F51-4717-BAA5-FD480CEDEA4E}"/>
    <cellStyle name="Millares 6 4 3 7 5" xfId="48338" xr:uid="{A08AD366-AAC0-43DE-B77D-B43DA3F6D388}"/>
    <cellStyle name="Millares 6 4 3 8" xfId="6970" xr:uid="{C59E9A98-2905-416D-9EE1-8260505E8897}"/>
    <cellStyle name="Millares 6 4 3 8 2" xfId="28473" xr:uid="{7C926DE5-9A53-4C06-9FB3-446CCB3FF709}"/>
    <cellStyle name="Millares 6 4 3 9" xfId="8626" xr:uid="{5687B3B3-60CF-4579-9EA7-ED86FEA63884}"/>
    <cellStyle name="Millares 6 4 3 9 2" xfId="30129" xr:uid="{7FD9B636-2DEB-431F-8C70-B24F7F3EB9BC}"/>
    <cellStyle name="Millares 6 4 4" xfId="643" xr:uid="{0EBCA955-B9EF-4FD1-8D54-6BF4279862B0}"/>
    <cellStyle name="Millares 6 4 4 10" xfId="43652" xr:uid="{A59D76A7-B9E9-436B-9D07-5DF13C372225}"/>
    <cellStyle name="Millares 6 4 4 2" xfId="1589" xr:uid="{366F4B9F-278F-4BC2-900B-62CF8AC11E46}"/>
    <cellStyle name="Millares 6 4 4 2 2" xfId="4418" xr:uid="{C51C49B1-BEE0-4A31-A009-87439FD36C34}"/>
    <cellStyle name="Millares 6 4 4 2 2 2" xfId="12684" xr:uid="{C1CA4ED6-648B-4400-92CA-AAFB3570BDB7}"/>
    <cellStyle name="Millares 6 4 4 2 2 2 2" xfId="34187" xr:uid="{8D30A88B-F636-4E5A-9A4B-97F78124E86B}"/>
    <cellStyle name="Millares 6 4 4 2 2 3" xfId="19319" xr:uid="{6CF26B3E-8963-44E0-80F8-745CF8958794}"/>
    <cellStyle name="Millares 6 4 4 2 2 3 2" xfId="40822" xr:uid="{019D2A3A-0D2A-417A-9D0B-0654B80194A1}"/>
    <cellStyle name="Millares 6 4 4 2 2 4" xfId="25924" xr:uid="{A5DC0FC6-A8AB-4AAA-B82B-3E69A7949229}"/>
    <cellStyle name="Millares 6 4 4 2 2 5" xfId="47427" xr:uid="{709D2E2C-10DC-4BF3-99A8-E75C80BDBF48}"/>
    <cellStyle name="Millares 6 4 4 2 3" xfId="6557" xr:uid="{BB5F7575-7B27-4D93-B4E6-D2F6F17603A9}"/>
    <cellStyle name="Millares 6 4 4 2 3 2" xfId="14823" xr:uid="{34DE62D4-61F8-402A-9878-619C8998A45B}"/>
    <cellStyle name="Millares 6 4 4 2 3 2 2" xfId="36326" xr:uid="{9A1DC21F-8F81-4F26-BA92-7C785D2F61F1}"/>
    <cellStyle name="Millares 6 4 4 2 3 3" xfId="21458" xr:uid="{DE220D42-F2AE-42B4-AE68-3E3102CDA745}"/>
    <cellStyle name="Millares 6 4 4 2 3 3 2" xfId="42961" xr:uid="{3BD6D3AC-F4A3-4129-8C53-0A93E968E279}"/>
    <cellStyle name="Millares 6 4 4 2 3 4" xfId="28063" xr:uid="{A2FABA2B-6E98-4A4A-B9FB-5784198D97F0}"/>
    <cellStyle name="Millares 6 4 4 2 3 5" xfId="49566" xr:uid="{F91ECC25-E130-499F-9A97-C7872C8C0CB2}"/>
    <cellStyle name="Millares 6 4 4 2 4" xfId="8198" xr:uid="{BDB3B709-97BF-48C0-A22C-E1CAC71EBCA7}"/>
    <cellStyle name="Millares 6 4 4 2 4 2" xfId="29701" xr:uid="{DF872337-EB38-42CF-90FF-BD2EAA9E5872}"/>
    <cellStyle name="Millares 6 4 4 2 5" xfId="9855" xr:uid="{8F1D0B77-1DBC-464F-868B-F09405612B0A}"/>
    <cellStyle name="Millares 6 4 4 2 5 2" xfId="31358" xr:uid="{2217EBD4-BAC9-480F-A9B3-78BBFFA55AAB}"/>
    <cellStyle name="Millares 6 4 4 2 6" xfId="16490" xr:uid="{F2C9ED20-D133-4606-83F0-5651F906FADD}"/>
    <cellStyle name="Millares 6 4 4 2 6 2" xfId="37993" xr:uid="{F1365E17-7E7B-4359-B6C2-79D3ABF182C8}"/>
    <cellStyle name="Millares 6 4 4 2 7" xfId="23095" xr:uid="{64B066D6-53CE-4C27-9ED4-8C5C6997EC52}"/>
    <cellStyle name="Millares 6 4 4 2 8" xfId="44598" xr:uid="{FEE992D7-D726-4B98-81EA-ECD008D30A35}"/>
    <cellStyle name="Millares 6 4 4 3" xfId="2276" xr:uid="{E985C7C0-4514-474D-953F-F75E43746BDA}"/>
    <cellStyle name="Millares 6 4 4 3 2" xfId="10542" xr:uid="{98495404-27EF-4C58-A2CC-D2E0DD8DDF0D}"/>
    <cellStyle name="Millares 6 4 4 3 2 2" xfId="32045" xr:uid="{2F1ED831-26EB-43D3-9DFD-7DB967E000AA}"/>
    <cellStyle name="Millares 6 4 4 3 3" xfId="17177" xr:uid="{949A583B-DCE9-44F8-A845-F4BA86FB454A}"/>
    <cellStyle name="Millares 6 4 4 3 3 2" xfId="38680" xr:uid="{B4C5B5B4-A57C-4B4F-B637-DD2C039B1D61}"/>
    <cellStyle name="Millares 6 4 4 3 4" xfId="23782" xr:uid="{A2BC8B96-9B29-4233-8FB6-CEA4E9B5E33A}"/>
    <cellStyle name="Millares 6 4 4 3 5" xfId="45285" xr:uid="{FED62A32-40A5-46EC-A342-6AF1FBAA93D5}"/>
    <cellStyle name="Millares 6 4 4 4" xfId="3472" xr:uid="{022DCEDA-6A35-4C5C-8977-04820E070562}"/>
    <cellStyle name="Millares 6 4 4 4 2" xfId="11738" xr:uid="{C312E02A-A87F-44D2-8A3A-F8A31B5BD111}"/>
    <cellStyle name="Millares 6 4 4 4 2 2" xfId="33241" xr:uid="{3ED500D1-4D86-4921-9693-91842B2EEFB7}"/>
    <cellStyle name="Millares 6 4 4 4 3" xfId="18373" xr:uid="{C8797981-0C8F-4E2F-8B2A-30FCEE9CB2ED}"/>
    <cellStyle name="Millares 6 4 4 4 3 2" xfId="39876" xr:uid="{9FDCF513-EEBE-4488-983D-36C03A08D09B}"/>
    <cellStyle name="Millares 6 4 4 4 4" xfId="24978" xr:uid="{CF53CA9C-3931-4916-BEFF-BB2CD872453D}"/>
    <cellStyle name="Millares 6 4 4 4 5" xfId="46481" xr:uid="{63D78542-7815-46DF-92A5-F3B2F670034C}"/>
    <cellStyle name="Millares 6 4 4 5" xfId="5611" xr:uid="{0381E46F-73D6-404B-B635-72F0030FA08A}"/>
    <cellStyle name="Millares 6 4 4 5 2" xfId="13877" xr:uid="{8E085118-8894-4290-BACD-71383D28B19A}"/>
    <cellStyle name="Millares 6 4 4 5 2 2" xfId="35380" xr:uid="{B69610BC-8D46-4D66-B947-37912FA1604A}"/>
    <cellStyle name="Millares 6 4 4 5 3" xfId="20512" xr:uid="{5704606A-974E-4684-847C-B273EDBB027A}"/>
    <cellStyle name="Millares 6 4 4 5 3 2" xfId="42015" xr:uid="{342B060A-E7F8-4BB1-9151-01D45A998AFA}"/>
    <cellStyle name="Millares 6 4 4 5 4" xfId="27117" xr:uid="{C78B1314-9FA0-4BFC-B456-F1BB46F6F1C1}"/>
    <cellStyle name="Millares 6 4 4 5 5" xfId="48620" xr:uid="{013CB525-1352-4744-84F3-C68764A698D9}"/>
    <cellStyle name="Millares 6 4 4 6" xfId="7252" xr:uid="{7585DCAF-017D-4B57-952F-56996D0AB877}"/>
    <cellStyle name="Millares 6 4 4 6 2" xfId="28755" xr:uid="{88071FD1-5F79-4A2C-B9F7-98BE590BAFAE}"/>
    <cellStyle name="Millares 6 4 4 7" xfId="8909" xr:uid="{65626CF2-9B3A-401F-98DE-A892F7C41986}"/>
    <cellStyle name="Millares 6 4 4 7 2" xfId="30412" xr:uid="{E9D13F3B-A55A-4288-BD68-4A33D72CA85A}"/>
    <cellStyle name="Millares 6 4 4 8" xfId="15544" xr:uid="{62B50311-B3C5-4444-AE75-4805B2B811C3}"/>
    <cellStyle name="Millares 6 4 4 8 2" xfId="37047" xr:uid="{A5A5C190-4CC7-4289-8FDC-162CFD50C5D0}"/>
    <cellStyle name="Millares 6 4 4 9" xfId="22149" xr:uid="{C01FE38D-B0FC-4588-9A45-D06647957DB4}"/>
    <cellStyle name="Millares 6 4 5" xfId="911" xr:uid="{761372A8-0648-4F63-8BA9-0E65B00A7C15}"/>
    <cellStyle name="Millares 6 4 5 2" xfId="3740" xr:uid="{BCA608A0-7048-4FAC-A61A-AD12CB6C10D1}"/>
    <cellStyle name="Millares 6 4 5 2 2" xfId="12006" xr:uid="{D092C0B4-C8DE-4288-A569-D50FC6C0EB00}"/>
    <cellStyle name="Millares 6 4 5 2 2 2" xfId="33509" xr:uid="{54518828-A4C4-404A-9089-49C852B7C4D7}"/>
    <cellStyle name="Millares 6 4 5 2 3" xfId="18641" xr:uid="{E0E1EBB1-70CD-4738-B9EF-20E9D93B82F9}"/>
    <cellStyle name="Millares 6 4 5 2 3 2" xfId="40144" xr:uid="{B28F5757-DE6B-4832-8594-965506940732}"/>
    <cellStyle name="Millares 6 4 5 2 4" xfId="25246" xr:uid="{EF4357B9-3B9D-4827-8CFC-8FF4707856D7}"/>
    <cellStyle name="Millares 6 4 5 2 5" xfId="46749" xr:uid="{8DE55A33-BB77-4512-B0A4-0B29ED97D0E8}"/>
    <cellStyle name="Millares 6 4 5 3" xfId="5879" xr:uid="{16A3A71B-3A18-4951-9F6E-C7AC3BFF89A8}"/>
    <cellStyle name="Millares 6 4 5 3 2" xfId="14145" xr:uid="{04C0740E-4968-4B62-8E88-81673225588D}"/>
    <cellStyle name="Millares 6 4 5 3 2 2" xfId="35648" xr:uid="{22E09F96-5238-4170-BEE1-2A2BD1EADCEC}"/>
    <cellStyle name="Millares 6 4 5 3 3" xfId="20780" xr:uid="{ABBA1BE6-F48D-44C8-86BB-A131AE47DFBC}"/>
    <cellStyle name="Millares 6 4 5 3 3 2" xfId="42283" xr:uid="{0610FFB6-D120-43B3-BB20-3E1BC1E17E73}"/>
    <cellStyle name="Millares 6 4 5 3 4" xfId="27385" xr:uid="{D66FDCE3-043D-4DE1-B3E8-7F81CB18FAB4}"/>
    <cellStyle name="Millares 6 4 5 3 5" xfId="48888" xr:uid="{D1121F3E-553B-487E-B753-12DC8A862F51}"/>
    <cellStyle name="Millares 6 4 5 4" xfId="7520" xr:uid="{D1D4DDA9-71CE-4817-BF30-3C466544D4D5}"/>
    <cellStyle name="Millares 6 4 5 4 2" xfId="29023" xr:uid="{09DCFE8D-BF96-4006-98E8-864D0017D9EE}"/>
    <cellStyle name="Millares 6 4 5 5" xfId="9177" xr:uid="{0F7F434E-470D-48C4-B6FF-65C1A836CD50}"/>
    <cellStyle name="Millares 6 4 5 5 2" xfId="30680" xr:uid="{2DE62E1E-4006-4475-8668-8DF88379383E}"/>
    <cellStyle name="Millares 6 4 5 6" xfId="15812" xr:uid="{AFC36781-378D-4F58-9CE8-B8EE08099D36}"/>
    <cellStyle name="Millares 6 4 5 6 2" xfId="37315" xr:uid="{04A3DDC0-2101-4DDE-8DD6-F873FAAFF66A}"/>
    <cellStyle name="Millares 6 4 5 7" xfId="22417" xr:uid="{A634A50F-C695-4FAB-83B4-A62C69E65C34}"/>
    <cellStyle name="Millares 6 4 5 8" xfId="43920" xr:uid="{42FDE3A6-EF9A-4A0F-A4CB-6EF610443F77}"/>
    <cellStyle name="Millares 6 4 6" xfId="1172" xr:uid="{C3D8E92D-BD3A-42AC-B458-51C88D7E669A}"/>
    <cellStyle name="Millares 6 4 6 2" xfId="4001" xr:uid="{4E995372-EF6A-4F52-9945-ACF80244E94D}"/>
    <cellStyle name="Millares 6 4 6 2 2" xfId="12267" xr:uid="{B6361F9C-D3DD-494A-B7B5-CA5F3EB4DAA3}"/>
    <cellStyle name="Millares 6 4 6 2 2 2" xfId="33770" xr:uid="{EF81FFC8-2DB3-4308-B1C1-D3912CE70711}"/>
    <cellStyle name="Millares 6 4 6 2 3" xfId="18902" xr:uid="{C5F2F455-2F34-4AC2-828F-056D3D8F8E5D}"/>
    <cellStyle name="Millares 6 4 6 2 3 2" xfId="40405" xr:uid="{0BFAD7CA-AE6A-4B92-8B31-F86BEC9B70FE}"/>
    <cellStyle name="Millares 6 4 6 2 4" xfId="25507" xr:uid="{5DBAA866-D961-46E4-B88A-808046C62388}"/>
    <cellStyle name="Millares 6 4 6 2 5" xfId="47010" xr:uid="{EA68A9C8-8F55-49C4-8812-D17B3E59C0DF}"/>
    <cellStyle name="Millares 6 4 6 3" xfId="6140" xr:uid="{C755F503-11EB-498C-A50F-5655459B47F6}"/>
    <cellStyle name="Millares 6 4 6 3 2" xfId="14406" xr:uid="{A16AF64A-4DC6-4CDC-9470-4AE829BDC2DC}"/>
    <cellStyle name="Millares 6 4 6 3 2 2" xfId="35909" xr:uid="{5ECE5800-68C4-4077-AD17-2C93451A369C}"/>
    <cellStyle name="Millares 6 4 6 3 3" xfId="21041" xr:uid="{50771F31-3024-45D6-943F-C36C6D3DE7B9}"/>
    <cellStyle name="Millares 6 4 6 3 3 2" xfId="42544" xr:uid="{28B14357-735E-49CB-A46F-255562B2AFFB}"/>
    <cellStyle name="Millares 6 4 6 3 4" xfId="27646" xr:uid="{CC1EAF73-9FCD-4E77-B46F-99C38DA15B89}"/>
    <cellStyle name="Millares 6 4 6 3 5" xfId="49149" xr:uid="{34A63150-7584-45E0-BF13-4FCB5C9BB336}"/>
    <cellStyle name="Millares 6 4 6 4" xfId="7781" xr:uid="{B21426BC-1814-44D3-8601-CED6280026E6}"/>
    <cellStyle name="Millares 6 4 6 4 2" xfId="29284" xr:uid="{A884794A-B23C-481E-9146-0F3AE9811F7A}"/>
    <cellStyle name="Millares 6 4 6 5" xfId="9438" xr:uid="{AF0668D9-F698-4451-92B1-DF95D9863F11}"/>
    <cellStyle name="Millares 6 4 6 5 2" xfId="30941" xr:uid="{B17CF247-899F-4A9A-B135-3C2DD897D9C6}"/>
    <cellStyle name="Millares 6 4 6 6" xfId="16073" xr:uid="{03225E1F-7275-4D50-A48D-BBCE97F8A218}"/>
    <cellStyle name="Millares 6 4 6 6 2" xfId="37576" xr:uid="{42FCE7DC-85DE-47A4-BCC3-D8F524F42E5E}"/>
    <cellStyle name="Millares 6 4 6 7" xfId="22678" xr:uid="{EA8C1131-F1A9-426B-91FC-34910BE4F83B}"/>
    <cellStyle name="Millares 6 4 6 8" xfId="44181" xr:uid="{B8278562-DFFF-402C-808B-34933BE4557A}"/>
    <cellStyle name="Millares 6 4 7" xfId="1860" xr:uid="{2A5EDA6F-BB70-4EA2-A12D-303AC530E0E4}"/>
    <cellStyle name="Millares 6 4 7 2" xfId="10126" xr:uid="{6B78C205-13D7-48F0-8C28-6A362E355FDF}"/>
    <cellStyle name="Millares 6 4 7 2 2" xfId="31629" xr:uid="{D23975D7-3A6F-4AD3-BD61-7CA4610BEC3B}"/>
    <cellStyle name="Millares 6 4 7 3" xfId="16761" xr:uid="{26E3DBD2-166C-4DCE-8CBB-677C0D52C376}"/>
    <cellStyle name="Millares 6 4 7 3 2" xfId="38264" xr:uid="{12043CAF-D016-4F5D-98A7-AC9D607F48EC}"/>
    <cellStyle name="Millares 6 4 7 4" xfId="23366" xr:uid="{6C2AC437-9998-42A6-A3E6-6CE89704CB09}"/>
    <cellStyle name="Millares 6 4 7 5" xfId="44869" xr:uid="{C1ACD6FD-A93C-4E4D-A16F-C70B485FE846}"/>
    <cellStyle name="Millares 6 4 8" xfId="2545" xr:uid="{D76C14CD-0DDE-4295-9DA2-DDF53CC46241}"/>
    <cellStyle name="Millares 6 4 8 2" xfId="10811" xr:uid="{60C533A2-F10B-4C70-B0AF-1B102CA4C668}"/>
    <cellStyle name="Millares 6 4 8 2 2" xfId="32314" xr:uid="{49AEEA83-3279-43D5-9DF3-A8552057A00A}"/>
    <cellStyle name="Millares 6 4 8 3" xfId="17446" xr:uid="{944B8E63-E85B-4227-92B0-6AA7A1BDA795}"/>
    <cellStyle name="Millares 6 4 8 3 2" xfId="38949" xr:uid="{0BC87A2A-85E4-476E-98A5-219154335A62}"/>
    <cellStyle name="Millares 6 4 8 4" xfId="24051" xr:uid="{A5F33907-C95E-4E73-8A32-DEFC6766448F}"/>
    <cellStyle name="Millares 6 4 8 5" xfId="45554" xr:uid="{E2CAE8D0-E8E1-4E98-BED6-341A19137685}"/>
    <cellStyle name="Millares 6 4 9" xfId="3056" xr:uid="{6891853A-355E-4F25-8631-27B375141837}"/>
    <cellStyle name="Millares 6 4 9 2" xfId="11322" xr:uid="{46300DD4-BA0D-471E-8B18-4CE07D75A779}"/>
    <cellStyle name="Millares 6 4 9 2 2" xfId="32825" xr:uid="{C0A48370-7B9F-47B9-9BBA-D6D613B33D19}"/>
    <cellStyle name="Millares 6 4 9 3" xfId="17957" xr:uid="{2C35FF7F-DE58-4544-AA0B-8194EF0ECDB1}"/>
    <cellStyle name="Millares 6 4 9 3 2" xfId="39460" xr:uid="{D4570500-BDC0-41EA-9D43-5AEACD42741C}"/>
    <cellStyle name="Millares 6 4 9 4" xfId="24562" xr:uid="{91EF2802-A395-4F5D-8546-26049092BC33}"/>
    <cellStyle name="Millares 6 4 9 5" xfId="46065" xr:uid="{03355DC3-CC40-4C04-B6D6-86FFCEFA3A72}"/>
    <cellStyle name="Millares 6 5" xfId="213" xr:uid="{CA8BA978-F36B-40C1-A8DB-EBC52097274A}"/>
    <cellStyle name="Millares 6 5 10" xfId="4732" xr:uid="{6CB71A96-6892-481E-9DD6-FFCC67B10BAF}"/>
    <cellStyle name="Millares 6 5 10 2" xfId="12998" xr:uid="{56F655DE-4D7C-4F29-AF15-285B49121A04}"/>
    <cellStyle name="Millares 6 5 10 2 2" xfId="34501" xr:uid="{2F04E778-7544-4A25-A2C7-5930D2BFA1A4}"/>
    <cellStyle name="Millares 6 5 10 3" xfId="19633" xr:uid="{8C5C9F10-1E42-431F-A53C-71C5F48BF19C}"/>
    <cellStyle name="Millares 6 5 10 3 2" xfId="41136" xr:uid="{20180828-B566-4792-A145-C50A8AE4F3A5}"/>
    <cellStyle name="Millares 6 5 10 4" xfId="26238" xr:uid="{8261413D-DA70-4F50-8DA8-BCF114052723}"/>
    <cellStyle name="Millares 6 5 10 5" xfId="47741" xr:uid="{591FFB35-80CC-48CB-9924-6BE2E7627C52}"/>
    <cellStyle name="Millares 6 5 11" xfId="5235" xr:uid="{C539565E-C45C-48BF-87F6-1FD3C1C990EE}"/>
    <cellStyle name="Millares 6 5 11 2" xfId="13501" xr:uid="{34BE222B-9574-47A5-8A8B-ECF1F042FE2D}"/>
    <cellStyle name="Millares 6 5 11 2 2" xfId="35004" xr:uid="{10631C2A-17B3-4501-AA65-C5792897E002}"/>
    <cellStyle name="Millares 6 5 11 3" xfId="20136" xr:uid="{1F21BB43-3835-44D6-BCF8-6D2D556AAEDD}"/>
    <cellStyle name="Millares 6 5 11 3 2" xfId="41639" xr:uid="{A0783C60-0679-44CA-B764-8082B79A6FAB}"/>
    <cellStyle name="Millares 6 5 11 4" xfId="26741" xr:uid="{B84CBAC1-4E45-413D-B404-BAEC7F7FE4EE}"/>
    <cellStyle name="Millares 6 5 11 5" xfId="48244" xr:uid="{95AB4068-094D-4709-B764-38401CA938DE}"/>
    <cellStyle name="Millares 6 5 12" xfId="6876" xr:uid="{18B4A0C3-517F-466C-AECE-481BE5468250}"/>
    <cellStyle name="Millares 6 5 12 2" xfId="28379" xr:uid="{A002CAF2-AC67-499E-9947-E189E89C8E77}"/>
    <cellStyle name="Millares 6 5 13" xfId="8530" xr:uid="{6E9F8ED0-9EDF-4677-8FC7-AD4B3C12E345}"/>
    <cellStyle name="Millares 6 5 13 2" xfId="30033" xr:uid="{2162CE26-78D5-4A9E-9FF6-1766BBA14F54}"/>
    <cellStyle name="Millares 6 5 14" xfId="15169" xr:uid="{2E93B370-428F-41BB-827F-5902C19A1BCA}"/>
    <cellStyle name="Millares 6 5 14 2" xfId="36672" xr:uid="{DD7396D4-B37A-4C13-944D-27A8C95A3A0F}"/>
    <cellStyle name="Millares 6 5 15" xfId="21774" xr:uid="{2BD2E2AD-1320-4CC4-B2E6-7839AC476D27}"/>
    <cellStyle name="Millares 6 5 16" xfId="43277" xr:uid="{42F72E10-6CFF-443C-9549-A3A1BB94B5C4}"/>
    <cellStyle name="Millares 6 5 2" xfId="528" xr:uid="{A2091731-1291-41B3-823B-3B4A4040E4A0}"/>
    <cellStyle name="Millares 6 5 2 10" xfId="7139" xr:uid="{A0079F66-38BD-4E67-AF86-9B5F0B4BAB9D}"/>
    <cellStyle name="Millares 6 5 2 10 2" xfId="28642" xr:uid="{2A79C7E8-784D-4922-8A9F-F5BA1907D55A}"/>
    <cellStyle name="Millares 6 5 2 11" xfId="8795" xr:uid="{DCB9AB3D-81EC-4277-B92E-F72B97732D76}"/>
    <cellStyle name="Millares 6 5 2 11 2" xfId="30298" xr:uid="{2B3AABE1-B061-4F72-A568-2F933F85AA1A}"/>
    <cellStyle name="Millares 6 5 2 12" xfId="15431" xr:uid="{958F4424-45DF-41FF-8A8A-2B105FAE818A}"/>
    <cellStyle name="Millares 6 5 2 12 2" xfId="36934" xr:uid="{0B869057-C89D-46FA-BA04-0BFFF2FD06D0}"/>
    <cellStyle name="Millares 6 5 2 13" xfId="22036" xr:uid="{480707C5-7429-4F6D-B4B9-7CDBEBF3D15E}"/>
    <cellStyle name="Millares 6 5 2 14" xfId="43539" xr:uid="{AD4647F6-1068-488C-B8E4-4EADF8E09A46}"/>
    <cellStyle name="Millares 6 5 2 2" xfId="810" xr:uid="{574575A8-EE85-48CE-80F5-6003ACEE79F2}"/>
    <cellStyle name="Millares 6 5 2 2 10" xfId="15711" xr:uid="{B67B1F9D-9044-4814-BEBE-D163BE2E0D16}"/>
    <cellStyle name="Millares 6 5 2 2 10 2" xfId="37214" xr:uid="{017CA147-85E0-466A-A10D-748ED00DAE13}"/>
    <cellStyle name="Millares 6 5 2 2 11" xfId="22316" xr:uid="{73A2910B-8C7B-4F07-B63D-151909505238}"/>
    <cellStyle name="Millares 6 5 2 2 12" xfId="43819" xr:uid="{013D3B9C-2793-4797-A2DC-8114AF8D7918}"/>
    <cellStyle name="Millares 6 5 2 2 2" xfId="1756" xr:uid="{47FDB466-0B44-44CF-A2A8-FAA266C900A8}"/>
    <cellStyle name="Millares 6 5 2 2 2 2" xfId="4585" xr:uid="{665A847A-A563-4897-8A04-FCC7E1E2BE9C}"/>
    <cellStyle name="Millares 6 5 2 2 2 2 2" xfId="12851" xr:uid="{40AB2FC1-3CC0-4C42-9633-57924615F25B}"/>
    <cellStyle name="Millares 6 5 2 2 2 2 2 2" xfId="34354" xr:uid="{C71A6702-42BA-4AA7-90B2-A157DA354927}"/>
    <cellStyle name="Millares 6 5 2 2 2 2 3" xfId="19486" xr:uid="{AFC50AC3-97DD-47CD-A2D6-6F0C21A766E6}"/>
    <cellStyle name="Millares 6 5 2 2 2 2 3 2" xfId="40989" xr:uid="{F30E901D-4C0A-4EA4-9DDF-22C71C5B6C30}"/>
    <cellStyle name="Millares 6 5 2 2 2 2 4" xfId="26091" xr:uid="{200625DA-0B80-42BE-8720-2E7F61CF6B80}"/>
    <cellStyle name="Millares 6 5 2 2 2 2 5" xfId="47594" xr:uid="{CCFE4C5B-5056-4BBF-B9DF-4954C03E66E1}"/>
    <cellStyle name="Millares 6 5 2 2 2 3" xfId="6724" xr:uid="{14F8AF44-48B8-4B12-B090-C7BC5D5AC87A}"/>
    <cellStyle name="Millares 6 5 2 2 2 3 2" xfId="14990" xr:uid="{9AAE695D-9D6B-48AC-98C2-ACEA3FF0FD0E}"/>
    <cellStyle name="Millares 6 5 2 2 2 3 2 2" xfId="36493" xr:uid="{FCD08F30-EACE-4A3F-87DC-C8BB815448E8}"/>
    <cellStyle name="Millares 6 5 2 2 2 3 3" xfId="21625" xr:uid="{A22A4422-997C-4C48-9D7F-734037447025}"/>
    <cellStyle name="Millares 6 5 2 2 2 3 3 2" xfId="43128" xr:uid="{8C49F25E-DAAB-4AA5-BD2B-A24F310BD6FE}"/>
    <cellStyle name="Millares 6 5 2 2 2 3 4" xfId="28230" xr:uid="{A4A8E9C1-0619-4EDE-BF12-C98F7F34CD59}"/>
    <cellStyle name="Millares 6 5 2 2 2 3 5" xfId="49733" xr:uid="{A22DBA54-DF94-4DA8-9313-882B3FC9E3A0}"/>
    <cellStyle name="Millares 6 5 2 2 2 4" xfId="8365" xr:uid="{A29FC0D4-65E8-4A0F-8B3F-5B7E944E40EF}"/>
    <cellStyle name="Millares 6 5 2 2 2 4 2" xfId="29868" xr:uid="{86E453AC-DDB9-414E-ACF0-01B62A66E3F3}"/>
    <cellStyle name="Millares 6 5 2 2 2 5" xfId="10022" xr:uid="{B3F14457-1E8D-407E-B544-2DD4118C1E86}"/>
    <cellStyle name="Millares 6 5 2 2 2 5 2" xfId="31525" xr:uid="{97152162-0A16-4B6F-A6E0-EE6396958DA0}"/>
    <cellStyle name="Millares 6 5 2 2 2 6" xfId="16657" xr:uid="{5AA8485D-CE25-42E0-B860-CDC8C99B1990}"/>
    <cellStyle name="Millares 6 5 2 2 2 6 2" xfId="38160" xr:uid="{B529A41B-A441-454A-917F-FE8130FBD255}"/>
    <cellStyle name="Millares 6 5 2 2 2 7" xfId="23262" xr:uid="{6A430412-00DF-4172-BEE3-77760D8BD1FA}"/>
    <cellStyle name="Millares 6 5 2 2 2 8" xfId="44765" xr:uid="{37A49AA8-74DA-4933-AA71-2542A2C2950C}"/>
    <cellStyle name="Millares 6 5 2 2 3" xfId="2443" xr:uid="{AEC350B8-DDE5-4807-B14B-0B78E06B05EF}"/>
    <cellStyle name="Millares 6 5 2 2 3 2" xfId="10709" xr:uid="{BC2FA694-23F7-452B-A5FE-147B00379209}"/>
    <cellStyle name="Millares 6 5 2 2 3 2 2" xfId="32212" xr:uid="{14C313C3-DF63-4041-B0A9-F6EAEAD3E48F}"/>
    <cellStyle name="Millares 6 5 2 2 3 3" xfId="17344" xr:uid="{25B80137-4C62-45D6-9E15-29999FC8D4DC}"/>
    <cellStyle name="Millares 6 5 2 2 3 3 2" xfId="38847" xr:uid="{24EE7F5A-20EC-43EC-A55C-1D01A8211D3F}"/>
    <cellStyle name="Millares 6 5 2 2 3 4" xfId="23949" xr:uid="{0135E983-E679-4815-82B4-EFDC1E7020D5}"/>
    <cellStyle name="Millares 6 5 2 2 3 5" xfId="45452" xr:uid="{9D0D367B-C322-44D5-97F7-81367599AAA8}"/>
    <cellStyle name="Millares 6 5 2 2 4" xfId="2960" xr:uid="{35355115-AD6E-4187-9126-2DB4AB91416A}"/>
    <cellStyle name="Millares 6 5 2 2 4 2" xfId="11226" xr:uid="{23659E44-4E13-43F3-85A2-F0ECB41CA702}"/>
    <cellStyle name="Millares 6 5 2 2 4 2 2" xfId="32729" xr:uid="{28D5972D-6AFD-48BD-849F-20025DF4704A}"/>
    <cellStyle name="Millares 6 5 2 2 4 3" xfId="17861" xr:uid="{39CB4F51-AE39-42B1-B741-4BB1D3F7967F}"/>
    <cellStyle name="Millares 6 5 2 2 4 3 2" xfId="39364" xr:uid="{2879AC33-C640-409E-A836-8A9D078E3BD3}"/>
    <cellStyle name="Millares 6 5 2 2 4 4" xfId="24466" xr:uid="{3B25D032-6CE3-49D8-8C31-A0CA3472ECC4}"/>
    <cellStyle name="Millares 6 5 2 2 4 5" xfId="45969" xr:uid="{060F4BCA-9F62-4DD1-9AC8-80FB5B60AF48}"/>
    <cellStyle name="Millares 6 5 2 2 5" xfId="3639" xr:uid="{30FB62B5-B8DC-42D8-8D3A-F25FF4286F84}"/>
    <cellStyle name="Millares 6 5 2 2 5 2" xfId="11905" xr:uid="{F59DCAE4-805A-413C-A84E-28FF046FAF79}"/>
    <cellStyle name="Millares 6 5 2 2 5 2 2" xfId="33408" xr:uid="{9281CDB0-5043-455F-ACAB-16626D809A41}"/>
    <cellStyle name="Millares 6 5 2 2 5 3" xfId="18540" xr:uid="{DF950844-7FFF-47F1-AFAC-EBAF806B9F17}"/>
    <cellStyle name="Millares 6 5 2 2 5 3 2" xfId="40043" xr:uid="{B6C2030E-FFF7-41DD-B649-AEE37B12112A}"/>
    <cellStyle name="Millares 6 5 2 2 5 4" xfId="25145" xr:uid="{AACE7AC3-4FA5-4809-815E-DAA42A163012}"/>
    <cellStyle name="Millares 6 5 2 2 5 5" xfId="46648" xr:uid="{9C82B217-60C7-4DB5-9AF6-02425AEC626A}"/>
    <cellStyle name="Millares 6 5 2 2 6" xfId="5104" xr:uid="{7FB26F42-D016-4C8A-8DC2-7E7D7C0F66E1}"/>
    <cellStyle name="Millares 6 5 2 2 6 2" xfId="13370" xr:uid="{D95A9F13-716C-46DB-BE04-86776D843334}"/>
    <cellStyle name="Millares 6 5 2 2 6 2 2" xfId="34873" xr:uid="{94AE6928-108E-410C-80DC-1101E5CAFCBF}"/>
    <cellStyle name="Millares 6 5 2 2 6 3" xfId="20005" xr:uid="{03294201-35E1-4CE7-8D6A-D2C7A2A77002}"/>
    <cellStyle name="Millares 6 5 2 2 6 3 2" xfId="41508" xr:uid="{132F8B31-07D1-401C-89BC-32C37B3550AE}"/>
    <cellStyle name="Millares 6 5 2 2 6 4" xfId="26610" xr:uid="{6598BAEF-CDE6-4FB9-AEBB-D0CA80BBB4BC}"/>
    <cellStyle name="Millares 6 5 2 2 6 5" xfId="48113" xr:uid="{F4B937FD-E118-4F01-BE28-EBB5AA1B42DA}"/>
    <cellStyle name="Millares 6 5 2 2 7" xfId="5778" xr:uid="{92BC74AF-B007-4E6B-A7E4-EDFA86805E7D}"/>
    <cellStyle name="Millares 6 5 2 2 7 2" xfId="14044" xr:uid="{BA910474-8C9E-4760-A1FF-C2B11E62BC01}"/>
    <cellStyle name="Millares 6 5 2 2 7 2 2" xfId="35547" xr:uid="{F891EA5B-90A5-46C5-8068-D6734F3B550F}"/>
    <cellStyle name="Millares 6 5 2 2 7 3" xfId="20679" xr:uid="{B13437E1-C5DE-4884-B9C9-92E848584FE1}"/>
    <cellStyle name="Millares 6 5 2 2 7 3 2" xfId="42182" xr:uid="{DD367810-FB31-4248-9A84-5A06BD1B083D}"/>
    <cellStyle name="Millares 6 5 2 2 7 4" xfId="27284" xr:uid="{5A702D42-97C1-411E-9244-E5DC57EE7288}"/>
    <cellStyle name="Millares 6 5 2 2 7 5" xfId="48787" xr:uid="{7954AD0A-2848-4CCE-8478-DBC287F4DABA}"/>
    <cellStyle name="Millares 6 5 2 2 8" xfId="7419" xr:uid="{9798034C-4AE9-4AA4-93C5-1C7C3827F33C}"/>
    <cellStyle name="Millares 6 5 2 2 8 2" xfId="28922" xr:uid="{A8EA35C2-E839-4DF5-88C9-E9F3EF6595D2}"/>
    <cellStyle name="Millares 6 5 2 2 9" xfId="9076" xr:uid="{A16108FD-98EC-4434-84CE-8BDA8B894E9F}"/>
    <cellStyle name="Millares 6 5 2 2 9 2" xfId="30579" xr:uid="{EAAC1B1C-4CC2-44D6-A30A-D60A84F4E33C}"/>
    <cellStyle name="Millares 6 5 2 3" xfId="1080" xr:uid="{54468C87-15FC-4F7C-8AED-E24383D3033D}"/>
    <cellStyle name="Millares 6 5 2 3 2" xfId="3909" xr:uid="{CC5BE0CC-3AD4-43B9-849C-5E3EC9C35CF7}"/>
    <cellStyle name="Millares 6 5 2 3 2 2" xfId="12175" xr:uid="{33D1E226-C6F4-4055-A1BB-4E8704200A71}"/>
    <cellStyle name="Millares 6 5 2 3 2 2 2" xfId="33678" xr:uid="{576326A1-74EC-493E-8D1E-4F80585C809A}"/>
    <cellStyle name="Millares 6 5 2 3 2 3" xfId="18810" xr:uid="{87828D42-C84E-469D-A706-809EEC6C860D}"/>
    <cellStyle name="Millares 6 5 2 3 2 3 2" xfId="40313" xr:uid="{8461ABE4-C0C0-43E2-9D94-A028867D5232}"/>
    <cellStyle name="Millares 6 5 2 3 2 4" xfId="25415" xr:uid="{2AC0C3F7-FD33-4C46-8450-1FE914774C1C}"/>
    <cellStyle name="Millares 6 5 2 3 2 5" xfId="46918" xr:uid="{389CFF2F-F678-43E6-9359-4DE02FD984D9}"/>
    <cellStyle name="Millares 6 5 2 3 3" xfId="6048" xr:uid="{CBEBE6D9-BF7F-4443-BC33-014E7C9B9F77}"/>
    <cellStyle name="Millares 6 5 2 3 3 2" xfId="14314" xr:uid="{DE900844-9FE6-4D08-AECA-612B0B90F48E}"/>
    <cellStyle name="Millares 6 5 2 3 3 2 2" xfId="35817" xr:uid="{4F4DEA87-DB76-46FC-A27B-FBD814E83F2C}"/>
    <cellStyle name="Millares 6 5 2 3 3 3" xfId="20949" xr:uid="{69BD2961-4BCD-4BAE-B8FB-5F36608B22A1}"/>
    <cellStyle name="Millares 6 5 2 3 3 3 2" xfId="42452" xr:uid="{9F1732C7-6E1B-4B82-8E53-DFC9A7BB066B}"/>
    <cellStyle name="Millares 6 5 2 3 3 4" xfId="27554" xr:uid="{F7B780A6-C5A2-4BEB-A998-F04B36A497D5}"/>
    <cellStyle name="Millares 6 5 2 3 3 5" xfId="49057" xr:uid="{A5DCE8B6-6670-4B6E-90B8-F40651632A0A}"/>
    <cellStyle name="Millares 6 5 2 3 4" xfId="7689" xr:uid="{E0F79A3E-24A9-489C-8817-986CA03098AC}"/>
    <cellStyle name="Millares 6 5 2 3 4 2" xfId="29192" xr:uid="{8E57E90F-8ACB-44FF-B8BC-E45A2B4D1C73}"/>
    <cellStyle name="Millares 6 5 2 3 5" xfId="9346" xr:uid="{F8C68394-5686-4363-A599-0D68D3248295}"/>
    <cellStyle name="Millares 6 5 2 3 5 2" xfId="30849" xr:uid="{2B61C203-59D7-470C-A8AF-51F3B7953946}"/>
    <cellStyle name="Millares 6 5 2 3 6" xfId="15981" xr:uid="{2ABA15EF-F3B0-4799-84C0-2A8551EBD8E2}"/>
    <cellStyle name="Millares 6 5 2 3 6 2" xfId="37484" xr:uid="{783D37E0-E6F6-4352-BF86-41D862D87490}"/>
    <cellStyle name="Millares 6 5 2 3 7" xfId="22586" xr:uid="{2AB2B1DE-A4AD-49BC-A5B6-6E063CA6C630}"/>
    <cellStyle name="Millares 6 5 2 3 8" xfId="44089" xr:uid="{D9118E5F-7481-42FC-975F-F2A42FE88BBF}"/>
    <cellStyle name="Millares 6 5 2 4" xfId="1476" xr:uid="{DA462705-3D41-40AB-A478-4448D8CF904B}"/>
    <cellStyle name="Millares 6 5 2 4 2" xfId="4305" xr:uid="{413E6B21-CDC5-4120-9661-A55D7B06BCDE}"/>
    <cellStyle name="Millares 6 5 2 4 2 2" xfId="12571" xr:uid="{8E41711B-886F-4D9D-91A0-0EAD8A50A147}"/>
    <cellStyle name="Millares 6 5 2 4 2 2 2" xfId="34074" xr:uid="{EA142228-0B2A-497B-834F-3A57171D321E}"/>
    <cellStyle name="Millares 6 5 2 4 2 3" xfId="19206" xr:uid="{AB14C19C-5C3A-45A1-A496-C86C0F77F0B3}"/>
    <cellStyle name="Millares 6 5 2 4 2 3 2" xfId="40709" xr:uid="{E1234747-A797-4499-97B5-2467F869019F}"/>
    <cellStyle name="Millares 6 5 2 4 2 4" xfId="25811" xr:uid="{36010CB5-AFF1-4CB5-8740-95C4348301FA}"/>
    <cellStyle name="Millares 6 5 2 4 2 5" xfId="47314" xr:uid="{242CCF39-5BE2-48B6-B735-AE454A488720}"/>
    <cellStyle name="Millares 6 5 2 4 3" xfId="6444" xr:uid="{CAB3F663-F0DC-4A29-99F7-794E2D8E4141}"/>
    <cellStyle name="Millares 6 5 2 4 3 2" xfId="14710" xr:uid="{3EECDAAD-6CAB-4582-9F20-C9AED9EA9FD0}"/>
    <cellStyle name="Millares 6 5 2 4 3 2 2" xfId="36213" xr:uid="{9E4FDE1B-5261-4326-9EE5-05EAE0B814E5}"/>
    <cellStyle name="Millares 6 5 2 4 3 3" xfId="21345" xr:uid="{08C10EB8-72DC-4621-A5F6-0B738C5CA0EB}"/>
    <cellStyle name="Millares 6 5 2 4 3 3 2" xfId="42848" xr:uid="{7B27AC0A-7DC4-40BE-9E72-3363463B549D}"/>
    <cellStyle name="Millares 6 5 2 4 3 4" xfId="27950" xr:uid="{AD6A9D76-E04A-4DC7-B099-FB42CFB31F46}"/>
    <cellStyle name="Millares 6 5 2 4 3 5" xfId="49453" xr:uid="{7C80BAB9-7097-4A08-B06C-14B77A59008D}"/>
    <cellStyle name="Millares 6 5 2 4 4" xfId="8085" xr:uid="{8F94F6B4-B307-4439-BC34-D314BD12E5E5}"/>
    <cellStyle name="Millares 6 5 2 4 4 2" xfId="29588" xr:uid="{DE345DA9-CB1F-4C3B-8195-FB15D3AD23E6}"/>
    <cellStyle name="Millares 6 5 2 4 5" xfId="9742" xr:uid="{D6E4AA55-F8E5-4227-BECE-076AF612299E}"/>
    <cellStyle name="Millares 6 5 2 4 5 2" xfId="31245" xr:uid="{141D6C28-181F-4EDD-9701-EAA12DA377C6}"/>
    <cellStyle name="Millares 6 5 2 4 6" xfId="16377" xr:uid="{BC248DEB-1B91-438F-AA11-C748477AED8E}"/>
    <cellStyle name="Millares 6 5 2 4 6 2" xfId="37880" xr:uid="{DF9826CA-2371-40DA-A978-7089C14ECBFE}"/>
    <cellStyle name="Millares 6 5 2 4 7" xfId="22982" xr:uid="{EB7D4A40-042A-405D-8F09-AE612A3BB70F}"/>
    <cellStyle name="Millares 6 5 2 4 8" xfId="44485" xr:uid="{40D1448B-2DCC-48B0-BA05-21F378E81677}"/>
    <cellStyle name="Millares 6 5 2 5" xfId="2163" xr:uid="{21776AD0-4E2C-4D7F-9C4C-87652251E646}"/>
    <cellStyle name="Millares 6 5 2 5 2" xfId="10429" xr:uid="{8BF0D967-EB14-4864-A494-998524325EFB}"/>
    <cellStyle name="Millares 6 5 2 5 2 2" xfId="31932" xr:uid="{EC5C0382-CAC3-45C7-8DB7-5D27C2E16B21}"/>
    <cellStyle name="Millares 6 5 2 5 3" xfId="17064" xr:uid="{60E2AD43-88D5-45F9-AC1B-27FF53AD1A9C}"/>
    <cellStyle name="Millares 6 5 2 5 3 2" xfId="38567" xr:uid="{F279538C-76E6-42FB-B95C-9AEEB4A4A653}"/>
    <cellStyle name="Millares 6 5 2 5 4" xfId="23669" xr:uid="{CDB78D63-FE6D-4182-A5E1-26653C79D379}"/>
    <cellStyle name="Millares 6 5 2 5 5" xfId="45172" xr:uid="{B24BACBD-5565-46DF-8889-DAF5D904BCD0}"/>
    <cellStyle name="Millares 6 5 2 6" xfId="2710" xr:uid="{59D66F43-E79A-47C9-BD5A-9E04E872F274}"/>
    <cellStyle name="Millares 6 5 2 6 2" xfId="10976" xr:uid="{58E4556C-0F85-4E71-81E5-F9BA8EAD4F50}"/>
    <cellStyle name="Millares 6 5 2 6 2 2" xfId="32479" xr:uid="{1F607DDD-5B84-446F-922D-C4B6867237E7}"/>
    <cellStyle name="Millares 6 5 2 6 3" xfId="17611" xr:uid="{895170A6-D85B-4F05-A44A-F56A17A442CB}"/>
    <cellStyle name="Millares 6 5 2 6 3 2" xfId="39114" xr:uid="{24C1DD62-5001-451B-9C0B-AE47684DCCC6}"/>
    <cellStyle name="Millares 6 5 2 6 4" xfId="24216" xr:uid="{0858DAC2-1AD2-41A8-B560-A1CE97837596}"/>
    <cellStyle name="Millares 6 5 2 6 5" xfId="45719" xr:uid="{E8894BBA-7BBA-44DE-9E94-6284BDED7666}"/>
    <cellStyle name="Millares 6 5 2 7" xfId="3359" xr:uid="{3F382D43-9CD3-4E0A-AF9E-563F6143AD15}"/>
    <cellStyle name="Millares 6 5 2 7 2" xfId="11625" xr:uid="{CBFF4AA7-9C91-4980-ADC7-31B8D8E3BB8B}"/>
    <cellStyle name="Millares 6 5 2 7 2 2" xfId="33128" xr:uid="{2A2B974B-C5FA-45DB-B90F-13EC5343FE0A}"/>
    <cellStyle name="Millares 6 5 2 7 3" xfId="18260" xr:uid="{03136D76-3E5A-462D-8446-5BB6F3CF4B7E}"/>
    <cellStyle name="Millares 6 5 2 7 3 2" xfId="39763" xr:uid="{4046CC96-FAD7-4A49-BE7E-C93E532E76A7}"/>
    <cellStyle name="Millares 6 5 2 7 4" xfId="24865" xr:uid="{68F0FD50-A9F0-421D-BEE0-D64942F035E7}"/>
    <cellStyle name="Millares 6 5 2 7 5" xfId="46368" xr:uid="{D60AACEA-A267-4F4D-A471-F2A8FAA70B23}"/>
    <cellStyle name="Millares 6 5 2 8" xfId="4854" xr:uid="{E70AA233-BAE7-48F9-B725-9C5ED88154B4}"/>
    <cellStyle name="Millares 6 5 2 8 2" xfId="13120" xr:uid="{CB246F51-9966-49A5-BF34-70CBCFBA31A2}"/>
    <cellStyle name="Millares 6 5 2 8 2 2" xfId="34623" xr:uid="{18E17496-9C23-4EA9-9722-49E2791A7731}"/>
    <cellStyle name="Millares 6 5 2 8 3" xfId="19755" xr:uid="{65100197-006E-47B9-AEAB-862D49A9F4A9}"/>
    <cellStyle name="Millares 6 5 2 8 3 2" xfId="41258" xr:uid="{D1944F14-85B9-4F02-98C6-AF152F242E05}"/>
    <cellStyle name="Millares 6 5 2 8 4" xfId="26360" xr:uid="{6A1AFB4C-3308-44BB-A584-84C8D6668013}"/>
    <cellStyle name="Millares 6 5 2 8 5" xfId="47863" xr:uid="{885AF453-FC17-45D6-8D84-99E63CD1A39E}"/>
    <cellStyle name="Millares 6 5 2 9" xfId="5498" xr:uid="{7418FC64-5041-44A2-A34F-39015A590E36}"/>
    <cellStyle name="Millares 6 5 2 9 2" xfId="13764" xr:uid="{FE6CD6B0-9010-4D2E-9A3B-C7EB93B8356C}"/>
    <cellStyle name="Millares 6 5 2 9 2 2" xfId="35267" xr:uid="{20B1D942-9253-4B6A-AD33-D2E85E6EBC29}"/>
    <cellStyle name="Millares 6 5 2 9 3" xfId="20399" xr:uid="{B0FA0C7D-2C71-4F82-B96D-6EF833C03B15}"/>
    <cellStyle name="Millares 6 5 2 9 3 2" xfId="41902" xr:uid="{D1FABE79-E7E1-4D46-8BDF-1E6A91D9652F}"/>
    <cellStyle name="Millares 6 5 2 9 4" xfId="27004" xr:uid="{72B13053-2D29-4F53-8685-C8E4C078B026}"/>
    <cellStyle name="Millares 6 5 2 9 5" xfId="48507" xr:uid="{0864710D-A6C6-4314-A4AB-375C6DDD81D7}"/>
    <cellStyle name="Millares 6 5 3" xfId="400" xr:uid="{5EEC059E-140F-4F2A-B140-A0F75AD071D4}"/>
    <cellStyle name="Millares 6 5 3 10" xfId="15303" xr:uid="{A3F09BCD-2987-4EEE-821B-57B77781245B}"/>
    <cellStyle name="Millares 6 5 3 10 2" xfId="36806" xr:uid="{49CE6833-DCD4-43BD-9A0A-C59B05ABACAA}"/>
    <cellStyle name="Millares 6 5 3 11" xfId="21908" xr:uid="{BC2B6970-82A8-4F40-9176-E815048BE42D}"/>
    <cellStyle name="Millares 6 5 3 12" xfId="43411" xr:uid="{BCBB4857-3036-441A-AF84-A6DD4C6295A3}"/>
    <cellStyle name="Millares 6 5 3 2" xfId="1348" xr:uid="{671B17BF-66BD-49A1-8BE8-23276D29D0E9}"/>
    <cellStyle name="Millares 6 5 3 2 2" xfId="4177" xr:uid="{B754B1C4-3A16-474F-BCD1-064CBE72A220}"/>
    <cellStyle name="Millares 6 5 3 2 2 2" xfId="12443" xr:uid="{509F25D9-7D5D-4DCF-B58F-E044C7BDA974}"/>
    <cellStyle name="Millares 6 5 3 2 2 2 2" xfId="33946" xr:uid="{C4BEBD41-88BF-4632-8EEF-253276650B7C}"/>
    <cellStyle name="Millares 6 5 3 2 2 3" xfId="19078" xr:uid="{810308A7-1C7E-437E-BE49-5E281570428F}"/>
    <cellStyle name="Millares 6 5 3 2 2 3 2" xfId="40581" xr:uid="{BCDBEA29-7484-4F9F-8FA7-BDB54FD42F8A}"/>
    <cellStyle name="Millares 6 5 3 2 2 4" xfId="25683" xr:uid="{72441090-0BA6-4355-A8F7-0DAE4F93093F}"/>
    <cellStyle name="Millares 6 5 3 2 2 5" xfId="47186" xr:uid="{778581EF-E111-40BD-8A40-7C6FD611FCE4}"/>
    <cellStyle name="Millares 6 5 3 2 3" xfId="6316" xr:uid="{D271132D-FF28-417A-AA79-49A165834A74}"/>
    <cellStyle name="Millares 6 5 3 2 3 2" xfId="14582" xr:uid="{F568E608-DB78-4E2B-9555-3293CFF2F0AB}"/>
    <cellStyle name="Millares 6 5 3 2 3 2 2" xfId="36085" xr:uid="{DC504111-D545-45ED-846E-1D21D75DD3EF}"/>
    <cellStyle name="Millares 6 5 3 2 3 3" xfId="21217" xr:uid="{A41BC9D0-3048-4144-B2C0-FA8A35627365}"/>
    <cellStyle name="Millares 6 5 3 2 3 3 2" xfId="42720" xr:uid="{F166773C-0E40-4AEF-9FB2-A2FC968A51D4}"/>
    <cellStyle name="Millares 6 5 3 2 3 4" xfId="27822" xr:uid="{14A68A6E-C840-4371-8D17-1431DA14FC2A}"/>
    <cellStyle name="Millares 6 5 3 2 3 5" xfId="49325" xr:uid="{ADA2A2F5-405F-4A93-958D-1954295CA839}"/>
    <cellStyle name="Millares 6 5 3 2 4" xfId="7957" xr:uid="{AF19C125-A85A-4D11-A3AE-4B928AB10C8E}"/>
    <cellStyle name="Millares 6 5 3 2 4 2" xfId="29460" xr:uid="{2B7BE7D3-32EA-4D22-9031-40D204CB2EBE}"/>
    <cellStyle name="Millares 6 5 3 2 5" xfId="9614" xr:uid="{962AA928-1DF5-4D54-8B50-33F39CE26CE7}"/>
    <cellStyle name="Millares 6 5 3 2 5 2" xfId="31117" xr:uid="{EC68CEAA-3750-4115-956C-D5D335D985A3}"/>
    <cellStyle name="Millares 6 5 3 2 6" xfId="16249" xr:uid="{BCEDF22D-3B6F-47D4-88DE-FC1271DE471A}"/>
    <cellStyle name="Millares 6 5 3 2 6 2" xfId="37752" xr:uid="{D9B23EA4-E5F2-4A45-9B06-E057F20CBE74}"/>
    <cellStyle name="Millares 6 5 3 2 7" xfId="22854" xr:uid="{32C71F09-DE3C-451E-8CE6-4EA665983AAE}"/>
    <cellStyle name="Millares 6 5 3 2 8" xfId="44357" xr:uid="{B69E6E78-B9BF-4AFF-8B27-C6124C1F5673}"/>
    <cellStyle name="Millares 6 5 3 3" xfId="2035" xr:uid="{2AC60750-0F9D-44CD-81AF-6B46FACA6704}"/>
    <cellStyle name="Millares 6 5 3 3 2" xfId="10301" xr:uid="{DC135347-CD3D-49C9-8E25-F25FB22A00A4}"/>
    <cellStyle name="Millares 6 5 3 3 2 2" xfId="31804" xr:uid="{2CDE0652-8C01-4AB5-A371-8BC762D78911}"/>
    <cellStyle name="Millares 6 5 3 3 3" xfId="16936" xr:uid="{17A1252A-7B31-446D-9F17-D20E42E447A6}"/>
    <cellStyle name="Millares 6 5 3 3 3 2" xfId="38439" xr:uid="{5D857CEF-301D-4251-8547-F3FD3BC15C11}"/>
    <cellStyle name="Millares 6 5 3 3 4" xfId="23541" xr:uid="{351EE161-89EE-4C9E-965D-22C745E574B8}"/>
    <cellStyle name="Millares 6 5 3 3 5" xfId="45044" xr:uid="{F3CDB381-77F8-4F57-A76F-A754D07DF3B0}"/>
    <cellStyle name="Millares 6 5 3 4" xfId="2834" xr:uid="{4E3B4EF9-E41B-4311-951C-7117E366579E}"/>
    <cellStyle name="Millares 6 5 3 4 2" xfId="11100" xr:uid="{1684EFB7-2561-4D85-8BBE-F7B52F6383CA}"/>
    <cellStyle name="Millares 6 5 3 4 2 2" xfId="32603" xr:uid="{06BE4E29-0483-4DD0-BE38-A971B3F4A5C4}"/>
    <cellStyle name="Millares 6 5 3 4 3" xfId="17735" xr:uid="{A0C06A4D-5578-405C-A95A-7D4A3422A03D}"/>
    <cellStyle name="Millares 6 5 3 4 3 2" xfId="39238" xr:uid="{D453ABA4-AEAA-431F-A475-96071E95A2C7}"/>
    <cellStyle name="Millares 6 5 3 4 4" xfId="24340" xr:uid="{C2656161-7AA1-4A50-BA3E-4AF9FB545F1F}"/>
    <cellStyle name="Millares 6 5 3 4 5" xfId="45843" xr:uid="{1156A99F-8EE6-4A53-A59D-FCF7896CAAC1}"/>
    <cellStyle name="Millares 6 5 3 5" xfId="3231" xr:uid="{4B96AF48-E996-465A-BF1E-A8B06108CE8D}"/>
    <cellStyle name="Millares 6 5 3 5 2" xfId="11497" xr:uid="{29619206-FF20-4747-AA5C-8AEAE0304060}"/>
    <cellStyle name="Millares 6 5 3 5 2 2" xfId="33000" xr:uid="{D6CD3AF5-6476-4867-A351-8769EACAFF01}"/>
    <cellStyle name="Millares 6 5 3 5 3" xfId="18132" xr:uid="{7ABAB7B1-A5DB-4448-B7A0-A75A1A301B70}"/>
    <cellStyle name="Millares 6 5 3 5 3 2" xfId="39635" xr:uid="{AA799643-AD89-434B-8EBA-F04664C78177}"/>
    <cellStyle name="Millares 6 5 3 5 4" xfId="24737" xr:uid="{684E2D3B-A0B7-4A2E-85A0-500DD86C7D6B}"/>
    <cellStyle name="Millares 6 5 3 5 5" xfId="46240" xr:uid="{35CC6473-BE37-4F51-990D-E3B5A3FAE9CB}"/>
    <cellStyle name="Millares 6 5 3 6" xfId="4978" xr:uid="{E442F501-D325-4A82-B2BB-D562A0868C0C}"/>
    <cellStyle name="Millares 6 5 3 6 2" xfId="13244" xr:uid="{F3766A08-4DE8-4505-BE29-27C79C637987}"/>
    <cellStyle name="Millares 6 5 3 6 2 2" xfId="34747" xr:uid="{08BD953B-0E88-42B4-8808-42809F52D803}"/>
    <cellStyle name="Millares 6 5 3 6 3" xfId="19879" xr:uid="{B5E5C465-94F9-4FC1-B69A-1ADC6010FBEC}"/>
    <cellStyle name="Millares 6 5 3 6 3 2" xfId="41382" xr:uid="{4321DE2B-B273-4366-AE34-49E455814C74}"/>
    <cellStyle name="Millares 6 5 3 6 4" xfId="26484" xr:uid="{6EB8647F-785E-40F2-B21F-A830EF86A3D8}"/>
    <cellStyle name="Millares 6 5 3 6 5" xfId="47987" xr:uid="{DCAC5A7A-9CC2-4C0B-AD6D-2384D83BB05C}"/>
    <cellStyle name="Millares 6 5 3 7" xfId="5370" xr:uid="{4FE71DD5-DA5C-44E8-B67A-358AAD8B80B8}"/>
    <cellStyle name="Millares 6 5 3 7 2" xfId="13636" xr:uid="{293117A8-5DD3-472D-86CB-68CD363A4850}"/>
    <cellStyle name="Millares 6 5 3 7 2 2" xfId="35139" xr:uid="{EB361326-D8FA-43EF-A8CC-A17BD4BE089F}"/>
    <cellStyle name="Millares 6 5 3 7 3" xfId="20271" xr:uid="{708937AF-182A-4100-B0B9-4E3039CB0675}"/>
    <cellStyle name="Millares 6 5 3 7 3 2" xfId="41774" xr:uid="{0022CB34-F917-441B-9D46-614E7F984F47}"/>
    <cellStyle name="Millares 6 5 3 7 4" xfId="26876" xr:uid="{476A78CE-2125-460E-8FDB-0C2B94AC692F}"/>
    <cellStyle name="Millares 6 5 3 7 5" xfId="48379" xr:uid="{54C94C6A-8793-494C-99F0-A50B4AD54E7B}"/>
    <cellStyle name="Millares 6 5 3 8" xfId="7011" xr:uid="{E22A6061-94D6-4898-B4FE-A415A33E86B0}"/>
    <cellStyle name="Millares 6 5 3 8 2" xfId="28514" xr:uid="{148C0055-F09B-4344-B513-7CD1736D8BB6}"/>
    <cellStyle name="Millares 6 5 3 9" xfId="8667" xr:uid="{7A4D838A-9BB4-4339-8ECE-324AF927ACF9}"/>
    <cellStyle name="Millares 6 5 3 9 2" xfId="30170" xr:uid="{E303B294-23E8-4268-806E-ECBCC8C8C4AF}"/>
    <cellStyle name="Millares 6 5 4" xfId="684" xr:uid="{A5C459AC-1A1B-4317-9BF5-8D37C774EF51}"/>
    <cellStyle name="Millares 6 5 4 10" xfId="43693" xr:uid="{F571522C-6533-4CEA-BE43-1AC06B103AD5}"/>
    <cellStyle name="Millares 6 5 4 2" xfId="1630" xr:uid="{ADE87A5B-CFD9-4921-844A-B11EC66481CC}"/>
    <cellStyle name="Millares 6 5 4 2 2" xfId="4459" xr:uid="{6D6CF89D-D648-44C5-AF0C-DE212C39B0CF}"/>
    <cellStyle name="Millares 6 5 4 2 2 2" xfId="12725" xr:uid="{5559FC10-57F0-4E15-9F76-E6652C5861C4}"/>
    <cellStyle name="Millares 6 5 4 2 2 2 2" xfId="34228" xr:uid="{4859A46E-E543-4FD7-B8B2-507F87B0EA01}"/>
    <cellStyle name="Millares 6 5 4 2 2 3" xfId="19360" xr:uid="{C9E4742A-0B96-4CFB-8BC3-3E6B6606BCDC}"/>
    <cellStyle name="Millares 6 5 4 2 2 3 2" xfId="40863" xr:uid="{85FA3377-D211-445F-935A-FB8D21785B24}"/>
    <cellStyle name="Millares 6 5 4 2 2 4" xfId="25965" xr:uid="{D120EC11-B88F-4973-9CDC-009742838F88}"/>
    <cellStyle name="Millares 6 5 4 2 2 5" xfId="47468" xr:uid="{5D508CA1-861A-47BB-8084-0E66CB29FC26}"/>
    <cellStyle name="Millares 6 5 4 2 3" xfId="6598" xr:uid="{486DB2FF-C5B9-4319-B0F7-BF2EB8D0C972}"/>
    <cellStyle name="Millares 6 5 4 2 3 2" xfId="14864" xr:uid="{ECA71E6C-9F11-4DD0-9AC1-3CC76E8B04F9}"/>
    <cellStyle name="Millares 6 5 4 2 3 2 2" xfId="36367" xr:uid="{97A94744-C681-489F-B0F0-B822A2C520FD}"/>
    <cellStyle name="Millares 6 5 4 2 3 3" xfId="21499" xr:uid="{3ED23F7F-0B63-4F14-A7D0-42242B2C6EA1}"/>
    <cellStyle name="Millares 6 5 4 2 3 3 2" xfId="43002" xr:uid="{7740B047-70E5-43FF-98FD-E61C9D46910A}"/>
    <cellStyle name="Millares 6 5 4 2 3 4" xfId="28104" xr:uid="{027CC2B1-811C-49D3-8898-26385DFFB918}"/>
    <cellStyle name="Millares 6 5 4 2 3 5" xfId="49607" xr:uid="{C6DE0177-A54D-479F-BB43-C530FF3016B4}"/>
    <cellStyle name="Millares 6 5 4 2 4" xfId="8239" xr:uid="{DBCF9F99-61B7-4016-82CB-C964106D2D24}"/>
    <cellStyle name="Millares 6 5 4 2 4 2" xfId="29742" xr:uid="{5A3282FF-CC44-4964-9E80-1EF7B28AAA5D}"/>
    <cellStyle name="Millares 6 5 4 2 5" xfId="9896" xr:uid="{86999B34-CF8F-4AEC-A5B9-43348B8A9826}"/>
    <cellStyle name="Millares 6 5 4 2 5 2" xfId="31399" xr:uid="{16A6A956-0F01-44D2-B851-89E5CE958DE2}"/>
    <cellStyle name="Millares 6 5 4 2 6" xfId="16531" xr:uid="{D632BD14-2DF5-4C92-A855-2BD83E1DC7DB}"/>
    <cellStyle name="Millares 6 5 4 2 6 2" xfId="38034" xr:uid="{BC5FEBB9-B48F-4AB5-9A88-FAE795A554BE}"/>
    <cellStyle name="Millares 6 5 4 2 7" xfId="23136" xr:uid="{7B68F0C8-0D99-4884-AA88-02E13748E927}"/>
    <cellStyle name="Millares 6 5 4 2 8" xfId="44639" xr:uid="{094956E2-20B3-49E0-8BBA-81458D16B6B4}"/>
    <cellStyle name="Millares 6 5 4 3" xfId="2317" xr:uid="{D43F03CF-B190-4EC1-9578-74662EAC267D}"/>
    <cellStyle name="Millares 6 5 4 3 2" xfId="10583" xr:uid="{E6056196-C266-4FD6-A758-50BA73816874}"/>
    <cellStyle name="Millares 6 5 4 3 2 2" xfId="32086" xr:uid="{34D7D89F-B254-4114-B12D-77F632C40BDF}"/>
    <cellStyle name="Millares 6 5 4 3 3" xfId="17218" xr:uid="{FCBD0C95-6DAE-40AF-A9F0-6217783E069C}"/>
    <cellStyle name="Millares 6 5 4 3 3 2" xfId="38721" xr:uid="{7754F652-2572-4BFD-A477-4EB61FF43BAE}"/>
    <cellStyle name="Millares 6 5 4 3 4" xfId="23823" xr:uid="{2F7E28DB-75D4-47A2-A277-1E48C282AE2D}"/>
    <cellStyle name="Millares 6 5 4 3 5" xfId="45326" xr:uid="{B006B30C-000B-4214-B0AA-FA8C7BCD2866}"/>
    <cellStyle name="Millares 6 5 4 4" xfId="3513" xr:uid="{03F24BAA-D322-4994-85BE-511290E09076}"/>
    <cellStyle name="Millares 6 5 4 4 2" xfId="11779" xr:uid="{ABF17D2E-8FC7-43EF-96FB-3BAC90C78D73}"/>
    <cellStyle name="Millares 6 5 4 4 2 2" xfId="33282" xr:uid="{4805561D-77D3-44AE-B56E-751DC9663194}"/>
    <cellStyle name="Millares 6 5 4 4 3" xfId="18414" xr:uid="{08F2C514-FC7D-46FF-905F-55DD685C94F8}"/>
    <cellStyle name="Millares 6 5 4 4 3 2" xfId="39917" xr:uid="{7E6D2787-28D3-46BE-81C5-B665F483410D}"/>
    <cellStyle name="Millares 6 5 4 4 4" xfId="25019" xr:uid="{7D9939EE-5D52-4414-A226-FB61197AF52A}"/>
    <cellStyle name="Millares 6 5 4 4 5" xfId="46522" xr:uid="{B7233BBB-7AA4-4130-AE5A-93D22904ADAC}"/>
    <cellStyle name="Millares 6 5 4 5" xfId="5652" xr:uid="{F47CF649-2716-48C6-B68A-24D24A2028CC}"/>
    <cellStyle name="Millares 6 5 4 5 2" xfId="13918" xr:uid="{2DEDE04E-E243-415A-A399-EC74E531609C}"/>
    <cellStyle name="Millares 6 5 4 5 2 2" xfId="35421" xr:uid="{CA6F3728-FC0A-4A08-9342-871DE38F8573}"/>
    <cellStyle name="Millares 6 5 4 5 3" xfId="20553" xr:uid="{BA033A21-D5EC-473D-9B5A-0EB5CD549EEF}"/>
    <cellStyle name="Millares 6 5 4 5 3 2" xfId="42056" xr:uid="{074D8240-55D1-41E2-AC3D-63682AFEFC40}"/>
    <cellStyle name="Millares 6 5 4 5 4" xfId="27158" xr:uid="{C6E55202-6BE5-4B9C-8A06-28BE0987C654}"/>
    <cellStyle name="Millares 6 5 4 5 5" xfId="48661" xr:uid="{9525A747-2508-486C-9153-C06E59923435}"/>
    <cellStyle name="Millares 6 5 4 6" xfId="7293" xr:uid="{F491E458-8443-4366-ABBB-F3A13A6B5A62}"/>
    <cellStyle name="Millares 6 5 4 6 2" xfId="28796" xr:uid="{1354C8F0-2A99-4036-B553-A7CB0DF4E88C}"/>
    <cellStyle name="Millares 6 5 4 7" xfId="8950" xr:uid="{8F94DA50-36F8-4056-B42D-ED2A4FF330F5}"/>
    <cellStyle name="Millares 6 5 4 7 2" xfId="30453" xr:uid="{1B092382-4896-4DCD-B604-C27FCFDD746A}"/>
    <cellStyle name="Millares 6 5 4 8" xfId="15585" xr:uid="{9F0085A2-95D7-4D98-9196-DD0E404EC386}"/>
    <cellStyle name="Millares 6 5 4 8 2" xfId="37088" xr:uid="{0033CFD8-105B-4181-B855-8C0172A45861}"/>
    <cellStyle name="Millares 6 5 4 9" xfId="22190" xr:uid="{3053FB80-9C7A-4EE5-AD57-47AEBC76EC87}"/>
    <cellStyle name="Millares 6 5 5" xfId="952" xr:uid="{72982FD7-6061-4A32-B13F-B455A087CD54}"/>
    <cellStyle name="Millares 6 5 5 2" xfId="3781" xr:uid="{BFEDFB22-6AC7-406A-8849-1A3379490C01}"/>
    <cellStyle name="Millares 6 5 5 2 2" xfId="12047" xr:uid="{1379693B-083A-4360-A060-1B8EC244A8B9}"/>
    <cellStyle name="Millares 6 5 5 2 2 2" xfId="33550" xr:uid="{E8594815-5448-459F-A323-692B787DD3FA}"/>
    <cellStyle name="Millares 6 5 5 2 3" xfId="18682" xr:uid="{FAE26659-4680-4A9E-843A-8E8E2426320B}"/>
    <cellStyle name="Millares 6 5 5 2 3 2" xfId="40185" xr:uid="{A0ABF5F2-7D69-467B-97BD-FC2B5DF8F9DE}"/>
    <cellStyle name="Millares 6 5 5 2 4" xfId="25287" xr:uid="{888E84B5-3812-4616-8563-9F1B98CFBF08}"/>
    <cellStyle name="Millares 6 5 5 2 5" xfId="46790" xr:uid="{48B726BB-C2F5-4A9C-B897-EDAE3E0BEF95}"/>
    <cellStyle name="Millares 6 5 5 3" xfId="5920" xr:uid="{00F45DA4-7795-4025-A468-B6CB319EE9F4}"/>
    <cellStyle name="Millares 6 5 5 3 2" xfId="14186" xr:uid="{CC304E2B-14D4-4450-8DB9-D516381BB6C1}"/>
    <cellStyle name="Millares 6 5 5 3 2 2" xfId="35689" xr:uid="{56C7E06E-FA20-4E9F-8BE5-3C91C7581523}"/>
    <cellStyle name="Millares 6 5 5 3 3" xfId="20821" xr:uid="{8D5A1B29-103C-43F0-8FC1-2A15ACCA59AC}"/>
    <cellStyle name="Millares 6 5 5 3 3 2" xfId="42324" xr:uid="{52E39C8B-DBD4-4D71-B356-8456048F6B1A}"/>
    <cellStyle name="Millares 6 5 5 3 4" xfId="27426" xr:uid="{01D9B657-6F13-47AE-862B-2D83A9470704}"/>
    <cellStyle name="Millares 6 5 5 3 5" xfId="48929" xr:uid="{4389E66D-558A-47B7-BDEC-6AD14C816E55}"/>
    <cellStyle name="Millares 6 5 5 4" xfId="7561" xr:uid="{B0A4AF70-5DCD-4D04-82B2-8F950AB360D0}"/>
    <cellStyle name="Millares 6 5 5 4 2" xfId="29064" xr:uid="{EA8B99BD-BC7A-4301-A1F7-25502620F13C}"/>
    <cellStyle name="Millares 6 5 5 5" xfId="9218" xr:uid="{B003D60F-F5EB-47AB-B911-07A4F6D68475}"/>
    <cellStyle name="Millares 6 5 5 5 2" xfId="30721" xr:uid="{1E6EEC21-5AB8-4B2D-A6A3-F47D9FEFF3EC}"/>
    <cellStyle name="Millares 6 5 5 6" xfId="15853" xr:uid="{1528D275-C4F2-4BC2-A95F-0981F9BD26E7}"/>
    <cellStyle name="Millares 6 5 5 6 2" xfId="37356" xr:uid="{65B47735-B09B-4B67-91E7-61FD62DF698E}"/>
    <cellStyle name="Millares 6 5 5 7" xfId="22458" xr:uid="{EC937731-2186-4C60-9267-13FED022CD15}"/>
    <cellStyle name="Millares 6 5 5 8" xfId="43961" xr:uid="{777DA6CE-3DB6-4D70-AA1D-459243139AE2}"/>
    <cellStyle name="Millares 6 5 6" xfId="1213" xr:uid="{80D985DF-4222-4E18-982F-9FC597D06B6A}"/>
    <cellStyle name="Millares 6 5 6 2" xfId="4042" xr:uid="{BB4715E4-5E2C-419E-8130-13E17D9B6B98}"/>
    <cellStyle name="Millares 6 5 6 2 2" xfId="12308" xr:uid="{DF9399D7-5529-410A-8785-607A14D6AA72}"/>
    <cellStyle name="Millares 6 5 6 2 2 2" xfId="33811" xr:uid="{2770D7AA-C179-48FC-A1F3-4DC10243C18C}"/>
    <cellStyle name="Millares 6 5 6 2 3" xfId="18943" xr:uid="{B9FFB376-1C0B-412E-8F28-57C47DBBB146}"/>
    <cellStyle name="Millares 6 5 6 2 3 2" xfId="40446" xr:uid="{D2FC37FD-7EC6-435E-9CAD-8185B1E16C2C}"/>
    <cellStyle name="Millares 6 5 6 2 4" xfId="25548" xr:uid="{70757F61-C27A-477F-B319-FDC485B52B64}"/>
    <cellStyle name="Millares 6 5 6 2 5" xfId="47051" xr:uid="{6DC3E8DC-E5E1-4303-B682-564F19585826}"/>
    <cellStyle name="Millares 6 5 6 3" xfId="6181" xr:uid="{079EC3E6-0579-4F0B-9E0F-E9A87E64DF73}"/>
    <cellStyle name="Millares 6 5 6 3 2" xfId="14447" xr:uid="{F8D00E63-05DB-484F-ADAD-25EA822D93EF}"/>
    <cellStyle name="Millares 6 5 6 3 2 2" xfId="35950" xr:uid="{38FEDB38-3D61-48CE-8543-8DD68F58DED7}"/>
    <cellStyle name="Millares 6 5 6 3 3" xfId="21082" xr:uid="{077B9752-1AE5-436E-9FB0-28365F571233}"/>
    <cellStyle name="Millares 6 5 6 3 3 2" xfId="42585" xr:uid="{600EF839-7F05-42D3-8FC9-580E5F76B122}"/>
    <cellStyle name="Millares 6 5 6 3 4" xfId="27687" xr:uid="{5BBDE9FC-FDB5-4E03-B79F-1D7B2C7AECF6}"/>
    <cellStyle name="Millares 6 5 6 3 5" xfId="49190" xr:uid="{4E1B776F-DE5C-42DA-BFE0-65F442E764C2}"/>
    <cellStyle name="Millares 6 5 6 4" xfId="7822" xr:uid="{806C7E1A-1CCD-4ACE-BFC5-66F4D3E87BE2}"/>
    <cellStyle name="Millares 6 5 6 4 2" xfId="29325" xr:uid="{AC31AFD3-6797-48EA-98AE-3EC814B3B8C2}"/>
    <cellStyle name="Millares 6 5 6 5" xfId="9479" xr:uid="{69C5121F-8559-4D02-9AEB-424C28309311}"/>
    <cellStyle name="Millares 6 5 6 5 2" xfId="30982" xr:uid="{31AA2A88-5A78-4211-A39E-BABB15F8361C}"/>
    <cellStyle name="Millares 6 5 6 6" xfId="16114" xr:uid="{4A3ACCE6-6328-4AE3-803C-A4FC2E338D24}"/>
    <cellStyle name="Millares 6 5 6 6 2" xfId="37617" xr:uid="{D3F0919D-1774-4B98-B543-ECD890270527}"/>
    <cellStyle name="Millares 6 5 6 7" xfId="22719" xr:uid="{9FA2F458-5F1C-4D68-BE8C-C31083057D99}"/>
    <cellStyle name="Millares 6 5 6 8" xfId="44222" xr:uid="{A5A4AFE5-EA60-4890-9E78-B1BE9B98369A}"/>
    <cellStyle name="Millares 6 5 7" xfId="1901" xr:uid="{DA0BF6E6-E654-4AB2-ADB7-B7FDB877CDC5}"/>
    <cellStyle name="Millares 6 5 7 2" xfId="10167" xr:uid="{FF312956-FCA8-45E0-9884-9EBC0505B0E4}"/>
    <cellStyle name="Millares 6 5 7 2 2" xfId="31670" xr:uid="{F7A20DD9-00DF-4BA6-9CF0-E9B707ADA9F3}"/>
    <cellStyle name="Millares 6 5 7 3" xfId="16802" xr:uid="{BEB940EF-4272-4D64-886D-7E0CB55B423F}"/>
    <cellStyle name="Millares 6 5 7 3 2" xfId="38305" xr:uid="{C6DD0A2F-26B1-4A7A-A8B4-F73F4EF795C3}"/>
    <cellStyle name="Millares 6 5 7 4" xfId="23407" xr:uid="{46F356AC-846C-4B7F-9169-C995C79BD549}"/>
    <cellStyle name="Millares 6 5 7 5" xfId="44910" xr:uid="{1B705C9C-459B-4C03-A362-4E48A8874940}"/>
    <cellStyle name="Millares 6 5 8" xfId="2586" xr:uid="{A19EF044-BD6C-4563-841D-B062CAFDEACB}"/>
    <cellStyle name="Millares 6 5 8 2" xfId="10852" xr:uid="{FFF47F26-ABF4-42DD-956F-5BEB51BFC5BC}"/>
    <cellStyle name="Millares 6 5 8 2 2" xfId="32355" xr:uid="{2D1D60F3-6233-4752-9970-D4DAC250A7D0}"/>
    <cellStyle name="Millares 6 5 8 3" xfId="17487" xr:uid="{089B72EE-BCF1-4490-9013-FC3BFD2EBCCA}"/>
    <cellStyle name="Millares 6 5 8 3 2" xfId="38990" xr:uid="{C5335BBC-4630-43A1-924A-0B7324F8A724}"/>
    <cellStyle name="Millares 6 5 8 4" xfId="24092" xr:uid="{CC58C3FC-7631-4D1D-AE22-F00B983E720F}"/>
    <cellStyle name="Millares 6 5 8 5" xfId="45595" xr:uid="{E588D219-989A-4BEE-A7C6-785D81904F8F}"/>
    <cellStyle name="Millares 6 5 9" xfId="3097" xr:uid="{5A440611-BD9B-4220-A41D-51565D5E1C5C}"/>
    <cellStyle name="Millares 6 5 9 2" xfId="11363" xr:uid="{9C2D5194-9BF1-45ED-B444-CD6507E7FABE}"/>
    <cellStyle name="Millares 6 5 9 2 2" xfId="32866" xr:uid="{665A94EB-3FB9-444C-AE75-E6BFEBA273B9}"/>
    <cellStyle name="Millares 6 5 9 3" xfId="17998" xr:uid="{D3A411AD-ED54-42B9-84BD-6B78350C08E0}"/>
    <cellStyle name="Millares 6 5 9 3 2" xfId="39501" xr:uid="{B7B90BBC-9DC1-45E9-97DE-2B0F2D73ABF8}"/>
    <cellStyle name="Millares 6 5 9 4" xfId="24603" xr:uid="{F3D6C66C-CA01-47D4-919D-F658794D4D3B}"/>
    <cellStyle name="Millares 6 5 9 5" xfId="46106" xr:uid="{6E106ECB-0F7D-4F11-9D34-AE6ABF1ACE02}"/>
    <cellStyle name="Millares 6 6" xfId="224" xr:uid="{6403DA89-F4B0-41F7-9FE5-B71E5F8F1798}"/>
    <cellStyle name="Millares 6 6 10" xfId="4743" xr:uid="{3D9C428A-6B30-46D0-BC0B-42835F50CA3D}"/>
    <cellStyle name="Millares 6 6 10 2" xfId="13009" xr:uid="{7E354024-52CC-4A5F-B801-8873017C49DD}"/>
    <cellStyle name="Millares 6 6 10 2 2" xfId="34512" xr:uid="{CE006052-4576-4239-9AD9-7FAB6E5831A3}"/>
    <cellStyle name="Millares 6 6 10 3" xfId="19644" xr:uid="{39BFF579-95F6-43F4-B8B8-C002070E67E2}"/>
    <cellStyle name="Millares 6 6 10 3 2" xfId="41147" xr:uid="{13699D64-FFDD-46A2-8CFD-91A75587933C}"/>
    <cellStyle name="Millares 6 6 10 4" xfId="26249" xr:uid="{CEC7DEA7-E0BB-4786-A6EA-8B3984E34ACA}"/>
    <cellStyle name="Millares 6 6 10 5" xfId="47752" xr:uid="{1664587F-552A-4F45-B635-FC8666D9FA31}"/>
    <cellStyle name="Millares 6 6 11" xfId="5246" xr:uid="{28DD7C2F-7D40-47B9-97DB-971F733D208D}"/>
    <cellStyle name="Millares 6 6 11 2" xfId="13512" xr:uid="{26771CE0-4FA2-4063-8DD0-5569E33A4C6F}"/>
    <cellStyle name="Millares 6 6 11 2 2" xfId="35015" xr:uid="{E29A74DE-C8BD-44BC-84D4-8FFAA89F68FE}"/>
    <cellStyle name="Millares 6 6 11 3" xfId="20147" xr:uid="{FF319497-FB86-4171-BFAD-68C072D5EE83}"/>
    <cellStyle name="Millares 6 6 11 3 2" xfId="41650" xr:uid="{2F646BF1-C5F9-4723-89F9-C2EFB4934515}"/>
    <cellStyle name="Millares 6 6 11 4" xfId="26752" xr:uid="{479259C8-AAD1-4502-B24F-A4B432726F8D}"/>
    <cellStyle name="Millares 6 6 11 5" xfId="48255" xr:uid="{7C0FD4C7-7090-40DE-9923-8541A471DCE1}"/>
    <cellStyle name="Millares 6 6 12" xfId="6887" xr:uid="{470E8A27-95BF-4F07-ABC8-AFD9E90E3F66}"/>
    <cellStyle name="Millares 6 6 12 2" xfId="28390" xr:uid="{D2FAEA28-0460-46A9-BC00-49CA3599C7EA}"/>
    <cellStyle name="Millares 6 6 13" xfId="8541" xr:uid="{5EC4BD4E-28D4-4507-A308-A25290F989AB}"/>
    <cellStyle name="Millares 6 6 13 2" xfId="30044" xr:uid="{D6B74713-6F1D-4136-949B-42131245DFCE}"/>
    <cellStyle name="Millares 6 6 14" xfId="15180" xr:uid="{1155CEEC-DC04-4FD9-9102-75B984DF8D75}"/>
    <cellStyle name="Millares 6 6 14 2" xfId="36683" xr:uid="{6635C15F-AC41-4532-BD11-DF4B755CF1A2}"/>
    <cellStyle name="Millares 6 6 15" xfId="21785" xr:uid="{7D1D1E98-ED5D-4A00-80A1-58B040A6DF99}"/>
    <cellStyle name="Millares 6 6 16" xfId="43288" xr:uid="{0E88BC94-03C7-4407-83CC-1E833DE354B7}"/>
    <cellStyle name="Millares 6 6 2" xfId="539" xr:uid="{8ED5683F-ECA9-4BD9-8E6C-72EF8AE43DD7}"/>
    <cellStyle name="Millares 6 6 2 10" xfId="7150" xr:uid="{D9ABC9D0-29C7-4C50-810A-AAAA245940E4}"/>
    <cellStyle name="Millares 6 6 2 10 2" xfId="28653" xr:uid="{EA9D8111-B4BD-4C03-A99F-464E2EC8E899}"/>
    <cellStyle name="Millares 6 6 2 11" xfId="8806" xr:uid="{53105BFC-562B-4418-9F8A-10FE066F514C}"/>
    <cellStyle name="Millares 6 6 2 11 2" xfId="30309" xr:uid="{1116E5C9-43DA-4C19-8388-DEF0313C01A6}"/>
    <cellStyle name="Millares 6 6 2 12" xfId="15442" xr:uid="{DF69120A-AA6F-46AB-B95D-EF161C752C6D}"/>
    <cellStyle name="Millares 6 6 2 12 2" xfId="36945" xr:uid="{8E61A7A9-0D82-4C73-A81C-1518370AF698}"/>
    <cellStyle name="Millares 6 6 2 13" xfId="22047" xr:uid="{6AEB8046-A2A3-435D-8574-98FA69496F08}"/>
    <cellStyle name="Millares 6 6 2 14" xfId="43550" xr:uid="{0C84F472-740C-40D5-AAA1-F56D95291445}"/>
    <cellStyle name="Millares 6 6 2 2" xfId="821" xr:uid="{71CFE1F4-7638-4A91-9E66-802A6E112AFC}"/>
    <cellStyle name="Millares 6 6 2 2 10" xfId="15722" xr:uid="{82A2BEB0-DB6E-4E9C-A8A5-C5D74A4C02AB}"/>
    <cellStyle name="Millares 6 6 2 2 10 2" xfId="37225" xr:uid="{E546FD9E-5D29-48D6-BE90-B8C19BED6454}"/>
    <cellStyle name="Millares 6 6 2 2 11" xfId="22327" xr:uid="{F5A05665-41D6-4C96-B675-24EB01518CDB}"/>
    <cellStyle name="Millares 6 6 2 2 12" xfId="43830" xr:uid="{013439C0-B859-4FA1-ACE2-C44A673162A8}"/>
    <cellStyle name="Millares 6 6 2 2 2" xfId="1767" xr:uid="{DF6DB40C-EC10-474F-AE20-03CA4EE85D3C}"/>
    <cellStyle name="Millares 6 6 2 2 2 2" xfId="4596" xr:uid="{4B39509C-BFCD-4E23-834A-81475CD5DA5C}"/>
    <cellStyle name="Millares 6 6 2 2 2 2 2" xfId="12862" xr:uid="{B3BDBC66-C210-475C-9FB4-72D5273C0DBC}"/>
    <cellStyle name="Millares 6 6 2 2 2 2 2 2" xfId="34365" xr:uid="{0EEBE5C5-5516-41D7-9797-8A8F5E60E739}"/>
    <cellStyle name="Millares 6 6 2 2 2 2 3" xfId="19497" xr:uid="{FAE9774A-2477-4B61-A755-5888C1EB3A8C}"/>
    <cellStyle name="Millares 6 6 2 2 2 2 3 2" xfId="41000" xr:uid="{75E05727-FEE7-4772-9139-D3D83DE9AAA8}"/>
    <cellStyle name="Millares 6 6 2 2 2 2 4" xfId="26102" xr:uid="{053E646C-821E-4B6C-B540-43A9A5FE13D8}"/>
    <cellStyle name="Millares 6 6 2 2 2 2 5" xfId="47605" xr:uid="{155548ED-50EC-4A54-AE5C-806231B4CE51}"/>
    <cellStyle name="Millares 6 6 2 2 2 3" xfId="6735" xr:uid="{E9654F5A-6E3B-4C16-82D7-9BE78D719427}"/>
    <cellStyle name="Millares 6 6 2 2 2 3 2" xfId="15001" xr:uid="{11568405-1971-418A-B04B-C24B9621FF33}"/>
    <cellStyle name="Millares 6 6 2 2 2 3 2 2" xfId="36504" xr:uid="{9EC1B224-6E48-441C-97D6-9E47C6F25A9B}"/>
    <cellStyle name="Millares 6 6 2 2 2 3 3" xfId="21636" xr:uid="{4BF9E1EA-475B-4EDF-8AAE-B345CDCA7C0E}"/>
    <cellStyle name="Millares 6 6 2 2 2 3 3 2" xfId="43139" xr:uid="{6933673F-63A4-4B06-9360-2AD74A8BE9E0}"/>
    <cellStyle name="Millares 6 6 2 2 2 3 4" xfId="28241" xr:uid="{1B88E693-0BDA-427E-A531-A44007058E5D}"/>
    <cellStyle name="Millares 6 6 2 2 2 3 5" xfId="49744" xr:uid="{CFEC19B4-549E-41AA-9EF4-A75551C5CD96}"/>
    <cellStyle name="Millares 6 6 2 2 2 4" xfId="8376" xr:uid="{349DEC6F-FDCD-4906-AA77-B9E22801DAC0}"/>
    <cellStyle name="Millares 6 6 2 2 2 4 2" xfId="29879" xr:uid="{947D1A64-CAF9-46EC-AE08-2E540A07F85B}"/>
    <cellStyle name="Millares 6 6 2 2 2 5" xfId="10033" xr:uid="{12D6FED0-F41D-4F8B-B528-FE8643B31CD5}"/>
    <cellStyle name="Millares 6 6 2 2 2 5 2" xfId="31536" xr:uid="{53E5BE93-B59E-430D-BCCE-82CA5D845E14}"/>
    <cellStyle name="Millares 6 6 2 2 2 6" xfId="16668" xr:uid="{E6C8E744-B788-4476-B94C-D2DCBA87CFE3}"/>
    <cellStyle name="Millares 6 6 2 2 2 6 2" xfId="38171" xr:uid="{EE904270-CA83-4986-97A2-3C1B548A9509}"/>
    <cellStyle name="Millares 6 6 2 2 2 7" xfId="23273" xr:uid="{59905976-7FE2-456F-A25E-E0198F1E693F}"/>
    <cellStyle name="Millares 6 6 2 2 2 8" xfId="44776" xr:uid="{D540059F-853E-4088-9DEB-AB2D2557BCFF}"/>
    <cellStyle name="Millares 6 6 2 2 3" xfId="2454" xr:uid="{35C37636-09FE-4F1E-97AF-282599BFD394}"/>
    <cellStyle name="Millares 6 6 2 2 3 2" xfId="10720" xr:uid="{95A8C92F-733A-44AF-8099-BC663A155D41}"/>
    <cellStyle name="Millares 6 6 2 2 3 2 2" xfId="32223" xr:uid="{742727AC-9987-4610-AEBF-1FB51A5B65AB}"/>
    <cellStyle name="Millares 6 6 2 2 3 3" xfId="17355" xr:uid="{CEB62D52-1D4B-461F-99A7-3F9856CD4680}"/>
    <cellStyle name="Millares 6 6 2 2 3 3 2" xfId="38858" xr:uid="{9D00E14D-A343-4695-9C9B-92E1B219B349}"/>
    <cellStyle name="Millares 6 6 2 2 3 4" xfId="23960" xr:uid="{B568B57C-B7B4-4179-AB55-EAE0956D8DA4}"/>
    <cellStyle name="Millares 6 6 2 2 3 5" xfId="45463" xr:uid="{6298FA87-6AC7-489B-813F-5DCA4B9F7127}"/>
    <cellStyle name="Millares 6 6 2 2 4" xfId="2971" xr:uid="{5ABF68AB-921B-49FE-983E-3613FB10016B}"/>
    <cellStyle name="Millares 6 6 2 2 4 2" xfId="11237" xr:uid="{4AAFBE6A-2A5E-4695-AED4-BAE9F69177A2}"/>
    <cellStyle name="Millares 6 6 2 2 4 2 2" xfId="32740" xr:uid="{7BAFB9CC-CEF4-4DB6-A090-F8E659FF8471}"/>
    <cellStyle name="Millares 6 6 2 2 4 3" xfId="17872" xr:uid="{A7F417A1-7996-4D59-8E41-4CBE721B0919}"/>
    <cellStyle name="Millares 6 6 2 2 4 3 2" xfId="39375" xr:uid="{40A01C67-3E65-4160-AB9C-73C8865FC772}"/>
    <cellStyle name="Millares 6 6 2 2 4 4" xfId="24477" xr:uid="{A7A4C842-A82D-46C4-9EB7-E31E7F6B29A2}"/>
    <cellStyle name="Millares 6 6 2 2 4 5" xfId="45980" xr:uid="{AF4CF80C-09B9-49A5-811D-76021D6FA96F}"/>
    <cellStyle name="Millares 6 6 2 2 5" xfId="3650" xr:uid="{C9C74ACF-4234-4190-A2E6-352E1B769BA2}"/>
    <cellStyle name="Millares 6 6 2 2 5 2" xfId="11916" xr:uid="{A0B4B618-9956-45C5-A3BC-17350CBB6174}"/>
    <cellStyle name="Millares 6 6 2 2 5 2 2" xfId="33419" xr:uid="{A6956F0D-E588-4757-B362-0053B7BA68A7}"/>
    <cellStyle name="Millares 6 6 2 2 5 3" xfId="18551" xr:uid="{FB8E52E0-FB56-4447-B830-4213272DC5D7}"/>
    <cellStyle name="Millares 6 6 2 2 5 3 2" xfId="40054" xr:uid="{658186B5-A298-4900-8F0F-BFCE8C2B9B17}"/>
    <cellStyle name="Millares 6 6 2 2 5 4" xfId="25156" xr:uid="{7AF6A28B-FC56-4367-AC6E-02DAD468F13D}"/>
    <cellStyle name="Millares 6 6 2 2 5 5" xfId="46659" xr:uid="{77B1EB7B-DE49-46BA-9C84-326494C0B56E}"/>
    <cellStyle name="Millares 6 6 2 2 6" xfId="5115" xr:uid="{743C43A9-B4A7-4211-B2CD-3870DB36C6A1}"/>
    <cellStyle name="Millares 6 6 2 2 6 2" xfId="13381" xr:uid="{BD46D0DF-173B-4697-BEAC-E6E77F63CF58}"/>
    <cellStyle name="Millares 6 6 2 2 6 2 2" xfId="34884" xr:uid="{B1995C90-4201-47C7-B527-AD1A422E6CB4}"/>
    <cellStyle name="Millares 6 6 2 2 6 3" xfId="20016" xr:uid="{9511E84C-55AC-412D-9685-4F70A2FA87EB}"/>
    <cellStyle name="Millares 6 6 2 2 6 3 2" xfId="41519" xr:uid="{9E32A374-C6BE-4EBC-BC24-3808CD605FAD}"/>
    <cellStyle name="Millares 6 6 2 2 6 4" xfId="26621" xr:uid="{D0EE83F7-D6DC-485F-9288-3FE467DA3DCC}"/>
    <cellStyle name="Millares 6 6 2 2 6 5" xfId="48124" xr:uid="{C07B43AD-1F0D-40CB-84D0-336AEA8B5EAA}"/>
    <cellStyle name="Millares 6 6 2 2 7" xfId="5789" xr:uid="{2C54F285-6FBE-4B17-87CA-B4D2C5E4DB70}"/>
    <cellStyle name="Millares 6 6 2 2 7 2" xfId="14055" xr:uid="{071FCE89-2ED7-4E53-B15E-22FE6FFD29FE}"/>
    <cellStyle name="Millares 6 6 2 2 7 2 2" xfId="35558" xr:uid="{9EA7545A-F15A-42AC-AE61-23F569C9577D}"/>
    <cellStyle name="Millares 6 6 2 2 7 3" xfId="20690" xr:uid="{D949079D-2486-4512-8648-F421F03937E8}"/>
    <cellStyle name="Millares 6 6 2 2 7 3 2" xfId="42193" xr:uid="{04774094-93E4-4CFC-AADE-BE9CC33412C8}"/>
    <cellStyle name="Millares 6 6 2 2 7 4" xfId="27295" xr:uid="{EC9CC6EC-ED9B-4290-B9EA-7BB9F915158A}"/>
    <cellStyle name="Millares 6 6 2 2 7 5" xfId="48798" xr:uid="{3C5245EC-AEE0-45DF-BBFE-4946098C34EE}"/>
    <cellStyle name="Millares 6 6 2 2 8" xfId="7430" xr:uid="{CD2EF812-73B4-4810-B776-E940D617AF3F}"/>
    <cellStyle name="Millares 6 6 2 2 8 2" xfId="28933" xr:uid="{79FD3868-117C-408F-9253-E7C0CB11CAF7}"/>
    <cellStyle name="Millares 6 6 2 2 9" xfId="9087" xr:uid="{0C3ED516-479D-4A26-A250-6B213061457C}"/>
    <cellStyle name="Millares 6 6 2 2 9 2" xfId="30590" xr:uid="{AFB3769C-46B1-4E62-B828-1569AC9557E8}"/>
    <cellStyle name="Millares 6 6 2 3" xfId="1091" xr:uid="{A6A5EB2B-066D-460B-84BB-8607342B3460}"/>
    <cellStyle name="Millares 6 6 2 3 2" xfId="3920" xr:uid="{349D8CEC-E3A3-4D0D-8317-1B52232B85C8}"/>
    <cellStyle name="Millares 6 6 2 3 2 2" xfId="12186" xr:uid="{B88AF7A4-378A-4978-8398-60EDE05765FA}"/>
    <cellStyle name="Millares 6 6 2 3 2 2 2" xfId="33689" xr:uid="{1607936D-4DD3-463B-BA08-63AF8FBB7A14}"/>
    <cellStyle name="Millares 6 6 2 3 2 3" xfId="18821" xr:uid="{C4139DD5-4F04-4919-884C-646C2B15D74D}"/>
    <cellStyle name="Millares 6 6 2 3 2 3 2" xfId="40324" xr:uid="{1C701EEC-AA80-43EF-B75A-6B6A10244771}"/>
    <cellStyle name="Millares 6 6 2 3 2 4" xfId="25426" xr:uid="{DDD28B89-41FE-4AD6-916B-910D56A63D5C}"/>
    <cellStyle name="Millares 6 6 2 3 2 5" xfId="46929" xr:uid="{4944391B-FFF1-49AC-BCE6-A45CBC207D23}"/>
    <cellStyle name="Millares 6 6 2 3 3" xfId="6059" xr:uid="{29262B7E-FB16-43DC-9112-E4EBF59D4D0C}"/>
    <cellStyle name="Millares 6 6 2 3 3 2" xfId="14325" xr:uid="{A35D5691-7199-4E52-9CE7-C982709B4D27}"/>
    <cellStyle name="Millares 6 6 2 3 3 2 2" xfId="35828" xr:uid="{FC9D63AC-0F16-4190-BD45-4A372FC43BC4}"/>
    <cellStyle name="Millares 6 6 2 3 3 3" xfId="20960" xr:uid="{D15A24BB-F481-4652-A8A4-C2607AE2EACF}"/>
    <cellStyle name="Millares 6 6 2 3 3 3 2" xfId="42463" xr:uid="{0EDF4CF0-F54A-40E9-9672-848B73897339}"/>
    <cellStyle name="Millares 6 6 2 3 3 4" xfId="27565" xr:uid="{F420BF0D-245F-4618-B392-B76E01488E66}"/>
    <cellStyle name="Millares 6 6 2 3 3 5" xfId="49068" xr:uid="{F2C049C6-460E-43DA-87A4-DF7ED084E0D7}"/>
    <cellStyle name="Millares 6 6 2 3 4" xfId="7700" xr:uid="{CA2DD027-AC33-43E2-B28C-666793B8043C}"/>
    <cellStyle name="Millares 6 6 2 3 4 2" xfId="29203" xr:uid="{6B4DBFE0-9B45-41D4-8827-138283147AA0}"/>
    <cellStyle name="Millares 6 6 2 3 5" xfId="9357" xr:uid="{67D29FCD-15AF-4A2E-9541-D50E6596EF8E}"/>
    <cellStyle name="Millares 6 6 2 3 5 2" xfId="30860" xr:uid="{CA4825F6-62B9-4114-9F61-10859D369F4F}"/>
    <cellStyle name="Millares 6 6 2 3 6" xfId="15992" xr:uid="{A731A979-2408-40B4-950D-E6381EE54DAA}"/>
    <cellStyle name="Millares 6 6 2 3 6 2" xfId="37495" xr:uid="{8A158121-1EBA-4D42-9B3F-E76315395BB7}"/>
    <cellStyle name="Millares 6 6 2 3 7" xfId="22597" xr:uid="{7CD6C075-F85F-4CBF-9A9A-998104A1714C}"/>
    <cellStyle name="Millares 6 6 2 3 8" xfId="44100" xr:uid="{63F5AC83-3573-4972-A523-52DAC2D7F01C}"/>
    <cellStyle name="Millares 6 6 2 4" xfId="1487" xr:uid="{818F054F-B9B5-4C04-AF2A-08E2A848362E}"/>
    <cellStyle name="Millares 6 6 2 4 2" xfId="4316" xr:uid="{75325D29-5402-452D-8100-D2B3931CCC3F}"/>
    <cellStyle name="Millares 6 6 2 4 2 2" xfId="12582" xr:uid="{C90D819B-0502-4064-9067-0CA0CAFE3FA8}"/>
    <cellStyle name="Millares 6 6 2 4 2 2 2" xfId="34085" xr:uid="{352A3342-3332-4F03-8399-29A2A159AF64}"/>
    <cellStyle name="Millares 6 6 2 4 2 3" xfId="19217" xr:uid="{506491E8-E38B-4496-B7EA-35F7DBF2EACD}"/>
    <cellStyle name="Millares 6 6 2 4 2 3 2" xfId="40720" xr:uid="{259766A3-4513-476C-AC5C-ACC46E302536}"/>
    <cellStyle name="Millares 6 6 2 4 2 4" xfId="25822" xr:uid="{1BE6CF72-409D-4441-B8C2-C2079DADE3B0}"/>
    <cellStyle name="Millares 6 6 2 4 2 5" xfId="47325" xr:uid="{EDA81E5A-B785-4F3F-B374-01752124F8E8}"/>
    <cellStyle name="Millares 6 6 2 4 3" xfId="6455" xr:uid="{AD7A91A0-D940-4707-A638-34D6B2872D0D}"/>
    <cellStyle name="Millares 6 6 2 4 3 2" xfId="14721" xr:uid="{F77C3E10-CA97-46D5-A81B-9BED90480149}"/>
    <cellStyle name="Millares 6 6 2 4 3 2 2" xfId="36224" xr:uid="{81FAD89D-356E-49DD-B254-150CEDD43AE5}"/>
    <cellStyle name="Millares 6 6 2 4 3 3" xfId="21356" xr:uid="{383D4E1A-D700-4D03-B1EE-8837E18BFC01}"/>
    <cellStyle name="Millares 6 6 2 4 3 3 2" xfId="42859" xr:uid="{346FCC31-DE54-43E4-92CD-2CBBADCFC086}"/>
    <cellStyle name="Millares 6 6 2 4 3 4" xfId="27961" xr:uid="{46E4E3BF-D22A-4920-9D6F-E64820A62376}"/>
    <cellStyle name="Millares 6 6 2 4 3 5" xfId="49464" xr:uid="{18CE44AC-97B7-4D37-A3AE-9B37259C6217}"/>
    <cellStyle name="Millares 6 6 2 4 4" xfId="8096" xr:uid="{C7BFACBF-5F73-4DFD-94AF-15FC3D0CC0AA}"/>
    <cellStyle name="Millares 6 6 2 4 4 2" xfId="29599" xr:uid="{3F4E4AC1-B123-407B-B5C3-5FB7C9C6EF87}"/>
    <cellStyle name="Millares 6 6 2 4 5" xfId="9753" xr:uid="{488B3FB1-2AD5-4E7E-A347-BA12C424E76F}"/>
    <cellStyle name="Millares 6 6 2 4 5 2" xfId="31256" xr:uid="{EA5C3EC3-50D2-4A05-814D-C3229990E011}"/>
    <cellStyle name="Millares 6 6 2 4 6" xfId="16388" xr:uid="{E52C9538-9E50-4598-AF92-24F5D463B0F8}"/>
    <cellStyle name="Millares 6 6 2 4 6 2" xfId="37891" xr:uid="{3E363EE3-7B93-4372-8D24-731914A9BD81}"/>
    <cellStyle name="Millares 6 6 2 4 7" xfId="22993" xr:uid="{354DC2C6-2546-41E8-90E2-F1F125CE413B}"/>
    <cellStyle name="Millares 6 6 2 4 8" xfId="44496" xr:uid="{27493AEF-3710-4662-9337-05EE4EF31EC4}"/>
    <cellStyle name="Millares 6 6 2 5" xfId="2174" xr:uid="{B3ECA0B4-5442-417B-9381-6D6E74B39E81}"/>
    <cellStyle name="Millares 6 6 2 5 2" xfId="10440" xr:uid="{F7AF9DEC-E83F-43E4-B3D1-0B851818C932}"/>
    <cellStyle name="Millares 6 6 2 5 2 2" xfId="31943" xr:uid="{0B698DB0-756B-4EB0-8872-726E2290DEE1}"/>
    <cellStyle name="Millares 6 6 2 5 3" xfId="17075" xr:uid="{9CDBAF39-C622-4393-85E2-E353BA22887D}"/>
    <cellStyle name="Millares 6 6 2 5 3 2" xfId="38578" xr:uid="{6D6D7DF5-1DCB-4181-811D-8B48E1BA37B8}"/>
    <cellStyle name="Millares 6 6 2 5 4" xfId="23680" xr:uid="{AAAFCE3C-94ED-4970-B2F6-59AEB7C08CE6}"/>
    <cellStyle name="Millares 6 6 2 5 5" xfId="45183" xr:uid="{1D96DD81-38AD-4CF1-A2F6-CB02020DE7AE}"/>
    <cellStyle name="Millares 6 6 2 6" xfId="2721" xr:uid="{7C60EC0A-3078-49C2-AC89-C28EF42F20CB}"/>
    <cellStyle name="Millares 6 6 2 6 2" xfId="10987" xr:uid="{322C0C05-E98C-401A-B0B5-ACBC899BCB6F}"/>
    <cellStyle name="Millares 6 6 2 6 2 2" xfId="32490" xr:uid="{E75E493C-D914-4DD4-9127-B3CC9187BC7C}"/>
    <cellStyle name="Millares 6 6 2 6 3" xfId="17622" xr:uid="{EF09CBFF-73DF-40A5-993D-0146323B4E63}"/>
    <cellStyle name="Millares 6 6 2 6 3 2" xfId="39125" xr:uid="{4F53DC9D-B5EC-4B8E-B095-33F50509666D}"/>
    <cellStyle name="Millares 6 6 2 6 4" xfId="24227" xr:uid="{0D4075EA-23E5-478A-9AE6-1D77B2101D60}"/>
    <cellStyle name="Millares 6 6 2 6 5" xfId="45730" xr:uid="{28E31E0C-84D4-4A66-BF62-39EDC8A495C2}"/>
    <cellStyle name="Millares 6 6 2 7" xfId="3370" xr:uid="{ADD141DF-9602-4580-9703-39996F25B8D6}"/>
    <cellStyle name="Millares 6 6 2 7 2" xfId="11636" xr:uid="{F735C7CA-6643-42DB-9A98-55DF8B429C9D}"/>
    <cellStyle name="Millares 6 6 2 7 2 2" xfId="33139" xr:uid="{78371166-D183-4E63-9065-24C915B815B0}"/>
    <cellStyle name="Millares 6 6 2 7 3" xfId="18271" xr:uid="{6CFEAF5F-E1A4-47FB-B3FC-DA11BA71250D}"/>
    <cellStyle name="Millares 6 6 2 7 3 2" xfId="39774" xr:uid="{6FC4EABD-E916-41CA-AF69-16FEC9F260E0}"/>
    <cellStyle name="Millares 6 6 2 7 4" xfId="24876" xr:uid="{475FEF3C-09ED-4A4F-B7C9-2C2A6FAA19D6}"/>
    <cellStyle name="Millares 6 6 2 7 5" xfId="46379" xr:uid="{C3F2636B-C82F-45E5-A736-D80ECD03E730}"/>
    <cellStyle name="Millares 6 6 2 8" xfId="4865" xr:uid="{4FD2DEF4-1D64-4A25-A82D-955A0506AC29}"/>
    <cellStyle name="Millares 6 6 2 8 2" xfId="13131" xr:uid="{77E530F2-C7FC-451B-937F-6905D718F1EE}"/>
    <cellStyle name="Millares 6 6 2 8 2 2" xfId="34634" xr:uid="{08B92B97-7BFE-439B-BA4C-21ADAA777F6D}"/>
    <cellStyle name="Millares 6 6 2 8 3" xfId="19766" xr:uid="{25CCCD97-5005-4D00-831A-20847C9FF7CE}"/>
    <cellStyle name="Millares 6 6 2 8 3 2" xfId="41269" xr:uid="{640B3368-336A-4EB6-B1A5-8787489FB93D}"/>
    <cellStyle name="Millares 6 6 2 8 4" xfId="26371" xr:uid="{78549B44-F19F-4ADE-8CD7-FDBDAAFA9324}"/>
    <cellStyle name="Millares 6 6 2 8 5" xfId="47874" xr:uid="{CE0D5A91-8C6C-4409-A889-2B5471262D64}"/>
    <cellStyle name="Millares 6 6 2 9" xfId="5509" xr:uid="{1901D682-A09D-4116-BB21-1F8BC86E8924}"/>
    <cellStyle name="Millares 6 6 2 9 2" xfId="13775" xr:uid="{517FFC23-8C0D-40F7-8F0D-C54B6E5A978D}"/>
    <cellStyle name="Millares 6 6 2 9 2 2" xfId="35278" xr:uid="{8C2D648F-0E21-43C0-8437-67DB68118783}"/>
    <cellStyle name="Millares 6 6 2 9 3" xfId="20410" xr:uid="{15DD6D52-7D52-4CC3-9B08-DDE6C580787C}"/>
    <cellStyle name="Millares 6 6 2 9 3 2" xfId="41913" xr:uid="{D5AC970B-AE12-4254-8D47-440FE46CA863}"/>
    <cellStyle name="Millares 6 6 2 9 4" xfId="27015" xr:uid="{019F65F4-DF11-434F-A8C7-FE1E8276E44A}"/>
    <cellStyle name="Millares 6 6 2 9 5" xfId="48518" xr:uid="{95C6DBF0-38C9-49AA-B8E7-29136B4C771E}"/>
    <cellStyle name="Millares 6 6 3" xfId="411" xr:uid="{2ECA6E33-0C6F-4232-BBDD-09430D9C8A53}"/>
    <cellStyle name="Millares 6 6 3 10" xfId="15314" xr:uid="{CCB8AE78-9C32-4167-9FFE-2597D09CD685}"/>
    <cellStyle name="Millares 6 6 3 10 2" xfId="36817" xr:uid="{58CAC269-C9D4-4ADD-9E7F-0AA6BCE30329}"/>
    <cellStyle name="Millares 6 6 3 11" xfId="21919" xr:uid="{6F2BEC91-9A65-41E8-A53D-0C7A6FA0B287}"/>
    <cellStyle name="Millares 6 6 3 12" xfId="43422" xr:uid="{8DA91391-5CF0-46EC-ADC3-1D2E5B4E17B2}"/>
    <cellStyle name="Millares 6 6 3 2" xfId="1359" xr:uid="{2DBDE7EC-3C0B-40DE-8CA3-594631DB5912}"/>
    <cellStyle name="Millares 6 6 3 2 2" xfId="4188" xr:uid="{FB7B139A-E254-45D7-BF7E-0A28B7CC51F3}"/>
    <cellStyle name="Millares 6 6 3 2 2 2" xfId="12454" xr:uid="{88FDA09D-D64D-4432-982A-45BCE075690C}"/>
    <cellStyle name="Millares 6 6 3 2 2 2 2" xfId="33957" xr:uid="{DC087925-D8D1-4E24-ADCF-1F28B34880F2}"/>
    <cellStyle name="Millares 6 6 3 2 2 3" xfId="19089" xr:uid="{213FD9EF-8ACB-4161-AAC9-4DC60BC60A84}"/>
    <cellStyle name="Millares 6 6 3 2 2 3 2" xfId="40592" xr:uid="{50EE12F4-37F6-41B2-A980-4E87EEE7935D}"/>
    <cellStyle name="Millares 6 6 3 2 2 4" xfId="25694" xr:uid="{28BFE9C6-D463-4F22-858F-50EB2FA72420}"/>
    <cellStyle name="Millares 6 6 3 2 2 5" xfId="47197" xr:uid="{2D5ACE9C-F29F-4B17-8600-C2E4FB6DF359}"/>
    <cellStyle name="Millares 6 6 3 2 3" xfId="6327" xr:uid="{DCCBA98B-CC2E-4643-9BF9-7B296BAE3C48}"/>
    <cellStyle name="Millares 6 6 3 2 3 2" xfId="14593" xr:uid="{F646AAB8-70C2-4110-ABDC-A368DC162E1C}"/>
    <cellStyle name="Millares 6 6 3 2 3 2 2" xfId="36096" xr:uid="{18F17FC0-0D67-413A-9C78-09EDAEA3CDF5}"/>
    <cellStyle name="Millares 6 6 3 2 3 3" xfId="21228" xr:uid="{0B537642-6D1E-426B-93EB-7E2CF180D180}"/>
    <cellStyle name="Millares 6 6 3 2 3 3 2" xfId="42731" xr:uid="{370BE750-5F66-4FC5-9E1A-94198E2F3FDE}"/>
    <cellStyle name="Millares 6 6 3 2 3 4" xfId="27833" xr:uid="{E87E344D-4607-410E-92DF-8B0A864B5E38}"/>
    <cellStyle name="Millares 6 6 3 2 3 5" xfId="49336" xr:uid="{70E32438-F890-469B-A4CB-A6E67C105EFB}"/>
    <cellStyle name="Millares 6 6 3 2 4" xfId="7968" xr:uid="{3ED7DD56-065E-47BE-9DE9-F85C08412C0C}"/>
    <cellStyle name="Millares 6 6 3 2 4 2" xfId="29471" xr:uid="{0AE7F4DA-170F-40A9-9859-38A012C94B2C}"/>
    <cellStyle name="Millares 6 6 3 2 5" xfId="9625" xr:uid="{24F0B431-40D9-48ED-9383-EA1CF3786073}"/>
    <cellStyle name="Millares 6 6 3 2 5 2" xfId="31128" xr:uid="{97BCBF2A-2F9A-46B9-8D86-41E2D5707A9D}"/>
    <cellStyle name="Millares 6 6 3 2 6" xfId="16260" xr:uid="{B2F324BE-7B4E-4E0B-8499-1A5E2A616AB9}"/>
    <cellStyle name="Millares 6 6 3 2 6 2" xfId="37763" xr:uid="{EE0B4BF2-3467-4962-9A34-67D797C5E613}"/>
    <cellStyle name="Millares 6 6 3 2 7" xfId="22865" xr:uid="{C3105A11-6BFB-46F2-84E7-546FB8297F01}"/>
    <cellStyle name="Millares 6 6 3 2 8" xfId="44368" xr:uid="{00B602FD-5D71-4372-B6F5-4EB69D9284A6}"/>
    <cellStyle name="Millares 6 6 3 3" xfId="2046" xr:uid="{8DFAB2A0-DD50-488C-A9D0-DA90A5AE2DDF}"/>
    <cellStyle name="Millares 6 6 3 3 2" xfId="10312" xr:uid="{45806D58-A347-45A0-8276-A35D514CF16A}"/>
    <cellStyle name="Millares 6 6 3 3 2 2" xfId="31815" xr:uid="{4F5107D2-8D09-451B-B953-8A8A710CCAE5}"/>
    <cellStyle name="Millares 6 6 3 3 3" xfId="16947" xr:uid="{6E79E250-B458-4F91-91C3-60D6E313229A}"/>
    <cellStyle name="Millares 6 6 3 3 3 2" xfId="38450" xr:uid="{618F0254-8B19-4F20-89C1-D7BB453371CB}"/>
    <cellStyle name="Millares 6 6 3 3 4" xfId="23552" xr:uid="{2C6BCD23-5C07-4280-B335-DD359BF9C964}"/>
    <cellStyle name="Millares 6 6 3 3 5" xfId="45055" xr:uid="{B676481C-F25C-4F99-9C61-5680FFFD4B32}"/>
    <cellStyle name="Millares 6 6 3 4" xfId="2845" xr:uid="{4AD60435-94E5-46C5-B6D5-9641C0C812BC}"/>
    <cellStyle name="Millares 6 6 3 4 2" xfId="11111" xr:uid="{67C5D263-BC00-446D-8D4B-D6C47E59EE4C}"/>
    <cellStyle name="Millares 6 6 3 4 2 2" xfId="32614" xr:uid="{BCD48731-037E-461B-9A50-CE38FE28B714}"/>
    <cellStyle name="Millares 6 6 3 4 3" xfId="17746" xr:uid="{62BC5B06-374B-453A-A224-0BDDF3B092F4}"/>
    <cellStyle name="Millares 6 6 3 4 3 2" xfId="39249" xr:uid="{97B7BCF3-FBCF-4F38-B59D-1A91E03BFFF1}"/>
    <cellStyle name="Millares 6 6 3 4 4" xfId="24351" xr:uid="{D1CD998B-45F8-44DF-9F60-94CCA0C718A3}"/>
    <cellStyle name="Millares 6 6 3 4 5" xfId="45854" xr:uid="{BE3F3F40-222C-4D0D-844C-A37E97ACF237}"/>
    <cellStyle name="Millares 6 6 3 5" xfId="3242" xr:uid="{2DD6FB6B-DD7F-4218-A463-FC3FEDE71858}"/>
    <cellStyle name="Millares 6 6 3 5 2" xfId="11508" xr:uid="{CCBEC190-034E-4E50-A6B6-395921228874}"/>
    <cellStyle name="Millares 6 6 3 5 2 2" xfId="33011" xr:uid="{6173911F-71A7-4FFD-B891-A8565B548061}"/>
    <cellStyle name="Millares 6 6 3 5 3" xfId="18143" xr:uid="{6B7BF420-0570-46FA-88E6-6B174A8811DE}"/>
    <cellStyle name="Millares 6 6 3 5 3 2" xfId="39646" xr:uid="{632C7364-797C-479D-A07A-51DAB06E1F6D}"/>
    <cellStyle name="Millares 6 6 3 5 4" xfId="24748" xr:uid="{C31A2E7E-CB40-40FC-8565-A14B1B6D1218}"/>
    <cellStyle name="Millares 6 6 3 5 5" xfId="46251" xr:uid="{2C6DAD26-D990-48D2-95D1-18FBAB8366BF}"/>
    <cellStyle name="Millares 6 6 3 6" xfId="4989" xr:uid="{33DA61B6-BCDA-414A-9DA0-E5FDD83F0A07}"/>
    <cellStyle name="Millares 6 6 3 6 2" xfId="13255" xr:uid="{AD622505-1351-4E1D-A140-755E87DDCFB1}"/>
    <cellStyle name="Millares 6 6 3 6 2 2" xfId="34758" xr:uid="{6FB5EB55-CD15-47FD-A90B-A35D1DD863E9}"/>
    <cellStyle name="Millares 6 6 3 6 3" xfId="19890" xr:uid="{E4E2324B-6F65-44A3-BD4C-50C961EC2AE6}"/>
    <cellStyle name="Millares 6 6 3 6 3 2" xfId="41393" xr:uid="{6EABBF99-3AD8-42BB-9B7E-5B2346733013}"/>
    <cellStyle name="Millares 6 6 3 6 4" xfId="26495" xr:uid="{7C9BAE8D-072A-453B-A1EE-62AFDBD25815}"/>
    <cellStyle name="Millares 6 6 3 6 5" xfId="47998" xr:uid="{AE579F89-33D8-4317-953F-C5960514E0F0}"/>
    <cellStyle name="Millares 6 6 3 7" xfId="5381" xr:uid="{F639CB7E-89B3-4E26-B0CB-1C5783C0786D}"/>
    <cellStyle name="Millares 6 6 3 7 2" xfId="13647" xr:uid="{AC19FC0E-8B31-49DF-B574-BD22FCC78110}"/>
    <cellStyle name="Millares 6 6 3 7 2 2" xfId="35150" xr:uid="{617712F7-AD10-4C15-BD35-F4DE4CEDF9DC}"/>
    <cellStyle name="Millares 6 6 3 7 3" xfId="20282" xr:uid="{E50BA538-FA5A-4EF0-8159-F3DFDFDEDCE0}"/>
    <cellStyle name="Millares 6 6 3 7 3 2" xfId="41785" xr:uid="{A93A9967-AB3E-4892-9808-34EFADAFF367}"/>
    <cellStyle name="Millares 6 6 3 7 4" xfId="26887" xr:uid="{FCA32492-7DDC-4B1B-BBAD-CFCEDE46FD2C}"/>
    <cellStyle name="Millares 6 6 3 7 5" xfId="48390" xr:uid="{5F21F7E9-7153-4EF9-A40B-4ACBDEB8388A}"/>
    <cellStyle name="Millares 6 6 3 8" xfId="7022" xr:uid="{0B1EAD7F-7B75-40E3-A148-7CF0E1490293}"/>
    <cellStyle name="Millares 6 6 3 8 2" xfId="28525" xr:uid="{37090B2F-9F1B-4E9C-B4D2-4A2C1377A4F6}"/>
    <cellStyle name="Millares 6 6 3 9" xfId="8678" xr:uid="{F7F981EF-34B4-4E5F-838F-66F9A7A31A13}"/>
    <cellStyle name="Millares 6 6 3 9 2" xfId="30181" xr:uid="{D1FBC772-57C5-4099-A0C2-8980C24BA0B8}"/>
    <cellStyle name="Millares 6 6 4" xfId="695" xr:uid="{F7603C8D-CC7B-4A6D-96A4-24CA1BE6B84A}"/>
    <cellStyle name="Millares 6 6 4 10" xfId="43704" xr:uid="{09029C29-60C6-4DB2-A22C-88CB85450C8C}"/>
    <cellStyle name="Millares 6 6 4 2" xfId="1641" xr:uid="{83352AB4-1C23-4D4E-AB48-8AFBE1EDC407}"/>
    <cellStyle name="Millares 6 6 4 2 2" xfId="4470" xr:uid="{53097381-3AAD-422C-83D1-5163DD515FBE}"/>
    <cellStyle name="Millares 6 6 4 2 2 2" xfId="12736" xr:uid="{1F8384BB-BEE3-4DB4-90CA-56635C56F90F}"/>
    <cellStyle name="Millares 6 6 4 2 2 2 2" xfId="34239" xr:uid="{EA84CD49-4BF4-47D7-B0C0-38D45665CAFA}"/>
    <cellStyle name="Millares 6 6 4 2 2 3" xfId="19371" xr:uid="{43BCDA6B-B17F-4789-96A2-3D4CE7FFA731}"/>
    <cellStyle name="Millares 6 6 4 2 2 3 2" xfId="40874" xr:uid="{894E0BEF-4EB9-4158-9FE1-7AC49374A682}"/>
    <cellStyle name="Millares 6 6 4 2 2 4" xfId="25976" xr:uid="{6624D536-B331-4A28-8625-6E3837760C09}"/>
    <cellStyle name="Millares 6 6 4 2 2 5" xfId="47479" xr:uid="{C66B819A-E3E8-4537-9B0A-020D887C917A}"/>
    <cellStyle name="Millares 6 6 4 2 3" xfId="6609" xr:uid="{3A2B832B-9EFB-4BE4-9F89-01D4DDCF9E04}"/>
    <cellStyle name="Millares 6 6 4 2 3 2" xfId="14875" xr:uid="{BC373E40-1677-4C88-8777-52FC62AB13B0}"/>
    <cellStyle name="Millares 6 6 4 2 3 2 2" xfId="36378" xr:uid="{74D348F1-0EC6-4D23-A9D8-70E7591927B0}"/>
    <cellStyle name="Millares 6 6 4 2 3 3" xfId="21510" xr:uid="{0F7E7120-372F-45BF-851D-134D9E34B342}"/>
    <cellStyle name="Millares 6 6 4 2 3 3 2" xfId="43013" xr:uid="{7B34F723-5B79-4F0B-894B-F26A0E5A919E}"/>
    <cellStyle name="Millares 6 6 4 2 3 4" xfId="28115" xr:uid="{89A7B6BF-E1C0-4079-B8CA-35A4BB5F14C8}"/>
    <cellStyle name="Millares 6 6 4 2 3 5" xfId="49618" xr:uid="{051425F6-D96A-4CD1-990F-3254CAB1831B}"/>
    <cellStyle name="Millares 6 6 4 2 4" xfId="8250" xr:uid="{6D96810A-15B4-4A04-BA31-F71BCFFD1E33}"/>
    <cellStyle name="Millares 6 6 4 2 4 2" xfId="29753" xr:uid="{51655FEE-E9C0-492E-BDEA-F5C0C047372B}"/>
    <cellStyle name="Millares 6 6 4 2 5" xfId="9907" xr:uid="{8F6E058E-D4B9-4CE8-A0A0-8F6D8D314DC6}"/>
    <cellStyle name="Millares 6 6 4 2 5 2" xfId="31410" xr:uid="{CA7C7A29-18BA-4529-A70E-932D9192D6CD}"/>
    <cellStyle name="Millares 6 6 4 2 6" xfId="16542" xr:uid="{B3E7E96B-34A5-4B17-9948-194016D442F7}"/>
    <cellStyle name="Millares 6 6 4 2 6 2" xfId="38045" xr:uid="{7854A61D-77D1-4C23-8608-BEEE3EF12800}"/>
    <cellStyle name="Millares 6 6 4 2 7" xfId="23147" xr:uid="{7E131B08-986E-4E9B-B03A-4B1AD611B0C7}"/>
    <cellStyle name="Millares 6 6 4 2 8" xfId="44650" xr:uid="{E0F5FFCA-285D-49D6-9538-5756899535C0}"/>
    <cellStyle name="Millares 6 6 4 3" xfId="2328" xr:uid="{63665A54-5A99-4C9C-930A-D6B42C29A5E1}"/>
    <cellStyle name="Millares 6 6 4 3 2" xfId="10594" xr:uid="{B7DC3850-3CDD-423D-8CB1-055ACE77417D}"/>
    <cellStyle name="Millares 6 6 4 3 2 2" xfId="32097" xr:uid="{8066CA60-5D05-40F1-89AD-2613841AFD72}"/>
    <cellStyle name="Millares 6 6 4 3 3" xfId="17229" xr:uid="{FF8340AE-6712-4EAE-BD65-0FAC13C6A2FB}"/>
    <cellStyle name="Millares 6 6 4 3 3 2" xfId="38732" xr:uid="{68330FA2-F3F6-48BC-9D0C-24E1D3D7F78B}"/>
    <cellStyle name="Millares 6 6 4 3 4" xfId="23834" xr:uid="{C6339085-F54B-4304-8946-70A5AEFD44A5}"/>
    <cellStyle name="Millares 6 6 4 3 5" xfId="45337" xr:uid="{281250AD-464F-48D3-A98A-8EDF0AA7A228}"/>
    <cellStyle name="Millares 6 6 4 4" xfId="3524" xr:uid="{5EE474DC-4B7C-4EE5-9FE4-5E16632A1EF1}"/>
    <cellStyle name="Millares 6 6 4 4 2" xfId="11790" xr:uid="{9D69B87E-F56C-4675-9E68-FACD92630AC7}"/>
    <cellStyle name="Millares 6 6 4 4 2 2" xfId="33293" xr:uid="{29E19B5B-E29D-4B28-B2C8-D6B46ADB7E87}"/>
    <cellStyle name="Millares 6 6 4 4 3" xfId="18425" xr:uid="{57B5FCD0-2549-49EC-9DB0-45A3F0303069}"/>
    <cellStyle name="Millares 6 6 4 4 3 2" xfId="39928" xr:uid="{06541DF8-B1E5-45A9-BF78-F2D6DF2F6D29}"/>
    <cellStyle name="Millares 6 6 4 4 4" xfId="25030" xr:uid="{A9D5F551-57C6-47E1-A7B7-44B8B013503E}"/>
    <cellStyle name="Millares 6 6 4 4 5" xfId="46533" xr:uid="{662C3526-7974-4114-B61E-C52A8EC0DED2}"/>
    <cellStyle name="Millares 6 6 4 5" xfId="5663" xr:uid="{EDDFA50A-E0B6-4A8B-8499-B32A5D7ABB0B}"/>
    <cellStyle name="Millares 6 6 4 5 2" xfId="13929" xr:uid="{70186DCB-964F-4301-A2EE-317DB53E6D65}"/>
    <cellStyle name="Millares 6 6 4 5 2 2" xfId="35432" xr:uid="{0A069717-6B8F-4FE8-BDB4-D0EDD6804763}"/>
    <cellStyle name="Millares 6 6 4 5 3" xfId="20564" xr:uid="{6D54B919-FDE1-4CF6-A5D6-A090BFCD0797}"/>
    <cellStyle name="Millares 6 6 4 5 3 2" xfId="42067" xr:uid="{45509C75-EEBC-4FB8-A8C5-21C553DCDEB5}"/>
    <cellStyle name="Millares 6 6 4 5 4" xfId="27169" xr:uid="{3661A9C6-9EBA-4F75-987C-C91208231BF3}"/>
    <cellStyle name="Millares 6 6 4 5 5" xfId="48672" xr:uid="{AE54B8C8-ED3F-4DE4-A38A-29B899876F81}"/>
    <cellStyle name="Millares 6 6 4 6" xfId="7304" xr:uid="{47CC8D6D-F5DA-48E6-BD01-D1509475485F}"/>
    <cellStyle name="Millares 6 6 4 6 2" xfId="28807" xr:uid="{A0934C30-3BB7-42DB-B5D4-9CE391738015}"/>
    <cellStyle name="Millares 6 6 4 7" xfId="8961" xr:uid="{30172E08-F049-4AAB-ACA2-683DFC0F7E29}"/>
    <cellStyle name="Millares 6 6 4 7 2" xfId="30464" xr:uid="{C2DAAD06-6944-4E9F-BE3F-4C6269269090}"/>
    <cellStyle name="Millares 6 6 4 8" xfId="15596" xr:uid="{13F5ED71-6CD6-420B-BB7E-572C76D79255}"/>
    <cellStyle name="Millares 6 6 4 8 2" xfId="37099" xr:uid="{CC619345-20B3-48BE-B591-C47A2CE03B4C}"/>
    <cellStyle name="Millares 6 6 4 9" xfId="22201" xr:uid="{E4958650-7A62-403E-86E0-FBE29CD0010F}"/>
    <cellStyle name="Millares 6 6 5" xfId="963" xr:uid="{DC8F4181-8BAB-4D4E-B9A9-CEB2B33BEC53}"/>
    <cellStyle name="Millares 6 6 5 2" xfId="3792" xr:uid="{A74A8C00-A93B-4114-BEA1-B288D66F40EA}"/>
    <cellStyle name="Millares 6 6 5 2 2" xfId="12058" xr:uid="{AFDA381F-91BD-4147-BD73-514EDBE3B244}"/>
    <cellStyle name="Millares 6 6 5 2 2 2" xfId="33561" xr:uid="{304DB957-4974-44EF-908A-71595976EA48}"/>
    <cellStyle name="Millares 6 6 5 2 3" xfId="18693" xr:uid="{164CE85E-87C4-42B5-867A-456358B22CAB}"/>
    <cellStyle name="Millares 6 6 5 2 3 2" xfId="40196" xr:uid="{A215CCED-B3AA-42B6-B51C-806CD5BBD804}"/>
    <cellStyle name="Millares 6 6 5 2 4" xfId="25298" xr:uid="{DDB2139F-61D9-4DB6-9636-3BDA486937CE}"/>
    <cellStyle name="Millares 6 6 5 2 5" xfId="46801" xr:uid="{4BA1631C-AA27-4A64-AA85-C712C6D6CE6F}"/>
    <cellStyle name="Millares 6 6 5 3" xfId="5931" xr:uid="{8B6F2DA2-FD4C-40B7-8C7C-ADA4EDD99574}"/>
    <cellStyle name="Millares 6 6 5 3 2" xfId="14197" xr:uid="{D1774762-D9B6-4F58-8DEB-F503028A900A}"/>
    <cellStyle name="Millares 6 6 5 3 2 2" xfId="35700" xr:uid="{AEFC17DF-31DA-4343-BB49-90FF651579EE}"/>
    <cellStyle name="Millares 6 6 5 3 3" xfId="20832" xr:uid="{A230598F-B6C8-4C3F-8C0D-148359C851C0}"/>
    <cellStyle name="Millares 6 6 5 3 3 2" xfId="42335" xr:uid="{B6513A4B-8A73-4B57-874F-CA50FFD122E3}"/>
    <cellStyle name="Millares 6 6 5 3 4" xfId="27437" xr:uid="{9E51C017-D483-4B19-8557-D37D03BB3102}"/>
    <cellStyle name="Millares 6 6 5 3 5" xfId="48940" xr:uid="{8C04F623-652F-4C53-B246-122800648BF8}"/>
    <cellStyle name="Millares 6 6 5 4" xfId="7572" xr:uid="{4E46E077-EC93-41AE-B25A-7D2AED4AA58E}"/>
    <cellStyle name="Millares 6 6 5 4 2" xfId="29075" xr:uid="{6DDBC358-8AB1-418B-A578-631173C7A1D9}"/>
    <cellStyle name="Millares 6 6 5 5" xfId="9229" xr:uid="{7B988724-3B9D-40B4-8286-6C7742C2D6A9}"/>
    <cellStyle name="Millares 6 6 5 5 2" xfId="30732" xr:uid="{17147B96-C4B9-478A-BA40-98BD85FB7231}"/>
    <cellStyle name="Millares 6 6 5 6" xfId="15864" xr:uid="{11EBCBCB-3622-4118-9205-6B4FDC51306D}"/>
    <cellStyle name="Millares 6 6 5 6 2" xfId="37367" xr:uid="{B92C5240-2CD6-4A6C-BC15-087EB06022C6}"/>
    <cellStyle name="Millares 6 6 5 7" xfId="22469" xr:uid="{630ACA68-2DF0-4333-B4FA-3DB016D94158}"/>
    <cellStyle name="Millares 6 6 5 8" xfId="43972" xr:uid="{3CF2AA9B-9423-4F71-A25E-6B030754A30D}"/>
    <cellStyle name="Millares 6 6 6" xfId="1224" xr:uid="{473D23FC-CF51-47A2-8B3B-C373DC0A90CF}"/>
    <cellStyle name="Millares 6 6 6 2" xfId="4053" xr:uid="{06448AE0-CB3B-4F6C-A9C5-383A15125A0C}"/>
    <cellStyle name="Millares 6 6 6 2 2" xfId="12319" xr:uid="{7A7E1C7E-D9C0-469B-A789-D413F9918700}"/>
    <cellStyle name="Millares 6 6 6 2 2 2" xfId="33822" xr:uid="{23FB4777-8C09-434F-83DE-EF9DEE40E0C7}"/>
    <cellStyle name="Millares 6 6 6 2 3" xfId="18954" xr:uid="{E68A5C43-85B6-4B58-92BA-82F47B187756}"/>
    <cellStyle name="Millares 6 6 6 2 3 2" xfId="40457" xr:uid="{95B2590C-1A11-4DE0-9433-A6184EFDF055}"/>
    <cellStyle name="Millares 6 6 6 2 4" xfId="25559" xr:uid="{F9BFB1E7-E61E-4145-A698-4B0A51396B74}"/>
    <cellStyle name="Millares 6 6 6 2 5" xfId="47062" xr:uid="{1C2E1020-3A4C-4ABF-8E4C-93F92C393890}"/>
    <cellStyle name="Millares 6 6 6 3" xfId="6192" xr:uid="{4EBB55C8-9FAB-446A-94DE-D52E4CDD0BD0}"/>
    <cellStyle name="Millares 6 6 6 3 2" xfId="14458" xr:uid="{53E4B844-0A5E-49FE-96C9-EDD513D8FCB5}"/>
    <cellStyle name="Millares 6 6 6 3 2 2" xfId="35961" xr:uid="{38307A3C-278A-4D57-A737-CE357DC1655D}"/>
    <cellStyle name="Millares 6 6 6 3 3" xfId="21093" xr:uid="{092115E7-A7EA-45D1-9317-541B72DEFC6A}"/>
    <cellStyle name="Millares 6 6 6 3 3 2" xfId="42596" xr:uid="{3157E1C8-3CAA-43F7-986B-0274F1713E26}"/>
    <cellStyle name="Millares 6 6 6 3 4" xfId="27698" xr:uid="{191B2B5A-C5E7-4E87-ABC7-985D2CD4034D}"/>
    <cellStyle name="Millares 6 6 6 3 5" xfId="49201" xr:uid="{B9AB9313-92E7-48F9-A7CA-B664498949FD}"/>
    <cellStyle name="Millares 6 6 6 4" xfId="7833" xr:uid="{52913E2A-29F4-4FBF-9DC2-906BE3A80FC5}"/>
    <cellStyle name="Millares 6 6 6 4 2" xfId="29336" xr:uid="{E5CB1145-A95E-4950-BAA5-5E5EC3283DCC}"/>
    <cellStyle name="Millares 6 6 6 5" xfId="9490" xr:uid="{3D383B89-40F4-441D-8716-48E1A89DF38C}"/>
    <cellStyle name="Millares 6 6 6 5 2" xfId="30993" xr:uid="{130DDC81-E036-4E1B-89B2-DB98F62F6830}"/>
    <cellStyle name="Millares 6 6 6 6" xfId="16125" xr:uid="{60259840-6744-4DDF-B7EC-44057669AA41}"/>
    <cellStyle name="Millares 6 6 6 6 2" xfId="37628" xr:uid="{67DA55FE-5E58-40F1-AA4E-7F9FC380D2FF}"/>
    <cellStyle name="Millares 6 6 6 7" xfId="22730" xr:uid="{AEB5362C-0B35-4AE7-A6E8-B9E5BA8DAD8B}"/>
    <cellStyle name="Millares 6 6 6 8" xfId="44233" xr:uid="{8EDFFF3C-384F-4558-B565-16B18F1ABE51}"/>
    <cellStyle name="Millares 6 6 7" xfId="1912" xr:uid="{F34D0D8E-EA54-4E87-9BD5-023E4299E7F0}"/>
    <cellStyle name="Millares 6 6 7 2" xfId="10178" xr:uid="{DEDC80A8-0038-41EF-B1C6-A1C11D1DBC1D}"/>
    <cellStyle name="Millares 6 6 7 2 2" xfId="31681" xr:uid="{285DD699-9D27-406F-A8EB-89009BFAC46F}"/>
    <cellStyle name="Millares 6 6 7 3" xfId="16813" xr:uid="{9AA2CA4F-AD34-4000-A3D9-271598558174}"/>
    <cellStyle name="Millares 6 6 7 3 2" xfId="38316" xr:uid="{DCD684C3-54D2-4C1B-8422-97CA8CDC015B}"/>
    <cellStyle name="Millares 6 6 7 4" xfId="23418" xr:uid="{BCB52B48-8E4D-45C0-88A3-44F2BCFE280E}"/>
    <cellStyle name="Millares 6 6 7 5" xfId="44921" xr:uid="{A81C2528-7E91-4714-8AC3-E40134B0AF19}"/>
    <cellStyle name="Millares 6 6 8" xfId="2597" xr:uid="{82FDDA49-F33B-4EC9-895E-31AA17807DBE}"/>
    <cellStyle name="Millares 6 6 8 2" xfId="10863" xr:uid="{98768D48-2F97-49B6-88CD-981F0AFE40A1}"/>
    <cellStyle name="Millares 6 6 8 2 2" xfId="32366" xr:uid="{AAF3AE05-5C41-441F-B04C-FF0033116D2E}"/>
    <cellStyle name="Millares 6 6 8 3" xfId="17498" xr:uid="{36BBE780-6E70-45C6-8E85-9A0F314BBCB1}"/>
    <cellStyle name="Millares 6 6 8 3 2" xfId="39001" xr:uid="{A439863B-1520-4F22-8268-6D14DCDAEA59}"/>
    <cellStyle name="Millares 6 6 8 4" xfId="24103" xr:uid="{DFE90E1F-B345-484D-8732-9FF7245A0C5F}"/>
    <cellStyle name="Millares 6 6 8 5" xfId="45606" xr:uid="{ED23898F-0E84-43B9-8870-5DB752382F96}"/>
    <cellStyle name="Millares 6 6 9" xfId="3108" xr:uid="{09D90E70-0A9A-4DE6-AFF3-35DEE36F3879}"/>
    <cellStyle name="Millares 6 6 9 2" xfId="11374" xr:uid="{9992B20E-9C6D-4FCC-AA6F-8707FA966AFC}"/>
    <cellStyle name="Millares 6 6 9 2 2" xfId="32877" xr:uid="{5E2FA646-9B59-4538-8212-E01301B2F8EB}"/>
    <cellStyle name="Millares 6 6 9 3" xfId="18009" xr:uid="{1F7E43F6-3302-4C8F-9E18-86AC18A5B8DF}"/>
    <cellStyle name="Millares 6 6 9 3 2" xfId="39512" xr:uid="{0B1AD5CA-4E87-47C9-B5A4-BF6ED7E7922B}"/>
    <cellStyle name="Millares 6 6 9 4" xfId="24614" xr:uid="{3635EAF9-9499-44A8-9017-A52D986360BD}"/>
    <cellStyle name="Millares 6 6 9 5" xfId="46117" xr:uid="{CB2C1D6C-0A14-4631-B537-BB44E76E7F80}"/>
    <cellStyle name="Millares 6 7" xfId="248" xr:uid="{941F1949-36F3-49B8-9B5D-0924109F667D}"/>
    <cellStyle name="Millares 6 7 10" xfId="4762" xr:uid="{F632693A-1340-41C2-91B4-7B13D94D3E7F}"/>
    <cellStyle name="Millares 6 7 10 2" xfId="13028" xr:uid="{58F93535-EB4B-4ED5-B8A3-DD060613BFAC}"/>
    <cellStyle name="Millares 6 7 10 2 2" xfId="34531" xr:uid="{A3118366-33DC-40F7-9FB6-292D14B6FAEF}"/>
    <cellStyle name="Millares 6 7 10 3" xfId="19663" xr:uid="{D06324AC-5C9C-4ACC-A247-8CE581323BA8}"/>
    <cellStyle name="Millares 6 7 10 3 2" xfId="41166" xr:uid="{52A8F773-A655-49F6-A745-8C13FE6ED4CA}"/>
    <cellStyle name="Millares 6 7 10 4" xfId="26268" xr:uid="{7F489911-7E57-45D2-B83E-5069D18E78A2}"/>
    <cellStyle name="Millares 6 7 10 5" xfId="47771" xr:uid="{BE015698-4B05-4941-87BE-42154CEFEDB8}"/>
    <cellStyle name="Millares 6 7 11" xfId="5265" xr:uid="{16766A6A-2CCD-4FA5-BEB0-39FB21EFC99C}"/>
    <cellStyle name="Millares 6 7 11 2" xfId="13531" xr:uid="{F01D01C5-6764-4E0D-B03E-6DDDE3BCC0B6}"/>
    <cellStyle name="Millares 6 7 11 2 2" xfId="35034" xr:uid="{DCF8AF08-3E8F-4AC3-B132-2BA0E20C498A}"/>
    <cellStyle name="Millares 6 7 11 3" xfId="20166" xr:uid="{682B589C-B708-4175-B5AB-CA4B703BF391}"/>
    <cellStyle name="Millares 6 7 11 3 2" xfId="41669" xr:uid="{D64FECC4-7F63-44FC-BE98-FA6F0CD383FE}"/>
    <cellStyle name="Millares 6 7 11 4" xfId="26771" xr:uid="{27315044-346E-41E5-A309-033CE3EF4D91}"/>
    <cellStyle name="Millares 6 7 11 5" xfId="48274" xr:uid="{BB4F6D81-EA73-4EAA-82F4-5A7C1439BD41}"/>
    <cellStyle name="Millares 6 7 12" xfId="6906" xr:uid="{FEEBAA35-B062-40CE-BCDA-C4ED8170F7DA}"/>
    <cellStyle name="Millares 6 7 12 2" xfId="28409" xr:uid="{CC3094E9-8A9F-4C7D-B709-774A4103DAB7}"/>
    <cellStyle name="Millares 6 7 13" xfId="8561" xr:uid="{70995861-D9F3-48C0-8D30-5DEC38FB43D2}"/>
    <cellStyle name="Millares 6 7 13 2" xfId="30064" xr:uid="{5FFBD3B6-8341-4234-9710-5A2C80F97D42}"/>
    <cellStyle name="Millares 6 7 14" xfId="15199" xr:uid="{7B161B3B-E3F7-49D0-9436-FCFC076F0C9B}"/>
    <cellStyle name="Millares 6 7 14 2" xfId="36702" xr:uid="{6A493060-8CBF-4A6E-90DE-9BE4322E2A16}"/>
    <cellStyle name="Millares 6 7 15" xfId="21804" xr:uid="{62074A21-D7AF-42D8-BF4D-14311572277A}"/>
    <cellStyle name="Millares 6 7 16" xfId="43307" xr:uid="{3125811A-845D-440A-97C9-44E5C4C531DC}"/>
    <cellStyle name="Millares 6 7 2" xfId="559" xr:uid="{09FF3E7A-BE4F-4075-B2BB-35E160E173AB}"/>
    <cellStyle name="Millares 6 7 2 10" xfId="7170" xr:uid="{1808B975-D8DD-47A0-93B9-1BA4CCEDDE9F}"/>
    <cellStyle name="Millares 6 7 2 10 2" xfId="28673" xr:uid="{384EFA9D-E9F3-42CE-9ACB-85BAD54B67B9}"/>
    <cellStyle name="Millares 6 7 2 11" xfId="8826" xr:uid="{050BF11E-6E4C-4292-9F5E-B7E0790C1F52}"/>
    <cellStyle name="Millares 6 7 2 11 2" xfId="30329" xr:uid="{0ABE359D-1BCD-4AC1-8C6F-B7241F201499}"/>
    <cellStyle name="Millares 6 7 2 12" xfId="15462" xr:uid="{B240E074-014A-471B-B6A9-6394E230F488}"/>
    <cellStyle name="Millares 6 7 2 12 2" xfId="36965" xr:uid="{DED0BCD7-DC1C-42B9-9B2B-C6A328F1B72F}"/>
    <cellStyle name="Millares 6 7 2 13" xfId="22067" xr:uid="{E878F440-1BBA-4B6F-9F44-7F2F0A9FB565}"/>
    <cellStyle name="Millares 6 7 2 14" xfId="43570" xr:uid="{28937B95-0A30-4642-813D-67F63F928A14}"/>
    <cellStyle name="Millares 6 7 2 2" xfId="841" xr:uid="{0D18BC82-85EB-43BC-90B6-071866B6CE28}"/>
    <cellStyle name="Millares 6 7 2 2 10" xfId="15742" xr:uid="{A68E3733-7C95-43CD-B9B2-E4963F59DC33}"/>
    <cellStyle name="Millares 6 7 2 2 10 2" xfId="37245" xr:uid="{AAB6B6A4-1BF0-4A73-866D-212550258357}"/>
    <cellStyle name="Millares 6 7 2 2 11" xfId="22347" xr:uid="{ED4CAF75-B52C-4839-9318-361182D008D8}"/>
    <cellStyle name="Millares 6 7 2 2 12" xfId="43850" xr:uid="{6FE0F111-3F37-4057-8945-A5026BE52C4F}"/>
    <cellStyle name="Millares 6 7 2 2 2" xfId="1787" xr:uid="{462B98A5-23E5-4F30-AE61-54843ED1974F}"/>
    <cellStyle name="Millares 6 7 2 2 2 2" xfId="4616" xr:uid="{D31BF92A-DEB9-4B4E-A229-4A4624E26252}"/>
    <cellStyle name="Millares 6 7 2 2 2 2 2" xfId="12882" xr:uid="{4FD6A202-78BB-4D79-A1FC-60F4089BDC3C}"/>
    <cellStyle name="Millares 6 7 2 2 2 2 2 2" xfId="34385" xr:uid="{69F4E958-2303-4762-9CCA-FBFB45C24AD2}"/>
    <cellStyle name="Millares 6 7 2 2 2 2 3" xfId="19517" xr:uid="{20C56DC2-4FA0-4048-BA07-DC43AD5F91C9}"/>
    <cellStyle name="Millares 6 7 2 2 2 2 3 2" xfId="41020" xr:uid="{C8B791AE-404C-4057-A613-8EA227FA32B8}"/>
    <cellStyle name="Millares 6 7 2 2 2 2 4" xfId="26122" xr:uid="{81735488-B8EE-4094-9202-160F936AD3B7}"/>
    <cellStyle name="Millares 6 7 2 2 2 2 5" xfId="47625" xr:uid="{5B580840-3361-4484-B633-FB14FF9228FB}"/>
    <cellStyle name="Millares 6 7 2 2 2 3" xfId="6755" xr:uid="{1CAC7DC9-6E28-4561-A9D4-E6D01D5AB637}"/>
    <cellStyle name="Millares 6 7 2 2 2 3 2" xfId="15021" xr:uid="{C170D9B4-BD2F-41E5-80F7-424BDA89556E}"/>
    <cellStyle name="Millares 6 7 2 2 2 3 2 2" xfId="36524" xr:uid="{749918AA-DCC7-4838-9DD5-9CFA50D2B784}"/>
    <cellStyle name="Millares 6 7 2 2 2 3 3" xfId="21656" xr:uid="{344565DB-E732-46E0-9275-DF97E89F354A}"/>
    <cellStyle name="Millares 6 7 2 2 2 3 3 2" xfId="43159" xr:uid="{3AB14A41-E9DE-4A6D-9A11-A50B1446865C}"/>
    <cellStyle name="Millares 6 7 2 2 2 3 4" xfId="28261" xr:uid="{77B915F8-7FE3-40F4-99A4-620D653EC8BC}"/>
    <cellStyle name="Millares 6 7 2 2 2 3 5" xfId="49764" xr:uid="{272AFB37-EA57-4600-8807-3FD7AD2D82F9}"/>
    <cellStyle name="Millares 6 7 2 2 2 4" xfId="8396" xr:uid="{F91B4E49-5EB7-43C1-8AD9-55A5BDE2E877}"/>
    <cellStyle name="Millares 6 7 2 2 2 4 2" xfId="29899" xr:uid="{D1D77F28-FA0F-4ABF-8BEF-0F008482C452}"/>
    <cellStyle name="Millares 6 7 2 2 2 5" xfId="10053" xr:uid="{F3457D1C-8CE1-44C4-BF97-1338559020FA}"/>
    <cellStyle name="Millares 6 7 2 2 2 5 2" xfId="31556" xr:uid="{9C9BEE13-9CF3-45EB-8E2B-39C9D10A7F22}"/>
    <cellStyle name="Millares 6 7 2 2 2 6" xfId="16688" xr:uid="{A8756156-5AF1-4CDC-A86E-1F22E168F224}"/>
    <cellStyle name="Millares 6 7 2 2 2 6 2" xfId="38191" xr:uid="{B134374E-1E59-4AD1-9C0F-ED59EBFC334C}"/>
    <cellStyle name="Millares 6 7 2 2 2 7" xfId="23293" xr:uid="{FCE5C7FA-EB9B-4036-B84A-55A1A84B0506}"/>
    <cellStyle name="Millares 6 7 2 2 2 8" xfId="44796" xr:uid="{93F2BB45-E9D5-4E94-A1BD-CDD214AC03F3}"/>
    <cellStyle name="Millares 6 7 2 2 3" xfId="2474" xr:uid="{B657844A-52B6-4327-85BF-C1B1FB394798}"/>
    <cellStyle name="Millares 6 7 2 2 3 2" xfId="10740" xr:uid="{33CE2915-9AD6-4539-865B-30A048F2CF10}"/>
    <cellStyle name="Millares 6 7 2 2 3 2 2" xfId="32243" xr:uid="{26F18CD4-88CF-4BEB-ADB7-C8DE7CB0A427}"/>
    <cellStyle name="Millares 6 7 2 2 3 3" xfId="17375" xr:uid="{6B414D8A-160C-4E90-8091-0066BC7CA328}"/>
    <cellStyle name="Millares 6 7 2 2 3 3 2" xfId="38878" xr:uid="{7A665B2A-EAA4-43FB-BAD2-EFBE0C176B2D}"/>
    <cellStyle name="Millares 6 7 2 2 3 4" xfId="23980" xr:uid="{62D6EFF8-6F7C-4BF8-99F8-924896D0F547}"/>
    <cellStyle name="Millares 6 7 2 2 3 5" xfId="45483" xr:uid="{F01B5C4F-A13D-4A7E-B168-E153914EB52C}"/>
    <cellStyle name="Millares 6 7 2 2 4" xfId="2991" xr:uid="{EFA1A824-D6F1-4329-81BB-406AB8CD006B}"/>
    <cellStyle name="Millares 6 7 2 2 4 2" xfId="11257" xr:uid="{0C6841B4-CDFF-4071-A34D-0774042AF708}"/>
    <cellStyle name="Millares 6 7 2 2 4 2 2" xfId="32760" xr:uid="{534B0035-3AD1-42EB-9D16-F2EEEF1D035C}"/>
    <cellStyle name="Millares 6 7 2 2 4 3" xfId="17892" xr:uid="{B09A5321-FE2C-4D7E-8E5D-7CC0DDED980F}"/>
    <cellStyle name="Millares 6 7 2 2 4 3 2" xfId="39395" xr:uid="{708A7416-0D7D-4D76-8620-1788AC38D28D}"/>
    <cellStyle name="Millares 6 7 2 2 4 4" xfId="24497" xr:uid="{691C6D70-064D-4DEA-8EE6-654F5B266717}"/>
    <cellStyle name="Millares 6 7 2 2 4 5" xfId="46000" xr:uid="{BB582B8A-CEAB-4EA0-B4F2-9A244470C94D}"/>
    <cellStyle name="Millares 6 7 2 2 5" xfId="3670" xr:uid="{9586AD4A-1EE8-4E2B-BF9D-AD19AE0E2581}"/>
    <cellStyle name="Millares 6 7 2 2 5 2" xfId="11936" xr:uid="{A013895D-2332-4484-B425-DE269A3FF4A0}"/>
    <cellStyle name="Millares 6 7 2 2 5 2 2" xfId="33439" xr:uid="{FD11C1C4-A45C-472E-AE27-016E89CA0D97}"/>
    <cellStyle name="Millares 6 7 2 2 5 3" xfId="18571" xr:uid="{B4602BDA-973D-47A8-AEA6-0B15B7EA3A5F}"/>
    <cellStyle name="Millares 6 7 2 2 5 3 2" xfId="40074" xr:uid="{63AFD8BE-5468-4813-8FBB-D7E24284A623}"/>
    <cellStyle name="Millares 6 7 2 2 5 4" xfId="25176" xr:uid="{11A62ABA-D4BD-458B-A9B2-C429ADFA8E19}"/>
    <cellStyle name="Millares 6 7 2 2 5 5" xfId="46679" xr:uid="{ED6AEED2-762C-4DE3-BECD-DCD70924B792}"/>
    <cellStyle name="Millares 6 7 2 2 6" xfId="5135" xr:uid="{1E8046EA-C3FD-4500-8C71-B2342E66F4DD}"/>
    <cellStyle name="Millares 6 7 2 2 6 2" xfId="13401" xr:uid="{3221A31E-23BD-43BA-B15B-07997B9C67A3}"/>
    <cellStyle name="Millares 6 7 2 2 6 2 2" xfId="34904" xr:uid="{B80456CB-BE1A-4FEC-9F6E-402FDDB42C38}"/>
    <cellStyle name="Millares 6 7 2 2 6 3" xfId="20036" xr:uid="{92EECEC6-65B4-4AAD-AAE5-B330E68A3278}"/>
    <cellStyle name="Millares 6 7 2 2 6 3 2" xfId="41539" xr:uid="{81C41470-B35B-407D-A676-9BF973BCE36A}"/>
    <cellStyle name="Millares 6 7 2 2 6 4" xfId="26641" xr:uid="{71F84DC1-4516-48A1-BAB3-6716FA0BDD92}"/>
    <cellStyle name="Millares 6 7 2 2 6 5" xfId="48144" xr:uid="{498976C1-E2D1-4AEA-A2D1-34C2461F9E8E}"/>
    <cellStyle name="Millares 6 7 2 2 7" xfId="5809" xr:uid="{824E0ACD-EB2D-4247-ABBC-4266C4DC4801}"/>
    <cellStyle name="Millares 6 7 2 2 7 2" xfId="14075" xr:uid="{D2B3ACF7-27D6-4D87-BB3A-2F815F00CB37}"/>
    <cellStyle name="Millares 6 7 2 2 7 2 2" xfId="35578" xr:uid="{14AD378D-370C-4F88-8675-653D76D611C9}"/>
    <cellStyle name="Millares 6 7 2 2 7 3" xfId="20710" xr:uid="{B673CF93-25BF-4AFD-9870-62EB625A1B5D}"/>
    <cellStyle name="Millares 6 7 2 2 7 3 2" xfId="42213" xr:uid="{CA47CBE0-1F14-4F3B-BD97-9D68FC99E3A6}"/>
    <cellStyle name="Millares 6 7 2 2 7 4" xfId="27315" xr:uid="{675446D0-1C45-4C65-AC8C-0D8F85DCB3E5}"/>
    <cellStyle name="Millares 6 7 2 2 7 5" xfId="48818" xr:uid="{51E14E91-D746-4A29-89BF-73F2ADBAF294}"/>
    <cellStyle name="Millares 6 7 2 2 8" xfId="7450" xr:uid="{10302BFA-4E19-486B-9E73-53E51EF44AAF}"/>
    <cellStyle name="Millares 6 7 2 2 8 2" xfId="28953" xr:uid="{CAE64A25-0CCE-40DE-A31A-7B5892EBEDAF}"/>
    <cellStyle name="Millares 6 7 2 2 9" xfId="9107" xr:uid="{7015C5B0-EA7B-4B60-ADF6-B5FF449DEBA3}"/>
    <cellStyle name="Millares 6 7 2 2 9 2" xfId="30610" xr:uid="{25D56C03-5A38-4C03-BE46-973A6F2FEE2F}"/>
    <cellStyle name="Millares 6 7 2 3" xfId="1111" xr:uid="{A26ED22B-0E8E-413C-A325-D0E68CA5FBC1}"/>
    <cellStyle name="Millares 6 7 2 3 2" xfId="3940" xr:uid="{B2DA8885-C2A1-4618-BD76-BD81CD1F9476}"/>
    <cellStyle name="Millares 6 7 2 3 2 2" xfId="12206" xr:uid="{50D005E5-B73B-469F-897D-3B9D3F026BDB}"/>
    <cellStyle name="Millares 6 7 2 3 2 2 2" xfId="33709" xr:uid="{2B95A1E4-F6BA-4222-A8B9-A6BDA5FF0EE2}"/>
    <cellStyle name="Millares 6 7 2 3 2 3" xfId="18841" xr:uid="{9085582A-6021-487F-8D0E-0484470BDA5F}"/>
    <cellStyle name="Millares 6 7 2 3 2 3 2" xfId="40344" xr:uid="{47450C9D-8C23-44D4-B746-1198F1F6B1CB}"/>
    <cellStyle name="Millares 6 7 2 3 2 4" xfId="25446" xr:uid="{FC3C192D-025B-46D0-9A36-16DC032A581D}"/>
    <cellStyle name="Millares 6 7 2 3 2 5" xfId="46949" xr:uid="{9804CF1E-5253-4599-A7DC-63FD049241F6}"/>
    <cellStyle name="Millares 6 7 2 3 3" xfId="6079" xr:uid="{6910712B-DC42-4356-95A9-99CEE5FBE4E1}"/>
    <cellStyle name="Millares 6 7 2 3 3 2" xfId="14345" xr:uid="{FA44AF48-E855-4EB1-A9C0-EA961EDF7140}"/>
    <cellStyle name="Millares 6 7 2 3 3 2 2" xfId="35848" xr:uid="{71AE0F67-3683-43B0-8FE2-D917E448BCE0}"/>
    <cellStyle name="Millares 6 7 2 3 3 3" xfId="20980" xr:uid="{152ACB26-24D1-4A69-A518-D69D13571A24}"/>
    <cellStyle name="Millares 6 7 2 3 3 3 2" xfId="42483" xr:uid="{CB995F0E-7AB0-4CCB-84C3-761D4212F98E}"/>
    <cellStyle name="Millares 6 7 2 3 3 4" xfId="27585" xr:uid="{25AE6C35-6BF4-4F2F-8A89-3660737139C7}"/>
    <cellStyle name="Millares 6 7 2 3 3 5" xfId="49088" xr:uid="{A92FFCE5-2F93-4C4C-AB0A-FC38881E2C71}"/>
    <cellStyle name="Millares 6 7 2 3 4" xfId="7720" xr:uid="{459B6D89-E476-4365-A094-26582FC7A3E8}"/>
    <cellStyle name="Millares 6 7 2 3 4 2" xfId="29223" xr:uid="{67B918E2-B59D-44F1-ABE3-88F34CD7718C}"/>
    <cellStyle name="Millares 6 7 2 3 5" xfId="9377" xr:uid="{6629CA00-279A-4616-A25D-0EFF0DC1870F}"/>
    <cellStyle name="Millares 6 7 2 3 5 2" xfId="30880" xr:uid="{10D567A9-A70A-4A65-AB02-71B74FB39BEC}"/>
    <cellStyle name="Millares 6 7 2 3 6" xfId="16012" xr:uid="{9BE4A7DC-4F05-4591-B823-39C430B2AC5F}"/>
    <cellStyle name="Millares 6 7 2 3 6 2" xfId="37515" xr:uid="{91CBE9FA-71C5-4F49-A9FE-6FC7E51B43B5}"/>
    <cellStyle name="Millares 6 7 2 3 7" xfId="22617" xr:uid="{BBD4F411-3C8D-412A-B867-444A09099F90}"/>
    <cellStyle name="Millares 6 7 2 3 8" xfId="44120" xr:uid="{39EA3AC6-888A-47F8-8834-732FF36F5DAD}"/>
    <cellStyle name="Millares 6 7 2 4" xfId="1507" xr:uid="{2AE045C4-096A-4E5A-90A0-A00369647B06}"/>
    <cellStyle name="Millares 6 7 2 4 2" xfId="4336" xr:uid="{BBAB9ACA-9072-4299-ABAB-1931E0957FA3}"/>
    <cellStyle name="Millares 6 7 2 4 2 2" xfId="12602" xr:uid="{B2E6D9D3-3EDA-4CBA-BE1A-E44480CD0517}"/>
    <cellStyle name="Millares 6 7 2 4 2 2 2" xfId="34105" xr:uid="{22C9F1B3-E7D9-40D6-A401-FB4DE9C9BC09}"/>
    <cellStyle name="Millares 6 7 2 4 2 3" xfId="19237" xr:uid="{221E93B7-05CB-4B78-8A5F-10273852B80A}"/>
    <cellStyle name="Millares 6 7 2 4 2 3 2" xfId="40740" xr:uid="{62C4E681-CE14-42E4-A62B-C2B1D62B8081}"/>
    <cellStyle name="Millares 6 7 2 4 2 4" xfId="25842" xr:uid="{91D0754A-053D-4064-8437-A3801604370C}"/>
    <cellStyle name="Millares 6 7 2 4 2 5" xfId="47345" xr:uid="{B4592606-EBBB-4117-91B8-FC6A83144F68}"/>
    <cellStyle name="Millares 6 7 2 4 3" xfId="6475" xr:uid="{AEF16180-8974-4BFC-85DD-7FE7A19FD054}"/>
    <cellStyle name="Millares 6 7 2 4 3 2" xfId="14741" xr:uid="{9636B588-E2CE-4CAD-B3A3-054DA0EF797E}"/>
    <cellStyle name="Millares 6 7 2 4 3 2 2" xfId="36244" xr:uid="{9C15DE97-037B-4FA3-BD88-F7675B176668}"/>
    <cellStyle name="Millares 6 7 2 4 3 3" xfId="21376" xr:uid="{0472F16D-4B36-49C7-8687-1FC86EBFA288}"/>
    <cellStyle name="Millares 6 7 2 4 3 3 2" xfId="42879" xr:uid="{DDA973D6-5676-4281-A43C-BDDE5CB08D62}"/>
    <cellStyle name="Millares 6 7 2 4 3 4" xfId="27981" xr:uid="{02D88DC0-BA68-4E50-94AE-A766E5024E2E}"/>
    <cellStyle name="Millares 6 7 2 4 3 5" xfId="49484" xr:uid="{91275786-E161-4F08-A7DB-58595D98F0B7}"/>
    <cellStyle name="Millares 6 7 2 4 4" xfId="8116" xr:uid="{61426621-31FA-4B19-9FE4-EFEC21DDD7AD}"/>
    <cellStyle name="Millares 6 7 2 4 4 2" xfId="29619" xr:uid="{677C4F7B-68D7-4FC8-AF68-05E5A5AB1B48}"/>
    <cellStyle name="Millares 6 7 2 4 5" xfId="9773" xr:uid="{7C334F72-4B23-44B5-B499-4481E5AF06F5}"/>
    <cellStyle name="Millares 6 7 2 4 5 2" xfId="31276" xr:uid="{83A839C2-D8D2-41AF-ACD2-BF7738C26D64}"/>
    <cellStyle name="Millares 6 7 2 4 6" xfId="16408" xr:uid="{28D4A25D-AF78-4864-A5A5-CEC3F25E9310}"/>
    <cellStyle name="Millares 6 7 2 4 6 2" xfId="37911" xr:uid="{14533ABF-8F29-4365-B534-389EB657DD20}"/>
    <cellStyle name="Millares 6 7 2 4 7" xfId="23013" xr:uid="{C90CEF44-4D41-4424-A516-B4F13DD557FB}"/>
    <cellStyle name="Millares 6 7 2 4 8" xfId="44516" xr:uid="{0091511C-9C4F-40D6-897B-4D1DFA1ABCB9}"/>
    <cellStyle name="Millares 6 7 2 5" xfId="2194" xr:uid="{9CB17F12-9684-4397-8B84-3A5105C25E99}"/>
    <cellStyle name="Millares 6 7 2 5 2" xfId="10460" xr:uid="{DC8FB401-EB6D-417E-8906-FFBF62FBD881}"/>
    <cellStyle name="Millares 6 7 2 5 2 2" xfId="31963" xr:uid="{B0CDBFBF-0BB9-43BB-A3F6-A5FABB0A0D22}"/>
    <cellStyle name="Millares 6 7 2 5 3" xfId="17095" xr:uid="{036A763B-63AA-4FB2-9686-B94946D78AF0}"/>
    <cellStyle name="Millares 6 7 2 5 3 2" xfId="38598" xr:uid="{5DB4CE35-47A6-4D84-B665-7917B1ADB9E2}"/>
    <cellStyle name="Millares 6 7 2 5 4" xfId="23700" xr:uid="{6A7976A6-B882-43ED-BA68-043C3A40F4F2}"/>
    <cellStyle name="Millares 6 7 2 5 5" xfId="45203" xr:uid="{1ECA350D-FC89-4BD9-9FFF-D5488C959723}"/>
    <cellStyle name="Millares 6 7 2 6" xfId="2740" xr:uid="{1F4226C0-EACE-4594-9A7F-868003A77C37}"/>
    <cellStyle name="Millares 6 7 2 6 2" xfId="11006" xr:uid="{539833B3-F3C4-4CD8-BF0F-3C11E2D20043}"/>
    <cellStyle name="Millares 6 7 2 6 2 2" xfId="32509" xr:uid="{DEB99C52-D21A-4005-8613-1AFA362D1357}"/>
    <cellStyle name="Millares 6 7 2 6 3" xfId="17641" xr:uid="{1A353BFE-E3AC-4A1C-9C80-F9DA710392EC}"/>
    <cellStyle name="Millares 6 7 2 6 3 2" xfId="39144" xr:uid="{C8612424-91AC-40DF-BAF5-8D846C613DEF}"/>
    <cellStyle name="Millares 6 7 2 6 4" xfId="24246" xr:uid="{A7792C7A-82CE-498D-82B0-DCC30063B600}"/>
    <cellStyle name="Millares 6 7 2 6 5" xfId="45749" xr:uid="{BB028EFD-6CC4-4C2D-A22C-DF91377FF564}"/>
    <cellStyle name="Millares 6 7 2 7" xfId="3390" xr:uid="{68837260-4D40-4342-A7B2-9D46531E8C95}"/>
    <cellStyle name="Millares 6 7 2 7 2" xfId="11656" xr:uid="{319E51B9-645A-4F1A-8BBA-F47B2950717A}"/>
    <cellStyle name="Millares 6 7 2 7 2 2" xfId="33159" xr:uid="{D68A4FA1-4362-4CAC-BDAD-366F63D178B8}"/>
    <cellStyle name="Millares 6 7 2 7 3" xfId="18291" xr:uid="{D8D33D93-F0BD-45F7-BCD4-6779E8F990BC}"/>
    <cellStyle name="Millares 6 7 2 7 3 2" xfId="39794" xr:uid="{79CEABA0-6EDD-4CA6-88CE-FB8D9ECA54A4}"/>
    <cellStyle name="Millares 6 7 2 7 4" xfId="24896" xr:uid="{C6F2A7D6-9B18-4FA4-88E1-EF846FCAB3EC}"/>
    <cellStyle name="Millares 6 7 2 7 5" xfId="46399" xr:uid="{96102236-8AAB-47AD-BE60-73BE0EBE1E77}"/>
    <cellStyle name="Millares 6 7 2 8" xfId="4884" xr:uid="{E32952F7-8AFE-45D5-BB5F-5B690D02D811}"/>
    <cellStyle name="Millares 6 7 2 8 2" xfId="13150" xr:uid="{74CE792F-95A2-43DC-8B5D-AEE951EEB65B}"/>
    <cellStyle name="Millares 6 7 2 8 2 2" xfId="34653" xr:uid="{41785667-AA27-4F93-AE41-0E726C525D6F}"/>
    <cellStyle name="Millares 6 7 2 8 3" xfId="19785" xr:uid="{0159ADB9-05CF-477A-A7DD-7C99E76ED361}"/>
    <cellStyle name="Millares 6 7 2 8 3 2" xfId="41288" xr:uid="{3466D8E8-AFF4-4DF5-AF32-7148E5085CFE}"/>
    <cellStyle name="Millares 6 7 2 8 4" xfId="26390" xr:uid="{94008744-F908-4D37-999D-A46142A2DD4E}"/>
    <cellStyle name="Millares 6 7 2 8 5" xfId="47893" xr:uid="{8E1A7237-71A2-4552-AA8C-7A926B8D92A1}"/>
    <cellStyle name="Millares 6 7 2 9" xfId="5529" xr:uid="{4FA13343-B76A-4B27-B46B-B844D2BA8A8D}"/>
    <cellStyle name="Millares 6 7 2 9 2" xfId="13795" xr:uid="{E5856B49-0D60-4EF0-B058-5195F915859D}"/>
    <cellStyle name="Millares 6 7 2 9 2 2" xfId="35298" xr:uid="{707AA9C7-262D-46C6-9BA6-F96EFF2DC334}"/>
    <cellStyle name="Millares 6 7 2 9 3" xfId="20430" xr:uid="{34452598-20D4-4331-8D60-7E07A9D5904A}"/>
    <cellStyle name="Millares 6 7 2 9 3 2" xfId="41933" xr:uid="{B7880266-32DC-446C-A055-99AD2501FF26}"/>
    <cellStyle name="Millares 6 7 2 9 4" xfId="27035" xr:uid="{E2EDDF11-4C9A-472B-98DC-D8A13AE796BC}"/>
    <cellStyle name="Millares 6 7 2 9 5" xfId="48538" xr:uid="{9E46E5FE-D23D-4744-98F3-F0E7ACC26A9D}"/>
    <cellStyle name="Millares 6 7 3" xfId="430" xr:uid="{74CB16BB-FC08-4B4D-9BC9-F33D619190A2}"/>
    <cellStyle name="Millares 6 7 3 10" xfId="15333" xr:uid="{70637C38-0302-4004-8F37-89A35C73612E}"/>
    <cellStyle name="Millares 6 7 3 10 2" xfId="36836" xr:uid="{49D925E5-794E-4FB6-A967-CB789E0ED55A}"/>
    <cellStyle name="Millares 6 7 3 11" xfId="21938" xr:uid="{D065F043-9323-4A86-8016-03780F0308C2}"/>
    <cellStyle name="Millares 6 7 3 12" xfId="43441" xr:uid="{CF883BD5-4B55-4380-85F0-9C4625F49F7D}"/>
    <cellStyle name="Millares 6 7 3 2" xfId="1378" xr:uid="{B6301B01-C014-43E3-8025-A341C87653FB}"/>
    <cellStyle name="Millares 6 7 3 2 2" xfId="4207" xr:uid="{B5799639-C5AC-4E91-A94D-3AD53449E8EA}"/>
    <cellStyle name="Millares 6 7 3 2 2 2" xfId="12473" xr:uid="{C4651E93-B9B4-4061-B8DC-EB234D0D91E4}"/>
    <cellStyle name="Millares 6 7 3 2 2 2 2" xfId="33976" xr:uid="{F9EE4B63-159D-4B64-9A99-51D00DF3E549}"/>
    <cellStyle name="Millares 6 7 3 2 2 3" xfId="19108" xr:uid="{C9F183C1-4791-43AD-B9B5-A2B88FAE025A}"/>
    <cellStyle name="Millares 6 7 3 2 2 3 2" xfId="40611" xr:uid="{3654B664-9652-4C71-8BD4-609FE41FCF6C}"/>
    <cellStyle name="Millares 6 7 3 2 2 4" xfId="25713" xr:uid="{08C165C2-8B88-442D-91B8-96567F3ADF94}"/>
    <cellStyle name="Millares 6 7 3 2 2 5" xfId="47216" xr:uid="{EEAF78D2-1B9A-47C5-9D1A-7158811A7DEA}"/>
    <cellStyle name="Millares 6 7 3 2 3" xfId="6346" xr:uid="{55BC5D31-E690-4015-B707-D2549BBA0D16}"/>
    <cellStyle name="Millares 6 7 3 2 3 2" xfId="14612" xr:uid="{2D02F7FF-E511-4636-9047-58F463339125}"/>
    <cellStyle name="Millares 6 7 3 2 3 2 2" xfId="36115" xr:uid="{6195ECA0-FE85-44FC-9920-0F5A51ACE2A4}"/>
    <cellStyle name="Millares 6 7 3 2 3 3" xfId="21247" xr:uid="{D04B388A-B1AD-4C71-B0F6-168B8F75D0B0}"/>
    <cellStyle name="Millares 6 7 3 2 3 3 2" xfId="42750" xr:uid="{1CA26937-2489-4D8F-AAB1-C15FE5A690AA}"/>
    <cellStyle name="Millares 6 7 3 2 3 4" xfId="27852" xr:uid="{F24038F5-D299-4FFD-A305-E600D6EF0E2C}"/>
    <cellStyle name="Millares 6 7 3 2 3 5" xfId="49355" xr:uid="{31CD54AA-3109-4B42-B605-0B6EDDFC79D9}"/>
    <cellStyle name="Millares 6 7 3 2 4" xfId="7987" xr:uid="{15DA0DA2-CFAC-4E38-BC7E-579CBF5CCE2C}"/>
    <cellStyle name="Millares 6 7 3 2 4 2" xfId="29490" xr:uid="{242E9864-84A1-40B7-8FBD-4CB4B89D5999}"/>
    <cellStyle name="Millares 6 7 3 2 5" xfId="9644" xr:uid="{8670DC89-F8FB-4E30-959E-ACDE826B8CA8}"/>
    <cellStyle name="Millares 6 7 3 2 5 2" xfId="31147" xr:uid="{E56EF1BF-97AA-4770-912D-F7CC57E3063E}"/>
    <cellStyle name="Millares 6 7 3 2 6" xfId="16279" xr:uid="{485CF906-16D4-408E-B791-A904F68DB4BB}"/>
    <cellStyle name="Millares 6 7 3 2 6 2" xfId="37782" xr:uid="{47E0B74A-A05D-41CB-A52A-AD17D2BCCF7C}"/>
    <cellStyle name="Millares 6 7 3 2 7" xfId="22884" xr:uid="{A1CE59F8-B5FA-4FC3-842D-F6101FDAFFD7}"/>
    <cellStyle name="Millares 6 7 3 2 8" xfId="44387" xr:uid="{CC6D5B6E-9A39-4A77-A156-F07073C23E38}"/>
    <cellStyle name="Millares 6 7 3 3" xfId="2065" xr:uid="{E13ED976-E74F-414B-8312-6C90ECDA3BA5}"/>
    <cellStyle name="Millares 6 7 3 3 2" xfId="10331" xr:uid="{6FDC49B3-BF63-49BC-A705-4D6EF51EFD00}"/>
    <cellStyle name="Millares 6 7 3 3 2 2" xfId="31834" xr:uid="{A520CB81-9232-44A7-93A4-4B2F6442B3E0}"/>
    <cellStyle name="Millares 6 7 3 3 3" xfId="16966" xr:uid="{C6F994A9-63FB-47A1-9263-4965571307EC}"/>
    <cellStyle name="Millares 6 7 3 3 3 2" xfId="38469" xr:uid="{962F0F9E-1E1C-4AF3-9C9D-1EF86240C0F1}"/>
    <cellStyle name="Millares 6 7 3 3 4" xfId="23571" xr:uid="{CE197B9E-A132-46A3-8992-C911E18D1E32}"/>
    <cellStyle name="Millares 6 7 3 3 5" xfId="45074" xr:uid="{4021A529-262F-4AE1-B0B7-12AE202C2E71}"/>
    <cellStyle name="Millares 6 7 3 4" xfId="2864" xr:uid="{0B0F7A28-766B-4810-8C00-6F3DFE8165F5}"/>
    <cellStyle name="Millares 6 7 3 4 2" xfId="11130" xr:uid="{B6652049-4A28-4FB6-B8DA-2A29CEF1D34B}"/>
    <cellStyle name="Millares 6 7 3 4 2 2" xfId="32633" xr:uid="{DD86F38C-03E1-4D4D-921F-A391D899A2B7}"/>
    <cellStyle name="Millares 6 7 3 4 3" xfId="17765" xr:uid="{7D3B5D2B-9C2D-470B-998E-AB634DAA88A2}"/>
    <cellStyle name="Millares 6 7 3 4 3 2" xfId="39268" xr:uid="{D1B28FB4-9262-4C5A-9E01-EBD4B6808917}"/>
    <cellStyle name="Millares 6 7 3 4 4" xfId="24370" xr:uid="{96D0C08D-C688-41E8-8807-75ED79793867}"/>
    <cellStyle name="Millares 6 7 3 4 5" xfId="45873" xr:uid="{0BCFD394-F19E-430C-88CA-ADD9EC11B5C7}"/>
    <cellStyle name="Millares 6 7 3 5" xfId="3261" xr:uid="{D4774616-0BB4-43AB-ACD9-97EEE0560ED5}"/>
    <cellStyle name="Millares 6 7 3 5 2" xfId="11527" xr:uid="{D51F5558-7C40-48B9-86BF-3B4FBE629022}"/>
    <cellStyle name="Millares 6 7 3 5 2 2" xfId="33030" xr:uid="{8E6B645E-BBA7-4759-AF8C-CD076DFB35C7}"/>
    <cellStyle name="Millares 6 7 3 5 3" xfId="18162" xr:uid="{284B7519-2526-4489-AD15-E93EB63D22A1}"/>
    <cellStyle name="Millares 6 7 3 5 3 2" xfId="39665" xr:uid="{98D4601C-1B71-4E78-9B15-D114C4247DEC}"/>
    <cellStyle name="Millares 6 7 3 5 4" xfId="24767" xr:uid="{D65FC432-6318-4FAF-BE17-0C5A239B8D0F}"/>
    <cellStyle name="Millares 6 7 3 5 5" xfId="46270" xr:uid="{B880A3E2-B35C-4868-B445-345625C2537D}"/>
    <cellStyle name="Millares 6 7 3 6" xfId="5008" xr:uid="{4DD08E53-28C3-4892-A7DA-782B1E55F23B}"/>
    <cellStyle name="Millares 6 7 3 6 2" xfId="13274" xr:uid="{FF4E9B7C-16B3-450D-AA0D-5B9F51BD7A8B}"/>
    <cellStyle name="Millares 6 7 3 6 2 2" xfId="34777" xr:uid="{AB5149D9-C930-4961-859E-7FA106284F33}"/>
    <cellStyle name="Millares 6 7 3 6 3" xfId="19909" xr:uid="{11A9F85A-D7CC-4CC1-89FD-9C2DF25DBA6B}"/>
    <cellStyle name="Millares 6 7 3 6 3 2" xfId="41412" xr:uid="{9C31A3DD-A5D3-4B13-AD1D-8FFEAADF61E8}"/>
    <cellStyle name="Millares 6 7 3 6 4" xfId="26514" xr:uid="{936C323D-2976-45CC-8BD2-B5972F53347F}"/>
    <cellStyle name="Millares 6 7 3 6 5" xfId="48017" xr:uid="{CC603754-EF54-43BB-BBA0-EA4C1175C32B}"/>
    <cellStyle name="Millares 6 7 3 7" xfId="5400" xr:uid="{484D8D55-7AB9-4544-94B2-39E6F5DDDA78}"/>
    <cellStyle name="Millares 6 7 3 7 2" xfId="13666" xr:uid="{5F955A39-C21E-4D99-B17F-6E932A7B21E5}"/>
    <cellStyle name="Millares 6 7 3 7 2 2" xfId="35169" xr:uid="{ED3DF995-3AE0-40B1-B45B-CCCB52561BD8}"/>
    <cellStyle name="Millares 6 7 3 7 3" xfId="20301" xr:uid="{F441314E-05DC-4DEF-AB0E-9CF80040C80F}"/>
    <cellStyle name="Millares 6 7 3 7 3 2" xfId="41804" xr:uid="{CBB71CC1-8E24-4D77-8932-EA3C74FD7592}"/>
    <cellStyle name="Millares 6 7 3 7 4" xfId="26906" xr:uid="{13870C2C-BE48-4C43-88AF-2B30393F929E}"/>
    <cellStyle name="Millares 6 7 3 7 5" xfId="48409" xr:uid="{AAB0D053-03BC-4C0D-AE05-7AD0BCCBCF29}"/>
    <cellStyle name="Millares 6 7 3 8" xfId="7041" xr:uid="{9BF1ED9A-D9B4-4B75-BE9F-8ACA7A9B64AD}"/>
    <cellStyle name="Millares 6 7 3 8 2" xfId="28544" xr:uid="{AA86F5EF-179A-474F-887B-7A6F2BABEE49}"/>
    <cellStyle name="Millares 6 7 3 9" xfId="8697" xr:uid="{3D46BCE4-5CAD-4072-89C2-8158957B889F}"/>
    <cellStyle name="Millares 6 7 3 9 2" xfId="30200" xr:uid="{CDB5BD16-07F3-41B7-98EF-A80B4E49B5DF}"/>
    <cellStyle name="Millares 6 7 4" xfId="714" xr:uid="{30EF83C4-12F0-473E-A7F8-85B0E0553E52}"/>
    <cellStyle name="Millares 6 7 4 10" xfId="43723" xr:uid="{73038D3C-C76D-4B62-9AD3-EF319AF68437}"/>
    <cellStyle name="Millares 6 7 4 2" xfId="1660" xr:uid="{BA7DB152-1B75-42B2-9757-FE047EE692B7}"/>
    <cellStyle name="Millares 6 7 4 2 2" xfId="4489" xr:uid="{206D8AA8-59CD-40C8-9C63-939AA6AE05FB}"/>
    <cellStyle name="Millares 6 7 4 2 2 2" xfId="12755" xr:uid="{CA6AB54E-54B3-464C-834C-A7E45206B679}"/>
    <cellStyle name="Millares 6 7 4 2 2 2 2" xfId="34258" xr:uid="{57C9BC80-3B3A-4978-BDC6-E298390520A0}"/>
    <cellStyle name="Millares 6 7 4 2 2 3" xfId="19390" xr:uid="{281A6FD2-C236-48C2-88AF-F95BEA80ABDE}"/>
    <cellStyle name="Millares 6 7 4 2 2 3 2" xfId="40893" xr:uid="{71E51BC9-BE4E-4E34-9D87-2D058252042D}"/>
    <cellStyle name="Millares 6 7 4 2 2 4" xfId="25995" xr:uid="{9CB8700E-D9AB-4188-8A31-11C492F54035}"/>
    <cellStyle name="Millares 6 7 4 2 2 5" xfId="47498" xr:uid="{7DD3E03D-99A1-4116-A4EA-1990B69AD788}"/>
    <cellStyle name="Millares 6 7 4 2 3" xfId="6628" xr:uid="{A1C0C7FE-2718-409E-822F-EE16C15B78D1}"/>
    <cellStyle name="Millares 6 7 4 2 3 2" xfId="14894" xr:uid="{CD29B3C0-564D-425F-BEEB-AAC2E23252F8}"/>
    <cellStyle name="Millares 6 7 4 2 3 2 2" xfId="36397" xr:uid="{474D37DA-8319-466E-A3AD-DE3216B5FB12}"/>
    <cellStyle name="Millares 6 7 4 2 3 3" xfId="21529" xr:uid="{AFE07B00-E234-46C0-901D-FE5BEB927F45}"/>
    <cellStyle name="Millares 6 7 4 2 3 3 2" xfId="43032" xr:uid="{1D33E189-20D8-4832-A16F-F39E377D9E4B}"/>
    <cellStyle name="Millares 6 7 4 2 3 4" xfId="28134" xr:uid="{A980398A-4836-468D-A856-C4FECBEA8F05}"/>
    <cellStyle name="Millares 6 7 4 2 3 5" xfId="49637" xr:uid="{E04FEBD6-530F-4C08-8EE7-DE71E6B8C416}"/>
    <cellStyle name="Millares 6 7 4 2 4" xfId="8269" xr:uid="{E6F2E8E7-E400-4BCB-AE22-1770C3D6D26B}"/>
    <cellStyle name="Millares 6 7 4 2 4 2" xfId="29772" xr:uid="{872D1662-60B2-4005-BC50-DA550AF5FBA0}"/>
    <cellStyle name="Millares 6 7 4 2 5" xfId="9926" xr:uid="{9DFA33DE-1CC5-4D89-B666-BFFA001D18C2}"/>
    <cellStyle name="Millares 6 7 4 2 5 2" xfId="31429" xr:uid="{632FA53E-A386-4B16-B3EF-6C076F8068FF}"/>
    <cellStyle name="Millares 6 7 4 2 6" xfId="16561" xr:uid="{27E9D5B6-0A3E-4862-A62D-FE8ED3C977D8}"/>
    <cellStyle name="Millares 6 7 4 2 6 2" xfId="38064" xr:uid="{AD7E35D8-32D4-4AB5-8AE7-9871026762D9}"/>
    <cellStyle name="Millares 6 7 4 2 7" xfId="23166" xr:uid="{28CCAA69-A4E7-4A85-A163-914537061417}"/>
    <cellStyle name="Millares 6 7 4 2 8" xfId="44669" xr:uid="{E38EA73C-2DA3-4929-809D-804905F1B14C}"/>
    <cellStyle name="Millares 6 7 4 3" xfId="2347" xr:uid="{73DFDADC-F609-4D5E-99C2-38228A4957FF}"/>
    <cellStyle name="Millares 6 7 4 3 2" xfId="10613" xr:uid="{255BBF01-019B-4F7C-971C-454C133AE7E8}"/>
    <cellStyle name="Millares 6 7 4 3 2 2" xfId="32116" xr:uid="{57065C67-CC25-40FC-8404-899F361E2506}"/>
    <cellStyle name="Millares 6 7 4 3 3" xfId="17248" xr:uid="{076EB3B2-5987-45BA-B08D-0A71C859AC87}"/>
    <cellStyle name="Millares 6 7 4 3 3 2" xfId="38751" xr:uid="{41DF712F-A3C9-44D8-859B-2AA3129BBB19}"/>
    <cellStyle name="Millares 6 7 4 3 4" xfId="23853" xr:uid="{ABF6D194-39D6-41C9-BD2F-3E5666D4C4AF}"/>
    <cellStyle name="Millares 6 7 4 3 5" xfId="45356" xr:uid="{1BDC2C5F-2177-4B41-B8D8-12BD82C1CB97}"/>
    <cellStyle name="Millares 6 7 4 4" xfId="3543" xr:uid="{F60275DA-6B36-4977-8ADD-4738AA3938FE}"/>
    <cellStyle name="Millares 6 7 4 4 2" xfId="11809" xr:uid="{05FB1A5F-8A10-4F68-A40B-E223099122EC}"/>
    <cellStyle name="Millares 6 7 4 4 2 2" xfId="33312" xr:uid="{AADD5001-306B-4E13-B9F3-3CEE9C87D4AA}"/>
    <cellStyle name="Millares 6 7 4 4 3" xfId="18444" xr:uid="{723D0306-BA85-461E-83AC-815BC6BE3537}"/>
    <cellStyle name="Millares 6 7 4 4 3 2" xfId="39947" xr:uid="{4CDA7C04-BEBB-470F-8398-8A8F55785CDD}"/>
    <cellStyle name="Millares 6 7 4 4 4" xfId="25049" xr:uid="{C51309EE-FE62-4213-BF1B-C1257A649D5D}"/>
    <cellStyle name="Millares 6 7 4 4 5" xfId="46552" xr:uid="{3FB3199A-980D-4765-9DC5-22E684DB8E87}"/>
    <cellStyle name="Millares 6 7 4 5" xfId="5682" xr:uid="{2F38DA46-E054-4CE8-886E-C8A3B4759A53}"/>
    <cellStyle name="Millares 6 7 4 5 2" xfId="13948" xr:uid="{0D9315A7-F2A7-4CE7-B39D-CB58C71A2178}"/>
    <cellStyle name="Millares 6 7 4 5 2 2" xfId="35451" xr:uid="{5FB4B316-98A3-4304-B176-6244F369E5C1}"/>
    <cellStyle name="Millares 6 7 4 5 3" xfId="20583" xr:uid="{CACD4954-043C-4C9C-A84E-3BC2CC36C67B}"/>
    <cellStyle name="Millares 6 7 4 5 3 2" xfId="42086" xr:uid="{90AA2F7A-3440-4C7F-9532-4E4A32E16354}"/>
    <cellStyle name="Millares 6 7 4 5 4" xfId="27188" xr:uid="{441F3DB7-5C27-4777-BBCA-D7785CF17140}"/>
    <cellStyle name="Millares 6 7 4 5 5" xfId="48691" xr:uid="{015FEC12-CB17-4780-9195-8781F52730EA}"/>
    <cellStyle name="Millares 6 7 4 6" xfId="7323" xr:uid="{0D1E15AB-EF41-4316-ADEC-B02274A80515}"/>
    <cellStyle name="Millares 6 7 4 6 2" xfId="28826" xr:uid="{E4640088-53D8-40C2-ADF4-43F4E8D1AB99}"/>
    <cellStyle name="Millares 6 7 4 7" xfId="8980" xr:uid="{1E4C390C-F5DC-4343-9227-B7A90792E279}"/>
    <cellStyle name="Millares 6 7 4 7 2" xfId="30483" xr:uid="{18CD4AD6-D4B8-46E2-80B8-B4A0837DAE9D}"/>
    <cellStyle name="Millares 6 7 4 8" xfId="15615" xr:uid="{B07D4A27-1277-46CB-8166-B07FCF945888}"/>
    <cellStyle name="Millares 6 7 4 8 2" xfId="37118" xr:uid="{C71A6B3F-D62C-4AA8-A790-E0EA698BA563}"/>
    <cellStyle name="Millares 6 7 4 9" xfId="22220" xr:uid="{59E54391-0408-4FAD-9353-BC3EC773F4E2}"/>
    <cellStyle name="Millares 6 7 5" xfId="983" xr:uid="{DBA4B9F1-E0C7-4B0D-930E-EB1AE96CD118}"/>
    <cellStyle name="Millares 6 7 5 2" xfId="3812" xr:uid="{0FB4DFFD-2601-4295-91B5-FDC9D5D402ED}"/>
    <cellStyle name="Millares 6 7 5 2 2" xfId="12078" xr:uid="{98B59DCE-4348-4E5B-AAE7-536A0B3B63D2}"/>
    <cellStyle name="Millares 6 7 5 2 2 2" xfId="33581" xr:uid="{165644C6-5B17-4BF9-A4C4-D3BAC970C049}"/>
    <cellStyle name="Millares 6 7 5 2 3" xfId="18713" xr:uid="{4097D623-1F33-4AE2-A8B8-F3BECBCBD246}"/>
    <cellStyle name="Millares 6 7 5 2 3 2" xfId="40216" xr:uid="{8DE88C20-8680-457A-B91E-B8C2E94D2A9A}"/>
    <cellStyle name="Millares 6 7 5 2 4" xfId="25318" xr:uid="{534FFF08-6480-441D-9D98-D6B20B80AAC5}"/>
    <cellStyle name="Millares 6 7 5 2 5" xfId="46821" xr:uid="{A6106BD3-D5DB-4FE8-9414-088ED84E8FBF}"/>
    <cellStyle name="Millares 6 7 5 3" xfId="5951" xr:uid="{85F10588-553C-4D7E-A727-3DFEBE272697}"/>
    <cellStyle name="Millares 6 7 5 3 2" xfId="14217" xr:uid="{A9F8EBE9-2663-4AA9-9448-056C8E11F7B4}"/>
    <cellStyle name="Millares 6 7 5 3 2 2" xfId="35720" xr:uid="{85EF8649-1087-466C-A2D8-D33A442B7292}"/>
    <cellStyle name="Millares 6 7 5 3 3" xfId="20852" xr:uid="{7B1D2DC9-C544-490B-AB9D-9EE97E39E43C}"/>
    <cellStyle name="Millares 6 7 5 3 3 2" xfId="42355" xr:uid="{285ACE6D-8FA2-4C7B-9C7A-3FEEEE33C703}"/>
    <cellStyle name="Millares 6 7 5 3 4" xfId="27457" xr:uid="{22C58AE1-B966-4658-B819-9581A6313996}"/>
    <cellStyle name="Millares 6 7 5 3 5" xfId="48960" xr:uid="{6D66D65C-CD6E-42C7-820D-6ED364361149}"/>
    <cellStyle name="Millares 6 7 5 4" xfId="7592" xr:uid="{F031A758-0151-45CF-9455-B80853ED4D4F}"/>
    <cellStyle name="Millares 6 7 5 4 2" xfId="29095" xr:uid="{C098CA3F-CC58-48C4-8CFA-EE24C8AB4AAB}"/>
    <cellStyle name="Millares 6 7 5 5" xfId="9249" xr:uid="{384FAB44-4477-4122-BAE0-955F9A3DE6C8}"/>
    <cellStyle name="Millares 6 7 5 5 2" xfId="30752" xr:uid="{5065F699-B1B7-4BC1-83E3-556E2FEB9A36}"/>
    <cellStyle name="Millares 6 7 5 6" xfId="15884" xr:uid="{1CBABE5F-E5FF-4CC6-9D6A-4E3490F3DD27}"/>
    <cellStyle name="Millares 6 7 5 6 2" xfId="37387" xr:uid="{AF6345AE-4AE5-41EB-8347-F1FF2D05A60B}"/>
    <cellStyle name="Millares 6 7 5 7" xfId="22489" xr:uid="{86F06239-A5AD-4175-830B-DC76468E4DA7}"/>
    <cellStyle name="Millares 6 7 5 8" xfId="43992" xr:uid="{FCB99B3F-0782-4ED6-8B36-7F1EE41C6FF2}"/>
    <cellStyle name="Millares 6 7 6" xfId="1243" xr:uid="{5F9C6F48-98DB-452B-B10C-C2246206DB31}"/>
    <cellStyle name="Millares 6 7 6 2" xfId="4072" xr:uid="{186D5ABF-FBF4-4F2D-91B5-E4EF4CD00AE0}"/>
    <cellStyle name="Millares 6 7 6 2 2" xfId="12338" xr:uid="{9ABC9E4F-40E7-46EA-AEE1-689AE1F98649}"/>
    <cellStyle name="Millares 6 7 6 2 2 2" xfId="33841" xr:uid="{F968835D-528E-42F8-897B-F664290068C4}"/>
    <cellStyle name="Millares 6 7 6 2 3" xfId="18973" xr:uid="{EAB6E8FA-DD29-4761-95B9-D8428B30A385}"/>
    <cellStyle name="Millares 6 7 6 2 3 2" xfId="40476" xr:uid="{3B39E1AA-2FB0-44EC-BA17-55E3FF07176E}"/>
    <cellStyle name="Millares 6 7 6 2 4" xfId="25578" xr:uid="{5E375488-7D42-4CF7-A2DB-BEF7075870F3}"/>
    <cellStyle name="Millares 6 7 6 2 5" xfId="47081" xr:uid="{6C8A51C5-2DA2-48B3-978D-0778927565FC}"/>
    <cellStyle name="Millares 6 7 6 3" xfId="6211" xr:uid="{B9D79938-611A-4E3F-AB25-35C4E7642CDC}"/>
    <cellStyle name="Millares 6 7 6 3 2" xfId="14477" xr:uid="{D92A2DBB-0894-4DDC-A7EF-C24743578303}"/>
    <cellStyle name="Millares 6 7 6 3 2 2" xfId="35980" xr:uid="{7D02FEBE-2196-4116-B0F1-F991204B3E85}"/>
    <cellStyle name="Millares 6 7 6 3 3" xfId="21112" xr:uid="{BC9DDF4E-49E3-432E-95C3-66AE141EB1B8}"/>
    <cellStyle name="Millares 6 7 6 3 3 2" xfId="42615" xr:uid="{94BA9811-6677-4C8F-8D80-BC6A1594DE06}"/>
    <cellStyle name="Millares 6 7 6 3 4" xfId="27717" xr:uid="{D90DEE7A-7EC5-4FB6-AE82-6975827DFE18}"/>
    <cellStyle name="Millares 6 7 6 3 5" xfId="49220" xr:uid="{7CECBB04-B9BD-49A0-8B84-B1FBDFDABD06}"/>
    <cellStyle name="Millares 6 7 6 4" xfId="7852" xr:uid="{8C9AB295-0C54-4E42-94AC-9401EE7273C7}"/>
    <cellStyle name="Millares 6 7 6 4 2" xfId="29355" xr:uid="{8DA69205-5A33-4838-9FB2-9652301CF7B3}"/>
    <cellStyle name="Millares 6 7 6 5" xfId="9509" xr:uid="{1B519C28-F3A9-4149-B733-46A72C13F3EC}"/>
    <cellStyle name="Millares 6 7 6 5 2" xfId="31012" xr:uid="{6C969203-F8DB-4C40-85C7-E0406E8EDBA7}"/>
    <cellStyle name="Millares 6 7 6 6" xfId="16144" xr:uid="{BCB91C62-8619-47CF-A63F-A22F8209DE8A}"/>
    <cellStyle name="Millares 6 7 6 6 2" xfId="37647" xr:uid="{556901C6-CA89-4D2E-9907-ADD8C7CD9B4C}"/>
    <cellStyle name="Millares 6 7 6 7" xfId="22749" xr:uid="{0C8B00ED-F27D-4ADF-867A-D29C94F75043}"/>
    <cellStyle name="Millares 6 7 6 8" xfId="44252" xr:uid="{BDF2EC30-05F0-467A-998D-84C0F2DDAF55}"/>
    <cellStyle name="Millares 6 7 7" xfId="1931" xr:uid="{8BE67024-1462-463A-865E-71EBF8F281E8}"/>
    <cellStyle name="Millares 6 7 7 2" xfId="10197" xr:uid="{1AF8C730-2398-49E2-9042-09C913A215C0}"/>
    <cellStyle name="Millares 6 7 7 2 2" xfId="31700" xr:uid="{3F7D8074-8BA4-4144-87D0-3FE52A76FFC1}"/>
    <cellStyle name="Millares 6 7 7 3" xfId="16832" xr:uid="{C7190945-C938-4887-8D24-57E1678D8868}"/>
    <cellStyle name="Millares 6 7 7 3 2" xfId="38335" xr:uid="{40351DC7-0BBD-4964-B3D6-94A92E7AB75F}"/>
    <cellStyle name="Millares 6 7 7 4" xfId="23437" xr:uid="{68C72A75-80AF-416C-8473-B862A6F18932}"/>
    <cellStyle name="Millares 6 7 7 5" xfId="44940" xr:uid="{DE1BC8B4-419A-4022-BDED-BE60BF45DA53}"/>
    <cellStyle name="Millares 6 7 8" xfId="2616" xr:uid="{C0F4B789-F503-4582-BDE8-E0BDAF8EF609}"/>
    <cellStyle name="Millares 6 7 8 2" xfId="10882" xr:uid="{22D1AD89-4F96-4D68-9FC7-034786F051C0}"/>
    <cellStyle name="Millares 6 7 8 2 2" xfId="32385" xr:uid="{F94936CB-1BD4-475F-BCD4-A51935DB3C17}"/>
    <cellStyle name="Millares 6 7 8 3" xfId="17517" xr:uid="{99C12A81-1C6A-4494-AC77-22FC821BD002}"/>
    <cellStyle name="Millares 6 7 8 3 2" xfId="39020" xr:uid="{361C09F3-9E95-49E2-8BB1-444FBEA92F96}"/>
    <cellStyle name="Millares 6 7 8 4" xfId="24122" xr:uid="{41BDEA52-8D59-4093-9306-9BDF8B6382BB}"/>
    <cellStyle name="Millares 6 7 8 5" xfId="45625" xr:uid="{8ED4067C-520B-4E8E-B63E-921277C856B9}"/>
    <cellStyle name="Millares 6 7 9" xfId="3127" xr:uid="{055928AD-6C43-4EFD-81C8-F94AB5D2C438}"/>
    <cellStyle name="Millares 6 7 9 2" xfId="11393" xr:uid="{668E8D78-AF01-487D-AED0-E38855703020}"/>
    <cellStyle name="Millares 6 7 9 2 2" xfId="32896" xr:uid="{CD26C3E0-BBBB-488B-8DB7-95CF897B9672}"/>
    <cellStyle name="Millares 6 7 9 3" xfId="18028" xr:uid="{C3BF9632-FB0B-4BCD-BA87-9F6D6E7BB1E8}"/>
    <cellStyle name="Millares 6 7 9 3 2" xfId="39531" xr:uid="{88D6B2CD-AF8E-4679-81D6-A0ED54B883ED}"/>
    <cellStyle name="Millares 6 7 9 4" xfId="24633" xr:uid="{B9EBC1A0-22C0-4DC6-B3F0-FB5E4ADB5831}"/>
    <cellStyle name="Millares 6 7 9 5" xfId="46136" xr:uid="{3613A74A-19BD-4EE3-AA63-1F47B726D43A}"/>
    <cellStyle name="Millares 6 8" xfId="311" xr:uid="{C7542905-13B5-48A2-AA38-B4403A27C350}"/>
    <cellStyle name="Millares 6 8 10" xfId="5281" xr:uid="{93880CD8-7702-4FE6-B0EA-97608D9484CD}"/>
    <cellStyle name="Millares 6 8 10 2" xfId="13547" xr:uid="{9954C11C-7477-4F2B-A1E1-75AE475F09A0}"/>
    <cellStyle name="Millares 6 8 10 2 2" xfId="35050" xr:uid="{E496A147-73E1-4546-AF89-716E192163DE}"/>
    <cellStyle name="Millares 6 8 10 3" xfId="20182" xr:uid="{C5CA3FC0-817B-40CE-907B-BE65B90CF9CA}"/>
    <cellStyle name="Millares 6 8 10 3 2" xfId="41685" xr:uid="{0F5979BF-8A8A-4FA2-9961-89A623536358}"/>
    <cellStyle name="Millares 6 8 10 4" xfId="26787" xr:uid="{3073F3CC-94D2-403D-8F94-D0EB2B91D769}"/>
    <cellStyle name="Millares 6 8 10 5" xfId="48290" xr:uid="{19BBE0EC-820D-4520-A704-6BE8A56673E5}"/>
    <cellStyle name="Millares 6 8 11" xfId="6922" xr:uid="{BB5660EF-1D3C-4559-BC52-4923BEA3A492}"/>
    <cellStyle name="Millares 6 8 11 2" xfId="28425" xr:uid="{DBA87E8E-42BA-4BA1-8345-825FF6505F6A}"/>
    <cellStyle name="Millares 6 8 12" xfId="8578" xr:uid="{E1DD3EFF-A1EE-4351-A68E-05964451054C}"/>
    <cellStyle name="Millares 6 8 12 2" xfId="30081" xr:uid="{B6D391D8-1B34-453B-A3EE-D73DC354F5D9}"/>
    <cellStyle name="Millares 6 8 13" xfId="15214" xr:uid="{E3B36325-D757-4BCE-8E9D-45576C01217E}"/>
    <cellStyle name="Millares 6 8 13 2" xfId="36717" xr:uid="{C89CC03D-2E0B-40A4-A2A5-E32178CB7BCD}"/>
    <cellStyle name="Millares 6 8 14" xfId="21819" xr:uid="{7ABD7B18-95B0-4076-BEB5-0A8448F52D29}"/>
    <cellStyle name="Millares 6 8 15" xfId="43322" xr:uid="{3DA728EF-5163-430C-BCF7-B9AA84CA6623}"/>
    <cellStyle name="Millares 6 8 2" xfId="450" xr:uid="{F27A9A00-6059-4E72-A735-FFB6A2FB1877}"/>
    <cellStyle name="Millares 6 8 2 10" xfId="15353" xr:uid="{6AD158EC-FA88-4ABB-A915-F7D5B588B656}"/>
    <cellStyle name="Millares 6 8 2 10 2" xfId="36856" xr:uid="{42283D53-8FE2-4D93-8DFA-AEF01772C087}"/>
    <cellStyle name="Millares 6 8 2 11" xfId="21958" xr:uid="{E6F85A00-4D90-4286-9208-AE17537102FB}"/>
    <cellStyle name="Millares 6 8 2 12" xfId="43461" xr:uid="{2AF864BC-C272-444B-8E7D-94A148AF6EC8}"/>
    <cellStyle name="Millares 6 8 2 2" xfId="1398" xr:uid="{C253B14C-3CEA-42EF-AA4D-EC53901409A8}"/>
    <cellStyle name="Millares 6 8 2 2 2" xfId="4227" xr:uid="{0B4D88B3-894E-478F-8A85-A0211582AA6F}"/>
    <cellStyle name="Millares 6 8 2 2 2 2" xfId="12493" xr:uid="{1DE20609-CB9F-4B77-8A2F-D0B77102795E}"/>
    <cellStyle name="Millares 6 8 2 2 2 2 2" xfId="33996" xr:uid="{FF0EFD08-ED5D-46EB-AAE7-96F776C5AE82}"/>
    <cellStyle name="Millares 6 8 2 2 2 3" xfId="19128" xr:uid="{BFBC128A-AB9F-46D0-A5D3-8BDA6B94CCE4}"/>
    <cellStyle name="Millares 6 8 2 2 2 3 2" xfId="40631" xr:uid="{6E13C272-5B69-4F55-9405-E299831315D3}"/>
    <cellStyle name="Millares 6 8 2 2 2 4" xfId="25733" xr:uid="{A7EFA91B-AC0D-45D8-8BAC-0BEEC3AAE483}"/>
    <cellStyle name="Millares 6 8 2 2 2 5" xfId="47236" xr:uid="{9B02B2E8-663A-495E-8D53-675D4196ECED}"/>
    <cellStyle name="Millares 6 8 2 2 3" xfId="6366" xr:uid="{73273B0D-0157-47D7-B5C0-F629175AD6EB}"/>
    <cellStyle name="Millares 6 8 2 2 3 2" xfId="14632" xr:uid="{2BF52358-0862-487F-8CB2-156B5BB65A43}"/>
    <cellStyle name="Millares 6 8 2 2 3 2 2" xfId="36135" xr:uid="{5612B02D-CE1A-4287-B3EA-C84FDF507472}"/>
    <cellStyle name="Millares 6 8 2 2 3 3" xfId="21267" xr:uid="{03140482-BBCC-453D-9D88-E66124B0B496}"/>
    <cellStyle name="Millares 6 8 2 2 3 3 2" xfId="42770" xr:uid="{AA113C05-2AA3-4998-8CFA-4AB90550D82D}"/>
    <cellStyle name="Millares 6 8 2 2 3 4" xfId="27872" xr:uid="{488E5DA3-27E1-40CC-AEAA-015ED4706E9A}"/>
    <cellStyle name="Millares 6 8 2 2 3 5" xfId="49375" xr:uid="{6714A356-4944-43DD-A6B0-28435D61FFCD}"/>
    <cellStyle name="Millares 6 8 2 2 4" xfId="8007" xr:uid="{62B60E31-CB5E-4A4C-9111-12F39AF79479}"/>
    <cellStyle name="Millares 6 8 2 2 4 2" xfId="29510" xr:uid="{8D581225-5B9D-40DB-8B39-AD7F55FB63EF}"/>
    <cellStyle name="Millares 6 8 2 2 5" xfId="9664" xr:uid="{12018C3B-00F8-40D8-8A9C-F369AF07B3E9}"/>
    <cellStyle name="Millares 6 8 2 2 5 2" xfId="31167" xr:uid="{E8A98016-D59E-4090-9A5D-E7BA2263CC5F}"/>
    <cellStyle name="Millares 6 8 2 2 6" xfId="16299" xr:uid="{1EB07B1F-1C6C-4281-99F9-E7C041EFA1BC}"/>
    <cellStyle name="Millares 6 8 2 2 6 2" xfId="37802" xr:uid="{DD595FEE-76AA-492E-A54A-5256628C582B}"/>
    <cellStyle name="Millares 6 8 2 2 7" xfId="22904" xr:uid="{F8A4B79C-1BE6-4CBB-97C1-95251E4CDAEA}"/>
    <cellStyle name="Millares 6 8 2 2 8" xfId="44407" xr:uid="{0B0E9D8B-66F6-433A-B51E-1FDF58652DB0}"/>
    <cellStyle name="Millares 6 8 2 3" xfId="2085" xr:uid="{66103095-250E-46A3-9FC3-B91DE8520CFE}"/>
    <cellStyle name="Millares 6 8 2 3 2" xfId="10351" xr:uid="{EDC91C97-4C4E-47F3-B5A9-56133706C0FA}"/>
    <cellStyle name="Millares 6 8 2 3 2 2" xfId="31854" xr:uid="{9A477089-A0BF-4864-AD30-89FA57C809A7}"/>
    <cellStyle name="Millares 6 8 2 3 3" xfId="16986" xr:uid="{91F0525F-B963-4DFD-941E-A8DCB9539AAA}"/>
    <cellStyle name="Millares 6 8 2 3 3 2" xfId="38489" xr:uid="{3376F830-99B0-4A5B-912D-748CEF6F1DD6}"/>
    <cellStyle name="Millares 6 8 2 3 4" xfId="23591" xr:uid="{7EB7C646-F4D9-499D-BB56-0AC5DCE532E1}"/>
    <cellStyle name="Millares 6 8 2 3 5" xfId="45094" xr:uid="{ACA18748-FF76-4567-90BB-6FE1A025D60E}"/>
    <cellStyle name="Millares 6 8 2 4" xfId="2882" xr:uid="{52A89AD3-A971-4DCC-9877-C01D9B4C64E1}"/>
    <cellStyle name="Millares 6 8 2 4 2" xfId="11148" xr:uid="{01DEB9BC-8983-40E8-A9E8-73E07BA15628}"/>
    <cellStyle name="Millares 6 8 2 4 2 2" xfId="32651" xr:uid="{E153DB1A-3C4D-4401-997B-4A4990E1F18A}"/>
    <cellStyle name="Millares 6 8 2 4 3" xfId="17783" xr:uid="{5238EBE4-CD12-4BCD-A3B4-E7928F78D169}"/>
    <cellStyle name="Millares 6 8 2 4 3 2" xfId="39286" xr:uid="{EB4A33E8-06B9-4122-9EBE-91D1188B3929}"/>
    <cellStyle name="Millares 6 8 2 4 4" xfId="24388" xr:uid="{76D880FC-7A47-4F43-83AE-884305D9FA31}"/>
    <cellStyle name="Millares 6 8 2 4 5" xfId="45891" xr:uid="{DE92F6B6-1903-431F-AEDA-34EEF70652EE}"/>
    <cellStyle name="Millares 6 8 2 5" xfId="3281" xr:uid="{B9B77EFE-4ACC-402A-898A-E0B7285F5A32}"/>
    <cellStyle name="Millares 6 8 2 5 2" xfId="11547" xr:uid="{670BABDD-524D-4F74-B3E9-F7233D0232FC}"/>
    <cellStyle name="Millares 6 8 2 5 2 2" xfId="33050" xr:uid="{A13287A7-FB36-4ADD-9CE0-D9D5CE1333FD}"/>
    <cellStyle name="Millares 6 8 2 5 3" xfId="18182" xr:uid="{CFA2277E-90A9-40F4-A7FF-2FDA8959CACD}"/>
    <cellStyle name="Millares 6 8 2 5 3 2" xfId="39685" xr:uid="{2C3157AA-DE55-4BAA-9DCC-DE18AEBE536F}"/>
    <cellStyle name="Millares 6 8 2 5 4" xfId="24787" xr:uid="{44E0F527-40F8-41BA-9E10-FA294AD7F989}"/>
    <cellStyle name="Millares 6 8 2 5 5" xfId="46290" xr:uid="{EA17E8FE-7FD2-4324-8378-FE2FAEFA831F}"/>
    <cellStyle name="Millares 6 8 2 6" xfId="5026" xr:uid="{85D15EEA-0A2C-4421-9B4B-323F500636BB}"/>
    <cellStyle name="Millares 6 8 2 6 2" xfId="13292" xr:uid="{BCFFEAAB-C6B2-4439-AA8F-799741EF4BFF}"/>
    <cellStyle name="Millares 6 8 2 6 2 2" xfId="34795" xr:uid="{D7EFB3B6-B608-4C0F-BFCC-331EFBE9627A}"/>
    <cellStyle name="Millares 6 8 2 6 3" xfId="19927" xr:uid="{0A215AC3-A290-44C8-B6E5-28C0E1775261}"/>
    <cellStyle name="Millares 6 8 2 6 3 2" xfId="41430" xr:uid="{41E5408D-FE27-4833-BF3B-0431414F50B7}"/>
    <cellStyle name="Millares 6 8 2 6 4" xfId="26532" xr:uid="{EAF5F2B6-15C2-457A-813B-34D5994C041B}"/>
    <cellStyle name="Millares 6 8 2 6 5" xfId="48035" xr:uid="{BB6E763C-6A12-403A-8A2D-DDD33340B067}"/>
    <cellStyle name="Millares 6 8 2 7" xfId="5420" xr:uid="{8252E7E8-1D4A-4276-8E65-447DE3C6EA2D}"/>
    <cellStyle name="Millares 6 8 2 7 2" xfId="13686" xr:uid="{B93A448F-DAEA-4D85-86E2-3F782A630A05}"/>
    <cellStyle name="Millares 6 8 2 7 2 2" xfId="35189" xr:uid="{5E26970A-0729-494E-9B17-7B2BD6A1243B}"/>
    <cellStyle name="Millares 6 8 2 7 3" xfId="20321" xr:uid="{4A2F9DA2-327C-4E2B-AA54-B347A3C049C4}"/>
    <cellStyle name="Millares 6 8 2 7 3 2" xfId="41824" xr:uid="{959EF8BC-95E5-434C-8BB9-80D710F733B4}"/>
    <cellStyle name="Millares 6 8 2 7 4" xfId="26926" xr:uid="{D3D50161-7B5A-44AE-9FEB-B81840978788}"/>
    <cellStyle name="Millares 6 8 2 7 5" xfId="48429" xr:uid="{891040CF-579E-4B1E-B15C-EB28E0B5E2D4}"/>
    <cellStyle name="Millares 6 8 2 8" xfId="7061" xr:uid="{EC94C401-B0BF-4A85-A39D-8F15952769ED}"/>
    <cellStyle name="Millares 6 8 2 8 2" xfId="28564" xr:uid="{22678E20-72E6-4AE4-9612-A2F17D8F2EC3}"/>
    <cellStyle name="Millares 6 8 2 9" xfId="8717" xr:uid="{66931342-4C66-4C57-ADCA-A6E9B5C3C3CB}"/>
    <cellStyle name="Millares 6 8 2 9 2" xfId="30220" xr:uid="{93C2B12F-C4DE-4A3F-BB11-D70F412C4551}"/>
    <cellStyle name="Millares 6 8 3" xfId="732" xr:uid="{625609BC-B13C-4E60-BBA2-7D7998ECF024}"/>
    <cellStyle name="Millares 6 8 3 10" xfId="43741" xr:uid="{082628F9-1B76-4337-B46C-E9068B91A2B9}"/>
    <cellStyle name="Millares 6 8 3 2" xfId="1678" xr:uid="{42BF07B2-7DD6-41AD-B5D6-D4CEE0986E85}"/>
    <cellStyle name="Millares 6 8 3 2 2" xfId="4507" xr:uid="{DC4EC1E6-8255-4BBB-9BBE-0BE19EB5B1BE}"/>
    <cellStyle name="Millares 6 8 3 2 2 2" xfId="12773" xr:uid="{4BE08C3C-B97E-49B7-9CD8-26FF4C39AFAB}"/>
    <cellStyle name="Millares 6 8 3 2 2 2 2" xfId="34276" xr:uid="{2267839B-8BA1-4FF0-BA8E-88D28AF74258}"/>
    <cellStyle name="Millares 6 8 3 2 2 3" xfId="19408" xr:uid="{D46CC8B0-8F5D-43ED-97A3-06FCE8CC0EAF}"/>
    <cellStyle name="Millares 6 8 3 2 2 3 2" xfId="40911" xr:uid="{E376104D-8C3E-47FD-8430-B930E42048B3}"/>
    <cellStyle name="Millares 6 8 3 2 2 4" xfId="26013" xr:uid="{A0B1D0C9-7E76-4DB8-B7C2-8F06F36EBFB1}"/>
    <cellStyle name="Millares 6 8 3 2 2 5" xfId="47516" xr:uid="{BCC1B6E1-B16B-4240-A59E-C1F69BC7A792}"/>
    <cellStyle name="Millares 6 8 3 2 3" xfId="6646" xr:uid="{35472AD9-1D6B-4F2F-9A1D-E8860BE0C96E}"/>
    <cellStyle name="Millares 6 8 3 2 3 2" xfId="14912" xr:uid="{5970C687-CD4D-4348-AC18-FED001C47132}"/>
    <cellStyle name="Millares 6 8 3 2 3 2 2" xfId="36415" xr:uid="{F84985AC-F257-4FB2-8E21-FBC1CFDC9EA4}"/>
    <cellStyle name="Millares 6 8 3 2 3 3" xfId="21547" xr:uid="{D58664B3-680D-4B8C-AC34-739EBA250609}"/>
    <cellStyle name="Millares 6 8 3 2 3 3 2" xfId="43050" xr:uid="{BC09F544-FA81-418F-BCB2-7CCCBDE884B6}"/>
    <cellStyle name="Millares 6 8 3 2 3 4" xfId="28152" xr:uid="{AB666442-6371-411B-B54E-F91D150DD8C2}"/>
    <cellStyle name="Millares 6 8 3 2 3 5" xfId="49655" xr:uid="{6C0C43D4-677B-41E8-8FB5-BBB9755A9420}"/>
    <cellStyle name="Millares 6 8 3 2 4" xfId="8287" xr:uid="{468F390F-0FB0-4808-8DB2-E790B00B1717}"/>
    <cellStyle name="Millares 6 8 3 2 4 2" xfId="29790" xr:uid="{E238CBDF-135B-482D-B44E-ED131DEA07E1}"/>
    <cellStyle name="Millares 6 8 3 2 5" xfId="9944" xr:uid="{9EEF1AF9-3824-4539-A9FC-CC6116320C73}"/>
    <cellStyle name="Millares 6 8 3 2 5 2" xfId="31447" xr:uid="{B6D40142-B2E0-43CC-A64E-B1161E4EB3CA}"/>
    <cellStyle name="Millares 6 8 3 2 6" xfId="16579" xr:uid="{489F004D-3044-43B2-88EE-E68B135E06A1}"/>
    <cellStyle name="Millares 6 8 3 2 6 2" xfId="38082" xr:uid="{FA8D8E47-3FBB-406B-BF0D-BB41DD0FE7AB}"/>
    <cellStyle name="Millares 6 8 3 2 7" xfId="23184" xr:uid="{61E3C326-A5ED-4E0F-9642-4C937AA023DC}"/>
    <cellStyle name="Millares 6 8 3 2 8" xfId="44687" xr:uid="{86D3C433-4579-4693-BEDC-B006A83ED295}"/>
    <cellStyle name="Millares 6 8 3 3" xfId="2365" xr:uid="{757896C6-7659-4C6C-9A5A-96F158D30FF0}"/>
    <cellStyle name="Millares 6 8 3 3 2" xfId="10631" xr:uid="{8722C0CE-2FF5-4601-9D1C-B038D8913C6F}"/>
    <cellStyle name="Millares 6 8 3 3 2 2" xfId="32134" xr:uid="{A277B69F-4057-483A-83BA-27EE9EAC4698}"/>
    <cellStyle name="Millares 6 8 3 3 3" xfId="17266" xr:uid="{A6A33E1B-2766-4CEF-AF7C-FB8502733DAF}"/>
    <cellStyle name="Millares 6 8 3 3 3 2" xfId="38769" xr:uid="{C9616AF1-72A7-4ACB-9B0B-F3A9B4D3F448}"/>
    <cellStyle name="Millares 6 8 3 3 4" xfId="23871" xr:uid="{E950F83B-50C1-4D58-B14B-27F666188849}"/>
    <cellStyle name="Millares 6 8 3 3 5" xfId="45374" xr:uid="{DBCCBBA8-1A74-4E7F-BCBC-1DFF608D1A4A}"/>
    <cellStyle name="Millares 6 8 3 4" xfId="3561" xr:uid="{FF1BC69E-49A3-4963-A493-CD1B89911408}"/>
    <cellStyle name="Millares 6 8 3 4 2" xfId="11827" xr:uid="{1F658AAC-955D-42BC-A2F9-890BF1AC5615}"/>
    <cellStyle name="Millares 6 8 3 4 2 2" xfId="33330" xr:uid="{7D2106EB-C49A-44A2-A0D1-CE4EC18D9902}"/>
    <cellStyle name="Millares 6 8 3 4 3" xfId="18462" xr:uid="{5449F510-10C1-4CDB-A7C2-33C904681686}"/>
    <cellStyle name="Millares 6 8 3 4 3 2" xfId="39965" xr:uid="{9F806779-17EE-497D-845D-E1896C4D31AF}"/>
    <cellStyle name="Millares 6 8 3 4 4" xfId="25067" xr:uid="{7D30856C-0474-4349-8004-5F11FCBA9BDC}"/>
    <cellStyle name="Millares 6 8 3 4 5" xfId="46570" xr:uid="{EE5B6321-45F0-4B69-8A7B-C66BEE9C7FD7}"/>
    <cellStyle name="Millares 6 8 3 5" xfId="5700" xr:uid="{4B429503-4EE3-43BA-9FD9-D50358ECE171}"/>
    <cellStyle name="Millares 6 8 3 5 2" xfId="13966" xr:uid="{AC61822C-947F-462E-8C5E-658BAD02104A}"/>
    <cellStyle name="Millares 6 8 3 5 2 2" xfId="35469" xr:uid="{EFCC33DA-92FB-4CF6-A21F-A5B8C2728D9A}"/>
    <cellStyle name="Millares 6 8 3 5 3" xfId="20601" xr:uid="{7F6B8ADF-9475-44FB-B0AD-413E05332872}"/>
    <cellStyle name="Millares 6 8 3 5 3 2" xfId="42104" xr:uid="{DE576E04-1A3D-4116-8FA8-F3A513C90FB5}"/>
    <cellStyle name="Millares 6 8 3 5 4" xfId="27206" xr:uid="{CE626FD0-E49C-4223-BD5F-29143DEFC756}"/>
    <cellStyle name="Millares 6 8 3 5 5" xfId="48709" xr:uid="{1454ED05-FF4B-409D-833F-4274ADEED6A9}"/>
    <cellStyle name="Millares 6 8 3 6" xfId="7341" xr:uid="{11A060D4-2406-4D00-9226-5D0C4B1D7406}"/>
    <cellStyle name="Millares 6 8 3 6 2" xfId="28844" xr:uid="{383376A7-BF40-4460-B5FA-B0FFD960DFE6}"/>
    <cellStyle name="Millares 6 8 3 7" xfId="8998" xr:uid="{BEC9BFE4-A48F-4635-B083-DF693319C96F}"/>
    <cellStyle name="Millares 6 8 3 7 2" xfId="30501" xr:uid="{E61325B7-B2C0-4C47-90AD-1FFF160F84CA}"/>
    <cellStyle name="Millares 6 8 3 8" xfId="15633" xr:uid="{6BBFC2F6-C379-4AF7-A178-07DFEF5AEE5A}"/>
    <cellStyle name="Millares 6 8 3 8 2" xfId="37136" xr:uid="{25D382F9-8640-4EB0-A59C-CB05AC350F6D}"/>
    <cellStyle name="Millares 6 8 3 9" xfId="22238" xr:uid="{0E6904C1-019E-4AC8-8F64-2C7273ED3697}"/>
    <cellStyle name="Millares 6 8 4" xfId="1002" xr:uid="{B45C9E10-3CDA-4244-BBCE-9C09234C4604}"/>
    <cellStyle name="Millares 6 8 4 2" xfId="3831" xr:uid="{D3F6683B-0F3A-4F43-8315-F4D2E1C4F0B8}"/>
    <cellStyle name="Millares 6 8 4 2 2" xfId="12097" xr:uid="{16E7CD85-1ADB-471F-A918-E2D2E6A28BC4}"/>
    <cellStyle name="Millares 6 8 4 2 2 2" xfId="33600" xr:uid="{BDB59C27-CDD7-403C-8B83-5CE67CE69CD4}"/>
    <cellStyle name="Millares 6 8 4 2 3" xfId="18732" xr:uid="{C011BAE7-C0AB-4DC2-AB78-4615D64DAC26}"/>
    <cellStyle name="Millares 6 8 4 2 3 2" xfId="40235" xr:uid="{FFEB4227-94FD-4F66-B60D-FABC0456EA37}"/>
    <cellStyle name="Millares 6 8 4 2 4" xfId="25337" xr:uid="{0D2467C9-2734-42A8-8435-18FD78161598}"/>
    <cellStyle name="Millares 6 8 4 2 5" xfId="46840" xr:uid="{8F9C2607-54DF-4738-A725-5D0BFD444D84}"/>
    <cellStyle name="Millares 6 8 4 3" xfId="5970" xr:uid="{18FFC328-3A42-4742-9E0D-358144772727}"/>
    <cellStyle name="Millares 6 8 4 3 2" xfId="14236" xr:uid="{57A73E24-F463-4783-B686-F7684E00FC8C}"/>
    <cellStyle name="Millares 6 8 4 3 2 2" xfId="35739" xr:uid="{0106EA43-3FF5-40E5-949D-5A63E8F7CD12}"/>
    <cellStyle name="Millares 6 8 4 3 3" xfId="20871" xr:uid="{478F6636-0EE7-426F-B8A5-A88874817F07}"/>
    <cellStyle name="Millares 6 8 4 3 3 2" xfId="42374" xr:uid="{1CD5ECCB-26D1-462D-9B72-556B5124DAE1}"/>
    <cellStyle name="Millares 6 8 4 3 4" xfId="27476" xr:uid="{2EE3DDEA-ACF4-496D-8B95-CEEDDA07F40E}"/>
    <cellStyle name="Millares 6 8 4 3 5" xfId="48979" xr:uid="{33C58E4D-5E8D-43AF-8491-14F1F8CDE423}"/>
    <cellStyle name="Millares 6 8 4 4" xfId="7611" xr:uid="{74B69AE0-6EF5-42AC-BDC6-8982D35507E4}"/>
    <cellStyle name="Millares 6 8 4 4 2" xfId="29114" xr:uid="{D190BD82-E359-4C30-A446-6371E94C159E}"/>
    <cellStyle name="Millares 6 8 4 5" xfId="9268" xr:uid="{5343BDB5-77C6-4739-AA84-164371ADAD22}"/>
    <cellStyle name="Millares 6 8 4 5 2" xfId="30771" xr:uid="{9F572044-3043-41A3-B86A-3D7014DFBF13}"/>
    <cellStyle name="Millares 6 8 4 6" xfId="15903" xr:uid="{6358FF51-D2A3-4B8B-85C8-1504E5726B46}"/>
    <cellStyle name="Millares 6 8 4 6 2" xfId="37406" xr:uid="{756A1BD7-19E1-48AC-9C8B-CA94FCC308AB}"/>
    <cellStyle name="Millares 6 8 4 7" xfId="22508" xr:uid="{030E228D-64C9-487D-8D46-CCF6230BC8FB}"/>
    <cellStyle name="Millares 6 8 4 8" xfId="44011" xr:uid="{6A344691-15D9-4083-9726-F677CCAC27F9}"/>
    <cellStyle name="Millares 6 8 5" xfId="1259" xr:uid="{83A3F216-7BC4-4675-8A72-35EC5753B903}"/>
    <cellStyle name="Millares 6 8 5 2" xfId="4088" xr:uid="{8E8FDE00-CD6A-401D-B894-DCAB6118F59F}"/>
    <cellStyle name="Millares 6 8 5 2 2" xfId="12354" xr:uid="{E735346B-1D61-46C5-9391-02293DFFF26C}"/>
    <cellStyle name="Millares 6 8 5 2 2 2" xfId="33857" xr:uid="{1C51960C-6BD9-4072-8ACD-E9F0188FD849}"/>
    <cellStyle name="Millares 6 8 5 2 3" xfId="18989" xr:uid="{DAC95024-7214-4C91-8571-5EA1B8874808}"/>
    <cellStyle name="Millares 6 8 5 2 3 2" xfId="40492" xr:uid="{D10C71AC-992D-4940-BD11-4052712A0BF8}"/>
    <cellStyle name="Millares 6 8 5 2 4" xfId="25594" xr:uid="{2AB13CCC-B938-4D1D-AB85-2EB3EF922B75}"/>
    <cellStyle name="Millares 6 8 5 2 5" xfId="47097" xr:uid="{19E4EE9A-10B1-4157-BB6D-7A81DE6FCCD6}"/>
    <cellStyle name="Millares 6 8 5 3" xfId="6227" xr:uid="{D3BC2C71-069E-4655-A357-EB5C2311634D}"/>
    <cellStyle name="Millares 6 8 5 3 2" xfId="14493" xr:uid="{CD0AE595-7FFC-4ABD-BA7A-2A481C6DBAF8}"/>
    <cellStyle name="Millares 6 8 5 3 2 2" xfId="35996" xr:uid="{EF850A86-E047-44DC-81C2-43E729E9AE54}"/>
    <cellStyle name="Millares 6 8 5 3 3" xfId="21128" xr:uid="{76DF6580-4AE9-4C9F-A05F-77FFBD9CE14D}"/>
    <cellStyle name="Millares 6 8 5 3 3 2" xfId="42631" xr:uid="{B9086791-49B3-4C90-88C5-7CCE5C1CD2F2}"/>
    <cellStyle name="Millares 6 8 5 3 4" xfId="27733" xr:uid="{F35B47B1-F60D-4A95-AC55-549F784B35C2}"/>
    <cellStyle name="Millares 6 8 5 3 5" xfId="49236" xr:uid="{5500E4EF-6251-4192-AF1B-947BA9F53C4B}"/>
    <cellStyle name="Millares 6 8 5 4" xfId="7868" xr:uid="{A99041D9-F8FB-4312-8597-47FAC1128848}"/>
    <cellStyle name="Millares 6 8 5 4 2" xfId="29371" xr:uid="{96BB97D3-DDD2-4C5E-9F51-FBFFFBA71895}"/>
    <cellStyle name="Millares 6 8 5 5" xfId="9525" xr:uid="{96B1280B-23EF-4AA3-833F-D2884E2165E5}"/>
    <cellStyle name="Millares 6 8 5 5 2" xfId="31028" xr:uid="{9409CEAB-5B41-4D0E-ADED-00675C75A4A4}"/>
    <cellStyle name="Millares 6 8 5 6" xfId="16160" xr:uid="{380BFDFC-18A5-4444-8D73-CF6FB66F93A3}"/>
    <cellStyle name="Millares 6 8 5 6 2" xfId="37663" xr:uid="{E292C5FE-4293-4EC2-8C55-2476F4EB57CC}"/>
    <cellStyle name="Millares 6 8 5 7" xfId="22765" xr:uid="{560CF37A-B868-4AEA-A03D-09071C85F125}"/>
    <cellStyle name="Millares 6 8 5 8" xfId="44268" xr:uid="{13074671-7657-4413-8F8E-8B91E0BA644D}"/>
    <cellStyle name="Millares 6 8 6" xfId="1946" xr:uid="{5C8D7208-C6B8-403E-875C-9B4A9E2EA040}"/>
    <cellStyle name="Millares 6 8 6 2" xfId="10212" xr:uid="{A89FC17A-1155-4272-A5DA-E7A49A7232DD}"/>
    <cellStyle name="Millares 6 8 6 2 2" xfId="31715" xr:uid="{E919AD85-874C-4296-85FA-F498A77145FC}"/>
    <cellStyle name="Millares 6 8 6 3" xfId="16847" xr:uid="{599D0996-19D2-425D-BE84-5F3FEF58AF33}"/>
    <cellStyle name="Millares 6 8 6 3 2" xfId="38350" xr:uid="{D9353198-BF20-469E-B460-471D0EA87CD8}"/>
    <cellStyle name="Millares 6 8 6 4" xfId="23452" xr:uid="{9DA82EF4-EA7E-4DC8-B390-56E60039498B}"/>
    <cellStyle name="Millares 6 8 6 5" xfId="44955" xr:uid="{9DBCCE53-5919-4721-9F56-A751AAB9C72D}"/>
    <cellStyle name="Millares 6 8 7" xfId="2633" xr:uid="{F8486976-052C-48A4-8036-F440404C3C6E}"/>
    <cellStyle name="Millares 6 8 7 2" xfId="10899" xr:uid="{9B9DC395-1F38-4394-BAAF-F86D04580F4D}"/>
    <cellStyle name="Millares 6 8 7 2 2" xfId="32402" xr:uid="{9B78647A-8598-4657-98D3-223F978FA886}"/>
    <cellStyle name="Millares 6 8 7 3" xfId="17534" xr:uid="{75374E5A-13C5-495B-A795-336596C57143}"/>
    <cellStyle name="Millares 6 8 7 3 2" xfId="39037" xr:uid="{A471C0B1-D835-468C-A70B-D9E0E14B0C0B}"/>
    <cellStyle name="Millares 6 8 7 4" xfId="24139" xr:uid="{01BDAFE7-AE49-4A52-9A83-B5E1202DDBBD}"/>
    <cellStyle name="Millares 6 8 7 5" xfId="45642" xr:uid="{E8D5E2C4-EAF5-4660-87D9-6CBE789EAE6E}"/>
    <cellStyle name="Millares 6 8 8" xfId="3142" xr:uid="{7EF471AD-EA88-42F2-B4F7-8D4D35646582}"/>
    <cellStyle name="Millares 6 8 8 2" xfId="11408" xr:uid="{AF2FF44B-D44E-4CF4-A98B-115EBCB007BE}"/>
    <cellStyle name="Millares 6 8 8 2 2" xfId="32911" xr:uid="{45801627-292C-48E7-BAA5-E8C694A9E933}"/>
    <cellStyle name="Millares 6 8 8 3" xfId="18043" xr:uid="{39076161-8610-4BE3-B8C6-34E19522FB8B}"/>
    <cellStyle name="Millares 6 8 8 3 2" xfId="39546" xr:uid="{9518D324-AE3E-4DB5-B759-553D64CA7CBB}"/>
    <cellStyle name="Millares 6 8 8 4" xfId="24648" xr:uid="{0C8673E5-6981-4A2A-A5C1-9879B91BB218}"/>
    <cellStyle name="Millares 6 8 8 5" xfId="46151" xr:uid="{A7473571-BC91-4489-8FA9-8BF877352826}"/>
    <cellStyle name="Millares 6 8 9" xfId="4777" xr:uid="{C31BE36B-49E1-4B28-AB2E-26CD7499A99B}"/>
    <cellStyle name="Millares 6 8 9 2" xfId="13043" xr:uid="{C4C639CB-69E8-4FD6-BA7F-B8B3A654655F}"/>
    <cellStyle name="Millares 6 8 9 2 2" xfId="34546" xr:uid="{63EBC79F-5F15-4B17-86EF-E9B09BF1B970}"/>
    <cellStyle name="Millares 6 8 9 3" xfId="19678" xr:uid="{9FE98EDD-0E5D-46F4-B1A3-36756A6FD206}"/>
    <cellStyle name="Millares 6 8 9 3 2" xfId="41181" xr:uid="{AADDCB48-754E-4197-A45E-BD34BD113190}"/>
    <cellStyle name="Millares 6 8 9 4" xfId="26283" xr:uid="{2B41ADE7-FF27-4C37-BFAD-2B32726CAD4B}"/>
    <cellStyle name="Millares 6 8 9 5" xfId="47786" xr:uid="{41115408-E6DB-43C7-9AB7-21497315EBBD}"/>
    <cellStyle name="Millares 6 9" xfId="323" xr:uid="{1807A034-B94D-4FAE-9A57-CAA48A8E2592}"/>
    <cellStyle name="Millares 6 9 10" xfId="15226" xr:uid="{281421A8-1ADB-4AF3-84FF-67F148785DF5}"/>
    <cellStyle name="Millares 6 9 10 2" xfId="36729" xr:uid="{96D8060B-D447-4CD1-A561-7AF3406BEDD5}"/>
    <cellStyle name="Millares 6 9 11" xfId="21831" xr:uid="{57A90AEE-27B7-4AAA-96B5-02E4C1ED7379}"/>
    <cellStyle name="Millares 6 9 12" xfId="43334" xr:uid="{E90B570F-27E7-4B46-A2BC-384D4D6D1BE5}"/>
    <cellStyle name="Millares 6 9 2" xfId="1271" xr:uid="{79602EBA-075B-4764-88BE-69BC1BC59CCA}"/>
    <cellStyle name="Millares 6 9 2 2" xfId="4100" xr:uid="{818B04D6-8776-4C48-84F4-05356600F167}"/>
    <cellStyle name="Millares 6 9 2 2 2" xfId="12366" xr:uid="{2D8BF8A7-23A3-40F2-9FA5-5021C38AC942}"/>
    <cellStyle name="Millares 6 9 2 2 2 2" xfId="33869" xr:uid="{93219114-7BC5-40C7-856F-34312E6CC2BD}"/>
    <cellStyle name="Millares 6 9 2 2 3" xfId="19001" xr:uid="{F71D6CD0-DE58-4733-A3F4-5249299307D2}"/>
    <cellStyle name="Millares 6 9 2 2 3 2" xfId="40504" xr:uid="{6094B483-3B33-4211-B616-0CF1F767688B}"/>
    <cellStyle name="Millares 6 9 2 2 4" xfId="25606" xr:uid="{9B40C024-5601-4E14-8428-A333F2F422F3}"/>
    <cellStyle name="Millares 6 9 2 2 5" xfId="47109" xr:uid="{45285F08-48BF-46A5-9182-DB226F715B76}"/>
    <cellStyle name="Millares 6 9 2 3" xfId="6239" xr:uid="{796747AB-D514-4DE3-ACEB-185BE3E908D8}"/>
    <cellStyle name="Millares 6 9 2 3 2" xfId="14505" xr:uid="{47BC0F48-57F0-4421-81F3-B0358DAF42E7}"/>
    <cellStyle name="Millares 6 9 2 3 2 2" xfId="36008" xr:uid="{52458FF3-D22D-4587-B34A-3A2B830F6700}"/>
    <cellStyle name="Millares 6 9 2 3 3" xfId="21140" xr:uid="{5FAE66D2-2515-4430-AE1F-26B752852D1B}"/>
    <cellStyle name="Millares 6 9 2 3 3 2" xfId="42643" xr:uid="{88B99CA4-9580-47AB-ADF6-D24CDEA67CE4}"/>
    <cellStyle name="Millares 6 9 2 3 4" xfId="27745" xr:uid="{5431310E-B510-496A-8DDC-2B1351895FA7}"/>
    <cellStyle name="Millares 6 9 2 3 5" xfId="49248" xr:uid="{4962A056-EC5D-4481-9220-67F4049C6A5F}"/>
    <cellStyle name="Millares 6 9 2 4" xfId="7880" xr:uid="{DD2A9DE8-4F67-432D-8C4D-BBBD0F1E60A7}"/>
    <cellStyle name="Millares 6 9 2 4 2" xfId="29383" xr:uid="{99FCAAC2-AB24-4970-AB7A-C70744ECB733}"/>
    <cellStyle name="Millares 6 9 2 5" xfId="9537" xr:uid="{22BAE1E3-F09F-4D6D-B7CC-C5539FE9EF97}"/>
    <cellStyle name="Millares 6 9 2 5 2" xfId="31040" xr:uid="{527C8BE0-B1CF-4A8D-A7FC-0999D28651A9}"/>
    <cellStyle name="Millares 6 9 2 6" xfId="16172" xr:uid="{B86F1F1D-10CD-498D-AC1E-E8744DEB588A}"/>
    <cellStyle name="Millares 6 9 2 6 2" xfId="37675" xr:uid="{F8AC891F-43B8-4469-BAF2-ED75B45220C1}"/>
    <cellStyle name="Millares 6 9 2 7" xfId="22777" xr:uid="{0FD863A3-4B91-4AB7-B932-C6FFF8D31398}"/>
    <cellStyle name="Millares 6 9 2 8" xfId="44280" xr:uid="{E0A892E8-49F4-4EAD-A38D-D378549E8EA3}"/>
    <cellStyle name="Millares 6 9 3" xfId="1958" xr:uid="{5B9D4937-D18D-4612-83DF-A22B92B61A13}"/>
    <cellStyle name="Millares 6 9 3 2" xfId="10224" xr:uid="{A961BA21-C45D-4CAD-B121-3135256B2DB3}"/>
    <cellStyle name="Millares 6 9 3 2 2" xfId="31727" xr:uid="{D909225B-4688-4F7B-942F-3DEB5CC54963}"/>
    <cellStyle name="Millares 6 9 3 3" xfId="16859" xr:uid="{ABCDADFC-DF3F-4530-A314-EEF1E2DC9BFB}"/>
    <cellStyle name="Millares 6 9 3 3 2" xfId="38362" xr:uid="{8917E65E-8B55-4D98-9DD6-0E304487029B}"/>
    <cellStyle name="Millares 6 9 3 4" xfId="23464" xr:uid="{9A781F02-CAEA-4081-B5B9-07C999D8C701}"/>
    <cellStyle name="Millares 6 9 3 5" xfId="44967" xr:uid="{96F51EC2-36E6-4BB8-9FFD-2B2C1EAF4282}"/>
    <cellStyle name="Millares 6 9 4" xfId="2757" xr:uid="{5FBE2826-0927-493E-9FB0-896466340BB9}"/>
    <cellStyle name="Millares 6 9 4 2" xfId="11023" xr:uid="{36D86DB3-AB38-4BE5-87D5-F9F147A7A429}"/>
    <cellStyle name="Millares 6 9 4 2 2" xfId="32526" xr:uid="{7411906C-3040-48EB-9C62-EC1B069CC8BA}"/>
    <cellStyle name="Millares 6 9 4 3" xfId="17658" xr:uid="{1320B1C0-E4D9-407B-895C-2CEC9B4EA59E}"/>
    <cellStyle name="Millares 6 9 4 3 2" xfId="39161" xr:uid="{999698EA-B390-47B4-AA74-2EC009C48164}"/>
    <cellStyle name="Millares 6 9 4 4" xfId="24263" xr:uid="{C1EA1BFE-0ACE-4A30-9B07-E6CE2030D5CA}"/>
    <cellStyle name="Millares 6 9 4 5" xfId="45766" xr:uid="{C1263329-AD5D-4169-999C-C9B4D11CFADC}"/>
    <cellStyle name="Millares 6 9 5" xfId="3154" xr:uid="{805886B1-0F89-4A15-900F-7EA07998FCDD}"/>
    <cellStyle name="Millares 6 9 5 2" xfId="11420" xr:uid="{3A87C152-B991-4942-A83E-94CE91ABD1C8}"/>
    <cellStyle name="Millares 6 9 5 2 2" xfId="32923" xr:uid="{ACB604E7-5FD0-422D-857F-75FDAA2A367B}"/>
    <cellStyle name="Millares 6 9 5 3" xfId="18055" xr:uid="{B3947751-DF2C-4B83-AD20-B3CCCFE7A7D7}"/>
    <cellStyle name="Millares 6 9 5 3 2" xfId="39558" xr:uid="{4814575E-C6BD-4F42-9BF3-58E315DFC716}"/>
    <cellStyle name="Millares 6 9 5 4" xfId="24660" xr:uid="{024B6DC1-2872-460F-A1BF-17454684F1D4}"/>
    <cellStyle name="Millares 6 9 5 5" xfId="46163" xr:uid="{038CA928-6C10-4354-BED6-04966C541CB9}"/>
    <cellStyle name="Millares 6 9 6" xfId="4901" xr:uid="{9DAE5C95-B116-4E1A-9A46-B821AD4690D3}"/>
    <cellStyle name="Millares 6 9 6 2" xfId="13167" xr:uid="{77378D8E-08B2-4FB6-BEDA-B5CB9EA072AC}"/>
    <cellStyle name="Millares 6 9 6 2 2" xfId="34670" xr:uid="{AEC0199A-0DA7-4927-A540-F1E03253830F}"/>
    <cellStyle name="Millares 6 9 6 3" xfId="19802" xr:uid="{B841319F-13FA-4F27-BF4E-C0EDF8F43CA3}"/>
    <cellStyle name="Millares 6 9 6 3 2" xfId="41305" xr:uid="{765D1A6E-79A1-4999-8EFA-00736640EAB1}"/>
    <cellStyle name="Millares 6 9 6 4" xfId="26407" xr:uid="{01A6B59A-AD5D-4DD8-BD6E-91A72618F7F2}"/>
    <cellStyle name="Millares 6 9 6 5" xfId="47910" xr:uid="{F25B88D8-095F-4FAD-9467-8DD5BEDD919A}"/>
    <cellStyle name="Millares 6 9 7" xfId="5293" xr:uid="{712A5D81-88BE-46E3-8BE1-1E206E4DCF1B}"/>
    <cellStyle name="Millares 6 9 7 2" xfId="13559" xr:uid="{6F1A67AA-FD85-42FF-AA76-DEFC8B25C3D0}"/>
    <cellStyle name="Millares 6 9 7 2 2" xfId="35062" xr:uid="{58789E64-3F6E-4AA0-A534-71FF7A5B524F}"/>
    <cellStyle name="Millares 6 9 7 3" xfId="20194" xr:uid="{9C3A7C84-2F93-432A-82DB-A24DFE1E5A2C}"/>
    <cellStyle name="Millares 6 9 7 3 2" xfId="41697" xr:uid="{D94DAD3D-907A-4B10-B815-03D5D1A70E91}"/>
    <cellStyle name="Millares 6 9 7 4" xfId="26799" xr:uid="{6978F74F-2364-4C1F-98D0-7FE652BFB7B3}"/>
    <cellStyle name="Millares 6 9 7 5" xfId="48302" xr:uid="{96A64937-0BBF-4B8F-AD1A-3C00F1D8F5E5}"/>
    <cellStyle name="Millares 6 9 8" xfId="6934" xr:uid="{41BEB009-3562-44D6-A823-BE5D073AA272}"/>
    <cellStyle name="Millares 6 9 8 2" xfId="28437" xr:uid="{96DE458F-7C33-45F5-9D81-71AA763B5AF7}"/>
    <cellStyle name="Millares 6 9 9" xfId="8590" xr:uid="{7F67C6A9-474C-42EA-9BB5-A698579A4E53}"/>
    <cellStyle name="Millares 6 9 9 2" xfId="30093" xr:uid="{EED5B134-60D2-4460-A320-727FE4B12D3B}"/>
    <cellStyle name="Millares 60" xfId="581" xr:uid="{4D6C2697-C51C-4122-AC68-A20CC547E54C}"/>
    <cellStyle name="Millares 60 10" xfId="43592" xr:uid="{038FFAE2-8751-491C-84FB-F6976C2197F0}"/>
    <cellStyle name="Millares 60 2" xfId="1529" xr:uid="{C4BF160B-F9DE-4144-9720-70CF3C78AA2E}"/>
    <cellStyle name="Millares 60 2 2" xfId="4358" xr:uid="{FFDBB263-5ED7-42ED-913D-38BC7B5BDF1F}"/>
    <cellStyle name="Millares 60 2 2 2" xfId="12624" xr:uid="{E31F8C95-CA04-45D1-BA7B-523785EFB294}"/>
    <cellStyle name="Millares 60 2 2 2 2" xfId="34127" xr:uid="{EBF9E245-F114-4339-A86E-45B029E2243B}"/>
    <cellStyle name="Millares 60 2 2 3" xfId="19259" xr:uid="{617675A4-7685-4F4A-B713-7776032B0BCC}"/>
    <cellStyle name="Millares 60 2 2 3 2" xfId="40762" xr:uid="{2F4BD753-2F91-44D4-9404-7A181AB6BB47}"/>
    <cellStyle name="Millares 60 2 2 4" xfId="25864" xr:uid="{D1E4BB9D-BB34-45D1-8640-C482B50D85C0}"/>
    <cellStyle name="Millares 60 2 2 5" xfId="47367" xr:uid="{A4CB806D-9B66-4135-8192-8538C3A0981B}"/>
    <cellStyle name="Millares 60 2 3" xfId="6497" xr:uid="{276C039C-618D-4765-B234-AFD32AA54719}"/>
    <cellStyle name="Millares 60 2 3 2" xfId="14763" xr:uid="{9102BF63-2DB2-45D6-B773-77B4F3CF9A18}"/>
    <cellStyle name="Millares 60 2 3 2 2" xfId="36266" xr:uid="{EF60D50D-820A-4D29-B70F-F4644DBFA89B}"/>
    <cellStyle name="Millares 60 2 3 3" xfId="21398" xr:uid="{E148CCD7-36B7-43D1-BDDF-8322A4F25E03}"/>
    <cellStyle name="Millares 60 2 3 3 2" xfId="42901" xr:uid="{B37B1BE4-770F-4D1F-8001-9E59DD2C635C}"/>
    <cellStyle name="Millares 60 2 3 4" xfId="28003" xr:uid="{9FFAFEC2-0F1C-42E6-B11A-EF66E96EA8DD}"/>
    <cellStyle name="Millares 60 2 3 5" xfId="49506" xr:uid="{4A8AD57D-C42E-4C2D-BE5F-470552394FF6}"/>
    <cellStyle name="Millares 60 2 4" xfId="8138" xr:uid="{1595F7D4-E669-4871-915D-07E56C999F67}"/>
    <cellStyle name="Millares 60 2 4 2" xfId="29641" xr:uid="{9787B37C-AE9C-4EAA-9321-78ACA3B9C33F}"/>
    <cellStyle name="Millares 60 2 5" xfId="9795" xr:uid="{0043772F-0D70-4C7A-9245-014842BE5EF5}"/>
    <cellStyle name="Millares 60 2 5 2" xfId="31298" xr:uid="{FD3B01CF-C83B-4B89-BE14-FC94537000B2}"/>
    <cellStyle name="Millares 60 2 6" xfId="16430" xr:uid="{D0B4CD27-4DD6-49CE-9F58-821F130FAD2C}"/>
    <cellStyle name="Millares 60 2 6 2" xfId="37933" xr:uid="{6BEBF704-1282-4118-BDA4-0D4F9EA2ABCB}"/>
    <cellStyle name="Millares 60 2 7" xfId="23035" xr:uid="{C2B3FD9F-835C-4730-8CB7-6DCC7DC40377}"/>
    <cellStyle name="Millares 60 2 8" xfId="44538" xr:uid="{B941A296-E368-491E-9734-5DD528454DA8}"/>
    <cellStyle name="Millares 60 3" xfId="2216" xr:uid="{2E92215D-8178-43CF-9B1C-410BC1217E76}"/>
    <cellStyle name="Millares 60 3 2" xfId="10482" xr:uid="{3E219E36-07E2-4CDE-B9E6-8E1F27194D1E}"/>
    <cellStyle name="Millares 60 3 2 2" xfId="31985" xr:uid="{A0FE6EE1-7DE4-48AB-862A-20FE9B3EEABE}"/>
    <cellStyle name="Millares 60 3 3" xfId="17117" xr:uid="{7140FE76-C080-4DB6-AB64-D362694469C4}"/>
    <cellStyle name="Millares 60 3 3 2" xfId="38620" xr:uid="{20529012-1476-4CC7-920E-566446CB5584}"/>
    <cellStyle name="Millares 60 3 4" xfId="23722" xr:uid="{6FB8BA59-15F6-4DD2-8514-903CA9071E82}"/>
    <cellStyle name="Millares 60 3 5" xfId="45225" xr:uid="{B1F9C5BC-361C-4C65-864B-AC557579F8C3}"/>
    <cellStyle name="Millares 60 4" xfId="3412" xr:uid="{1E09F6E5-B109-4D68-99CE-6E1F49B66E6B}"/>
    <cellStyle name="Millares 60 4 2" xfId="11678" xr:uid="{187188B2-F7BA-4F24-92CC-5E30D07AAD26}"/>
    <cellStyle name="Millares 60 4 2 2" xfId="33181" xr:uid="{FA118C09-C9C7-4C3F-A263-2EC2E9F3D44C}"/>
    <cellStyle name="Millares 60 4 3" xfId="18313" xr:uid="{D6C385D0-3ACF-49C7-89CC-3AE85B0A4E1F}"/>
    <cellStyle name="Millares 60 4 3 2" xfId="39816" xr:uid="{0E74200E-554E-4EA9-A79D-3E7E6B477AAD}"/>
    <cellStyle name="Millares 60 4 4" xfId="24918" xr:uid="{61B6DE7A-FB08-4D68-9BF9-A464518CC2B6}"/>
    <cellStyle name="Millares 60 4 5" xfId="46421" xr:uid="{930F8E1C-DB39-4413-A7BE-E472CCD4E608}"/>
    <cellStyle name="Millares 60 5" xfId="5551" xr:uid="{24025E38-91F4-4668-A966-7F4CA10EAADB}"/>
    <cellStyle name="Millares 60 5 2" xfId="13817" xr:uid="{B782422B-7B6A-432F-A3D9-DAF80BB7F128}"/>
    <cellStyle name="Millares 60 5 2 2" xfId="35320" xr:uid="{84774B9A-4736-4AFD-B3A3-0BB20C0818AD}"/>
    <cellStyle name="Millares 60 5 3" xfId="20452" xr:uid="{69410E8B-E78A-45EA-A7E8-B3C33B816BC5}"/>
    <cellStyle name="Millares 60 5 3 2" xfId="41955" xr:uid="{488ABC74-9685-43BA-A4EC-D5807A519E27}"/>
    <cellStyle name="Millares 60 5 4" xfId="27057" xr:uid="{003978BC-B301-451D-B1B1-8E4441D51D62}"/>
    <cellStyle name="Millares 60 5 5" xfId="48560" xr:uid="{E8C03424-589A-40F3-83E4-6299E8C9E633}"/>
    <cellStyle name="Millares 60 6" xfId="7192" xr:uid="{BF762AC6-C49D-4416-9494-A6A51D2FCC7E}"/>
    <cellStyle name="Millares 60 6 2" xfId="28695" xr:uid="{6DEDB071-EBF8-44D6-AA58-D84E7D5809E2}"/>
    <cellStyle name="Millares 60 7" xfId="8848" xr:uid="{8A295537-9644-4861-A5E0-8599A1435D6E}"/>
    <cellStyle name="Millares 60 7 2" xfId="30351" xr:uid="{5B4FB301-ECDB-44D0-BBE3-699AB97D32CF}"/>
    <cellStyle name="Millares 60 8" xfId="15484" xr:uid="{C7698B16-5551-4BA2-A91E-0236F7E694FE}"/>
    <cellStyle name="Millares 60 8 2" xfId="36987" xr:uid="{86EFC921-2089-4962-9232-3FBB6D0241E8}"/>
    <cellStyle name="Millares 60 9" xfId="22089" xr:uid="{8B33F09E-DF5F-4C91-8B2E-77FA112DCE4E}"/>
    <cellStyle name="Millares 61" xfId="582" xr:uid="{A59374BE-E077-49F3-A4D4-71EFE874E6AE}"/>
    <cellStyle name="Millares 61 10" xfId="43593" xr:uid="{F6A04FF5-EC74-430F-B6C3-E3D6403739F0}"/>
    <cellStyle name="Millares 61 2" xfId="1530" xr:uid="{D3404BB4-9954-4ABD-B88E-1DEFD37B101C}"/>
    <cellStyle name="Millares 61 2 2" xfId="4359" xr:uid="{D6AC5360-DDBB-4C1C-8D7E-65D688137919}"/>
    <cellStyle name="Millares 61 2 2 2" xfId="12625" xr:uid="{2FBA58F9-88CA-42F4-A2D5-F4261850D737}"/>
    <cellStyle name="Millares 61 2 2 2 2" xfId="34128" xr:uid="{EA5F3D67-5400-466A-8F70-DB4639F67321}"/>
    <cellStyle name="Millares 61 2 2 3" xfId="19260" xr:uid="{33D3628F-46F4-4164-86F9-0EB2E7339922}"/>
    <cellStyle name="Millares 61 2 2 3 2" xfId="40763" xr:uid="{A01D1A75-C615-4755-9654-C45A74EF5EA2}"/>
    <cellStyle name="Millares 61 2 2 4" xfId="25865" xr:uid="{17ACB4B1-E7A4-4826-BEFA-6AE92419FA2F}"/>
    <cellStyle name="Millares 61 2 2 5" xfId="47368" xr:uid="{BF63CBEC-0248-4CBC-829B-88437C16135C}"/>
    <cellStyle name="Millares 61 2 3" xfId="6498" xr:uid="{297372F0-F042-4B16-9467-B6DFE7F84F1D}"/>
    <cellStyle name="Millares 61 2 3 2" xfId="14764" xr:uid="{FFE21763-9433-4CE5-8755-5989718DF259}"/>
    <cellStyle name="Millares 61 2 3 2 2" xfId="36267" xr:uid="{1556F382-EAEC-47E5-A5BB-6A5BDE3BDB3B}"/>
    <cellStyle name="Millares 61 2 3 3" xfId="21399" xr:uid="{32A964FF-1FDD-49C9-BA84-8EA93D5B26B2}"/>
    <cellStyle name="Millares 61 2 3 3 2" xfId="42902" xr:uid="{F0884074-AC81-4984-B0B7-C3FF5CA2A244}"/>
    <cellStyle name="Millares 61 2 3 4" xfId="28004" xr:uid="{743A5DE6-A74E-49E5-9F28-5C79A078BF48}"/>
    <cellStyle name="Millares 61 2 3 5" xfId="49507" xr:uid="{3FCE0578-A0AF-40B5-ADEC-1675DFC3CB3F}"/>
    <cellStyle name="Millares 61 2 4" xfId="8139" xr:uid="{C2B9CFF4-8FE0-40D2-B8A0-3DB6B39F0914}"/>
    <cellStyle name="Millares 61 2 4 2" xfId="29642" xr:uid="{CBD4816A-A610-4F2E-B905-3EC53A43DF6D}"/>
    <cellStyle name="Millares 61 2 5" xfId="9796" xr:uid="{8C6F3F70-9DE3-4CEC-9C78-C2EBBEDCD2FD}"/>
    <cellStyle name="Millares 61 2 5 2" xfId="31299" xr:uid="{9D98771C-5BB6-4ED0-BAF7-8F1159111B79}"/>
    <cellStyle name="Millares 61 2 6" xfId="16431" xr:uid="{C5F84C19-F5EC-4181-B94F-66F3246A2EB2}"/>
    <cellStyle name="Millares 61 2 6 2" xfId="37934" xr:uid="{5E7CBFFB-906F-40E0-8A1E-0C2A46AA9245}"/>
    <cellStyle name="Millares 61 2 7" xfId="23036" xr:uid="{DE5228A3-1683-4886-9880-F56648551F24}"/>
    <cellStyle name="Millares 61 2 8" xfId="44539" xr:uid="{5B3CA448-F9B1-4393-80C5-0A7B1CDDFD12}"/>
    <cellStyle name="Millares 61 3" xfId="2217" xr:uid="{7E4A9BC4-C7F5-4AAD-9F91-6741FA26914A}"/>
    <cellStyle name="Millares 61 3 2" xfId="10483" xr:uid="{014A70AF-4733-4818-B9A5-82B1F9EADF5A}"/>
    <cellStyle name="Millares 61 3 2 2" xfId="31986" xr:uid="{8358ADC2-F53A-49E2-9874-1BD9299FFA94}"/>
    <cellStyle name="Millares 61 3 3" xfId="17118" xr:uid="{909F2E99-F9EB-487B-BB42-055BC14C3A94}"/>
    <cellStyle name="Millares 61 3 3 2" xfId="38621" xr:uid="{EDEBC4B7-AC0C-4A25-8760-F3D8DB64203A}"/>
    <cellStyle name="Millares 61 3 4" xfId="23723" xr:uid="{D3AF881E-369C-45BC-A848-2EE3845EDCBB}"/>
    <cellStyle name="Millares 61 3 5" xfId="45226" xr:uid="{80193CC3-0E43-4E12-A893-B1C70D82D5A3}"/>
    <cellStyle name="Millares 61 4" xfId="3413" xr:uid="{8348F45A-2B21-4BE2-951B-F4691A1F8D6C}"/>
    <cellStyle name="Millares 61 4 2" xfId="11679" xr:uid="{2EE8FC68-B6B5-4B5B-85CF-540EC8AA6969}"/>
    <cellStyle name="Millares 61 4 2 2" xfId="33182" xr:uid="{396EB208-8B8F-4F87-8DDD-A6DB4DC8B3A3}"/>
    <cellStyle name="Millares 61 4 3" xfId="18314" xr:uid="{FA3D2C20-B470-4F63-AEAC-B5714A2342A1}"/>
    <cellStyle name="Millares 61 4 3 2" xfId="39817" xr:uid="{A947698D-DF5F-456E-94F6-AC263C094BF5}"/>
    <cellStyle name="Millares 61 4 4" xfId="24919" xr:uid="{7091203A-270D-4B2F-98C0-715A664789FC}"/>
    <cellStyle name="Millares 61 4 5" xfId="46422" xr:uid="{57B85195-90A7-40C9-8C05-4CAB4AC43F55}"/>
    <cellStyle name="Millares 61 5" xfId="5552" xr:uid="{090E68EB-B8AF-4561-9DD1-8496B63E34D6}"/>
    <cellStyle name="Millares 61 5 2" xfId="13818" xr:uid="{021FB31F-72D0-47CE-B747-054091DD7DF3}"/>
    <cellStyle name="Millares 61 5 2 2" xfId="35321" xr:uid="{C47E6950-E5A8-4157-9191-F58AE8B54637}"/>
    <cellStyle name="Millares 61 5 3" xfId="20453" xr:uid="{6E3C87E5-2F53-464B-855F-713BE89C1E80}"/>
    <cellStyle name="Millares 61 5 3 2" xfId="41956" xr:uid="{92AADF0E-FFF2-4FA1-9A69-BAFD85A57AEF}"/>
    <cellStyle name="Millares 61 5 4" xfId="27058" xr:uid="{B5312042-08A3-4297-A31C-B74D4B7A9DB7}"/>
    <cellStyle name="Millares 61 5 5" xfId="48561" xr:uid="{36130E19-A33D-4E87-91D2-AA4862741E7D}"/>
    <cellStyle name="Millares 61 6" xfId="7193" xr:uid="{472CCA43-1F15-4E4D-8A5F-EEAA8A558D06}"/>
    <cellStyle name="Millares 61 6 2" xfId="28696" xr:uid="{CC6144A3-20B6-44DF-8E21-51D2EA91E76E}"/>
    <cellStyle name="Millares 61 7" xfId="8849" xr:uid="{527CCDC9-E5E9-4AAE-BFC8-460C630DBA0F}"/>
    <cellStyle name="Millares 61 7 2" xfId="30352" xr:uid="{4EC1E6AC-B87C-4BE2-B014-F55A8973DA66}"/>
    <cellStyle name="Millares 61 8" xfId="15485" xr:uid="{85234DD3-8AE3-49C7-8EE2-51C8FCF5A7AA}"/>
    <cellStyle name="Millares 61 8 2" xfId="36988" xr:uid="{7EFF8062-6B25-469D-B0DD-A7269358702C}"/>
    <cellStyle name="Millares 61 9" xfId="22090" xr:uid="{1DFEFE19-9F49-423E-98C2-9B1D223B30AF}"/>
    <cellStyle name="Millares 62" xfId="591" xr:uid="{C84B76B0-E9B3-4FB9-8A36-8303593AFF19}"/>
    <cellStyle name="Millares 62 10" xfId="43602" xr:uid="{6E1B1293-9078-49F9-A766-382A9E5432B1}"/>
    <cellStyle name="Millares 62 2" xfId="1539" xr:uid="{8B27324D-A5CB-4D15-94A6-5EF8BB249E3C}"/>
    <cellStyle name="Millares 62 2 2" xfId="4368" xr:uid="{BB1F3D51-D5ED-448F-8079-B551B611D108}"/>
    <cellStyle name="Millares 62 2 2 2" xfId="12634" xr:uid="{B3D5322B-4DA2-46EB-A643-956D4ECE971B}"/>
    <cellStyle name="Millares 62 2 2 2 2" xfId="34137" xr:uid="{BDCEA549-7634-46D2-A1A0-A3ABAE7C37B4}"/>
    <cellStyle name="Millares 62 2 2 3" xfId="19269" xr:uid="{4F16AFDB-B789-44F4-8598-0F8A3137F0D4}"/>
    <cellStyle name="Millares 62 2 2 3 2" xfId="40772" xr:uid="{A8ABCFCC-694D-43F1-B65D-9732AC6A4308}"/>
    <cellStyle name="Millares 62 2 2 4" xfId="25874" xr:uid="{F4639980-DC34-426D-B407-36BDB9306673}"/>
    <cellStyle name="Millares 62 2 2 5" xfId="47377" xr:uid="{27AE1C87-67C2-4B3E-8F8F-D60C0B5038CA}"/>
    <cellStyle name="Millares 62 2 3" xfId="6507" xr:uid="{99F22BD8-C891-4459-BDB8-42978AAFBEA5}"/>
    <cellStyle name="Millares 62 2 3 2" xfId="14773" xr:uid="{5AF318AA-983A-4FD1-9FA8-18AD13CA0257}"/>
    <cellStyle name="Millares 62 2 3 2 2" xfId="36276" xr:uid="{DD06243D-D5D7-4DD3-8004-9B0B698BF129}"/>
    <cellStyle name="Millares 62 2 3 3" xfId="21408" xr:uid="{A8B3E989-683E-4783-AB7F-7157641FCE1E}"/>
    <cellStyle name="Millares 62 2 3 3 2" xfId="42911" xr:uid="{825CCD49-40F5-4D5F-BB66-4707EE5D4D25}"/>
    <cellStyle name="Millares 62 2 3 4" xfId="28013" xr:uid="{8F4C81CB-F372-40A4-8E0A-E14946D56CC7}"/>
    <cellStyle name="Millares 62 2 3 5" xfId="49516" xr:uid="{A96B2ADA-5FCB-497A-8D70-3327A1B63556}"/>
    <cellStyle name="Millares 62 2 4" xfId="8148" xr:uid="{93CE1D0E-A724-4C18-81D0-889FDBB69210}"/>
    <cellStyle name="Millares 62 2 4 2" xfId="29651" xr:uid="{BFBF75C4-393C-44CE-AD28-4B57B9772173}"/>
    <cellStyle name="Millares 62 2 5" xfId="9805" xr:uid="{E9D02B20-06E5-497E-BA76-252C00BD1B22}"/>
    <cellStyle name="Millares 62 2 5 2" xfId="31308" xr:uid="{72753060-EDFC-4AC9-B163-94EFCBEFED6D}"/>
    <cellStyle name="Millares 62 2 6" xfId="16440" xr:uid="{D79212FF-F75C-4875-926D-D822F8C393A8}"/>
    <cellStyle name="Millares 62 2 6 2" xfId="37943" xr:uid="{D04EDA6E-2A69-452A-BE3F-9BEE9226D3BF}"/>
    <cellStyle name="Millares 62 2 7" xfId="23045" xr:uid="{89C11AAA-CACC-4B2A-9EAE-8A88FBD37004}"/>
    <cellStyle name="Millares 62 2 8" xfId="44548" xr:uid="{47F211F3-407D-456D-BB94-4CA99B21D83D}"/>
    <cellStyle name="Millares 62 3" xfId="2226" xr:uid="{C6B04485-5E36-4721-BEDF-CE0DA09875AC}"/>
    <cellStyle name="Millares 62 3 2" xfId="10492" xr:uid="{032DC543-DC2E-475B-AD37-422BB5D7A64F}"/>
    <cellStyle name="Millares 62 3 2 2" xfId="31995" xr:uid="{E9800FB1-BE7D-4AB3-B4CB-47C43C21EEED}"/>
    <cellStyle name="Millares 62 3 3" xfId="17127" xr:uid="{EC281C41-8C9E-46A4-B783-5E91EC690591}"/>
    <cellStyle name="Millares 62 3 3 2" xfId="38630" xr:uid="{597E55AD-9315-4BE0-8CE3-2972A3606FEF}"/>
    <cellStyle name="Millares 62 3 4" xfId="23732" xr:uid="{72BB485C-052D-44D5-B4C2-EC5DDEE1CCA7}"/>
    <cellStyle name="Millares 62 3 5" xfId="45235" xr:uid="{00D10DA0-BC57-427A-B419-701074A1177A}"/>
    <cellStyle name="Millares 62 4" xfId="3422" xr:uid="{8DEE90E0-6131-437B-8EF4-17AF58BFF429}"/>
    <cellStyle name="Millares 62 4 2" xfId="11688" xr:uid="{01F8FE73-A022-46DA-8745-0D45D0EC57D4}"/>
    <cellStyle name="Millares 62 4 2 2" xfId="33191" xr:uid="{0FE13BEC-6B79-49F5-B703-2675D221552A}"/>
    <cellStyle name="Millares 62 4 3" xfId="18323" xr:uid="{3FA887F1-D522-4C5D-A16C-1E7630CEB024}"/>
    <cellStyle name="Millares 62 4 3 2" xfId="39826" xr:uid="{1D677377-6A81-4446-AED1-D8CAA58C2EA1}"/>
    <cellStyle name="Millares 62 4 4" xfId="24928" xr:uid="{BBD4545E-E152-4FE4-A668-9CA59E49E008}"/>
    <cellStyle name="Millares 62 4 5" xfId="46431" xr:uid="{FC3B37E6-35FE-4591-A373-F2D4AF67CB5A}"/>
    <cellStyle name="Millares 62 5" xfId="5561" xr:uid="{2EF0304F-4ECE-4A60-81DC-B2EFD3CD87E0}"/>
    <cellStyle name="Millares 62 5 2" xfId="13827" xr:uid="{0D380541-A035-4D0D-BE1B-CFD537A46473}"/>
    <cellStyle name="Millares 62 5 2 2" xfId="35330" xr:uid="{A7825A00-242D-4101-BC4A-73AB5F919455}"/>
    <cellStyle name="Millares 62 5 3" xfId="20462" xr:uid="{E61ED726-8E1B-47EB-86DB-957F3570A63C}"/>
    <cellStyle name="Millares 62 5 3 2" xfId="41965" xr:uid="{FB036012-BF06-49E0-B1C0-22F19C3FD3F8}"/>
    <cellStyle name="Millares 62 5 4" xfId="27067" xr:uid="{8CA2D2FC-3C4E-4771-9AF5-CDF349D47030}"/>
    <cellStyle name="Millares 62 5 5" xfId="48570" xr:uid="{0F0368B1-F706-4AE9-804B-59B807D89925}"/>
    <cellStyle name="Millares 62 6" xfId="7202" xr:uid="{869B5E46-22BD-404C-89A6-BC2E4493EDA2}"/>
    <cellStyle name="Millares 62 6 2" xfId="28705" xr:uid="{225BE9C9-E380-4E79-AF8A-9AB3C0427C5B}"/>
    <cellStyle name="Millares 62 7" xfId="8858" xr:uid="{ADB6CCF4-E47E-4312-98CC-5D79686ADD3E}"/>
    <cellStyle name="Millares 62 7 2" xfId="30361" xr:uid="{8031FF46-87C4-4552-895D-592F79F5E88F}"/>
    <cellStyle name="Millares 62 8" xfId="15494" xr:uid="{5A38A31D-67EC-49D6-9500-F550F4C998D3}"/>
    <cellStyle name="Millares 62 8 2" xfId="36997" xr:uid="{200E2BBB-AD7A-4AAD-90A9-5DD202612F94}"/>
    <cellStyle name="Millares 62 9" xfId="22099" xr:uid="{0476794C-6BE8-499E-A126-4CBF4F0CBC36}"/>
    <cellStyle name="Millares 63" xfId="580" xr:uid="{C054FF35-88B7-4F44-9CEC-2EC3DBD60B63}"/>
    <cellStyle name="Millares 63 10" xfId="43591" xr:uid="{9350F80B-DE96-4E90-93AB-4B8FE5822FB2}"/>
    <cellStyle name="Millares 63 2" xfId="1528" xr:uid="{E9B2E39E-437C-49F3-8694-8F1B134A466A}"/>
    <cellStyle name="Millares 63 2 2" xfId="4357" xr:uid="{5E0BFFC4-DFB0-4900-8830-3C6EBD7C82FB}"/>
    <cellStyle name="Millares 63 2 2 2" xfId="12623" xr:uid="{B611771B-3E4F-4044-89BF-3BE57FDB8D67}"/>
    <cellStyle name="Millares 63 2 2 2 2" xfId="34126" xr:uid="{7F5737F9-01B3-4499-9B0F-C77BA281DEB2}"/>
    <cellStyle name="Millares 63 2 2 3" xfId="19258" xr:uid="{AB5065D6-DB23-466C-BCDE-7EC93E1BDE02}"/>
    <cellStyle name="Millares 63 2 2 3 2" xfId="40761" xr:uid="{5D1106C1-6D25-401B-B52E-B4471A07CB7E}"/>
    <cellStyle name="Millares 63 2 2 4" xfId="25863" xr:uid="{5D6F6044-D815-456C-9A0E-203FE9050D7F}"/>
    <cellStyle name="Millares 63 2 2 5" xfId="47366" xr:uid="{1F6944AF-BCEA-454C-A7ED-4D7FB72DE4D9}"/>
    <cellStyle name="Millares 63 2 3" xfId="6496" xr:uid="{0DA71720-502B-4A3F-98D6-F9591709DDFE}"/>
    <cellStyle name="Millares 63 2 3 2" xfId="14762" xr:uid="{EA72E7B1-D14D-4F1D-87E5-140AC3B21144}"/>
    <cellStyle name="Millares 63 2 3 2 2" xfId="36265" xr:uid="{C3A6ADE0-BF2C-4B74-97D0-440E53BE9A31}"/>
    <cellStyle name="Millares 63 2 3 3" xfId="21397" xr:uid="{48D5A652-AB97-4080-9C72-5EE75109E534}"/>
    <cellStyle name="Millares 63 2 3 3 2" xfId="42900" xr:uid="{11A80B98-1A42-43B2-BA85-72FEA56D5C13}"/>
    <cellStyle name="Millares 63 2 3 4" xfId="28002" xr:uid="{2EB35739-2BDC-4B02-99BD-E635DA913A97}"/>
    <cellStyle name="Millares 63 2 3 5" xfId="49505" xr:uid="{C67FCA8F-F870-4043-8759-A1E378C6E577}"/>
    <cellStyle name="Millares 63 2 4" xfId="8137" xr:uid="{5998C404-FA1E-456F-9DEA-83EEDAA18154}"/>
    <cellStyle name="Millares 63 2 4 2" xfId="29640" xr:uid="{5D67D382-6DCC-4146-B17E-733C3A73B5A1}"/>
    <cellStyle name="Millares 63 2 5" xfId="9794" xr:uid="{A86C46C6-DD9D-4179-9880-F3D773D31537}"/>
    <cellStyle name="Millares 63 2 5 2" xfId="31297" xr:uid="{F7FB70BE-ABA6-486D-964A-8AEDFA0E5B80}"/>
    <cellStyle name="Millares 63 2 6" xfId="16429" xr:uid="{F757044D-AA5D-4820-B162-29DAE90FB4EB}"/>
    <cellStyle name="Millares 63 2 6 2" xfId="37932" xr:uid="{C86EF445-037E-4402-A088-26835C3413CA}"/>
    <cellStyle name="Millares 63 2 7" xfId="23034" xr:uid="{EC00A59D-ED0B-4BB2-81F0-8152CB825CF2}"/>
    <cellStyle name="Millares 63 2 8" xfId="44537" xr:uid="{C94618AB-E57D-4642-A26D-1A0B29764AB7}"/>
    <cellStyle name="Millares 63 3" xfId="2215" xr:uid="{60B5B492-3E04-4A8A-84DA-B6D5BA10BE6B}"/>
    <cellStyle name="Millares 63 3 2" xfId="10481" xr:uid="{13916C0B-A115-44C2-BEB2-A8BD80DA5ECC}"/>
    <cellStyle name="Millares 63 3 2 2" xfId="31984" xr:uid="{6C5F75C9-070F-4FD4-B913-02DC432FC74A}"/>
    <cellStyle name="Millares 63 3 3" xfId="17116" xr:uid="{0510BE49-D716-40AA-A9D1-9BD79B53081D}"/>
    <cellStyle name="Millares 63 3 3 2" xfId="38619" xr:uid="{FFED10D5-4CB2-4725-B90B-38C5F36DAD4A}"/>
    <cellStyle name="Millares 63 3 4" xfId="23721" xr:uid="{85FFE773-B8AA-4A34-8067-AE2A040C884D}"/>
    <cellStyle name="Millares 63 3 5" xfId="45224" xr:uid="{D2CFD7F7-00F5-43C7-AEC3-F7F2EB0855A4}"/>
    <cellStyle name="Millares 63 4" xfId="3411" xr:uid="{6ABE42AE-785F-47DE-96F7-F6814D8DB7D0}"/>
    <cellStyle name="Millares 63 4 2" xfId="11677" xr:uid="{823E738E-4A8B-4379-9A7E-2F6954AE267A}"/>
    <cellStyle name="Millares 63 4 2 2" xfId="33180" xr:uid="{42BC5B07-A05E-4D2F-B37A-87B6345CA03D}"/>
    <cellStyle name="Millares 63 4 3" xfId="18312" xr:uid="{5B762054-789C-41FD-ACE1-9C39DCC9EAB1}"/>
    <cellStyle name="Millares 63 4 3 2" xfId="39815" xr:uid="{2F1C92AD-4D1C-481F-948C-6310FBE01F43}"/>
    <cellStyle name="Millares 63 4 4" xfId="24917" xr:uid="{EE9BD8B8-8571-4F8F-8FFF-87EF1554FB3F}"/>
    <cellStyle name="Millares 63 4 5" xfId="46420" xr:uid="{18CD8F11-4198-4F3B-8B57-657E47CFF8E2}"/>
    <cellStyle name="Millares 63 5" xfId="5550" xr:uid="{A1383ACE-3981-4B12-B7D0-CF0B1B4558F9}"/>
    <cellStyle name="Millares 63 5 2" xfId="13816" xr:uid="{2D3D1587-E951-4775-9475-87DFAACC8615}"/>
    <cellStyle name="Millares 63 5 2 2" xfId="35319" xr:uid="{0A07E998-80DA-41F2-8DB2-D2BC69E35BD4}"/>
    <cellStyle name="Millares 63 5 3" xfId="20451" xr:uid="{C5AC5518-72A1-4DE4-AA46-88BA214CFB4E}"/>
    <cellStyle name="Millares 63 5 3 2" xfId="41954" xr:uid="{10FB6E45-1761-4F16-81FE-B298A9533A33}"/>
    <cellStyle name="Millares 63 5 4" xfId="27056" xr:uid="{619E9B55-B881-4A16-B639-86A4827C0776}"/>
    <cellStyle name="Millares 63 5 5" xfId="48559" xr:uid="{3F7C8FD0-07BE-4794-A233-45767199817F}"/>
    <cellStyle name="Millares 63 6" xfId="7191" xr:uid="{06DE1460-2D8B-4C57-B565-EF0FCF60308F}"/>
    <cellStyle name="Millares 63 6 2" xfId="28694" xr:uid="{B262E82A-4707-492F-9976-44CFD4A20370}"/>
    <cellStyle name="Millares 63 7" xfId="8847" xr:uid="{E2C0BBAB-AFF1-4DA1-9D78-E7FD2EDCBBAE}"/>
    <cellStyle name="Millares 63 7 2" xfId="30350" xr:uid="{A41C75F7-2B3F-4A22-BBF8-0618C30CE009}"/>
    <cellStyle name="Millares 63 8" xfId="15483" xr:uid="{0D2F2BE2-98A3-419B-BE52-9CCFDC6DB075}"/>
    <cellStyle name="Millares 63 8 2" xfId="36986" xr:uid="{549483DD-F685-4834-9049-A99554E75D1E}"/>
    <cellStyle name="Millares 63 9" xfId="22088" xr:uid="{1660C8DE-4DC1-4423-B097-674EFABCE86F}"/>
    <cellStyle name="Millares 64" xfId="592" xr:uid="{6E1E4D95-58D0-4C9B-9A2D-CB6E56C91AAA}"/>
    <cellStyle name="Millares 64 10" xfId="43603" xr:uid="{CAB7A74A-1F40-4639-905F-D7AD775587B8}"/>
    <cellStyle name="Millares 64 2" xfId="1540" xr:uid="{255209B7-2B37-4494-9EB1-E548C9C0A011}"/>
    <cellStyle name="Millares 64 2 2" xfId="4369" xr:uid="{33A57AB3-C8CB-4B30-9082-5671C2FAF4DE}"/>
    <cellStyle name="Millares 64 2 2 2" xfId="12635" xr:uid="{73A3E4DA-8D02-4445-BCF2-944919FC8E7B}"/>
    <cellStyle name="Millares 64 2 2 2 2" xfId="34138" xr:uid="{5EB87615-FE10-4CF6-A26A-DFF9B7974D6A}"/>
    <cellStyle name="Millares 64 2 2 3" xfId="19270" xr:uid="{0EA2C84D-F645-4B39-83C7-A40CFB5E0213}"/>
    <cellStyle name="Millares 64 2 2 3 2" xfId="40773" xr:uid="{08C898BF-86ED-46AA-A9B1-4A3ABEDB0E92}"/>
    <cellStyle name="Millares 64 2 2 4" xfId="25875" xr:uid="{141FF0AA-16C9-4B31-B0A3-49B832C71DFC}"/>
    <cellStyle name="Millares 64 2 2 5" xfId="47378" xr:uid="{77937015-B959-4E29-96B2-D8F73280F917}"/>
    <cellStyle name="Millares 64 2 3" xfId="6508" xr:uid="{EFECD1AE-A176-4E64-92C5-1B00BB994AE2}"/>
    <cellStyle name="Millares 64 2 3 2" xfId="14774" xr:uid="{33BDDF12-40E8-4CA6-B4C8-79363B14FA7C}"/>
    <cellStyle name="Millares 64 2 3 2 2" xfId="36277" xr:uid="{93DB9208-450F-4495-B8CB-023A1539760A}"/>
    <cellStyle name="Millares 64 2 3 3" xfId="21409" xr:uid="{8DA5FE05-7FC8-477B-B3CE-7A5323B1566F}"/>
    <cellStyle name="Millares 64 2 3 3 2" xfId="42912" xr:uid="{0E06A81D-A8BC-4FA3-BA94-C3801478262C}"/>
    <cellStyle name="Millares 64 2 3 4" xfId="28014" xr:uid="{078E43E9-C60F-451A-B98A-AC9F4FEBC064}"/>
    <cellStyle name="Millares 64 2 3 5" xfId="49517" xr:uid="{EBC8649E-FE14-419B-8261-BEFA36DC8984}"/>
    <cellStyle name="Millares 64 2 4" xfId="8149" xr:uid="{19E2C1BD-8EEF-4219-B832-D4E9AC5A79BB}"/>
    <cellStyle name="Millares 64 2 4 2" xfId="29652" xr:uid="{E015A5E4-8A72-4600-A8D0-752083593ECD}"/>
    <cellStyle name="Millares 64 2 5" xfId="9806" xr:uid="{9E422431-7639-4E3D-B0AD-10CA5C979981}"/>
    <cellStyle name="Millares 64 2 5 2" xfId="31309" xr:uid="{A641F878-92ED-4EFB-9BCD-9DA8AD803926}"/>
    <cellStyle name="Millares 64 2 6" xfId="16441" xr:uid="{E48763A1-F6A4-4A4C-AB8C-04FDAC0E034B}"/>
    <cellStyle name="Millares 64 2 6 2" xfId="37944" xr:uid="{8D1B2C1E-1EFC-412A-A16B-CCA39FA40790}"/>
    <cellStyle name="Millares 64 2 7" xfId="23046" xr:uid="{FC99825F-86A9-48F7-BEC4-E6CA8BE64750}"/>
    <cellStyle name="Millares 64 2 8" xfId="44549" xr:uid="{55671969-C3E4-4C0A-9802-D3E7276B4AC2}"/>
    <cellStyle name="Millares 64 3" xfId="2227" xr:uid="{2042A6A6-4A7B-4087-99E9-A139AFAED851}"/>
    <cellStyle name="Millares 64 3 2" xfId="10493" xr:uid="{755D6BE0-D6D3-4469-A77D-F3F183ABFD6E}"/>
    <cellStyle name="Millares 64 3 2 2" xfId="31996" xr:uid="{9111DB60-5ED8-4343-BF40-5D1604C994D1}"/>
    <cellStyle name="Millares 64 3 3" xfId="17128" xr:uid="{37570759-D3A8-4E58-8529-750A601D6CDC}"/>
    <cellStyle name="Millares 64 3 3 2" xfId="38631" xr:uid="{15E4801E-612F-407B-94D6-9F09576D5753}"/>
    <cellStyle name="Millares 64 3 4" xfId="23733" xr:uid="{E528365C-8A7E-4DD5-BA52-0147E7CFDB2F}"/>
    <cellStyle name="Millares 64 3 5" xfId="45236" xr:uid="{1262EC1C-3352-41DA-8ED1-DCB69EA46690}"/>
    <cellStyle name="Millares 64 4" xfId="3423" xr:uid="{7B78D8DE-F90B-46A4-82BE-7B6D7D13902B}"/>
    <cellStyle name="Millares 64 4 2" xfId="11689" xr:uid="{C342056B-A9D2-4658-9CA4-9357572B14B1}"/>
    <cellStyle name="Millares 64 4 2 2" xfId="33192" xr:uid="{19CF0095-4E2B-4CE0-8481-37A8FAC726B5}"/>
    <cellStyle name="Millares 64 4 3" xfId="18324" xr:uid="{F4ECFFC0-69E0-4067-943A-2037246A7BAA}"/>
    <cellStyle name="Millares 64 4 3 2" xfId="39827" xr:uid="{2348516D-DD4B-4395-A5FE-155F5B86EC05}"/>
    <cellStyle name="Millares 64 4 4" xfId="24929" xr:uid="{52279195-97CA-46F7-94E0-45C82783BB15}"/>
    <cellStyle name="Millares 64 4 5" xfId="46432" xr:uid="{56795F6D-C692-49E6-BF91-3B9538879538}"/>
    <cellStyle name="Millares 64 5" xfId="5562" xr:uid="{1226C6CB-7436-4F02-BEF3-229AB9FDEE74}"/>
    <cellStyle name="Millares 64 5 2" xfId="13828" xr:uid="{C1684125-2704-4E90-AAC6-C6BFC56F76CA}"/>
    <cellStyle name="Millares 64 5 2 2" xfId="35331" xr:uid="{CFB8EB4C-68D2-41BD-B549-D02557895F5F}"/>
    <cellStyle name="Millares 64 5 3" xfId="20463" xr:uid="{3CB454EB-A23F-46B4-A708-AFB7E7F63B56}"/>
    <cellStyle name="Millares 64 5 3 2" xfId="41966" xr:uid="{99847FFF-99D5-4414-A9B9-C425ECA7EC9E}"/>
    <cellStyle name="Millares 64 5 4" xfId="27068" xr:uid="{AA81CB0B-756B-47DE-91BA-BEA05DECB0C0}"/>
    <cellStyle name="Millares 64 5 5" xfId="48571" xr:uid="{72C0C470-B82F-47D8-BC4D-0433E59610AD}"/>
    <cellStyle name="Millares 64 6" xfId="7203" xr:uid="{2B7AD17D-AA4E-4CE1-A797-570F031FFA27}"/>
    <cellStyle name="Millares 64 6 2" xfId="28706" xr:uid="{AED6B5F5-0038-4BBD-B99B-33276F555AAB}"/>
    <cellStyle name="Millares 64 7" xfId="8859" xr:uid="{470387E0-967F-474C-B76C-BDE914AA81F3}"/>
    <cellStyle name="Millares 64 7 2" xfId="30362" xr:uid="{21D24858-6D73-48A9-B4C5-9CFD8CB58230}"/>
    <cellStyle name="Millares 64 8" xfId="15495" xr:uid="{C4C5BB9A-3366-4702-8AB3-99F817AE5474}"/>
    <cellStyle name="Millares 64 8 2" xfId="36998" xr:uid="{7BF1F59A-6E70-4C07-8877-A99427D76395}"/>
    <cellStyle name="Millares 64 9" xfId="22100" xr:uid="{3FB4E4A9-AEB3-4494-88D7-F13AE349E17A}"/>
    <cellStyle name="Millares 65" xfId="586" xr:uid="{DD3F0430-E376-48E4-B0D7-DA9DB7A2256B}"/>
    <cellStyle name="Millares 65 10" xfId="43597" xr:uid="{5F8EB8A0-10C7-48C4-A81B-6470FEE8FCF5}"/>
    <cellStyle name="Millares 65 2" xfId="1534" xr:uid="{E416D7B9-DAE2-45B7-A540-D78DBB2828DC}"/>
    <cellStyle name="Millares 65 2 2" xfId="4363" xr:uid="{DB7BF8E7-5433-4AC5-9F88-E14409A4DA05}"/>
    <cellStyle name="Millares 65 2 2 2" xfId="12629" xr:uid="{12F772CC-4CA7-45B5-AEE3-0EB7BB4F9017}"/>
    <cellStyle name="Millares 65 2 2 2 2" xfId="34132" xr:uid="{7F04AD2A-94F1-4EDF-9E7E-BBDC1EDF9B0E}"/>
    <cellStyle name="Millares 65 2 2 3" xfId="19264" xr:uid="{00BEB010-F451-4595-81C7-EE984115DF7D}"/>
    <cellStyle name="Millares 65 2 2 3 2" xfId="40767" xr:uid="{FBF689E7-902E-4A2A-95F9-2917021106E7}"/>
    <cellStyle name="Millares 65 2 2 4" xfId="25869" xr:uid="{A15F67CE-BC74-468F-A6B3-72DADD618C31}"/>
    <cellStyle name="Millares 65 2 2 5" xfId="47372" xr:uid="{EEF87888-434B-4051-8643-4E12B47D3A91}"/>
    <cellStyle name="Millares 65 2 3" xfId="6502" xr:uid="{7E639A72-3F28-430D-8B48-A9926CB867FD}"/>
    <cellStyle name="Millares 65 2 3 2" xfId="14768" xr:uid="{CBF9CBB1-A30B-43EC-86E7-EB1022B8F919}"/>
    <cellStyle name="Millares 65 2 3 2 2" xfId="36271" xr:uid="{C20DE069-D8F1-4FF3-983C-4D7F5F94F9DA}"/>
    <cellStyle name="Millares 65 2 3 3" xfId="21403" xr:uid="{26786A2C-2456-403E-9194-8C5D72AC0261}"/>
    <cellStyle name="Millares 65 2 3 3 2" xfId="42906" xr:uid="{3124D572-86D9-48F3-AA1F-88F94039EFAB}"/>
    <cellStyle name="Millares 65 2 3 4" xfId="28008" xr:uid="{BD7D9209-7907-4931-A8B9-70EC001A8258}"/>
    <cellStyle name="Millares 65 2 3 5" xfId="49511" xr:uid="{92B64557-5A0C-42C8-B35C-1EC77427F3DD}"/>
    <cellStyle name="Millares 65 2 4" xfId="8143" xr:uid="{2B5D1A19-60E4-4574-981C-FEFD73730756}"/>
    <cellStyle name="Millares 65 2 4 2" xfId="29646" xr:uid="{4148BBF1-C3B6-43CD-884D-68AF4BBD805F}"/>
    <cellStyle name="Millares 65 2 5" xfId="9800" xr:uid="{8179F26D-C32D-413B-BDCF-70BE06AE6BEB}"/>
    <cellStyle name="Millares 65 2 5 2" xfId="31303" xr:uid="{CC484FA7-0BA4-4FC6-AC87-DB742C3BBC6F}"/>
    <cellStyle name="Millares 65 2 6" xfId="16435" xr:uid="{FC8A2592-9515-40C3-9CD7-CD5BAAA9B7F9}"/>
    <cellStyle name="Millares 65 2 6 2" xfId="37938" xr:uid="{7C5DCE78-1910-4F84-BCAC-FC79DEFE51D4}"/>
    <cellStyle name="Millares 65 2 7" xfId="23040" xr:uid="{C7F0C7A7-CC24-46B3-94B8-AFE08093ED71}"/>
    <cellStyle name="Millares 65 2 8" xfId="44543" xr:uid="{AF24BA1F-4F13-444B-ABF0-EAADC46CBD2B}"/>
    <cellStyle name="Millares 65 3" xfId="2221" xr:uid="{620A115C-A759-40C3-BD60-394512EA19A3}"/>
    <cellStyle name="Millares 65 3 2" xfId="10487" xr:uid="{BAB73126-B9AC-41B6-A51F-0128376E8D9C}"/>
    <cellStyle name="Millares 65 3 2 2" xfId="31990" xr:uid="{7BBACCF9-A57A-44A4-A108-50B216B2D425}"/>
    <cellStyle name="Millares 65 3 3" xfId="17122" xr:uid="{880C0522-07BE-4D04-994C-1CC2A19FFF2C}"/>
    <cellStyle name="Millares 65 3 3 2" xfId="38625" xr:uid="{BCD82F88-117A-4E37-8AD1-A047C34C2217}"/>
    <cellStyle name="Millares 65 3 4" xfId="23727" xr:uid="{73521C30-B10C-48D9-A397-DB8AE614B177}"/>
    <cellStyle name="Millares 65 3 5" xfId="45230" xr:uid="{B00FF4BE-193B-478E-92D5-12C38EE7BFF4}"/>
    <cellStyle name="Millares 65 4" xfId="3417" xr:uid="{6BE0D2B3-F0A2-4E4A-A736-FB73070CD83C}"/>
    <cellStyle name="Millares 65 4 2" xfId="11683" xr:uid="{661F36A4-8EE6-43CF-8F46-3BA1398A31FA}"/>
    <cellStyle name="Millares 65 4 2 2" xfId="33186" xr:uid="{C91F98D9-471E-4351-942A-F0A62E1AD13B}"/>
    <cellStyle name="Millares 65 4 3" xfId="18318" xr:uid="{7217004C-3EC6-4931-A81E-3BFA8F087860}"/>
    <cellStyle name="Millares 65 4 3 2" xfId="39821" xr:uid="{AF95D94B-4678-47E5-8583-511F0CDEEECB}"/>
    <cellStyle name="Millares 65 4 4" xfId="24923" xr:uid="{8B0FCBDD-66D4-4DE2-BEEC-4B2CC76A5752}"/>
    <cellStyle name="Millares 65 4 5" xfId="46426" xr:uid="{65FA50E0-C958-4A40-9422-6C40EEF540BD}"/>
    <cellStyle name="Millares 65 5" xfId="5556" xr:uid="{F475F3AF-E65D-4B49-A693-056582179919}"/>
    <cellStyle name="Millares 65 5 2" xfId="13822" xr:uid="{41DFE0B5-346D-428F-8B57-9D7009D9D24B}"/>
    <cellStyle name="Millares 65 5 2 2" xfId="35325" xr:uid="{0E87E497-9B67-4028-86E9-281779DDB66F}"/>
    <cellStyle name="Millares 65 5 3" xfId="20457" xr:uid="{36ED014B-A539-45F4-AD6B-6C085DBFABF1}"/>
    <cellStyle name="Millares 65 5 3 2" xfId="41960" xr:uid="{682F3B93-6148-4143-8803-E0D2AC7F31C0}"/>
    <cellStyle name="Millares 65 5 4" xfId="27062" xr:uid="{2E818946-76C3-491C-816F-22E951BC471E}"/>
    <cellStyle name="Millares 65 5 5" xfId="48565" xr:uid="{C79592FB-813E-4D9F-A5FC-C42D90DBBF68}"/>
    <cellStyle name="Millares 65 6" xfId="7197" xr:uid="{6059D698-B7A1-4A66-9673-B8A456035C9E}"/>
    <cellStyle name="Millares 65 6 2" xfId="28700" xr:uid="{7A9A2785-9BD6-408E-ABA7-D73E37F8C44F}"/>
    <cellStyle name="Millares 65 7" xfId="8853" xr:uid="{038EA37E-C309-4E07-94C8-2B0F3B3A7CAB}"/>
    <cellStyle name="Millares 65 7 2" xfId="30356" xr:uid="{37C9157E-D17B-4B11-A384-9FC9E00728BB}"/>
    <cellStyle name="Millares 65 8" xfId="15489" xr:uid="{EF6D2899-3758-4C2A-9B89-D795B65CFC87}"/>
    <cellStyle name="Millares 65 8 2" xfId="36992" xr:uid="{CEA9FA91-3FCC-4C61-83FE-CC6FFB8E64DD}"/>
    <cellStyle name="Millares 65 9" xfId="22094" xr:uid="{1676F086-F3AA-41B0-A257-0758F5AA8A1B}"/>
    <cellStyle name="Millares 654 2 2" xfId="79" xr:uid="{00000000-0005-0000-0000-00000B000000}"/>
    <cellStyle name="Millares 656" xfId="89" xr:uid="{00000000-0005-0000-0000-00000C000000}"/>
    <cellStyle name="Millares 656 2" xfId="130" xr:uid="{04A60C98-01F5-4939-93D7-82468A13FD87}"/>
    <cellStyle name="Millares 656 2 10" xfId="3033" xr:uid="{5CC8CE4A-DA29-4AFD-A69D-6B17CC3C2FB9}"/>
    <cellStyle name="Millares 656 2 10 2" xfId="11299" xr:uid="{CB09F05A-1E5D-4A98-A23A-474858CCE974}"/>
    <cellStyle name="Millares 656 2 10 2 2" xfId="32802" xr:uid="{A1F3713F-DCBA-4F85-8925-FDC133605CA0}"/>
    <cellStyle name="Millares 656 2 10 3" xfId="17934" xr:uid="{58E92830-E945-443F-915A-99FD1BD09AC3}"/>
    <cellStyle name="Millares 656 2 10 3 2" xfId="39437" xr:uid="{7B428E6C-6C19-4B38-9FDB-74FED44A1CF5}"/>
    <cellStyle name="Millares 656 2 10 4" xfId="24539" xr:uid="{2CC77D94-A9A1-4EFF-8CD7-6A8F343DF688}"/>
    <cellStyle name="Millares 656 2 10 5" xfId="46042" xr:uid="{A4857506-046A-41FD-8E98-47BE9367F3C5}"/>
    <cellStyle name="Millares 656 2 11" xfId="4668" xr:uid="{A95B7D5F-C036-40F3-A31C-41F1D52C1267}"/>
    <cellStyle name="Millares 656 2 11 2" xfId="12934" xr:uid="{BC0519DE-9F40-4A2F-B5F5-EE66DD04BA99}"/>
    <cellStyle name="Millares 656 2 11 2 2" xfId="34437" xr:uid="{101D9BAD-F056-4DFB-8DFD-6FAE0ED8A4C6}"/>
    <cellStyle name="Millares 656 2 11 3" xfId="19569" xr:uid="{573254E9-193F-441D-881C-E6317F6FFB09}"/>
    <cellStyle name="Millares 656 2 11 3 2" xfId="41072" xr:uid="{F2CBE4A1-24E9-4BA8-9B4A-82729C4ACBE6}"/>
    <cellStyle name="Millares 656 2 11 4" xfId="26174" xr:uid="{C9BA08FE-C2B3-49FD-847D-EC1953466C2B}"/>
    <cellStyle name="Millares 656 2 11 5" xfId="47677" xr:uid="{3B28DE2C-CAFC-454F-91AB-A3077324909C}"/>
    <cellStyle name="Millares 656 2 12" xfId="5171" xr:uid="{45A3B20A-5803-42B2-8420-34D0BF2CA543}"/>
    <cellStyle name="Millares 656 2 12 2" xfId="13437" xr:uid="{0F4D1F9D-B99B-4F6E-AF20-1E712CBC9180}"/>
    <cellStyle name="Millares 656 2 12 2 2" xfId="34940" xr:uid="{D18482C8-0A05-47B9-AFAC-4EE8936F714A}"/>
    <cellStyle name="Millares 656 2 12 3" xfId="20072" xr:uid="{9C19A965-BC57-4388-ADA5-82CAA93B4EA3}"/>
    <cellStyle name="Millares 656 2 12 3 2" xfId="41575" xr:uid="{FAF28D6C-AF96-4169-B29B-A8C59EC8CF7F}"/>
    <cellStyle name="Millares 656 2 12 4" xfId="26677" xr:uid="{D2BAFEA5-E317-4142-AF05-873AF5D30D00}"/>
    <cellStyle name="Millares 656 2 12 5" xfId="48180" xr:uid="{863FF8C4-5AC1-429F-B13D-E15D1F0F0304}"/>
    <cellStyle name="Millares 656 2 13" xfId="6812" xr:uid="{BE028930-75F2-49EA-8434-DFF4F42833FC}"/>
    <cellStyle name="Millares 656 2 13 2" xfId="28315" xr:uid="{AFF5E936-C82C-4F76-A577-38641ABABFAA}"/>
    <cellStyle name="Millares 656 2 14" xfId="8466" xr:uid="{82BE426D-0873-4CA7-98AD-82B0CB8174A5}"/>
    <cellStyle name="Millares 656 2 14 2" xfId="29969" xr:uid="{CAEEC27F-D2B5-4E84-BF29-D4022D102724}"/>
    <cellStyle name="Millares 656 2 15" xfId="15105" xr:uid="{1404BB23-5EB3-4B74-B416-49E8AAB05218}"/>
    <cellStyle name="Millares 656 2 15 2" xfId="36608" xr:uid="{B9F59755-30C4-4DE8-B77E-53CF79972B28}"/>
    <cellStyle name="Millares 656 2 16" xfId="21710" xr:uid="{D1DFAF06-D96D-4FBA-AD5E-0D1C03CD6950}"/>
    <cellStyle name="Millares 656 2 17" xfId="43213" xr:uid="{15A5180A-F38F-40AC-AC17-964AC5AAD8A3}"/>
    <cellStyle name="Millares 656 2 2" xfId="168" xr:uid="{775364BF-4FF7-4459-81BC-BF9ED96BCD94}"/>
    <cellStyle name="Millares 656 2 2 10" xfId="4705" xr:uid="{C43F93B2-EB8A-4005-93C6-93BD2317655E}"/>
    <cellStyle name="Millares 656 2 2 10 2" xfId="12971" xr:uid="{BFB23265-71C6-444D-AFC8-E8576A7BB7E6}"/>
    <cellStyle name="Millares 656 2 2 10 2 2" xfId="34474" xr:uid="{C6FA7E14-5AEF-49A3-B3FE-E7CBB0A36CA5}"/>
    <cellStyle name="Millares 656 2 2 10 3" xfId="19606" xr:uid="{E1D8973E-A1BC-4189-83A4-9824E6EEB664}"/>
    <cellStyle name="Millares 656 2 2 10 3 2" xfId="41109" xr:uid="{D4897329-90A2-4371-83E0-7EAF6990D4F4}"/>
    <cellStyle name="Millares 656 2 2 10 4" xfId="26211" xr:uid="{2A94B4F3-36D3-47F8-BF05-8DC0EA99EBFF}"/>
    <cellStyle name="Millares 656 2 2 10 5" xfId="47714" xr:uid="{8BEC59FF-5ECB-44A3-AB70-38F7B9B554AF}"/>
    <cellStyle name="Millares 656 2 2 11" xfId="5208" xr:uid="{A886D202-3549-4AC1-A215-6B8E9EB4B6E6}"/>
    <cellStyle name="Millares 656 2 2 11 2" xfId="13474" xr:uid="{09644629-7CA2-4C60-AD43-A73CDB51DE34}"/>
    <cellStyle name="Millares 656 2 2 11 2 2" xfId="34977" xr:uid="{00061812-8A0F-468A-96C7-096D1DE2A5D1}"/>
    <cellStyle name="Millares 656 2 2 11 3" xfId="20109" xr:uid="{B8F96303-0FC7-473F-9921-29F5F70C282A}"/>
    <cellStyle name="Millares 656 2 2 11 3 2" xfId="41612" xr:uid="{014B86E4-46F8-460B-AB77-B5145D33BDD9}"/>
    <cellStyle name="Millares 656 2 2 11 4" xfId="26714" xr:uid="{3DA1527A-421B-455B-B038-32794E9A9A7F}"/>
    <cellStyle name="Millares 656 2 2 11 5" xfId="48217" xr:uid="{5D4B1E40-1A3A-45C7-A1CA-F586909C4E4F}"/>
    <cellStyle name="Millares 656 2 2 12" xfId="6849" xr:uid="{5EC34BF2-6515-4E23-B540-C9D44775CA68}"/>
    <cellStyle name="Millares 656 2 2 12 2" xfId="28352" xr:uid="{422926BF-6C0A-414B-97C7-C53324B6CE9A}"/>
    <cellStyle name="Millares 656 2 2 13" xfId="8503" xr:uid="{D4952934-D228-4833-895D-C581A2BA4324}"/>
    <cellStyle name="Millares 656 2 2 13 2" xfId="30006" xr:uid="{2CD24EED-6FAF-429F-A3BA-6A65F3EF8DBB}"/>
    <cellStyle name="Millares 656 2 2 14" xfId="15142" xr:uid="{1950AEB0-E439-455F-AC92-E75BB65AE30C}"/>
    <cellStyle name="Millares 656 2 2 14 2" xfId="36645" xr:uid="{BC975E36-115D-4565-8048-8C1D00203D7D}"/>
    <cellStyle name="Millares 656 2 2 15" xfId="21747" xr:uid="{CF54607E-CAAE-48FF-BEF3-C49A2BF0B7F1}"/>
    <cellStyle name="Millares 656 2 2 16" xfId="43250" xr:uid="{5371297B-E741-4F06-B04A-E8368466821B}"/>
    <cellStyle name="Millares 656 2 2 2" xfId="500" xr:uid="{0110A86F-DF33-4258-840D-1A1C1101FCD4}"/>
    <cellStyle name="Millares 656 2 2 2 10" xfId="7111" xr:uid="{C5A9962E-480D-43CE-BCE2-E88FA35B7ED4}"/>
    <cellStyle name="Millares 656 2 2 2 10 2" xfId="28614" xr:uid="{E03F280E-A509-4677-8330-077BB4430BF6}"/>
    <cellStyle name="Millares 656 2 2 2 11" xfId="8767" xr:uid="{F73DD036-0A75-4CE8-BD52-6B5B248B2A7A}"/>
    <cellStyle name="Millares 656 2 2 2 11 2" xfId="30270" xr:uid="{92BC38D1-C276-419F-A654-4D5F5B262095}"/>
    <cellStyle name="Millares 656 2 2 2 12" xfId="15403" xr:uid="{B0AAF143-0146-44C1-B6AD-52D1434C624A}"/>
    <cellStyle name="Millares 656 2 2 2 12 2" xfId="36906" xr:uid="{F4F03C57-8F89-411A-A37E-3AA88761CE56}"/>
    <cellStyle name="Millares 656 2 2 2 13" xfId="22008" xr:uid="{17A7C9C1-92AF-4B60-A8A6-D93436DFFFC2}"/>
    <cellStyle name="Millares 656 2 2 2 14" xfId="43511" xr:uid="{AE6CC512-EC63-45C3-B11E-FE585BBF18C2}"/>
    <cellStyle name="Millares 656 2 2 2 2" xfId="782" xr:uid="{F821248D-497E-4E32-8C87-24CA1FACFEE8}"/>
    <cellStyle name="Millares 656 2 2 2 2 10" xfId="15683" xr:uid="{500152CF-349B-4EAA-BE37-035421EECDBE}"/>
    <cellStyle name="Millares 656 2 2 2 2 10 2" xfId="37186" xr:uid="{E1E0F224-C369-4E3D-834F-5CC5CEEAB706}"/>
    <cellStyle name="Millares 656 2 2 2 2 11" xfId="22288" xr:uid="{871232B0-BCEB-4E94-9268-E9D898DA711B}"/>
    <cellStyle name="Millares 656 2 2 2 2 12" xfId="43791" xr:uid="{0A627DE8-5737-41C8-928F-C5C6D5045176}"/>
    <cellStyle name="Millares 656 2 2 2 2 2" xfId="1728" xr:uid="{948C6F6D-0F84-41D4-AB73-3093CA6EB984}"/>
    <cellStyle name="Millares 656 2 2 2 2 2 2" xfId="4557" xr:uid="{C0469A73-F7C7-45DE-8B7D-5D76289CD5DA}"/>
    <cellStyle name="Millares 656 2 2 2 2 2 2 2" xfId="12823" xr:uid="{908E534D-31FC-4960-822F-588F3F2C108B}"/>
    <cellStyle name="Millares 656 2 2 2 2 2 2 2 2" xfId="34326" xr:uid="{A7DA2632-CCFF-45D2-8807-C762326D31A8}"/>
    <cellStyle name="Millares 656 2 2 2 2 2 2 3" xfId="19458" xr:uid="{628CE8B9-5361-4BF2-98D8-AAD7B685B431}"/>
    <cellStyle name="Millares 656 2 2 2 2 2 2 3 2" xfId="40961" xr:uid="{A3CA7191-E6EC-4F58-9913-3791D0AB1744}"/>
    <cellStyle name="Millares 656 2 2 2 2 2 2 4" xfId="26063" xr:uid="{E5AF807F-D445-46C2-8941-4C1FD9E43CFF}"/>
    <cellStyle name="Millares 656 2 2 2 2 2 2 5" xfId="47566" xr:uid="{4F6801A9-3E3D-4A32-AAB3-5016BE729DD5}"/>
    <cellStyle name="Millares 656 2 2 2 2 2 3" xfId="6696" xr:uid="{F27615CE-87B1-4FC3-AD33-F16D6160906C}"/>
    <cellStyle name="Millares 656 2 2 2 2 2 3 2" xfId="14962" xr:uid="{960E6EA5-B548-41B6-835D-92FE2F60A45B}"/>
    <cellStyle name="Millares 656 2 2 2 2 2 3 2 2" xfId="36465" xr:uid="{50735AAB-C4DB-4C58-83B9-D01B22FF1130}"/>
    <cellStyle name="Millares 656 2 2 2 2 2 3 3" xfId="21597" xr:uid="{683D8843-D61A-405A-80C4-8E73555DA817}"/>
    <cellStyle name="Millares 656 2 2 2 2 2 3 3 2" xfId="43100" xr:uid="{9C337DE9-B8B8-4878-8C9D-1D5DFC892930}"/>
    <cellStyle name="Millares 656 2 2 2 2 2 3 4" xfId="28202" xr:uid="{D07A49BF-1F75-425C-A97D-7F74771094A1}"/>
    <cellStyle name="Millares 656 2 2 2 2 2 3 5" xfId="49705" xr:uid="{92BC859C-D72E-466E-824B-E344B734ACC9}"/>
    <cellStyle name="Millares 656 2 2 2 2 2 4" xfId="8337" xr:uid="{8565F596-E379-4845-B977-256910501194}"/>
    <cellStyle name="Millares 656 2 2 2 2 2 4 2" xfId="29840" xr:uid="{9F651779-81AD-4977-A559-4CE7CD6BA624}"/>
    <cellStyle name="Millares 656 2 2 2 2 2 5" xfId="9994" xr:uid="{F40BC2CD-0146-4AFA-8716-9779AF2BFA7E}"/>
    <cellStyle name="Millares 656 2 2 2 2 2 5 2" xfId="31497" xr:uid="{D072F16E-E119-44C2-8C0B-6525BF09C8C8}"/>
    <cellStyle name="Millares 656 2 2 2 2 2 6" xfId="16629" xr:uid="{6DACAC15-8463-4792-917B-CD5114DCB59A}"/>
    <cellStyle name="Millares 656 2 2 2 2 2 6 2" xfId="38132" xr:uid="{6ADD343D-4A07-4E64-9D32-87BB82F9B965}"/>
    <cellStyle name="Millares 656 2 2 2 2 2 7" xfId="23234" xr:uid="{A2AD57CE-C168-45CF-9B71-0F26645BBEBC}"/>
    <cellStyle name="Millares 656 2 2 2 2 2 8" xfId="44737" xr:uid="{3C569C95-D901-41DD-9FD3-E9667E4470AC}"/>
    <cellStyle name="Millares 656 2 2 2 2 3" xfId="2415" xr:uid="{01BFA65A-C49B-496B-95D0-B84C672AA65A}"/>
    <cellStyle name="Millares 656 2 2 2 2 3 2" xfId="10681" xr:uid="{391310ED-1AA1-461B-8A98-1BBD47E58DD1}"/>
    <cellStyle name="Millares 656 2 2 2 2 3 2 2" xfId="32184" xr:uid="{A820CEEF-5CAE-416D-A35C-085961CF8CBB}"/>
    <cellStyle name="Millares 656 2 2 2 2 3 3" xfId="17316" xr:uid="{D6CBA5DD-8EC2-4F74-9E07-B4B1D7CC9067}"/>
    <cellStyle name="Millares 656 2 2 2 2 3 3 2" xfId="38819" xr:uid="{B9594601-5311-4E55-AFA4-19C976C7927A}"/>
    <cellStyle name="Millares 656 2 2 2 2 3 4" xfId="23921" xr:uid="{28E21B53-3E7F-4426-A80D-E565114F6F50}"/>
    <cellStyle name="Millares 656 2 2 2 2 3 5" xfId="45424" xr:uid="{CF3AE417-E45D-4C5D-B839-E4516FE5E887}"/>
    <cellStyle name="Millares 656 2 2 2 2 4" xfId="2932" xr:uid="{D59696D8-DF9D-4E2C-AC05-22E49C8AFF49}"/>
    <cellStyle name="Millares 656 2 2 2 2 4 2" xfId="11198" xr:uid="{0974196E-FD14-4CF8-B199-0317D0DCEB36}"/>
    <cellStyle name="Millares 656 2 2 2 2 4 2 2" xfId="32701" xr:uid="{2AE70EFB-A0F4-4F26-B28A-77CA9D343186}"/>
    <cellStyle name="Millares 656 2 2 2 2 4 3" xfId="17833" xr:uid="{BA41D990-4C1F-4378-893C-1CDDDD10BE5B}"/>
    <cellStyle name="Millares 656 2 2 2 2 4 3 2" xfId="39336" xr:uid="{53DAB76D-7F55-422E-9BCB-BCA1A6CEF459}"/>
    <cellStyle name="Millares 656 2 2 2 2 4 4" xfId="24438" xr:uid="{3253DB11-E192-4385-AD50-5781C006D6EC}"/>
    <cellStyle name="Millares 656 2 2 2 2 4 5" xfId="45941" xr:uid="{D29EF2AD-5315-4F76-BE81-152F7020CCB1}"/>
    <cellStyle name="Millares 656 2 2 2 2 5" xfId="3611" xr:uid="{0CAF4001-8117-4490-8F65-B6F9DDE0D539}"/>
    <cellStyle name="Millares 656 2 2 2 2 5 2" xfId="11877" xr:uid="{AB84A70A-1D4A-4ECC-88DB-8AC2B113F146}"/>
    <cellStyle name="Millares 656 2 2 2 2 5 2 2" xfId="33380" xr:uid="{6BA6C774-5F24-4217-B06A-DEC37302D36F}"/>
    <cellStyle name="Millares 656 2 2 2 2 5 3" xfId="18512" xr:uid="{B581A616-D7B4-48CA-B5D5-F2C85E5F9C33}"/>
    <cellStyle name="Millares 656 2 2 2 2 5 3 2" xfId="40015" xr:uid="{C70D4D38-C56C-4B1C-9238-6CE981393657}"/>
    <cellStyle name="Millares 656 2 2 2 2 5 4" xfId="25117" xr:uid="{F1D9C87C-4D2D-4B8C-A4FC-0EB00B340C16}"/>
    <cellStyle name="Millares 656 2 2 2 2 5 5" xfId="46620" xr:uid="{65D87241-FD49-4885-8001-6FBBAA825EF5}"/>
    <cellStyle name="Millares 656 2 2 2 2 6" xfId="5076" xr:uid="{7364A28B-7CBA-4991-AD98-C941D5A75D0A}"/>
    <cellStyle name="Millares 656 2 2 2 2 6 2" xfId="13342" xr:uid="{F3FA4448-EA89-4675-BB8D-18E7A719A4AD}"/>
    <cellStyle name="Millares 656 2 2 2 2 6 2 2" xfId="34845" xr:uid="{6F661EAF-FC0B-4863-B5B4-ADE9A1E8B3F9}"/>
    <cellStyle name="Millares 656 2 2 2 2 6 3" xfId="19977" xr:uid="{C7E5E185-6274-4C0B-B424-4879D2C49934}"/>
    <cellStyle name="Millares 656 2 2 2 2 6 3 2" xfId="41480" xr:uid="{CBDDDF7C-BA50-40F5-B69E-019C11C22EB8}"/>
    <cellStyle name="Millares 656 2 2 2 2 6 4" xfId="26582" xr:uid="{142D39F3-930C-4063-A256-45C1B47A31D9}"/>
    <cellStyle name="Millares 656 2 2 2 2 6 5" xfId="48085" xr:uid="{DDEDD794-6CBD-4225-A18D-B3116ADB59E8}"/>
    <cellStyle name="Millares 656 2 2 2 2 7" xfId="5750" xr:uid="{5C368BBD-5A6F-46E9-A2D4-6AA5374837E5}"/>
    <cellStyle name="Millares 656 2 2 2 2 7 2" xfId="14016" xr:uid="{98B7EC46-76F5-4969-A083-849B2E98ADEE}"/>
    <cellStyle name="Millares 656 2 2 2 2 7 2 2" xfId="35519" xr:uid="{14D6631F-3435-44BF-9F88-425D0EBF90A0}"/>
    <cellStyle name="Millares 656 2 2 2 2 7 3" xfId="20651" xr:uid="{6B330783-70CE-45AD-BEAE-B3EC3CDA9049}"/>
    <cellStyle name="Millares 656 2 2 2 2 7 3 2" xfId="42154" xr:uid="{EFCEA0C9-C6C0-4A1F-A314-D45DF3A1E647}"/>
    <cellStyle name="Millares 656 2 2 2 2 7 4" xfId="27256" xr:uid="{E05DFE75-52F3-4F94-BC31-7038B0F30648}"/>
    <cellStyle name="Millares 656 2 2 2 2 7 5" xfId="48759" xr:uid="{3FCED213-ABAF-4830-B851-31DB44A414AD}"/>
    <cellStyle name="Millares 656 2 2 2 2 8" xfId="7391" xr:uid="{D34AF25C-13F0-4494-90E3-0513864FA145}"/>
    <cellStyle name="Millares 656 2 2 2 2 8 2" xfId="28894" xr:uid="{7820A759-061B-4692-8269-9E292903530A}"/>
    <cellStyle name="Millares 656 2 2 2 2 9" xfId="9048" xr:uid="{C57D9CF1-B3A3-462A-8A67-813A8C405DE7}"/>
    <cellStyle name="Millares 656 2 2 2 2 9 2" xfId="30551" xr:uid="{8FE5255E-19BB-451B-A8BA-CE1E31E33B93}"/>
    <cellStyle name="Millares 656 2 2 2 3" xfId="1052" xr:uid="{EC06FAC0-E9B8-4176-951B-BB6B040FC578}"/>
    <cellStyle name="Millares 656 2 2 2 3 2" xfId="3881" xr:uid="{45B73B03-D824-44FF-98BB-32EAD9C3A3A0}"/>
    <cellStyle name="Millares 656 2 2 2 3 2 2" xfId="12147" xr:uid="{9D94A86C-76E4-4657-9DE1-03CE4A836FFE}"/>
    <cellStyle name="Millares 656 2 2 2 3 2 2 2" xfId="33650" xr:uid="{791D7109-8C69-4EBB-B672-39823833E766}"/>
    <cellStyle name="Millares 656 2 2 2 3 2 3" xfId="18782" xr:uid="{A5E3CEE7-0836-44F2-85E3-8B7C38814857}"/>
    <cellStyle name="Millares 656 2 2 2 3 2 3 2" xfId="40285" xr:uid="{4ADA73BD-FDF8-4BA2-8E26-CA7342FF14A3}"/>
    <cellStyle name="Millares 656 2 2 2 3 2 4" xfId="25387" xr:uid="{C535F34D-BEA1-4C9E-BAA6-44FAE4D0D748}"/>
    <cellStyle name="Millares 656 2 2 2 3 2 5" xfId="46890" xr:uid="{9CB3A3C5-B7FB-4DDD-9C23-0181C2D69094}"/>
    <cellStyle name="Millares 656 2 2 2 3 3" xfId="6020" xr:uid="{8BB8DC06-A78F-4C83-A490-19787B15441C}"/>
    <cellStyle name="Millares 656 2 2 2 3 3 2" xfId="14286" xr:uid="{0F115A69-2960-4CBE-846C-63A746403B0F}"/>
    <cellStyle name="Millares 656 2 2 2 3 3 2 2" xfId="35789" xr:uid="{027D7089-6F1B-4163-A730-A3AAB492D384}"/>
    <cellStyle name="Millares 656 2 2 2 3 3 3" xfId="20921" xr:uid="{C2F54FFC-240C-4F17-8EE9-827865626CB2}"/>
    <cellStyle name="Millares 656 2 2 2 3 3 3 2" xfId="42424" xr:uid="{A5049A72-D097-4357-96BE-C6B05AEF857B}"/>
    <cellStyle name="Millares 656 2 2 2 3 3 4" xfId="27526" xr:uid="{37FB6C4A-B7D2-4FBD-8924-6A3A0674FBCF}"/>
    <cellStyle name="Millares 656 2 2 2 3 3 5" xfId="49029" xr:uid="{F1D847DD-55F9-4C89-8757-ECCF81DCAAEC}"/>
    <cellStyle name="Millares 656 2 2 2 3 4" xfId="7661" xr:uid="{8915B079-50C9-47FE-8061-0CFEBC2E8562}"/>
    <cellStyle name="Millares 656 2 2 2 3 4 2" xfId="29164" xr:uid="{BF3C2238-DC4C-4A30-BAA2-EA19BF91F6DA}"/>
    <cellStyle name="Millares 656 2 2 2 3 5" xfId="9318" xr:uid="{F1E29BC3-8398-44D3-9B22-4003F3F556A1}"/>
    <cellStyle name="Millares 656 2 2 2 3 5 2" xfId="30821" xr:uid="{FE4A8FA8-8464-432D-B364-242B2811E410}"/>
    <cellStyle name="Millares 656 2 2 2 3 6" xfId="15953" xr:uid="{2275C5A8-ECC7-4CB5-9C91-39A8FE3EFF05}"/>
    <cellStyle name="Millares 656 2 2 2 3 6 2" xfId="37456" xr:uid="{3765D6B0-9D83-4502-B418-B3D68C9D62CE}"/>
    <cellStyle name="Millares 656 2 2 2 3 7" xfId="22558" xr:uid="{F8A7354F-0C14-4788-A434-4D9D634988F7}"/>
    <cellStyle name="Millares 656 2 2 2 3 8" xfId="44061" xr:uid="{6EF9E111-51B3-4FB8-817D-7F20A088AA4E}"/>
    <cellStyle name="Millares 656 2 2 2 4" xfId="1448" xr:uid="{09218169-553B-4567-BDA6-C54B64B61405}"/>
    <cellStyle name="Millares 656 2 2 2 4 2" xfId="4277" xr:uid="{10072FD2-23C0-4CB4-ACF4-57152ABE6EA4}"/>
    <cellStyle name="Millares 656 2 2 2 4 2 2" xfId="12543" xr:uid="{D60EA843-81C8-4EC9-8AB1-822519A07891}"/>
    <cellStyle name="Millares 656 2 2 2 4 2 2 2" xfId="34046" xr:uid="{1F256685-9466-4F8B-8590-E2B73A6873F1}"/>
    <cellStyle name="Millares 656 2 2 2 4 2 3" xfId="19178" xr:uid="{A52AE37A-68D8-4F7C-B816-AD2A66942C49}"/>
    <cellStyle name="Millares 656 2 2 2 4 2 3 2" xfId="40681" xr:uid="{0228BDB7-EDB7-4794-8ECF-70FEE55295E2}"/>
    <cellStyle name="Millares 656 2 2 2 4 2 4" xfId="25783" xr:uid="{15E55A7D-7B4A-4178-888C-9B2D0981D2A0}"/>
    <cellStyle name="Millares 656 2 2 2 4 2 5" xfId="47286" xr:uid="{35A2828B-29AA-4D2F-ACA2-61FEC1883B93}"/>
    <cellStyle name="Millares 656 2 2 2 4 3" xfId="6416" xr:uid="{1DF93216-D3C8-40D5-994F-08763C46DFCD}"/>
    <cellStyle name="Millares 656 2 2 2 4 3 2" xfId="14682" xr:uid="{833DDB79-40D4-46DE-B36D-78D88E82FB88}"/>
    <cellStyle name="Millares 656 2 2 2 4 3 2 2" xfId="36185" xr:uid="{F766E7E5-A53B-4B20-B8A8-A62646F4E101}"/>
    <cellStyle name="Millares 656 2 2 2 4 3 3" xfId="21317" xr:uid="{5A0A34FB-5892-458D-95E6-A6D6E90B2DAE}"/>
    <cellStyle name="Millares 656 2 2 2 4 3 3 2" xfId="42820" xr:uid="{E4020839-7DC7-41AB-9D42-9D639D071D3C}"/>
    <cellStyle name="Millares 656 2 2 2 4 3 4" xfId="27922" xr:uid="{8AE5BB5E-4091-4CFF-92C6-B1A9D9236588}"/>
    <cellStyle name="Millares 656 2 2 2 4 3 5" xfId="49425" xr:uid="{D4B0DDF8-551E-4C5B-BF3A-D85EF38DB7F1}"/>
    <cellStyle name="Millares 656 2 2 2 4 4" xfId="8057" xr:uid="{926AA1F7-6F99-4D90-A1CF-543459EC849F}"/>
    <cellStyle name="Millares 656 2 2 2 4 4 2" xfId="29560" xr:uid="{A0381B89-151D-4A3C-B078-15D49501D67E}"/>
    <cellStyle name="Millares 656 2 2 2 4 5" xfId="9714" xr:uid="{AFB908E0-6C69-4FCD-9C13-D1D4ED7C4B6B}"/>
    <cellStyle name="Millares 656 2 2 2 4 5 2" xfId="31217" xr:uid="{9EA49973-4F19-4585-A73F-A17614A601A3}"/>
    <cellStyle name="Millares 656 2 2 2 4 6" xfId="16349" xr:uid="{1DA9035E-17C9-41EB-A4C2-63A1B9EF2677}"/>
    <cellStyle name="Millares 656 2 2 2 4 6 2" xfId="37852" xr:uid="{1EDA6DF1-A3C7-4063-BD61-EEB050779035}"/>
    <cellStyle name="Millares 656 2 2 2 4 7" xfId="22954" xr:uid="{3C28E2B6-700A-4D11-8A71-D8AD77E92C74}"/>
    <cellStyle name="Millares 656 2 2 2 4 8" xfId="44457" xr:uid="{48BC7642-7D90-4215-AB74-427034D50F66}"/>
    <cellStyle name="Millares 656 2 2 2 5" xfId="2135" xr:uid="{A53E74B9-0593-4686-BB75-F7F34F151275}"/>
    <cellStyle name="Millares 656 2 2 2 5 2" xfId="10401" xr:uid="{2E94EFB5-0D65-4A61-92F3-BBCF805B5126}"/>
    <cellStyle name="Millares 656 2 2 2 5 2 2" xfId="31904" xr:uid="{E30B06DD-99CD-4A08-BA72-40B1E3154147}"/>
    <cellStyle name="Millares 656 2 2 2 5 3" xfId="17036" xr:uid="{7900F197-BAE6-43C3-8AA9-F5E6259593C8}"/>
    <cellStyle name="Millares 656 2 2 2 5 3 2" xfId="38539" xr:uid="{2B46319C-186B-4088-92D2-AE2620E40AC2}"/>
    <cellStyle name="Millares 656 2 2 2 5 4" xfId="23641" xr:uid="{F3F1C163-232F-4CEF-BE89-4D7938CDB62E}"/>
    <cellStyle name="Millares 656 2 2 2 5 5" xfId="45144" xr:uid="{FD626DE1-8807-45AD-AABB-22A5823E7B04}"/>
    <cellStyle name="Millares 656 2 2 2 6" xfId="2683" xr:uid="{D8561002-458A-4708-8A4A-0A918A5AC4A3}"/>
    <cellStyle name="Millares 656 2 2 2 6 2" xfId="10949" xr:uid="{CA66EE33-B6D5-46CA-8DA2-FFDBE02E9248}"/>
    <cellStyle name="Millares 656 2 2 2 6 2 2" xfId="32452" xr:uid="{D44F23E3-B1D9-4CC5-852D-BC87951AAD4B}"/>
    <cellStyle name="Millares 656 2 2 2 6 3" xfId="17584" xr:uid="{0251966F-3B8B-42D8-B010-B7E61D3791D7}"/>
    <cellStyle name="Millares 656 2 2 2 6 3 2" xfId="39087" xr:uid="{4F492BCD-B942-47AE-92FB-3041C899E544}"/>
    <cellStyle name="Millares 656 2 2 2 6 4" xfId="24189" xr:uid="{62DA7ABF-A874-471A-B107-38DEAD59776B}"/>
    <cellStyle name="Millares 656 2 2 2 6 5" xfId="45692" xr:uid="{62B915F3-E1E3-4987-A24D-D89906EF4A8C}"/>
    <cellStyle name="Millares 656 2 2 2 7" xfId="3331" xr:uid="{B4B197C7-751C-48EB-9C7E-1F20F1B57AB1}"/>
    <cellStyle name="Millares 656 2 2 2 7 2" xfId="11597" xr:uid="{5962C923-C040-4130-9728-06AB16FFFD52}"/>
    <cellStyle name="Millares 656 2 2 2 7 2 2" xfId="33100" xr:uid="{A4AD24FA-8B01-4228-B565-1EE44B540581}"/>
    <cellStyle name="Millares 656 2 2 2 7 3" xfId="18232" xr:uid="{7088112E-65B5-40D0-BED8-F2A21E53B0DC}"/>
    <cellStyle name="Millares 656 2 2 2 7 3 2" xfId="39735" xr:uid="{9A8CB651-4E60-448C-8775-C00560AF8838}"/>
    <cellStyle name="Millares 656 2 2 2 7 4" xfId="24837" xr:uid="{792419D8-1D43-47AA-954F-74156EE03E10}"/>
    <cellStyle name="Millares 656 2 2 2 7 5" xfId="46340" xr:uid="{CBFBBD1F-9871-459E-99E5-01EF97DE7B16}"/>
    <cellStyle name="Millares 656 2 2 2 8" xfId="4827" xr:uid="{0CC4AD97-5F09-4365-A015-E32C5AF3AD13}"/>
    <cellStyle name="Millares 656 2 2 2 8 2" xfId="13093" xr:uid="{83F26615-F9DA-442C-BAC5-4A37568249BD}"/>
    <cellStyle name="Millares 656 2 2 2 8 2 2" xfId="34596" xr:uid="{5DB673B2-AF9D-43D8-81C6-67C4EAD0BEB4}"/>
    <cellStyle name="Millares 656 2 2 2 8 3" xfId="19728" xr:uid="{83BFC0A2-C014-4A00-8166-EA5BB4AD72B7}"/>
    <cellStyle name="Millares 656 2 2 2 8 3 2" xfId="41231" xr:uid="{530E7B1A-E3BF-4A55-94E6-8171DC2D34C5}"/>
    <cellStyle name="Millares 656 2 2 2 8 4" xfId="26333" xr:uid="{D05F74A8-7ECE-41D3-BF64-E5572364A466}"/>
    <cellStyle name="Millares 656 2 2 2 8 5" xfId="47836" xr:uid="{50E1B0EB-E578-46F0-937F-D4E7C2C69BC7}"/>
    <cellStyle name="Millares 656 2 2 2 9" xfId="5470" xr:uid="{2B36D6E2-BBDF-49BB-AF64-D6C880501BCC}"/>
    <cellStyle name="Millares 656 2 2 2 9 2" xfId="13736" xr:uid="{4490812D-A8BA-4CDE-BDC1-0402272BE22B}"/>
    <cellStyle name="Millares 656 2 2 2 9 2 2" xfId="35239" xr:uid="{4B996500-A00E-4925-B34D-70E3A7E9F07A}"/>
    <cellStyle name="Millares 656 2 2 2 9 3" xfId="20371" xr:uid="{AD47D602-4B4F-4250-896E-7D6E55FC55A0}"/>
    <cellStyle name="Millares 656 2 2 2 9 3 2" xfId="41874" xr:uid="{E1DE46C3-B1DA-4A4A-A632-B7E23C5B27BB}"/>
    <cellStyle name="Millares 656 2 2 2 9 4" xfId="26976" xr:uid="{671A43F2-F573-4929-BC6E-462EE8ABF8A7}"/>
    <cellStyle name="Millares 656 2 2 2 9 5" xfId="48479" xr:uid="{76A58D9F-6EEE-4AF6-AF13-42FEE65DFF01}"/>
    <cellStyle name="Millares 656 2 2 3" xfId="373" xr:uid="{1D147F60-17E3-4A79-8234-17D902B04222}"/>
    <cellStyle name="Millares 656 2 2 3 10" xfId="15276" xr:uid="{6FE6DCCB-B859-4E3C-A7B8-9E6284AC8878}"/>
    <cellStyle name="Millares 656 2 2 3 10 2" xfId="36779" xr:uid="{0829D5BC-4467-493B-B174-91FA7B043880}"/>
    <cellStyle name="Millares 656 2 2 3 11" xfId="21881" xr:uid="{19FF0E54-795E-4FCB-A1A1-64246508907C}"/>
    <cellStyle name="Millares 656 2 2 3 12" xfId="43384" xr:uid="{2BF78C15-91B0-42B8-8AF1-11F13F1EE330}"/>
    <cellStyle name="Millares 656 2 2 3 2" xfId="1321" xr:uid="{62927CDD-C913-41C7-AC82-4D3C33EABE41}"/>
    <cellStyle name="Millares 656 2 2 3 2 2" xfId="4150" xr:uid="{ABCF8B4F-8BF4-49DB-A365-CA8F3536FE82}"/>
    <cellStyle name="Millares 656 2 2 3 2 2 2" xfId="12416" xr:uid="{A7FFE530-E1FF-460A-99C0-CEF496FC38E1}"/>
    <cellStyle name="Millares 656 2 2 3 2 2 2 2" xfId="33919" xr:uid="{BF96CF75-5425-4642-81EC-76286A7679E4}"/>
    <cellStyle name="Millares 656 2 2 3 2 2 3" xfId="19051" xr:uid="{1EBB71E8-5616-45B6-BD38-17736001C0F9}"/>
    <cellStyle name="Millares 656 2 2 3 2 2 3 2" xfId="40554" xr:uid="{ACF206DB-8C1E-45A6-B313-5EB7721469FD}"/>
    <cellStyle name="Millares 656 2 2 3 2 2 4" xfId="25656" xr:uid="{A6E3D1D5-4F1B-4CD9-8661-E76A2DCD5FCC}"/>
    <cellStyle name="Millares 656 2 2 3 2 2 5" xfId="47159" xr:uid="{3B07B0A8-AA8F-4B08-94C7-201F9C5C9D0C}"/>
    <cellStyle name="Millares 656 2 2 3 2 3" xfId="6289" xr:uid="{FCE2C4D6-248B-48E4-AEAE-E9EC9EECBDFE}"/>
    <cellStyle name="Millares 656 2 2 3 2 3 2" xfId="14555" xr:uid="{A72CCB5B-92DC-4483-91FC-03E67674E506}"/>
    <cellStyle name="Millares 656 2 2 3 2 3 2 2" xfId="36058" xr:uid="{CABA3236-244B-49D6-B590-D17FC4912685}"/>
    <cellStyle name="Millares 656 2 2 3 2 3 3" xfId="21190" xr:uid="{85430F7A-BC70-4D60-8B92-155DDF2DB928}"/>
    <cellStyle name="Millares 656 2 2 3 2 3 3 2" xfId="42693" xr:uid="{B14FD79D-EC43-44F2-BEE4-46B728F1BEDC}"/>
    <cellStyle name="Millares 656 2 2 3 2 3 4" xfId="27795" xr:uid="{E43BFBD1-A525-4CC6-B1D5-E73131F53415}"/>
    <cellStyle name="Millares 656 2 2 3 2 3 5" xfId="49298" xr:uid="{351C4BBB-EA86-4728-BB71-006E9B96022E}"/>
    <cellStyle name="Millares 656 2 2 3 2 4" xfId="7930" xr:uid="{2B829363-0044-43C4-A227-0A8F35E1AB90}"/>
    <cellStyle name="Millares 656 2 2 3 2 4 2" xfId="29433" xr:uid="{07BD9A9E-2FB6-4796-B2FB-C0F11B2E9B3D}"/>
    <cellStyle name="Millares 656 2 2 3 2 5" xfId="9587" xr:uid="{47ABDF95-D773-4E3D-AD8E-A151A84EE786}"/>
    <cellStyle name="Millares 656 2 2 3 2 5 2" xfId="31090" xr:uid="{EC888612-268E-4EA3-970D-F2632D071162}"/>
    <cellStyle name="Millares 656 2 2 3 2 6" xfId="16222" xr:uid="{B9684212-4F91-40E4-8851-E255C2865F77}"/>
    <cellStyle name="Millares 656 2 2 3 2 6 2" xfId="37725" xr:uid="{453A9269-5DD1-4040-9988-E7A21D3BBBE9}"/>
    <cellStyle name="Millares 656 2 2 3 2 7" xfId="22827" xr:uid="{66D73F97-D116-42D8-872A-613A4D9532FD}"/>
    <cellStyle name="Millares 656 2 2 3 2 8" xfId="44330" xr:uid="{473F0F99-61F0-4E37-AFDB-C73C83933F30}"/>
    <cellStyle name="Millares 656 2 2 3 3" xfId="2008" xr:uid="{A3B3DE32-0CCF-4481-A658-7529776F8398}"/>
    <cellStyle name="Millares 656 2 2 3 3 2" xfId="10274" xr:uid="{650CE52F-1F4E-44D7-AE34-CAB5281A768E}"/>
    <cellStyle name="Millares 656 2 2 3 3 2 2" xfId="31777" xr:uid="{90A491B8-A48F-4E9A-9E27-B84C3A500699}"/>
    <cellStyle name="Millares 656 2 2 3 3 3" xfId="16909" xr:uid="{1842B81F-A0B0-4774-A137-11279135A05E}"/>
    <cellStyle name="Millares 656 2 2 3 3 3 2" xfId="38412" xr:uid="{23FFCEFC-AA98-4F45-A6E9-AD3CB8CAB61F}"/>
    <cellStyle name="Millares 656 2 2 3 3 4" xfId="23514" xr:uid="{688BE537-7626-431A-92BC-B7B32B2C8AEE}"/>
    <cellStyle name="Millares 656 2 2 3 3 5" xfId="45017" xr:uid="{513C0A5E-5943-4FA6-A67F-823EFB08E899}"/>
    <cellStyle name="Millares 656 2 2 3 4" xfId="2807" xr:uid="{4FA87ABD-7A3F-4FDC-ABCA-63BF28AC9B24}"/>
    <cellStyle name="Millares 656 2 2 3 4 2" xfId="11073" xr:uid="{FD604ADC-FA38-4BF7-A774-E48D1B4C3449}"/>
    <cellStyle name="Millares 656 2 2 3 4 2 2" xfId="32576" xr:uid="{0A7C7F93-EB5D-4C2B-A176-575661AC28FE}"/>
    <cellStyle name="Millares 656 2 2 3 4 3" xfId="17708" xr:uid="{9F123A4A-3C69-4434-9549-0A0B4804FD81}"/>
    <cellStyle name="Millares 656 2 2 3 4 3 2" xfId="39211" xr:uid="{74D4C446-EAE2-4575-B928-EB4E48CE353C}"/>
    <cellStyle name="Millares 656 2 2 3 4 4" xfId="24313" xr:uid="{9D9AEC21-CF19-4204-89F4-70D338C5AF85}"/>
    <cellStyle name="Millares 656 2 2 3 4 5" xfId="45816" xr:uid="{D6A9FCB7-2EBD-4EFD-86F0-AB196E473AC8}"/>
    <cellStyle name="Millares 656 2 2 3 5" xfId="3204" xr:uid="{3DCADE1A-B503-4EFE-97A5-C171D9348EB5}"/>
    <cellStyle name="Millares 656 2 2 3 5 2" xfId="11470" xr:uid="{C8232E1B-2913-410E-AF21-8C18C0A74662}"/>
    <cellStyle name="Millares 656 2 2 3 5 2 2" xfId="32973" xr:uid="{B35F015E-3B9F-4986-8B8D-756B706F23C3}"/>
    <cellStyle name="Millares 656 2 2 3 5 3" xfId="18105" xr:uid="{74B17EDA-7FB8-4571-8FC7-67F7379E5A8C}"/>
    <cellStyle name="Millares 656 2 2 3 5 3 2" xfId="39608" xr:uid="{0E1F224A-49BF-4FD3-9F93-11191C011BBD}"/>
    <cellStyle name="Millares 656 2 2 3 5 4" xfId="24710" xr:uid="{09143C74-B44A-4A28-AE21-11E6825955CC}"/>
    <cellStyle name="Millares 656 2 2 3 5 5" xfId="46213" xr:uid="{44FE4938-8F6D-4F5E-83DC-3BD77CD84B9B}"/>
    <cellStyle name="Millares 656 2 2 3 6" xfId="4951" xr:uid="{409E92BF-D691-448A-B89B-FEB870BCE7F8}"/>
    <cellStyle name="Millares 656 2 2 3 6 2" xfId="13217" xr:uid="{7DD3E2DC-E900-4F37-93D7-779970F8C4F9}"/>
    <cellStyle name="Millares 656 2 2 3 6 2 2" xfId="34720" xr:uid="{7B3471D1-9684-4B7B-B94C-1E0767C90164}"/>
    <cellStyle name="Millares 656 2 2 3 6 3" xfId="19852" xr:uid="{2267864C-F857-460E-87A7-C6A1190495B7}"/>
    <cellStyle name="Millares 656 2 2 3 6 3 2" xfId="41355" xr:uid="{1BFDCBBA-3F80-445C-8613-065DA670DE76}"/>
    <cellStyle name="Millares 656 2 2 3 6 4" xfId="26457" xr:uid="{2B8DC746-7AFA-493A-A6A2-E7521D89B047}"/>
    <cellStyle name="Millares 656 2 2 3 6 5" xfId="47960" xr:uid="{C440F81D-A020-4BE5-AA9D-2549D9F4D4D1}"/>
    <cellStyle name="Millares 656 2 2 3 7" xfId="5343" xr:uid="{DE2727B9-B10C-4409-B0DA-462957B1E3D8}"/>
    <cellStyle name="Millares 656 2 2 3 7 2" xfId="13609" xr:uid="{55637C1C-FCA1-425A-8678-5372BC7CC4E6}"/>
    <cellStyle name="Millares 656 2 2 3 7 2 2" xfId="35112" xr:uid="{CE9A2537-27BF-41FF-B6B4-96EE4498875A}"/>
    <cellStyle name="Millares 656 2 2 3 7 3" xfId="20244" xr:uid="{04DC769B-D976-4DBA-87FC-3BB4E212A833}"/>
    <cellStyle name="Millares 656 2 2 3 7 3 2" xfId="41747" xr:uid="{DA0F108A-50C4-488E-B743-BE7C4BD88944}"/>
    <cellStyle name="Millares 656 2 2 3 7 4" xfId="26849" xr:uid="{E3DBAD59-3698-4FE4-BB4B-323269F1ADD4}"/>
    <cellStyle name="Millares 656 2 2 3 7 5" xfId="48352" xr:uid="{6BD0135E-5E7D-446B-8DFB-A61E24026434}"/>
    <cellStyle name="Millares 656 2 2 3 8" xfId="6984" xr:uid="{F0450019-2A9C-4CBB-87B4-8D6442C53533}"/>
    <cellStyle name="Millares 656 2 2 3 8 2" xfId="28487" xr:uid="{7BAE284D-762E-4CF5-B762-03EE5C9E307C}"/>
    <cellStyle name="Millares 656 2 2 3 9" xfId="8640" xr:uid="{B035D64B-38C8-4E83-AB35-6125A07CFF3E}"/>
    <cellStyle name="Millares 656 2 2 3 9 2" xfId="30143" xr:uid="{B4C71E48-19BC-4C36-B48B-BAF202CF3AB7}"/>
    <cellStyle name="Millares 656 2 2 4" xfId="657" xr:uid="{50AFCB44-1E9A-4025-9F26-BB6EC9A12D34}"/>
    <cellStyle name="Millares 656 2 2 4 10" xfId="43666" xr:uid="{C89BC803-0F4E-42CE-9032-39CE710ADBCF}"/>
    <cellStyle name="Millares 656 2 2 4 2" xfId="1603" xr:uid="{8D41AECC-0CB4-4275-AD6C-A09C63E4CA79}"/>
    <cellStyle name="Millares 656 2 2 4 2 2" xfId="4432" xr:uid="{9A73D68B-2748-46BE-8D50-F44E8BDD760F}"/>
    <cellStyle name="Millares 656 2 2 4 2 2 2" xfId="12698" xr:uid="{129129C1-0A62-4DAC-8A4F-8C01ED2D23E8}"/>
    <cellStyle name="Millares 656 2 2 4 2 2 2 2" xfId="34201" xr:uid="{7007EF6D-D04C-4761-B18A-A1CEA63BB904}"/>
    <cellStyle name="Millares 656 2 2 4 2 2 3" xfId="19333" xr:uid="{9E5CE736-7697-4385-8798-F52FDABE2667}"/>
    <cellStyle name="Millares 656 2 2 4 2 2 3 2" xfId="40836" xr:uid="{F7A76BE4-39C9-4F6D-9436-BD674A121B83}"/>
    <cellStyle name="Millares 656 2 2 4 2 2 4" xfId="25938" xr:uid="{230B13B1-1A6A-47A4-A537-5831ED874C7E}"/>
    <cellStyle name="Millares 656 2 2 4 2 2 5" xfId="47441" xr:uid="{8741FA03-5652-4870-8E99-4265DDC1BFAA}"/>
    <cellStyle name="Millares 656 2 2 4 2 3" xfId="6571" xr:uid="{9B8C391D-5A41-44D4-B90D-E1DB37B43BD3}"/>
    <cellStyle name="Millares 656 2 2 4 2 3 2" xfId="14837" xr:uid="{9B4C910D-3F18-422F-B792-59D81ADB71F2}"/>
    <cellStyle name="Millares 656 2 2 4 2 3 2 2" xfId="36340" xr:uid="{C55CBD12-2D3C-4E8F-809D-06118CC0E066}"/>
    <cellStyle name="Millares 656 2 2 4 2 3 3" xfId="21472" xr:uid="{44F9EB57-B471-4049-95FD-C5AF583327B4}"/>
    <cellStyle name="Millares 656 2 2 4 2 3 3 2" xfId="42975" xr:uid="{DBA4D0A4-E9C0-45B0-9982-F0C1C54B39E6}"/>
    <cellStyle name="Millares 656 2 2 4 2 3 4" xfId="28077" xr:uid="{8E1F703E-3AFD-4988-8C2E-1BF755E68C76}"/>
    <cellStyle name="Millares 656 2 2 4 2 3 5" xfId="49580" xr:uid="{15A6ED2F-8F92-4A21-A720-7BCE82DD3B47}"/>
    <cellStyle name="Millares 656 2 2 4 2 4" xfId="8212" xr:uid="{82814544-062A-4EF3-98CF-38FB477F3B63}"/>
    <cellStyle name="Millares 656 2 2 4 2 4 2" xfId="29715" xr:uid="{EF38DDD6-8824-4823-B504-58627C8120CC}"/>
    <cellStyle name="Millares 656 2 2 4 2 5" xfId="9869" xr:uid="{7915E785-7F8E-4F7E-8EE4-336E89DD7232}"/>
    <cellStyle name="Millares 656 2 2 4 2 5 2" xfId="31372" xr:uid="{31046BE7-ED38-4C56-8D43-17B83E50C297}"/>
    <cellStyle name="Millares 656 2 2 4 2 6" xfId="16504" xr:uid="{C2DB8F56-0805-49E9-A7D0-70F72561D730}"/>
    <cellStyle name="Millares 656 2 2 4 2 6 2" xfId="38007" xr:uid="{AE2EBAEA-15C2-4F1A-86D8-42D4E3279ABA}"/>
    <cellStyle name="Millares 656 2 2 4 2 7" xfId="23109" xr:uid="{25693FCD-83C0-42E3-AAEB-E45CE87A19F9}"/>
    <cellStyle name="Millares 656 2 2 4 2 8" xfId="44612" xr:uid="{B303506D-CC33-4AF3-8ED2-3CA584CC0BF8}"/>
    <cellStyle name="Millares 656 2 2 4 3" xfId="2290" xr:uid="{BC523DE5-46A5-41E6-A1A3-C8F1F38AF817}"/>
    <cellStyle name="Millares 656 2 2 4 3 2" xfId="10556" xr:uid="{5D73A666-59A0-4403-BEE5-9D6F84E0BFA6}"/>
    <cellStyle name="Millares 656 2 2 4 3 2 2" xfId="32059" xr:uid="{6B58EF5B-5E7E-445C-835A-45962E42C6A8}"/>
    <cellStyle name="Millares 656 2 2 4 3 3" xfId="17191" xr:uid="{96BCA7D0-3CE7-4943-B3F0-8DF1BEC9EA38}"/>
    <cellStyle name="Millares 656 2 2 4 3 3 2" xfId="38694" xr:uid="{213BF5B0-D111-4AC0-B900-FF455F28EF37}"/>
    <cellStyle name="Millares 656 2 2 4 3 4" xfId="23796" xr:uid="{E52C616E-F176-4262-B99F-7D26B3C1323A}"/>
    <cellStyle name="Millares 656 2 2 4 3 5" xfId="45299" xr:uid="{53487D5F-048E-4D1C-9AF3-4B6E0FBB22D7}"/>
    <cellStyle name="Millares 656 2 2 4 4" xfId="3486" xr:uid="{8E7CD035-738E-4DFD-A504-5D172CD403B3}"/>
    <cellStyle name="Millares 656 2 2 4 4 2" xfId="11752" xr:uid="{5128B111-4090-4D12-9ECF-DA2CF4028073}"/>
    <cellStyle name="Millares 656 2 2 4 4 2 2" xfId="33255" xr:uid="{DCD0FC9F-C7F0-48EF-AA2B-6EDFA45CC069}"/>
    <cellStyle name="Millares 656 2 2 4 4 3" xfId="18387" xr:uid="{C2B266E9-8AD7-472E-B088-DF161B92332C}"/>
    <cellStyle name="Millares 656 2 2 4 4 3 2" xfId="39890" xr:uid="{4268BD6F-F790-4921-9A63-1191976CA85A}"/>
    <cellStyle name="Millares 656 2 2 4 4 4" xfId="24992" xr:uid="{37230C70-3D2C-4619-963E-E430A68D222F}"/>
    <cellStyle name="Millares 656 2 2 4 4 5" xfId="46495" xr:uid="{80FDBB57-5DF8-45CF-A840-12CF2015012B}"/>
    <cellStyle name="Millares 656 2 2 4 5" xfId="5625" xr:uid="{0474BD96-2E4D-40E3-A275-731315348FDF}"/>
    <cellStyle name="Millares 656 2 2 4 5 2" xfId="13891" xr:uid="{355EFB25-E70B-425F-90E3-B13B73D33265}"/>
    <cellStyle name="Millares 656 2 2 4 5 2 2" xfId="35394" xr:uid="{72FDA5CE-FCAA-46A4-AA71-9DBF65D8DBE6}"/>
    <cellStyle name="Millares 656 2 2 4 5 3" xfId="20526" xr:uid="{F49E957C-4190-4331-8BDD-AE269B969FED}"/>
    <cellStyle name="Millares 656 2 2 4 5 3 2" xfId="42029" xr:uid="{A58F55FA-90AE-4C6A-BC96-F175E0352C82}"/>
    <cellStyle name="Millares 656 2 2 4 5 4" xfId="27131" xr:uid="{42B0639B-7E7E-467A-8336-054E6B619865}"/>
    <cellStyle name="Millares 656 2 2 4 5 5" xfId="48634" xr:uid="{CC4D5485-3C64-44D2-80E9-8B8D8443F42A}"/>
    <cellStyle name="Millares 656 2 2 4 6" xfId="7266" xr:uid="{D754B0D6-2EEB-467A-843E-26635CD8A067}"/>
    <cellStyle name="Millares 656 2 2 4 6 2" xfId="28769" xr:uid="{86C1CB1F-674F-44A4-B452-F37A9483D69F}"/>
    <cellStyle name="Millares 656 2 2 4 7" xfId="8923" xr:uid="{18A414EE-EDA0-45FA-9103-B4F63A6EC60E}"/>
    <cellStyle name="Millares 656 2 2 4 7 2" xfId="30426" xr:uid="{BA0E8E19-8CD1-45D9-9499-C773FEA2A95C}"/>
    <cellStyle name="Millares 656 2 2 4 8" xfId="15558" xr:uid="{2B43AD14-F26B-4363-A931-B28DA1A47FE0}"/>
    <cellStyle name="Millares 656 2 2 4 8 2" xfId="37061" xr:uid="{1C544FFC-14DB-4353-987B-31F50FA426D9}"/>
    <cellStyle name="Millares 656 2 2 4 9" xfId="22163" xr:uid="{70EA8F95-7CE6-4037-8CD8-C75E0CFC9BDD}"/>
    <cellStyle name="Millares 656 2 2 5" xfId="925" xr:uid="{2FF6A3EC-A5F5-41AA-89F8-4FE4863782D1}"/>
    <cellStyle name="Millares 656 2 2 5 2" xfId="3754" xr:uid="{6B46B9F3-5F01-4C68-ACE4-5ADB2E2BE888}"/>
    <cellStyle name="Millares 656 2 2 5 2 2" xfId="12020" xr:uid="{7B2D1C0B-202A-4A25-A5FB-8C53F3FF5ADE}"/>
    <cellStyle name="Millares 656 2 2 5 2 2 2" xfId="33523" xr:uid="{C799DC03-6CA0-49DB-8DC4-7CDBCB7D4B12}"/>
    <cellStyle name="Millares 656 2 2 5 2 3" xfId="18655" xr:uid="{6FD1118A-40B3-484B-B92C-433D59D67475}"/>
    <cellStyle name="Millares 656 2 2 5 2 3 2" xfId="40158" xr:uid="{D8B6D5FB-65CF-425C-B9C0-AEB66695FD4F}"/>
    <cellStyle name="Millares 656 2 2 5 2 4" xfId="25260" xr:uid="{3ADD91FC-72BF-4A3E-B65B-903C306A8DB7}"/>
    <cellStyle name="Millares 656 2 2 5 2 5" xfId="46763" xr:uid="{E6F4AEEA-B1B5-47AB-BC0B-7372C0484480}"/>
    <cellStyle name="Millares 656 2 2 5 3" xfId="5893" xr:uid="{AD6F597B-7305-4B72-A189-36E9CE8B19C5}"/>
    <cellStyle name="Millares 656 2 2 5 3 2" xfId="14159" xr:uid="{CD76ED06-0BB7-4871-BF19-F681B1AF3BC8}"/>
    <cellStyle name="Millares 656 2 2 5 3 2 2" xfId="35662" xr:uid="{5D25E129-6872-45E7-84DC-138C1E8C46E5}"/>
    <cellStyle name="Millares 656 2 2 5 3 3" xfId="20794" xr:uid="{53D04E53-67DB-4E91-A22B-C977AC7D9EAD}"/>
    <cellStyle name="Millares 656 2 2 5 3 3 2" xfId="42297" xr:uid="{A96DC00F-FFE0-4B0C-B307-E88AD0EC4A80}"/>
    <cellStyle name="Millares 656 2 2 5 3 4" xfId="27399" xr:uid="{7EAA3530-0953-45D6-A9E3-6629D987F42C}"/>
    <cellStyle name="Millares 656 2 2 5 3 5" xfId="48902" xr:uid="{B3D5999C-7AFC-4261-96F3-C22250D45874}"/>
    <cellStyle name="Millares 656 2 2 5 4" xfId="7534" xr:uid="{6D8591F8-B241-4777-99C8-5CB4201A9FD3}"/>
    <cellStyle name="Millares 656 2 2 5 4 2" xfId="29037" xr:uid="{1E188F2B-60A1-44C8-BCBA-0516552824DD}"/>
    <cellStyle name="Millares 656 2 2 5 5" xfId="9191" xr:uid="{70767136-D165-4425-8B92-8133F8DD0546}"/>
    <cellStyle name="Millares 656 2 2 5 5 2" xfId="30694" xr:uid="{A3C871D5-6049-4EA7-B15A-18184373E1E7}"/>
    <cellStyle name="Millares 656 2 2 5 6" xfId="15826" xr:uid="{04588DFF-04E0-4FFD-A025-3ADC7F3BC34F}"/>
    <cellStyle name="Millares 656 2 2 5 6 2" xfId="37329" xr:uid="{22E2941C-8221-4ADC-910A-339A5A8DF072}"/>
    <cellStyle name="Millares 656 2 2 5 7" xfId="22431" xr:uid="{79AC3C17-E5EA-4585-8470-DE77F4B5B763}"/>
    <cellStyle name="Millares 656 2 2 5 8" xfId="43934" xr:uid="{861CECAE-E308-4383-A7C0-674831041599}"/>
    <cellStyle name="Millares 656 2 2 6" xfId="1186" xr:uid="{BF6F48CD-CC04-4F7B-82CC-63C98274FA8D}"/>
    <cellStyle name="Millares 656 2 2 6 2" xfId="4015" xr:uid="{16100978-E41D-4960-BB7F-BDA98EF91AB1}"/>
    <cellStyle name="Millares 656 2 2 6 2 2" xfId="12281" xr:uid="{521EA6E8-4697-4A6A-BD71-52A54E40E2E3}"/>
    <cellStyle name="Millares 656 2 2 6 2 2 2" xfId="33784" xr:uid="{A68D552B-12D0-4E8B-BDBE-0F0615362C91}"/>
    <cellStyle name="Millares 656 2 2 6 2 3" xfId="18916" xr:uid="{F25300BD-E359-485B-8606-7F147A9894EF}"/>
    <cellStyle name="Millares 656 2 2 6 2 3 2" xfId="40419" xr:uid="{E8BC63E8-6127-425E-AA53-E54B8F8655E4}"/>
    <cellStyle name="Millares 656 2 2 6 2 4" xfId="25521" xr:uid="{4F6E620E-35C8-4B23-9A68-3BAF833DFD6D}"/>
    <cellStyle name="Millares 656 2 2 6 2 5" xfId="47024" xr:uid="{C6F2BC54-0A10-44D6-BAAA-62BFB237AE7F}"/>
    <cellStyle name="Millares 656 2 2 6 3" xfId="6154" xr:uid="{12344123-69DB-45A5-A932-A74E1BB056AF}"/>
    <cellStyle name="Millares 656 2 2 6 3 2" xfId="14420" xr:uid="{31037664-74BE-40D8-A578-D630EB0ADF2D}"/>
    <cellStyle name="Millares 656 2 2 6 3 2 2" xfId="35923" xr:uid="{0FEEF7B8-FE71-4D24-BBFB-5D8EAD0C927A}"/>
    <cellStyle name="Millares 656 2 2 6 3 3" xfId="21055" xr:uid="{AD59AB93-55F8-4072-AA04-56C0F08CC0BD}"/>
    <cellStyle name="Millares 656 2 2 6 3 3 2" xfId="42558" xr:uid="{2BD760CD-642D-46C0-B3EF-F97A1F7445E3}"/>
    <cellStyle name="Millares 656 2 2 6 3 4" xfId="27660" xr:uid="{AE2A90A5-8880-4A79-B87F-964FDF178646}"/>
    <cellStyle name="Millares 656 2 2 6 3 5" xfId="49163" xr:uid="{5A0B1DC9-EDDB-4F5C-8F12-CAD291E07827}"/>
    <cellStyle name="Millares 656 2 2 6 4" xfId="7795" xr:uid="{9A532D88-B638-48AA-BA0D-EA37AECBF547}"/>
    <cellStyle name="Millares 656 2 2 6 4 2" xfId="29298" xr:uid="{FD1360F8-322D-4188-8140-2479448DCE1B}"/>
    <cellStyle name="Millares 656 2 2 6 5" xfId="9452" xr:uid="{02575253-DB72-4C10-B12E-35C4867CEEBF}"/>
    <cellStyle name="Millares 656 2 2 6 5 2" xfId="30955" xr:uid="{9AB6508E-D54F-46F0-AF37-7ADCB5579E77}"/>
    <cellStyle name="Millares 656 2 2 6 6" xfId="16087" xr:uid="{14882C28-A34E-4C7D-B21E-7252FA0CB318}"/>
    <cellStyle name="Millares 656 2 2 6 6 2" xfId="37590" xr:uid="{953AC141-F3F6-45EE-9236-436E4AA81D4E}"/>
    <cellStyle name="Millares 656 2 2 6 7" xfId="22692" xr:uid="{13D60491-9B4E-4194-B969-B6439E7DEF4D}"/>
    <cellStyle name="Millares 656 2 2 6 8" xfId="44195" xr:uid="{31ED04EC-A0F5-4B76-8065-F772D73ED9EF}"/>
    <cellStyle name="Millares 656 2 2 7" xfId="1874" xr:uid="{A94496B1-DB0F-4C5E-9CFF-8E46BBDF0FFF}"/>
    <cellStyle name="Millares 656 2 2 7 2" xfId="10140" xr:uid="{A1B76856-988D-4031-A68D-3C9A94730A03}"/>
    <cellStyle name="Millares 656 2 2 7 2 2" xfId="31643" xr:uid="{0E00E937-8785-46F9-92BF-AC809CD920E3}"/>
    <cellStyle name="Millares 656 2 2 7 3" xfId="16775" xr:uid="{18EA4E60-F629-4AC2-A5C7-824EFC5C95BA}"/>
    <cellStyle name="Millares 656 2 2 7 3 2" xfId="38278" xr:uid="{EE6346FD-D730-41EC-B0D6-E8A9272B6CFE}"/>
    <cellStyle name="Millares 656 2 2 7 4" xfId="23380" xr:uid="{40713A10-A799-4E70-9DC2-65B811AD1C8F}"/>
    <cellStyle name="Millares 656 2 2 7 5" xfId="44883" xr:uid="{37FE949A-371D-4C0A-95EE-E16A55A637B8}"/>
    <cellStyle name="Millares 656 2 2 8" xfId="2559" xr:uid="{ACE6A26A-5EBC-413B-BB63-AA94A4706F9E}"/>
    <cellStyle name="Millares 656 2 2 8 2" xfId="10825" xr:uid="{A1F9AD0E-AC53-444B-B728-52F25C5AC3BD}"/>
    <cellStyle name="Millares 656 2 2 8 2 2" xfId="32328" xr:uid="{AB6FABB3-857B-44D6-A334-AC6FB6429AD3}"/>
    <cellStyle name="Millares 656 2 2 8 3" xfId="17460" xr:uid="{E54ADD65-2ED5-41A1-8C06-3CAE05077579}"/>
    <cellStyle name="Millares 656 2 2 8 3 2" xfId="38963" xr:uid="{5A60626F-489F-4AEC-A5AB-D96AE385D575}"/>
    <cellStyle name="Millares 656 2 2 8 4" xfId="24065" xr:uid="{56845A62-ABFD-475B-9FCA-E8EC49709B7D}"/>
    <cellStyle name="Millares 656 2 2 8 5" xfId="45568" xr:uid="{39D1A79B-AAD7-4977-8597-29321760FB3E}"/>
    <cellStyle name="Millares 656 2 2 9" xfId="3070" xr:uid="{3D2ADD8A-95E0-4628-8CA6-F5570514BF6C}"/>
    <cellStyle name="Millares 656 2 2 9 2" xfId="11336" xr:uid="{30066F49-884E-474A-A0B9-A101930387A5}"/>
    <cellStyle name="Millares 656 2 2 9 2 2" xfId="32839" xr:uid="{00F7D31B-53FD-4C97-8CA7-C8718D88F8C7}"/>
    <cellStyle name="Millares 656 2 2 9 3" xfId="17971" xr:uid="{A53C1FDE-F928-45FF-AB66-6F1C87F0DE7B}"/>
    <cellStyle name="Millares 656 2 2 9 3 2" xfId="39474" xr:uid="{F97B9C5A-EA81-4F9F-9CA3-7F622D1E7E6D}"/>
    <cellStyle name="Millares 656 2 2 9 4" xfId="24576" xr:uid="{303E999A-09F8-47CD-88B2-B11943AE08C7}"/>
    <cellStyle name="Millares 656 2 2 9 5" xfId="46079" xr:uid="{CC76D07B-0E66-4F78-A583-01ADFA101576}"/>
    <cellStyle name="Millares 656 2 3" xfId="463" xr:uid="{2F0FBF8A-AC74-4B03-BBC2-E52E78A934A8}"/>
    <cellStyle name="Millares 656 2 3 10" xfId="7074" xr:uid="{B1C6F2FF-B3A2-40D8-9274-1E6A594CF2C3}"/>
    <cellStyle name="Millares 656 2 3 10 2" xfId="28577" xr:uid="{F06D3EB7-1B80-490A-885C-472096D47311}"/>
    <cellStyle name="Millares 656 2 3 11" xfId="8730" xr:uid="{62281339-5F1E-4145-A991-FCE3CE759605}"/>
    <cellStyle name="Millares 656 2 3 11 2" xfId="30233" xr:uid="{EBB7EBD3-1EA1-4B13-A95F-E0E307B2DB71}"/>
    <cellStyle name="Millares 656 2 3 12" xfId="15366" xr:uid="{60C835FB-73CB-4643-90E5-33DE0EFA7F18}"/>
    <cellStyle name="Millares 656 2 3 12 2" xfId="36869" xr:uid="{C09334C0-C9FE-41B5-AF2D-10D356D96B42}"/>
    <cellStyle name="Millares 656 2 3 13" xfId="21971" xr:uid="{9AA0CFB9-3CC4-4148-8553-8D82D5F67B04}"/>
    <cellStyle name="Millares 656 2 3 14" xfId="43474" xr:uid="{9C8264FF-43C5-4D93-95C8-CADCB04ECAA8}"/>
    <cellStyle name="Millares 656 2 3 2" xfId="745" xr:uid="{EE2CB446-044A-4CAB-9D51-6E1792930340}"/>
    <cellStyle name="Millares 656 2 3 2 10" xfId="15646" xr:uid="{461FE3E5-F785-4148-BB85-F5E0A0AC11B9}"/>
    <cellStyle name="Millares 656 2 3 2 10 2" xfId="37149" xr:uid="{2986A6F2-B167-49D2-9F54-9CBD7AB4EBA5}"/>
    <cellStyle name="Millares 656 2 3 2 11" xfId="22251" xr:uid="{E0E352DE-231D-4622-94B4-7FA73D9F0173}"/>
    <cellStyle name="Millares 656 2 3 2 12" xfId="43754" xr:uid="{7D73860A-1BF2-4DD3-AD83-4220CDC84217}"/>
    <cellStyle name="Millares 656 2 3 2 2" xfId="1691" xr:uid="{928E0453-6466-4005-8627-0DD305A5409D}"/>
    <cellStyle name="Millares 656 2 3 2 2 2" xfId="4520" xr:uid="{0A285E0F-C876-4E10-921B-1EBF56BE44FA}"/>
    <cellStyle name="Millares 656 2 3 2 2 2 2" xfId="12786" xr:uid="{C5B73536-4327-4B0A-B75B-3438DB4640A6}"/>
    <cellStyle name="Millares 656 2 3 2 2 2 2 2" xfId="34289" xr:uid="{B083CECD-A97A-4ACE-831A-4258E8DE68DE}"/>
    <cellStyle name="Millares 656 2 3 2 2 2 3" xfId="19421" xr:uid="{2E067FB8-BBCF-4377-A3F7-739AD66C1134}"/>
    <cellStyle name="Millares 656 2 3 2 2 2 3 2" xfId="40924" xr:uid="{04B68981-BAE4-42EF-BBC2-43024D8B0D3F}"/>
    <cellStyle name="Millares 656 2 3 2 2 2 4" xfId="26026" xr:uid="{E22A5E37-031D-4447-B7A7-0649DD8C0203}"/>
    <cellStyle name="Millares 656 2 3 2 2 2 5" xfId="47529" xr:uid="{E8044B36-9036-47CB-910A-75CD06CE98B6}"/>
    <cellStyle name="Millares 656 2 3 2 2 3" xfId="6659" xr:uid="{AD6588D7-BB6A-4832-92EB-B70B252065B5}"/>
    <cellStyle name="Millares 656 2 3 2 2 3 2" xfId="14925" xr:uid="{6365F0D4-2D5E-4F7C-B7FE-26EE6CD7692F}"/>
    <cellStyle name="Millares 656 2 3 2 2 3 2 2" xfId="36428" xr:uid="{65C0CE88-1232-4141-8187-A7C6A5F36A3D}"/>
    <cellStyle name="Millares 656 2 3 2 2 3 3" xfId="21560" xr:uid="{10CC09E2-2B1F-4B0C-A1E3-15B64637A900}"/>
    <cellStyle name="Millares 656 2 3 2 2 3 3 2" xfId="43063" xr:uid="{7887CED9-6F0A-4387-B99A-EF308C073167}"/>
    <cellStyle name="Millares 656 2 3 2 2 3 4" xfId="28165" xr:uid="{16A8E1D6-9F7C-4C9F-8F5D-220C5BE32E88}"/>
    <cellStyle name="Millares 656 2 3 2 2 3 5" xfId="49668" xr:uid="{216F11BD-7FD7-4C88-8AEC-87B24E5B3660}"/>
    <cellStyle name="Millares 656 2 3 2 2 4" xfId="8300" xr:uid="{B7FAFDCB-0743-4580-9B1C-8477E707A0D4}"/>
    <cellStyle name="Millares 656 2 3 2 2 4 2" xfId="29803" xr:uid="{C7FD8ABC-EEF0-4A08-9C52-72D5E56C453A}"/>
    <cellStyle name="Millares 656 2 3 2 2 5" xfId="9957" xr:uid="{686E9394-5C9D-4583-A176-499B05568F62}"/>
    <cellStyle name="Millares 656 2 3 2 2 5 2" xfId="31460" xr:uid="{CC6D5F3D-857F-4C88-BCDB-547400233778}"/>
    <cellStyle name="Millares 656 2 3 2 2 6" xfId="16592" xr:uid="{B1D753F1-FB26-4699-B366-8AD29E3459E5}"/>
    <cellStyle name="Millares 656 2 3 2 2 6 2" xfId="38095" xr:uid="{A9ACC0DB-2938-4F38-ACD4-900C21889B95}"/>
    <cellStyle name="Millares 656 2 3 2 2 7" xfId="23197" xr:uid="{47C0FC53-8345-4262-A1B5-FA583E2842FC}"/>
    <cellStyle name="Millares 656 2 3 2 2 8" xfId="44700" xr:uid="{3C56F6FE-C4E2-4E0C-95A7-0C9E7FB169FB}"/>
    <cellStyle name="Millares 656 2 3 2 3" xfId="2378" xr:uid="{634BBC1F-503A-4614-9BE0-69B055B6516A}"/>
    <cellStyle name="Millares 656 2 3 2 3 2" xfId="10644" xr:uid="{8258D8A5-5C83-4049-B3A2-9CA49E557DB9}"/>
    <cellStyle name="Millares 656 2 3 2 3 2 2" xfId="32147" xr:uid="{413F3FA8-206A-4A61-8F81-9701A66BB53A}"/>
    <cellStyle name="Millares 656 2 3 2 3 3" xfId="17279" xr:uid="{D56BBE50-C6C7-4158-B751-B87E70878B06}"/>
    <cellStyle name="Millares 656 2 3 2 3 3 2" xfId="38782" xr:uid="{0AC6F785-9F6B-41C6-ACD7-0B839B5685DC}"/>
    <cellStyle name="Millares 656 2 3 2 3 4" xfId="23884" xr:uid="{FFF2E34D-1BF8-4125-9C28-547003140420}"/>
    <cellStyle name="Millares 656 2 3 2 3 5" xfId="45387" xr:uid="{11551E72-33FA-4069-AB78-17295A1AA891}"/>
    <cellStyle name="Millares 656 2 3 2 4" xfId="2895" xr:uid="{37175E31-CCC2-4830-B21B-F3B1F38D626F}"/>
    <cellStyle name="Millares 656 2 3 2 4 2" xfId="11161" xr:uid="{742E568E-2876-413E-9E13-1CBF722E748D}"/>
    <cellStyle name="Millares 656 2 3 2 4 2 2" xfId="32664" xr:uid="{2DCE25C2-E02A-48B9-85F7-50838486C022}"/>
    <cellStyle name="Millares 656 2 3 2 4 3" xfId="17796" xr:uid="{DD5A1C65-AEA5-4D69-876A-AFC5DAB61683}"/>
    <cellStyle name="Millares 656 2 3 2 4 3 2" xfId="39299" xr:uid="{C177FC2C-5A53-4372-94EB-43588DC6ECD4}"/>
    <cellStyle name="Millares 656 2 3 2 4 4" xfId="24401" xr:uid="{98562C90-466F-46C3-805C-0481B0E1426F}"/>
    <cellStyle name="Millares 656 2 3 2 4 5" xfId="45904" xr:uid="{1E8C0B30-FB13-4460-9DDF-0B2A46D28F01}"/>
    <cellStyle name="Millares 656 2 3 2 5" xfId="3574" xr:uid="{7FCB95F4-2B68-4EFF-BF21-67E537AFC491}"/>
    <cellStyle name="Millares 656 2 3 2 5 2" xfId="11840" xr:uid="{745C7093-E041-421B-AC74-7448E0AE76AE}"/>
    <cellStyle name="Millares 656 2 3 2 5 2 2" xfId="33343" xr:uid="{E222E0E7-BCD7-429E-AAD8-246CB18323DE}"/>
    <cellStyle name="Millares 656 2 3 2 5 3" xfId="18475" xr:uid="{EB0FCDE1-9F4F-48AB-9142-7A1F4CF9BF16}"/>
    <cellStyle name="Millares 656 2 3 2 5 3 2" xfId="39978" xr:uid="{BF4ACEB3-9362-4F55-A39F-7BF38B8A621A}"/>
    <cellStyle name="Millares 656 2 3 2 5 4" xfId="25080" xr:uid="{E5B46532-629B-4D3E-951C-3ABF591875D1}"/>
    <cellStyle name="Millares 656 2 3 2 5 5" xfId="46583" xr:uid="{18C19A5E-7BAF-4FEA-86D5-86B124BFC5CD}"/>
    <cellStyle name="Millares 656 2 3 2 6" xfId="5039" xr:uid="{83109AC0-9582-4059-833A-912992B8ADE6}"/>
    <cellStyle name="Millares 656 2 3 2 6 2" xfId="13305" xr:uid="{DDC0A35C-FA35-4AA5-8C3F-95F082F45887}"/>
    <cellStyle name="Millares 656 2 3 2 6 2 2" xfId="34808" xr:uid="{056FA734-3977-4264-BF49-7AE17679298C}"/>
    <cellStyle name="Millares 656 2 3 2 6 3" xfId="19940" xr:uid="{34894BAE-0CC8-4D77-B12E-70C0B9268917}"/>
    <cellStyle name="Millares 656 2 3 2 6 3 2" xfId="41443" xr:uid="{A3F20996-F74B-4F42-909A-7C6F7A30122F}"/>
    <cellStyle name="Millares 656 2 3 2 6 4" xfId="26545" xr:uid="{F66CFE06-52E0-4BBB-B7BA-AD2AF32A68A3}"/>
    <cellStyle name="Millares 656 2 3 2 6 5" xfId="48048" xr:uid="{0B96A957-F6F3-4FE1-B4E1-051ABBB22A69}"/>
    <cellStyle name="Millares 656 2 3 2 7" xfId="5713" xr:uid="{91302CA7-0CBB-4D62-AFDF-4302A5F9CDEB}"/>
    <cellStyle name="Millares 656 2 3 2 7 2" xfId="13979" xr:uid="{97A48697-F99C-4FD2-A935-501BCC428049}"/>
    <cellStyle name="Millares 656 2 3 2 7 2 2" xfId="35482" xr:uid="{829776B1-11B3-4BC7-B723-B5860617C8A3}"/>
    <cellStyle name="Millares 656 2 3 2 7 3" xfId="20614" xr:uid="{160E9BB6-957C-49DA-B4D9-5E17D80C873F}"/>
    <cellStyle name="Millares 656 2 3 2 7 3 2" xfId="42117" xr:uid="{D1053504-9699-428A-8D7D-437E60F07D76}"/>
    <cellStyle name="Millares 656 2 3 2 7 4" xfId="27219" xr:uid="{415451F4-6D22-47FE-A59A-71FEE1AAEE55}"/>
    <cellStyle name="Millares 656 2 3 2 7 5" xfId="48722" xr:uid="{B99AD5FE-6D9F-4562-A7DD-1151CD370FC9}"/>
    <cellStyle name="Millares 656 2 3 2 8" xfId="7354" xr:uid="{740E1B54-DD6C-4BB7-96F6-68496941CE06}"/>
    <cellStyle name="Millares 656 2 3 2 8 2" xfId="28857" xr:uid="{082E9D1E-94CB-4AA6-9EAE-6E7C67590488}"/>
    <cellStyle name="Millares 656 2 3 2 9" xfId="9011" xr:uid="{768F8116-E0ED-4B72-88CA-59DCE999017F}"/>
    <cellStyle name="Millares 656 2 3 2 9 2" xfId="30514" xr:uid="{B9101AB6-607A-48B5-81FA-E6B4292B1010}"/>
    <cellStyle name="Millares 656 2 3 3" xfId="1015" xr:uid="{D8E69DF8-68A0-4FB2-8962-494738A9BCE8}"/>
    <cellStyle name="Millares 656 2 3 3 2" xfId="3844" xr:uid="{E17A92C2-7D02-44F0-BBCF-A9675CC72662}"/>
    <cellStyle name="Millares 656 2 3 3 2 2" xfId="12110" xr:uid="{59DCAD04-8AF5-41E5-973C-2F7D88CF9EFC}"/>
    <cellStyle name="Millares 656 2 3 3 2 2 2" xfId="33613" xr:uid="{58CE3C62-7D08-45E1-AF7F-07186B480CA6}"/>
    <cellStyle name="Millares 656 2 3 3 2 3" xfId="18745" xr:uid="{6DCEA8C9-DBB0-401D-82C1-3CD815A047C9}"/>
    <cellStyle name="Millares 656 2 3 3 2 3 2" xfId="40248" xr:uid="{C8F23805-4F3A-4ADE-BB7E-8B0C71C30D0C}"/>
    <cellStyle name="Millares 656 2 3 3 2 4" xfId="25350" xr:uid="{D396727D-7337-4F53-8FA6-9C8C88ABFCBA}"/>
    <cellStyle name="Millares 656 2 3 3 2 5" xfId="46853" xr:uid="{666C90BF-1352-4BB4-A492-F10C7B4AD286}"/>
    <cellStyle name="Millares 656 2 3 3 3" xfId="5983" xr:uid="{CEEF1B8B-D1EE-4339-B82B-C911AD8C032F}"/>
    <cellStyle name="Millares 656 2 3 3 3 2" xfId="14249" xr:uid="{2CD84AEC-A962-4A6D-8EB1-8EFA0734C293}"/>
    <cellStyle name="Millares 656 2 3 3 3 2 2" xfId="35752" xr:uid="{A543AACF-BA39-4A31-80EA-9830746C36A8}"/>
    <cellStyle name="Millares 656 2 3 3 3 3" xfId="20884" xr:uid="{588055B0-3505-4A44-B964-5F26BDAA08A4}"/>
    <cellStyle name="Millares 656 2 3 3 3 3 2" xfId="42387" xr:uid="{497ADE59-22EE-45FD-ADA8-E6DBB051B002}"/>
    <cellStyle name="Millares 656 2 3 3 3 4" xfId="27489" xr:uid="{66AE5E33-ED59-4EF4-84DA-E1C9D4499F31}"/>
    <cellStyle name="Millares 656 2 3 3 3 5" xfId="48992" xr:uid="{F3AD4AD0-0D83-4AEA-BB38-71A05E3A196C}"/>
    <cellStyle name="Millares 656 2 3 3 4" xfId="7624" xr:uid="{A2199B16-2F31-4C49-A1D6-EE52FF76649D}"/>
    <cellStyle name="Millares 656 2 3 3 4 2" xfId="29127" xr:uid="{FD2C8EFB-C497-403D-B0CD-EDCB483AB654}"/>
    <cellStyle name="Millares 656 2 3 3 5" xfId="9281" xr:uid="{BCD71242-6D79-4EF3-ACF0-3D39A78F129A}"/>
    <cellStyle name="Millares 656 2 3 3 5 2" xfId="30784" xr:uid="{7DF1A09B-FF09-4D58-9A03-90989E0141A4}"/>
    <cellStyle name="Millares 656 2 3 3 6" xfId="15916" xr:uid="{6CF6E5A2-C251-44E2-99F9-FD72700F5A14}"/>
    <cellStyle name="Millares 656 2 3 3 6 2" xfId="37419" xr:uid="{C868C21B-20A3-423C-9A27-9FC319E7CE87}"/>
    <cellStyle name="Millares 656 2 3 3 7" xfId="22521" xr:uid="{18D904E8-32FD-4A15-9359-BD886F688CC9}"/>
    <cellStyle name="Millares 656 2 3 3 8" xfId="44024" xr:uid="{D000194D-6515-4EAC-A22A-57FE2BCAB352}"/>
    <cellStyle name="Millares 656 2 3 4" xfId="1411" xr:uid="{A9CA1875-AB5F-4204-9B18-5049CDF9E044}"/>
    <cellStyle name="Millares 656 2 3 4 2" xfId="4240" xr:uid="{E88D815E-693F-4106-B329-E52E936C63A9}"/>
    <cellStyle name="Millares 656 2 3 4 2 2" xfId="12506" xr:uid="{B6060DE9-0B7C-4801-8AD8-3632FBF4D5F9}"/>
    <cellStyle name="Millares 656 2 3 4 2 2 2" xfId="34009" xr:uid="{B5E34AA7-3C2A-4955-8C14-18D81A8B2F6F}"/>
    <cellStyle name="Millares 656 2 3 4 2 3" xfId="19141" xr:uid="{515917FC-6574-4C85-A846-BC6573E29E94}"/>
    <cellStyle name="Millares 656 2 3 4 2 3 2" xfId="40644" xr:uid="{199B1A22-5A72-4174-86E2-DAB144117AF7}"/>
    <cellStyle name="Millares 656 2 3 4 2 4" xfId="25746" xr:uid="{7A3A84C5-E3CA-4E4A-9177-2CC10C59C91E}"/>
    <cellStyle name="Millares 656 2 3 4 2 5" xfId="47249" xr:uid="{63CC79CE-C4CE-4D47-8EC2-F4DF0C098935}"/>
    <cellStyle name="Millares 656 2 3 4 3" xfId="6379" xr:uid="{894ADF4A-F072-447C-B663-F6168BD7F61D}"/>
    <cellStyle name="Millares 656 2 3 4 3 2" xfId="14645" xr:uid="{B122D6D7-61A0-4DEB-9D22-F20F8CBDE4E8}"/>
    <cellStyle name="Millares 656 2 3 4 3 2 2" xfId="36148" xr:uid="{CFD72372-A6AD-4CC2-A217-F92B5FF4FC05}"/>
    <cellStyle name="Millares 656 2 3 4 3 3" xfId="21280" xr:uid="{28494D9A-4544-4CCE-8119-2F1B2224AD3A}"/>
    <cellStyle name="Millares 656 2 3 4 3 3 2" xfId="42783" xr:uid="{1CE39518-AE76-4A28-BA79-B7566BEFA22E}"/>
    <cellStyle name="Millares 656 2 3 4 3 4" xfId="27885" xr:uid="{BEBD91DF-4E5E-4672-8DA5-AFFA2CF34FBA}"/>
    <cellStyle name="Millares 656 2 3 4 3 5" xfId="49388" xr:uid="{ECEA91AF-9451-4EAA-AC3A-1A9926714398}"/>
    <cellStyle name="Millares 656 2 3 4 4" xfId="8020" xr:uid="{1BB29106-5F4A-4711-9B07-E489D15911A4}"/>
    <cellStyle name="Millares 656 2 3 4 4 2" xfId="29523" xr:uid="{14AABA65-D12F-45F8-8CBD-4B70ACE6D10A}"/>
    <cellStyle name="Millares 656 2 3 4 5" xfId="9677" xr:uid="{FFCC138C-B43B-41B8-BB9B-6A036C96B7E8}"/>
    <cellStyle name="Millares 656 2 3 4 5 2" xfId="31180" xr:uid="{9A79A1BB-B0D7-46CA-9EEF-C8DA176F14A9}"/>
    <cellStyle name="Millares 656 2 3 4 6" xfId="16312" xr:uid="{C6E4E1B4-31F3-41CB-A200-CACE74BC730C}"/>
    <cellStyle name="Millares 656 2 3 4 6 2" xfId="37815" xr:uid="{71B26F16-DE87-45BA-A140-BF2AB68665DA}"/>
    <cellStyle name="Millares 656 2 3 4 7" xfId="22917" xr:uid="{BDB84E17-EAF5-42F9-BC17-7F7ED7752B42}"/>
    <cellStyle name="Millares 656 2 3 4 8" xfId="44420" xr:uid="{1D2BAA0E-6FB2-40CA-B278-50DBA87B07BE}"/>
    <cellStyle name="Millares 656 2 3 5" xfId="2098" xr:uid="{40BD71E5-7466-4C75-87EB-33D88491E22E}"/>
    <cellStyle name="Millares 656 2 3 5 2" xfId="10364" xr:uid="{286FEE7C-4295-4D1A-85FB-1CFCE9BBCB1F}"/>
    <cellStyle name="Millares 656 2 3 5 2 2" xfId="31867" xr:uid="{9D579AA8-4FF2-47A9-BA9B-FA687459783C}"/>
    <cellStyle name="Millares 656 2 3 5 3" xfId="16999" xr:uid="{F180D63A-2E3C-4087-BD00-62C32DCDB247}"/>
    <cellStyle name="Millares 656 2 3 5 3 2" xfId="38502" xr:uid="{8752E851-B3F8-4885-9A82-0007AA3189B7}"/>
    <cellStyle name="Millares 656 2 3 5 4" xfId="23604" xr:uid="{DEF0ECE7-7ADB-449C-B293-6786DFF78D22}"/>
    <cellStyle name="Millares 656 2 3 5 5" xfId="45107" xr:uid="{0DD1B815-1B75-4EF5-BD93-2204577E979A}"/>
    <cellStyle name="Millares 656 2 3 6" xfId="2646" xr:uid="{323CB105-40D1-4676-9810-E4C61E9C5619}"/>
    <cellStyle name="Millares 656 2 3 6 2" xfId="10912" xr:uid="{EC860760-0020-49B6-A1A0-802382281D86}"/>
    <cellStyle name="Millares 656 2 3 6 2 2" xfId="32415" xr:uid="{30C9233C-F541-4189-9188-6760E404B304}"/>
    <cellStyle name="Millares 656 2 3 6 3" xfId="17547" xr:uid="{C0D8AB1C-8EBA-4C69-B0AD-A10E9541330F}"/>
    <cellStyle name="Millares 656 2 3 6 3 2" xfId="39050" xr:uid="{5BF49696-1BD8-4CA9-9900-E2228F3F12BD}"/>
    <cellStyle name="Millares 656 2 3 6 4" xfId="24152" xr:uid="{E8BB2CF6-753E-4A27-932A-6CCEE453B8FA}"/>
    <cellStyle name="Millares 656 2 3 6 5" xfId="45655" xr:uid="{68247818-36F5-4E33-8C01-202C26E1D737}"/>
    <cellStyle name="Millares 656 2 3 7" xfId="3294" xr:uid="{02305910-DC06-414C-BABF-19FD48B0F06E}"/>
    <cellStyle name="Millares 656 2 3 7 2" xfId="11560" xr:uid="{D0A4EA2F-0116-4A3B-B3C9-FCBE704FF8A7}"/>
    <cellStyle name="Millares 656 2 3 7 2 2" xfId="33063" xr:uid="{C2B4209E-7197-442E-A22F-648231AEFFC3}"/>
    <cellStyle name="Millares 656 2 3 7 3" xfId="18195" xr:uid="{7C0022A5-A9E3-4C0D-A1EF-496BE4BA6A10}"/>
    <cellStyle name="Millares 656 2 3 7 3 2" xfId="39698" xr:uid="{3CF2BB89-49E2-4537-9387-B3AB583BA03F}"/>
    <cellStyle name="Millares 656 2 3 7 4" xfId="24800" xr:uid="{759B472E-92CF-4C46-9FAA-B494D3BE4309}"/>
    <cellStyle name="Millares 656 2 3 7 5" xfId="46303" xr:uid="{D6FCC9E4-AFA8-4D6A-840D-A0400C5583AD}"/>
    <cellStyle name="Millares 656 2 3 8" xfId="4790" xr:uid="{F2ABD556-04F6-42D3-A86B-F27D210FB4D9}"/>
    <cellStyle name="Millares 656 2 3 8 2" xfId="13056" xr:uid="{A8766E58-B7A8-4472-AE13-E18CD1D4E68E}"/>
    <cellStyle name="Millares 656 2 3 8 2 2" xfId="34559" xr:uid="{84190A9D-F8C3-4878-9B8A-081B56E0BF32}"/>
    <cellStyle name="Millares 656 2 3 8 3" xfId="19691" xr:uid="{F026E0D5-04F8-41F6-95FC-7ABCD5F95120}"/>
    <cellStyle name="Millares 656 2 3 8 3 2" xfId="41194" xr:uid="{D2CA1A63-AC76-49D2-AE4B-58268602E5BC}"/>
    <cellStyle name="Millares 656 2 3 8 4" xfId="26296" xr:uid="{744155DC-1E03-47FB-AA28-631E6FE50AC2}"/>
    <cellStyle name="Millares 656 2 3 8 5" xfId="47799" xr:uid="{AF330D80-B764-4224-8F51-C09AF6F4E88F}"/>
    <cellStyle name="Millares 656 2 3 9" xfId="5433" xr:uid="{F4DB0B8E-561D-4546-8D6F-572DB8CF1265}"/>
    <cellStyle name="Millares 656 2 3 9 2" xfId="13699" xr:uid="{9777A2E8-35A8-4311-9DAC-D097068D35BE}"/>
    <cellStyle name="Millares 656 2 3 9 2 2" xfId="35202" xr:uid="{BD0DAA5D-3C11-4410-AB88-3273405747A6}"/>
    <cellStyle name="Millares 656 2 3 9 3" xfId="20334" xr:uid="{D7916D0A-5A31-48EB-A26C-4F6A1A0E2418}"/>
    <cellStyle name="Millares 656 2 3 9 3 2" xfId="41837" xr:uid="{E6747BF7-2365-4063-B405-9612AF460924}"/>
    <cellStyle name="Millares 656 2 3 9 4" xfId="26939" xr:uid="{A4717353-0FE3-48AE-9B14-AFED06600DD6}"/>
    <cellStyle name="Millares 656 2 3 9 5" xfId="48442" xr:uid="{6E8D6D19-AE6B-4449-BE35-0D05163EB619}"/>
    <cellStyle name="Millares 656 2 4" xfId="336" xr:uid="{2654B6F5-4240-48EE-8976-D253A749BAB9}"/>
    <cellStyle name="Millares 656 2 4 10" xfId="15239" xr:uid="{503F61EB-8579-4DB1-B53B-6757CA0A6E9A}"/>
    <cellStyle name="Millares 656 2 4 10 2" xfId="36742" xr:uid="{D3C29AF7-98C6-4C4B-8136-F77EF7891532}"/>
    <cellStyle name="Millares 656 2 4 11" xfId="21844" xr:uid="{C3DB0056-E373-4433-9AF4-C81C3DEE91CC}"/>
    <cellStyle name="Millares 656 2 4 12" xfId="43347" xr:uid="{81AB6F03-442D-4F99-BF73-76EC97CBA3FF}"/>
    <cellStyle name="Millares 656 2 4 2" xfId="1284" xr:uid="{0107AAF5-B19A-42BD-B074-E2D8523D876C}"/>
    <cellStyle name="Millares 656 2 4 2 2" xfId="4113" xr:uid="{0D0A3FA0-7B63-45B6-821E-7484AAF770A6}"/>
    <cellStyle name="Millares 656 2 4 2 2 2" xfId="12379" xr:uid="{CB497362-5E97-476A-90BE-4A0E4F6224B6}"/>
    <cellStyle name="Millares 656 2 4 2 2 2 2" xfId="33882" xr:uid="{9A79011F-F91E-4166-A3BA-3A8B8680AA17}"/>
    <cellStyle name="Millares 656 2 4 2 2 3" xfId="19014" xr:uid="{3945287E-48AF-47FA-B8F1-055DF51897F2}"/>
    <cellStyle name="Millares 656 2 4 2 2 3 2" xfId="40517" xr:uid="{F48BBA67-BA5B-4578-B4E0-F74D2FD44934}"/>
    <cellStyle name="Millares 656 2 4 2 2 4" xfId="25619" xr:uid="{55BF0680-27B5-40B2-BE9D-3C0B6A5DF376}"/>
    <cellStyle name="Millares 656 2 4 2 2 5" xfId="47122" xr:uid="{DB02C796-900E-4C05-BA93-49739F00ABBC}"/>
    <cellStyle name="Millares 656 2 4 2 3" xfId="6252" xr:uid="{24CEE2F8-C420-485B-87BF-43E420671624}"/>
    <cellStyle name="Millares 656 2 4 2 3 2" xfId="14518" xr:uid="{E5900A79-D729-4E23-8231-3714B4B5E07C}"/>
    <cellStyle name="Millares 656 2 4 2 3 2 2" xfId="36021" xr:uid="{1674D653-58AF-4841-8E9D-4B8FA5F85051}"/>
    <cellStyle name="Millares 656 2 4 2 3 3" xfId="21153" xr:uid="{E01E365C-E6E3-430B-82E1-B6AB154CD33C}"/>
    <cellStyle name="Millares 656 2 4 2 3 3 2" xfId="42656" xr:uid="{45DEA969-12CF-4739-8A52-58008C06B721}"/>
    <cellStyle name="Millares 656 2 4 2 3 4" xfId="27758" xr:uid="{B0EF9F0E-29C7-44AF-B52F-4E26D525CEE1}"/>
    <cellStyle name="Millares 656 2 4 2 3 5" xfId="49261" xr:uid="{74AF795B-294E-4092-8E8A-C0BF7AF57A5C}"/>
    <cellStyle name="Millares 656 2 4 2 4" xfId="7893" xr:uid="{DE2DB19F-595B-4A04-BD52-D0EC33834FB1}"/>
    <cellStyle name="Millares 656 2 4 2 4 2" xfId="29396" xr:uid="{20474185-06A0-4762-B967-B61883421D03}"/>
    <cellStyle name="Millares 656 2 4 2 5" xfId="9550" xr:uid="{848909D7-DD66-492D-80AC-694A06D664BF}"/>
    <cellStyle name="Millares 656 2 4 2 5 2" xfId="31053" xr:uid="{D6C93945-3A28-4936-9BED-36D18C384AAB}"/>
    <cellStyle name="Millares 656 2 4 2 6" xfId="16185" xr:uid="{01FBD8F6-8338-4CA0-AB5E-85ECC07AF623}"/>
    <cellStyle name="Millares 656 2 4 2 6 2" xfId="37688" xr:uid="{397BE84F-5840-4057-BA63-EF44171AA1A3}"/>
    <cellStyle name="Millares 656 2 4 2 7" xfId="22790" xr:uid="{9CF21EBD-86A4-4B5A-9920-719D9ED6B247}"/>
    <cellStyle name="Millares 656 2 4 2 8" xfId="44293" xr:uid="{7DADB7D4-921E-411F-ADB0-8969604D5638}"/>
    <cellStyle name="Millares 656 2 4 3" xfId="1971" xr:uid="{3608CD72-A672-443B-883C-0BD24FC02721}"/>
    <cellStyle name="Millares 656 2 4 3 2" xfId="10237" xr:uid="{9966F81D-13DD-45B0-808A-029ED1705488}"/>
    <cellStyle name="Millares 656 2 4 3 2 2" xfId="31740" xr:uid="{32D7DDA0-4241-4423-8BEF-214A2327DC37}"/>
    <cellStyle name="Millares 656 2 4 3 3" xfId="16872" xr:uid="{B552E405-1974-4AB5-AF5F-3436B8CAE2A9}"/>
    <cellStyle name="Millares 656 2 4 3 3 2" xfId="38375" xr:uid="{90E21976-E53C-4F3B-87DD-CF3BDF61FD72}"/>
    <cellStyle name="Millares 656 2 4 3 4" xfId="23477" xr:uid="{754336D2-EDC9-46B3-8CD1-1B537FD81DE7}"/>
    <cellStyle name="Millares 656 2 4 3 5" xfId="44980" xr:uid="{7E291E22-71F3-4193-8802-DF872B50578D}"/>
    <cellStyle name="Millares 656 2 4 4" xfId="2770" xr:uid="{E0CB4021-B179-4310-B3BB-A5D723F15523}"/>
    <cellStyle name="Millares 656 2 4 4 2" xfId="11036" xr:uid="{D2C14235-B1E2-46AF-A772-45815154E04D}"/>
    <cellStyle name="Millares 656 2 4 4 2 2" xfId="32539" xr:uid="{DE34A17A-F202-4720-83DB-CC8F5E56E782}"/>
    <cellStyle name="Millares 656 2 4 4 3" xfId="17671" xr:uid="{92A323F6-8EE0-4C3D-BE48-E8941A9B1F52}"/>
    <cellStyle name="Millares 656 2 4 4 3 2" xfId="39174" xr:uid="{C2F08A28-5E6F-407D-A712-B4920485E75C}"/>
    <cellStyle name="Millares 656 2 4 4 4" xfId="24276" xr:uid="{DD1787EE-8383-455E-BD4B-789C393EBFD5}"/>
    <cellStyle name="Millares 656 2 4 4 5" xfId="45779" xr:uid="{E4FDB472-41C2-4E72-B03F-669A8A462A78}"/>
    <cellStyle name="Millares 656 2 4 5" xfId="3167" xr:uid="{8C9DEB0D-F2F0-4E9F-B752-FD2646783B21}"/>
    <cellStyle name="Millares 656 2 4 5 2" xfId="11433" xr:uid="{E62DF974-187C-4DDC-BE31-864E3BE16F5B}"/>
    <cellStyle name="Millares 656 2 4 5 2 2" xfId="32936" xr:uid="{A9FBED9F-89D5-4FD4-AC22-45C996658F59}"/>
    <cellStyle name="Millares 656 2 4 5 3" xfId="18068" xr:uid="{33D3795B-BB5F-4B53-84BA-7288550F3A27}"/>
    <cellStyle name="Millares 656 2 4 5 3 2" xfId="39571" xr:uid="{69F607BD-5C17-4333-942E-23BF97DAF7EF}"/>
    <cellStyle name="Millares 656 2 4 5 4" xfId="24673" xr:uid="{D5805458-9ED3-4BB5-ACC8-D44161F9C071}"/>
    <cellStyle name="Millares 656 2 4 5 5" xfId="46176" xr:uid="{A95BE23F-32DA-4836-8B1C-DF1E066DC47E}"/>
    <cellStyle name="Millares 656 2 4 6" xfId="4914" xr:uid="{0E442DEB-343A-42F6-A430-144E3B117D7F}"/>
    <cellStyle name="Millares 656 2 4 6 2" xfId="13180" xr:uid="{5AC43305-6807-480D-9CEA-0BE766ED8423}"/>
    <cellStyle name="Millares 656 2 4 6 2 2" xfId="34683" xr:uid="{B549B69E-3184-49EE-857D-1CC6551F6426}"/>
    <cellStyle name="Millares 656 2 4 6 3" xfId="19815" xr:uid="{A0CF591D-C35D-412F-B220-B1228E16D9B0}"/>
    <cellStyle name="Millares 656 2 4 6 3 2" xfId="41318" xr:uid="{BA75F102-0DB5-4A01-B297-607A2190D309}"/>
    <cellStyle name="Millares 656 2 4 6 4" xfId="26420" xr:uid="{85E823EA-791D-4332-895C-12D6DF69781E}"/>
    <cellStyle name="Millares 656 2 4 6 5" xfId="47923" xr:uid="{01E44B28-90BB-4FE6-8CAC-CFF50F3C3350}"/>
    <cellStyle name="Millares 656 2 4 7" xfId="5306" xr:uid="{73D3DDFC-BE97-4F2E-B973-2B2E521237D1}"/>
    <cellStyle name="Millares 656 2 4 7 2" xfId="13572" xr:uid="{4826D65C-9E09-456D-BD28-1FB73206ECD0}"/>
    <cellStyle name="Millares 656 2 4 7 2 2" xfId="35075" xr:uid="{33551349-5974-4117-9D57-222EBC92C8C6}"/>
    <cellStyle name="Millares 656 2 4 7 3" xfId="20207" xr:uid="{4C9BAC13-4CEC-4803-94C7-EAF7AA5882C6}"/>
    <cellStyle name="Millares 656 2 4 7 3 2" xfId="41710" xr:uid="{67E0F42A-117F-4B95-BE2D-11140BD15FEA}"/>
    <cellStyle name="Millares 656 2 4 7 4" xfId="26812" xr:uid="{B90EE9EC-654B-4216-98FF-8D48A4ED7570}"/>
    <cellStyle name="Millares 656 2 4 7 5" xfId="48315" xr:uid="{3B7341B1-D7F9-4AFD-9BE6-A7474B58D4D3}"/>
    <cellStyle name="Millares 656 2 4 8" xfId="6947" xr:uid="{55A12725-6C9D-4208-8A87-3D3EFA3D17AD}"/>
    <cellStyle name="Millares 656 2 4 8 2" xfId="28450" xr:uid="{C5FA4FEF-FB4E-47C2-8EEB-FE8CC1081BFC}"/>
    <cellStyle name="Millares 656 2 4 9" xfId="8603" xr:uid="{3CC5BFE5-9F03-4CB0-A64D-D16AF549631D}"/>
    <cellStyle name="Millares 656 2 4 9 2" xfId="30106" xr:uid="{C070F40D-7C2C-45A0-8BB1-FC73CFD7FCC4}"/>
    <cellStyle name="Millares 656 2 5" xfId="620" xr:uid="{4A370FC1-2876-424D-B378-59EDB01A4388}"/>
    <cellStyle name="Millares 656 2 5 10" xfId="43629" xr:uid="{CB9227EA-31B3-4CA0-B047-46479E6D8469}"/>
    <cellStyle name="Millares 656 2 5 2" xfId="1566" xr:uid="{DED15086-C4D0-44D7-B833-AA1F05519483}"/>
    <cellStyle name="Millares 656 2 5 2 2" xfId="4395" xr:uid="{E7F23060-BAFB-4B36-AB2A-BC66F94FCC83}"/>
    <cellStyle name="Millares 656 2 5 2 2 2" xfId="12661" xr:uid="{F881F678-50F8-432F-B115-20B7CF08B7C3}"/>
    <cellStyle name="Millares 656 2 5 2 2 2 2" xfId="34164" xr:uid="{88F2A04E-6A32-4D76-ACF1-D04416DD35D9}"/>
    <cellStyle name="Millares 656 2 5 2 2 3" xfId="19296" xr:uid="{AE9DF5BE-D6FA-4794-936A-2952C74C66D2}"/>
    <cellStyle name="Millares 656 2 5 2 2 3 2" xfId="40799" xr:uid="{3101C233-95E5-4E96-9797-F3A352F450FF}"/>
    <cellStyle name="Millares 656 2 5 2 2 4" xfId="25901" xr:uid="{ADA5267B-001C-4529-B8D0-AFE3D3011168}"/>
    <cellStyle name="Millares 656 2 5 2 2 5" xfId="47404" xr:uid="{3581A216-A02F-43F7-9DDC-AA5E23AA8D5D}"/>
    <cellStyle name="Millares 656 2 5 2 3" xfId="6534" xr:uid="{8D8875D2-08AD-48E0-B971-AC55C10CDB32}"/>
    <cellStyle name="Millares 656 2 5 2 3 2" xfId="14800" xr:uid="{2501379C-37CE-45EB-BE82-0AF50D7BF766}"/>
    <cellStyle name="Millares 656 2 5 2 3 2 2" xfId="36303" xr:uid="{99D3EB9B-E746-4E24-8180-45FFFF700F53}"/>
    <cellStyle name="Millares 656 2 5 2 3 3" xfId="21435" xr:uid="{B845B62D-1415-4550-ABB5-A3B0D98E759A}"/>
    <cellStyle name="Millares 656 2 5 2 3 3 2" xfId="42938" xr:uid="{55F38B59-FF6A-4122-90C8-C5CAB6E8F695}"/>
    <cellStyle name="Millares 656 2 5 2 3 4" xfId="28040" xr:uid="{C427F1C2-D8F3-4893-9FD8-7F961F13F27E}"/>
    <cellStyle name="Millares 656 2 5 2 3 5" xfId="49543" xr:uid="{794C3192-07EE-4CA9-96DC-B7AEE27639E5}"/>
    <cellStyle name="Millares 656 2 5 2 4" xfId="8175" xr:uid="{A5463D8A-1F7A-49DB-99E0-560684C35061}"/>
    <cellStyle name="Millares 656 2 5 2 4 2" xfId="29678" xr:uid="{DF323A06-4E7C-4711-8690-FFA1137A3CF3}"/>
    <cellStyle name="Millares 656 2 5 2 5" xfId="9832" xr:uid="{B911B4DD-BE95-4FA9-BEDA-01E5988E8164}"/>
    <cellStyle name="Millares 656 2 5 2 5 2" xfId="31335" xr:uid="{90C8E681-C087-4360-962C-E4C85895B618}"/>
    <cellStyle name="Millares 656 2 5 2 6" xfId="16467" xr:uid="{A20A2903-85C8-424C-82EB-C9FBB229F352}"/>
    <cellStyle name="Millares 656 2 5 2 6 2" xfId="37970" xr:uid="{E3D3B94E-5500-4F2E-9792-7FD4082C110B}"/>
    <cellStyle name="Millares 656 2 5 2 7" xfId="23072" xr:uid="{4D1ACB2D-0CC1-4DFB-BFC5-E9BC3C613C6D}"/>
    <cellStyle name="Millares 656 2 5 2 8" xfId="44575" xr:uid="{979B0AFE-DC17-418C-8DE2-9F815698FDF2}"/>
    <cellStyle name="Millares 656 2 5 3" xfId="2253" xr:uid="{0D155FA8-80E1-4888-8747-67BA261E3715}"/>
    <cellStyle name="Millares 656 2 5 3 2" xfId="10519" xr:uid="{15DD5A6C-60B7-4F52-A0E4-5CF3BAA835E6}"/>
    <cellStyle name="Millares 656 2 5 3 2 2" xfId="32022" xr:uid="{7270EAAD-847E-4CEE-A27B-CAD34534FD43}"/>
    <cellStyle name="Millares 656 2 5 3 3" xfId="17154" xr:uid="{430AC7A2-6106-4A4F-8B56-870C40CA64CA}"/>
    <cellStyle name="Millares 656 2 5 3 3 2" xfId="38657" xr:uid="{5D1FD985-39C4-47AF-A0B1-368E4AC5BCF8}"/>
    <cellStyle name="Millares 656 2 5 3 4" xfId="23759" xr:uid="{4E9DAF29-71A3-4D5C-9EBD-7F89E9BCD146}"/>
    <cellStyle name="Millares 656 2 5 3 5" xfId="45262" xr:uid="{66070B68-0640-4B10-8762-1AFE7F6017A7}"/>
    <cellStyle name="Millares 656 2 5 4" xfId="3449" xr:uid="{4F826D69-A500-4DB5-AA11-FBA1720AC39F}"/>
    <cellStyle name="Millares 656 2 5 4 2" xfId="11715" xr:uid="{1C464689-067B-4EE6-ADFC-FF0A856B7F22}"/>
    <cellStyle name="Millares 656 2 5 4 2 2" xfId="33218" xr:uid="{71590029-5A90-47A8-BB73-860137F5F3E0}"/>
    <cellStyle name="Millares 656 2 5 4 3" xfId="18350" xr:uid="{64B151C2-A178-4C92-8F2D-60EA87515176}"/>
    <cellStyle name="Millares 656 2 5 4 3 2" xfId="39853" xr:uid="{91B11CE6-BBEA-48B9-87FA-B547994FAC4F}"/>
    <cellStyle name="Millares 656 2 5 4 4" xfId="24955" xr:uid="{4D288657-9EF9-4F92-81DB-99616C3278C8}"/>
    <cellStyle name="Millares 656 2 5 4 5" xfId="46458" xr:uid="{C1D586B6-FE2D-493E-8D43-79EE1BC40E73}"/>
    <cellStyle name="Millares 656 2 5 5" xfId="5588" xr:uid="{4342DA69-CF03-478A-935E-5017CAF4FA63}"/>
    <cellStyle name="Millares 656 2 5 5 2" xfId="13854" xr:uid="{239E14CE-5A6A-49E2-8D5B-81B4D05004EA}"/>
    <cellStyle name="Millares 656 2 5 5 2 2" xfId="35357" xr:uid="{DEC8D3BE-F3F7-4EBC-AFA8-D78CFC6D074A}"/>
    <cellStyle name="Millares 656 2 5 5 3" xfId="20489" xr:uid="{29E5BCF6-621C-4A11-8AF4-0B50B3251008}"/>
    <cellStyle name="Millares 656 2 5 5 3 2" xfId="41992" xr:uid="{22865A6C-4326-422B-8986-0967A204F573}"/>
    <cellStyle name="Millares 656 2 5 5 4" xfId="27094" xr:uid="{08393ECB-6786-43ED-BCE7-2B617C8A77C2}"/>
    <cellStyle name="Millares 656 2 5 5 5" xfId="48597" xr:uid="{D25DE86E-3C8F-4ACE-8D3F-7FAD9E439691}"/>
    <cellStyle name="Millares 656 2 5 6" xfId="7229" xr:uid="{4A165B08-412A-452D-9329-33A565EB864C}"/>
    <cellStyle name="Millares 656 2 5 6 2" xfId="28732" xr:uid="{DDD32951-0FF3-455A-B5A0-F342E3B17DF8}"/>
    <cellStyle name="Millares 656 2 5 7" xfId="8886" xr:uid="{D7325491-8B99-48C6-AA16-4F2F64D06E6D}"/>
    <cellStyle name="Millares 656 2 5 7 2" xfId="30389" xr:uid="{C879F67C-7B2B-4C43-8E84-C496EED26D51}"/>
    <cellStyle name="Millares 656 2 5 8" xfId="15521" xr:uid="{F9B1EB9A-600A-4D97-8A7F-7E4FB2A624C0}"/>
    <cellStyle name="Millares 656 2 5 8 2" xfId="37024" xr:uid="{DBA4BB57-869A-4A7F-8444-D31F445E3F17}"/>
    <cellStyle name="Millares 656 2 5 9" xfId="22126" xr:uid="{20DD3438-AC7F-4632-82C2-BF5E20F9D9D9}"/>
    <cellStyle name="Millares 656 2 6" xfId="888" xr:uid="{0DF8EF5C-B690-472F-9A0C-D0093F8083F4}"/>
    <cellStyle name="Millares 656 2 6 2" xfId="3717" xr:uid="{EB59E770-C564-4CA3-8683-5F0F53D15B19}"/>
    <cellStyle name="Millares 656 2 6 2 2" xfId="11983" xr:uid="{31A23400-61A1-467D-BF46-B0D5C45EBE20}"/>
    <cellStyle name="Millares 656 2 6 2 2 2" xfId="33486" xr:uid="{2D9D376F-1080-4D8E-90D9-25AC05AF8EAD}"/>
    <cellStyle name="Millares 656 2 6 2 3" xfId="18618" xr:uid="{1E206AE5-16A2-4574-86AD-47CB7630C808}"/>
    <cellStyle name="Millares 656 2 6 2 3 2" xfId="40121" xr:uid="{0274B78F-A2B0-48E3-A330-0CD731B6D4A2}"/>
    <cellStyle name="Millares 656 2 6 2 4" xfId="25223" xr:uid="{1C2E4600-3A2E-4683-A15E-FB263E81EB67}"/>
    <cellStyle name="Millares 656 2 6 2 5" xfId="46726" xr:uid="{BA0DC18B-ABF1-4CB0-8042-9F8C64F5A0F0}"/>
    <cellStyle name="Millares 656 2 6 3" xfId="5856" xr:uid="{EF6E8532-CA8C-481B-8BAD-476AE8D16136}"/>
    <cellStyle name="Millares 656 2 6 3 2" xfId="14122" xr:uid="{29BD7611-EB67-4D4F-A03D-49631F3C8591}"/>
    <cellStyle name="Millares 656 2 6 3 2 2" xfId="35625" xr:uid="{0EBBC83F-CD48-416E-AF9E-8F48D52483BC}"/>
    <cellStyle name="Millares 656 2 6 3 3" xfId="20757" xr:uid="{023A88AD-DE52-401D-8C29-B501DA9DB7E6}"/>
    <cellStyle name="Millares 656 2 6 3 3 2" xfId="42260" xr:uid="{5A5CBEDB-22DE-4234-8E12-9D6521CDF052}"/>
    <cellStyle name="Millares 656 2 6 3 4" xfId="27362" xr:uid="{AFA438BA-F828-475B-8B81-22286BCAE401}"/>
    <cellStyle name="Millares 656 2 6 3 5" xfId="48865" xr:uid="{067C8145-B3F1-4996-BE17-EB522DF8A0E8}"/>
    <cellStyle name="Millares 656 2 6 4" xfId="7497" xr:uid="{224829CC-3973-48D1-806C-53C131FD6AB6}"/>
    <cellStyle name="Millares 656 2 6 4 2" xfId="29000" xr:uid="{21DB8287-904E-4EBB-90ED-F36341543BA1}"/>
    <cellStyle name="Millares 656 2 6 5" xfId="9154" xr:uid="{154825EA-937D-4DA9-B8F6-BC99CB66CFDA}"/>
    <cellStyle name="Millares 656 2 6 5 2" xfId="30657" xr:uid="{8FEB5075-F4EC-479B-B481-48E2824BC258}"/>
    <cellStyle name="Millares 656 2 6 6" xfId="15789" xr:uid="{192009C8-77F8-47FA-8D80-016341134F3A}"/>
    <cellStyle name="Millares 656 2 6 6 2" xfId="37292" xr:uid="{65BBDE90-A5CF-4C75-8884-74021FFA7648}"/>
    <cellStyle name="Millares 656 2 6 7" xfId="22394" xr:uid="{65B85A05-DF47-4C55-AFF3-45B4A8C3723A}"/>
    <cellStyle name="Millares 656 2 6 8" xfId="43897" xr:uid="{15532F93-F384-4B9F-9A1E-86F69F4E29A8}"/>
    <cellStyle name="Millares 656 2 7" xfId="1149" xr:uid="{02D5E60C-1606-4A5E-A753-F52D37719C30}"/>
    <cellStyle name="Millares 656 2 7 2" xfId="3978" xr:uid="{00E1A5E6-A553-4A73-B4EC-F7501C06E38E}"/>
    <cellStyle name="Millares 656 2 7 2 2" xfId="12244" xr:uid="{DF883DA5-56C0-4D21-84F0-7B92A6EB85CF}"/>
    <cellStyle name="Millares 656 2 7 2 2 2" xfId="33747" xr:uid="{C1E0FA5A-6D37-444D-ACD1-A6BF76652C67}"/>
    <cellStyle name="Millares 656 2 7 2 3" xfId="18879" xr:uid="{DDD58E57-A5CB-47F6-892C-2AE9097F33E1}"/>
    <cellStyle name="Millares 656 2 7 2 3 2" xfId="40382" xr:uid="{66192996-89FC-4ADA-93A8-42ECDEBD37C1}"/>
    <cellStyle name="Millares 656 2 7 2 4" xfId="25484" xr:uid="{4818C014-6022-4BA7-8111-DCBFB9B93EC6}"/>
    <cellStyle name="Millares 656 2 7 2 5" xfId="46987" xr:uid="{3ECB5ECF-DC80-470F-93FB-039BB4600E13}"/>
    <cellStyle name="Millares 656 2 7 3" xfId="6117" xr:uid="{EB773E8E-DA98-49E4-A076-C178D80399BB}"/>
    <cellStyle name="Millares 656 2 7 3 2" xfId="14383" xr:uid="{B4B095F6-C166-49AA-8FE9-6742072EED88}"/>
    <cellStyle name="Millares 656 2 7 3 2 2" xfId="35886" xr:uid="{1CE98EA5-2838-45A8-AC8C-183E5E4EA557}"/>
    <cellStyle name="Millares 656 2 7 3 3" xfId="21018" xr:uid="{EF21FAC1-EC1A-4DBB-AFD3-F9A81D689A55}"/>
    <cellStyle name="Millares 656 2 7 3 3 2" xfId="42521" xr:uid="{C8C57107-E280-4957-A7B5-22F589EF8562}"/>
    <cellStyle name="Millares 656 2 7 3 4" xfId="27623" xr:uid="{1920C55C-4002-44BE-B1D7-9BACCF466DAB}"/>
    <cellStyle name="Millares 656 2 7 3 5" xfId="49126" xr:uid="{E025B9BF-9B53-46BA-9C8A-32802A1C24A3}"/>
    <cellStyle name="Millares 656 2 7 4" xfId="7758" xr:uid="{285C5A17-85BC-4862-A437-FDB075DFB940}"/>
    <cellStyle name="Millares 656 2 7 4 2" xfId="29261" xr:uid="{94D7BE4C-611D-496D-99E9-4AB9394D09AB}"/>
    <cellStyle name="Millares 656 2 7 5" xfId="9415" xr:uid="{9E5F8021-622C-4C68-A4E5-75A86FABAC1C}"/>
    <cellStyle name="Millares 656 2 7 5 2" xfId="30918" xr:uid="{18143D21-BDC4-4F4E-849C-E838C9063326}"/>
    <cellStyle name="Millares 656 2 7 6" xfId="16050" xr:uid="{9317AF8C-D1FA-4494-B76A-35A4FE1D138D}"/>
    <cellStyle name="Millares 656 2 7 6 2" xfId="37553" xr:uid="{A69BDB7C-F4B0-4550-8C02-E70D5C7B856D}"/>
    <cellStyle name="Millares 656 2 7 7" xfId="22655" xr:uid="{483438EF-DE3E-4AFD-AE43-5D500420E6AB}"/>
    <cellStyle name="Millares 656 2 7 8" xfId="44158" xr:uid="{430FC774-B9BD-4935-8627-646010E173A7}"/>
    <cellStyle name="Millares 656 2 8" xfId="1837" xr:uid="{9CF37EBD-34FF-49DF-AFF4-23CEE15B9CBF}"/>
    <cellStyle name="Millares 656 2 8 2" xfId="10103" xr:uid="{70E67DA5-A440-4659-8B5C-E99CD37C79D7}"/>
    <cellStyle name="Millares 656 2 8 2 2" xfId="31606" xr:uid="{1BEDF513-3ED8-4580-AB80-A65ED955C8BB}"/>
    <cellStyle name="Millares 656 2 8 3" xfId="16738" xr:uid="{1543BF54-9499-4A93-9266-ACFBD061E549}"/>
    <cellStyle name="Millares 656 2 8 3 2" xfId="38241" xr:uid="{BF8350CE-96C6-46E7-866D-14398C89BE27}"/>
    <cellStyle name="Millares 656 2 8 4" xfId="23343" xr:uid="{BFFB81D1-5102-4C08-B222-7A0BD7E65BCB}"/>
    <cellStyle name="Millares 656 2 8 5" xfId="44846" xr:uid="{71D9A4F8-B547-4A35-822D-11C21E844B40}"/>
    <cellStyle name="Millares 656 2 9" xfId="2522" xr:uid="{E5A8D39E-2082-43B0-979A-876BBE70EA8A}"/>
    <cellStyle name="Millares 656 2 9 2" xfId="10788" xr:uid="{9F45A40A-BA5A-4BD3-9DB1-7A0E9C0BC6EC}"/>
    <cellStyle name="Millares 656 2 9 2 2" xfId="32291" xr:uid="{4016D3FB-B168-40F1-9348-080363577AB5}"/>
    <cellStyle name="Millares 656 2 9 3" xfId="17423" xr:uid="{084008C4-87E5-483A-8A01-7B0EA78FA7ED}"/>
    <cellStyle name="Millares 656 2 9 3 2" xfId="38926" xr:uid="{CC028DEA-52C0-4498-90E2-115C76CA1DBE}"/>
    <cellStyle name="Millares 656 2 9 4" xfId="24028" xr:uid="{CDF629CB-B6E1-4837-B0DB-030A8A86A2EA}"/>
    <cellStyle name="Millares 656 2 9 5" xfId="45531" xr:uid="{3E7F90B2-B1E5-4778-A9AB-9088C9F7E73B}"/>
    <cellStyle name="Millares 656 3" xfId="150" xr:uid="{E51D768A-FC55-4702-BC87-E109C24C6D6F}"/>
    <cellStyle name="Millares 656 3 10" xfId="4687" xr:uid="{C0C4F4D4-590C-4605-B8F2-3E9BD5363C47}"/>
    <cellStyle name="Millares 656 3 10 2" xfId="12953" xr:uid="{398296C6-BE64-4B8A-BB3C-6E6D9B0531D1}"/>
    <cellStyle name="Millares 656 3 10 2 2" xfId="34456" xr:uid="{25AD41B5-F996-466D-A1AB-F476A8E61B91}"/>
    <cellStyle name="Millares 656 3 10 3" xfId="19588" xr:uid="{B2F8AD1B-AEEB-41D3-A614-6CFA8C7940A2}"/>
    <cellStyle name="Millares 656 3 10 3 2" xfId="41091" xr:uid="{D79D2810-4289-4EE9-824A-1B84C8535CDA}"/>
    <cellStyle name="Millares 656 3 10 4" xfId="26193" xr:uid="{5D16012E-2357-49F4-BF30-CD942A9C544B}"/>
    <cellStyle name="Millares 656 3 10 5" xfId="47696" xr:uid="{FAF109C8-F477-4169-BF41-048C5AC415C4}"/>
    <cellStyle name="Millares 656 3 11" xfId="5190" xr:uid="{2CF4BDDB-C887-44E7-AEF8-B3BCC348C957}"/>
    <cellStyle name="Millares 656 3 11 2" xfId="13456" xr:uid="{61046D55-0D1A-46D0-8A97-A7D109B873D1}"/>
    <cellStyle name="Millares 656 3 11 2 2" xfId="34959" xr:uid="{FB4EEE03-15B7-40A9-929C-32F0FF3CAA88}"/>
    <cellStyle name="Millares 656 3 11 3" xfId="20091" xr:uid="{BBA4D02C-C275-4EB8-AFBF-8BC592CEC51E}"/>
    <cellStyle name="Millares 656 3 11 3 2" xfId="41594" xr:uid="{06E56E12-BE65-4268-A5BD-E5A5644F76C4}"/>
    <cellStyle name="Millares 656 3 11 4" xfId="26696" xr:uid="{ABE6FC38-C0E1-496B-B1DD-E20A6B48501C}"/>
    <cellStyle name="Millares 656 3 11 5" xfId="48199" xr:uid="{1861FB22-32E6-45C1-B177-910D251537C7}"/>
    <cellStyle name="Millares 656 3 12" xfId="6831" xr:uid="{D0CC6B09-76B2-4081-8157-299BE9618DB9}"/>
    <cellStyle name="Millares 656 3 12 2" xfId="28334" xr:uid="{6673BFBA-BC86-4BAA-A9D4-15A2D8B03C82}"/>
    <cellStyle name="Millares 656 3 13" xfId="8485" xr:uid="{2B900074-A75D-48D1-9F7F-662E53985BFC}"/>
    <cellStyle name="Millares 656 3 13 2" xfId="29988" xr:uid="{10DD9755-AA1A-4D51-821C-5A6142EE3344}"/>
    <cellStyle name="Millares 656 3 14" xfId="15124" xr:uid="{D4AAEBD6-52FF-4852-A3DB-E64D151C9C47}"/>
    <cellStyle name="Millares 656 3 14 2" xfId="36627" xr:uid="{5E497696-38AB-4555-9EF8-E2D77577C7D3}"/>
    <cellStyle name="Millares 656 3 15" xfId="21729" xr:uid="{FA0AA7F7-6C2B-40EE-9B5A-BE54BF0F09CE}"/>
    <cellStyle name="Millares 656 3 16" xfId="43232" xr:uid="{368DED22-09DC-413D-85F3-DB5A48A8BD02}"/>
    <cellStyle name="Millares 656 3 2" xfId="482" xr:uid="{4E8DB325-EE37-4423-A80A-3C251A7BA719}"/>
    <cellStyle name="Millares 656 3 2 10" xfId="7093" xr:uid="{217D18D8-EC18-4C61-9268-7FF019A9C81F}"/>
    <cellStyle name="Millares 656 3 2 10 2" xfId="28596" xr:uid="{3FD8EA14-EE24-4FCF-ABFE-4BC2FEEF62EE}"/>
    <cellStyle name="Millares 656 3 2 11" xfId="8749" xr:uid="{3280B502-C783-4788-B8E7-3AC7603928F9}"/>
    <cellStyle name="Millares 656 3 2 11 2" xfId="30252" xr:uid="{C79F0029-6451-45A1-87BF-5EA88F7D92F5}"/>
    <cellStyle name="Millares 656 3 2 12" xfId="15385" xr:uid="{D6E87FA7-050F-406A-B252-150AC5D0AC40}"/>
    <cellStyle name="Millares 656 3 2 12 2" xfId="36888" xr:uid="{3098DA8C-8D03-4681-BB0C-AC90771CF39F}"/>
    <cellStyle name="Millares 656 3 2 13" xfId="21990" xr:uid="{43406F31-3D60-4FBE-BF56-737B0123BC8A}"/>
    <cellStyle name="Millares 656 3 2 14" xfId="43493" xr:uid="{57A55017-FFA1-4518-9359-947DD40EC93B}"/>
    <cellStyle name="Millares 656 3 2 2" xfId="764" xr:uid="{A787B9E3-F9EC-415D-90E9-36E77D33616D}"/>
    <cellStyle name="Millares 656 3 2 2 10" xfId="15665" xr:uid="{CAD54683-E913-41F0-A431-2B80556DF752}"/>
    <cellStyle name="Millares 656 3 2 2 10 2" xfId="37168" xr:uid="{1322132A-C7C4-4F24-9CEF-38EF68CE7250}"/>
    <cellStyle name="Millares 656 3 2 2 11" xfId="22270" xr:uid="{A45817FC-1A33-427E-BA89-5DC276B924A4}"/>
    <cellStyle name="Millares 656 3 2 2 12" xfId="43773" xr:uid="{A612EA37-2229-43F0-8BDA-85C1A5E45898}"/>
    <cellStyle name="Millares 656 3 2 2 2" xfId="1710" xr:uid="{A9D97B7E-FC54-437F-87C8-22F414481D6F}"/>
    <cellStyle name="Millares 656 3 2 2 2 2" xfId="4539" xr:uid="{D14FF9C9-974B-4F34-B47D-47BDE3B03DF3}"/>
    <cellStyle name="Millares 656 3 2 2 2 2 2" xfId="12805" xr:uid="{E96C748E-1609-4C8B-8C44-E848BA9DBF3A}"/>
    <cellStyle name="Millares 656 3 2 2 2 2 2 2" xfId="34308" xr:uid="{2861C342-3CCB-4D76-B2D6-2B21589C6D51}"/>
    <cellStyle name="Millares 656 3 2 2 2 2 3" xfId="19440" xr:uid="{F61EA591-6E74-41DC-B9A9-E9A41EBB9DC9}"/>
    <cellStyle name="Millares 656 3 2 2 2 2 3 2" xfId="40943" xr:uid="{338A81EA-E135-452C-9D4F-5343603C29A2}"/>
    <cellStyle name="Millares 656 3 2 2 2 2 4" xfId="26045" xr:uid="{64EA7588-B033-4229-A6BF-7456EBC28323}"/>
    <cellStyle name="Millares 656 3 2 2 2 2 5" xfId="47548" xr:uid="{7A8369CD-EE1C-473C-9D91-1ACE5754BE4D}"/>
    <cellStyle name="Millares 656 3 2 2 2 3" xfId="6678" xr:uid="{632D7D64-0C88-4AEF-8E56-58C2CB8830AF}"/>
    <cellStyle name="Millares 656 3 2 2 2 3 2" xfId="14944" xr:uid="{E5A335D3-7DC0-4D2E-AF55-B77E5ECFAF25}"/>
    <cellStyle name="Millares 656 3 2 2 2 3 2 2" xfId="36447" xr:uid="{5A5B818D-25BA-4464-B643-62A4513846F2}"/>
    <cellStyle name="Millares 656 3 2 2 2 3 3" xfId="21579" xr:uid="{6674D5E8-9EFC-498D-A824-44014EB14C5A}"/>
    <cellStyle name="Millares 656 3 2 2 2 3 3 2" xfId="43082" xr:uid="{F35AA70D-1369-47DC-A839-996539F8F265}"/>
    <cellStyle name="Millares 656 3 2 2 2 3 4" xfId="28184" xr:uid="{9FF6CA97-5061-4EE4-BDF4-2C5E1FFD3D2A}"/>
    <cellStyle name="Millares 656 3 2 2 2 3 5" xfId="49687" xr:uid="{724B6E43-0D69-448B-911A-E34A9732CCC9}"/>
    <cellStyle name="Millares 656 3 2 2 2 4" xfId="8319" xr:uid="{5D6E7C8E-BE58-468E-81B5-9F75C0695E02}"/>
    <cellStyle name="Millares 656 3 2 2 2 4 2" xfId="29822" xr:uid="{84628716-FFC4-46C6-993C-BC852CCCFBCD}"/>
    <cellStyle name="Millares 656 3 2 2 2 5" xfId="9976" xr:uid="{624D7F8C-067E-44E5-A91C-236138245A12}"/>
    <cellStyle name="Millares 656 3 2 2 2 5 2" xfId="31479" xr:uid="{625D48A9-8571-4804-9937-5B305B67D42A}"/>
    <cellStyle name="Millares 656 3 2 2 2 6" xfId="16611" xr:uid="{C38E58C9-F504-4612-8E56-1FC18511ECEE}"/>
    <cellStyle name="Millares 656 3 2 2 2 6 2" xfId="38114" xr:uid="{DCB6E675-3B85-4A51-833A-6D49304CA460}"/>
    <cellStyle name="Millares 656 3 2 2 2 7" xfId="23216" xr:uid="{08505ED2-DEC0-49EC-9024-73F43D74C10B}"/>
    <cellStyle name="Millares 656 3 2 2 2 8" xfId="44719" xr:uid="{6B109401-3274-4DF0-A298-954C69F7C644}"/>
    <cellStyle name="Millares 656 3 2 2 3" xfId="2397" xr:uid="{65EB690C-BFBD-4EF8-9B82-5A9F3FD13366}"/>
    <cellStyle name="Millares 656 3 2 2 3 2" xfId="10663" xr:uid="{7DC75C74-2AA4-410D-8618-CEAFA87BDB4F}"/>
    <cellStyle name="Millares 656 3 2 2 3 2 2" xfId="32166" xr:uid="{139D42EE-7F01-4AFE-9EDE-BF764EBA7D17}"/>
    <cellStyle name="Millares 656 3 2 2 3 3" xfId="17298" xr:uid="{93405B45-70F1-4A2D-858B-D8408FF5F8E8}"/>
    <cellStyle name="Millares 656 3 2 2 3 3 2" xfId="38801" xr:uid="{B45936C7-18D2-49AE-BE4B-2CDD2665DF57}"/>
    <cellStyle name="Millares 656 3 2 2 3 4" xfId="23903" xr:uid="{4A51FAA5-1409-40E5-8ED6-7E429DEF22E1}"/>
    <cellStyle name="Millares 656 3 2 2 3 5" xfId="45406" xr:uid="{849387F3-6DEF-4C48-A46B-BDD7636D59E3}"/>
    <cellStyle name="Millares 656 3 2 2 4" xfId="2914" xr:uid="{808B2000-063F-4C95-A49E-9A5425959EC7}"/>
    <cellStyle name="Millares 656 3 2 2 4 2" xfId="11180" xr:uid="{DDAB503D-E8C4-438A-B7A6-A92A531BE31B}"/>
    <cellStyle name="Millares 656 3 2 2 4 2 2" xfId="32683" xr:uid="{719C7B4F-DF76-4FBB-94B4-0B1C124CAA30}"/>
    <cellStyle name="Millares 656 3 2 2 4 3" xfId="17815" xr:uid="{61C31A75-ADC0-4A90-BE38-7A4BADB1F5D3}"/>
    <cellStyle name="Millares 656 3 2 2 4 3 2" xfId="39318" xr:uid="{4867B3A7-9937-4A7E-9E39-28C1D925169A}"/>
    <cellStyle name="Millares 656 3 2 2 4 4" xfId="24420" xr:uid="{04C6C49F-EF01-4650-8BF9-BF227AECA2F5}"/>
    <cellStyle name="Millares 656 3 2 2 4 5" xfId="45923" xr:uid="{DEA08DA8-D506-402E-8B92-8CAD7FD55D17}"/>
    <cellStyle name="Millares 656 3 2 2 5" xfId="3593" xr:uid="{C2939ABB-F76B-4FA8-9FE1-C4CB5B1064D4}"/>
    <cellStyle name="Millares 656 3 2 2 5 2" xfId="11859" xr:uid="{B6A8861B-8C0B-4885-94B0-47CB2B6971C8}"/>
    <cellStyle name="Millares 656 3 2 2 5 2 2" xfId="33362" xr:uid="{4C91236D-718E-4FB8-ACC7-60755B406E94}"/>
    <cellStyle name="Millares 656 3 2 2 5 3" xfId="18494" xr:uid="{C9D0E4B1-0922-4FF0-825A-ECFC6A5E75EA}"/>
    <cellStyle name="Millares 656 3 2 2 5 3 2" xfId="39997" xr:uid="{C189049A-92FC-4534-8A41-7A8CDFB8793F}"/>
    <cellStyle name="Millares 656 3 2 2 5 4" xfId="25099" xr:uid="{53363B58-4F3F-49BD-9844-7FB361A16310}"/>
    <cellStyle name="Millares 656 3 2 2 5 5" xfId="46602" xr:uid="{B38114F3-A5D4-4D28-8ABB-99765EE16C74}"/>
    <cellStyle name="Millares 656 3 2 2 6" xfId="5058" xr:uid="{E2AE7E44-D552-4756-9C2C-FA18CF88D9BE}"/>
    <cellStyle name="Millares 656 3 2 2 6 2" xfId="13324" xr:uid="{BA95D21E-B94F-4D76-B4FD-8070C20DD50C}"/>
    <cellStyle name="Millares 656 3 2 2 6 2 2" xfId="34827" xr:uid="{3DB2F8CC-EDAA-409F-A408-F063054185FE}"/>
    <cellStyle name="Millares 656 3 2 2 6 3" xfId="19959" xr:uid="{E8D9B851-82B0-4A76-8C50-743CC7809579}"/>
    <cellStyle name="Millares 656 3 2 2 6 3 2" xfId="41462" xr:uid="{32640510-0D16-45E6-B717-67674C2B75F6}"/>
    <cellStyle name="Millares 656 3 2 2 6 4" xfId="26564" xr:uid="{5981EA57-C57A-44B3-B29D-0C124EFA4BF9}"/>
    <cellStyle name="Millares 656 3 2 2 6 5" xfId="48067" xr:uid="{70A7DE9C-B29C-4270-BCD4-047BBD37C87B}"/>
    <cellStyle name="Millares 656 3 2 2 7" xfId="5732" xr:uid="{AB9492C0-6712-47C8-A76E-ABEC14590575}"/>
    <cellStyle name="Millares 656 3 2 2 7 2" xfId="13998" xr:uid="{6D6A79AF-93C7-4675-A57D-7507BDF30734}"/>
    <cellStyle name="Millares 656 3 2 2 7 2 2" xfId="35501" xr:uid="{31648D7A-5C79-47CF-B666-CC2067F01601}"/>
    <cellStyle name="Millares 656 3 2 2 7 3" xfId="20633" xr:uid="{D39CAEEE-E5A9-43CC-B26A-84CA790BAF15}"/>
    <cellStyle name="Millares 656 3 2 2 7 3 2" xfId="42136" xr:uid="{87831357-74E0-4EF3-B0E1-2FCB9361F895}"/>
    <cellStyle name="Millares 656 3 2 2 7 4" xfId="27238" xr:uid="{011D324C-ED81-44BE-A87A-2BE56F93DF32}"/>
    <cellStyle name="Millares 656 3 2 2 7 5" xfId="48741" xr:uid="{35E876A4-2BA0-4806-86A7-9299DA6108EF}"/>
    <cellStyle name="Millares 656 3 2 2 8" xfId="7373" xr:uid="{20BCBE8B-05D0-4D2B-8213-25B47D7AD3E5}"/>
    <cellStyle name="Millares 656 3 2 2 8 2" xfId="28876" xr:uid="{7C37C969-5080-41F9-BCCD-D51FBB5532C9}"/>
    <cellStyle name="Millares 656 3 2 2 9" xfId="9030" xr:uid="{F000C287-D47D-4810-81C4-3658C0355C11}"/>
    <cellStyle name="Millares 656 3 2 2 9 2" xfId="30533" xr:uid="{084B2585-8D0A-4CCC-852A-DE66E59E88A4}"/>
    <cellStyle name="Millares 656 3 2 3" xfId="1034" xr:uid="{422F32E7-7EE4-4163-BD81-8F12DCCC8067}"/>
    <cellStyle name="Millares 656 3 2 3 2" xfId="3863" xr:uid="{176E9C2D-AB5C-4BAF-95BE-256A0DBA1237}"/>
    <cellStyle name="Millares 656 3 2 3 2 2" xfId="12129" xr:uid="{B51FE883-1BBF-42FC-B325-C2A8417B8741}"/>
    <cellStyle name="Millares 656 3 2 3 2 2 2" xfId="33632" xr:uid="{504FA7F8-8A23-478F-B750-A06D008CDF91}"/>
    <cellStyle name="Millares 656 3 2 3 2 3" xfId="18764" xr:uid="{95A97D54-0850-4D94-B77E-1A51A235B940}"/>
    <cellStyle name="Millares 656 3 2 3 2 3 2" xfId="40267" xr:uid="{59AA6998-90B6-44F3-8348-16FAAF338B8F}"/>
    <cellStyle name="Millares 656 3 2 3 2 4" xfId="25369" xr:uid="{A38CC628-CE9D-4663-86E8-805A331AB2F1}"/>
    <cellStyle name="Millares 656 3 2 3 2 5" xfId="46872" xr:uid="{31E1637B-595A-4DD4-969E-6D8215253703}"/>
    <cellStyle name="Millares 656 3 2 3 3" xfId="6002" xr:uid="{097BB268-706E-4B4A-B206-071C6D2EF746}"/>
    <cellStyle name="Millares 656 3 2 3 3 2" xfId="14268" xr:uid="{E08AC815-82DF-45F1-82FE-6C9A4E849D9C}"/>
    <cellStyle name="Millares 656 3 2 3 3 2 2" xfId="35771" xr:uid="{CEA0D5E9-7145-41DE-A55B-D6536C4B8F78}"/>
    <cellStyle name="Millares 656 3 2 3 3 3" xfId="20903" xr:uid="{0C654AC9-9033-4B7C-9713-0CFA283DB7F8}"/>
    <cellStyle name="Millares 656 3 2 3 3 3 2" xfId="42406" xr:uid="{6DE91CDF-A983-4A29-88E5-A045C23C06FE}"/>
    <cellStyle name="Millares 656 3 2 3 3 4" xfId="27508" xr:uid="{F4CD1A98-76B1-4D5F-A7FF-C34E5AF480DC}"/>
    <cellStyle name="Millares 656 3 2 3 3 5" xfId="49011" xr:uid="{CAAAE39F-D8C4-4160-811F-C18C1D2E067E}"/>
    <cellStyle name="Millares 656 3 2 3 4" xfId="7643" xr:uid="{529B3540-9120-4B52-968F-D2F8425E1F4C}"/>
    <cellStyle name="Millares 656 3 2 3 4 2" xfId="29146" xr:uid="{CB4107C5-F7B1-467A-9E16-293E6C4AA24A}"/>
    <cellStyle name="Millares 656 3 2 3 5" xfId="9300" xr:uid="{31CD217D-6B45-4C2B-B60F-E666B452BFA3}"/>
    <cellStyle name="Millares 656 3 2 3 5 2" xfId="30803" xr:uid="{5714F1E8-876D-4D68-BD68-7E31EDB4E53C}"/>
    <cellStyle name="Millares 656 3 2 3 6" xfId="15935" xr:uid="{9C6E2818-F2BB-4B1F-9DFE-B5763B703F44}"/>
    <cellStyle name="Millares 656 3 2 3 6 2" xfId="37438" xr:uid="{D52BEC67-AAE8-4818-93F5-D9A497BBF7AB}"/>
    <cellStyle name="Millares 656 3 2 3 7" xfId="22540" xr:uid="{3D83398F-8C03-4B68-855E-B27BD8C0AE0E}"/>
    <cellStyle name="Millares 656 3 2 3 8" xfId="44043" xr:uid="{9BC3DDBC-618A-465F-96D9-E3FAAEB5C324}"/>
    <cellStyle name="Millares 656 3 2 4" xfId="1430" xr:uid="{981F1833-0A0C-4269-8368-D7B09C3E1B09}"/>
    <cellStyle name="Millares 656 3 2 4 2" xfId="4259" xr:uid="{0FA65AA3-1A3F-46A9-9A90-A5C0E2427DDD}"/>
    <cellStyle name="Millares 656 3 2 4 2 2" xfId="12525" xr:uid="{22BDD483-816B-4412-86FC-169EA1B99198}"/>
    <cellStyle name="Millares 656 3 2 4 2 2 2" xfId="34028" xr:uid="{3C281C30-0A1D-434A-A809-912F99DC7AF0}"/>
    <cellStyle name="Millares 656 3 2 4 2 3" xfId="19160" xr:uid="{E4B94770-BFC0-4996-B3BA-C4E489C60EC0}"/>
    <cellStyle name="Millares 656 3 2 4 2 3 2" xfId="40663" xr:uid="{EC098D6D-E032-47D4-A143-25681EB80643}"/>
    <cellStyle name="Millares 656 3 2 4 2 4" xfId="25765" xr:uid="{7D27B9D8-9D46-41AA-9AEF-C945DB813770}"/>
    <cellStyle name="Millares 656 3 2 4 2 5" xfId="47268" xr:uid="{2AA8CE54-2402-46E9-A005-B6DC9FEB4963}"/>
    <cellStyle name="Millares 656 3 2 4 3" xfId="6398" xr:uid="{FA668431-2C4C-40B7-A115-6862F80C3229}"/>
    <cellStyle name="Millares 656 3 2 4 3 2" xfId="14664" xr:uid="{BBE94111-980A-40BD-95C4-33A1192DC24F}"/>
    <cellStyle name="Millares 656 3 2 4 3 2 2" xfId="36167" xr:uid="{A121D193-D035-4B49-A56C-2267E68228D2}"/>
    <cellStyle name="Millares 656 3 2 4 3 3" xfId="21299" xr:uid="{E6396B63-6AC1-4B78-94E6-D56F7B5F59B4}"/>
    <cellStyle name="Millares 656 3 2 4 3 3 2" xfId="42802" xr:uid="{12AFD287-54E0-4B00-8885-26023D81547A}"/>
    <cellStyle name="Millares 656 3 2 4 3 4" xfId="27904" xr:uid="{FCB3484F-8C65-4F6F-972B-BCCDF8E4F948}"/>
    <cellStyle name="Millares 656 3 2 4 3 5" xfId="49407" xr:uid="{C46312E8-EA11-4968-B19A-A44320597BF2}"/>
    <cellStyle name="Millares 656 3 2 4 4" xfId="8039" xr:uid="{F4A09C26-C80E-4433-8814-3D59C88786B7}"/>
    <cellStyle name="Millares 656 3 2 4 4 2" xfId="29542" xr:uid="{4FD1CA20-C869-42A7-A265-B66EDE402860}"/>
    <cellStyle name="Millares 656 3 2 4 5" xfId="9696" xr:uid="{BF733C63-733D-42DB-AF11-C220811CC43D}"/>
    <cellStyle name="Millares 656 3 2 4 5 2" xfId="31199" xr:uid="{AAA8577E-244C-4A73-8C19-E1B2303CDBAA}"/>
    <cellStyle name="Millares 656 3 2 4 6" xfId="16331" xr:uid="{B4B8E460-84B3-48C1-810C-0C3892486751}"/>
    <cellStyle name="Millares 656 3 2 4 6 2" xfId="37834" xr:uid="{EA34CAA6-C62C-4FBE-B6AD-378B79F9F48D}"/>
    <cellStyle name="Millares 656 3 2 4 7" xfId="22936" xr:uid="{E82BABE8-C470-43C6-AF1C-756A0A2B8C38}"/>
    <cellStyle name="Millares 656 3 2 4 8" xfId="44439" xr:uid="{5BA81A18-0609-4B76-8663-D9AD17008EEA}"/>
    <cellStyle name="Millares 656 3 2 5" xfId="2117" xr:uid="{8F8CD2B3-92F1-48B7-B9DD-DDD73FB2F315}"/>
    <cellStyle name="Millares 656 3 2 5 2" xfId="10383" xr:uid="{9F3FB272-9C0D-4567-A089-6B1E9029B063}"/>
    <cellStyle name="Millares 656 3 2 5 2 2" xfId="31886" xr:uid="{F5E1419F-534E-4CB8-8C74-2FDFA235AF0C}"/>
    <cellStyle name="Millares 656 3 2 5 3" xfId="17018" xr:uid="{94DE3C70-00E8-4760-B542-D20B987CA1FA}"/>
    <cellStyle name="Millares 656 3 2 5 3 2" xfId="38521" xr:uid="{74647A81-4359-4E20-A8E3-78AB4955F061}"/>
    <cellStyle name="Millares 656 3 2 5 4" xfId="23623" xr:uid="{88D2C4E5-8066-4A8B-AF3D-2FC19020B16A}"/>
    <cellStyle name="Millares 656 3 2 5 5" xfId="45126" xr:uid="{94434CC0-C9DF-4E6A-9E06-424B764011F0}"/>
    <cellStyle name="Millares 656 3 2 6" xfId="2665" xr:uid="{1D5A4C8D-D0C3-4190-91A8-50FE273E9528}"/>
    <cellStyle name="Millares 656 3 2 6 2" xfId="10931" xr:uid="{D5CF4346-B74C-4DED-BD68-EB39D76D8408}"/>
    <cellStyle name="Millares 656 3 2 6 2 2" xfId="32434" xr:uid="{E8ABDC2E-5DA0-484D-9580-0383AD41A3DB}"/>
    <cellStyle name="Millares 656 3 2 6 3" xfId="17566" xr:uid="{10B46076-682E-4905-9636-4BBE3274BB36}"/>
    <cellStyle name="Millares 656 3 2 6 3 2" xfId="39069" xr:uid="{2E15AA23-53B8-408D-9337-483FE3D75797}"/>
    <cellStyle name="Millares 656 3 2 6 4" xfId="24171" xr:uid="{C3C19167-FA53-4246-B698-FC5010850C56}"/>
    <cellStyle name="Millares 656 3 2 6 5" xfId="45674" xr:uid="{8B882841-09D0-46C3-A258-F242524E9AEB}"/>
    <cellStyle name="Millares 656 3 2 7" xfId="3313" xr:uid="{BB6A58CF-B8DE-432A-B4DC-A55DD1292CF5}"/>
    <cellStyle name="Millares 656 3 2 7 2" xfId="11579" xr:uid="{8FA47AB3-907F-46C8-9D2A-CD36134B184C}"/>
    <cellStyle name="Millares 656 3 2 7 2 2" xfId="33082" xr:uid="{E631551E-4B0E-494A-A1D3-CA70426054A9}"/>
    <cellStyle name="Millares 656 3 2 7 3" xfId="18214" xr:uid="{DEB84279-3ED9-4B64-A4E3-1E7603EF648B}"/>
    <cellStyle name="Millares 656 3 2 7 3 2" xfId="39717" xr:uid="{3EC5FDFF-9998-41C4-BBFE-A8812A8197A7}"/>
    <cellStyle name="Millares 656 3 2 7 4" xfId="24819" xr:uid="{BFCF6BFE-FA45-44EC-8446-5166FF86326F}"/>
    <cellStyle name="Millares 656 3 2 7 5" xfId="46322" xr:uid="{AE8FE2F4-B0A0-446C-BD34-63CE2BB919F4}"/>
    <cellStyle name="Millares 656 3 2 8" xfId="4809" xr:uid="{10412ACF-0A61-45E9-ADBF-F6D0AC408A9A}"/>
    <cellStyle name="Millares 656 3 2 8 2" xfId="13075" xr:uid="{32909AF2-B5AE-4EF9-BBF0-84493EBE88C6}"/>
    <cellStyle name="Millares 656 3 2 8 2 2" xfId="34578" xr:uid="{64B4CE91-839C-43DF-9465-70A6527CFF54}"/>
    <cellStyle name="Millares 656 3 2 8 3" xfId="19710" xr:uid="{7166365A-7145-4621-98C6-0DF9A1AC7EE6}"/>
    <cellStyle name="Millares 656 3 2 8 3 2" xfId="41213" xr:uid="{C9964691-EC70-4E35-9A02-256B06E6E311}"/>
    <cellStyle name="Millares 656 3 2 8 4" xfId="26315" xr:uid="{79225585-B8E9-4A33-A087-8660BBD8AC21}"/>
    <cellStyle name="Millares 656 3 2 8 5" xfId="47818" xr:uid="{2031236A-74D3-4040-B5A8-BA90763E3ABA}"/>
    <cellStyle name="Millares 656 3 2 9" xfId="5452" xr:uid="{6DC43933-9172-40C1-A6EC-3D4CE5E09BC3}"/>
    <cellStyle name="Millares 656 3 2 9 2" xfId="13718" xr:uid="{8A6336DE-1D22-422B-B389-705180880554}"/>
    <cellStyle name="Millares 656 3 2 9 2 2" xfId="35221" xr:uid="{43BAEA6F-5D59-4498-A63C-650ECC083544}"/>
    <cellStyle name="Millares 656 3 2 9 3" xfId="20353" xr:uid="{48FE7D49-5C4B-4164-B65A-9C7949457002}"/>
    <cellStyle name="Millares 656 3 2 9 3 2" xfId="41856" xr:uid="{83CFE34C-0912-4213-96DA-2FB8526996F6}"/>
    <cellStyle name="Millares 656 3 2 9 4" xfId="26958" xr:uid="{B6B3EF54-4057-4B9A-A2D5-C59880C9439D}"/>
    <cellStyle name="Millares 656 3 2 9 5" xfId="48461" xr:uid="{8A79F550-3915-400B-947E-176706B25943}"/>
    <cellStyle name="Millares 656 3 3" xfId="355" xr:uid="{CE0A7433-98F8-4FC9-ACA2-30EB1C4D93C3}"/>
    <cellStyle name="Millares 656 3 3 10" xfId="15258" xr:uid="{16E15B88-4340-45B2-8F6B-21F161B5A500}"/>
    <cellStyle name="Millares 656 3 3 10 2" xfId="36761" xr:uid="{009072D4-3F08-4474-833B-D1109EDA749C}"/>
    <cellStyle name="Millares 656 3 3 11" xfId="21863" xr:uid="{DB78C633-9B9D-4519-88B1-5548DE3FBBD0}"/>
    <cellStyle name="Millares 656 3 3 12" xfId="43366" xr:uid="{D84946AB-E25D-4013-84BF-17A793537594}"/>
    <cellStyle name="Millares 656 3 3 2" xfId="1303" xr:uid="{F0038C29-5758-4026-91AE-3CE26D2631FE}"/>
    <cellStyle name="Millares 656 3 3 2 2" xfId="4132" xr:uid="{587A1B6C-D0BE-43D6-B03F-892A13BD48F0}"/>
    <cellStyle name="Millares 656 3 3 2 2 2" xfId="12398" xr:uid="{353804BE-0359-4CB3-B1BA-052D1802F1B7}"/>
    <cellStyle name="Millares 656 3 3 2 2 2 2" xfId="33901" xr:uid="{46B96C67-05CC-4CDA-9B63-52D42CBF0180}"/>
    <cellStyle name="Millares 656 3 3 2 2 3" xfId="19033" xr:uid="{097AFFE8-E4B4-4A39-8C79-2523401E5DB8}"/>
    <cellStyle name="Millares 656 3 3 2 2 3 2" xfId="40536" xr:uid="{0004732F-42F6-4E19-AF6A-2CAB79DB9115}"/>
    <cellStyle name="Millares 656 3 3 2 2 4" xfId="25638" xr:uid="{A5BC1DC2-0018-4D01-98CC-A5593978ED31}"/>
    <cellStyle name="Millares 656 3 3 2 2 5" xfId="47141" xr:uid="{0C7535A0-58AB-4145-A5BF-DABA045764C5}"/>
    <cellStyle name="Millares 656 3 3 2 3" xfId="6271" xr:uid="{2895AA87-7F67-457A-8BF2-5A252E6704D6}"/>
    <cellStyle name="Millares 656 3 3 2 3 2" xfId="14537" xr:uid="{1EAF1262-DCDE-413B-8047-2F34F2924C21}"/>
    <cellStyle name="Millares 656 3 3 2 3 2 2" xfId="36040" xr:uid="{D12C20BC-C559-4F42-82E6-F58F112CBD84}"/>
    <cellStyle name="Millares 656 3 3 2 3 3" xfId="21172" xr:uid="{B4D70BA6-7D64-493A-942C-3E7E519D6FCF}"/>
    <cellStyle name="Millares 656 3 3 2 3 3 2" xfId="42675" xr:uid="{CEDAA38B-7394-4B3D-B552-59FF87644387}"/>
    <cellStyle name="Millares 656 3 3 2 3 4" xfId="27777" xr:uid="{889CFF83-F4A1-446F-9F65-AC0E08DF6F0C}"/>
    <cellStyle name="Millares 656 3 3 2 3 5" xfId="49280" xr:uid="{C5CBD31F-A122-4C37-9008-6C5CD3ECF344}"/>
    <cellStyle name="Millares 656 3 3 2 4" xfId="7912" xr:uid="{2BF0338D-6CB1-43E3-A47F-E04006A71540}"/>
    <cellStyle name="Millares 656 3 3 2 4 2" xfId="29415" xr:uid="{2D7D8271-2FEF-40A1-9160-D93324293AA0}"/>
    <cellStyle name="Millares 656 3 3 2 5" xfId="9569" xr:uid="{728B6EBB-E5A1-4C98-9972-8B73B43BB08F}"/>
    <cellStyle name="Millares 656 3 3 2 5 2" xfId="31072" xr:uid="{51199534-1AF4-4198-8355-06B6EE9B6081}"/>
    <cellStyle name="Millares 656 3 3 2 6" xfId="16204" xr:uid="{6B806EDA-D635-44DD-B0B5-D80347C1D951}"/>
    <cellStyle name="Millares 656 3 3 2 6 2" xfId="37707" xr:uid="{FB6C31FC-82CB-47AC-885B-AE06AB15F35B}"/>
    <cellStyle name="Millares 656 3 3 2 7" xfId="22809" xr:uid="{8003EC94-3A6E-46D4-9CD7-575F04428D16}"/>
    <cellStyle name="Millares 656 3 3 2 8" xfId="44312" xr:uid="{94A53C29-A926-4B0E-9418-E8F73CB30C8D}"/>
    <cellStyle name="Millares 656 3 3 3" xfId="1990" xr:uid="{2AB2EC59-DA53-41DA-907F-F7319D8C0C04}"/>
    <cellStyle name="Millares 656 3 3 3 2" xfId="10256" xr:uid="{EFF3AA57-E7BD-4C56-8B4C-59FF24116D3A}"/>
    <cellStyle name="Millares 656 3 3 3 2 2" xfId="31759" xr:uid="{259E01C3-17B2-4488-8311-69F0D1F61CD8}"/>
    <cellStyle name="Millares 656 3 3 3 3" xfId="16891" xr:uid="{E6618F0B-DEC0-4F8F-9912-4819F9F42795}"/>
    <cellStyle name="Millares 656 3 3 3 3 2" xfId="38394" xr:uid="{EEF0F5BC-F6CD-4F6C-8DDE-F6C6D283D33A}"/>
    <cellStyle name="Millares 656 3 3 3 4" xfId="23496" xr:uid="{CE65840B-B0DA-4FF4-86B3-50E743F948E1}"/>
    <cellStyle name="Millares 656 3 3 3 5" xfId="44999" xr:uid="{5BBCA1DF-3745-4EEF-8F94-5CBAD647345A}"/>
    <cellStyle name="Millares 656 3 3 4" xfId="2789" xr:uid="{61F512AF-9B6E-4D91-A188-906BA39886A8}"/>
    <cellStyle name="Millares 656 3 3 4 2" xfId="11055" xr:uid="{FE4C5629-6704-4174-9FEA-7A7A3EDF516B}"/>
    <cellStyle name="Millares 656 3 3 4 2 2" xfId="32558" xr:uid="{0CB70BE3-DD3D-4114-B223-ED9C01C07265}"/>
    <cellStyle name="Millares 656 3 3 4 3" xfId="17690" xr:uid="{157DB16E-C9C0-48CB-A229-B628BB389EA4}"/>
    <cellStyle name="Millares 656 3 3 4 3 2" xfId="39193" xr:uid="{B78C965E-2550-44DC-821D-9AB2E1A5BC57}"/>
    <cellStyle name="Millares 656 3 3 4 4" xfId="24295" xr:uid="{BC40C265-DA47-45B2-89B0-E6FBF4D51A9D}"/>
    <cellStyle name="Millares 656 3 3 4 5" xfId="45798" xr:uid="{FD6CABEF-359A-4173-8152-504EDB161322}"/>
    <cellStyle name="Millares 656 3 3 5" xfId="3186" xr:uid="{40C9A1E2-25AC-462B-9D99-5829D2DFE9E1}"/>
    <cellStyle name="Millares 656 3 3 5 2" xfId="11452" xr:uid="{B93514AC-64F2-4B9F-9215-A6525F1FE020}"/>
    <cellStyle name="Millares 656 3 3 5 2 2" xfId="32955" xr:uid="{F4248F10-809E-4923-9B9F-49570E9B080F}"/>
    <cellStyle name="Millares 656 3 3 5 3" xfId="18087" xr:uid="{DC276AEF-6E60-4A91-8C30-F67802824578}"/>
    <cellStyle name="Millares 656 3 3 5 3 2" xfId="39590" xr:uid="{1227FD8C-3EBD-4CE0-B405-D9230D2147F8}"/>
    <cellStyle name="Millares 656 3 3 5 4" xfId="24692" xr:uid="{9B789DC5-8CCF-4089-BDC7-D2D9B98D38DD}"/>
    <cellStyle name="Millares 656 3 3 5 5" xfId="46195" xr:uid="{CB0AF8AF-5FF3-424C-B903-C9636C7D421A}"/>
    <cellStyle name="Millares 656 3 3 6" xfId="4933" xr:uid="{94683B21-7E1B-46B2-B239-3A2ECCC9BC1A}"/>
    <cellStyle name="Millares 656 3 3 6 2" xfId="13199" xr:uid="{8D2EE1C1-A211-4AB9-85B3-FA7A65BEA016}"/>
    <cellStyle name="Millares 656 3 3 6 2 2" xfId="34702" xr:uid="{33AF66A2-8C95-41BD-9896-4D8A8088A25B}"/>
    <cellStyle name="Millares 656 3 3 6 3" xfId="19834" xr:uid="{3887E10E-4F4D-4250-A35B-68B4C7903E96}"/>
    <cellStyle name="Millares 656 3 3 6 3 2" xfId="41337" xr:uid="{DCF273EE-C48D-4B2F-B72D-896C35DD0340}"/>
    <cellStyle name="Millares 656 3 3 6 4" xfId="26439" xr:uid="{1A39DD67-F396-4309-B886-B7F07491F8AD}"/>
    <cellStyle name="Millares 656 3 3 6 5" xfId="47942" xr:uid="{8A748CE5-0B18-43DC-BA12-2873E9C20F92}"/>
    <cellStyle name="Millares 656 3 3 7" xfId="5325" xr:uid="{69DDD490-9BCE-4897-A659-388626FA02F5}"/>
    <cellStyle name="Millares 656 3 3 7 2" xfId="13591" xr:uid="{98B795B7-1655-4735-BDA1-2468B07A6607}"/>
    <cellStyle name="Millares 656 3 3 7 2 2" xfId="35094" xr:uid="{F57402BB-2FD5-4BAD-86CA-57E6640BC380}"/>
    <cellStyle name="Millares 656 3 3 7 3" xfId="20226" xr:uid="{E9705F21-37C9-4ECC-8516-F0F50C15F202}"/>
    <cellStyle name="Millares 656 3 3 7 3 2" xfId="41729" xr:uid="{1467D191-3D76-4132-9038-898437E9855D}"/>
    <cellStyle name="Millares 656 3 3 7 4" xfId="26831" xr:uid="{86502BDA-8E11-4D10-ABEC-4AAFCD44598A}"/>
    <cellStyle name="Millares 656 3 3 7 5" xfId="48334" xr:uid="{7064EC1B-AE33-40AD-BCA0-A3FE3AE5FB71}"/>
    <cellStyle name="Millares 656 3 3 8" xfId="6966" xr:uid="{F93BE79D-2ADC-4B8C-9DFB-0A4981E34CFA}"/>
    <cellStyle name="Millares 656 3 3 8 2" xfId="28469" xr:uid="{6855F0DC-37C6-4F16-9E82-25035864AA66}"/>
    <cellStyle name="Millares 656 3 3 9" xfId="8622" xr:uid="{29354EA1-CD9A-43AF-9737-37011FF4E576}"/>
    <cellStyle name="Millares 656 3 3 9 2" xfId="30125" xr:uid="{A933AD54-32B7-46DA-8A29-AA57A730A725}"/>
    <cellStyle name="Millares 656 3 4" xfId="639" xr:uid="{D40A7789-F724-4869-B669-2B94810864A3}"/>
    <cellStyle name="Millares 656 3 4 10" xfId="43648" xr:uid="{5CB448EF-6EC6-47F8-AB6A-179CF81F7287}"/>
    <cellStyle name="Millares 656 3 4 2" xfId="1585" xr:uid="{99796ACD-F415-4B5E-813B-BEE3A2A5B12F}"/>
    <cellStyle name="Millares 656 3 4 2 2" xfId="4414" xr:uid="{B73D7E7B-6BDD-447D-8946-10B9B92D7EFE}"/>
    <cellStyle name="Millares 656 3 4 2 2 2" xfId="12680" xr:uid="{D08958FF-2DDF-4592-8CF4-6F7757890E2C}"/>
    <cellStyle name="Millares 656 3 4 2 2 2 2" xfId="34183" xr:uid="{796A13A7-822E-4FF6-AEB9-EF5AE7D0D715}"/>
    <cellStyle name="Millares 656 3 4 2 2 3" xfId="19315" xr:uid="{E1CA307A-518D-416A-A001-D6AC2AE37E6E}"/>
    <cellStyle name="Millares 656 3 4 2 2 3 2" xfId="40818" xr:uid="{5EC78AFF-913B-45D3-AB2E-8C28EBD6C08F}"/>
    <cellStyle name="Millares 656 3 4 2 2 4" xfId="25920" xr:uid="{A50450CF-BF95-4882-A65F-5D3F9500DC91}"/>
    <cellStyle name="Millares 656 3 4 2 2 5" xfId="47423" xr:uid="{1DA51FAF-8604-40D1-B00E-B0B965CB2519}"/>
    <cellStyle name="Millares 656 3 4 2 3" xfId="6553" xr:uid="{B08EBDD3-3E81-42DF-9A52-5B264F594982}"/>
    <cellStyle name="Millares 656 3 4 2 3 2" xfId="14819" xr:uid="{3FA73902-C472-41F8-981E-ABB31D2274C8}"/>
    <cellStyle name="Millares 656 3 4 2 3 2 2" xfId="36322" xr:uid="{AE190C12-9148-4096-A9ED-A1A400CC4FC4}"/>
    <cellStyle name="Millares 656 3 4 2 3 3" xfId="21454" xr:uid="{4ADE62DD-CB6D-4EAD-9622-618B67F0264F}"/>
    <cellStyle name="Millares 656 3 4 2 3 3 2" xfId="42957" xr:uid="{52C54FE3-A060-4B25-B5D2-2E9FEFF0C329}"/>
    <cellStyle name="Millares 656 3 4 2 3 4" xfId="28059" xr:uid="{D105EB07-FA2C-48FF-91CD-222012B156F7}"/>
    <cellStyle name="Millares 656 3 4 2 3 5" xfId="49562" xr:uid="{773ED8A0-4FD3-4BA0-A146-40042718BF7C}"/>
    <cellStyle name="Millares 656 3 4 2 4" xfId="8194" xr:uid="{1322DC1F-20E6-4746-982E-597B6231A2A1}"/>
    <cellStyle name="Millares 656 3 4 2 4 2" xfId="29697" xr:uid="{00713B62-56E2-4923-9B4B-8E5AA2073C93}"/>
    <cellStyle name="Millares 656 3 4 2 5" xfId="9851" xr:uid="{941419E2-983D-40C7-84B6-EFEE4A015FBA}"/>
    <cellStyle name="Millares 656 3 4 2 5 2" xfId="31354" xr:uid="{3962CF77-6F17-4851-BD98-4A001577EC85}"/>
    <cellStyle name="Millares 656 3 4 2 6" xfId="16486" xr:uid="{F2639635-292D-4B20-9080-A1E49B665525}"/>
    <cellStyle name="Millares 656 3 4 2 6 2" xfId="37989" xr:uid="{A9FEEBA7-6121-4CE3-9DA7-4F89850CB0A7}"/>
    <cellStyle name="Millares 656 3 4 2 7" xfId="23091" xr:uid="{A6D9C682-A1D9-4AAF-B052-094232FE6023}"/>
    <cellStyle name="Millares 656 3 4 2 8" xfId="44594" xr:uid="{B7BF4FD4-D07A-48BA-AAB7-B2229CFFBF14}"/>
    <cellStyle name="Millares 656 3 4 3" xfId="2272" xr:uid="{B49AB3B1-A5C8-49E9-AF76-12242DCBD1D0}"/>
    <cellStyle name="Millares 656 3 4 3 2" xfId="10538" xr:uid="{74F84910-5D03-438A-8784-B10C4056D112}"/>
    <cellStyle name="Millares 656 3 4 3 2 2" xfId="32041" xr:uid="{5B6D72AA-4A5C-4B9A-8E56-D6F85401BC02}"/>
    <cellStyle name="Millares 656 3 4 3 3" xfId="17173" xr:uid="{0281FD5F-A0EF-4F9A-A0BC-66B0AB5DCB44}"/>
    <cellStyle name="Millares 656 3 4 3 3 2" xfId="38676" xr:uid="{D9CBFADA-173A-40BD-B0FD-7308912D1262}"/>
    <cellStyle name="Millares 656 3 4 3 4" xfId="23778" xr:uid="{F4733FD6-12CF-4500-B460-F6199B4A941E}"/>
    <cellStyle name="Millares 656 3 4 3 5" xfId="45281" xr:uid="{4DADC2EF-D4B0-4644-B2D1-5406477718FA}"/>
    <cellStyle name="Millares 656 3 4 4" xfId="3468" xr:uid="{5183C2A6-8F84-43EA-9AA0-F8BA979F6522}"/>
    <cellStyle name="Millares 656 3 4 4 2" xfId="11734" xr:uid="{2EC20AC1-C514-4705-9DAE-4FB9C208A66E}"/>
    <cellStyle name="Millares 656 3 4 4 2 2" xfId="33237" xr:uid="{6E30AFF1-B389-4249-96C3-2467C6157708}"/>
    <cellStyle name="Millares 656 3 4 4 3" xfId="18369" xr:uid="{D3F3BD29-81FE-455A-8E93-4C23C21D3765}"/>
    <cellStyle name="Millares 656 3 4 4 3 2" xfId="39872" xr:uid="{7A6CC1A6-2A3F-4ED9-B7CF-01D52B612458}"/>
    <cellStyle name="Millares 656 3 4 4 4" xfId="24974" xr:uid="{5CAB67C8-55E7-4BEA-9726-253DBBC01AC2}"/>
    <cellStyle name="Millares 656 3 4 4 5" xfId="46477" xr:uid="{BC359209-1432-44A0-8950-9A9C621DD052}"/>
    <cellStyle name="Millares 656 3 4 5" xfId="5607" xr:uid="{530184E4-A694-4838-9C37-95BEF740C076}"/>
    <cellStyle name="Millares 656 3 4 5 2" xfId="13873" xr:uid="{693F885C-B8C4-461F-AA38-7D11AC5C5E9D}"/>
    <cellStyle name="Millares 656 3 4 5 2 2" xfId="35376" xr:uid="{753F7186-73A2-455A-8C81-33CB8602546B}"/>
    <cellStyle name="Millares 656 3 4 5 3" xfId="20508" xr:uid="{3333D330-084E-4195-B057-53A13F7DD4CA}"/>
    <cellStyle name="Millares 656 3 4 5 3 2" xfId="42011" xr:uid="{4CC5F2E1-9C57-4D08-9FBB-0AB3E0E6DDBA}"/>
    <cellStyle name="Millares 656 3 4 5 4" xfId="27113" xr:uid="{CBBE3F5F-2C1A-4786-A47F-FA6DA6A3A567}"/>
    <cellStyle name="Millares 656 3 4 5 5" xfId="48616" xr:uid="{2CBCC514-8A3B-4110-8E96-B9E0FF1C7251}"/>
    <cellStyle name="Millares 656 3 4 6" xfId="7248" xr:uid="{5E7A6B76-E9F2-47FD-AA71-46C643E583E6}"/>
    <cellStyle name="Millares 656 3 4 6 2" xfId="28751" xr:uid="{A19F38F2-BBA9-4D86-B292-511F0CB4A4FE}"/>
    <cellStyle name="Millares 656 3 4 7" xfId="8905" xr:uid="{4AF7C1CD-24BA-41B1-B4D2-F370581FF475}"/>
    <cellStyle name="Millares 656 3 4 7 2" xfId="30408" xr:uid="{3320FE1D-BF5F-4F7C-9659-8C02D82002CA}"/>
    <cellStyle name="Millares 656 3 4 8" xfId="15540" xr:uid="{266B4240-2348-4F50-8B2C-C87F5FEFCB42}"/>
    <cellStyle name="Millares 656 3 4 8 2" xfId="37043" xr:uid="{B0AD6EF0-9688-408F-AC4D-EFFE70A2F20D}"/>
    <cellStyle name="Millares 656 3 4 9" xfId="22145" xr:uid="{506DEDCB-9EEC-4AA7-9853-B7D8010643D1}"/>
    <cellStyle name="Millares 656 3 5" xfId="907" xr:uid="{A95A8C88-A43C-4F04-B875-1BD03267AE02}"/>
    <cellStyle name="Millares 656 3 5 2" xfId="3736" xr:uid="{EFC58993-92EC-4142-9905-14A39305ABDC}"/>
    <cellStyle name="Millares 656 3 5 2 2" xfId="12002" xr:uid="{29A66AF5-14B1-43AD-B1BE-A175FFDA5159}"/>
    <cellStyle name="Millares 656 3 5 2 2 2" xfId="33505" xr:uid="{AACE66D7-8847-4C40-A88B-E1591608020D}"/>
    <cellStyle name="Millares 656 3 5 2 3" xfId="18637" xr:uid="{6915F2A5-D6D5-47F1-A532-04F020480384}"/>
    <cellStyle name="Millares 656 3 5 2 3 2" xfId="40140" xr:uid="{9CDFFCD4-CBD0-4B9D-95C0-B2E92EC0B3F1}"/>
    <cellStyle name="Millares 656 3 5 2 4" xfId="25242" xr:uid="{094D49B4-4518-4441-8CCC-5B47471C0433}"/>
    <cellStyle name="Millares 656 3 5 2 5" xfId="46745" xr:uid="{1FFF5827-0324-4BF2-9AED-289751BA4BA9}"/>
    <cellStyle name="Millares 656 3 5 3" xfId="5875" xr:uid="{8205CADA-D8DE-47C4-8B2F-F07451838805}"/>
    <cellStyle name="Millares 656 3 5 3 2" xfId="14141" xr:uid="{5502D5CC-BFE8-4338-AFEC-4AF60ABC8D49}"/>
    <cellStyle name="Millares 656 3 5 3 2 2" xfId="35644" xr:uid="{176CD01D-DE3D-4B3E-91D8-45911AA27731}"/>
    <cellStyle name="Millares 656 3 5 3 3" xfId="20776" xr:uid="{4218A11A-B67C-4CB1-B72D-F909638BA5BC}"/>
    <cellStyle name="Millares 656 3 5 3 3 2" xfId="42279" xr:uid="{89C027B6-F144-4390-A95E-3FD79370609D}"/>
    <cellStyle name="Millares 656 3 5 3 4" xfId="27381" xr:uid="{E501EE36-4102-4A70-8E9A-E86C66B71478}"/>
    <cellStyle name="Millares 656 3 5 3 5" xfId="48884" xr:uid="{3C3625B0-EF59-4A86-81B6-739B08C80CA3}"/>
    <cellStyle name="Millares 656 3 5 4" xfId="7516" xr:uid="{ED0BFE77-50D6-4E6E-A988-B970620EC36D}"/>
    <cellStyle name="Millares 656 3 5 4 2" xfId="29019" xr:uid="{C54F1AC9-2E79-45AA-80B0-17FA10EC6CF4}"/>
    <cellStyle name="Millares 656 3 5 5" xfId="9173" xr:uid="{25796096-FEBA-418B-910F-09272188467B}"/>
    <cellStyle name="Millares 656 3 5 5 2" xfId="30676" xr:uid="{EFD01AF5-1AC4-4FE3-9736-29025E2CCA6D}"/>
    <cellStyle name="Millares 656 3 5 6" xfId="15808" xr:uid="{2482963B-B881-4879-9410-E66D1942E93B}"/>
    <cellStyle name="Millares 656 3 5 6 2" xfId="37311" xr:uid="{451CA4C3-BCA4-4A7B-96EA-602D6C73501A}"/>
    <cellStyle name="Millares 656 3 5 7" xfId="22413" xr:uid="{9D443818-2AE1-4EB6-8EDD-48ACED46C825}"/>
    <cellStyle name="Millares 656 3 5 8" xfId="43916" xr:uid="{FA40A744-870B-4F86-BC27-2621F5F559E5}"/>
    <cellStyle name="Millares 656 3 6" xfId="1168" xr:uid="{367E4B0F-C373-4DD2-871F-DC98DD96C421}"/>
    <cellStyle name="Millares 656 3 6 2" xfId="3997" xr:uid="{4C6A6205-1F27-4BB0-861E-FCF8D3E973CA}"/>
    <cellStyle name="Millares 656 3 6 2 2" xfId="12263" xr:uid="{F0CC138F-A7AE-4BF7-85CD-D355E9116199}"/>
    <cellStyle name="Millares 656 3 6 2 2 2" xfId="33766" xr:uid="{B91FA592-F8FA-4ABA-B5B9-D1CF199A5DE8}"/>
    <cellStyle name="Millares 656 3 6 2 3" xfId="18898" xr:uid="{17007F88-CB4C-4C5C-86A5-DAE5D77D9C16}"/>
    <cellStyle name="Millares 656 3 6 2 3 2" xfId="40401" xr:uid="{ACEEC846-B3B7-446F-A194-007D1D56A042}"/>
    <cellStyle name="Millares 656 3 6 2 4" xfId="25503" xr:uid="{D65C4707-BA07-45B0-A118-1BD1570E6520}"/>
    <cellStyle name="Millares 656 3 6 2 5" xfId="47006" xr:uid="{3A013306-D8BA-4E3F-A47B-E281D3E2B443}"/>
    <cellStyle name="Millares 656 3 6 3" xfId="6136" xr:uid="{D01B3C09-AF7A-49AA-B5FB-047144AB1C98}"/>
    <cellStyle name="Millares 656 3 6 3 2" xfId="14402" xr:uid="{7A61E7F5-1BFD-432B-8C20-F1E05C63343B}"/>
    <cellStyle name="Millares 656 3 6 3 2 2" xfId="35905" xr:uid="{AED16546-0071-45D5-8E16-87F9ADD219B2}"/>
    <cellStyle name="Millares 656 3 6 3 3" xfId="21037" xr:uid="{4E4FF143-F885-4E70-805E-A877E76A0420}"/>
    <cellStyle name="Millares 656 3 6 3 3 2" xfId="42540" xr:uid="{87BCE1C8-796B-4BA2-BE58-B620A09415F5}"/>
    <cellStyle name="Millares 656 3 6 3 4" xfId="27642" xr:uid="{2678EF48-391A-4B40-A3CA-CCE97C3A73D0}"/>
    <cellStyle name="Millares 656 3 6 3 5" xfId="49145" xr:uid="{BD4D1B62-099C-44BF-AD12-B6D777676ADB}"/>
    <cellStyle name="Millares 656 3 6 4" xfId="7777" xr:uid="{D5056971-75BD-4219-810D-C8E25D1C7AD1}"/>
    <cellStyle name="Millares 656 3 6 4 2" xfId="29280" xr:uid="{1446A179-2B36-4BAD-859A-14B24990FC56}"/>
    <cellStyle name="Millares 656 3 6 5" xfId="9434" xr:uid="{A59A058A-C7AE-4BB2-93B2-E748652D479F}"/>
    <cellStyle name="Millares 656 3 6 5 2" xfId="30937" xr:uid="{EA9BCFD5-CEFC-4C0E-8004-E79780C1B4AD}"/>
    <cellStyle name="Millares 656 3 6 6" xfId="16069" xr:uid="{4E9E9398-C8D1-4171-AF09-E79A99CF2DE9}"/>
    <cellStyle name="Millares 656 3 6 6 2" xfId="37572" xr:uid="{3EBC36E0-014C-4FAF-9501-2317C69B6B01}"/>
    <cellStyle name="Millares 656 3 6 7" xfId="22674" xr:uid="{667F5B52-9022-4C7C-A639-D58C98BA482E}"/>
    <cellStyle name="Millares 656 3 6 8" xfId="44177" xr:uid="{5371585D-928C-43CF-8F9C-E394619708BB}"/>
    <cellStyle name="Millares 656 3 7" xfId="1856" xr:uid="{BB495050-2C8D-4DE5-94F3-4F5B005B344D}"/>
    <cellStyle name="Millares 656 3 7 2" xfId="10122" xr:uid="{561085F9-D339-4941-BC25-4149D802C03F}"/>
    <cellStyle name="Millares 656 3 7 2 2" xfId="31625" xr:uid="{929992FC-E2A2-4229-9101-01496704C2B0}"/>
    <cellStyle name="Millares 656 3 7 3" xfId="16757" xr:uid="{35B88B8B-4845-437A-A3E1-AAFDFBD4A93D}"/>
    <cellStyle name="Millares 656 3 7 3 2" xfId="38260" xr:uid="{40ECDB73-D7AA-4E53-8983-E42311A54669}"/>
    <cellStyle name="Millares 656 3 7 4" xfId="23362" xr:uid="{1B937B26-0B5E-48C5-BC08-87F923BBA915}"/>
    <cellStyle name="Millares 656 3 7 5" xfId="44865" xr:uid="{FB1FF657-9A73-4071-BF6F-046DC14B8B22}"/>
    <cellStyle name="Millares 656 3 8" xfId="2541" xr:uid="{FA3D75A1-9DDA-4821-B1A7-67D1580D4608}"/>
    <cellStyle name="Millares 656 3 8 2" xfId="10807" xr:uid="{4630388E-84C2-4BA2-A319-EC632DCFF6AA}"/>
    <cellStyle name="Millares 656 3 8 2 2" xfId="32310" xr:uid="{BDECB33A-5FD3-46F3-B4F5-DFE05A50E245}"/>
    <cellStyle name="Millares 656 3 8 3" xfId="17442" xr:uid="{0B8598A3-FD1E-4BCC-96B1-81B4F93C1E53}"/>
    <cellStyle name="Millares 656 3 8 3 2" xfId="38945" xr:uid="{BAC36A0A-1A97-428B-AD15-2E17FE1193B4}"/>
    <cellStyle name="Millares 656 3 8 4" xfId="24047" xr:uid="{6A4817A2-2C54-47DC-831E-BD9605E17319}"/>
    <cellStyle name="Millares 656 3 8 5" xfId="45550" xr:uid="{E190ED7D-7D9C-4DF6-AE82-CAE910B08006}"/>
    <cellStyle name="Millares 656 3 9" xfId="3052" xr:uid="{04997494-0A6D-481E-88AD-25BFE71DD84B}"/>
    <cellStyle name="Millares 656 3 9 2" xfId="11318" xr:uid="{E47AA66D-E8B5-417F-B630-3C2E8C491C77}"/>
    <cellStyle name="Millares 656 3 9 2 2" xfId="32821" xr:uid="{F54F42F6-2F41-455E-AEEC-50433D1934BC}"/>
    <cellStyle name="Millares 656 3 9 3" xfId="17953" xr:uid="{F97B590B-7703-41E0-BCDB-DD91D1D52A38}"/>
    <cellStyle name="Millares 656 3 9 3 2" xfId="39456" xr:uid="{E5C43A04-CF23-4AEB-B0B5-A2181162DC3E}"/>
    <cellStyle name="Millares 656 3 9 4" xfId="24558" xr:uid="{E2731CAA-8A74-4B58-A414-C13AD422AC9D}"/>
    <cellStyle name="Millares 656 3 9 5" xfId="46061" xr:uid="{922DE419-40C1-4A2A-AE1B-264113684F24}"/>
    <cellStyle name="Millares 656 4" xfId="209" xr:uid="{D234069F-4686-4539-A6E3-09538E937313}"/>
    <cellStyle name="Millares 656 4 10" xfId="4728" xr:uid="{355E5929-7821-4277-8771-2843D11AE59F}"/>
    <cellStyle name="Millares 656 4 10 2" xfId="12994" xr:uid="{4C1B3B1B-00A8-4B74-A19B-48E232493DA7}"/>
    <cellStyle name="Millares 656 4 10 2 2" xfId="34497" xr:uid="{06C2BBC0-D09F-42DD-A437-E20B511B0CCA}"/>
    <cellStyle name="Millares 656 4 10 3" xfId="19629" xr:uid="{C082AB62-E4C2-405F-B8A6-3E359199611B}"/>
    <cellStyle name="Millares 656 4 10 3 2" xfId="41132" xr:uid="{01C6824D-157C-4301-A012-8812CE356E12}"/>
    <cellStyle name="Millares 656 4 10 4" xfId="26234" xr:uid="{A7580B22-B97A-47C0-9D2C-922451466C84}"/>
    <cellStyle name="Millares 656 4 10 5" xfId="47737" xr:uid="{4A58CDA0-52A8-4C6B-930D-42D2E6F70456}"/>
    <cellStyle name="Millares 656 4 11" xfId="5231" xr:uid="{116BFA72-8206-4C62-BA3B-DC5E8FC30E91}"/>
    <cellStyle name="Millares 656 4 11 2" xfId="13497" xr:uid="{E5EA46AE-1E87-4892-81EA-A569C41EF530}"/>
    <cellStyle name="Millares 656 4 11 2 2" xfId="35000" xr:uid="{E9C03AEF-B9FD-4180-BF7F-BC2521A914E7}"/>
    <cellStyle name="Millares 656 4 11 3" xfId="20132" xr:uid="{88554C3A-EBBE-4947-B68F-D2AA45144340}"/>
    <cellStyle name="Millares 656 4 11 3 2" xfId="41635" xr:uid="{CC45605D-4719-4DA6-A577-076CFAEE928E}"/>
    <cellStyle name="Millares 656 4 11 4" xfId="26737" xr:uid="{6CC3E939-DD49-4986-942D-53683778944D}"/>
    <cellStyle name="Millares 656 4 11 5" xfId="48240" xr:uid="{E610D5E5-4269-4DF7-8B30-E9449687C4EB}"/>
    <cellStyle name="Millares 656 4 12" xfId="6872" xr:uid="{42680A96-5680-42F3-B980-C4E3CE04F959}"/>
    <cellStyle name="Millares 656 4 12 2" xfId="28375" xr:uid="{2153AF59-8562-4029-B4E2-3983B438B70A}"/>
    <cellStyle name="Millares 656 4 13" xfId="8526" xr:uid="{6E3FFFF4-F979-441C-8ADF-988D63B3EE90}"/>
    <cellStyle name="Millares 656 4 13 2" xfId="30029" xr:uid="{85DB679E-3743-4C4A-B065-16DAF924D6B3}"/>
    <cellStyle name="Millares 656 4 14" xfId="15165" xr:uid="{075AC7E9-8615-441D-AACC-36526AA201F6}"/>
    <cellStyle name="Millares 656 4 14 2" xfId="36668" xr:uid="{8473A2E4-9663-4814-BBBA-6AC1CA503649}"/>
    <cellStyle name="Millares 656 4 15" xfId="21770" xr:uid="{32FB9F5A-2FED-4569-8E3E-1628CCA9E26A}"/>
    <cellStyle name="Millares 656 4 16" xfId="43273" xr:uid="{33676F84-3EB3-4D8A-B521-D8012719D3C8}"/>
    <cellStyle name="Millares 656 4 2" xfId="524" xr:uid="{6CE0C2A0-AA85-43E7-9F85-6E533922BD5B}"/>
    <cellStyle name="Millares 656 4 2 10" xfId="7135" xr:uid="{69169D9F-26DD-4BCB-9358-F213CD33465C}"/>
    <cellStyle name="Millares 656 4 2 10 2" xfId="28638" xr:uid="{1D231329-B6E1-4F59-A2AB-0B9F450A1984}"/>
    <cellStyle name="Millares 656 4 2 11" xfId="8791" xr:uid="{04E9CE64-1736-4015-BB52-A19C38B8CCAB}"/>
    <cellStyle name="Millares 656 4 2 11 2" xfId="30294" xr:uid="{76AD20B7-857C-4B66-8966-ADB54F6C136D}"/>
    <cellStyle name="Millares 656 4 2 12" xfId="15427" xr:uid="{E4A02750-51DC-4B79-A274-A2648B6ED3C0}"/>
    <cellStyle name="Millares 656 4 2 12 2" xfId="36930" xr:uid="{C786A5C6-DB21-4EB2-81E6-204000E9DE93}"/>
    <cellStyle name="Millares 656 4 2 13" xfId="22032" xr:uid="{1BFDD41A-AEC8-46E8-B648-0B18B48AB311}"/>
    <cellStyle name="Millares 656 4 2 14" xfId="43535" xr:uid="{3E0F3035-3549-4F58-B6E7-D418AEAB7030}"/>
    <cellStyle name="Millares 656 4 2 2" xfId="806" xr:uid="{3E228830-5513-44A3-8E3B-C8243EBE07F8}"/>
    <cellStyle name="Millares 656 4 2 2 10" xfId="15707" xr:uid="{1CBBAD68-2B6E-4D1E-8E4D-BF594AE5CCF3}"/>
    <cellStyle name="Millares 656 4 2 2 10 2" xfId="37210" xr:uid="{98BDE715-4D4F-4916-9195-075A6159D774}"/>
    <cellStyle name="Millares 656 4 2 2 11" xfId="22312" xr:uid="{00930EBF-1405-4382-B488-8A0058C72059}"/>
    <cellStyle name="Millares 656 4 2 2 12" xfId="43815" xr:uid="{A4F70436-CC78-4C99-BB77-0FA8E6D834D6}"/>
    <cellStyle name="Millares 656 4 2 2 2" xfId="1752" xr:uid="{6BB4F7E6-973E-48CC-8AB2-EC32F5C0C173}"/>
    <cellStyle name="Millares 656 4 2 2 2 2" xfId="4581" xr:uid="{5806E033-45B3-49FB-BDBC-64C08C578F39}"/>
    <cellStyle name="Millares 656 4 2 2 2 2 2" xfId="12847" xr:uid="{6383DF46-E3D3-420B-A600-C170D52C74FD}"/>
    <cellStyle name="Millares 656 4 2 2 2 2 2 2" xfId="34350" xr:uid="{C02DD210-17C0-4842-BA29-35A1B966F0DD}"/>
    <cellStyle name="Millares 656 4 2 2 2 2 3" xfId="19482" xr:uid="{CF6065A3-090A-4FD0-AC52-657A8239C03C}"/>
    <cellStyle name="Millares 656 4 2 2 2 2 3 2" xfId="40985" xr:uid="{E64C753B-1BE2-497B-A886-531A6EC79490}"/>
    <cellStyle name="Millares 656 4 2 2 2 2 4" xfId="26087" xr:uid="{48505446-C801-4E3F-833F-DBD19F62437A}"/>
    <cellStyle name="Millares 656 4 2 2 2 2 5" xfId="47590" xr:uid="{BABF6C15-4815-4C89-87E2-37EB66466ED2}"/>
    <cellStyle name="Millares 656 4 2 2 2 3" xfId="6720" xr:uid="{80FB3675-29AA-4840-8892-3E5B44BD7154}"/>
    <cellStyle name="Millares 656 4 2 2 2 3 2" xfId="14986" xr:uid="{B37D7D7C-EEC3-4610-9F57-4AD254D0D021}"/>
    <cellStyle name="Millares 656 4 2 2 2 3 2 2" xfId="36489" xr:uid="{28271F25-31AE-4984-9A7C-720DADA5336D}"/>
    <cellStyle name="Millares 656 4 2 2 2 3 3" xfId="21621" xr:uid="{2804DD65-BE62-4FD1-BCCC-3847A0B48E0B}"/>
    <cellStyle name="Millares 656 4 2 2 2 3 3 2" xfId="43124" xr:uid="{7242A5F5-841C-495A-B731-CFB3E81F0E56}"/>
    <cellStyle name="Millares 656 4 2 2 2 3 4" xfId="28226" xr:uid="{8F2BC506-FA39-40C7-BDD1-03DCC34314BC}"/>
    <cellStyle name="Millares 656 4 2 2 2 3 5" xfId="49729" xr:uid="{2896A2D0-52E1-4A35-9AC5-DEEB4EC65900}"/>
    <cellStyle name="Millares 656 4 2 2 2 4" xfId="8361" xr:uid="{458AA2EA-AE20-4B64-B967-D1C5B336FFC8}"/>
    <cellStyle name="Millares 656 4 2 2 2 4 2" xfId="29864" xr:uid="{1E10D20C-71B3-4C23-8996-8EF3C8BABF38}"/>
    <cellStyle name="Millares 656 4 2 2 2 5" xfId="10018" xr:uid="{5F61C5BE-64BB-43CA-BA34-895B942ABD9E}"/>
    <cellStyle name="Millares 656 4 2 2 2 5 2" xfId="31521" xr:uid="{F00EB78C-B27B-4CF2-8E33-E9D83824D6E5}"/>
    <cellStyle name="Millares 656 4 2 2 2 6" xfId="16653" xr:uid="{481874E8-8EE1-4385-BD23-E67617468CDD}"/>
    <cellStyle name="Millares 656 4 2 2 2 6 2" xfId="38156" xr:uid="{175715D5-C6B3-4685-BC2F-82545D193D1F}"/>
    <cellStyle name="Millares 656 4 2 2 2 7" xfId="23258" xr:uid="{792DBB2F-3775-4F7B-AC8F-DDF77EA26BE3}"/>
    <cellStyle name="Millares 656 4 2 2 2 8" xfId="44761" xr:uid="{3493D324-3E3E-4EA0-B897-A2579B3D295F}"/>
    <cellStyle name="Millares 656 4 2 2 3" xfId="2439" xr:uid="{4242EF24-25EE-4ED1-A05B-C45347A4D992}"/>
    <cellStyle name="Millares 656 4 2 2 3 2" xfId="10705" xr:uid="{E8F6372A-93BF-4715-83AA-4EC553ECDBEB}"/>
    <cellStyle name="Millares 656 4 2 2 3 2 2" xfId="32208" xr:uid="{43F99BA0-80EA-43B9-87A3-19BE13BDA2DC}"/>
    <cellStyle name="Millares 656 4 2 2 3 3" xfId="17340" xr:uid="{FDCED1F1-173F-4E64-A208-78A1A3707CC5}"/>
    <cellStyle name="Millares 656 4 2 2 3 3 2" xfId="38843" xr:uid="{D5BC021D-3B5B-4D96-AA76-A880FA8D4418}"/>
    <cellStyle name="Millares 656 4 2 2 3 4" xfId="23945" xr:uid="{23034856-239B-442C-9346-9F01617277A0}"/>
    <cellStyle name="Millares 656 4 2 2 3 5" xfId="45448" xr:uid="{AA3B7FEE-7122-4E8D-9588-D83524F3FCF8}"/>
    <cellStyle name="Millares 656 4 2 2 4" xfId="2956" xr:uid="{0C0F2DBF-88FB-4BD3-B6C9-945444B5B9A1}"/>
    <cellStyle name="Millares 656 4 2 2 4 2" xfId="11222" xr:uid="{E7872C45-C1B4-4872-81AA-0136CD474C5C}"/>
    <cellStyle name="Millares 656 4 2 2 4 2 2" xfId="32725" xr:uid="{908F72CB-2B85-4F2F-9595-B174B8C00B1E}"/>
    <cellStyle name="Millares 656 4 2 2 4 3" xfId="17857" xr:uid="{0A62710A-9F16-4B24-9182-ABA5DF50E479}"/>
    <cellStyle name="Millares 656 4 2 2 4 3 2" xfId="39360" xr:uid="{0A18891A-7412-441E-9CF0-25A855AD5826}"/>
    <cellStyle name="Millares 656 4 2 2 4 4" xfId="24462" xr:uid="{B6AA31E0-A9AF-437B-8C16-308F12ADB283}"/>
    <cellStyle name="Millares 656 4 2 2 4 5" xfId="45965" xr:uid="{C34FA0C8-BA9A-4DA7-B105-AAB185488903}"/>
    <cellStyle name="Millares 656 4 2 2 5" xfId="3635" xr:uid="{FCF083C4-B8BE-427C-A3EF-CB99FC94E1CC}"/>
    <cellStyle name="Millares 656 4 2 2 5 2" xfId="11901" xr:uid="{67ADFC2A-6A6A-44DA-A9BC-ECF8D8B5345F}"/>
    <cellStyle name="Millares 656 4 2 2 5 2 2" xfId="33404" xr:uid="{222FDD21-47B4-412C-B699-5ACE3F0F077E}"/>
    <cellStyle name="Millares 656 4 2 2 5 3" xfId="18536" xr:uid="{F098B0C0-2250-4B5A-9745-E4EE286D3E6B}"/>
    <cellStyle name="Millares 656 4 2 2 5 3 2" xfId="40039" xr:uid="{E0977C5E-BB91-42DB-AC46-F896149563BB}"/>
    <cellStyle name="Millares 656 4 2 2 5 4" xfId="25141" xr:uid="{DEFBC494-8C9C-4FD6-8401-8D7805A1BB04}"/>
    <cellStyle name="Millares 656 4 2 2 5 5" xfId="46644" xr:uid="{43318E6A-0675-4F3A-A708-124F8C4FCCB2}"/>
    <cellStyle name="Millares 656 4 2 2 6" xfId="5100" xr:uid="{50CC4FA2-80AA-4B21-B29E-46FE04231A74}"/>
    <cellStyle name="Millares 656 4 2 2 6 2" xfId="13366" xr:uid="{7EA95ECB-7884-494C-8001-0AE95A3E3E17}"/>
    <cellStyle name="Millares 656 4 2 2 6 2 2" xfId="34869" xr:uid="{A628FA7C-3F79-4BEB-AB69-410A9A72AF4B}"/>
    <cellStyle name="Millares 656 4 2 2 6 3" xfId="20001" xr:uid="{4500510E-E3F3-4651-8C80-77F39DEE9618}"/>
    <cellStyle name="Millares 656 4 2 2 6 3 2" xfId="41504" xr:uid="{BF11C85C-4DB3-4683-8969-BFEE37B6AA44}"/>
    <cellStyle name="Millares 656 4 2 2 6 4" xfId="26606" xr:uid="{DEC23D26-6CCD-496F-B768-D81637A91117}"/>
    <cellStyle name="Millares 656 4 2 2 6 5" xfId="48109" xr:uid="{2B69E736-44B2-4F35-BA2D-FFEBDD256948}"/>
    <cellStyle name="Millares 656 4 2 2 7" xfId="5774" xr:uid="{5633703B-B6F3-4D49-A072-68080016CC34}"/>
    <cellStyle name="Millares 656 4 2 2 7 2" xfId="14040" xr:uid="{09B3B73C-4698-4908-BC5B-AF2CD810E224}"/>
    <cellStyle name="Millares 656 4 2 2 7 2 2" xfId="35543" xr:uid="{D6C93136-C759-401D-A2E4-50B10B25B2E1}"/>
    <cellStyle name="Millares 656 4 2 2 7 3" xfId="20675" xr:uid="{64BDD280-8853-4660-B416-8E961BACB33D}"/>
    <cellStyle name="Millares 656 4 2 2 7 3 2" xfId="42178" xr:uid="{3D51D221-5A97-45C7-A585-CA6410665CA5}"/>
    <cellStyle name="Millares 656 4 2 2 7 4" xfId="27280" xr:uid="{BBE7D4EF-91F6-4D61-A665-37A67209505D}"/>
    <cellStyle name="Millares 656 4 2 2 7 5" xfId="48783" xr:uid="{ABBFB963-6746-433C-AF74-91462009D60A}"/>
    <cellStyle name="Millares 656 4 2 2 8" xfId="7415" xr:uid="{15EC4F16-138D-4181-B3E4-F6AFED16DE2D}"/>
    <cellStyle name="Millares 656 4 2 2 8 2" xfId="28918" xr:uid="{EB4ED516-6D5E-4800-B279-2898AE40207C}"/>
    <cellStyle name="Millares 656 4 2 2 9" xfId="9072" xr:uid="{87C8AE5B-7644-4380-9DFB-E9109D6787F6}"/>
    <cellStyle name="Millares 656 4 2 2 9 2" xfId="30575" xr:uid="{1008DDC1-D45E-4BB2-96EA-597626BC4297}"/>
    <cellStyle name="Millares 656 4 2 3" xfId="1076" xr:uid="{908F27B5-2CA8-410B-8C3A-5710B24B6388}"/>
    <cellStyle name="Millares 656 4 2 3 2" xfId="3905" xr:uid="{88709216-0A51-45A2-8D3A-4486368B8A3E}"/>
    <cellStyle name="Millares 656 4 2 3 2 2" xfId="12171" xr:uid="{E2C03886-7BF8-468F-A6FD-7D959E869503}"/>
    <cellStyle name="Millares 656 4 2 3 2 2 2" xfId="33674" xr:uid="{72DDB2F3-A29A-4EF5-8CAF-93663D3C0D5D}"/>
    <cellStyle name="Millares 656 4 2 3 2 3" xfId="18806" xr:uid="{47A5ADD9-BA66-4CD2-83FA-4D0F2A6F05BD}"/>
    <cellStyle name="Millares 656 4 2 3 2 3 2" xfId="40309" xr:uid="{B81125E9-418D-4971-A09E-A6AF779EFE1F}"/>
    <cellStyle name="Millares 656 4 2 3 2 4" xfId="25411" xr:uid="{5BA688D6-B12F-42CB-A362-34C5C24F0485}"/>
    <cellStyle name="Millares 656 4 2 3 2 5" xfId="46914" xr:uid="{D2E18F6C-6E5C-4AB7-AF97-9A1543AB5AA0}"/>
    <cellStyle name="Millares 656 4 2 3 3" xfId="6044" xr:uid="{56BC4285-BD1E-449C-9388-19898021C82E}"/>
    <cellStyle name="Millares 656 4 2 3 3 2" xfId="14310" xr:uid="{5DFEF341-331C-4CC8-859C-AF89BBD7EE2E}"/>
    <cellStyle name="Millares 656 4 2 3 3 2 2" xfId="35813" xr:uid="{DF46BFC2-0FA6-40AD-9415-728B5A960733}"/>
    <cellStyle name="Millares 656 4 2 3 3 3" xfId="20945" xr:uid="{65D8302F-B114-41FF-802B-9DD6B2017AA9}"/>
    <cellStyle name="Millares 656 4 2 3 3 3 2" xfId="42448" xr:uid="{6EE053EA-F26F-49B9-AB8D-0C213DFDF3AC}"/>
    <cellStyle name="Millares 656 4 2 3 3 4" xfId="27550" xr:uid="{EBCCABCE-965A-467E-8380-B8E19B24DA47}"/>
    <cellStyle name="Millares 656 4 2 3 3 5" xfId="49053" xr:uid="{26B27FF6-91A9-4D12-B3A1-FBDD7361315B}"/>
    <cellStyle name="Millares 656 4 2 3 4" xfId="7685" xr:uid="{F021A1B3-45BA-412B-906E-9CFD40BB647A}"/>
    <cellStyle name="Millares 656 4 2 3 4 2" xfId="29188" xr:uid="{918C23FD-6B73-45D1-B4B2-A39A0F42E8AD}"/>
    <cellStyle name="Millares 656 4 2 3 5" xfId="9342" xr:uid="{2B750391-4426-4798-A732-148301C6564D}"/>
    <cellStyle name="Millares 656 4 2 3 5 2" xfId="30845" xr:uid="{B8E71E69-D3BD-430A-96EB-76046BCE653C}"/>
    <cellStyle name="Millares 656 4 2 3 6" xfId="15977" xr:uid="{0CAF7A27-EBFA-462F-8F14-CF1D145B21E8}"/>
    <cellStyle name="Millares 656 4 2 3 6 2" xfId="37480" xr:uid="{05D6471F-0F45-4B92-97C1-267A8AAEC6C9}"/>
    <cellStyle name="Millares 656 4 2 3 7" xfId="22582" xr:uid="{4E640195-4B4A-4889-9355-3D07F7DD3F52}"/>
    <cellStyle name="Millares 656 4 2 3 8" xfId="44085" xr:uid="{AE158FEA-BE81-4358-B20C-4AB3D3AF3A39}"/>
    <cellStyle name="Millares 656 4 2 4" xfId="1472" xr:uid="{5AA96F50-6CA5-466F-AEA4-C285A1D7449F}"/>
    <cellStyle name="Millares 656 4 2 4 2" xfId="4301" xr:uid="{BBB9F3CF-1D6B-4EC7-B892-E6B613DD46E4}"/>
    <cellStyle name="Millares 656 4 2 4 2 2" xfId="12567" xr:uid="{7ACE7231-C00D-4E05-B828-1D7FBF7BF52A}"/>
    <cellStyle name="Millares 656 4 2 4 2 2 2" xfId="34070" xr:uid="{B7D45B6D-F740-4B6D-8549-D8EC4278B2EF}"/>
    <cellStyle name="Millares 656 4 2 4 2 3" xfId="19202" xr:uid="{9F35CAAA-2582-40D4-9947-EDC9FE6B9CA8}"/>
    <cellStyle name="Millares 656 4 2 4 2 3 2" xfId="40705" xr:uid="{872ACB7B-11A6-4E6F-9422-717567A9E20A}"/>
    <cellStyle name="Millares 656 4 2 4 2 4" xfId="25807" xr:uid="{5B96E9CB-FDD2-4810-ACD7-D24F085BA5C1}"/>
    <cellStyle name="Millares 656 4 2 4 2 5" xfId="47310" xr:uid="{D6B15D95-A709-47DB-98CD-9E5D898F2779}"/>
    <cellStyle name="Millares 656 4 2 4 3" xfId="6440" xr:uid="{365E0E74-7A82-495F-8E72-E47FADC3C928}"/>
    <cellStyle name="Millares 656 4 2 4 3 2" xfId="14706" xr:uid="{60A67722-3AAD-409D-AA05-EB29E82C153D}"/>
    <cellStyle name="Millares 656 4 2 4 3 2 2" xfId="36209" xr:uid="{40A61968-1E33-4B40-8A43-B5EE9AA1A406}"/>
    <cellStyle name="Millares 656 4 2 4 3 3" xfId="21341" xr:uid="{03196890-432F-495C-9791-778CD4BFA73F}"/>
    <cellStyle name="Millares 656 4 2 4 3 3 2" xfId="42844" xr:uid="{874951A7-465F-457F-BBBE-338357BD17A5}"/>
    <cellStyle name="Millares 656 4 2 4 3 4" xfId="27946" xr:uid="{BD318F4F-7224-4EDE-9FAD-F175EF0993B1}"/>
    <cellStyle name="Millares 656 4 2 4 3 5" xfId="49449" xr:uid="{09108B02-31F0-42A5-832C-1284160D8010}"/>
    <cellStyle name="Millares 656 4 2 4 4" xfId="8081" xr:uid="{47F43366-1135-4D81-9D03-82DA8DFFFD14}"/>
    <cellStyle name="Millares 656 4 2 4 4 2" xfId="29584" xr:uid="{CE16E1D1-0D6C-419E-B2A7-2DF7BD063664}"/>
    <cellStyle name="Millares 656 4 2 4 5" xfId="9738" xr:uid="{7C21B4C0-AB3E-44CD-9973-4CCDD42CCE94}"/>
    <cellStyle name="Millares 656 4 2 4 5 2" xfId="31241" xr:uid="{6825E0A0-DCF2-4C77-95B2-128AA0302306}"/>
    <cellStyle name="Millares 656 4 2 4 6" xfId="16373" xr:uid="{66B159D9-72B2-464E-AFD9-D2EFFCB1D437}"/>
    <cellStyle name="Millares 656 4 2 4 6 2" xfId="37876" xr:uid="{5425D1AB-D78A-4A8C-B593-F160B2D12D27}"/>
    <cellStyle name="Millares 656 4 2 4 7" xfId="22978" xr:uid="{486F3B8F-70DC-41E1-A855-4362ABCD4664}"/>
    <cellStyle name="Millares 656 4 2 4 8" xfId="44481" xr:uid="{F7CB49B8-57C7-4A30-AE12-281239B2EDE6}"/>
    <cellStyle name="Millares 656 4 2 5" xfId="2159" xr:uid="{3BFEF823-3753-4E35-8CF8-21C5D1218A80}"/>
    <cellStyle name="Millares 656 4 2 5 2" xfId="10425" xr:uid="{0947C81B-23B1-4586-A18E-CA5A915BD7C9}"/>
    <cellStyle name="Millares 656 4 2 5 2 2" xfId="31928" xr:uid="{A19A79AD-94C1-44AA-8517-C3AE930BFB8D}"/>
    <cellStyle name="Millares 656 4 2 5 3" xfId="17060" xr:uid="{0EF2BF0E-B870-4CB5-BBC4-BDC73F71BD40}"/>
    <cellStyle name="Millares 656 4 2 5 3 2" xfId="38563" xr:uid="{5CED3696-04B2-4A8C-B7AF-0C73CF0D575A}"/>
    <cellStyle name="Millares 656 4 2 5 4" xfId="23665" xr:uid="{0B911846-62A0-45F7-8938-401D66FEE15F}"/>
    <cellStyle name="Millares 656 4 2 5 5" xfId="45168" xr:uid="{2C585769-C207-4235-B73A-7923E5BF099C}"/>
    <cellStyle name="Millares 656 4 2 6" xfId="2706" xr:uid="{7EE4EB90-926A-419C-9237-2B014E2B69F2}"/>
    <cellStyle name="Millares 656 4 2 6 2" xfId="10972" xr:uid="{9FB6787A-5871-4CF5-8DF7-2DB39320027C}"/>
    <cellStyle name="Millares 656 4 2 6 2 2" xfId="32475" xr:uid="{1BCA6D91-CAAF-41DB-AF3F-60CE58A5C94C}"/>
    <cellStyle name="Millares 656 4 2 6 3" xfId="17607" xr:uid="{98E893DD-B696-4760-8B2C-E07339FF0F14}"/>
    <cellStyle name="Millares 656 4 2 6 3 2" xfId="39110" xr:uid="{2DD9CB8F-CD9B-4CD6-B6CD-F114FF359E7E}"/>
    <cellStyle name="Millares 656 4 2 6 4" xfId="24212" xr:uid="{59B1A6A2-78EE-4437-B313-F935F05899F2}"/>
    <cellStyle name="Millares 656 4 2 6 5" xfId="45715" xr:uid="{D9792269-96FF-42E0-B293-CF6D8457A127}"/>
    <cellStyle name="Millares 656 4 2 7" xfId="3355" xr:uid="{E63E633F-2182-46EA-942A-8FF17EFCB8BB}"/>
    <cellStyle name="Millares 656 4 2 7 2" xfId="11621" xr:uid="{8194F44F-E8B6-4D24-B8C0-F64D06DCE9A9}"/>
    <cellStyle name="Millares 656 4 2 7 2 2" xfId="33124" xr:uid="{BDE44837-67AB-474D-AAD6-F3BBCF6DEBCB}"/>
    <cellStyle name="Millares 656 4 2 7 3" xfId="18256" xr:uid="{001E94C4-8A0B-4592-942F-6E628727EF32}"/>
    <cellStyle name="Millares 656 4 2 7 3 2" xfId="39759" xr:uid="{246E9947-F72B-4E8E-B82D-03D6AF5C04CA}"/>
    <cellStyle name="Millares 656 4 2 7 4" xfId="24861" xr:uid="{D1E82B88-8B55-4532-8517-51CD3F43A1F5}"/>
    <cellStyle name="Millares 656 4 2 7 5" xfId="46364" xr:uid="{562D49DA-8AA2-4B15-9812-1BA1C7D13258}"/>
    <cellStyle name="Millares 656 4 2 8" xfId="4850" xr:uid="{AE963E43-E04D-41AB-8B18-4D096337BC70}"/>
    <cellStyle name="Millares 656 4 2 8 2" xfId="13116" xr:uid="{9987E675-07CC-40A1-A974-FD074FF6BEE2}"/>
    <cellStyle name="Millares 656 4 2 8 2 2" xfId="34619" xr:uid="{D774E22C-D8AE-4ACB-ABED-0EC5A7CAC2E5}"/>
    <cellStyle name="Millares 656 4 2 8 3" xfId="19751" xr:uid="{D84E2DE2-1ED6-4487-B50E-3D31B10BC2E9}"/>
    <cellStyle name="Millares 656 4 2 8 3 2" xfId="41254" xr:uid="{B78DACAB-DFA2-47FF-81F2-A4C2FA1B83DB}"/>
    <cellStyle name="Millares 656 4 2 8 4" xfId="26356" xr:uid="{C578E292-D118-42FF-8F3E-078B5436527E}"/>
    <cellStyle name="Millares 656 4 2 8 5" xfId="47859" xr:uid="{59C7180B-1B92-4CD8-A81A-6B19B96F887A}"/>
    <cellStyle name="Millares 656 4 2 9" xfId="5494" xr:uid="{35875822-AD07-496B-A325-BB971FCF1C92}"/>
    <cellStyle name="Millares 656 4 2 9 2" xfId="13760" xr:uid="{D68764D7-421F-4A2F-9A51-DFF5A6100D03}"/>
    <cellStyle name="Millares 656 4 2 9 2 2" xfId="35263" xr:uid="{B8810865-DC59-48CC-A3CE-D70D91523B6C}"/>
    <cellStyle name="Millares 656 4 2 9 3" xfId="20395" xr:uid="{5E2354F4-25CB-444F-98AD-BD9A14C9F890}"/>
    <cellStyle name="Millares 656 4 2 9 3 2" xfId="41898" xr:uid="{F2C3177D-4976-4319-A9F5-FA8FE63ACC54}"/>
    <cellStyle name="Millares 656 4 2 9 4" xfId="27000" xr:uid="{5E9336EC-665F-4155-A35F-484CACF75EE8}"/>
    <cellStyle name="Millares 656 4 2 9 5" xfId="48503" xr:uid="{C838C129-9260-424C-BDB2-608C5AA76C90}"/>
    <cellStyle name="Millares 656 4 3" xfId="396" xr:uid="{38019158-75F5-4616-BEC9-29FFB48103F9}"/>
    <cellStyle name="Millares 656 4 3 10" xfId="15299" xr:uid="{D2B90F87-AC1F-4D63-AA05-D150DBC5F7D3}"/>
    <cellStyle name="Millares 656 4 3 10 2" xfId="36802" xr:uid="{E5FC2D23-302A-493C-AAAE-0BAA72671E5D}"/>
    <cellStyle name="Millares 656 4 3 11" xfId="21904" xr:uid="{6791A9A0-493C-4FB6-85ED-358EFC869479}"/>
    <cellStyle name="Millares 656 4 3 12" xfId="43407" xr:uid="{28B83124-A7F4-4EB7-A2F7-AF473D170CFC}"/>
    <cellStyle name="Millares 656 4 3 2" xfId="1344" xr:uid="{D622EB79-80D2-4242-B92E-EE69231C18EE}"/>
    <cellStyle name="Millares 656 4 3 2 2" xfId="4173" xr:uid="{099B652B-D64B-4692-B325-110732D48D16}"/>
    <cellStyle name="Millares 656 4 3 2 2 2" xfId="12439" xr:uid="{79095519-FD87-4196-A8DF-6833BD7F7CB2}"/>
    <cellStyle name="Millares 656 4 3 2 2 2 2" xfId="33942" xr:uid="{811F4793-C7AC-446F-87B1-7171F8FD34C9}"/>
    <cellStyle name="Millares 656 4 3 2 2 3" xfId="19074" xr:uid="{362D409C-82AC-442D-A0EF-E5F664F6E6A8}"/>
    <cellStyle name="Millares 656 4 3 2 2 3 2" xfId="40577" xr:uid="{B33A3FA9-286E-4156-9B85-FD111E224135}"/>
    <cellStyle name="Millares 656 4 3 2 2 4" xfId="25679" xr:uid="{58A9B9FE-B26A-4BFC-A28E-10D6BE268874}"/>
    <cellStyle name="Millares 656 4 3 2 2 5" xfId="47182" xr:uid="{B3091648-8CBD-4961-9FB7-A90300DA1FB1}"/>
    <cellStyle name="Millares 656 4 3 2 3" xfId="6312" xr:uid="{D90F28A3-25A3-4961-B80B-77BB9D236307}"/>
    <cellStyle name="Millares 656 4 3 2 3 2" xfId="14578" xr:uid="{66356938-4509-4D56-A9F6-025FD87C01CB}"/>
    <cellStyle name="Millares 656 4 3 2 3 2 2" xfId="36081" xr:uid="{8140D2C7-F864-4EB4-A5DF-A9E3B76D5B9E}"/>
    <cellStyle name="Millares 656 4 3 2 3 3" xfId="21213" xr:uid="{52EA28E3-97D1-4E79-9690-182AB0ECEB21}"/>
    <cellStyle name="Millares 656 4 3 2 3 3 2" xfId="42716" xr:uid="{650DF335-618E-4561-8CC5-967339DF09F7}"/>
    <cellStyle name="Millares 656 4 3 2 3 4" xfId="27818" xr:uid="{DE1D2745-6908-4603-8D9B-5A3BD9077A35}"/>
    <cellStyle name="Millares 656 4 3 2 3 5" xfId="49321" xr:uid="{179428DF-694A-4610-8689-E642583441CA}"/>
    <cellStyle name="Millares 656 4 3 2 4" xfId="7953" xr:uid="{8513C4A9-835D-42E6-8595-953DCF08BD26}"/>
    <cellStyle name="Millares 656 4 3 2 4 2" xfId="29456" xr:uid="{08B72E24-AD0D-4293-8AA3-1622588C605A}"/>
    <cellStyle name="Millares 656 4 3 2 5" xfId="9610" xr:uid="{89DFDD26-5750-458E-8823-234B43B3F74D}"/>
    <cellStyle name="Millares 656 4 3 2 5 2" xfId="31113" xr:uid="{17B17B99-F3E0-45DF-A471-8D25C32CD9C4}"/>
    <cellStyle name="Millares 656 4 3 2 6" xfId="16245" xr:uid="{C483E65E-6E70-473D-9825-E974C37FE965}"/>
    <cellStyle name="Millares 656 4 3 2 6 2" xfId="37748" xr:uid="{6F381F7B-B9ED-4DD7-9724-96F591E3CE46}"/>
    <cellStyle name="Millares 656 4 3 2 7" xfId="22850" xr:uid="{92F0E637-A1A4-452A-B8DA-9BE9F51953EC}"/>
    <cellStyle name="Millares 656 4 3 2 8" xfId="44353" xr:uid="{885588AD-0F6D-43A6-B044-10B14AD2FF19}"/>
    <cellStyle name="Millares 656 4 3 3" xfId="2031" xr:uid="{1521EB4D-F3C6-457C-9102-FB6D86911079}"/>
    <cellStyle name="Millares 656 4 3 3 2" xfId="10297" xr:uid="{A29EC96B-AE7D-40D0-A689-2CEB4AB5D475}"/>
    <cellStyle name="Millares 656 4 3 3 2 2" xfId="31800" xr:uid="{915C6916-8E2C-407D-9688-07504391B280}"/>
    <cellStyle name="Millares 656 4 3 3 3" xfId="16932" xr:uid="{A900DD06-ECDC-4388-A8E9-6CEA6C3098C8}"/>
    <cellStyle name="Millares 656 4 3 3 3 2" xfId="38435" xr:uid="{69502D47-10DC-4BDB-99EB-B82782D30E00}"/>
    <cellStyle name="Millares 656 4 3 3 4" xfId="23537" xr:uid="{2BAB7269-64D7-4639-9C34-569A59EAD1B8}"/>
    <cellStyle name="Millares 656 4 3 3 5" xfId="45040" xr:uid="{C8B9FBE1-8D91-43D9-8479-71A774A3E3BD}"/>
    <cellStyle name="Millares 656 4 3 4" xfId="2830" xr:uid="{7576846D-E9B5-4670-A933-6B01B8446FC3}"/>
    <cellStyle name="Millares 656 4 3 4 2" xfId="11096" xr:uid="{F84A7EAF-BC37-4DB7-A0C5-3E2BB7F8E393}"/>
    <cellStyle name="Millares 656 4 3 4 2 2" xfId="32599" xr:uid="{5274491A-B5D0-48C4-9B41-F833B960AA63}"/>
    <cellStyle name="Millares 656 4 3 4 3" xfId="17731" xr:uid="{550253A6-19AE-4C8A-8F83-585797C6B256}"/>
    <cellStyle name="Millares 656 4 3 4 3 2" xfId="39234" xr:uid="{73E55E2E-F18B-441B-A178-CD346FC57855}"/>
    <cellStyle name="Millares 656 4 3 4 4" xfId="24336" xr:uid="{612B41BE-69F4-453A-B737-E7ACC36FBDBD}"/>
    <cellStyle name="Millares 656 4 3 4 5" xfId="45839" xr:uid="{143A3FB3-F210-4F68-829B-0971690D66BC}"/>
    <cellStyle name="Millares 656 4 3 5" xfId="3227" xr:uid="{FF7E8E90-304A-4634-8412-B3FA019BDA11}"/>
    <cellStyle name="Millares 656 4 3 5 2" xfId="11493" xr:uid="{598866F8-E61A-40AB-A7C9-291AF6C74B41}"/>
    <cellStyle name="Millares 656 4 3 5 2 2" xfId="32996" xr:uid="{50624CB9-F9DC-446B-85CE-161338B87615}"/>
    <cellStyle name="Millares 656 4 3 5 3" xfId="18128" xr:uid="{CB1EE945-6DF3-49BC-ADAF-ACEED787CA57}"/>
    <cellStyle name="Millares 656 4 3 5 3 2" xfId="39631" xr:uid="{508F0239-0FD3-421D-8659-0FBDBEDB7CD3}"/>
    <cellStyle name="Millares 656 4 3 5 4" xfId="24733" xr:uid="{296D419B-067E-4E0C-83ED-E5609ED4C25A}"/>
    <cellStyle name="Millares 656 4 3 5 5" xfId="46236" xr:uid="{2213FC36-A89E-435D-8C93-E9E69D35BDEB}"/>
    <cellStyle name="Millares 656 4 3 6" xfId="4974" xr:uid="{D1A380D2-E195-4640-88F3-45D6DAD8EB83}"/>
    <cellStyle name="Millares 656 4 3 6 2" xfId="13240" xr:uid="{42541B15-D3FD-4D1F-A64B-3AB276571EFA}"/>
    <cellStyle name="Millares 656 4 3 6 2 2" xfId="34743" xr:uid="{815C2AB6-D031-4731-A52D-794935B2B649}"/>
    <cellStyle name="Millares 656 4 3 6 3" xfId="19875" xr:uid="{DBA8819F-4BBE-4414-9947-2AC3CA271C4F}"/>
    <cellStyle name="Millares 656 4 3 6 3 2" xfId="41378" xr:uid="{C71AFE68-A8B4-484C-85D4-28782EADF6A4}"/>
    <cellStyle name="Millares 656 4 3 6 4" xfId="26480" xr:uid="{FA5D47D5-986A-4F74-8444-12044AD76359}"/>
    <cellStyle name="Millares 656 4 3 6 5" xfId="47983" xr:uid="{2623885F-FDB6-4A11-ADC4-A5B9E862FD6A}"/>
    <cellStyle name="Millares 656 4 3 7" xfId="5366" xr:uid="{37D4C564-720F-440A-BDE2-18BB0D3B5593}"/>
    <cellStyle name="Millares 656 4 3 7 2" xfId="13632" xr:uid="{6146A947-43C7-4E78-9A65-4969A93D2CEB}"/>
    <cellStyle name="Millares 656 4 3 7 2 2" xfId="35135" xr:uid="{26298C57-781B-443C-80DF-627A6629419E}"/>
    <cellStyle name="Millares 656 4 3 7 3" xfId="20267" xr:uid="{6364A20C-9E42-4475-9A4D-9B94DD8DC15A}"/>
    <cellStyle name="Millares 656 4 3 7 3 2" xfId="41770" xr:uid="{5AF1076D-6EAE-4BA4-8F57-8C5347783946}"/>
    <cellStyle name="Millares 656 4 3 7 4" xfId="26872" xr:uid="{53CCA2BB-840C-4278-A3C2-A2B657E077CD}"/>
    <cellStyle name="Millares 656 4 3 7 5" xfId="48375" xr:uid="{F517AE05-2900-4290-A21E-06712F3AAF4B}"/>
    <cellStyle name="Millares 656 4 3 8" xfId="7007" xr:uid="{B8DA718A-F615-4933-A95D-0FF1DF08544D}"/>
    <cellStyle name="Millares 656 4 3 8 2" xfId="28510" xr:uid="{EBE2FC3D-EB3C-467A-8EBF-49E8D8B08043}"/>
    <cellStyle name="Millares 656 4 3 9" xfId="8663" xr:uid="{2DBED54C-4532-49BB-AC87-1D7DE4EE664A}"/>
    <cellStyle name="Millares 656 4 3 9 2" xfId="30166" xr:uid="{1C2B5DDE-CD6F-44F1-9A43-31D90F9AE869}"/>
    <cellStyle name="Millares 656 4 4" xfId="680" xr:uid="{F793364F-5B22-412F-B26A-86AF0CE67CEA}"/>
    <cellStyle name="Millares 656 4 4 10" xfId="43689" xr:uid="{68DA92D2-D632-4786-9DA1-CFA1DF055FD2}"/>
    <cellStyle name="Millares 656 4 4 2" xfId="1626" xr:uid="{752EA63B-991D-4430-9C52-CCE9DDA5248A}"/>
    <cellStyle name="Millares 656 4 4 2 2" xfId="4455" xr:uid="{1640D02B-50D3-4C6B-B374-4BD04A50EF97}"/>
    <cellStyle name="Millares 656 4 4 2 2 2" xfId="12721" xr:uid="{89A87357-9F07-48E5-BDB6-F5E28195A6E8}"/>
    <cellStyle name="Millares 656 4 4 2 2 2 2" xfId="34224" xr:uid="{0BAF9EC2-ED15-4125-8B55-9A635028D112}"/>
    <cellStyle name="Millares 656 4 4 2 2 3" xfId="19356" xr:uid="{95C87829-DDD5-4E31-B9C3-85F4005BF409}"/>
    <cellStyle name="Millares 656 4 4 2 2 3 2" xfId="40859" xr:uid="{3541B75D-8D8E-4404-8521-7338CAE3E43A}"/>
    <cellStyle name="Millares 656 4 4 2 2 4" xfId="25961" xr:uid="{0F605458-22C8-43B6-BB2D-2ABCE6729E67}"/>
    <cellStyle name="Millares 656 4 4 2 2 5" xfId="47464" xr:uid="{053C2E78-03AB-4A10-884A-4EA66EFA13FD}"/>
    <cellStyle name="Millares 656 4 4 2 3" xfId="6594" xr:uid="{E50ADCE8-7104-41A7-9463-37F0689F9A51}"/>
    <cellStyle name="Millares 656 4 4 2 3 2" xfId="14860" xr:uid="{4CF68419-E646-4658-A68E-C87D85EB2E93}"/>
    <cellStyle name="Millares 656 4 4 2 3 2 2" xfId="36363" xr:uid="{9667C3B5-FEC6-4D44-92B6-486E93DC52AB}"/>
    <cellStyle name="Millares 656 4 4 2 3 3" xfId="21495" xr:uid="{56AD5400-42B3-46A5-8700-097DBED0BAD0}"/>
    <cellStyle name="Millares 656 4 4 2 3 3 2" xfId="42998" xr:uid="{A69AA42D-5340-4924-ACE6-46511C9CD7AE}"/>
    <cellStyle name="Millares 656 4 4 2 3 4" xfId="28100" xr:uid="{5580F4E5-BEE7-4AE9-8059-2ECCE3629A8D}"/>
    <cellStyle name="Millares 656 4 4 2 3 5" xfId="49603" xr:uid="{45E03B41-1FD5-4652-8D0E-4B8DF330360E}"/>
    <cellStyle name="Millares 656 4 4 2 4" xfId="8235" xr:uid="{E3BB04F4-F10D-4F6D-886D-ADD3AC363469}"/>
    <cellStyle name="Millares 656 4 4 2 4 2" xfId="29738" xr:uid="{586C5298-C934-4C43-A045-7CAE7E5F8DF1}"/>
    <cellStyle name="Millares 656 4 4 2 5" xfId="9892" xr:uid="{A69FF16D-DB79-4A80-9BEE-9C07F487E9DA}"/>
    <cellStyle name="Millares 656 4 4 2 5 2" xfId="31395" xr:uid="{159EB3A3-21E7-4227-B47B-38B6DD262F8E}"/>
    <cellStyle name="Millares 656 4 4 2 6" xfId="16527" xr:uid="{57F6A87A-13B8-4EAA-8AB9-519C13B6EAF8}"/>
    <cellStyle name="Millares 656 4 4 2 6 2" xfId="38030" xr:uid="{6759C9CD-00DA-4612-A62B-DE6BC6E66E50}"/>
    <cellStyle name="Millares 656 4 4 2 7" xfId="23132" xr:uid="{0E624EB6-A3DD-4FAB-A4C2-1423A7479FEA}"/>
    <cellStyle name="Millares 656 4 4 2 8" xfId="44635" xr:uid="{6EEAE849-244B-4703-A9DD-3D7BC40B8DA7}"/>
    <cellStyle name="Millares 656 4 4 3" xfId="2313" xr:uid="{880310AA-C47F-4329-BA07-C5A1CB2F81C8}"/>
    <cellStyle name="Millares 656 4 4 3 2" xfId="10579" xr:uid="{E598A097-D867-4130-8DAC-12E0A6F35FB9}"/>
    <cellStyle name="Millares 656 4 4 3 2 2" xfId="32082" xr:uid="{262CEC56-07B3-49F1-BCC7-0545213AFF03}"/>
    <cellStyle name="Millares 656 4 4 3 3" xfId="17214" xr:uid="{0751A7E9-A9C1-46EE-9E46-B97CC66CF0A7}"/>
    <cellStyle name="Millares 656 4 4 3 3 2" xfId="38717" xr:uid="{F81646DB-00DB-4B36-9B87-AD21F566C587}"/>
    <cellStyle name="Millares 656 4 4 3 4" xfId="23819" xr:uid="{287D64A2-17A6-415F-8C25-343D837FE6EA}"/>
    <cellStyle name="Millares 656 4 4 3 5" xfId="45322" xr:uid="{9FD6A77E-0D22-47E5-B40F-495EA1A0F026}"/>
    <cellStyle name="Millares 656 4 4 4" xfId="3509" xr:uid="{C6E18060-5834-4684-9C3B-6E7007474D64}"/>
    <cellStyle name="Millares 656 4 4 4 2" xfId="11775" xr:uid="{711E8780-E171-423D-B4FB-8245411BA79E}"/>
    <cellStyle name="Millares 656 4 4 4 2 2" xfId="33278" xr:uid="{689CD718-B51A-406D-A5E9-6C415AB42598}"/>
    <cellStyle name="Millares 656 4 4 4 3" xfId="18410" xr:uid="{761B380B-9961-43AF-ABAF-66EF325D73AE}"/>
    <cellStyle name="Millares 656 4 4 4 3 2" xfId="39913" xr:uid="{B703D0D1-1876-4B50-8A02-159B3BF15F65}"/>
    <cellStyle name="Millares 656 4 4 4 4" xfId="25015" xr:uid="{308826BD-512A-4098-929A-F8417D7F6124}"/>
    <cellStyle name="Millares 656 4 4 4 5" xfId="46518" xr:uid="{10ECF6B4-4062-4A80-80DF-F6B1E3E2542B}"/>
    <cellStyle name="Millares 656 4 4 5" xfId="5648" xr:uid="{453A1500-C3D8-4C6E-9415-4F2A5676B00B}"/>
    <cellStyle name="Millares 656 4 4 5 2" xfId="13914" xr:uid="{E502B86F-3282-45E3-B786-4A542A56671E}"/>
    <cellStyle name="Millares 656 4 4 5 2 2" xfId="35417" xr:uid="{BF0D8AB7-0256-41D1-942C-7B466BDF241D}"/>
    <cellStyle name="Millares 656 4 4 5 3" xfId="20549" xr:uid="{B706DBB3-FDCC-4AC8-9E39-54B7827FD3A7}"/>
    <cellStyle name="Millares 656 4 4 5 3 2" xfId="42052" xr:uid="{356F0EC3-08BB-4254-8F9A-5FC22ACCCB98}"/>
    <cellStyle name="Millares 656 4 4 5 4" xfId="27154" xr:uid="{D9F4F860-12F8-488F-BE3B-EF2301AEBAA5}"/>
    <cellStyle name="Millares 656 4 4 5 5" xfId="48657" xr:uid="{A2E29D47-423D-42FE-BA5F-0F5374564736}"/>
    <cellStyle name="Millares 656 4 4 6" xfId="7289" xr:uid="{018303AF-A724-43FB-BDAC-CDFA66426AB6}"/>
    <cellStyle name="Millares 656 4 4 6 2" xfId="28792" xr:uid="{86275235-6A64-4F91-BDEF-2DED61B38B08}"/>
    <cellStyle name="Millares 656 4 4 7" xfId="8946" xr:uid="{40BAC16D-3E25-4035-A651-256FD3CCA0EF}"/>
    <cellStyle name="Millares 656 4 4 7 2" xfId="30449" xr:uid="{C35D7923-9469-4FA3-B2FC-4BEB91F0EFD1}"/>
    <cellStyle name="Millares 656 4 4 8" xfId="15581" xr:uid="{D17EE741-8A85-4925-A091-D9A798A01AF1}"/>
    <cellStyle name="Millares 656 4 4 8 2" xfId="37084" xr:uid="{F443625C-5997-40CC-9C81-313BCD49AC36}"/>
    <cellStyle name="Millares 656 4 4 9" xfId="22186" xr:uid="{107B9DAA-596D-4EEB-A84B-DF4380D3359B}"/>
    <cellStyle name="Millares 656 4 5" xfId="948" xr:uid="{E46229A2-A260-498D-BA41-ED98E03852A4}"/>
    <cellStyle name="Millares 656 4 5 2" xfId="3777" xr:uid="{95608E99-38B0-4E55-9279-A4B95ACA7A5E}"/>
    <cellStyle name="Millares 656 4 5 2 2" xfId="12043" xr:uid="{52B5DDF0-888F-41DB-889D-1605AD3FE52E}"/>
    <cellStyle name="Millares 656 4 5 2 2 2" xfId="33546" xr:uid="{4F6337C0-2FED-47D9-8EE8-ED74C60131BB}"/>
    <cellStyle name="Millares 656 4 5 2 3" xfId="18678" xr:uid="{FFA3F0EC-4C05-496C-8B47-4D595A0DEB15}"/>
    <cellStyle name="Millares 656 4 5 2 3 2" xfId="40181" xr:uid="{2BD015A2-0559-4E40-AAD0-91F46C3CEC1F}"/>
    <cellStyle name="Millares 656 4 5 2 4" xfId="25283" xr:uid="{EF51E8DC-D38C-4840-AD07-01755A1CA60F}"/>
    <cellStyle name="Millares 656 4 5 2 5" xfId="46786" xr:uid="{1861D081-D124-46EB-BA11-BD84CD882A2D}"/>
    <cellStyle name="Millares 656 4 5 3" xfId="5916" xr:uid="{DE497326-467C-4ED1-B35B-28BD97601B95}"/>
    <cellStyle name="Millares 656 4 5 3 2" xfId="14182" xr:uid="{B6455A39-5958-40B8-8EC6-B57F0FD03E46}"/>
    <cellStyle name="Millares 656 4 5 3 2 2" xfId="35685" xr:uid="{1A749E19-7172-459C-9C00-CCEAD07F6E94}"/>
    <cellStyle name="Millares 656 4 5 3 3" xfId="20817" xr:uid="{F2AE9072-230A-4BE0-8C45-A005DD757B7D}"/>
    <cellStyle name="Millares 656 4 5 3 3 2" xfId="42320" xr:uid="{D998EC7F-D33E-4C32-AFC7-1A3F69D29756}"/>
    <cellStyle name="Millares 656 4 5 3 4" xfId="27422" xr:uid="{E6FA6223-8424-44E7-8FBF-107E896C0F6F}"/>
    <cellStyle name="Millares 656 4 5 3 5" xfId="48925" xr:uid="{2308DA46-DF0A-4019-A301-AB71CDCBFE10}"/>
    <cellStyle name="Millares 656 4 5 4" xfId="7557" xr:uid="{2B2FEDFC-867C-45D1-BED3-A08982E4A652}"/>
    <cellStyle name="Millares 656 4 5 4 2" xfId="29060" xr:uid="{0E50D93B-A9DA-498A-A7D0-C3CD2E307CD9}"/>
    <cellStyle name="Millares 656 4 5 5" xfId="9214" xr:uid="{B65803DE-EF82-479F-83DF-A42BD00C25D7}"/>
    <cellStyle name="Millares 656 4 5 5 2" xfId="30717" xr:uid="{66EF54C2-0D17-4F24-BB20-1D7261A09FC4}"/>
    <cellStyle name="Millares 656 4 5 6" xfId="15849" xr:uid="{6E71A782-FBC2-4845-B837-C3E4EF710C0E}"/>
    <cellStyle name="Millares 656 4 5 6 2" xfId="37352" xr:uid="{AD6D91AE-1F90-47CD-935F-4C51BD713704}"/>
    <cellStyle name="Millares 656 4 5 7" xfId="22454" xr:uid="{5158BED1-2CF2-4643-8975-FC33F1123A6D}"/>
    <cellStyle name="Millares 656 4 5 8" xfId="43957" xr:uid="{AEB90332-C643-49F7-99F1-461279AEE317}"/>
    <cellStyle name="Millares 656 4 6" xfId="1209" xr:uid="{7BE6AFC1-78C5-4647-93D5-A5F3CF4CF6DE}"/>
    <cellStyle name="Millares 656 4 6 2" xfId="4038" xr:uid="{37017181-8FF4-4FFF-8C4F-D33963DC3BC5}"/>
    <cellStyle name="Millares 656 4 6 2 2" xfId="12304" xr:uid="{C93458CD-4F9D-41D9-911B-D00F0F83EEA4}"/>
    <cellStyle name="Millares 656 4 6 2 2 2" xfId="33807" xr:uid="{495CAA97-AAB8-4DB6-92A7-4DD8BDBE2152}"/>
    <cellStyle name="Millares 656 4 6 2 3" xfId="18939" xr:uid="{0AF06D9E-D157-436E-8D75-92F8F8C9A59A}"/>
    <cellStyle name="Millares 656 4 6 2 3 2" xfId="40442" xr:uid="{6586491F-B05B-4F18-A61D-93B72AED4517}"/>
    <cellStyle name="Millares 656 4 6 2 4" xfId="25544" xr:uid="{D13D9881-C149-4C9D-B7B1-44375E7E9222}"/>
    <cellStyle name="Millares 656 4 6 2 5" xfId="47047" xr:uid="{079DC135-E72B-4093-9B31-2D9867A18D8D}"/>
    <cellStyle name="Millares 656 4 6 3" xfId="6177" xr:uid="{F5B166C9-FE8F-4AA4-82D4-1B8A0A3D4B8F}"/>
    <cellStyle name="Millares 656 4 6 3 2" xfId="14443" xr:uid="{1B215D3F-465E-4AB7-9599-9CD979C558F5}"/>
    <cellStyle name="Millares 656 4 6 3 2 2" xfId="35946" xr:uid="{63A61175-E692-4A00-8217-6256173C813D}"/>
    <cellStyle name="Millares 656 4 6 3 3" xfId="21078" xr:uid="{01F9EC9B-EC7E-49C4-ACDD-EB217A38D757}"/>
    <cellStyle name="Millares 656 4 6 3 3 2" xfId="42581" xr:uid="{1F14E436-8D5C-4709-9413-03B6530B7E9F}"/>
    <cellStyle name="Millares 656 4 6 3 4" xfId="27683" xr:uid="{392CEAE2-BAB8-4B7E-A10E-D232D3C54C1C}"/>
    <cellStyle name="Millares 656 4 6 3 5" xfId="49186" xr:uid="{1E6BF359-C1D8-4F88-9C79-B56935A88D9E}"/>
    <cellStyle name="Millares 656 4 6 4" xfId="7818" xr:uid="{23242956-0EE3-4EC0-816A-A87CBF5E19FB}"/>
    <cellStyle name="Millares 656 4 6 4 2" xfId="29321" xr:uid="{6E500C6D-5461-4D33-9ABF-2584D6E8EF7A}"/>
    <cellStyle name="Millares 656 4 6 5" xfId="9475" xr:uid="{237126EA-893D-4C16-A7C6-E43C4E286E89}"/>
    <cellStyle name="Millares 656 4 6 5 2" xfId="30978" xr:uid="{C75D1EDE-8174-4805-9347-48A3257CD85B}"/>
    <cellStyle name="Millares 656 4 6 6" xfId="16110" xr:uid="{889B7BF9-0175-4B5F-B108-10D8682ADB09}"/>
    <cellStyle name="Millares 656 4 6 6 2" xfId="37613" xr:uid="{E7DDB281-8922-4970-A7D3-B9405244C46B}"/>
    <cellStyle name="Millares 656 4 6 7" xfId="22715" xr:uid="{295A9FFD-B6AA-4892-8095-234942F67EFB}"/>
    <cellStyle name="Millares 656 4 6 8" xfId="44218" xr:uid="{CD178595-363B-490D-8A17-86F580549F11}"/>
    <cellStyle name="Millares 656 4 7" xfId="1897" xr:uid="{CA53865D-77C8-4AE8-AF5E-1220D13C05C3}"/>
    <cellStyle name="Millares 656 4 7 2" xfId="10163" xr:uid="{624E627B-A607-4E10-8602-BACE9938994A}"/>
    <cellStyle name="Millares 656 4 7 2 2" xfId="31666" xr:uid="{1912BF14-B4F5-4415-BFA9-49337D27F0DB}"/>
    <cellStyle name="Millares 656 4 7 3" xfId="16798" xr:uid="{E663F326-19A3-44AB-97CF-FF2862F29F61}"/>
    <cellStyle name="Millares 656 4 7 3 2" xfId="38301" xr:uid="{E6A7B509-E51F-466E-AC7C-C69AFC6B2DE7}"/>
    <cellStyle name="Millares 656 4 7 4" xfId="23403" xr:uid="{6003B98C-D16D-43CF-AE8D-8DF4751B5D05}"/>
    <cellStyle name="Millares 656 4 7 5" xfId="44906" xr:uid="{A6AC9A0D-DF2E-42E1-972B-9F33E5B6C006}"/>
    <cellStyle name="Millares 656 4 8" xfId="2582" xr:uid="{54038831-5570-4364-9B57-53F3BE26C473}"/>
    <cellStyle name="Millares 656 4 8 2" xfId="10848" xr:uid="{58E1ABAA-B6A8-43F6-A074-DE225F079FBF}"/>
    <cellStyle name="Millares 656 4 8 2 2" xfId="32351" xr:uid="{0F089D42-56F4-43E2-995C-FF9543ED25A4}"/>
    <cellStyle name="Millares 656 4 8 3" xfId="17483" xr:uid="{EAA1F5D7-51C2-4FC5-BB51-2EDB32B1070F}"/>
    <cellStyle name="Millares 656 4 8 3 2" xfId="38986" xr:uid="{CBC3FC9E-07BB-4132-950F-40739D34C976}"/>
    <cellStyle name="Millares 656 4 8 4" xfId="24088" xr:uid="{F869A21C-393F-47C6-9100-14D67AA56CC5}"/>
    <cellStyle name="Millares 656 4 8 5" xfId="45591" xr:uid="{2122F7DE-2BC9-486B-9B2E-7B09BBCFE549}"/>
    <cellStyle name="Millares 656 4 9" xfId="3093" xr:uid="{823FA42D-5BAC-4159-BE2A-47868A2601B8}"/>
    <cellStyle name="Millares 656 4 9 2" xfId="11359" xr:uid="{488E7276-FCF1-4251-BA2C-7AD014098839}"/>
    <cellStyle name="Millares 656 4 9 2 2" xfId="32862" xr:uid="{51FFCBCA-1DFA-48A0-8BA5-B53685AD4C1B}"/>
    <cellStyle name="Millares 656 4 9 3" xfId="17994" xr:uid="{C8C9C56B-BD57-45A3-90AA-FA245C775BA5}"/>
    <cellStyle name="Millares 656 4 9 3 2" xfId="39497" xr:uid="{3E44A7C3-51D4-48BC-AE9C-2CA23DBEC7F8}"/>
    <cellStyle name="Millares 656 4 9 4" xfId="24599" xr:uid="{76921271-2603-4FF2-97BC-C1B2FBD093CA}"/>
    <cellStyle name="Millares 656 4 9 5" xfId="46102" xr:uid="{0D9062A1-4AEB-4BBD-A6FF-1394F6D19981}"/>
    <cellStyle name="Millares 656 5" xfId="244" xr:uid="{68AAA587-BD79-45FC-A6A3-2BA9DD87FACE}"/>
    <cellStyle name="Millares 656 5 10" xfId="4758" xr:uid="{5E391E4F-39F8-48DB-895F-2F3C664BB69C}"/>
    <cellStyle name="Millares 656 5 10 2" xfId="13024" xr:uid="{C55F6554-A850-4367-9484-4B391B3BBDD3}"/>
    <cellStyle name="Millares 656 5 10 2 2" xfId="34527" xr:uid="{CE3AC607-CD5E-4E2E-8452-9C7F034341A6}"/>
    <cellStyle name="Millares 656 5 10 3" xfId="19659" xr:uid="{A3E64509-AD8C-40FE-A676-25DCC4A796E6}"/>
    <cellStyle name="Millares 656 5 10 3 2" xfId="41162" xr:uid="{41B27915-3F69-4745-8076-F7E364FD8457}"/>
    <cellStyle name="Millares 656 5 10 4" xfId="26264" xr:uid="{D5322E44-9AE1-41E7-BB84-AC80B1E1661D}"/>
    <cellStyle name="Millares 656 5 10 5" xfId="47767" xr:uid="{1896F8ED-19B5-4EFF-9C35-216E91C7B49F}"/>
    <cellStyle name="Millares 656 5 11" xfId="5261" xr:uid="{326373D0-0254-44F8-92D8-7A6A85FAC740}"/>
    <cellStyle name="Millares 656 5 11 2" xfId="13527" xr:uid="{11E0B2C0-6B9C-43B0-B999-5CDB20A08D9B}"/>
    <cellStyle name="Millares 656 5 11 2 2" xfId="35030" xr:uid="{C5C5CDC3-0257-4F08-B17E-1AD09FBE360C}"/>
    <cellStyle name="Millares 656 5 11 3" xfId="20162" xr:uid="{DE59021A-464F-4BB0-85CE-E67D45BFC635}"/>
    <cellStyle name="Millares 656 5 11 3 2" xfId="41665" xr:uid="{6FDBCE8F-EFCA-48D7-8A24-001BF2EE5B4F}"/>
    <cellStyle name="Millares 656 5 11 4" xfId="26767" xr:uid="{5E863F1D-DA26-4C10-A65B-ED7E9D5706EF}"/>
    <cellStyle name="Millares 656 5 11 5" xfId="48270" xr:uid="{DB9EE804-9D4B-4523-A880-3623F98E13AF}"/>
    <cellStyle name="Millares 656 5 12" xfId="6902" xr:uid="{D763200D-8666-4E6D-B507-36E4BDF9EFCA}"/>
    <cellStyle name="Millares 656 5 12 2" xfId="28405" xr:uid="{B6B3E5BD-1F4C-4C54-B51C-D37BA4387DC2}"/>
    <cellStyle name="Millares 656 5 13" xfId="8557" xr:uid="{1410547D-5A0C-4E10-B44C-13FFEC52C22A}"/>
    <cellStyle name="Millares 656 5 13 2" xfId="30060" xr:uid="{2F6ACA1C-1C7A-40E8-AE63-5686F17DCFF3}"/>
    <cellStyle name="Millares 656 5 14" xfId="15195" xr:uid="{00F7ACD4-BE79-4550-883A-B3DDC5CE52A3}"/>
    <cellStyle name="Millares 656 5 14 2" xfId="36698" xr:uid="{F6113C09-AE8C-4493-B86A-3392673E033D}"/>
    <cellStyle name="Millares 656 5 15" xfId="21800" xr:uid="{F3DD92EF-5BE9-4396-8FB2-F5C95C98DB98}"/>
    <cellStyle name="Millares 656 5 16" xfId="43303" xr:uid="{74931B62-91B3-48C8-B0CE-5B07F83A59EF}"/>
    <cellStyle name="Millares 656 5 2" xfId="555" xr:uid="{0A4102B0-28F3-486F-9C34-CE991C4AFFE4}"/>
    <cellStyle name="Millares 656 5 2 10" xfId="7166" xr:uid="{7A55FBA9-3977-4E63-A4A9-CC4B2742DFD6}"/>
    <cellStyle name="Millares 656 5 2 10 2" xfId="28669" xr:uid="{AC60F3A3-4DFA-4DCD-9AEE-4D48F01FA338}"/>
    <cellStyle name="Millares 656 5 2 11" xfId="8822" xr:uid="{AD182A65-AE43-4D87-88E5-A1FA143E8691}"/>
    <cellStyle name="Millares 656 5 2 11 2" xfId="30325" xr:uid="{DA96BDF6-A221-4CE8-BF4A-AB06D88C508E}"/>
    <cellStyle name="Millares 656 5 2 12" xfId="15458" xr:uid="{383D9EFB-4491-4F69-85A5-B4EAE76B5769}"/>
    <cellStyle name="Millares 656 5 2 12 2" xfId="36961" xr:uid="{E5170753-3504-49D7-BFD5-0AB457856A91}"/>
    <cellStyle name="Millares 656 5 2 13" xfId="22063" xr:uid="{33B1E5B3-11A8-4339-BE9D-3F978DA1E8BB}"/>
    <cellStyle name="Millares 656 5 2 14" xfId="43566" xr:uid="{33D599D0-4764-4A6A-A9AB-3885AF910FE4}"/>
    <cellStyle name="Millares 656 5 2 2" xfId="837" xr:uid="{8DA57787-0B3B-460A-933D-8AC86BEF7044}"/>
    <cellStyle name="Millares 656 5 2 2 10" xfId="15738" xr:uid="{0B413513-380F-4293-9C2B-6C3F0D9E0999}"/>
    <cellStyle name="Millares 656 5 2 2 10 2" xfId="37241" xr:uid="{18B60AA4-3BDD-487F-BB67-8342C37E573D}"/>
    <cellStyle name="Millares 656 5 2 2 11" xfId="22343" xr:uid="{32F2F501-F882-4397-96DB-623D6582188C}"/>
    <cellStyle name="Millares 656 5 2 2 12" xfId="43846" xr:uid="{C750F9C0-5FA5-4677-8C42-3C4AA3FBE982}"/>
    <cellStyle name="Millares 656 5 2 2 2" xfId="1783" xr:uid="{F4DA4879-97EE-487F-9D38-A839CAB12F68}"/>
    <cellStyle name="Millares 656 5 2 2 2 2" xfId="4612" xr:uid="{763B350F-359F-44D6-9312-D98A6DEDB0AD}"/>
    <cellStyle name="Millares 656 5 2 2 2 2 2" xfId="12878" xr:uid="{EB42F241-3115-4C55-BFF6-6613546B4A42}"/>
    <cellStyle name="Millares 656 5 2 2 2 2 2 2" xfId="34381" xr:uid="{00096097-34E4-48D1-B4A3-AA1BCBDCDE93}"/>
    <cellStyle name="Millares 656 5 2 2 2 2 3" xfId="19513" xr:uid="{C63A6284-867C-47B2-9170-7B5FF7ECEEE7}"/>
    <cellStyle name="Millares 656 5 2 2 2 2 3 2" xfId="41016" xr:uid="{B0C50CFF-4879-4064-B9CC-F1675EABA007}"/>
    <cellStyle name="Millares 656 5 2 2 2 2 4" xfId="26118" xr:uid="{C7FD4452-88C1-48AB-A1A2-E719490FB36E}"/>
    <cellStyle name="Millares 656 5 2 2 2 2 5" xfId="47621" xr:uid="{E2ED19E1-E914-4636-889B-D4EC2DDC8801}"/>
    <cellStyle name="Millares 656 5 2 2 2 3" xfId="6751" xr:uid="{C126E680-BDE6-43F0-AAE0-959219CB1DC2}"/>
    <cellStyle name="Millares 656 5 2 2 2 3 2" xfId="15017" xr:uid="{F2DCB7C4-727E-40DC-ABB9-182814BC1AA9}"/>
    <cellStyle name="Millares 656 5 2 2 2 3 2 2" xfId="36520" xr:uid="{5DBE53C8-EDFF-4034-AB1F-80233BA5575F}"/>
    <cellStyle name="Millares 656 5 2 2 2 3 3" xfId="21652" xr:uid="{8B7146E2-0AFC-4F3B-B697-7E578109D9EA}"/>
    <cellStyle name="Millares 656 5 2 2 2 3 3 2" xfId="43155" xr:uid="{95FEA0A7-D276-43C3-8CA2-D352C5E57EFF}"/>
    <cellStyle name="Millares 656 5 2 2 2 3 4" xfId="28257" xr:uid="{2D0171C4-AA81-42FF-AFC4-0E48CC957856}"/>
    <cellStyle name="Millares 656 5 2 2 2 3 5" xfId="49760" xr:uid="{7B9FC6B8-5043-4EA9-B8B5-E36039283C84}"/>
    <cellStyle name="Millares 656 5 2 2 2 4" xfId="8392" xr:uid="{EE8C207C-C6A6-447C-B2C3-05B6A8FCF69C}"/>
    <cellStyle name="Millares 656 5 2 2 2 4 2" xfId="29895" xr:uid="{EE103321-EB03-4027-B5DD-18334766BA78}"/>
    <cellStyle name="Millares 656 5 2 2 2 5" xfId="10049" xr:uid="{59B76D90-ED17-4971-93C1-4AC761B9458C}"/>
    <cellStyle name="Millares 656 5 2 2 2 5 2" xfId="31552" xr:uid="{AE76FB64-3C1E-4C61-9A28-1E924BAC415B}"/>
    <cellStyle name="Millares 656 5 2 2 2 6" xfId="16684" xr:uid="{B2F30A90-DE59-47DE-9A97-92D05979FBD9}"/>
    <cellStyle name="Millares 656 5 2 2 2 6 2" xfId="38187" xr:uid="{7E559E4A-1908-4114-8BDA-5D9B5F52EFB3}"/>
    <cellStyle name="Millares 656 5 2 2 2 7" xfId="23289" xr:uid="{1E22DE81-D4D5-4AB5-ABFF-179D4AE86116}"/>
    <cellStyle name="Millares 656 5 2 2 2 8" xfId="44792" xr:uid="{3F7C2029-8EAC-437D-8AAA-B631AEAA0C5A}"/>
    <cellStyle name="Millares 656 5 2 2 3" xfId="2470" xr:uid="{624B389B-B8C0-4D37-AA69-05064CB331A8}"/>
    <cellStyle name="Millares 656 5 2 2 3 2" xfId="10736" xr:uid="{86B6BA45-5B80-47B1-A096-A596B398B041}"/>
    <cellStyle name="Millares 656 5 2 2 3 2 2" xfId="32239" xr:uid="{30BF348F-87DE-442C-BE07-34B81F5E8BB9}"/>
    <cellStyle name="Millares 656 5 2 2 3 3" xfId="17371" xr:uid="{1171AB4C-AE31-4258-9969-D04BB93D1743}"/>
    <cellStyle name="Millares 656 5 2 2 3 3 2" xfId="38874" xr:uid="{F0552C8E-DF88-43E8-BFDB-3C6F8F0AB3C2}"/>
    <cellStyle name="Millares 656 5 2 2 3 4" xfId="23976" xr:uid="{7078EE1C-72A7-4077-BBD9-D1102D44B2F6}"/>
    <cellStyle name="Millares 656 5 2 2 3 5" xfId="45479" xr:uid="{95B1DE90-24C1-42A7-94C6-287981C80104}"/>
    <cellStyle name="Millares 656 5 2 2 4" xfId="2987" xr:uid="{7D9661DF-6ECC-44EF-BDFC-52EECD03DE14}"/>
    <cellStyle name="Millares 656 5 2 2 4 2" xfId="11253" xr:uid="{5BD953C5-757F-43B6-8680-733A39A10D24}"/>
    <cellStyle name="Millares 656 5 2 2 4 2 2" xfId="32756" xr:uid="{FD146725-4791-49F5-8685-BBD26BDD8DB4}"/>
    <cellStyle name="Millares 656 5 2 2 4 3" xfId="17888" xr:uid="{AABC4710-04CE-42A9-871B-A7F727B100E7}"/>
    <cellStyle name="Millares 656 5 2 2 4 3 2" xfId="39391" xr:uid="{B97347C1-A572-4909-86AE-F636CED936D6}"/>
    <cellStyle name="Millares 656 5 2 2 4 4" xfId="24493" xr:uid="{7E3065C6-4788-453A-B2C3-3E22E93C2AAE}"/>
    <cellStyle name="Millares 656 5 2 2 4 5" xfId="45996" xr:uid="{405D3283-66B0-4E1C-A6F3-2D097C27FC6C}"/>
    <cellStyle name="Millares 656 5 2 2 5" xfId="3666" xr:uid="{DB2D1654-5D19-400B-8875-BA6E457A8929}"/>
    <cellStyle name="Millares 656 5 2 2 5 2" xfId="11932" xr:uid="{3D03C309-5A0F-49A8-A39B-7D69D6BAF11A}"/>
    <cellStyle name="Millares 656 5 2 2 5 2 2" xfId="33435" xr:uid="{80EAECEC-66B1-47E1-83D1-A8FB9C5DE5AF}"/>
    <cellStyle name="Millares 656 5 2 2 5 3" xfId="18567" xr:uid="{7EA5E2C0-0620-4852-B777-CBAAC07CF7BA}"/>
    <cellStyle name="Millares 656 5 2 2 5 3 2" xfId="40070" xr:uid="{B459C90D-471D-423C-91DC-19663B2D354E}"/>
    <cellStyle name="Millares 656 5 2 2 5 4" xfId="25172" xr:uid="{A8851CC4-256B-47BF-89EA-C80DED0671E2}"/>
    <cellStyle name="Millares 656 5 2 2 5 5" xfId="46675" xr:uid="{2BE6F455-9CCE-4EE6-8D18-5CA5054D1CC1}"/>
    <cellStyle name="Millares 656 5 2 2 6" xfId="5131" xr:uid="{5D70E0AB-543D-4D17-8042-A41545F93B67}"/>
    <cellStyle name="Millares 656 5 2 2 6 2" xfId="13397" xr:uid="{253177C9-A493-4D8C-8CA9-E4A459F41048}"/>
    <cellStyle name="Millares 656 5 2 2 6 2 2" xfId="34900" xr:uid="{249E5FEF-EE2D-43F1-9821-885263C96F9C}"/>
    <cellStyle name="Millares 656 5 2 2 6 3" xfId="20032" xr:uid="{4F20BB2B-3B09-46F1-9A2E-4E01794F19F8}"/>
    <cellStyle name="Millares 656 5 2 2 6 3 2" xfId="41535" xr:uid="{99B8CF8F-04F1-4F78-9FCE-D886EDC39099}"/>
    <cellStyle name="Millares 656 5 2 2 6 4" xfId="26637" xr:uid="{E738DE14-B3B1-4AF7-998A-FFBC9BE759C1}"/>
    <cellStyle name="Millares 656 5 2 2 6 5" xfId="48140" xr:uid="{2D837DED-4F81-48E5-BBCF-0628051A42BA}"/>
    <cellStyle name="Millares 656 5 2 2 7" xfId="5805" xr:uid="{3B9C0AF8-9D35-4148-9997-051CA9B95417}"/>
    <cellStyle name="Millares 656 5 2 2 7 2" xfId="14071" xr:uid="{4857C5B7-B3EC-41C7-A317-77B492B33BA7}"/>
    <cellStyle name="Millares 656 5 2 2 7 2 2" xfId="35574" xr:uid="{9ED2C925-625E-4AA2-92D7-0E75CC351E19}"/>
    <cellStyle name="Millares 656 5 2 2 7 3" xfId="20706" xr:uid="{85362A36-838E-46D2-80FB-04B1BF987C92}"/>
    <cellStyle name="Millares 656 5 2 2 7 3 2" xfId="42209" xr:uid="{B3200673-4D13-455D-974E-355CDBB5326D}"/>
    <cellStyle name="Millares 656 5 2 2 7 4" xfId="27311" xr:uid="{823C1716-034C-407E-9A35-F7F8B3148B1D}"/>
    <cellStyle name="Millares 656 5 2 2 7 5" xfId="48814" xr:uid="{4C5B6512-5C2D-42B3-81BF-D308DF8B57B0}"/>
    <cellStyle name="Millares 656 5 2 2 8" xfId="7446" xr:uid="{F10E9DD3-CA07-4B68-B748-08C5C52738B2}"/>
    <cellStyle name="Millares 656 5 2 2 8 2" xfId="28949" xr:uid="{3EBA930F-2A38-4B28-83C1-C33AE96228A0}"/>
    <cellStyle name="Millares 656 5 2 2 9" xfId="9103" xr:uid="{D7879B95-6B60-46C4-8877-A5940514F96D}"/>
    <cellStyle name="Millares 656 5 2 2 9 2" xfId="30606" xr:uid="{E27AEB1C-2B41-41C2-851B-176763E6C772}"/>
    <cellStyle name="Millares 656 5 2 3" xfId="1107" xr:uid="{FB34A708-B3F9-4B3B-97F4-ADF7D0D068C9}"/>
    <cellStyle name="Millares 656 5 2 3 2" xfId="3936" xr:uid="{571F4A65-ADD6-4271-A6F9-B991107610F6}"/>
    <cellStyle name="Millares 656 5 2 3 2 2" xfId="12202" xr:uid="{D9C04127-317F-4FD4-A83F-892AA199F760}"/>
    <cellStyle name="Millares 656 5 2 3 2 2 2" xfId="33705" xr:uid="{8BF82085-0C9D-4F7F-B9DB-EDF43764FAA5}"/>
    <cellStyle name="Millares 656 5 2 3 2 3" xfId="18837" xr:uid="{C4216CC3-8302-45C5-88D2-1B60E72BE633}"/>
    <cellStyle name="Millares 656 5 2 3 2 3 2" xfId="40340" xr:uid="{CF63FE63-605B-4723-B9E7-BB6E9A0487A1}"/>
    <cellStyle name="Millares 656 5 2 3 2 4" xfId="25442" xr:uid="{35419074-5C56-4E50-86C6-996001FDA3C5}"/>
    <cellStyle name="Millares 656 5 2 3 2 5" xfId="46945" xr:uid="{D94C4682-5532-45F9-AB73-84378203E119}"/>
    <cellStyle name="Millares 656 5 2 3 3" xfId="6075" xr:uid="{70D003A5-55D3-42AF-84CF-4FB0FEB0671D}"/>
    <cellStyle name="Millares 656 5 2 3 3 2" xfId="14341" xr:uid="{441CFE94-3606-4AE0-822E-887A2401A1BD}"/>
    <cellStyle name="Millares 656 5 2 3 3 2 2" xfId="35844" xr:uid="{0074CA02-823B-4B6D-94B4-E8FD3B2A2C81}"/>
    <cellStyle name="Millares 656 5 2 3 3 3" xfId="20976" xr:uid="{42B22751-24C1-45E3-AC05-DC88C329923C}"/>
    <cellStyle name="Millares 656 5 2 3 3 3 2" xfId="42479" xr:uid="{25CB013A-2759-4EDA-86A4-5CE7703EFC9A}"/>
    <cellStyle name="Millares 656 5 2 3 3 4" xfId="27581" xr:uid="{85707B73-428E-4EC7-B9DB-3AC2F3BB24BE}"/>
    <cellStyle name="Millares 656 5 2 3 3 5" xfId="49084" xr:uid="{008AF58D-AC11-437C-883F-AC2692331C90}"/>
    <cellStyle name="Millares 656 5 2 3 4" xfId="7716" xr:uid="{629D581D-F589-4C1A-95CC-00AF02C59BC7}"/>
    <cellStyle name="Millares 656 5 2 3 4 2" xfId="29219" xr:uid="{8EB17597-68C5-4BEE-8D2C-0853C2B044C4}"/>
    <cellStyle name="Millares 656 5 2 3 5" xfId="9373" xr:uid="{A90245F8-6625-4BB3-89A9-56568A096C8B}"/>
    <cellStyle name="Millares 656 5 2 3 5 2" xfId="30876" xr:uid="{C4CA3BBD-A0B6-424C-B4B1-0C028F5DB8D4}"/>
    <cellStyle name="Millares 656 5 2 3 6" xfId="16008" xr:uid="{638BE202-6555-42A1-A407-BD6FDD9531DA}"/>
    <cellStyle name="Millares 656 5 2 3 6 2" xfId="37511" xr:uid="{A23B19B4-A4C5-4377-9A80-523B2DBBF0A0}"/>
    <cellStyle name="Millares 656 5 2 3 7" xfId="22613" xr:uid="{EE4AE7BA-869B-4557-A172-C3D714910E34}"/>
    <cellStyle name="Millares 656 5 2 3 8" xfId="44116" xr:uid="{2C43BF30-74F7-40C9-BDC5-5670EAA6B64F}"/>
    <cellStyle name="Millares 656 5 2 4" xfId="1503" xr:uid="{4F5117FB-5F79-4403-90C3-F13BFBF5FE37}"/>
    <cellStyle name="Millares 656 5 2 4 2" xfId="4332" xr:uid="{C1C17A20-BE77-4660-ACEA-DE29BE47CBB8}"/>
    <cellStyle name="Millares 656 5 2 4 2 2" xfId="12598" xr:uid="{1082C459-E325-4C61-86D1-CE3147CB7184}"/>
    <cellStyle name="Millares 656 5 2 4 2 2 2" xfId="34101" xr:uid="{46642476-89FC-42B2-9F29-8B88367ED17C}"/>
    <cellStyle name="Millares 656 5 2 4 2 3" xfId="19233" xr:uid="{99F1EB3F-98FE-4785-8871-F921D41B4F97}"/>
    <cellStyle name="Millares 656 5 2 4 2 3 2" xfId="40736" xr:uid="{88B2F210-7D84-4EE8-9316-9FA2D19F3452}"/>
    <cellStyle name="Millares 656 5 2 4 2 4" xfId="25838" xr:uid="{AE706CF5-E611-4590-B682-7188E904AC44}"/>
    <cellStyle name="Millares 656 5 2 4 2 5" xfId="47341" xr:uid="{0F559B4C-19E6-41F7-8FD7-C7A860B21058}"/>
    <cellStyle name="Millares 656 5 2 4 3" xfId="6471" xr:uid="{93F4FE92-953A-418E-8B2C-32CDEF3E591B}"/>
    <cellStyle name="Millares 656 5 2 4 3 2" xfId="14737" xr:uid="{BF821EE5-5D30-4BF2-8EF7-0578ED728EBC}"/>
    <cellStyle name="Millares 656 5 2 4 3 2 2" xfId="36240" xr:uid="{731E2E73-22D1-4B48-B3B9-1129EADFF83D}"/>
    <cellStyle name="Millares 656 5 2 4 3 3" xfId="21372" xr:uid="{600AD7E4-EAB8-435D-B07D-14E37816AEE6}"/>
    <cellStyle name="Millares 656 5 2 4 3 3 2" xfId="42875" xr:uid="{B31ABCDD-9EA4-4EC3-8D16-9B787F4FFDD7}"/>
    <cellStyle name="Millares 656 5 2 4 3 4" xfId="27977" xr:uid="{9703D3A9-1378-436F-900B-EFEDE294D99B}"/>
    <cellStyle name="Millares 656 5 2 4 3 5" xfId="49480" xr:uid="{DF45BE8A-1796-4E8B-A997-5A7938993211}"/>
    <cellStyle name="Millares 656 5 2 4 4" xfId="8112" xr:uid="{51B5748F-EC9F-4977-A071-A3B61BF31C43}"/>
    <cellStyle name="Millares 656 5 2 4 4 2" xfId="29615" xr:uid="{00EC2479-4175-4537-AD0E-99B8F5A000B5}"/>
    <cellStyle name="Millares 656 5 2 4 5" xfId="9769" xr:uid="{6B2E5E35-C04B-4299-9D5E-8437379CBEC0}"/>
    <cellStyle name="Millares 656 5 2 4 5 2" xfId="31272" xr:uid="{D5D40CD3-5ADF-40CE-AB6A-27ECFFD1A654}"/>
    <cellStyle name="Millares 656 5 2 4 6" xfId="16404" xr:uid="{5FDB0427-EC14-4EAF-B6F3-1929464EBBE7}"/>
    <cellStyle name="Millares 656 5 2 4 6 2" xfId="37907" xr:uid="{58164D75-4520-4981-92DE-E7B011DF504A}"/>
    <cellStyle name="Millares 656 5 2 4 7" xfId="23009" xr:uid="{BF9797CA-0E9E-4BF3-B83B-90B5B5C787E7}"/>
    <cellStyle name="Millares 656 5 2 4 8" xfId="44512" xr:uid="{7C94DE20-9216-43D6-A1BA-ADEDD7E79F16}"/>
    <cellStyle name="Millares 656 5 2 5" xfId="2190" xr:uid="{4B59354A-1B5D-4685-A9F7-EC18D7482ABB}"/>
    <cellStyle name="Millares 656 5 2 5 2" xfId="10456" xr:uid="{A84CB069-65AB-428E-A8B3-D5BAE3BA8134}"/>
    <cellStyle name="Millares 656 5 2 5 2 2" xfId="31959" xr:uid="{B5119B05-44D6-4091-95A6-6CC44050D1CF}"/>
    <cellStyle name="Millares 656 5 2 5 3" xfId="17091" xr:uid="{AAE64901-61B8-4E74-830B-345986553286}"/>
    <cellStyle name="Millares 656 5 2 5 3 2" xfId="38594" xr:uid="{CE819027-6624-4499-B97B-559220EF738F}"/>
    <cellStyle name="Millares 656 5 2 5 4" xfId="23696" xr:uid="{3841BD79-D3EA-44B0-9184-918F56799603}"/>
    <cellStyle name="Millares 656 5 2 5 5" xfId="45199" xr:uid="{D8A89519-6A7C-44E0-B312-E8F59134893F}"/>
    <cellStyle name="Millares 656 5 2 6" xfId="2736" xr:uid="{D73F5153-887B-42D6-92A1-F647BA7301DA}"/>
    <cellStyle name="Millares 656 5 2 6 2" xfId="11002" xr:uid="{F5908FF0-5E6C-4C44-97B1-020C5FB60983}"/>
    <cellStyle name="Millares 656 5 2 6 2 2" xfId="32505" xr:uid="{86C1D75F-024A-48F2-B315-C591731E7D0D}"/>
    <cellStyle name="Millares 656 5 2 6 3" xfId="17637" xr:uid="{6498B0A4-59EE-441B-817D-8B2D9E953FB6}"/>
    <cellStyle name="Millares 656 5 2 6 3 2" xfId="39140" xr:uid="{4EAF0979-0740-4EDA-9EF7-E2442286AE2F}"/>
    <cellStyle name="Millares 656 5 2 6 4" xfId="24242" xr:uid="{B39C98B7-93B3-423F-A777-16051D481528}"/>
    <cellStyle name="Millares 656 5 2 6 5" xfId="45745" xr:uid="{F1CCAC86-DB13-4A84-A6DE-9C05911FB871}"/>
    <cellStyle name="Millares 656 5 2 7" xfId="3386" xr:uid="{73A465A5-9315-4F8F-9F98-F001EAAA8732}"/>
    <cellStyle name="Millares 656 5 2 7 2" xfId="11652" xr:uid="{1107C92E-6FD9-4513-AD31-DFC6A29A0088}"/>
    <cellStyle name="Millares 656 5 2 7 2 2" xfId="33155" xr:uid="{8241652E-A3F4-4E01-80A9-5ACF1EA46D39}"/>
    <cellStyle name="Millares 656 5 2 7 3" xfId="18287" xr:uid="{32F9C955-ECB1-4E38-9DA4-294E4C81CC7D}"/>
    <cellStyle name="Millares 656 5 2 7 3 2" xfId="39790" xr:uid="{063651E8-1C56-49F8-9FBA-656543EF3D62}"/>
    <cellStyle name="Millares 656 5 2 7 4" xfId="24892" xr:uid="{930B9D52-28FA-4BC1-AEFC-DA40D356A596}"/>
    <cellStyle name="Millares 656 5 2 7 5" xfId="46395" xr:uid="{832756EF-2510-42CF-B340-24A408314CFF}"/>
    <cellStyle name="Millares 656 5 2 8" xfId="4880" xr:uid="{BF5BB5FD-DCAA-4D1C-9D40-7C5CF39B79AB}"/>
    <cellStyle name="Millares 656 5 2 8 2" xfId="13146" xr:uid="{D0D8B259-8BC7-455F-905F-4A8D07192821}"/>
    <cellStyle name="Millares 656 5 2 8 2 2" xfId="34649" xr:uid="{9DD96887-A190-4C62-BFFC-E6156BB97380}"/>
    <cellStyle name="Millares 656 5 2 8 3" xfId="19781" xr:uid="{1EEEE880-8356-4C78-A95C-812BA7210A69}"/>
    <cellStyle name="Millares 656 5 2 8 3 2" xfId="41284" xr:uid="{5C1E59BD-3793-4063-A28A-668EDC4AE185}"/>
    <cellStyle name="Millares 656 5 2 8 4" xfId="26386" xr:uid="{52A6943E-961F-4EF6-845F-4675102C3983}"/>
    <cellStyle name="Millares 656 5 2 8 5" xfId="47889" xr:uid="{6C90DA4D-81F7-4041-AC58-77809D8A240E}"/>
    <cellStyle name="Millares 656 5 2 9" xfId="5525" xr:uid="{59284B85-AD87-47DD-9FBB-96DE40CC2416}"/>
    <cellStyle name="Millares 656 5 2 9 2" xfId="13791" xr:uid="{B9A53BE5-D086-450C-AD4F-80C8D243AE69}"/>
    <cellStyle name="Millares 656 5 2 9 2 2" xfId="35294" xr:uid="{262CDFEE-A8C7-4D91-99AD-C4A6717C8928}"/>
    <cellStyle name="Millares 656 5 2 9 3" xfId="20426" xr:uid="{0D7561CD-924F-44F5-9379-D6EBB1E669F7}"/>
    <cellStyle name="Millares 656 5 2 9 3 2" xfId="41929" xr:uid="{7DD9F427-8B3A-47BC-BB6F-4818C9CE0289}"/>
    <cellStyle name="Millares 656 5 2 9 4" xfId="27031" xr:uid="{CDEDD029-FA1D-4B15-BE28-9E17FBEF3806}"/>
    <cellStyle name="Millares 656 5 2 9 5" xfId="48534" xr:uid="{8277C1EC-19DA-4722-B5AE-95A766E72EB6}"/>
    <cellStyle name="Millares 656 5 3" xfId="426" xr:uid="{9F881150-9248-4F1C-952B-96B2A1763BB3}"/>
    <cellStyle name="Millares 656 5 3 10" xfId="15329" xr:uid="{EF0C1226-B575-46D0-B5C7-5547146977BF}"/>
    <cellStyle name="Millares 656 5 3 10 2" xfId="36832" xr:uid="{DB452116-74BF-4EA3-8B16-D8D399BA2B0C}"/>
    <cellStyle name="Millares 656 5 3 11" xfId="21934" xr:uid="{5CC415B3-B63C-423C-B710-C5F283CEB699}"/>
    <cellStyle name="Millares 656 5 3 12" xfId="43437" xr:uid="{6AF9E6B8-9DE8-476F-B7A2-CECA6BDB0417}"/>
    <cellStyle name="Millares 656 5 3 2" xfId="1374" xr:uid="{C0941140-7A56-4C05-A46A-A9B243F52E0C}"/>
    <cellStyle name="Millares 656 5 3 2 2" xfId="4203" xr:uid="{0F675CA2-9A94-4F7C-9564-66D1F60F3BD7}"/>
    <cellStyle name="Millares 656 5 3 2 2 2" xfId="12469" xr:uid="{BEF414BB-76B6-4C48-B4D8-245AE43FBE73}"/>
    <cellStyle name="Millares 656 5 3 2 2 2 2" xfId="33972" xr:uid="{E3A07187-9765-4330-871D-30BDEE8FED25}"/>
    <cellStyle name="Millares 656 5 3 2 2 3" xfId="19104" xr:uid="{C9BF8643-E435-4CBC-B027-DAAC3BC0C501}"/>
    <cellStyle name="Millares 656 5 3 2 2 3 2" xfId="40607" xr:uid="{6C61FE05-A137-4F2C-98C5-95D89D9F8876}"/>
    <cellStyle name="Millares 656 5 3 2 2 4" xfId="25709" xr:uid="{25B0C582-49E2-4DD7-B04E-C75FD6F68E87}"/>
    <cellStyle name="Millares 656 5 3 2 2 5" xfId="47212" xr:uid="{BD8DC88C-CB91-45AD-AC70-B29E23C32872}"/>
    <cellStyle name="Millares 656 5 3 2 3" xfId="6342" xr:uid="{6D5FB42D-3A9B-4C7E-AA96-F1876493EAC0}"/>
    <cellStyle name="Millares 656 5 3 2 3 2" xfId="14608" xr:uid="{22083587-A290-45CF-9674-EF05AD62623E}"/>
    <cellStyle name="Millares 656 5 3 2 3 2 2" xfId="36111" xr:uid="{DC3F48C0-C811-4471-8A66-C9F881B8320C}"/>
    <cellStyle name="Millares 656 5 3 2 3 3" xfId="21243" xr:uid="{268F0ADB-0C7D-4AA6-8951-0F4A6F7D8113}"/>
    <cellStyle name="Millares 656 5 3 2 3 3 2" xfId="42746" xr:uid="{3EDDC098-7A12-43BA-AC5D-1FEB19817BAB}"/>
    <cellStyle name="Millares 656 5 3 2 3 4" xfId="27848" xr:uid="{01E833FC-0A9A-4BDF-8D97-6DDDEFE3C685}"/>
    <cellStyle name="Millares 656 5 3 2 3 5" xfId="49351" xr:uid="{BD075C4C-FBDA-4848-B4BF-E6E48B8BEC52}"/>
    <cellStyle name="Millares 656 5 3 2 4" xfId="7983" xr:uid="{C79059FD-9276-4AA1-A83B-0343B50D0504}"/>
    <cellStyle name="Millares 656 5 3 2 4 2" xfId="29486" xr:uid="{66391F54-44D5-433C-8E6E-7A2339FC0E2D}"/>
    <cellStyle name="Millares 656 5 3 2 5" xfId="9640" xr:uid="{2C4EE3C2-7367-44C4-BD72-F72961B5966C}"/>
    <cellStyle name="Millares 656 5 3 2 5 2" xfId="31143" xr:uid="{43F260A5-BD28-4F9F-81D4-A62B1C4A6E27}"/>
    <cellStyle name="Millares 656 5 3 2 6" xfId="16275" xr:uid="{B6854B8F-F3AB-4788-85AD-FC9067769351}"/>
    <cellStyle name="Millares 656 5 3 2 6 2" xfId="37778" xr:uid="{4F00AFDF-5BF0-47BC-8861-53280006F663}"/>
    <cellStyle name="Millares 656 5 3 2 7" xfId="22880" xr:uid="{A9DD2403-98EF-4EFD-9E6A-BA8B649CCB9A}"/>
    <cellStyle name="Millares 656 5 3 2 8" xfId="44383" xr:uid="{92134230-448B-4359-93AD-511BAD2A0665}"/>
    <cellStyle name="Millares 656 5 3 3" xfId="2061" xr:uid="{6AE071EE-D517-481C-91E6-F96718B3FE59}"/>
    <cellStyle name="Millares 656 5 3 3 2" xfId="10327" xr:uid="{F7B31941-FBA4-4252-BB0A-E9D3CB5B1D28}"/>
    <cellStyle name="Millares 656 5 3 3 2 2" xfId="31830" xr:uid="{FFBE2EDE-FBEF-4E25-96AF-0133142AE639}"/>
    <cellStyle name="Millares 656 5 3 3 3" xfId="16962" xr:uid="{C03DB631-4179-4A3B-869F-3FAFE71E44DB}"/>
    <cellStyle name="Millares 656 5 3 3 3 2" xfId="38465" xr:uid="{2F98BC89-12C7-47CD-A54E-4FB7EE0324A6}"/>
    <cellStyle name="Millares 656 5 3 3 4" xfId="23567" xr:uid="{85F2F5A9-BF5B-47D0-863C-3EBE948D4CEE}"/>
    <cellStyle name="Millares 656 5 3 3 5" xfId="45070" xr:uid="{2FB8DDF4-11FD-4B0A-9B36-4C6F1356D1C5}"/>
    <cellStyle name="Millares 656 5 3 4" xfId="2860" xr:uid="{E69F3538-BAE1-455D-8FDC-93CC3C5BAE5F}"/>
    <cellStyle name="Millares 656 5 3 4 2" xfId="11126" xr:uid="{192B8E54-6834-4058-B958-7D9E05E9234B}"/>
    <cellStyle name="Millares 656 5 3 4 2 2" xfId="32629" xr:uid="{3958EB7B-88C9-4FEC-859A-343C8FAB7365}"/>
    <cellStyle name="Millares 656 5 3 4 3" xfId="17761" xr:uid="{C8C8D420-21DC-4511-A208-B661654E25CC}"/>
    <cellStyle name="Millares 656 5 3 4 3 2" xfId="39264" xr:uid="{FCCF6889-B3F8-413C-AD8D-ECB5AD98E6CD}"/>
    <cellStyle name="Millares 656 5 3 4 4" xfId="24366" xr:uid="{11258B08-617E-4EBF-8338-653A93973FC6}"/>
    <cellStyle name="Millares 656 5 3 4 5" xfId="45869" xr:uid="{871E8FFD-A40B-4130-90C4-E57AF03D00FA}"/>
    <cellStyle name="Millares 656 5 3 5" xfId="3257" xr:uid="{8637FAB6-885A-49E1-B07C-68F7D83D05EB}"/>
    <cellStyle name="Millares 656 5 3 5 2" xfId="11523" xr:uid="{DC53247B-7C3C-403B-91A1-903639A49876}"/>
    <cellStyle name="Millares 656 5 3 5 2 2" xfId="33026" xr:uid="{4211C0D7-D0A0-4946-9638-58C79131BA60}"/>
    <cellStyle name="Millares 656 5 3 5 3" xfId="18158" xr:uid="{67616E00-CCF5-4D84-B6A4-C4B587369F3A}"/>
    <cellStyle name="Millares 656 5 3 5 3 2" xfId="39661" xr:uid="{BC94DA62-0D9D-40D9-9161-6222C84B94AF}"/>
    <cellStyle name="Millares 656 5 3 5 4" xfId="24763" xr:uid="{17E6CDE5-D58D-4693-A2AB-04930D778628}"/>
    <cellStyle name="Millares 656 5 3 5 5" xfId="46266" xr:uid="{955C7CD8-6073-459A-A1CF-910C28B4488B}"/>
    <cellStyle name="Millares 656 5 3 6" xfId="5004" xr:uid="{873A4986-8B37-4373-A94C-E38881AE8B59}"/>
    <cellStyle name="Millares 656 5 3 6 2" xfId="13270" xr:uid="{B412AEE8-78F8-48FB-8825-074434F47931}"/>
    <cellStyle name="Millares 656 5 3 6 2 2" xfId="34773" xr:uid="{B1398824-024D-4279-9289-4571E02AD2D7}"/>
    <cellStyle name="Millares 656 5 3 6 3" xfId="19905" xr:uid="{69A2475C-53AF-40AA-82B4-8E89D75DFA6F}"/>
    <cellStyle name="Millares 656 5 3 6 3 2" xfId="41408" xr:uid="{93D64461-05EC-4C8F-8157-EFF41EBA310D}"/>
    <cellStyle name="Millares 656 5 3 6 4" xfId="26510" xr:uid="{E4A3B8F3-1155-4764-AA73-10E4FF8F6946}"/>
    <cellStyle name="Millares 656 5 3 6 5" xfId="48013" xr:uid="{09CF42DF-BEB8-4C57-AC81-6D59074A14B1}"/>
    <cellStyle name="Millares 656 5 3 7" xfId="5396" xr:uid="{C26B9570-63EA-4DBA-8488-010673C33624}"/>
    <cellStyle name="Millares 656 5 3 7 2" xfId="13662" xr:uid="{6260BB2B-0C5E-4E08-86C1-2CF94D2C057F}"/>
    <cellStyle name="Millares 656 5 3 7 2 2" xfId="35165" xr:uid="{E08F77B6-B209-4E63-B72C-F629332766DF}"/>
    <cellStyle name="Millares 656 5 3 7 3" xfId="20297" xr:uid="{CC74FB9A-083B-499A-AD22-7B2FB9983ECF}"/>
    <cellStyle name="Millares 656 5 3 7 3 2" xfId="41800" xr:uid="{2D3E5D9E-5888-47B8-82EA-6C3B5A0FF7DA}"/>
    <cellStyle name="Millares 656 5 3 7 4" xfId="26902" xr:uid="{93DD3F7D-EC95-45F2-A62B-ED40ECEBEC75}"/>
    <cellStyle name="Millares 656 5 3 7 5" xfId="48405" xr:uid="{DF2F3D81-23AC-4C55-8F25-6FAF9721AFC2}"/>
    <cellStyle name="Millares 656 5 3 8" xfId="7037" xr:uid="{A2F405AF-6F40-4C66-B927-5058F8707986}"/>
    <cellStyle name="Millares 656 5 3 8 2" xfId="28540" xr:uid="{C024AC2D-8C99-4135-98A0-301704C54C1A}"/>
    <cellStyle name="Millares 656 5 3 9" xfId="8693" xr:uid="{5AA21063-E4B1-4828-98D7-861355E491F8}"/>
    <cellStyle name="Millares 656 5 3 9 2" xfId="30196" xr:uid="{9FFB4AFB-9454-49A9-A829-D0FC35C27ED4}"/>
    <cellStyle name="Millares 656 5 4" xfId="710" xr:uid="{AE7B0BA9-8E6B-461B-B987-2D6CA426CA5D}"/>
    <cellStyle name="Millares 656 5 4 10" xfId="43719" xr:uid="{9C274C15-714D-44CC-9C38-9EB48622931A}"/>
    <cellStyle name="Millares 656 5 4 2" xfId="1656" xr:uid="{07D4548E-F0C3-4B5C-AB06-431DA1C82C54}"/>
    <cellStyle name="Millares 656 5 4 2 2" xfId="4485" xr:uid="{1247A9C4-F321-46A9-B125-4664DA7F18B5}"/>
    <cellStyle name="Millares 656 5 4 2 2 2" xfId="12751" xr:uid="{2816245E-B4AC-4FC7-8A3E-83898EC491CE}"/>
    <cellStyle name="Millares 656 5 4 2 2 2 2" xfId="34254" xr:uid="{8618458C-E5B9-482C-968E-A99D7214C405}"/>
    <cellStyle name="Millares 656 5 4 2 2 3" xfId="19386" xr:uid="{B5EE16D1-9DE1-4AF1-AF7A-A2800CC769A8}"/>
    <cellStyle name="Millares 656 5 4 2 2 3 2" xfId="40889" xr:uid="{47E1BA31-5CEB-4456-9237-9F429C45CB41}"/>
    <cellStyle name="Millares 656 5 4 2 2 4" xfId="25991" xr:uid="{973C8440-5FF7-4492-8A20-4E59DBA113B1}"/>
    <cellStyle name="Millares 656 5 4 2 2 5" xfId="47494" xr:uid="{152DE71C-3E8B-4AC8-97AE-92C90FF3EC0E}"/>
    <cellStyle name="Millares 656 5 4 2 3" xfId="6624" xr:uid="{F78E504F-8250-4939-8C37-F5219998DCD8}"/>
    <cellStyle name="Millares 656 5 4 2 3 2" xfId="14890" xr:uid="{C9D837F1-7588-4DA7-9725-6C9349394818}"/>
    <cellStyle name="Millares 656 5 4 2 3 2 2" xfId="36393" xr:uid="{2BB1734F-D68A-48A9-BAB6-B302F23AEBA1}"/>
    <cellStyle name="Millares 656 5 4 2 3 3" xfId="21525" xr:uid="{20CBD81C-E021-43F4-AFC1-C09376DF4F8E}"/>
    <cellStyle name="Millares 656 5 4 2 3 3 2" xfId="43028" xr:uid="{49566FA1-B3CB-4D43-AEFB-8E40E66522D3}"/>
    <cellStyle name="Millares 656 5 4 2 3 4" xfId="28130" xr:uid="{F95AA9D1-1242-446F-9437-F97CC8965954}"/>
    <cellStyle name="Millares 656 5 4 2 3 5" xfId="49633" xr:uid="{CD29A66B-9569-4FE9-B136-A3FABCE70CE6}"/>
    <cellStyle name="Millares 656 5 4 2 4" xfId="8265" xr:uid="{FB531916-117A-4877-B97D-E539E58198C6}"/>
    <cellStyle name="Millares 656 5 4 2 4 2" xfId="29768" xr:uid="{8B88AE7B-D041-4B8D-993A-C59BB49A8A2B}"/>
    <cellStyle name="Millares 656 5 4 2 5" xfId="9922" xr:uid="{CE5B292E-6D62-46F5-9CB3-84BF185B0D22}"/>
    <cellStyle name="Millares 656 5 4 2 5 2" xfId="31425" xr:uid="{9CC2F451-59C8-49EB-A7BA-8A7CDD011814}"/>
    <cellStyle name="Millares 656 5 4 2 6" xfId="16557" xr:uid="{34E8F678-6B94-4867-9189-B71656EDC392}"/>
    <cellStyle name="Millares 656 5 4 2 6 2" xfId="38060" xr:uid="{B4C87398-28D9-4F2D-B6F4-B3B63EDFF044}"/>
    <cellStyle name="Millares 656 5 4 2 7" xfId="23162" xr:uid="{114BCAEC-000D-4324-B2BE-1143E4D1D6CA}"/>
    <cellStyle name="Millares 656 5 4 2 8" xfId="44665" xr:uid="{B5827341-4FA1-48E9-BEE6-7C2122CC2947}"/>
    <cellStyle name="Millares 656 5 4 3" xfId="2343" xr:uid="{D5A30F7F-A1F8-4196-97E8-9164FDEA1E0A}"/>
    <cellStyle name="Millares 656 5 4 3 2" xfId="10609" xr:uid="{84A69E81-FA6B-40D2-BB7F-BE0F6F3E1BE4}"/>
    <cellStyle name="Millares 656 5 4 3 2 2" xfId="32112" xr:uid="{A85A6265-45EA-4B9C-8BFC-EFC8F16C56B7}"/>
    <cellStyle name="Millares 656 5 4 3 3" xfId="17244" xr:uid="{D33D7524-35EA-4F09-954D-722CB312E97A}"/>
    <cellStyle name="Millares 656 5 4 3 3 2" xfId="38747" xr:uid="{C4B8E157-5F07-4E40-970E-B66D64FE269C}"/>
    <cellStyle name="Millares 656 5 4 3 4" xfId="23849" xr:uid="{B5EDEEEA-1B68-481D-81CF-3785B5686561}"/>
    <cellStyle name="Millares 656 5 4 3 5" xfId="45352" xr:uid="{C603A50C-CF95-4A51-B67F-F571E9863340}"/>
    <cellStyle name="Millares 656 5 4 4" xfId="3539" xr:uid="{E32AE871-8801-4504-9F0F-35F9CCB1998F}"/>
    <cellStyle name="Millares 656 5 4 4 2" xfId="11805" xr:uid="{0EFD86B9-4A7D-4C19-9183-74A9B7496A69}"/>
    <cellStyle name="Millares 656 5 4 4 2 2" xfId="33308" xr:uid="{3AA23D95-C554-45BE-9793-D2D999FA2740}"/>
    <cellStyle name="Millares 656 5 4 4 3" xfId="18440" xr:uid="{D785C396-E373-4DD7-B2C7-EBDD043C0A45}"/>
    <cellStyle name="Millares 656 5 4 4 3 2" xfId="39943" xr:uid="{778FEB30-4520-44C6-999E-F7A8808621FC}"/>
    <cellStyle name="Millares 656 5 4 4 4" xfId="25045" xr:uid="{333EBFBB-EBA8-4812-9095-B0B0133EFCE6}"/>
    <cellStyle name="Millares 656 5 4 4 5" xfId="46548" xr:uid="{341CCC43-D6A6-441B-B12B-998C5979D57A}"/>
    <cellStyle name="Millares 656 5 4 5" xfId="5678" xr:uid="{D8AE1326-2A8E-4EAA-A31E-74C3C007EC51}"/>
    <cellStyle name="Millares 656 5 4 5 2" xfId="13944" xr:uid="{60DA6919-AA44-4054-B68E-B325027AEF75}"/>
    <cellStyle name="Millares 656 5 4 5 2 2" xfId="35447" xr:uid="{AB5E5862-422A-4DC6-AE0D-FB424D89DAC4}"/>
    <cellStyle name="Millares 656 5 4 5 3" xfId="20579" xr:uid="{0CDCF476-E951-450B-A071-5E88996D4B87}"/>
    <cellStyle name="Millares 656 5 4 5 3 2" xfId="42082" xr:uid="{21909231-97F7-4BB0-A7CE-8CA0487E21F9}"/>
    <cellStyle name="Millares 656 5 4 5 4" xfId="27184" xr:uid="{6416CA4B-745A-4525-B323-79BA3B1FD957}"/>
    <cellStyle name="Millares 656 5 4 5 5" xfId="48687" xr:uid="{ECABBCA8-95CB-44AE-9603-36CCC9D808B9}"/>
    <cellStyle name="Millares 656 5 4 6" xfId="7319" xr:uid="{8A5168E0-954F-411A-9FAC-0D3924A4EF26}"/>
    <cellStyle name="Millares 656 5 4 6 2" xfId="28822" xr:uid="{8780446A-A183-4002-8489-B97F68BC2B26}"/>
    <cellStyle name="Millares 656 5 4 7" xfId="8976" xr:uid="{C7CC9BC3-5B1A-495E-8BA9-AE4A17B8C93F}"/>
    <cellStyle name="Millares 656 5 4 7 2" xfId="30479" xr:uid="{A51DFDE8-CEBE-4E1B-A8A0-F47A3CBE2225}"/>
    <cellStyle name="Millares 656 5 4 8" xfId="15611" xr:uid="{95CEC9E5-2EBD-4F0B-A2F3-B39C73BF1B7E}"/>
    <cellStyle name="Millares 656 5 4 8 2" xfId="37114" xr:uid="{FACF336C-A191-4C80-9C61-A463C47E34CF}"/>
    <cellStyle name="Millares 656 5 4 9" xfId="22216" xr:uid="{218E0CE4-E562-409F-8861-F9D90CCC9917}"/>
    <cellStyle name="Millares 656 5 5" xfId="979" xr:uid="{A819FEC8-5430-4857-BCE4-1BA19AC670E5}"/>
    <cellStyle name="Millares 656 5 5 2" xfId="3808" xr:uid="{051F638D-9BA0-471F-997C-DB4A3578A1E4}"/>
    <cellStyle name="Millares 656 5 5 2 2" xfId="12074" xr:uid="{DAED3CAB-D211-459B-AE4C-608AE8625237}"/>
    <cellStyle name="Millares 656 5 5 2 2 2" xfId="33577" xr:uid="{AF1D8BB5-C714-49DB-987C-03C0995F8A7D}"/>
    <cellStyle name="Millares 656 5 5 2 3" xfId="18709" xr:uid="{3C386242-41CC-4E60-8873-BB71DCB7A081}"/>
    <cellStyle name="Millares 656 5 5 2 3 2" xfId="40212" xr:uid="{45EB5BF4-22E4-4020-A680-A14EDBF4C118}"/>
    <cellStyle name="Millares 656 5 5 2 4" xfId="25314" xr:uid="{BE11DEEF-ADDE-4D19-8910-DB49C480D6DB}"/>
    <cellStyle name="Millares 656 5 5 2 5" xfId="46817" xr:uid="{DE6DE496-7A03-45DB-BB01-2E7904158CAB}"/>
    <cellStyle name="Millares 656 5 5 3" xfId="5947" xr:uid="{7CA790E8-DF67-476F-A6BA-C34F0488610D}"/>
    <cellStyle name="Millares 656 5 5 3 2" xfId="14213" xr:uid="{D8E76A74-80AC-4DBA-BBF3-83E1FBC54978}"/>
    <cellStyle name="Millares 656 5 5 3 2 2" xfId="35716" xr:uid="{278291A1-DDCB-433B-8415-030B1A3CA74C}"/>
    <cellStyle name="Millares 656 5 5 3 3" xfId="20848" xr:uid="{43681900-D0A3-4CB8-8520-27383D759411}"/>
    <cellStyle name="Millares 656 5 5 3 3 2" xfId="42351" xr:uid="{E7059E8C-B5C1-49F3-A204-A3B1BC2E41FF}"/>
    <cellStyle name="Millares 656 5 5 3 4" xfId="27453" xr:uid="{3A3CC82F-CC28-43E1-9B25-F49115FBEE45}"/>
    <cellStyle name="Millares 656 5 5 3 5" xfId="48956" xr:uid="{B5E66AF6-056A-4AC6-8E79-01174D181D49}"/>
    <cellStyle name="Millares 656 5 5 4" xfId="7588" xr:uid="{C37A6CF4-504E-4D58-924F-3BB6E246EB84}"/>
    <cellStyle name="Millares 656 5 5 4 2" xfId="29091" xr:uid="{7CB968A5-F085-47CF-97F6-037DA9343181}"/>
    <cellStyle name="Millares 656 5 5 5" xfId="9245" xr:uid="{5924E938-78AB-401F-9CBC-AB3746FFBDB4}"/>
    <cellStyle name="Millares 656 5 5 5 2" xfId="30748" xr:uid="{DA0A0911-243A-49EE-B1E7-25A43A198761}"/>
    <cellStyle name="Millares 656 5 5 6" xfId="15880" xr:uid="{22433B56-9618-4FF1-AE65-F31EA49EC4EC}"/>
    <cellStyle name="Millares 656 5 5 6 2" xfId="37383" xr:uid="{2E456FA5-582A-4BF4-8D94-63844D327E1C}"/>
    <cellStyle name="Millares 656 5 5 7" xfId="22485" xr:uid="{3BC3939E-BAF2-4821-BDCF-C9BDB894D551}"/>
    <cellStyle name="Millares 656 5 5 8" xfId="43988" xr:uid="{136E84DC-E0DC-48E2-8092-40980AECE28A}"/>
    <cellStyle name="Millares 656 5 6" xfId="1239" xr:uid="{8072CDB6-7407-41D8-9090-08BDA7FFBF3E}"/>
    <cellStyle name="Millares 656 5 6 2" xfId="4068" xr:uid="{E63D113E-5760-4722-81E9-9D6601D50738}"/>
    <cellStyle name="Millares 656 5 6 2 2" xfId="12334" xr:uid="{B4FF4911-CCD0-4B0C-97F8-925CC4DB09FA}"/>
    <cellStyle name="Millares 656 5 6 2 2 2" xfId="33837" xr:uid="{DA6A715A-8906-422C-AA4D-96A6C3F56D07}"/>
    <cellStyle name="Millares 656 5 6 2 3" xfId="18969" xr:uid="{F926779F-18E3-4010-A9ED-D10803400603}"/>
    <cellStyle name="Millares 656 5 6 2 3 2" xfId="40472" xr:uid="{0EBD11E9-1740-4D90-83E8-0A6D23FAFF04}"/>
    <cellStyle name="Millares 656 5 6 2 4" xfId="25574" xr:uid="{1CCA5427-44D1-42A3-A139-FD74DB63443B}"/>
    <cellStyle name="Millares 656 5 6 2 5" xfId="47077" xr:uid="{D6D322A7-174F-4344-8256-19F1C1B1B5C2}"/>
    <cellStyle name="Millares 656 5 6 3" xfId="6207" xr:uid="{97195DB7-C522-40A8-A0C4-2CE8E300090F}"/>
    <cellStyle name="Millares 656 5 6 3 2" xfId="14473" xr:uid="{0BC243C8-659F-47AF-9B46-D267E972469B}"/>
    <cellStyle name="Millares 656 5 6 3 2 2" xfId="35976" xr:uid="{B5C54C23-F258-407E-8CE6-075FE58C72D0}"/>
    <cellStyle name="Millares 656 5 6 3 3" xfId="21108" xr:uid="{4E283FBE-F969-46ED-9B0E-8B7C9787D923}"/>
    <cellStyle name="Millares 656 5 6 3 3 2" xfId="42611" xr:uid="{39FD6731-FE88-484F-8B04-299911905C4F}"/>
    <cellStyle name="Millares 656 5 6 3 4" xfId="27713" xr:uid="{9C145819-CEE3-4BA0-A3D5-97DB2890FC4C}"/>
    <cellStyle name="Millares 656 5 6 3 5" xfId="49216" xr:uid="{C2091897-5AD1-40F9-A841-8584DB65DEFE}"/>
    <cellStyle name="Millares 656 5 6 4" xfId="7848" xr:uid="{A6F25A7A-DC5F-40F7-ACC4-5F1ECE0727B0}"/>
    <cellStyle name="Millares 656 5 6 4 2" xfId="29351" xr:uid="{E9B426CF-926F-4A65-B3BD-8E0BEAB58FF4}"/>
    <cellStyle name="Millares 656 5 6 5" xfId="9505" xr:uid="{9487FD1B-DB38-4501-8A6A-F3CE57F3AB69}"/>
    <cellStyle name="Millares 656 5 6 5 2" xfId="31008" xr:uid="{8C8550F6-5FE5-461C-A320-A538571ED7D5}"/>
    <cellStyle name="Millares 656 5 6 6" xfId="16140" xr:uid="{86CE35F4-2577-4B76-8763-D629EAA5E51E}"/>
    <cellStyle name="Millares 656 5 6 6 2" xfId="37643" xr:uid="{1A9E945F-AAD3-4725-8ED4-682CB87AAFBD}"/>
    <cellStyle name="Millares 656 5 6 7" xfId="22745" xr:uid="{89A1C084-0FA8-4477-B833-48D7162F7944}"/>
    <cellStyle name="Millares 656 5 6 8" xfId="44248" xr:uid="{C47972D2-0600-416E-B44E-C8340B53DE1E}"/>
    <cellStyle name="Millares 656 5 7" xfId="1927" xr:uid="{21AF1AF2-2F87-42CE-97FA-232B5ABE4161}"/>
    <cellStyle name="Millares 656 5 7 2" xfId="10193" xr:uid="{BF2ADDF3-BEE6-4BB4-A029-E28FFBD07EC3}"/>
    <cellStyle name="Millares 656 5 7 2 2" xfId="31696" xr:uid="{53ED0C96-6EBC-49A1-A98E-7A3896F6F4EE}"/>
    <cellStyle name="Millares 656 5 7 3" xfId="16828" xr:uid="{A6FB546C-3D6E-40E2-BCE5-1B73FE11BFB8}"/>
    <cellStyle name="Millares 656 5 7 3 2" xfId="38331" xr:uid="{AD7B63B9-F668-4E40-948C-5ADE6BDE7421}"/>
    <cellStyle name="Millares 656 5 7 4" xfId="23433" xr:uid="{4120B5F2-6106-471D-AD33-D0E543F3C64D}"/>
    <cellStyle name="Millares 656 5 7 5" xfId="44936" xr:uid="{107186DA-BA60-48CF-8A51-2979397553AA}"/>
    <cellStyle name="Millares 656 5 8" xfId="2612" xr:uid="{1AEC4F80-AFFA-424A-AB9F-39AB62148937}"/>
    <cellStyle name="Millares 656 5 8 2" xfId="10878" xr:uid="{7E59E4BB-2202-4060-8980-4EA7A3CFD5EB}"/>
    <cellStyle name="Millares 656 5 8 2 2" xfId="32381" xr:uid="{54F41750-9034-4C5E-837D-2CFE671CB0CA}"/>
    <cellStyle name="Millares 656 5 8 3" xfId="17513" xr:uid="{55762851-BFF6-4208-AD09-F6AED202C1D8}"/>
    <cellStyle name="Millares 656 5 8 3 2" xfId="39016" xr:uid="{1FFD040F-148B-452B-8A45-E5461588B416}"/>
    <cellStyle name="Millares 656 5 8 4" xfId="24118" xr:uid="{47D4E589-8139-45DB-800A-BBEE19E493D8}"/>
    <cellStyle name="Millares 656 5 8 5" xfId="45621" xr:uid="{12A459AA-8364-4CBD-BB9C-CF2F7A9132C0}"/>
    <cellStyle name="Millares 656 5 9" xfId="3123" xr:uid="{9745789E-B78F-4F4B-B339-773B85D1F90F}"/>
    <cellStyle name="Millares 656 5 9 2" xfId="11389" xr:uid="{E4D87C30-5082-4644-A8FD-D8CDDB688F90}"/>
    <cellStyle name="Millares 656 5 9 2 2" xfId="32892" xr:uid="{8C26CEA3-48E3-40FE-A2F8-BF7D8846BA74}"/>
    <cellStyle name="Millares 656 5 9 3" xfId="18024" xr:uid="{67529170-A6E9-42A7-A8B9-88A2BFD7A163}"/>
    <cellStyle name="Millares 656 5 9 3 2" xfId="39527" xr:uid="{9888E8FD-8E02-4520-9923-BE56DA395CB2}"/>
    <cellStyle name="Millares 656 5 9 4" xfId="24629" xr:uid="{FEEA8F7C-F513-4CBA-A0C3-ACF008C05B08}"/>
    <cellStyle name="Millares 656 5 9 5" xfId="46132" xr:uid="{5BB9A065-9AF9-42A2-A0C2-0610923BF774}"/>
    <cellStyle name="Millares 656 6" xfId="8448" xr:uid="{7F6BF3F1-4B72-4D25-A402-71107CB0ED44}"/>
    <cellStyle name="Millares 656 6 2" xfId="29951" xr:uid="{CA6877C2-0CA5-4327-A770-D024A9075CB0}"/>
    <cellStyle name="Millares 657" xfId="82" xr:uid="{00000000-0005-0000-0000-00000D000000}"/>
    <cellStyle name="Millares 657 2" xfId="127" xr:uid="{15825816-6888-4944-B25E-6607C36F32A2}"/>
    <cellStyle name="Millares 657 2 10" xfId="3030" xr:uid="{9339E4AF-271A-428A-9475-505E7A497A48}"/>
    <cellStyle name="Millares 657 2 10 2" xfId="11296" xr:uid="{6A2DE1F7-D244-41F7-88F8-4049690D16B8}"/>
    <cellStyle name="Millares 657 2 10 2 2" xfId="32799" xr:uid="{00D1C263-3CBD-424C-AAFA-3180888CB970}"/>
    <cellStyle name="Millares 657 2 10 3" xfId="17931" xr:uid="{F07D691B-501F-43B3-9CFA-4C410B3B81EE}"/>
    <cellStyle name="Millares 657 2 10 3 2" xfId="39434" xr:uid="{2FB5D36D-FDCF-401E-85A8-916C0187168B}"/>
    <cellStyle name="Millares 657 2 10 4" xfId="24536" xr:uid="{E89DCB99-6F58-4CB5-85CF-C1DC5FFD5D80}"/>
    <cellStyle name="Millares 657 2 10 5" xfId="46039" xr:uid="{E367BEF1-9B5E-4A70-8D69-FEE6686DEC61}"/>
    <cellStyle name="Millares 657 2 11" xfId="4665" xr:uid="{7E1976FE-C951-400A-A63B-93246E64598F}"/>
    <cellStyle name="Millares 657 2 11 2" xfId="12931" xr:uid="{22CE230E-CD34-4F97-A84E-6D1C5A9CBF2C}"/>
    <cellStyle name="Millares 657 2 11 2 2" xfId="34434" xr:uid="{51730ABE-EF4A-4200-A28B-5B2BC2366589}"/>
    <cellStyle name="Millares 657 2 11 3" xfId="19566" xr:uid="{0DC0A541-0799-48C7-9FFD-1A325F3E4B69}"/>
    <cellStyle name="Millares 657 2 11 3 2" xfId="41069" xr:uid="{3C23886D-4193-42FA-9BF7-2F490F93D8AB}"/>
    <cellStyle name="Millares 657 2 11 4" xfId="26171" xr:uid="{EAAF5678-186D-45B4-B638-44AE6F8BCEDA}"/>
    <cellStyle name="Millares 657 2 11 5" xfId="47674" xr:uid="{4BF7376B-AB27-433C-B9B7-2243758E9148}"/>
    <cellStyle name="Millares 657 2 12" xfId="5168" xr:uid="{5A91CD44-DD94-4004-B33B-EE7E184B9511}"/>
    <cellStyle name="Millares 657 2 12 2" xfId="13434" xr:uid="{F44DECD8-809F-41FD-8647-C07E92543E7A}"/>
    <cellStyle name="Millares 657 2 12 2 2" xfId="34937" xr:uid="{6B09E546-3469-4C87-A8AC-830635E0B254}"/>
    <cellStyle name="Millares 657 2 12 3" xfId="20069" xr:uid="{061FB24F-F0D7-4C78-91D8-B5862D277A6A}"/>
    <cellStyle name="Millares 657 2 12 3 2" xfId="41572" xr:uid="{E3BEC7BC-EBCA-40A1-B6CF-E1C8BD1024BD}"/>
    <cellStyle name="Millares 657 2 12 4" xfId="26674" xr:uid="{9C6D054A-2576-4B6A-9336-03931A790FDD}"/>
    <cellStyle name="Millares 657 2 12 5" xfId="48177" xr:uid="{0EB3783C-8456-4042-A680-58FF1FAA9D97}"/>
    <cellStyle name="Millares 657 2 13" xfId="6809" xr:uid="{34C848C7-7B93-4823-B874-91895452AD9C}"/>
    <cellStyle name="Millares 657 2 13 2" xfId="28312" xr:uid="{3E198B6B-1754-47C3-AF84-0722143F023F}"/>
    <cellStyle name="Millares 657 2 14" xfId="8463" xr:uid="{161DE2C1-0EA0-49EE-A994-DC057430652A}"/>
    <cellStyle name="Millares 657 2 14 2" xfId="29966" xr:uid="{C372BF19-C621-4690-A995-9E423428DE0B}"/>
    <cellStyle name="Millares 657 2 15" xfId="15102" xr:uid="{6D97BD1C-44D4-43E5-8415-009B1A1DC95A}"/>
    <cellStyle name="Millares 657 2 15 2" xfId="36605" xr:uid="{3DE1C79F-6288-4DBE-BBDF-6B5646316ADD}"/>
    <cellStyle name="Millares 657 2 16" xfId="21707" xr:uid="{6475D4C7-AC2C-4880-9378-8B8BA38210DA}"/>
    <cellStyle name="Millares 657 2 17" xfId="43210" xr:uid="{A3D924CF-B594-4505-AC4E-1E8B7D37E480}"/>
    <cellStyle name="Millares 657 2 2" xfId="165" xr:uid="{CE536719-406A-4090-8929-DAE92B2744B2}"/>
    <cellStyle name="Millares 657 2 2 10" xfId="4702" xr:uid="{EA0D53A9-5816-418D-8AD9-521533DCD8CF}"/>
    <cellStyle name="Millares 657 2 2 10 2" xfId="12968" xr:uid="{3CC08D65-C9EB-48AF-8F9D-1359DE873E0E}"/>
    <cellStyle name="Millares 657 2 2 10 2 2" xfId="34471" xr:uid="{4D14D7EA-327A-4672-B135-1BA1D564CA19}"/>
    <cellStyle name="Millares 657 2 2 10 3" xfId="19603" xr:uid="{1AEE67CA-7C63-4880-93C0-D2EA9497791F}"/>
    <cellStyle name="Millares 657 2 2 10 3 2" xfId="41106" xr:uid="{B24CAB71-C92D-400B-B170-7D82A83B0F53}"/>
    <cellStyle name="Millares 657 2 2 10 4" xfId="26208" xr:uid="{ABCDE9B3-9568-4AA8-9FD3-6986E430DE6E}"/>
    <cellStyle name="Millares 657 2 2 10 5" xfId="47711" xr:uid="{B7C5B683-5586-4DA4-A763-61D46DA9ACFE}"/>
    <cellStyle name="Millares 657 2 2 11" xfId="5205" xr:uid="{48395607-4A56-41B1-A454-89DE55951801}"/>
    <cellStyle name="Millares 657 2 2 11 2" xfId="13471" xr:uid="{90B32A53-DA0D-4428-A0E4-3AB828319D4F}"/>
    <cellStyle name="Millares 657 2 2 11 2 2" xfId="34974" xr:uid="{75D1073A-6F81-431E-AB38-0B580ED97AF7}"/>
    <cellStyle name="Millares 657 2 2 11 3" xfId="20106" xr:uid="{AE1F58A0-FF62-47B9-9692-4DE2DCE29971}"/>
    <cellStyle name="Millares 657 2 2 11 3 2" xfId="41609" xr:uid="{A52275F4-4258-4286-BBD6-A9400F46567E}"/>
    <cellStyle name="Millares 657 2 2 11 4" xfId="26711" xr:uid="{3A979157-05BB-4B98-A0C6-8ECA36F22B1A}"/>
    <cellStyle name="Millares 657 2 2 11 5" xfId="48214" xr:uid="{E5629F81-A92F-4193-94A6-EEBC3D70BE1B}"/>
    <cellStyle name="Millares 657 2 2 12" xfId="6846" xr:uid="{7292DC6C-F358-4B76-A31E-A208B6759855}"/>
    <cellStyle name="Millares 657 2 2 12 2" xfId="28349" xr:uid="{719E8EEE-C838-4343-9293-EB503C0FCE91}"/>
    <cellStyle name="Millares 657 2 2 13" xfId="8500" xr:uid="{C0295104-A42A-47AF-AAD5-D2F9C2B95EAA}"/>
    <cellStyle name="Millares 657 2 2 13 2" xfId="30003" xr:uid="{F09F68DC-D2C0-42BD-AF66-C2BEB604CDB7}"/>
    <cellStyle name="Millares 657 2 2 14" xfId="15139" xr:uid="{D4F7F0DE-E90A-45BB-9D58-687F4993058E}"/>
    <cellStyle name="Millares 657 2 2 14 2" xfId="36642" xr:uid="{A4E933CD-920A-470F-9F39-3C4E75166ACB}"/>
    <cellStyle name="Millares 657 2 2 15" xfId="21744" xr:uid="{1055A93F-3C67-4D71-A4DF-B5F3F4EDBE84}"/>
    <cellStyle name="Millares 657 2 2 16" xfId="43247" xr:uid="{628FAAA1-75A2-4F56-A0AE-312B80E8115D}"/>
    <cellStyle name="Millares 657 2 2 2" xfId="497" xr:uid="{D62384B5-64D7-40C2-8987-B4E25C6D4F8E}"/>
    <cellStyle name="Millares 657 2 2 2 10" xfId="7108" xr:uid="{C72BB7E0-B293-46B0-993A-2CE61CC2D8AC}"/>
    <cellStyle name="Millares 657 2 2 2 10 2" xfId="28611" xr:uid="{B5A4AEA2-1854-4AEF-A717-66E269B8D9F0}"/>
    <cellStyle name="Millares 657 2 2 2 11" xfId="8764" xr:uid="{D53017F2-68AD-443D-9300-468320FABAE7}"/>
    <cellStyle name="Millares 657 2 2 2 11 2" xfId="30267" xr:uid="{C810756E-F099-42F2-A867-DD1C7F806643}"/>
    <cellStyle name="Millares 657 2 2 2 12" xfId="15400" xr:uid="{92F42DC9-0497-4310-B143-81A115FB55AA}"/>
    <cellStyle name="Millares 657 2 2 2 12 2" xfId="36903" xr:uid="{2A6B7638-FAD4-4A81-95D2-B4A45E5418B9}"/>
    <cellStyle name="Millares 657 2 2 2 13" xfId="22005" xr:uid="{8670BDCE-90C7-42AF-8E23-39107AFBF5AD}"/>
    <cellStyle name="Millares 657 2 2 2 14" xfId="43508" xr:uid="{CBA38737-35F5-4F86-8893-D1393B2D6500}"/>
    <cellStyle name="Millares 657 2 2 2 2" xfId="779" xr:uid="{BEBC86DF-21B9-4314-8CE4-9988D19E3C9B}"/>
    <cellStyle name="Millares 657 2 2 2 2 10" xfId="15680" xr:uid="{71B9F6FA-E151-4E02-8666-AAA6045350B3}"/>
    <cellStyle name="Millares 657 2 2 2 2 10 2" xfId="37183" xr:uid="{A392923E-BDE2-43D7-A6F9-CF7711888ACB}"/>
    <cellStyle name="Millares 657 2 2 2 2 11" xfId="22285" xr:uid="{219E13B5-C4BA-46B3-8C1E-B91AEA8F2BA0}"/>
    <cellStyle name="Millares 657 2 2 2 2 12" xfId="43788" xr:uid="{9958BDCE-57CC-4F23-B4B7-9976BAD4F969}"/>
    <cellStyle name="Millares 657 2 2 2 2 2" xfId="1725" xr:uid="{105CC376-BB08-462F-8B8C-D7555708573A}"/>
    <cellStyle name="Millares 657 2 2 2 2 2 2" xfId="4554" xr:uid="{B3254BF5-8585-4903-9F96-3500FD592E4F}"/>
    <cellStyle name="Millares 657 2 2 2 2 2 2 2" xfId="12820" xr:uid="{449707AA-88FF-47D3-8CFA-0034FB240922}"/>
    <cellStyle name="Millares 657 2 2 2 2 2 2 2 2" xfId="34323" xr:uid="{4D458967-BF9A-4F5E-A06E-92D469DA400A}"/>
    <cellStyle name="Millares 657 2 2 2 2 2 2 3" xfId="19455" xr:uid="{E8564778-1FBF-44C3-87F0-6CB6093B064F}"/>
    <cellStyle name="Millares 657 2 2 2 2 2 2 3 2" xfId="40958" xr:uid="{4ACE7674-98FD-436A-9CD7-8EEEFBAE729B}"/>
    <cellStyle name="Millares 657 2 2 2 2 2 2 4" xfId="26060" xr:uid="{73417477-AFDE-4714-9BE6-0BC144F42312}"/>
    <cellStyle name="Millares 657 2 2 2 2 2 2 5" xfId="47563" xr:uid="{305826ED-4211-44A9-8669-B53C749A3BDB}"/>
    <cellStyle name="Millares 657 2 2 2 2 2 3" xfId="6693" xr:uid="{1CDADA3B-2230-464D-BF57-5CD27686DA15}"/>
    <cellStyle name="Millares 657 2 2 2 2 2 3 2" xfId="14959" xr:uid="{FB683F52-67DD-4DAA-8498-9CC0596F5762}"/>
    <cellStyle name="Millares 657 2 2 2 2 2 3 2 2" xfId="36462" xr:uid="{E07067E0-2069-4BC8-87AA-A1CAF02D4ED9}"/>
    <cellStyle name="Millares 657 2 2 2 2 2 3 3" xfId="21594" xr:uid="{61095A5C-2BB1-4BB3-AA87-88AD58AE2279}"/>
    <cellStyle name="Millares 657 2 2 2 2 2 3 3 2" xfId="43097" xr:uid="{E317B360-CF33-46D3-83D3-976348AB1C9A}"/>
    <cellStyle name="Millares 657 2 2 2 2 2 3 4" xfId="28199" xr:uid="{0A6FEACD-C4D9-4A4C-BDB9-46AB802177FA}"/>
    <cellStyle name="Millares 657 2 2 2 2 2 3 5" xfId="49702" xr:uid="{1BF636F1-D817-43A2-949A-281E248FD274}"/>
    <cellStyle name="Millares 657 2 2 2 2 2 4" xfId="8334" xr:uid="{70E4D2CC-10F8-4A9E-BED4-235220898D77}"/>
    <cellStyle name="Millares 657 2 2 2 2 2 4 2" xfId="29837" xr:uid="{28D55DC7-21A5-43C9-A72E-8632397C6DA9}"/>
    <cellStyle name="Millares 657 2 2 2 2 2 5" xfId="9991" xr:uid="{3EBCC456-D7C9-4E5B-9D31-321C4D1D449E}"/>
    <cellStyle name="Millares 657 2 2 2 2 2 5 2" xfId="31494" xr:uid="{3F99E5CC-ACEF-47F2-93AD-9FF0B1683A08}"/>
    <cellStyle name="Millares 657 2 2 2 2 2 6" xfId="16626" xr:uid="{FE31CFEE-F6A9-4DF1-B7E6-677BABCE38F2}"/>
    <cellStyle name="Millares 657 2 2 2 2 2 6 2" xfId="38129" xr:uid="{1B4C25C1-78F4-4469-87E0-2F0DB10BE3E6}"/>
    <cellStyle name="Millares 657 2 2 2 2 2 7" xfId="23231" xr:uid="{B1EF82ED-3A41-4C49-BA4B-BC9D73A7112B}"/>
    <cellStyle name="Millares 657 2 2 2 2 2 8" xfId="44734" xr:uid="{037E9CC5-F195-4648-94DD-7802A94C95E4}"/>
    <cellStyle name="Millares 657 2 2 2 2 3" xfId="2412" xr:uid="{2F3E68E8-0EF3-4CDA-A837-96467B59138D}"/>
    <cellStyle name="Millares 657 2 2 2 2 3 2" xfId="10678" xr:uid="{0D65ECC6-B958-473B-9EE0-5E9E0ACEADA5}"/>
    <cellStyle name="Millares 657 2 2 2 2 3 2 2" xfId="32181" xr:uid="{AF26E4A2-C37C-4DF8-8CED-E8E7DBB0C758}"/>
    <cellStyle name="Millares 657 2 2 2 2 3 3" xfId="17313" xr:uid="{7CBDB5BF-36AE-43B5-9BC8-56ADCCAA5FF3}"/>
    <cellStyle name="Millares 657 2 2 2 2 3 3 2" xfId="38816" xr:uid="{305A5673-478B-42C7-9C3F-AACBEAF982A8}"/>
    <cellStyle name="Millares 657 2 2 2 2 3 4" xfId="23918" xr:uid="{74A1F4DD-BF76-4C13-93EA-EAA57F373956}"/>
    <cellStyle name="Millares 657 2 2 2 2 3 5" xfId="45421" xr:uid="{CD4CFFF0-F1FA-47E0-9A3C-9A85FCFAB548}"/>
    <cellStyle name="Millares 657 2 2 2 2 4" xfId="2929" xr:uid="{A5A83ECF-17E3-4D94-AC73-5E3394F01638}"/>
    <cellStyle name="Millares 657 2 2 2 2 4 2" xfId="11195" xr:uid="{3EF2877F-6472-4310-8718-E336A6749F80}"/>
    <cellStyle name="Millares 657 2 2 2 2 4 2 2" xfId="32698" xr:uid="{8FC67426-0C35-46A0-AA4A-81F6009210F0}"/>
    <cellStyle name="Millares 657 2 2 2 2 4 3" xfId="17830" xr:uid="{B0FCC203-0737-4846-94C9-7B79CC5F6683}"/>
    <cellStyle name="Millares 657 2 2 2 2 4 3 2" xfId="39333" xr:uid="{380D45DB-E95D-4DB6-B4A4-92F560B286CA}"/>
    <cellStyle name="Millares 657 2 2 2 2 4 4" xfId="24435" xr:uid="{70AE5007-7E58-434A-A5FF-A599DE323C6F}"/>
    <cellStyle name="Millares 657 2 2 2 2 4 5" xfId="45938" xr:uid="{F9D24B87-9F8D-48D8-92CA-8D067350D6D6}"/>
    <cellStyle name="Millares 657 2 2 2 2 5" xfId="3608" xr:uid="{744A0791-C56B-41A6-92EA-B64106C34457}"/>
    <cellStyle name="Millares 657 2 2 2 2 5 2" xfId="11874" xr:uid="{1CB3B935-8DE9-46EC-BBF8-6FF57E66F76C}"/>
    <cellStyle name="Millares 657 2 2 2 2 5 2 2" xfId="33377" xr:uid="{E4F243D9-A1F6-4165-A9F9-EF5FC0751E0D}"/>
    <cellStyle name="Millares 657 2 2 2 2 5 3" xfId="18509" xr:uid="{BC74B0DD-2F11-44DA-9EF7-9C20CD359F43}"/>
    <cellStyle name="Millares 657 2 2 2 2 5 3 2" xfId="40012" xr:uid="{DFD620EE-DBAA-47C2-9DBA-BCBE3C4E5A10}"/>
    <cellStyle name="Millares 657 2 2 2 2 5 4" xfId="25114" xr:uid="{69D0107B-BCA8-43BA-BA6C-6F3C7BE86E85}"/>
    <cellStyle name="Millares 657 2 2 2 2 5 5" xfId="46617" xr:uid="{45D372AE-235F-4022-99D4-9C0E5DF9C829}"/>
    <cellStyle name="Millares 657 2 2 2 2 6" xfId="5073" xr:uid="{E19ECE65-47F1-4223-B3D9-C2786A209225}"/>
    <cellStyle name="Millares 657 2 2 2 2 6 2" xfId="13339" xr:uid="{FC809093-8557-4122-9BF5-7FAD72CAC0A0}"/>
    <cellStyle name="Millares 657 2 2 2 2 6 2 2" xfId="34842" xr:uid="{E27330ED-F361-4E84-909C-C6507C3C8E53}"/>
    <cellStyle name="Millares 657 2 2 2 2 6 3" xfId="19974" xr:uid="{E4C3A365-C752-4152-88CD-0D439A277263}"/>
    <cellStyle name="Millares 657 2 2 2 2 6 3 2" xfId="41477" xr:uid="{E606BCDE-532F-4995-8B4D-6F875DA7A92C}"/>
    <cellStyle name="Millares 657 2 2 2 2 6 4" xfId="26579" xr:uid="{6A9164C1-E24A-4D61-8606-9CB85CC3E2E6}"/>
    <cellStyle name="Millares 657 2 2 2 2 6 5" xfId="48082" xr:uid="{6AC80322-C812-433A-89CB-B22D956926C4}"/>
    <cellStyle name="Millares 657 2 2 2 2 7" xfId="5747" xr:uid="{7B09BF3F-B25C-4476-8D07-84BB373FE304}"/>
    <cellStyle name="Millares 657 2 2 2 2 7 2" xfId="14013" xr:uid="{A7A4BBBA-39AC-4C15-806A-7122ACA7CC78}"/>
    <cellStyle name="Millares 657 2 2 2 2 7 2 2" xfId="35516" xr:uid="{5A5E378A-4907-4402-9775-41415E5AEB53}"/>
    <cellStyle name="Millares 657 2 2 2 2 7 3" xfId="20648" xr:uid="{C914EB24-4D1C-4CB4-8616-A1284A2260F1}"/>
    <cellStyle name="Millares 657 2 2 2 2 7 3 2" xfId="42151" xr:uid="{7934A2AD-43E7-42F5-BD03-A5808DF2B73D}"/>
    <cellStyle name="Millares 657 2 2 2 2 7 4" xfId="27253" xr:uid="{E2D5F2BE-9E99-41BF-BCDE-7177039B365D}"/>
    <cellStyle name="Millares 657 2 2 2 2 7 5" xfId="48756" xr:uid="{330B6D9F-6DF5-4D9F-97C2-5820D5784411}"/>
    <cellStyle name="Millares 657 2 2 2 2 8" xfId="7388" xr:uid="{113B3629-B541-4708-ACF4-C41D9FBD2510}"/>
    <cellStyle name="Millares 657 2 2 2 2 8 2" xfId="28891" xr:uid="{BE0915CD-AFFD-4004-B19E-8487D1E54664}"/>
    <cellStyle name="Millares 657 2 2 2 2 9" xfId="9045" xr:uid="{9E2FF0C4-EED5-414E-AA91-EA95B13FBF72}"/>
    <cellStyle name="Millares 657 2 2 2 2 9 2" xfId="30548" xr:uid="{7A1208DC-EB58-41B2-AC9B-9C3E7C9840FE}"/>
    <cellStyle name="Millares 657 2 2 2 3" xfId="1049" xr:uid="{99F9DD52-FE90-4456-A3FE-F371F5BCCDEA}"/>
    <cellStyle name="Millares 657 2 2 2 3 2" xfId="3878" xr:uid="{8252D156-1897-431C-A82B-3113659B117E}"/>
    <cellStyle name="Millares 657 2 2 2 3 2 2" xfId="12144" xr:uid="{3048C15F-94C8-4570-90C0-3A6D3189720D}"/>
    <cellStyle name="Millares 657 2 2 2 3 2 2 2" xfId="33647" xr:uid="{CE6BD288-9DD4-4AEE-8B13-7048322C92EB}"/>
    <cellStyle name="Millares 657 2 2 2 3 2 3" xfId="18779" xr:uid="{F6ACB0CA-12DF-4E86-8715-2991075C5D39}"/>
    <cellStyle name="Millares 657 2 2 2 3 2 3 2" xfId="40282" xr:uid="{FEC38EDF-7FEB-4DB1-A52F-1F09CEA42365}"/>
    <cellStyle name="Millares 657 2 2 2 3 2 4" xfId="25384" xr:uid="{584E6CA7-9EB1-46A1-AB0D-B04345A03C86}"/>
    <cellStyle name="Millares 657 2 2 2 3 2 5" xfId="46887" xr:uid="{B81F3ED4-29BD-4829-A4A5-C580F001BBDB}"/>
    <cellStyle name="Millares 657 2 2 2 3 3" xfId="6017" xr:uid="{921080CE-FC6C-47A3-86F0-A9D39880E19E}"/>
    <cellStyle name="Millares 657 2 2 2 3 3 2" xfId="14283" xr:uid="{81069A62-897A-4830-B757-E1F1F11CE50A}"/>
    <cellStyle name="Millares 657 2 2 2 3 3 2 2" xfId="35786" xr:uid="{0F1C0462-5BF0-4B62-9BB2-7FBDEAB21A99}"/>
    <cellStyle name="Millares 657 2 2 2 3 3 3" xfId="20918" xr:uid="{DA1FFBAF-1107-4601-BCDA-4633BCA34269}"/>
    <cellStyle name="Millares 657 2 2 2 3 3 3 2" xfId="42421" xr:uid="{EBF44FAA-213A-4494-9DC3-302C0E78D155}"/>
    <cellStyle name="Millares 657 2 2 2 3 3 4" xfId="27523" xr:uid="{8152E8C2-5066-44B4-A2AD-AF6255EB856E}"/>
    <cellStyle name="Millares 657 2 2 2 3 3 5" xfId="49026" xr:uid="{EBC96957-E1B1-42E9-917C-DA7EFF2D7196}"/>
    <cellStyle name="Millares 657 2 2 2 3 4" xfId="7658" xr:uid="{DDFB5B12-3597-4F13-88A8-8D9AC738A84F}"/>
    <cellStyle name="Millares 657 2 2 2 3 4 2" xfId="29161" xr:uid="{6C38C9F7-715D-4167-87E4-B9AB0619818E}"/>
    <cellStyle name="Millares 657 2 2 2 3 5" xfId="9315" xr:uid="{6F7E7947-5742-408F-8691-390751566860}"/>
    <cellStyle name="Millares 657 2 2 2 3 5 2" xfId="30818" xr:uid="{6EA0E873-439F-4B6E-809B-C6ADAF267E58}"/>
    <cellStyle name="Millares 657 2 2 2 3 6" xfId="15950" xr:uid="{658BFD43-7CD4-4763-A382-4310CF1C5892}"/>
    <cellStyle name="Millares 657 2 2 2 3 6 2" xfId="37453" xr:uid="{6D4C91BA-A2FD-454A-A378-D9380A38A7AD}"/>
    <cellStyle name="Millares 657 2 2 2 3 7" xfId="22555" xr:uid="{78DCF4CC-99D8-40F9-8A2C-16EAEDDD3FC5}"/>
    <cellStyle name="Millares 657 2 2 2 3 8" xfId="44058" xr:uid="{17B0F4CD-E807-49CB-95E2-9A5660F8A291}"/>
    <cellStyle name="Millares 657 2 2 2 4" xfId="1445" xr:uid="{E3117153-781A-476D-BD6B-14133DE8C532}"/>
    <cellStyle name="Millares 657 2 2 2 4 2" xfId="4274" xr:uid="{BE2B5662-1AB3-4AFB-9EE0-6C9CF6F6CDC1}"/>
    <cellStyle name="Millares 657 2 2 2 4 2 2" xfId="12540" xr:uid="{5F07ED1D-8511-4FAB-90AC-C64C51395C14}"/>
    <cellStyle name="Millares 657 2 2 2 4 2 2 2" xfId="34043" xr:uid="{CD626CB6-BB7F-4E6A-B3CF-6BC128952ED7}"/>
    <cellStyle name="Millares 657 2 2 2 4 2 3" xfId="19175" xr:uid="{3ACE7B4B-C81C-4EAF-AB7E-6F0D79766562}"/>
    <cellStyle name="Millares 657 2 2 2 4 2 3 2" xfId="40678" xr:uid="{D4D70437-EB3C-4551-B1FA-39E040EAADE7}"/>
    <cellStyle name="Millares 657 2 2 2 4 2 4" xfId="25780" xr:uid="{99D8D4CA-DA9E-4060-AA07-C282F613561F}"/>
    <cellStyle name="Millares 657 2 2 2 4 2 5" xfId="47283" xr:uid="{A0141865-C3A2-429C-9FB9-04AF751E22E8}"/>
    <cellStyle name="Millares 657 2 2 2 4 3" xfId="6413" xr:uid="{FDC720A2-9E3A-41A6-8CC8-C050768BC772}"/>
    <cellStyle name="Millares 657 2 2 2 4 3 2" xfId="14679" xr:uid="{FC2856C2-F114-4729-B633-DCC6C04585D5}"/>
    <cellStyle name="Millares 657 2 2 2 4 3 2 2" xfId="36182" xr:uid="{3069AD08-BECC-482D-946E-2CBD8A311B9D}"/>
    <cellStyle name="Millares 657 2 2 2 4 3 3" xfId="21314" xr:uid="{98D99CE8-42DD-4585-A882-E71F054774BD}"/>
    <cellStyle name="Millares 657 2 2 2 4 3 3 2" xfId="42817" xr:uid="{90E48FE8-9C6E-486D-9E8F-5B8D8528C382}"/>
    <cellStyle name="Millares 657 2 2 2 4 3 4" xfId="27919" xr:uid="{1C4986C7-37BA-4EA4-B0F1-11FE42B959B8}"/>
    <cellStyle name="Millares 657 2 2 2 4 3 5" xfId="49422" xr:uid="{DD14D8CB-CB9A-42A2-A9EF-E0DDC10559F0}"/>
    <cellStyle name="Millares 657 2 2 2 4 4" xfId="8054" xr:uid="{BD570826-21C0-4744-B7C5-319BBEE1AD19}"/>
    <cellStyle name="Millares 657 2 2 2 4 4 2" xfId="29557" xr:uid="{01E95E3D-14F5-4153-8A70-0CD1FBA53523}"/>
    <cellStyle name="Millares 657 2 2 2 4 5" xfId="9711" xr:uid="{8C77E7B6-D1FB-424C-AFC7-2563F93ED233}"/>
    <cellStyle name="Millares 657 2 2 2 4 5 2" xfId="31214" xr:uid="{10448AB2-A927-42B8-B397-D1C45A1083AD}"/>
    <cellStyle name="Millares 657 2 2 2 4 6" xfId="16346" xr:uid="{DEA233FB-CA55-47A8-B90A-158E65C0040B}"/>
    <cellStyle name="Millares 657 2 2 2 4 6 2" xfId="37849" xr:uid="{E239B47B-433F-4849-B0EC-F0317A70B82B}"/>
    <cellStyle name="Millares 657 2 2 2 4 7" xfId="22951" xr:uid="{229C7A44-DC66-465C-A2DC-B8DE7D35B4DB}"/>
    <cellStyle name="Millares 657 2 2 2 4 8" xfId="44454" xr:uid="{FEDB9914-D2A6-43C8-B814-0E77681D0E1E}"/>
    <cellStyle name="Millares 657 2 2 2 5" xfId="2132" xr:uid="{F9E4E86C-E5A8-493F-A832-1BC787A52C1B}"/>
    <cellStyle name="Millares 657 2 2 2 5 2" xfId="10398" xr:uid="{62264C61-FF44-463E-B41E-22B300FB90EB}"/>
    <cellStyle name="Millares 657 2 2 2 5 2 2" xfId="31901" xr:uid="{2C968CD9-9244-46E8-9807-5AE6EDB54773}"/>
    <cellStyle name="Millares 657 2 2 2 5 3" xfId="17033" xr:uid="{4A3C3F21-91B8-4991-9175-34A2B1926976}"/>
    <cellStyle name="Millares 657 2 2 2 5 3 2" xfId="38536" xr:uid="{37E25F1A-7337-4B21-9435-741E6DA41165}"/>
    <cellStyle name="Millares 657 2 2 2 5 4" xfId="23638" xr:uid="{5A4C1B7F-62E1-42E4-8024-91888EB48D2F}"/>
    <cellStyle name="Millares 657 2 2 2 5 5" xfId="45141" xr:uid="{67C9146C-BD98-46C7-8A86-37C052D4BB5A}"/>
    <cellStyle name="Millares 657 2 2 2 6" xfId="2680" xr:uid="{0CC9BD10-672C-4212-ACB7-9ED19961C20A}"/>
    <cellStyle name="Millares 657 2 2 2 6 2" xfId="10946" xr:uid="{F271E068-BC32-4CB3-9EA6-37F5464C6402}"/>
    <cellStyle name="Millares 657 2 2 2 6 2 2" xfId="32449" xr:uid="{71A284FB-8505-4E40-A222-80FC333AB72C}"/>
    <cellStyle name="Millares 657 2 2 2 6 3" xfId="17581" xr:uid="{B33A65E7-B9ED-4424-956E-837A945A5EAE}"/>
    <cellStyle name="Millares 657 2 2 2 6 3 2" xfId="39084" xr:uid="{423C5E95-5024-41F5-A9BF-7B37718107AA}"/>
    <cellStyle name="Millares 657 2 2 2 6 4" xfId="24186" xr:uid="{2FFD0584-719F-46B9-9DC4-DD78A55D5058}"/>
    <cellStyle name="Millares 657 2 2 2 6 5" xfId="45689" xr:uid="{F383DE30-C1D9-4270-B8DC-8291C04748A5}"/>
    <cellStyle name="Millares 657 2 2 2 7" xfId="3328" xr:uid="{0F2CD470-D45B-4B05-9280-50613AB32B17}"/>
    <cellStyle name="Millares 657 2 2 2 7 2" xfId="11594" xr:uid="{2B991267-0395-4C13-992F-55FD0CE3E674}"/>
    <cellStyle name="Millares 657 2 2 2 7 2 2" xfId="33097" xr:uid="{0CA062CC-0FC8-4D60-972F-AAA9E3BB5456}"/>
    <cellStyle name="Millares 657 2 2 2 7 3" xfId="18229" xr:uid="{D465BB4C-306F-447B-86E4-FCB1FA9E5494}"/>
    <cellStyle name="Millares 657 2 2 2 7 3 2" xfId="39732" xr:uid="{F156ABB2-4FEC-4C35-8A9B-482E9F8A2D84}"/>
    <cellStyle name="Millares 657 2 2 2 7 4" xfId="24834" xr:uid="{CE51CE15-90E5-41C3-BFC6-5A60564C2E60}"/>
    <cellStyle name="Millares 657 2 2 2 7 5" xfId="46337" xr:uid="{2EDB4335-378B-4C25-A341-AED3A8F6A0FE}"/>
    <cellStyle name="Millares 657 2 2 2 8" xfId="4824" xr:uid="{A97C28A0-4570-4E3B-959C-F8A58154D4FB}"/>
    <cellStyle name="Millares 657 2 2 2 8 2" xfId="13090" xr:uid="{C1A89667-5595-44D7-84C5-7AA5510D00A6}"/>
    <cellStyle name="Millares 657 2 2 2 8 2 2" xfId="34593" xr:uid="{EEE6B32D-9B3A-4B3E-ADDD-BD55481D6063}"/>
    <cellStyle name="Millares 657 2 2 2 8 3" xfId="19725" xr:uid="{AEDC6BA5-FA70-4F53-8BBE-F9B7EFB503C1}"/>
    <cellStyle name="Millares 657 2 2 2 8 3 2" xfId="41228" xr:uid="{E85E227A-BB0B-4AF2-952B-C784D5AC6A14}"/>
    <cellStyle name="Millares 657 2 2 2 8 4" xfId="26330" xr:uid="{AF9E3792-65B4-45A0-8066-41B481F51A23}"/>
    <cellStyle name="Millares 657 2 2 2 8 5" xfId="47833" xr:uid="{188BE13A-0E8B-40F6-9765-0C923C1D0D1C}"/>
    <cellStyle name="Millares 657 2 2 2 9" xfId="5467" xr:uid="{188C3D98-3AB4-49F3-9CCF-72241E97F960}"/>
    <cellStyle name="Millares 657 2 2 2 9 2" xfId="13733" xr:uid="{8E347DC8-995A-445E-AB86-2B5665A62B48}"/>
    <cellStyle name="Millares 657 2 2 2 9 2 2" xfId="35236" xr:uid="{7785527A-39F8-483D-B2E7-E2AE250478C0}"/>
    <cellStyle name="Millares 657 2 2 2 9 3" xfId="20368" xr:uid="{D2B1D69D-18A1-4771-8B5D-247787BE9D9D}"/>
    <cellStyle name="Millares 657 2 2 2 9 3 2" xfId="41871" xr:uid="{FB508B26-2262-4976-82D3-7F1CC9C8B9B3}"/>
    <cellStyle name="Millares 657 2 2 2 9 4" xfId="26973" xr:uid="{BF00E58F-3AAC-4C48-B451-6D996913BA04}"/>
    <cellStyle name="Millares 657 2 2 2 9 5" xfId="48476" xr:uid="{070400F4-1513-4BEF-B420-CFD25C66D497}"/>
    <cellStyle name="Millares 657 2 2 3" xfId="370" xr:uid="{609C9B5A-2641-4233-A6A6-9CF4546D9B27}"/>
    <cellStyle name="Millares 657 2 2 3 10" xfId="15273" xr:uid="{0E06BF1F-CB83-4791-889C-26C3D0FE1D07}"/>
    <cellStyle name="Millares 657 2 2 3 10 2" xfId="36776" xr:uid="{8E15E6DF-F272-4B15-BFEA-682773A915DA}"/>
    <cellStyle name="Millares 657 2 2 3 11" xfId="21878" xr:uid="{8E2B7034-1A75-4DD8-8453-CABF157FA056}"/>
    <cellStyle name="Millares 657 2 2 3 12" xfId="43381" xr:uid="{857AD93C-2405-4E38-BF4C-59E48047E47D}"/>
    <cellStyle name="Millares 657 2 2 3 2" xfId="1318" xr:uid="{4B155015-C396-4CB0-8121-13AA8E608372}"/>
    <cellStyle name="Millares 657 2 2 3 2 2" xfId="4147" xr:uid="{F6C62FED-9033-45F9-AF91-BDAA01C6B4AA}"/>
    <cellStyle name="Millares 657 2 2 3 2 2 2" xfId="12413" xr:uid="{94CE39F7-4AB3-4658-A605-D909725D2BBD}"/>
    <cellStyle name="Millares 657 2 2 3 2 2 2 2" xfId="33916" xr:uid="{2C6979E7-3827-4B4F-8587-94251BD6AB9B}"/>
    <cellStyle name="Millares 657 2 2 3 2 2 3" xfId="19048" xr:uid="{8E5DFC05-18CE-44FA-BBD9-ED2A020A195A}"/>
    <cellStyle name="Millares 657 2 2 3 2 2 3 2" xfId="40551" xr:uid="{DDBDFD22-19BA-4891-9403-4BA50F4853CC}"/>
    <cellStyle name="Millares 657 2 2 3 2 2 4" xfId="25653" xr:uid="{2F9E7ECB-5925-41F8-BCF2-A39C7A952C4A}"/>
    <cellStyle name="Millares 657 2 2 3 2 2 5" xfId="47156" xr:uid="{FB5B4BB1-3810-4777-A311-E00E757F511D}"/>
    <cellStyle name="Millares 657 2 2 3 2 3" xfId="6286" xr:uid="{26BA7086-6074-4348-9BEA-A62EAE938CDE}"/>
    <cellStyle name="Millares 657 2 2 3 2 3 2" xfId="14552" xr:uid="{0F4D3246-5DBB-4454-9B15-F1D6464B038B}"/>
    <cellStyle name="Millares 657 2 2 3 2 3 2 2" xfId="36055" xr:uid="{EB14660E-AE2F-4D3A-B8A3-B24D01AEF01B}"/>
    <cellStyle name="Millares 657 2 2 3 2 3 3" xfId="21187" xr:uid="{FAB19166-128E-454B-AA6D-D162B2E835BC}"/>
    <cellStyle name="Millares 657 2 2 3 2 3 3 2" xfId="42690" xr:uid="{CAA5E32F-5CDD-4786-9F91-F15528F60AA4}"/>
    <cellStyle name="Millares 657 2 2 3 2 3 4" xfId="27792" xr:uid="{C27F4F0B-7180-4E76-BFCA-1EEF185F2181}"/>
    <cellStyle name="Millares 657 2 2 3 2 3 5" xfId="49295" xr:uid="{B1AC45E0-AB6C-48F5-AF72-658A10A0831F}"/>
    <cellStyle name="Millares 657 2 2 3 2 4" xfId="7927" xr:uid="{281E4D0A-E3C9-4877-A1FD-1EB333D5A7D9}"/>
    <cellStyle name="Millares 657 2 2 3 2 4 2" xfId="29430" xr:uid="{AA16F1B2-90BE-4043-B7D8-375B2637F962}"/>
    <cellStyle name="Millares 657 2 2 3 2 5" xfId="9584" xr:uid="{B4E3ECF8-419B-467D-AAE8-DE1C8B296E82}"/>
    <cellStyle name="Millares 657 2 2 3 2 5 2" xfId="31087" xr:uid="{18881ABE-681D-4AAD-9576-68FD0A5375C3}"/>
    <cellStyle name="Millares 657 2 2 3 2 6" xfId="16219" xr:uid="{415EC8B3-55C3-495C-9428-86E3610FFAAC}"/>
    <cellStyle name="Millares 657 2 2 3 2 6 2" xfId="37722" xr:uid="{9192FB71-E447-47B4-B932-16F3D63D376E}"/>
    <cellStyle name="Millares 657 2 2 3 2 7" xfId="22824" xr:uid="{81B5FE86-9042-463E-AF6F-A8BCE66D73FE}"/>
    <cellStyle name="Millares 657 2 2 3 2 8" xfId="44327" xr:uid="{EC8234B1-4F4E-4F00-BBE9-B7D890282E71}"/>
    <cellStyle name="Millares 657 2 2 3 3" xfId="2005" xr:uid="{2F3CC053-9623-48DC-B32D-C06F58BDD577}"/>
    <cellStyle name="Millares 657 2 2 3 3 2" xfId="10271" xr:uid="{A328D962-482F-4B6F-8CD9-F65C10BBBEA0}"/>
    <cellStyle name="Millares 657 2 2 3 3 2 2" xfId="31774" xr:uid="{EDC2DED3-C1A1-4666-8595-D8A25643F110}"/>
    <cellStyle name="Millares 657 2 2 3 3 3" xfId="16906" xr:uid="{0B0F64C1-8682-4816-B052-B155F6827232}"/>
    <cellStyle name="Millares 657 2 2 3 3 3 2" xfId="38409" xr:uid="{828EDEC6-DD31-425D-8C01-C61396BC0B33}"/>
    <cellStyle name="Millares 657 2 2 3 3 4" xfId="23511" xr:uid="{C4A9DE93-0A9D-443E-8394-6D5957D03D25}"/>
    <cellStyle name="Millares 657 2 2 3 3 5" xfId="45014" xr:uid="{9DCA86B7-67DF-453C-BF55-8DF944A970F5}"/>
    <cellStyle name="Millares 657 2 2 3 4" xfId="2804" xr:uid="{907EC2A1-59FC-456C-BEC1-F9660126FC7F}"/>
    <cellStyle name="Millares 657 2 2 3 4 2" xfId="11070" xr:uid="{432209D2-F792-40D5-81D0-CF8428670635}"/>
    <cellStyle name="Millares 657 2 2 3 4 2 2" xfId="32573" xr:uid="{B6F10C09-8C64-4C6E-96E3-E99635CEEE39}"/>
    <cellStyle name="Millares 657 2 2 3 4 3" xfId="17705" xr:uid="{BB1C802B-833A-46B0-AB83-0829CF3640CF}"/>
    <cellStyle name="Millares 657 2 2 3 4 3 2" xfId="39208" xr:uid="{5AD4CA49-3865-4489-B953-AE8B982B1345}"/>
    <cellStyle name="Millares 657 2 2 3 4 4" xfId="24310" xr:uid="{949C34A6-511D-42CF-BF62-BC9F1412E321}"/>
    <cellStyle name="Millares 657 2 2 3 4 5" xfId="45813" xr:uid="{02D42B20-B941-4E73-A562-8CD8728612F4}"/>
    <cellStyle name="Millares 657 2 2 3 5" xfId="3201" xr:uid="{315C9487-41D6-4871-AF4C-D858AC62B542}"/>
    <cellStyle name="Millares 657 2 2 3 5 2" xfId="11467" xr:uid="{A5657228-FEB2-470D-82AF-C1C1EF64EB64}"/>
    <cellStyle name="Millares 657 2 2 3 5 2 2" xfId="32970" xr:uid="{5A1D5BAD-E106-4FA3-86CC-541F7EE9AFDC}"/>
    <cellStyle name="Millares 657 2 2 3 5 3" xfId="18102" xr:uid="{437C1B62-6001-476E-A739-C6E9B92D7D4B}"/>
    <cellStyle name="Millares 657 2 2 3 5 3 2" xfId="39605" xr:uid="{D0CD29B9-C1C8-431D-AFA1-9D25A1535DF2}"/>
    <cellStyle name="Millares 657 2 2 3 5 4" xfId="24707" xr:uid="{E9AFC4A3-8575-44F5-BF95-EC37A8EDC733}"/>
    <cellStyle name="Millares 657 2 2 3 5 5" xfId="46210" xr:uid="{4D0753C8-3192-4C09-9B68-120E60808A24}"/>
    <cellStyle name="Millares 657 2 2 3 6" xfId="4948" xr:uid="{792B025D-D954-4210-8D9C-48C4F97BA8D6}"/>
    <cellStyle name="Millares 657 2 2 3 6 2" xfId="13214" xr:uid="{97C046B7-E830-447D-A3D3-960F50529082}"/>
    <cellStyle name="Millares 657 2 2 3 6 2 2" xfId="34717" xr:uid="{C8843F65-75CE-42D2-A252-78264F42129C}"/>
    <cellStyle name="Millares 657 2 2 3 6 3" xfId="19849" xr:uid="{220C707C-85CB-4082-8B09-19988D42CF1E}"/>
    <cellStyle name="Millares 657 2 2 3 6 3 2" xfId="41352" xr:uid="{F0BF9C6D-19BA-4DCF-A89F-A74D8960F01C}"/>
    <cellStyle name="Millares 657 2 2 3 6 4" xfId="26454" xr:uid="{9E457B32-1881-4733-8C2A-CEB9BA028795}"/>
    <cellStyle name="Millares 657 2 2 3 6 5" xfId="47957" xr:uid="{D9148E32-36A6-4104-B34D-D7178BA0B9FD}"/>
    <cellStyle name="Millares 657 2 2 3 7" xfId="5340" xr:uid="{F2FDAA1A-4FDC-44C3-90EF-E5B511E7C579}"/>
    <cellStyle name="Millares 657 2 2 3 7 2" xfId="13606" xr:uid="{3BC8C048-3D20-45F9-802A-5A6B35606414}"/>
    <cellStyle name="Millares 657 2 2 3 7 2 2" xfId="35109" xr:uid="{C8484788-9A7F-4053-B346-805830C90631}"/>
    <cellStyle name="Millares 657 2 2 3 7 3" xfId="20241" xr:uid="{C38437DF-7D0B-4119-83DF-F2626ACC790B}"/>
    <cellStyle name="Millares 657 2 2 3 7 3 2" xfId="41744" xr:uid="{33F7BC97-CAC7-4E4C-A5EA-B786EED2A6A0}"/>
    <cellStyle name="Millares 657 2 2 3 7 4" xfId="26846" xr:uid="{293671EA-2D1C-406F-906E-7C23E9B34323}"/>
    <cellStyle name="Millares 657 2 2 3 7 5" xfId="48349" xr:uid="{5044034A-2845-49C4-A3FD-04CD5957945F}"/>
    <cellStyle name="Millares 657 2 2 3 8" xfId="6981" xr:uid="{753B195D-2FE4-449D-A2B1-39E5905EFABF}"/>
    <cellStyle name="Millares 657 2 2 3 8 2" xfId="28484" xr:uid="{7393E068-3384-49FF-BDE7-2CD2316EDA07}"/>
    <cellStyle name="Millares 657 2 2 3 9" xfId="8637" xr:uid="{C808B64D-E71C-4E6F-B5F2-18A24B562F8B}"/>
    <cellStyle name="Millares 657 2 2 3 9 2" xfId="30140" xr:uid="{2C1786E0-D68A-4472-B434-F7BBB3E963CD}"/>
    <cellStyle name="Millares 657 2 2 4" xfId="654" xr:uid="{73B3FBA5-3696-4781-86F5-4FBB433210B5}"/>
    <cellStyle name="Millares 657 2 2 4 10" xfId="43663" xr:uid="{B00A2D33-AA06-4F43-9A60-68DBF032DA40}"/>
    <cellStyle name="Millares 657 2 2 4 2" xfId="1600" xr:uid="{5588E5B7-F172-4AE7-9D5F-75C1237A5153}"/>
    <cellStyle name="Millares 657 2 2 4 2 2" xfId="4429" xr:uid="{B9306B05-4E3D-4A22-B77F-82738030FEC8}"/>
    <cellStyle name="Millares 657 2 2 4 2 2 2" xfId="12695" xr:uid="{77677847-E7C9-4849-9520-3A6D70996A1A}"/>
    <cellStyle name="Millares 657 2 2 4 2 2 2 2" xfId="34198" xr:uid="{4202090D-6E64-437B-86B2-D607A5F1A1DD}"/>
    <cellStyle name="Millares 657 2 2 4 2 2 3" xfId="19330" xr:uid="{A21C8CB7-7542-4ADA-9225-6334DB73A2DF}"/>
    <cellStyle name="Millares 657 2 2 4 2 2 3 2" xfId="40833" xr:uid="{CA76B73C-649B-4677-935A-354BBDFB775C}"/>
    <cellStyle name="Millares 657 2 2 4 2 2 4" xfId="25935" xr:uid="{1CE66A88-2BAF-4BCA-B427-06D360902A3A}"/>
    <cellStyle name="Millares 657 2 2 4 2 2 5" xfId="47438" xr:uid="{CE8F1875-9EB6-4F4C-879B-D64FD1A6E148}"/>
    <cellStyle name="Millares 657 2 2 4 2 3" xfId="6568" xr:uid="{CC1BC62D-DFD4-4AAA-9528-C1DF391DEC15}"/>
    <cellStyle name="Millares 657 2 2 4 2 3 2" xfId="14834" xr:uid="{F6E24EA6-0919-4FF7-8E5B-0BD79DB5DC92}"/>
    <cellStyle name="Millares 657 2 2 4 2 3 2 2" xfId="36337" xr:uid="{530F32F7-63B2-4850-B025-931F9F4AC3D5}"/>
    <cellStyle name="Millares 657 2 2 4 2 3 3" xfId="21469" xr:uid="{3A1D497A-7257-4E90-8334-B50EE07B668E}"/>
    <cellStyle name="Millares 657 2 2 4 2 3 3 2" xfId="42972" xr:uid="{47A953AF-37A5-4FE3-8810-D00AA80108EF}"/>
    <cellStyle name="Millares 657 2 2 4 2 3 4" xfId="28074" xr:uid="{A8BB57D8-ED51-47D7-B44A-4BA4209AEF72}"/>
    <cellStyle name="Millares 657 2 2 4 2 3 5" xfId="49577" xr:uid="{453C050B-4DE6-4C2F-8609-49D3F3B73A94}"/>
    <cellStyle name="Millares 657 2 2 4 2 4" xfId="8209" xr:uid="{178D21F2-919F-4AC9-94E2-99E5BFD6A471}"/>
    <cellStyle name="Millares 657 2 2 4 2 4 2" xfId="29712" xr:uid="{04FDED1A-7AB2-413C-9424-93C60BF3FD08}"/>
    <cellStyle name="Millares 657 2 2 4 2 5" xfId="9866" xr:uid="{89B3F1A0-AF22-4C7A-9051-0796B374A68F}"/>
    <cellStyle name="Millares 657 2 2 4 2 5 2" xfId="31369" xr:uid="{8CC5CB2F-E3CF-47F4-8AEB-8C00D90E8702}"/>
    <cellStyle name="Millares 657 2 2 4 2 6" xfId="16501" xr:uid="{7AE43936-5820-415A-809A-4D6597F190BC}"/>
    <cellStyle name="Millares 657 2 2 4 2 6 2" xfId="38004" xr:uid="{E4A9527D-3753-4BDB-A709-FD6483222E71}"/>
    <cellStyle name="Millares 657 2 2 4 2 7" xfId="23106" xr:uid="{E60A400B-FE5E-465A-B92B-64A5B1979DD3}"/>
    <cellStyle name="Millares 657 2 2 4 2 8" xfId="44609" xr:uid="{3B8CABF7-E5C6-4C69-A2FC-1B8C94140AD3}"/>
    <cellStyle name="Millares 657 2 2 4 3" xfId="2287" xr:uid="{BBBE1E02-C988-4147-8085-4981EE7E7F8A}"/>
    <cellStyle name="Millares 657 2 2 4 3 2" xfId="10553" xr:uid="{44FA2BB2-2F05-430A-9707-E50217BA0C2F}"/>
    <cellStyle name="Millares 657 2 2 4 3 2 2" xfId="32056" xr:uid="{1B64E8B1-0DA4-474E-99C9-A08A3ED64D03}"/>
    <cellStyle name="Millares 657 2 2 4 3 3" xfId="17188" xr:uid="{3F0E6C7D-836B-4AFC-AF1F-DCE39E333964}"/>
    <cellStyle name="Millares 657 2 2 4 3 3 2" xfId="38691" xr:uid="{96861633-3950-4651-AC8A-939064331C47}"/>
    <cellStyle name="Millares 657 2 2 4 3 4" xfId="23793" xr:uid="{80A9EE42-2408-436F-B333-6A7053980906}"/>
    <cellStyle name="Millares 657 2 2 4 3 5" xfId="45296" xr:uid="{2D6EFFEA-35E4-45A5-8BCF-D7438AFBA5B7}"/>
    <cellStyle name="Millares 657 2 2 4 4" xfId="3483" xr:uid="{E33C90C7-CCEC-48A9-8B50-28FD29129AC4}"/>
    <cellStyle name="Millares 657 2 2 4 4 2" xfId="11749" xr:uid="{E970ACAD-6DA4-48E4-92B1-4DC56251A6A3}"/>
    <cellStyle name="Millares 657 2 2 4 4 2 2" xfId="33252" xr:uid="{840F21FA-BC83-4161-A25E-9F88736865D2}"/>
    <cellStyle name="Millares 657 2 2 4 4 3" xfId="18384" xr:uid="{B52A1A73-5A93-4EDB-9069-72C22ECA74B1}"/>
    <cellStyle name="Millares 657 2 2 4 4 3 2" xfId="39887" xr:uid="{58FB95E5-A9EA-4CA8-A7CC-27C45B84D3C7}"/>
    <cellStyle name="Millares 657 2 2 4 4 4" xfId="24989" xr:uid="{D837697B-D345-4D94-8174-345C80BC1F11}"/>
    <cellStyle name="Millares 657 2 2 4 4 5" xfId="46492" xr:uid="{6815557A-923B-4373-A304-3B4B65D160E2}"/>
    <cellStyle name="Millares 657 2 2 4 5" xfId="5622" xr:uid="{BF295E45-F0F1-4527-880B-0601ED53F376}"/>
    <cellStyle name="Millares 657 2 2 4 5 2" xfId="13888" xr:uid="{FB7DF370-D08B-4348-89B2-985F1C65B425}"/>
    <cellStyle name="Millares 657 2 2 4 5 2 2" xfId="35391" xr:uid="{1558A8C4-64A2-41B1-A0AC-F6BB749BA5E7}"/>
    <cellStyle name="Millares 657 2 2 4 5 3" xfId="20523" xr:uid="{F49D4362-0060-4456-94FB-17EF6A7F0962}"/>
    <cellStyle name="Millares 657 2 2 4 5 3 2" xfId="42026" xr:uid="{FB608827-8A7B-4817-A4F0-EE3E8CAF4AE9}"/>
    <cellStyle name="Millares 657 2 2 4 5 4" xfId="27128" xr:uid="{D8FDE095-7D7A-4C9E-90DC-0368210EC1BF}"/>
    <cellStyle name="Millares 657 2 2 4 5 5" xfId="48631" xr:uid="{498F4CD9-FA15-481E-BC47-97A94A077597}"/>
    <cellStyle name="Millares 657 2 2 4 6" xfId="7263" xr:uid="{9825AC86-EC15-4026-897C-057E8DDDBAF4}"/>
    <cellStyle name="Millares 657 2 2 4 6 2" xfId="28766" xr:uid="{C718EEA9-A654-4496-88A1-7D1A3226E04D}"/>
    <cellStyle name="Millares 657 2 2 4 7" xfId="8920" xr:uid="{A20A0095-0D52-4656-A99C-A77FCE470C22}"/>
    <cellStyle name="Millares 657 2 2 4 7 2" xfId="30423" xr:uid="{82E02FCC-70C0-4ABA-B593-8B732F2DEB4C}"/>
    <cellStyle name="Millares 657 2 2 4 8" xfId="15555" xr:uid="{1F019EA8-D18E-42E7-A934-3640D4CA7710}"/>
    <cellStyle name="Millares 657 2 2 4 8 2" xfId="37058" xr:uid="{D14A52F0-D375-46D4-B12B-4AF470C6C2F5}"/>
    <cellStyle name="Millares 657 2 2 4 9" xfId="22160" xr:uid="{FF9F382A-9762-4E29-81EA-2D6D8C74B2A6}"/>
    <cellStyle name="Millares 657 2 2 5" xfId="922" xr:uid="{61827831-41B8-486B-A8EE-8255377879FD}"/>
    <cellStyle name="Millares 657 2 2 5 2" xfId="3751" xr:uid="{A0D9FA8B-E425-4EE8-AA11-E7472197AF62}"/>
    <cellStyle name="Millares 657 2 2 5 2 2" xfId="12017" xr:uid="{74EB5627-B326-4FF3-A505-EE4F5251651E}"/>
    <cellStyle name="Millares 657 2 2 5 2 2 2" xfId="33520" xr:uid="{1E613FF3-42DE-4FA6-9A1C-704AD6FE7060}"/>
    <cellStyle name="Millares 657 2 2 5 2 3" xfId="18652" xr:uid="{1AACA224-DDEA-4DE5-BB58-61713BC660DC}"/>
    <cellStyle name="Millares 657 2 2 5 2 3 2" xfId="40155" xr:uid="{6E5BC0F2-D781-4E82-A862-9C9A6C2B7AE2}"/>
    <cellStyle name="Millares 657 2 2 5 2 4" xfId="25257" xr:uid="{B75038EA-6924-4B3C-A852-39DC64B271DC}"/>
    <cellStyle name="Millares 657 2 2 5 2 5" xfId="46760" xr:uid="{D586425E-1A44-44BE-BFC3-7F0982E93185}"/>
    <cellStyle name="Millares 657 2 2 5 3" xfId="5890" xr:uid="{F1A422EA-1A37-484F-850E-E8E521785CF5}"/>
    <cellStyle name="Millares 657 2 2 5 3 2" xfId="14156" xr:uid="{EEE5BB5D-4BF4-47E9-B2D4-88354435C973}"/>
    <cellStyle name="Millares 657 2 2 5 3 2 2" xfId="35659" xr:uid="{B1FCCA25-7136-4BAA-A123-F831EDAFA862}"/>
    <cellStyle name="Millares 657 2 2 5 3 3" xfId="20791" xr:uid="{D9130C27-7146-440D-A0C0-943D25919AF7}"/>
    <cellStyle name="Millares 657 2 2 5 3 3 2" xfId="42294" xr:uid="{74A761F9-C58D-40A0-BDBA-6BB5179694E7}"/>
    <cellStyle name="Millares 657 2 2 5 3 4" xfId="27396" xr:uid="{B226DCC3-CA4D-4633-9AC4-3BDF75D8CE69}"/>
    <cellStyle name="Millares 657 2 2 5 3 5" xfId="48899" xr:uid="{2AB258B2-D5A3-4639-9676-8DCD47C761C5}"/>
    <cellStyle name="Millares 657 2 2 5 4" xfId="7531" xr:uid="{ADC8C996-1618-4CB3-B72E-BC6C46CBBCD5}"/>
    <cellStyle name="Millares 657 2 2 5 4 2" xfId="29034" xr:uid="{FE5E1076-598B-4827-8FB4-C557CC1738C5}"/>
    <cellStyle name="Millares 657 2 2 5 5" xfId="9188" xr:uid="{98D5D7E9-3434-48B3-AEC3-B87DC3A8A81F}"/>
    <cellStyle name="Millares 657 2 2 5 5 2" xfId="30691" xr:uid="{AF669DE3-78E2-412D-994B-E18311DE1D92}"/>
    <cellStyle name="Millares 657 2 2 5 6" xfId="15823" xr:uid="{540DBB20-1C82-4E2C-955F-46B46C95A5D8}"/>
    <cellStyle name="Millares 657 2 2 5 6 2" xfId="37326" xr:uid="{9C277CD9-1F1D-4B2F-B7A2-1845C8102561}"/>
    <cellStyle name="Millares 657 2 2 5 7" xfId="22428" xr:uid="{C79AFC80-53FE-4DCD-87B0-EC0A27E72816}"/>
    <cellStyle name="Millares 657 2 2 5 8" xfId="43931" xr:uid="{95B0A819-CD52-4D76-A445-007F7E668615}"/>
    <cellStyle name="Millares 657 2 2 6" xfId="1183" xr:uid="{72B8E158-D565-4C63-A1EA-8AD4296D08D6}"/>
    <cellStyle name="Millares 657 2 2 6 2" xfId="4012" xr:uid="{41183F23-5AAE-43EB-BA63-8936A91F8A5F}"/>
    <cellStyle name="Millares 657 2 2 6 2 2" xfId="12278" xr:uid="{D826CE4A-E4FA-4D3D-A00F-AD75B6FB4DC7}"/>
    <cellStyle name="Millares 657 2 2 6 2 2 2" xfId="33781" xr:uid="{5D2021D2-2842-47CA-92CD-047321244CDA}"/>
    <cellStyle name="Millares 657 2 2 6 2 3" xfId="18913" xr:uid="{CE64D2A7-ABBA-430E-98E5-EE76B6236DCF}"/>
    <cellStyle name="Millares 657 2 2 6 2 3 2" xfId="40416" xr:uid="{9CFA48F4-81A2-4BA5-B56C-7CDCFE35E750}"/>
    <cellStyle name="Millares 657 2 2 6 2 4" xfId="25518" xr:uid="{730675CD-33AB-4ED0-AA43-B8FA89CE4755}"/>
    <cellStyle name="Millares 657 2 2 6 2 5" xfId="47021" xr:uid="{AC9F21B4-BCBB-4CA0-827A-8A569673F35C}"/>
    <cellStyle name="Millares 657 2 2 6 3" xfId="6151" xr:uid="{C2BF0AAD-0526-46F4-8CB3-C890108C1836}"/>
    <cellStyle name="Millares 657 2 2 6 3 2" xfId="14417" xr:uid="{A8887BC1-287D-4A7B-A5D4-48C5DAF599C5}"/>
    <cellStyle name="Millares 657 2 2 6 3 2 2" xfId="35920" xr:uid="{5C8CA89C-26F0-4ED4-B053-EB41B1F3931C}"/>
    <cellStyle name="Millares 657 2 2 6 3 3" xfId="21052" xr:uid="{8539D4CF-E339-41A6-975A-59E8CE51B7F2}"/>
    <cellStyle name="Millares 657 2 2 6 3 3 2" xfId="42555" xr:uid="{88BB5A7C-291A-4F90-9378-B934C31F9692}"/>
    <cellStyle name="Millares 657 2 2 6 3 4" xfId="27657" xr:uid="{BBCAF2EA-F0A9-490F-8EDF-1520C24688F4}"/>
    <cellStyle name="Millares 657 2 2 6 3 5" xfId="49160" xr:uid="{67A8A766-5FD3-40EF-BACA-E9393D83283A}"/>
    <cellStyle name="Millares 657 2 2 6 4" xfId="7792" xr:uid="{8934DF2B-E1A2-45C5-9BF4-B6E70C1F0EB5}"/>
    <cellStyle name="Millares 657 2 2 6 4 2" xfId="29295" xr:uid="{EAC88374-93CB-4BAC-8E3A-CED4AA79D346}"/>
    <cellStyle name="Millares 657 2 2 6 5" xfId="9449" xr:uid="{2EE4ACF8-B0FB-482E-BD4F-CC2935B62037}"/>
    <cellStyle name="Millares 657 2 2 6 5 2" xfId="30952" xr:uid="{09C4BE41-EA70-4449-A5C4-DBE84C6774B7}"/>
    <cellStyle name="Millares 657 2 2 6 6" xfId="16084" xr:uid="{88358236-F595-4987-90BB-05E5C9BA453C}"/>
    <cellStyle name="Millares 657 2 2 6 6 2" xfId="37587" xr:uid="{299CBEBE-7849-442B-98D2-59973B25B895}"/>
    <cellStyle name="Millares 657 2 2 6 7" xfId="22689" xr:uid="{CD96D792-CEFE-49D7-B15E-33BC467F9C4A}"/>
    <cellStyle name="Millares 657 2 2 6 8" xfId="44192" xr:uid="{2CCB1D68-7D7E-4873-A2CB-055E3171F3DE}"/>
    <cellStyle name="Millares 657 2 2 7" xfId="1871" xr:uid="{BC4826FA-A5B9-4996-BA41-E7EE6BC89F1B}"/>
    <cellStyle name="Millares 657 2 2 7 2" xfId="10137" xr:uid="{8F5009CF-7C87-4BF8-BFCA-B51B4E15FF14}"/>
    <cellStyle name="Millares 657 2 2 7 2 2" xfId="31640" xr:uid="{1A90C56F-A16C-4F04-83BF-F1816EBE8738}"/>
    <cellStyle name="Millares 657 2 2 7 3" xfId="16772" xr:uid="{0F773D79-2038-497F-9E75-4D4BE641775A}"/>
    <cellStyle name="Millares 657 2 2 7 3 2" xfId="38275" xr:uid="{2622FEAB-E25E-4732-9B0F-6EBA3A2AD193}"/>
    <cellStyle name="Millares 657 2 2 7 4" xfId="23377" xr:uid="{BEB51378-8E69-43D6-9698-17C16B45DC5B}"/>
    <cellStyle name="Millares 657 2 2 7 5" xfId="44880" xr:uid="{E40601D8-2108-4956-9CB3-76BB4622D479}"/>
    <cellStyle name="Millares 657 2 2 8" xfId="2556" xr:uid="{FD083DC6-E37C-4051-A22D-2B22CD3F8EE9}"/>
    <cellStyle name="Millares 657 2 2 8 2" xfId="10822" xr:uid="{02816CAE-24A3-4163-BBED-D3766829E498}"/>
    <cellStyle name="Millares 657 2 2 8 2 2" xfId="32325" xr:uid="{C342B7D4-CCF8-4212-A15A-C922C9F1F91C}"/>
    <cellStyle name="Millares 657 2 2 8 3" xfId="17457" xr:uid="{04B5C64F-CCA0-439D-8B9B-AE322808C997}"/>
    <cellStyle name="Millares 657 2 2 8 3 2" xfId="38960" xr:uid="{4DE862EC-C6BF-4805-8E1A-94A1DAF15E69}"/>
    <cellStyle name="Millares 657 2 2 8 4" xfId="24062" xr:uid="{AAE52BDB-95CE-4AFD-998B-C6E4B738B731}"/>
    <cellStyle name="Millares 657 2 2 8 5" xfId="45565" xr:uid="{EDA9A55D-B1A4-4D4D-BD6A-386645E6B7CB}"/>
    <cellStyle name="Millares 657 2 2 9" xfId="3067" xr:uid="{5C90D2BE-4E5A-41DF-946D-E1F9881BD19E}"/>
    <cellStyle name="Millares 657 2 2 9 2" xfId="11333" xr:uid="{4D75AB87-38B0-462F-BA72-B4517714C93E}"/>
    <cellStyle name="Millares 657 2 2 9 2 2" xfId="32836" xr:uid="{6CD7FB02-3FD7-4986-8559-18416A4C3672}"/>
    <cellStyle name="Millares 657 2 2 9 3" xfId="17968" xr:uid="{F191FD8B-60CB-4583-9D9E-124DA8E84D3A}"/>
    <cellStyle name="Millares 657 2 2 9 3 2" xfId="39471" xr:uid="{50F047DC-ABEB-4184-81B6-92D829F8E7A7}"/>
    <cellStyle name="Millares 657 2 2 9 4" xfId="24573" xr:uid="{FD5436B1-49B1-43AA-90B2-DF7CD19E9359}"/>
    <cellStyle name="Millares 657 2 2 9 5" xfId="46076" xr:uid="{B460FFBC-00A3-4590-ACBF-CC99DE621E6B}"/>
    <cellStyle name="Millares 657 2 3" xfId="460" xr:uid="{78EE8EE1-1201-4D3F-AC82-FA4DB4A0D98E}"/>
    <cellStyle name="Millares 657 2 3 10" xfId="7071" xr:uid="{C465099A-D425-4801-A96D-B5B539331CF2}"/>
    <cellStyle name="Millares 657 2 3 10 2" xfId="28574" xr:uid="{261FBB2E-49C7-4143-A6A6-7ECACDD3AB6D}"/>
    <cellStyle name="Millares 657 2 3 11" xfId="8727" xr:uid="{29000082-7E68-49CC-8987-8686A7342E2F}"/>
    <cellStyle name="Millares 657 2 3 11 2" xfId="30230" xr:uid="{66AB7EE5-3CEB-4B84-A0D2-FC4EC6F4D2C4}"/>
    <cellStyle name="Millares 657 2 3 12" xfId="15363" xr:uid="{98A2B306-953B-401E-A204-F75F2FD3067B}"/>
    <cellStyle name="Millares 657 2 3 12 2" xfId="36866" xr:uid="{BA41C87C-B609-46C4-A1BC-8D2D62DD1D71}"/>
    <cellStyle name="Millares 657 2 3 13" xfId="21968" xr:uid="{CD642545-AE5D-4A0A-8177-20AE78896DE7}"/>
    <cellStyle name="Millares 657 2 3 14" xfId="43471" xr:uid="{C8F4045F-46BC-46FB-A0C2-1027161A66B7}"/>
    <cellStyle name="Millares 657 2 3 2" xfId="742" xr:uid="{0A8B69D6-BD43-48F5-8E5C-AA7B6EBE7A8F}"/>
    <cellStyle name="Millares 657 2 3 2 10" xfId="15643" xr:uid="{E787529F-6558-4930-8B68-DB1A05BC2ECC}"/>
    <cellStyle name="Millares 657 2 3 2 10 2" xfId="37146" xr:uid="{5866F8F9-5501-4301-873C-9868AB37A89A}"/>
    <cellStyle name="Millares 657 2 3 2 11" xfId="22248" xr:uid="{E5DEDD64-65FC-49CD-86FE-C6485FA5A9B6}"/>
    <cellStyle name="Millares 657 2 3 2 12" xfId="43751" xr:uid="{FD6B070A-3604-4C88-86DD-58C6EB34FF65}"/>
    <cellStyle name="Millares 657 2 3 2 2" xfId="1688" xr:uid="{27D18232-3B1D-431A-8C7C-05819A105EBB}"/>
    <cellStyle name="Millares 657 2 3 2 2 2" xfId="4517" xr:uid="{4D2F281C-7D59-474D-9CA0-C5F18B4DA695}"/>
    <cellStyle name="Millares 657 2 3 2 2 2 2" xfId="12783" xr:uid="{119470E7-25C3-4F24-B38B-6AB83DBC5187}"/>
    <cellStyle name="Millares 657 2 3 2 2 2 2 2" xfId="34286" xr:uid="{C3D101B7-CD87-41C0-9E9E-628F3F167284}"/>
    <cellStyle name="Millares 657 2 3 2 2 2 3" xfId="19418" xr:uid="{6D8215F8-C638-4458-9B70-303C6D0A1259}"/>
    <cellStyle name="Millares 657 2 3 2 2 2 3 2" xfId="40921" xr:uid="{E2D234A0-20AA-41A6-A0E1-F19BC0553F0A}"/>
    <cellStyle name="Millares 657 2 3 2 2 2 4" xfId="26023" xr:uid="{7A1C8AAE-99C9-44BF-B46C-36A99C973AFE}"/>
    <cellStyle name="Millares 657 2 3 2 2 2 5" xfId="47526" xr:uid="{C5154C64-A03B-432D-B1E0-A461F2CFFDDF}"/>
    <cellStyle name="Millares 657 2 3 2 2 3" xfId="6656" xr:uid="{5FF5DD5B-8E1F-4181-9073-686BA41D909A}"/>
    <cellStyle name="Millares 657 2 3 2 2 3 2" xfId="14922" xr:uid="{B5933300-2300-47C7-8D3D-52D621888FD0}"/>
    <cellStyle name="Millares 657 2 3 2 2 3 2 2" xfId="36425" xr:uid="{E2266CE8-52B2-4D17-BF87-5892E7CED19B}"/>
    <cellStyle name="Millares 657 2 3 2 2 3 3" xfId="21557" xr:uid="{7889CCA8-3263-4C57-BAE6-AFF602AA65B3}"/>
    <cellStyle name="Millares 657 2 3 2 2 3 3 2" xfId="43060" xr:uid="{65E0B114-B064-45BA-9EF8-4150CA64E5CE}"/>
    <cellStyle name="Millares 657 2 3 2 2 3 4" xfId="28162" xr:uid="{64EEDA1B-1237-44BD-B62B-B096D3939560}"/>
    <cellStyle name="Millares 657 2 3 2 2 3 5" xfId="49665" xr:uid="{EA4CEB4E-5205-4630-B421-DC290AA79835}"/>
    <cellStyle name="Millares 657 2 3 2 2 4" xfId="8297" xr:uid="{5F0629DF-AE22-4D23-B689-F79234AAB096}"/>
    <cellStyle name="Millares 657 2 3 2 2 4 2" xfId="29800" xr:uid="{3682C6ED-7EDD-4879-853C-227592F2516F}"/>
    <cellStyle name="Millares 657 2 3 2 2 5" xfId="9954" xr:uid="{527D6666-07AC-4000-9EC4-432F51E6F07C}"/>
    <cellStyle name="Millares 657 2 3 2 2 5 2" xfId="31457" xr:uid="{8E1446DC-0A80-4150-A34A-1920F318F326}"/>
    <cellStyle name="Millares 657 2 3 2 2 6" xfId="16589" xr:uid="{8266058A-AF8B-4A6F-8632-1945B27C73BC}"/>
    <cellStyle name="Millares 657 2 3 2 2 6 2" xfId="38092" xr:uid="{D258BB2E-C832-468E-8FC5-FF2DC54B2148}"/>
    <cellStyle name="Millares 657 2 3 2 2 7" xfId="23194" xr:uid="{8202DC67-109B-45BC-80E7-A43B0FC6321A}"/>
    <cellStyle name="Millares 657 2 3 2 2 8" xfId="44697" xr:uid="{9A15B311-0735-46B5-8929-72C4AD5B79BC}"/>
    <cellStyle name="Millares 657 2 3 2 3" xfId="2375" xr:uid="{F0869FC6-1F92-4409-BE11-2184C45B3E04}"/>
    <cellStyle name="Millares 657 2 3 2 3 2" xfId="10641" xr:uid="{993964D4-8F3C-4BA9-AE8E-59C3E155426C}"/>
    <cellStyle name="Millares 657 2 3 2 3 2 2" xfId="32144" xr:uid="{62E4B2F9-9EF6-4753-8F66-18BD7CF9E354}"/>
    <cellStyle name="Millares 657 2 3 2 3 3" xfId="17276" xr:uid="{85FA9E0D-B2A6-4EAA-B989-AA98D66C4665}"/>
    <cellStyle name="Millares 657 2 3 2 3 3 2" xfId="38779" xr:uid="{77B176BC-CC6B-44CB-AEB9-A5A228E8C32B}"/>
    <cellStyle name="Millares 657 2 3 2 3 4" xfId="23881" xr:uid="{DBC853A1-7436-4358-AF8F-8F9F49B9A847}"/>
    <cellStyle name="Millares 657 2 3 2 3 5" xfId="45384" xr:uid="{AC18DB76-86AA-4377-9F86-D13C971A2974}"/>
    <cellStyle name="Millares 657 2 3 2 4" xfId="2892" xr:uid="{D9A23E13-9638-4406-A366-EE4A920757A3}"/>
    <cellStyle name="Millares 657 2 3 2 4 2" xfId="11158" xr:uid="{18B452E2-60A8-4006-A150-378C0E768AA8}"/>
    <cellStyle name="Millares 657 2 3 2 4 2 2" xfId="32661" xr:uid="{786CFE39-FC87-44E8-94A6-D700531B72DB}"/>
    <cellStyle name="Millares 657 2 3 2 4 3" xfId="17793" xr:uid="{0D918168-B4D1-4F38-A174-5448F55D9247}"/>
    <cellStyle name="Millares 657 2 3 2 4 3 2" xfId="39296" xr:uid="{5098CA0F-8CB4-41E0-928F-4F19D8025029}"/>
    <cellStyle name="Millares 657 2 3 2 4 4" xfId="24398" xr:uid="{5E4949EE-0716-42F7-8332-7B8FD1ECCFB0}"/>
    <cellStyle name="Millares 657 2 3 2 4 5" xfId="45901" xr:uid="{576A517F-4C04-4658-9AA2-33A60A87BA2A}"/>
    <cellStyle name="Millares 657 2 3 2 5" xfId="3571" xr:uid="{E74F0A85-F6B6-41BE-B200-4AEFFAB923E0}"/>
    <cellStyle name="Millares 657 2 3 2 5 2" xfId="11837" xr:uid="{681BA60D-857C-4FBC-91B1-12124A4C061F}"/>
    <cellStyle name="Millares 657 2 3 2 5 2 2" xfId="33340" xr:uid="{BE642224-16B1-4143-99BD-5C388ACB6AE3}"/>
    <cellStyle name="Millares 657 2 3 2 5 3" xfId="18472" xr:uid="{4C514D12-0385-4F3B-B299-59D1C45540E9}"/>
    <cellStyle name="Millares 657 2 3 2 5 3 2" xfId="39975" xr:uid="{7AE32A49-5CBE-4D75-B7AD-7AB9449AF514}"/>
    <cellStyle name="Millares 657 2 3 2 5 4" xfId="25077" xr:uid="{1F7E04F4-8A71-4D99-83DC-2DBD997082A8}"/>
    <cellStyle name="Millares 657 2 3 2 5 5" xfId="46580" xr:uid="{AD9F86BD-7471-41A7-A1E6-0514913DDEF8}"/>
    <cellStyle name="Millares 657 2 3 2 6" xfId="5036" xr:uid="{D3EA629A-5210-4853-BBDC-709BA25B0952}"/>
    <cellStyle name="Millares 657 2 3 2 6 2" xfId="13302" xr:uid="{B2A577FD-D908-446F-8EED-838875F228E6}"/>
    <cellStyle name="Millares 657 2 3 2 6 2 2" xfId="34805" xr:uid="{DE316DDB-3E65-4164-9C35-B9843E134B8B}"/>
    <cellStyle name="Millares 657 2 3 2 6 3" xfId="19937" xr:uid="{4909685C-3F61-40B5-820F-46C954B7F6A5}"/>
    <cellStyle name="Millares 657 2 3 2 6 3 2" xfId="41440" xr:uid="{06045604-731D-45B9-A2E2-EDF562262ECE}"/>
    <cellStyle name="Millares 657 2 3 2 6 4" xfId="26542" xr:uid="{69ADD985-6011-473C-8D9A-349DFC51C4EF}"/>
    <cellStyle name="Millares 657 2 3 2 6 5" xfId="48045" xr:uid="{E499D890-95F1-4631-9498-946B0F9E5384}"/>
    <cellStyle name="Millares 657 2 3 2 7" xfId="5710" xr:uid="{0A22CE16-BE3D-44CD-8AAC-A78D2413B4C4}"/>
    <cellStyle name="Millares 657 2 3 2 7 2" xfId="13976" xr:uid="{21DEDAE2-1D17-406A-81DA-0365A0E280C1}"/>
    <cellStyle name="Millares 657 2 3 2 7 2 2" xfId="35479" xr:uid="{EBDAAB1A-7C12-4328-BD24-1470AF52557C}"/>
    <cellStyle name="Millares 657 2 3 2 7 3" xfId="20611" xr:uid="{DF69A551-A27D-43BE-B051-BA4E59DED86E}"/>
    <cellStyle name="Millares 657 2 3 2 7 3 2" xfId="42114" xr:uid="{307D0C58-1400-4DFC-802B-AE7A9D5A8498}"/>
    <cellStyle name="Millares 657 2 3 2 7 4" xfId="27216" xr:uid="{D4E15973-F332-48AA-B26B-B367CB75DA7E}"/>
    <cellStyle name="Millares 657 2 3 2 7 5" xfId="48719" xr:uid="{FABC9FF2-B299-4881-A2C3-B96A8DE6DC10}"/>
    <cellStyle name="Millares 657 2 3 2 8" xfId="7351" xr:uid="{EA37460B-0C4E-47EB-8201-3B0A4B2D181C}"/>
    <cellStyle name="Millares 657 2 3 2 8 2" xfId="28854" xr:uid="{42950B72-F944-400C-8B87-C2C61AAB9CA0}"/>
    <cellStyle name="Millares 657 2 3 2 9" xfId="9008" xr:uid="{11AE8B7A-58E6-41A8-BCD9-A401D4063C5F}"/>
    <cellStyle name="Millares 657 2 3 2 9 2" xfId="30511" xr:uid="{43DA2F61-89C3-4336-BB77-3618F4E4E40A}"/>
    <cellStyle name="Millares 657 2 3 3" xfId="1012" xr:uid="{F66A1427-54F6-4429-9B0E-B2BD1E7729A3}"/>
    <cellStyle name="Millares 657 2 3 3 2" xfId="3841" xr:uid="{8957B295-EA3C-4350-86A4-ADF7754388D4}"/>
    <cellStyle name="Millares 657 2 3 3 2 2" xfId="12107" xr:uid="{06909012-45F2-4B4F-B3EE-0A9D9C3F8DCD}"/>
    <cellStyle name="Millares 657 2 3 3 2 2 2" xfId="33610" xr:uid="{803EFFE1-B7AB-4DC6-A997-A47DDD40FAF1}"/>
    <cellStyle name="Millares 657 2 3 3 2 3" xfId="18742" xr:uid="{2132680D-1A57-4A3C-B3C7-FD3331EC7B8C}"/>
    <cellStyle name="Millares 657 2 3 3 2 3 2" xfId="40245" xr:uid="{16109CE0-95C3-4CA8-8C23-9EB7E7111B39}"/>
    <cellStyle name="Millares 657 2 3 3 2 4" xfId="25347" xr:uid="{68841F8B-609C-4006-AD76-8E3F4034C8AD}"/>
    <cellStyle name="Millares 657 2 3 3 2 5" xfId="46850" xr:uid="{419D76B0-DEC7-41B7-87C0-611D621C7E7A}"/>
    <cellStyle name="Millares 657 2 3 3 3" xfId="5980" xr:uid="{1BD4A392-C429-4D7F-A91E-E00AD8BB66BE}"/>
    <cellStyle name="Millares 657 2 3 3 3 2" xfId="14246" xr:uid="{733C8C29-AD4E-4B8D-9E13-064C9A4B0CA9}"/>
    <cellStyle name="Millares 657 2 3 3 3 2 2" xfId="35749" xr:uid="{A7D2E535-4C7A-4D96-8C2E-3A9D5A557707}"/>
    <cellStyle name="Millares 657 2 3 3 3 3" xfId="20881" xr:uid="{F21B3FBB-FAE2-402C-A992-BA8E236C9A6F}"/>
    <cellStyle name="Millares 657 2 3 3 3 3 2" xfId="42384" xr:uid="{A99AFD99-2524-4829-B049-266380C7DA3F}"/>
    <cellStyle name="Millares 657 2 3 3 3 4" xfId="27486" xr:uid="{57FA6A45-BFE6-4D7E-837A-9B577F959116}"/>
    <cellStyle name="Millares 657 2 3 3 3 5" xfId="48989" xr:uid="{ED335674-5382-4116-9B03-FE8F8AAFBC76}"/>
    <cellStyle name="Millares 657 2 3 3 4" xfId="7621" xr:uid="{68D476FF-6397-4ED4-AF6E-5E4091A78D50}"/>
    <cellStyle name="Millares 657 2 3 3 4 2" xfId="29124" xr:uid="{8B2673EA-5C0D-4D0C-872F-2087BF5B78C5}"/>
    <cellStyle name="Millares 657 2 3 3 5" xfId="9278" xr:uid="{3D0EBB05-FBF4-4151-9F2F-E6DBC6D79FB7}"/>
    <cellStyle name="Millares 657 2 3 3 5 2" xfId="30781" xr:uid="{856F18B8-843E-486F-ACA3-CAA9D3AD56CE}"/>
    <cellStyle name="Millares 657 2 3 3 6" xfId="15913" xr:uid="{950C8EB4-ECEF-430B-A41D-CBC6A846B67A}"/>
    <cellStyle name="Millares 657 2 3 3 6 2" xfId="37416" xr:uid="{070197C6-01B4-490F-91FE-D0A52A1F1C21}"/>
    <cellStyle name="Millares 657 2 3 3 7" xfId="22518" xr:uid="{DC672193-13FC-4E29-B3D8-5B42094D32BE}"/>
    <cellStyle name="Millares 657 2 3 3 8" xfId="44021" xr:uid="{5EFEB4DA-9646-454B-AD2D-8ACB7AD943CF}"/>
    <cellStyle name="Millares 657 2 3 4" xfId="1408" xr:uid="{32389C1F-6D58-4F90-ABCA-C0E22AC629DF}"/>
    <cellStyle name="Millares 657 2 3 4 2" xfId="4237" xr:uid="{6038323A-D8F0-45F2-9147-59E628D4D2E3}"/>
    <cellStyle name="Millares 657 2 3 4 2 2" xfId="12503" xr:uid="{C914C5AD-B462-47BF-A773-64C3DF1B089C}"/>
    <cellStyle name="Millares 657 2 3 4 2 2 2" xfId="34006" xr:uid="{2DF2A645-0390-4871-8295-771FF057205D}"/>
    <cellStyle name="Millares 657 2 3 4 2 3" xfId="19138" xr:uid="{1DBC51DE-2F3E-4812-9BCF-9E700F02C298}"/>
    <cellStyle name="Millares 657 2 3 4 2 3 2" xfId="40641" xr:uid="{0ACDDBE6-B5D6-487A-9866-02FD7A3015C6}"/>
    <cellStyle name="Millares 657 2 3 4 2 4" xfId="25743" xr:uid="{5D96E961-906C-435B-86E3-9D3B1A7AB00E}"/>
    <cellStyle name="Millares 657 2 3 4 2 5" xfId="47246" xr:uid="{7AF94772-5D91-4388-838A-007269E54F06}"/>
    <cellStyle name="Millares 657 2 3 4 3" xfId="6376" xr:uid="{00B0F8E2-78B3-4714-96C9-7B23CCFA9083}"/>
    <cellStyle name="Millares 657 2 3 4 3 2" xfId="14642" xr:uid="{0D961B62-18D4-412D-8B92-015200C3A881}"/>
    <cellStyle name="Millares 657 2 3 4 3 2 2" xfId="36145" xr:uid="{FA4B9F15-358D-4678-B129-06E1F94B6361}"/>
    <cellStyle name="Millares 657 2 3 4 3 3" xfId="21277" xr:uid="{3C6EC114-64DF-48B6-8C9D-DCDA755465EB}"/>
    <cellStyle name="Millares 657 2 3 4 3 3 2" xfId="42780" xr:uid="{83EA2111-DADF-4A4F-A687-84ADBB27632C}"/>
    <cellStyle name="Millares 657 2 3 4 3 4" xfId="27882" xr:uid="{8A5A1DDB-8976-42DF-BF67-77C398109382}"/>
    <cellStyle name="Millares 657 2 3 4 3 5" xfId="49385" xr:uid="{F1DCCDD9-4FAC-4C88-969F-D5537AFACAD4}"/>
    <cellStyle name="Millares 657 2 3 4 4" xfId="8017" xr:uid="{2035B93E-6925-45BC-882A-779E63873D31}"/>
    <cellStyle name="Millares 657 2 3 4 4 2" xfId="29520" xr:uid="{4AA010E7-582C-41CB-8256-09E2A371632D}"/>
    <cellStyle name="Millares 657 2 3 4 5" xfId="9674" xr:uid="{821296B3-C8B9-4112-922B-D9DC88E60B9B}"/>
    <cellStyle name="Millares 657 2 3 4 5 2" xfId="31177" xr:uid="{F4C41C44-E4EF-4E99-B4D5-27684FB7F9AF}"/>
    <cellStyle name="Millares 657 2 3 4 6" xfId="16309" xr:uid="{0967381E-129C-46BD-A470-85743B939C87}"/>
    <cellStyle name="Millares 657 2 3 4 6 2" xfId="37812" xr:uid="{1F5BE4E9-B25A-4BA2-BEB2-83D024D13759}"/>
    <cellStyle name="Millares 657 2 3 4 7" xfId="22914" xr:uid="{3B1501B2-C373-44C6-BB94-3BD92C32755D}"/>
    <cellStyle name="Millares 657 2 3 4 8" xfId="44417" xr:uid="{E402C5D9-2133-4ADC-A59E-AAF73E030B92}"/>
    <cellStyle name="Millares 657 2 3 5" xfId="2095" xr:uid="{C3497AAC-44E3-4EAD-A2EA-263FFB9B3827}"/>
    <cellStyle name="Millares 657 2 3 5 2" xfId="10361" xr:uid="{ED19B865-9D64-4DDD-9DC2-E33AF0C7EB40}"/>
    <cellStyle name="Millares 657 2 3 5 2 2" xfId="31864" xr:uid="{0AD4149D-AB3A-4659-95C1-D72B14AA3DC7}"/>
    <cellStyle name="Millares 657 2 3 5 3" xfId="16996" xr:uid="{58DD7044-60AC-42A0-AFD2-E3ED59ACC425}"/>
    <cellStyle name="Millares 657 2 3 5 3 2" xfId="38499" xr:uid="{9997B967-DC06-43DA-A5B9-45E99C62271E}"/>
    <cellStyle name="Millares 657 2 3 5 4" xfId="23601" xr:uid="{EB35ADB1-03F5-4744-9827-FB0616FAFACF}"/>
    <cellStyle name="Millares 657 2 3 5 5" xfId="45104" xr:uid="{1F4B1372-775B-42AC-8FB7-9C12DB0DC96E}"/>
    <cellStyle name="Millares 657 2 3 6" xfId="2643" xr:uid="{0DF87396-4CF9-4FCB-BDCD-01AD6FAAD28E}"/>
    <cellStyle name="Millares 657 2 3 6 2" xfId="10909" xr:uid="{12D307D1-E292-476F-B82D-C6596EDAA359}"/>
    <cellStyle name="Millares 657 2 3 6 2 2" xfId="32412" xr:uid="{4471038B-5657-479A-8711-E5231B305E72}"/>
    <cellStyle name="Millares 657 2 3 6 3" xfId="17544" xr:uid="{A4284D0F-2548-445A-9746-9B8F50A99D6C}"/>
    <cellStyle name="Millares 657 2 3 6 3 2" xfId="39047" xr:uid="{2E347642-A5BB-4070-9E76-B5D889CADD18}"/>
    <cellStyle name="Millares 657 2 3 6 4" xfId="24149" xr:uid="{0440480E-074B-40F9-859A-626A90306360}"/>
    <cellStyle name="Millares 657 2 3 6 5" xfId="45652" xr:uid="{5FBC1FD5-8AC0-4BA8-9648-5EB7759C4166}"/>
    <cellStyle name="Millares 657 2 3 7" xfId="3291" xr:uid="{A9D9F3D8-B3F1-4B88-919D-738FEB2835C5}"/>
    <cellStyle name="Millares 657 2 3 7 2" xfId="11557" xr:uid="{FBF03252-3BF2-4E71-9D16-EE149A7EE86E}"/>
    <cellStyle name="Millares 657 2 3 7 2 2" xfId="33060" xr:uid="{0433887D-7009-40DB-8F0D-355159EEDD56}"/>
    <cellStyle name="Millares 657 2 3 7 3" xfId="18192" xr:uid="{64B71E0A-9709-4940-9298-78C758CDBB57}"/>
    <cellStyle name="Millares 657 2 3 7 3 2" xfId="39695" xr:uid="{6D54D393-33D2-432D-8ECC-5BA4493CAD1F}"/>
    <cellStyle name="Millares 657 2 3 7 4" xfId="24797" xr:uid="{6E994DF0-436A-44D3-B330-25C78FE56474}"/>
    <cellStyle name="Millares 657 2 3 7 5" xfId="46300" xr:uid="{A5B6A117-FF0F-4AB3-87F3-2A6466151179}"/>
    <cellStyle name="Millares 657 2 3 8" xfId="4787" xr:uid="{0E4164CE-F287-4E04-8FFC-E90F54A07711}"/>
    <cellStyle name="Millares 657 2 3 8 2" xfId="13053" xr:uid="{1B379613-41AF-4A90-8376-7D158DA7C2C9}"/>
    <cellStyle name="Millares 657 2 3 8 2 2" xfId="34556" xr:uid="{AF6CD668-3885-468D-B23D-7DB46AB4096A}"/>
    <cellStyle name="Millares 657 2 3 8 3" xfId="19688" xr:uid="{51FAA316-B561-4D71-A8EB-FC2B9966AE56}"/>
    <cellStyle name="Millares 657 2 3 8 3 2" xfId="41191" xr:uid="{76137C03-5A60-4F4F-8117-9AE0989E401A}"/>
    <cellStyle name="Millares 657 2 3 8 4" xfId="26293" xr:uid="{EC032FCA-DCAB-4554-A603-25EF0B0638E5}"/>
    <cellStyle name="Millares 657 2 3 8 5" xfId="47796" xr:uid="{BADDFE42-CFEE-423A-876A-38C7863DCA88}"/>
    <cellStyle name="Millares 657 2 3 9" xfId="5430" xr:uid="{10F6EEB5-EAAF-459C-8604-226726237168}"/>
    <cellStyle name="Millares 657 2 3 9 2" xfId="13696" xr:uid="{F1A9C739-EA69-4842-9CC8-70A07E527166}"/>
    <cellStyle name="Millares 657 2 3 9 2 2" xfId="35199" xr:uid="{06C10460-091D-4662-9056-B14FE28AD063}"/>
    <cellStyle name="Millares 657 2 3 9 3" xfId="20331" xr:uid="{2DADE6F5-1532-40D3-9CD3-B400DEC289E2}"/>
    <cellStyle name="Millares 657 2 3 9 3 2" xfId="41834" xr:uid="{F4A8AE8A-47FE-421D-8CBB-1FBEF2F6BD60}"/>
    <cellStyle name="Millares 657 2 3 9 4" xfId="26936" xr:uid="{27514DB2-CD72-4A93-B58A-54E3272AA078}"/>
    <cellStyle name="Millares 657 2 3 9 5" xfId="48439" xr:uid="{AC99FDEB-84E6-4E9E-ACA1-73C3317DCAC6}"/>
    <cellStyle name="Millares 657 2 4" xfId="333" xr:uid="{CBCD10D7-964C-4E78-A600-887B57DC51CF}"/>
    <cellStyle name="Millares 657 2 4 10" xfId="15236" xr:uid="{B872B00E-6518-4579-9009-8869A5AFB19C}"/>
    <cellStyle name="Millares 657 2 4 10 2" xfId="36739" xr:uid="{A60DAA00-C216-4EEB-ACF7-8D759A8D31BA}"/>
    <cellStyle name="Millares 657 2 4 11" xfId="21841" xr:uid="{F8B1F390-8DDD-49FE-98A9-F02ADF132988}"/>
    <cellStyle name="Millares 657 2 4 12" xfId="43344" xr:uid="{7B05D9BA-302F-4063-A740-60FF1AEDDC7C}"/>
    <cellStyle name="Millares 657 2 4 2" xfId="1281" xr:uid="{D5BD2EC9-2635-4940-B40E-D810E68C93B1}"/>
    <cellStyle name="Millares 657 2 4 2 2" xfId="4110" xr:uid="{BAC3513C-8F44-45FB-A783-46A976182B6C}"/>
    <cellStyle name="Millares 657 2 4 2 2 2" xfId="12376" xr:uid="{A4E740C5-4FF8-474E-8C96-CD4BCCE90EA9}"/>
    <cellStyle name="Millares 657 2 4 2 2 2 2" xfId="33879" xr:uid="{50DC7623-C6AE-42EF-9A77-46E6FA8517FE}"/>
    <cellStyle name="Millares 657 2 4 2 2 3" xfId="19011" xr:uid="{29929EB5-61AB-480E-982E-CF8E78644E34}"/>
    <cellStyle name="Millares 657 2 4 2 2 3 2" xfId="40514" xr:uid="{499F0EF9-ECDB-4687-B6E4-D5D51A5A281A}"/>
    <cellStyle name="Millares 657 2 4 2 2 4" xfId="25616" xr:uid="{145D4CDA-BC2E-44D5-8868-3EFA923A8D19}"/>
    <cellStyle name="Millares 657 2 4 2 2 5" xfId="47119" xr:uid="{2A6CA5FA-E22A-4E31-9954-792A0CE2FA9D}"/>
    <cellStyle name="Millares 657 2 4 2 3" xfId="6249" xr:uid="{39034F50-C5B5-4878-885F-F2832C1E7C6A}"/>
    <cellStyle name="Millares 657 2 4 2 3 2" xfId="14515" xr:uid="{4E97CEE8-FBF4-47C9-BF9D-6EB56FD7FB35}"/>
    <cellStyle name="Millares 657 2 4 2 3 2 2" xfId="36018" xr:uid="{ECBF4708-8F9E-4DA4-B80C-554D481D61F9}"/>
    <cellStyle name="Millares 657 2 4 2 3 3" xfId="21150" xr:uid="{4822303F-E584-4401-B6D8-4273CC10C961}"/>
    <cellStyle name="Millares 657 2 4 2 3 3 2" xfId="42653" xr:uid="{C1023DD6-B987-494B-8AC3-D629AE7930FE}"/>
    <cellStyle name="Millares 657 2 4 2 3 4" xfId="27755" xr:uid="{A4E7A532-870C-42FB-AF5C-ECDE4693C515}"/>
    <cellStyle name="Millares 657 2 4 2 3 5" xfId="49258" xr:uid="{73BE20AC-46E5-49BF-9113-776B213C51D6}"/>
    <cellStyle name="Millares 657 2 4 2 4" xfId="7890" xr:uid="{9806CA6F-A748-4690-BFE8-8C7D6E61B453}"/>
    <cellStyle name="Millares 657 2 4 2 4 2" xfId="29393" xr:uid="{A3EF8ED4-8E3B-47E4-8962-25EEE1DF6061}"/>
    <cellStyle name="Millares 657 2 4 2 5" xfId="9547" xr:uid="{C93CF94F-BEDC-4FDD-966E-359800376F9C}"/>
    <cellStyle name="Millares 657 2 4 2 5 2" xfId="31050" xr:uid="{43DF2DBD-D453-4424-AC76-A194A7C618D8}"/>
    <cellStyle name="Millares 657 2 4 2 6" xfId="16182" xr:uid="{EBD45389-38B1-4C67-B6A5-B002E8F71E90}"/>
    <cellStyle name="Millares 657 2 4 2 6 2" xfId="37685" xr:uid="{2700EB29-10DC-4E67-89A1-AEEA4BED828F}"/>
    <cellStyle name="Millares 657 2 4 2 7" xfId="22787" xr:uid="{53D0397B-BA15-40B2-9A9D-A40DA6213012}"/>
    <cellStyle name="Millares 657 2 4 2 8" xfId="44290" xr:uid="{0D1631DE-DF91-4CED-BA9C-A52600B7DBFA}"/>
    <cellStyle name="Millares 657 2 4 3" xfId="1968" xr:uid="{6228928E-0615-424F-9B69-D854B599B293}"/>
    <cellStyle name="Millares 657 2 4 3 2" xfId="10234" xr:uid="{257F5114-33BD-4972-A66A-672CBADC15EC}"/>
    <cellStyle name="Millares 657 2 4 3 2 2" xfId="31737" xr:uid="{3E814892-2ADF-4833-B998-63C1EAF2FE25}"/>
    <cellStyle name="Millares 657 2 4 3 3" xfId="16869" xr:uid="{265CEE3E-CAFE-4491-8323-37BFF8ACB0FA}"/>
    <cellStyle name="Millares 657 2 4 3 3 2" xfId="38372" xr:uid="{F8BE48C3-42D5-48FE-9F90-D7991864498A}"/>
    <cellStyle name="Millares 657 2 4 3 4" xfId="23474" xr:uid="{6AA49BC8-1230-447A-B8CA-C277B21FCE7E}"/>
    <cellStyle name="Millares 657 2 4 3 5" xfId="44977" xr:uid="{90B66538-4198-4C74-AB9F-E64A0C51DD8C}"/>
    <cellStyle name="Millares 657 2 4 4" xfId="2767" xr:uid="{E8049C1D-4B2C-407D-BE42-7BF28D5F5262}"/>
    <cellStyle name="Millares 657 2 4 4 2" xfId="11033" xr:uid="{8C35B8BE-23A2-4BCF-A164-F8F1FBF93877}"/>
    <cellStyle name="Millares 657 2 4 4 2 2" xfId="32536" xr:uid="{3DBCBD32-1149-4824-8393-4C17295B9B06}"/>
    <cellStyle name="Millares 657 2 4 4 3" xfId="17668" xr:uid="{3A3B709E-7EAB-4562-A3DE-1515DB44A1C3}"/>
    <cellStyle name="Millares 657 2 4 4 3 2" xfId="39171" xr:uid="{1B941FF2-CB87-4E90-807D-6E182B8614C3}"/>
    <cellStyle name="Millares 657 2 4 4 4" xfId="24273" xr:uid="{E1ADE47B-0E5E-4960-AE57-3EF3F5E37661}"/>
    <cellStyle name="Millares 657 2 4 4 5" xfId="45776" xr:uid="{302D266C-3021-4A06-A963-B2662A5EB688}"/>
    <cellStyle name="Millares 657 2 4 5" xfId="3164" xr:uid="{9DC2ACF6-B6D0-4E9F-88DF-221467C10C23}"/>
    <cellStyle name="Millares 657 2 4 5 2" xfId="11430" xr:uid="{8523234C-4EBA-4B7C-A712-80749D18B448}"/>
    <cellStyle name="Millares 657 2 4 5 2 2" xfId="32933" xr:uid="{A95A6E71-E2E9-4725-952C-185AC83F95E7}"/>
    <cellStyle name="Millares 657 2 4 5 3" xfId="18065" xr:uid="{F152F5A5-595C-4E30-A7FD-4FE27038EE83}"/>
    <cellStyle name="Millares 657 2 4 5 3 2" xfId="39568" xr:uid="{34283B58-126C-425A-9213-FC0B8437EE3C}"/>
    <cellStyle name="Millares 657 2 4 5 4" xfId="24670" xr:uid="{A54F3534-E8BE-4243-8170-C4A91163934E}"/>
    <cellStyle name="Millares 657 2 4 5 5" xfId="46173" xr:uid="{D099F974-D742-4FF4-BEA7-588B21423370}"/>
    <cellStyle name="Millares 657 2 4 6" xfId="4911" xr:uid="{6351EEFB-3B2C-4CD5-8B79-5BA2CE8F2F53}"/>
    <cellStyle name="Millares 657 2 4 6 2" xfId="13177" xr:uid="{F97CF57D-8597-4B14-B21F-B6A2FE81DDB2}"/>
    <cellStyle name="Millares 657 2 4 6 2 2" xfId="34680" xr:uid="{17079223-7307-45F7-9C5F-65AE5C0843F3}"/>
    <cellStyle name="Millares 657 2 4 6 3" xfId="19812" xr:uid="{C3969CE3-547D-47E6-B84C-73583AB77FAE}"/>
    <cellStyle name="Millares 657 2 4 6 3 2" xfId="41315" xr:uid="{DC092148-9991-411A-9C69-DC423E941051}"/>
    <cellStyle name="Millares 657 2 4 6 4" xfId="26417" xr:uid="{BEC58E97-0799-4F93-AFC7-933D0AABE635}"/>
    <cellStyle name="Millares 657 2 4 6 5" xfId="47920" xr:uid="{6900A285-DB3C-4674-85B0-CFCA2441A372}"/>
    <cellStyle name="Millares 657 2 4 7" xfId="5303" xr:uid="{13472697-6BD4-4A66-B8A1-F671E9C8885A}"/>
    <cellStyle name="Millares 657 2 4 7 2" xfId="13569" xr:uid="{688E3C73-8CD9-4424-81FF-C52E399BFF0A}"/>
    <cellStyle name="Millares 657 2 4 7 2 2" xfId="35072" xr:uid="{63A93BF9-A170-4E81-8FBA-FAF391E3E313}"/>
    <cellStyle name="Millares 657 2 4 7 3" xfId="20204" xr:uid="{06698A70-D619-4FF5-B91E-F27B52D2C6BD}"/>
    <cellStyle name="Millares 657 2 4 7 3 2" xfId="41707" xr:uid="{40FCC7C2-E3CB-4CB9-B0D4-B3B1ADE26634}"/>
    <cellStyle name="Millares 657 2 4 7 4" xfId="26809" xr:uid="{C5E86AEF-D9CE-411D-9F8F-2CEAA388BC98}"/>
    <cellStyle name="Millares 657 2 4 7 5" xfId="48312" xr:uid="{9469E345-574A-4225-AEDE-58980C97B3E8}"/>
    <cellStyle name="Millares 657 2 4 8" xfId="6944" xr:uid="{7ACD6B77-2EDC-4B36-8AB7-A5222D67CED6}"/>
    <cellStyle name="Millares 657 2 4 8 2" xfId="28447" xr:uid="{8C64639B-CB6B-40C9-BCF0-1980552B23F5}"/>
    <cellStyle name="Millares 657 2 4 9" xfId="8600" xr:uid="{65559B7B-5708-4E15-BDDD-F05B134F47B8}"/>
    <cellStyle name="Millares 657 2 4 9 2" xfId="30103" xr:uid="{3238F886-407D-48BF-AF50-F786FA7D1B95}"/>
    <cellStyle name="Millares 657 2 5" xfId="617" xr:uid="{9B53817A-7153-444E-B177-DDDAC4D1DCF4}"/>
    <cellStyle name="Millares 657 2 5 10" xfId="43626" xr:uid="{A21BA97F-D681-4743-8B81-5EEBE2425200}"/>
    <cellStyle name="Millares 657 2 5 2" xfId="1563" xr:uid="{083B0336-6EED-45B0-A19D-72F806E132BD}"/>
    <cellStyle name="Millares 657 2 5 2 2" xfId="4392" xr:uid="{39C9546A-A4F1-4166-AE9F-F138158EDFBD}"/>
    <cellStyle name="Millares 657 2 5 2 2 2" xfId="12658" xr:uid="{B750C091-7E3F-4DBF-9819-A983554BEB03}"/>
    <cellStyle name="Millares 657 2 5 2 2 2 2" xfId="34161" xr:uid="{9B17DA20-13BE-41E5-BB69-83B8D262416D}"/>
    <cellStyle name="Millares 657 2 5 2 2 3" xfId="19293" xr:uid="{9D4DEF67-01CC-4808-8276-9522CAC1B7CC}"/>
    <cellStyle name="Millares 657 2 5 2 2 3 2" xfId="40796" xr:uid="{F73F4FB4-8BE5-4B78-9EC9-925D0C4359CD}"/>
    <cellStyle name="Millares 657 2 5 2 2 4" xfId="25898" xr:uid="{28769F42-2946-4DB2-AFAD-8B73D664D9DD}"/>
    <cellStyle name="Millares 657 2 5 2 2 5" xfId="47401" xr:uid="{3391CC13-98EF-4D1D-A125-02FCB131238D}"/>
    <cellStyle name="Millares 657 2 5 2 3" xfId="6531" xr:uid="{70EFC70E-61B3-4459-99CB-D3D93FE1B332}"/>
    <cellStyle name="Millares 657 2 5 2 3 2" xfId="14797" xr:uid="{1CC9DACD-0DBE-4158-8F15-23D72EB0A7D6}"/>
    <cellStyle name="Millares 657 2 5 2 3 2 2" xfId="36300" xr:uid="{8FA67139-A73D-4EAF-8B0E-7FFC4D3B29B9}"/>
    <cellStyle name="Millares 657 2 5 2 3 3" xfId="21432" xr:uid="{13E596AE-65F9-43D9-9018-8D478DBC57A0}"/>
    <cellStyle name="Millares 657 2 5 2 3 3 2" xfId="42935" xr:uid="{86D6ED85-100E-433A-81F4-2595ACE97073}"/>
    <cellStyle name="Millares 657 2 5 2 3 4" xfId="28037" xr:uid="{6CFA43E4-4076-480D-AB35-AE844E365D76}"/>
    <cellStyle name="Millares 657 2 5 2 3 5" xfId="49540" xr:uid="{EDE594B3-8D13-4C73-AA5F-7F2D266A66C9}"/>
    <cellStyle name="Millares 657 2 5 2 4" xfId="8172" xr:uid="{E06E4D0B-7A68-447A-A9E6-5DB805D8C716}"/>
    <cellStyle name="Millares 657 2 5 2 4 2" xfId="29675" xr:uid="{253226A4-2E08-4EB1-A639-44DB12DB4345}"/>
    <cellStyle name="Millares 657 2 5 2 5" xfId="9829" xr:uid="{DEE3B7E9-A6F2-4EF1-A76E-C7271FB51381}"/>
    <cellStyle name="Millares 657 2 5 2 5 2" xfId="31332" xr:uid="{A10C5F0F-89CA-4FC5-9942-746F67A3FE1E}"/>
    <cellStyle name="Millares 657 2 5 2 6" xfId="16464" xr:uid="{23F4B766-72D8-4EDA-ADD0-4E408508E2B9}"/>
    <cellStyle name="Millares 657 2 5 2 6 2" xfId="37967" xr:uid="{8F9071EB-B430-416C-8AFA-50B4C4A95BFB}"/>
    <cellStyle name="Millares 657 2 5 2 7" xfId="23069" xr:uid="{A1DCAA57-5AC4-4781-A07C-0DB2D2E3DFF0}"/>
    <cellStyle name="Millares 657 2 5 2 8" xfId="44572" xr:uid="{F04EC8AA-433D-4FB1-9B32-1C7F3E939C0B}"/>
    <cellStyle name="Millares 657 2 5 3" xfId="2250" xr:uid="{D9B2E84A-A4AD-4F4D-88E6-557E75CA0F3B}"/>
    <cellStyle name="Millares 657 2 5 3 2" xfId="10516" xr:uid="{4410DE12-B577-45CA-9A2E-E4EF919AFEEC}"/>
    <cellStyle name="Millares 657 2 5 3 2 2" xfId="32019" xr:uid="{51869461-8D2E-4DA1-BF90-498BA0E79F9A}"/>
    <cellStyle name="Millares 657 2 5 3 3" xfId="17151" xr:uid="{A47BB8E6-AB8E-4734-B082-E1ED09FB3BA3}"/>
    <cellStyle name="Millares 657 2 5 3 3 2" xfId="38654" xr:uid="{2F4FA0CB-2489-4CBE-B5A7-1A510457AC0E}"/>
    <cellStyle name="Millares 657 2 5 3 4" xfId="23756" xr:uid="{689F0650-44B8-4F3A-9BC4-948A897CD105}"/>
    <cellStyle name="Millares 657 2 5 3 5" xfId="45259" xr:uid="{D585305D-FD2A-46A8-8108-2BFCC25782DC}"/>
    <cellStyle name="Millares 657 2 5 4" xfId="3446" xr:uid="{A543E33D-D6E7-41FC-89B4-6526C2B09052}"/>
    <cellStyle name="Millares 657 2 5 4 2" xfId="11712" xr:uid="{0D09596B-5117-4058-9569-323247F55F80}"/>
    <cellStyle name="Millares 657 2 5 4 2 2" xfId="33215" xr:uid="{857EE947-336C-411B-98FD-5512001DE7A2}"/>
    <cellStyle name="Millares 657 2 5 4 3" xfId="18347" xr:uid="{FEC8E899-1822-43E8-88A6-F0E0EF1F4AFE}"/>
    <cellStyle name="Millares 657 2 5 4 3 2" xfId="39850" xr:uid="{85B75F37-D954-4388-A05D-B88D0CF4A6E1}"/>
    <cellStyle name="Millares 657 2 5 4 4" xfId="24952" xr:uid="{098F3327-EA5E-4CB6-881E-6B532179DDA3}"/>
    <cellStyle name="Millares 657 2 5 4 5" xfId="46455" xr:uid="{DFF81EBB-7A91-4182-AA0B-1F8406C401A1}"/>
    <cellStyle name="Millares 657 2 5 5" xfId="5585" xr:uid="{745A8277-6A5E-4156-89C6-02C9C4785667}"/>
    <cellStyle name="Millares 657 2 5 5 2" xfId="13851" xr:uid="{5D25A585-6F5A-4370-BE2D-34ABF5DFAC6F}"/>
    <cellStyle name="Millares 657 2 5 5 2 2" xfId="35354" xr:uid="{65B74CF1-FC38-4A1A-B9B9-A3D7996CA2E1}"/>
    <cellStyle name="Millares 657 2 5 5 3" xfId="20486" xr:uid="{142B26B5-E2A3-4995-ABE7-2E062263F212}"/>
    <cellStyle name="Millares 657 2 5 5 3 2" xfId="41989" xr:uid="{B0C0B312-AC88-4BC3-87A1-901ABC6D30B0}"/>
    <cellStyle name="Millares 657 2 5 5 4" xfId="27091" xr:uid="{5F91C355-F59B-4BE9-B6FB-458D7A9CF082}"/>
    <cellStyle name="Millares 657 2 5 5 5" xfId="48594" xr:uid="{78BEFAC0-0512-4285-AAF5-F55B516DD036}"/>
    <cellStyle name="Millares 657 2 5 6" xfId="7226" xr:uid="{22DC7A08-E71D-470A-8B80-185F415B0178}"/>
    <cellStyle name="Millares 657 2 5 6 2" xfId="28729" xr:uid="{21540669-76BD-4A9B-A1F4-6B999F4EC256}"/>
    <cellStyle name="Millares 657 2 5 7" xfId="8883" xr:uid="{2859ACCF-20DA-46C9-AAFC-A5C8CDCB7DD7}"/>
    <cellStyle name="Millares 657 2 5 7 2" xfId="30386" xr:uid="{284128A6-861B-43D2-9DB3-0672770E045C}"/>
    <cellStyle name="Millares 657 2 5 8" xfId="15518" xr:uid="{66BF87BB-34F9-4765-8D8D-37E961DA1D9A}"/>
    <cellStyle name="Millares 657 2 5 8 2" xfId="37021" xr:uid="{CF621065-A2FB-4015-95F4-58B3ACECB66E}"/>
    <cellStyle name="Millares 657 2 5 9" xfId="22123" xr:uid="{73673B1F-5A15-472A-9028-743384B8D7D6}"/>
    <cellStyle name="Millares 657 2 6" xfId="885" xr:uid="{404DCB4E-21FC-451F-9AFD-EED0083A9194}"/>
    <cellStyle name="Millares 657 2 6 2" xfId="3714" xr:uid="{85761CC2-3A0D-47C9-8C2F-549C963B2A79}"/>
    <cellStyle name="Millares 657 2 6 2 2" xfId="11980" xr:uid="{E1332D73-3ABB-47F7-890E-F16135BCA81F}"/>
    <cellStyle name="Millares 657 2 6 2 2 2" xfId="33483" xr:uid="{FE5061D6-5D95-4807-AF3B-A6237BA96B83}"/>
    <cellStyle name="Millares 657 2 6 2 3" xfId="18615" xr:uid="{114EBB4F-9138-4F4B-8E0E-D39909C5E64C}"/>
    <cellStyle name="Millares 657 2 6 2 3 2" xfId="40118" xr:uid="{C2F196FE-5E0F-415B-B1D6-73FAA530692E}"/>
    <cellStyle name="Millares 657 2 6 2 4" xfId="25220" xr:uid="{5E393459-AB1E-4D76-AA59-2B8CD02CEA8C}"/>
    <cellStyle name="Millares 657 2 6 2 5" xfId="46723" xr:uid="{4458B984-C5D6-4795-9635-2C769307DA90}"/>
    <cellStyle name="Millares 657 2 6 3" xfId="5853" xr:uid="{74DC97ED-9947-4830-9E15-C10D32865260}"/>
    <cellStyle name="Millares 657 2 6 3 2" xfId="14119" xr:uid="{5FB3198E-3B91-46C0-990F-E2A2F085E709}"/>
    <cellStyle name="Millares 657 2 6 3 2 2" xfId="35622" xr:uid="{729248EC-5B1A-497B-BC49-55CE81207996}"/>
    <cellStyle name="Millares 657 2 6 3 3" xfId="20754" xr:uid="{A0752978-856D-4A65-99FF-2560B890ECFA}"/>
    <cellStyle name="Millares 657 2 6 3 3 2" xfId="42257" xr:uid="{E68C0862-1ED0-4334-A9D2-732B93F02538}"/>
    <cellStyle name="Millares 657 2 6 3 4" xfId="27359" xr:uid="{6119D4AF-E2CA-4F83-ACC3-9E1005777028}"/>
    <cellStyle name="Millares 657 2 6 3 5" xfId="48862" xr:uid="{3C22E30C-7DD2-418E-B4D4-D265FDA51CE8}"/>
    <cellStyle name="Millares 657 2 6 4" xfId="7494" xr:uid="{05947205-89D3-46A8-BF84-118C54DE4DEF}"/>
    <cellStyle name="Millares 657 2 6 4 2" xfId="28997" xr:uid="{E28DCB36-B06D-4360-9FD0-C89DE4C67449}"/>
    <cellStyle name="Millares 657 2 6 5" xfId="9151" xr:uid="{DF66A6AE-9938-4831-AF87-BDF09FBAC13A}"/>
    <cellStyle name="Millares 657 2 6 5 2" xfId="30654" xr:uid="{0AD98C6F-278C-4BCF-B11F-E0C367C9B4B4}"/>
    <cellStyle name="Millares 657 2 6 6" xfId="15786" xr:uid="{9F873A21-8901-4AA9-B9D8-839C7F73D9F1}"/>
    <cellStyle name="Millares 657 2 6 6 2" xfId="37289" xr:uid="{6E3A8162-8EFA-41F8-884B-C5658FACE5B3}"/>
    <cellStyle name="Millares 657 2 6 7" xfId="22391" xr:uid="{0101CAAA-D87B-464E-8950-0ACE81CAEFB2}"/>
    <cellStyle name="Millares 657 2 6 8" xfId="43894" xr:uid="{17959426-2BAF-42B9-B57A-7DCB28363934}"/>
    <cellStyle name="Millares 657 2 7" xfId="1146" xr:uid="{F101D878-717B-4A0D-B3A0-51EF4D366473}"/>
    <cellStyle name="Millares 657 2 7 2" xfId="3975" xr:uid="{5C7539A8-313A-4F14-A0BC-8C4B33BA9B0D}"/>
    <cellStyle name="Millares 657 2 7 2 2" xfId="12241" xr:uid="{2ED991E6-8055-48EA-AC5F-5840AC19B857}"/>
    <cellStyle name="Millares 657 2 7 2 2 2" xfId="33744" xr:uid="{EFA40244-B64D-4883-8F80-6F6F6421595B}"/>
    <cellStyle name="Millares 657 2 7 2 3" xfId="18876" xr:uid="{D4A74E72-D6F1-4C86-9AF1-8EFEED9338F2}"/>
    <cellStyle name="Millares 657 2 7 2 3 2" xfId="40379" xr:uid="{6D8E482A-E029-44D7-B70B-2BE92E7F6780}"/>
    <cellStyle name="Millares 657 2 7 2 4" xfId="25481" xr:uid="{1826B6C7-EE60-4073-AFDA-D1FF4F949385}"/>
    <cellStyle name="Millares 657 2 7 2 5" xfId="46984" xr:uid="{4AE586BC-7FE5-4728-880B-F80A3DD2717A}"/>
    <cellStyle name="Millares 657 2 7 3" xfId="6114" xr:uid="{D4313F8C-477F-402A-A485-B67B7B6C895C}"/>
    <cellStyle name="Millares 657 2 7 3 2" xfId="14380" xr:uid="{786FA4D3-11B2-4C8C-A35B-1B0F7B556297}"/>
    <cellStyle name="Millares 657 2 7 3 2 2" xfId="35883" xr:uid="{7F4F4577-2011-4180-BB8C-90A3311B6B0E}"/>
    <cellStyle name="Millares 657 2 7 3 3" xfId="21015" xr:uid="{0F978D2E-59EE-41CE-87AB-C3D02A633B58}"/>
    <cellStyle name="Millares 657 2 7 3 3 2" xfId="42518" xr:uid="{0524A38C-694F-4AD3-80BD-642F8A7F5461}"/>
    <cellStyle name="Millares 657 2 7 3 4" xfId="27620" xr:uid="{1DCA97E3-1142-4DF2-91BE-E148D91CCD41}"/>
    <cellStyle name="Millares 657 2 7 3 5" xfId="49123" xr:uid="{C01EED3B-7A04-42A2-96FB-C0793628F360}"/>
    <cellStyle name="Millares 657 2 7 4" xfId="7755" xr:uid="{945F70BA-3498-4831-A83C-3ADA1E4E4418}"/>
    <cellStyle name="Millares 657 2 7 4 2" xfId="29258" xr:uid="{88DDB2D2-02B0-4C77-BBEC-2811DFD2C4B2}"/>
    <cellStyle name="Millares 657 2 7 5" xfId="9412" xr:uid="{1064B043-1F0F-42BF-83C5-3B353E3069DF}"/>
    <cellStyle name="Millares 657 2 7 5 2" xfId="30915" xr:uid="{95CA493A-6480-480B-9A4F-795A66AAB76A}"/>
    <cellStyle name="Millares 657 2 7 6" xfId="16047" xr:uid="{28661711-400F-42BC-BB44-78B507EF9F19}"/>
    <cellStyle name="Millares 657 2 7 6 2" xfId="37550" xr:uid="{811BB4FE-8AF6-474F-9276-5ADF8B07CD2C}"/>
    <cellStyle name="Millares 657 2 7 7" xfId="22652" xr:uid="{DE208A7D-D710-4557-9687-5285E8551681}"/>
    <cellStyle name="Millares 657 2 7 8" xfId="44155" xr:uid="{B2674D7F-0229-4200-8001-CDC34AD95C1C}"/>
    <cellStyle name="Millares 657 2 8" xfId="1834" xr:uid="{50ACF320-DFDD-4B9D-A053-B8104E10EDCB}"/>
    <cellStyle name="Millares 657 2 8 2" xfId="10100" xr:uid="{A43840A8-5F0A-4829-8AFB-2C9D90772E31}"/>
    <cellStyle name="Millares 657 2 8 2 2" xfId="31603" xr:uid="{A5189919-5F23-4411-AFB5-40678B6C2C7A}"/>
    <cellStyle name="Millares 657 2 8 3" xfId="16735" xr:uid="{03F207DD-AE31-4939-821B-59B298F862CB}"/>
    <cellStyle name="Millares 657 2 8 3 2" xfId="38238" xr:uid="{B70880B5-C03A-463D-A1BD-906752861DF8}"/>
    <cellStyle name="Millares 657 2 8 4" xfId="23340" xr:uid="{AD6127B7-0D9E-47CF-9094-A9E3F85C0622}"/>
    <cellStyle name="Millares 657 2 8 5" xfId="44843" xr:uid="{24FB264D-0727-489A-845D-BFF46BCA95F9}"/>
    <cellStyle name="Millares 657 2 9" xfId="2519" xr:uid="{ADB17D0C-6202-456A-960B-8D9437F4700B}"/>
    <cellStyle name="Millares 657 2 9 2" xfId="10785" xr:uid="{10517BA1-3591-40AA-A838-9FDD0D34E2BE}"/>
    <cellStyle name="Millares 657 2 9 2 2" xfId="32288" xr:uid="{18A1A942-FE95-4E6B-9BE7-C2E71674B65C}"/>
    <cellStyle name="Millares 657 2 9 3" xfId="17420" xr:uid="{42D576B8-3168-4CA9-8AF1-77D7C9E0BBF5}"/>
    <cellStyle name="Millares 657 2 9 3 2" xfId="38923" xr:uid="{52EB61BB-0146-4CB9-B7D7-DDD83E4610B0}"/>
    <cellStyle name="Millares 657 2 9 4" xfId="24025" xr:uid="{B32A0DCA-339B-4C74-950C-C08556C90F8C}"/>
    <cellStyle name="Millares 657 2 9 5" xfId="45528" xr:uid="{FD4EEAD1-9FBC-4081-848C-108DBB5A71CB}"/>
    <cellStyle name="Millares 657 3" xfId="147" xr:uid="{692B0558-53FC-43A1-AB22-A4E04BA782CA}"/>
    <cellStyle name="Millares 657 3 10" xfId="4684" xr:uid="{4C452A2F-C962-4D5C-9980-2B864CDBFC90}"/>
    <cellStyle name="Millares 657 3 10 2" xfId="12950" xr:uid="{A1DBD599-A4F1-4332-AAFC-30C51492651D}"/>
    <cellStyle name="Millares 657 3 10 2 2" xfId="34453" xr:uid="{758940B2-5F92-4A89-8DA5-26E416072A82}"/>
    <cellStyle name="Millares 657 3 10 3" xfId="19585" xr:uid="{13BCFAEB-E9BE-468F-A140-B64907FB66EF}"/>
    <cellStyle name="Millares 657 3 10 3 2" xfId="41088" xr:uid="{40F6CF23-5770-428F-9D0F-828D0C006F32}"/>
    <cellStyle name="Millares 657 3 10 4" xfId="26190" xr:uid="{F8CA63E3-1714-495D-83C0-0E4789482463}"/>
    <cellStyle name="Millares 657 3 10 5" xfId="47693" xr:uid="{C78F24AE-A769-4360-BB4D-F0382C15E6A1}"/>
    <cellStyle name="Millares 657 3 11" xfId="5187" xr:uid="{944FC2EB-8EFA-4E07-BD6E-CE21C3F747E4}"/>
    <cellStyle name="Millares 657 3 11 2" xfId="13453" xr:uid="{3A710DB6-2137-40F9-B3B8-51FD2C04AF9F}"/>
    <cellStyle name="Millares 657 3 11 2 2" xfId="34956" xr:uid="{FFE7CA62-4136-4FCC-A7AB-3D361B34BDC7}"/>
    <cellStyle name="Millares 657 3 11 3" xfId="20088" xr:uid="{08FF3F5B-4A66-430A-B681-B3F8B234DE2B}"/>
    <cellStyle name="Millares 657 3 11 3 2" xfId="41591" xr:uid="{8F1779D0-27DC-4E0E-9FDF-3712B13E3E22}"/>
    <cellStyle name="Millares 657 3 11 4" xfId="26693" xr:uid="{65FCF3D8-E5D3-4F98-9979-303D049C4770}"/>
    <cellStyle name="Millares 657 3 11 5" xfId="48196" xr:uid="{3E172B78-13D0-475A-9E20-75622DA93C44}"/>
    <cellStyle name="Millares 657 3 12" xfId="6828" xr:uid="{6756ACEA-C181-4261-A268-D0926BC81121}"/>
    <cellStyle name="Millares 657 3 12 2" xfId="28331" xr:uid="{CC522CC6-C42F-43D8-802A-D7857C30660E}"/>
    <cellStyle name="Millares 657 3 13" xfId="8482" xr:uid="{2D0C40AE-4422-439D-8E3A-C06673767F18}"/>
    <cellStyle name="Millares 657 3 13 2" xfId="29985" xr:uid="{017E4906-1E61-4458-823C-0071BD14837F}"/>
    <cellStyle name="Millares 657 3 14" xfId="15121" xr:uid="{3AB33F98-8940-450C-AEEB-FFA7655598DB}"/>
    <cellStyle name="Millares 657 3 14 2" xfId="36624" xr:uid="{5D073F1F-B304-4A55-89B9-12F4AA8A1E83}"/>
    <cellStyle name="Millares 657 3 15" xfId="21726" xr:uid="{81DFAB39-2424-4CE3-B8A1-042AB61C8D36}"/>
    <cellStyle name="Millares 657 3 16" xfId="43229" xr:uid="{5827EE1B-CEF0-49E2-88CB-35246984963F}"/>
    <cellStyle name="Millares 657 3 2" xfId="479" xr:uid="{43A810C7-E33F-4ABD-AEC9-0CB9FEF5B590}"/>
    <cellStyle name="Millares 657 3 2 10" xfId="7090" xr:uid="{2DA0DDF6-2DBF-431B-AA1B-34654039E37C}"/>
    <cellStyle name="Millares 657 3 2 10 2" xfId="28593" xr:uid="{0EA3480C-B4E8-47E9-927E-09B1D9BC63DE}"/>
    <cellStyle name="Millares 657 3 2 11" xfId="8746" xr:uid="{62B48B14-4731-4FFE-89FE-D3D4A8D7A32C}"/>
    <cellStyle name="Millares 657 3 2 11 2" xfId="30249" xr:uid="{5FF02A15-9ED4-4434-8E10-7008B1493E6B}"/>
    <cellStyle name="Millares 657 3 2 12" xfId="15382" xr:uid="{2CCB6355-9D6D-4455-B3D4-82326F0103F9}"/>
    <cellStyle name="Millares 657 3 2 12 2" xfId="36885" xr:uid="{C4612827-163A-40E6-9D6B-2E6A3CE2FD58}"/>
    <cellStyle name="Millares 657 3 2 13" xfId="21987" xr:uid="{CE63046B-ECE0-45A0-946D-BF6F26117590}"/>
    <cellStyle name="Millares 657 3 2 14" xfId="43490" xr:uid="{67661C95-83E3-4211-B8A8-AFAB7E8885A6}"/>
    <cellStyle name="Millares 657 3 2 2" xfId="761" xr:uid="{1F9A9305-A9D3-4ADC-8C90-ECD1009736AC}"/>
    <cellStyle name="Millares 657 3 2 2 10" xfId="15662" xr:uid="{BB1396CD-9AE0-4892-B4AD-60971C01344F}"/>
    <cellStyle name="Millares 657 3 2 2 10 2" xfId="37165" xr:uid="{C32E1B89-C0C3-4A4A-ACF7-F3DB8A947894}"/>
    <cellStyle name="Millares 657 3 2 2 11" xfId="22267" xr:uid="{63839645-965B-46F2-8F34-AC5A12D6EB8F}"/>
    <cellStyle name="Millares 657 3 2 2 12" xfId="43770" xr:uid="{9CCC625B-44AC-4626-B4C7-8559E4D89323}"/>
    <cellStyle name="Millares 657 3 2 2 2" xfId="1707" xr:uid="{796F4136-FEA4-4F6D-8F52-3944AB6F92FD}"/>
    <cellStyle name="Millares 657 3 2 2 2 2" xfId="4536" xr:uid="{41822D0A-5874-4EEF-802D-AE9F77F1FD17}"/>
    <cellStyle name="Millares 657 3 2 2 2 2 2" xfId="12802" xr:uid="{75C75FC6-5DBC-466D-9904-3C7C0A248839}"/>
    <cellStyle name="Millares 657 3 2 2 2 2 2 2" xfId="34305" xr:uid="{4C4A3BD1-71C4-4F0D-8680-39C6167CFF17}"/>
    <cellStyle name="Millares 657 3 2 2 2 2 3" xfId="19437" xr:uid="{7FA3C0F8-32F4-4863-B7E6-BF972B6A4A97}"/>
    <cellStyle name="Millares 657 3 2 2 2 2 3 2" xfId="40940" xr:uid="{DA5A18EB-21AD-40FE-8256-25EB94E5C5ED}"/>
    <cellStyle name="Millares 657 3 2 2 2 2 4" xfId="26042" xr:uid="{18C22928-295F-486A-B514-D3F55682C056}"/>
    <cellStyle name="Millares 657 3 2 2 2 2 5" xfId="47545" xr:uid="{CBD85036-CD2D-401E-94E5-0E17D6C3E49C}"/>
    <cellStyle name="Millares 657 3 2 2 2 3" xfId="6675" xr:uid="{9398A088-6D2F-4681-92EA-31A8DEDD7308}"/>
    <cellStyle name="Millares 657 3 2 2 2 3 2" xfId="14941" xr:uid="{B4E9AE57-A5A5-44B4-B8D1-C4EBD742A1C4}"/>
    <cellStyle name="Millares 657 3 2 2 2 3 2 2" xfId="36444" xr:uid="{AEE5CEDF-FC7D-4645-B73D-F785BE254A46}"/>
    <cellStyle name="Millares 657 3 2 2 2 3 3" xfId="21576" xr:uid="{9F4DD94B-1436-4F8E-8542-53F9A04FDD4D}"/>
    <cellStyle name="Millares 657 3 2 2 2 3 3 2" xfId="43079" xr:uid="{9EE2BDBC-2788-457D-8677-A0258F925356}"/>
    <cellStyle name="Millares 657 3 2 2 2 3 4" xfId="28181" xr:uid="{77422378-373C-46F8-AE3F-3FD16B7B8FA7}"/>
    <cellStyle name="Millares 657 3 2 2 2 3 5" xfId="49684" xr:uid="{A311E292-205C-47E2-AACB-28334A252517}"/>
    <cellStyle name="Millares 657 3 2 2 2 4" xfId="8316" xr:uid="{742976B9-F8B3-4298-BACD-266105F89C0F}"/>
    <cellStyle name="Millares 657 3 2 2 2 4 2" xfId="29819" xr:uid="{5DF20124-52FF-46FF-AC77-5C72FC99E423}"/>
    <cellStyle name="Millares 657 3 2 2 2 5" xfId="9973" xr:uid="{0C3EBDB6-C258-4371-A831-656769B0169D}"/>
    <cellStyle name="Millares 657 3 2 2 2 5 2" xfId="31476" xr:uid="{D594DB26-11D2-42F1-BAD1-393F8CD1BBED}"/>
    <cellStyle name="Millares 657 3 2 2 2 6" xfId="16608" xr:uid="{5771F99F-379D-46AE-BA99-AD8114BE8985}"/>
    <cellStyle name="Millares 657 3 2 2 2 6 2" xfId="38111" xr:uid="{93583E1A-96B1-4A4E-B5B3-5DD618ADECAD}"/>
    <cellStyle name="Millares 657 3 2 2 2 7" xfId="23213" xr:uid="{184A2D17-73AC-4D79-9548-5EDC904559FD}"/>
    <cellStyle name="Millares 657 3 2 2 2 8" xfId="44716" xr:uid="{89A12AFB-0C47-4E3A-825B-EA5B27CD1549}"/>
    <cellStyle name="Millares 657 3 2 2 3" xfId="2394" xr:uid="{3A7656D5-2A9E-47B8-8A2A-71399E4C6EAC}"/>
    <cellStyle name="Millares 657 3 2 2 3 2" xfId="10660" xr:uid="{835D2726-C908-439C-BEDE-C8F1A6909D50}"/>
    <cellStyle name="Millares 657 3 2 2 3 2 2" xfId="32163" xr:uid="{9DABE745-84E1-407B-A3F3-224CB9EF714D}"/>
    <cellStyle name="Millares 657 3 2 2 3 3" xfId="17295" xr:uid="{20E60FEE-0524-49FF-BEC2-A36C79DAB399}"/>
    <cellStyle name="Millares 657 3 2 2 3 3 2" xfId="38798" xr:uid="{2A305B2E-959C-4C60-87ED-9C2D2E6D6061}"/>
    <cellStyle name="Millares 657 3 2 2 3 4" xfId="23900" xr:uid="{CA512500-A23F-44F6-82CF-B35F08C6E5BC}"/>
    <cellStyle name="Millares 657 3 2 2 3 5" xfId="45403" xr:uid="{16DF6DEA-652B-44B9-97D0-56132278F139}"/>
    <cellStyle name="Millares 657 3 2 2 4" xfId="2911" xr:uid="{58B37939-9102-4476-96D8-6FF9A0E3C452}"/>
    <cellStyle name="Millares 657 3 2 2 4 2" xfId="11177" xr:uid="{05DD3D53-E6C1-41C8-A091-E626BB9A6DCF}"/>
    <cellStyle name="Millares 657 3 2 2 4 2 2" xfId="32680" xr:uid="{FBFBD034-C4A9-4201-8A08-9A09DAA5B24E}"/>
    <cellStyle name="Millares 657 3 2 2 4 3" xfId="17812" xr:uid="{66FC0DF5-5775-4985-B7D2-00E5F99F3626}"/>
    <cellStyle name="Millares 657 3 2 2 4 3 2" xfId="39315" xr:uid="{DF40301E-6F14-45E0-8A3D-B72F1015375E}"/>
    <cellStyle name="Millares 657 3 2 2 4 4" xfId="24417" xr:uid="{B19CF9ED-A920-4711-B37A-67274B7C4A99}"/>
    <cellStyle name="Millares 657 3 2 2 4 5" xfId="45920" xr:uid="{99925B7B-DAB2-47C6-B07B-A363ABA64413}"/>
    <cellStyle name="Millares 657 3 2 2 5" xfId="3590" xr:uid="{847A2B39-30B9-4D28-A939-45CB07EFB933}"/>
    <cellStyle name="Millares 657 3 2 2 5 2" xfId="11856" xr:uid="{42E5A6EB-8AF2-4B13-B635-A51A0B5F37FE}"/>
    <cellStyle name="Millares 657 3 2 2 5 2 2" xfId="33359" xr:uid="{CF8DAE9D-8324-4D5F-A566-BE65C643640B}"/>
    <cellStyle name="Millares 657 3 2 2 5 3" xfId="18491" xr:uid="{43B480D5-9E1A-4196-BAC1-7CFDBDCBE373}"/>
    <cellStyle name="Millares 657 3 2 2 5 3 2" xfId="39994" xr:uid="{1DE17C1B-BF75-412A-9444-4E10C4886D19}"/>
    <cellStyle name="Millares 657 3 2 2 5 4" xfId="25096" xr:uid="{E2EEECE7-852A-4D7D-889A-F2CD807FE486}"/>
    <cellStyle name="Millares 657 3 2 2 5 5" xfId="46599" xr:uid="{6032F583-2D4B-4746-87D1-99D4B1FC9791}"/>
    <cellStyle name="Millares 657 3 2 2 6" xfId="5055" xr:uid="{AFADA105-10B9-49F2-A0C3-E8AFFED1A5D7}"/>
    <cellStyle name="Millares 657 3 2 2 6 2" xfId="13321" xr:uid="{8E4B8EB4-2A72-4341-B77B-18E1CF0AAB27}"/>
    <cellStyle name="Millares 657 3 2 2 6 2 2" xfId="34824" xr:uid="{23955FDB-6D52-405E-ADB8-3B1FB7EB1626}"/>
    <cellStyle name="Millares 657 3 2 2 6 3" xfId="19956" xr:uid="{D45FC8C7-EF2D-4BB0-99A9-85C7B5491725}"/>
    <cellStyle name="Millares 657 3 2 2 6 3 2" xfId="41459" xr:uid="{83F2980D-4651-4AC8-A8D7-590975C1CF40}"/>
    <cellStyle name="Millares 657 3 2 2 6 4" xfId="26561" xr:uid="{B3B64ABA-B4E1-4921-9E56-AFEE7BAB9509}"/>
    <cellStyle name="Millares 657 3 2 2 6 5" xfId="48064" xr:uid="{7B69DEA1-52AF-4107-A1BF-EA297AF3CE99}"/>
    <cellStyle name="Millares 657 3 2 2 7" xfId="5729" xr:uid="{754139F0-9945-4F29-BD9A-83E054AD4162}"/>
    <cellStyle name="Millares 657 3 2 2 7 2" xfId="13995" xr:uid="{2D7E56FA-C6EC-4FA3-8812-F82420B0F823}"/>
    <cellStyle name="Millares 657 3 2 2 7 2 2" xfId="35498" xr:uid="{CFEFD5C3-265A-48D6-B636-10A3B1347D3B}"/>
    <cellStyle name="Millares 657 3 2 2 7 3" xfId="20630" xr:uid="{1F603B26-C21D-41FD-843D-FE7BCBC8B152}"/>
    <cellStyle name="Millares 657 3 2 2 7 3 2" xfId="42133" xr:uid="{FD9EAD36-0AEA-42B3-AF62-594A7F344091}"/>
    <cellStyle name="Millares 657 3 2 2 7 4" xfId="27235" xr:uid="{4106FB1A-F226-4221-BD84-FAD5A72385BE}"/>
    <cellStyle name="Millares 657 3 2 2 7 5" xfId="48738" xr:uid="{37880A7E-58FD-4CCB-99C4-BBDA1DBB40C1}"/>
    <cellStyle name="Millares 657 3 2 2 8" xfId="7370" xr:uid="{36D87B75-2C37-4BEE-B365-2F115D06A9F5}"/>
    <cellStyle name="Millares 657 3 2 2 8 2" xfId="28873" xr:uid="{330ED232-2F2D-47F9-943A-7D93CA2EBD7B}"/>
    <cellStyle name="Millares 657 3 2 2 9" xfId="9027" xr:uid="{AADE93AC-54B0-4415-8C80-48ECDC7E234D}"/>
    <cellStyle name="Millares 657 3 2 2 9 2" xfId="30530" xr:uid="{D8690588-5724-49D5-AAEB-2E6CAF20126D}"/>
    <cellStyle name="Millares 657 3 2 3" xfId="1031" xr:uid="{CFFA2DD6-2337-41DD-90CC-5DF873C57784}"/>
    <cellStyle name="Millares 657 3 2 3 2" xfId="3860" xr:uid="{F2D080FA-682C-4A5E-A899-9C8961C4EEC2}"/>
    <cellStyle name="Millares 657 3 2 3 2 2" xfId="12126" xr:uid="{12AF0626-A4D6-44CD-B8BA-9FACED5EB737}"/>
    <cellStyle name="Millares 657 3 2 3 2 2 2" xfId="33629" xr:uid="{29FD912A-81B5-4769-ACCA-3DC24CF4BCCA}"/>
    <cellStyle name="Millares 657 3 2 3 2 3" xfId="18761" xr:uid="{DA820640-7C53-4EEB-9F1F-21D22340A1E2}"/>
    <cellStyle name="Millares 657 3 2 3 2 3 2" xfId="40264" xr:uid="{9009494C-D679-4184-B4A0-6C0C0A22AA54}"/>
    <cellStyle name="Millares 657 3 2 3 2 4" xfId="25366" xr:uid="{8995E7A4-4865-4845-A66F-60CCE425A41D}"/>
    <cellStyle name="Millares 657 3 2 3 2 5" xfId="46869" xr:uid="{62A3DC40-6FE2-46CA-AEA6-A1CAB5214D51}"/>
    <cellStyle name="Millares 657 3 2 3 3" xfId="5999" xr:uid="{F91FA318-5D06-4534-BA80-53335D643F83}"/>
    <cellStyle name="Millares 657 3 2 3 3 2" xfId="14265" xr:uid="{9AAA6066-23C5-4CA1-B5BA-EDBF0973694F}"/>
    <cellStyle name="Millares 657 3 2 3 3 2 2" xfId="35768" xr:uid="{71665663-9CD5-4181-8933-5A7CB188ADDD}"/>
    <cellStyle name="Millares 657 3 2 3 3 3" xfId="20900" xr:uid="{57F6A846-E3EC-4C7F-91BC-8573C116D757}"/>
    <cellStyle name="Millares 657 3 2 3 3 3 2" xfId="42403" xr:uid="{4EE407F1-0E0F-4FE7-92D9-0643F2E4DE67}"/>
    <cellStyle name="Millares 657 3 2 3 3 4" xfId="27505" xr:uid="{205E3499-815F-4E10-B0C4-88CB6E328635}"/>
    <cellStyle name="Millares 657 3 2 3 3 5" xfId="49008" xr:uid="{C49BB0C1-2B18-48F0-90AB-8EB46FA9A6B5}"/>
    <cellStyle name="Millares 657 3 2 3 4" xfId="7640" xr:uid="{0E7634A2-ADB1-4B14-AF22-D2914C26CB23}"/>
    <cellStyle name="Millares 657 3 2 3 4 2" xfId="29143" xr:uid="{771993EA-9DA9-40AA-BCCC-6A7A94BD3D48}"/>
    <cellStyle name="Millares 657 3 2 3 5" xfId="9297" xr:uid="{0E1E08D8-2046-4AD9-97BC-D8A8FDB772F6}"/>
    <cellStyle name="Millares 657 3 2 3 5 2" xfId="30800" xr:uid="{3F488A14-1F48-4B59-AF2A-DC5DBEE9DB34}"/>
    <cellStyle name="Millares 657 3 2 3 6" xfId="15932" xr:uid="{89A61718-93AB-465B-9785-F330E4F546A2}"/>
    <cellStyle name="Millares 657 3 2 3 6 2" xfId="37435" xr:uid="{34AF2740-EC46-43B0-A3CD-75E023F25B12}"/>
    <cellStyle name="Millares 657 3 2 3 7" xfId="22537" xr:uid="{77C5CCDD-28DF-4B30-AE18-DEC168D8F779}"/>
    <cellStyle name="Millares 657 3 2 3 8" xfId="44040" xr:uid="{251A57E5-AA32-437F-8BE2-14C865D63DAE}"/>
    <cellStyle name="Millares 657 3 2 4" xfId="1427" xr:uid="{A2FD225E-42D5-4C64-A240-D90C4E37B80C}"/>
    <cellStyle name="Millares 657 3 2 4 2" xfId="4256" xr:uid="{50987C19-5788-416A-AB0B-C03E816E2773}"/>
    <cellStyle name="Millares 657 3 2 4 2 2" xfId="12522" xr:uid="{04D68250-8A3F-4FCC-ADBF-8E2EF8E4007F}"/>
    <cellStyle name="Millares 657 3 2 4 2 2 2" xfId="34025" xr:uid="{6FDF6142-A09A-4A8C-BA71-EDD6B5124C04}"/>
    <cellStyle name="Millares 657 3 2 4 2 3" xfId="19157" xr:uid="{FB205DCC-1003-4CDD-B0E9-42877387A5F5}"/>
    <cellStyle name="Millares 657 3 2 4 2 3 2" xfId="40660" xr:uid="{B61542B3-AEF5-4742-8E0F-13A0D7545F8A}"/>
    <cellStyle name="Millares 657 3 2 4 2 4" xfId="25762" xr:uid="{CCC15FE5-73C3-494E-8A1C-039E5BAFEDBF}"/>
    <cellStyle name="Millares 657 3 2 4 2 5" xfId="47265" xr:uid="{D32CFE4B-0EEA-4E32-B8A1-467A37DCEC87}"/>
    <cellStyle name="Millares 657 3 2 4 3" xfId="6395" xr:uid="{08348A98-C035-4256-8D2B-936A0187B9E4}"/>
    <cellStyle name="Millares 657 3 2 4 3 2" xfId="14661" xr:uid="{4BCBAC76-9E88-42C1-BBE4-4BEE251D78C1}"/>
    <cellStyle name="Millares 657 3 2 4 3 2 2" xfId="36164" xr:uid="{297AC8AD-83F1-48AB-B0A6-C82C8360AD24}"/>
    <cellStyle name="Millares 657 3 2 4 3 3" xfId="21296" xr:uid="{AF73F19C-F2B9-41FD-A972-39953EC5FCAB}"/>
    <cellStyle name="Millares 657 3 2 4 3 3 2" xfId="42799" xr:uid="{F6F362DF-F9AC-486E-BE4F-B3E90AE623DE}"/>
    <cellStyle name="Millares 657 3 2 4 3 4" xfId="27901" xr:uid="{0A5C06C3-DDE6-44F6-8952-AACA24B9496C}"/>
    <cellStyle name="Millares 657 3 2 4 3 5" xfId="49404" xr:uid="{ED85BD0A-82F5-4B8D-B200-D4317FA26FEE}"/>
    <cellStyle name="Millares 657 3 2 4 4" xfId="8036" xr:uid="{BA31EA90-DC04-4B6D-8410-5A84B84D5014}"/>
    <cellStyle name="Millares 657 3 2 4 4 2" xfId="29539" xr:uid="{8F6C9C00-7C12-4F90-8FB7-FFA1A732CC4A}"/>
    <cellStyle name="Millares 657 3 2 4 5" xfId="9693" xr:uid="{3D674D47-F96F-44E3-BDF2-7761A1C6123E}"/>
    <cellStyle name="Millares 657 3 2 4 5 2" xfId="31196" xr:uid="{47C6513B-73A8-4487-94F2-DAA91B986C0E}"/>
    <cellStyle name="Millares 657 3 2 4 6" xfId="16328" xr:uid="{BF2D3ECE-B019-44D0-AF19-04BFDA86B36D}"/>
    <cellStyle name="Millares 657 3 2 4 6 2" xfId="37831" xr:uid="{AA5973BB-66F4-4CE2-9B81-CB2045318F9C}"/>
    <cellStyle name="Millares 657 3 2 4 7" xfId="22933" xr:uid="{194AD326-1AED-4EF2-9ABD-DFFCEA70C7BF}"/>
    <cellStyle name="Millares 657 3 2 4 8" xfId="44436" xr:uid="{B747574C-C856-4931-AA79-62D77C5DE5FC}"/>
    <cellStyle name="Millares 657 3 2 5" xfId="2114" xr:uid="{2FD348F9-539D-4565-85C4-E540EC49A854}"/>
    <cellStyle name="Millares 657 3 2 5 2" xfId="10380" xr:uid="{D7C18DD6-901F-487A-9FD7-25C86F81F78A}"/>
    <cellStyle name="Millares 657 3 2 5 2 2" xfId="31883" xr:uid="{6A64FFCD-B479-4948-A832-3C0CDB922E3E}"/>
    <cellStyle name="Millares 657 3 2 5 3" xfId="17015" xr:uid="{DE29CC11-E9F9-46DB-B1EE-0A0BBB514C8A}"/>
    <cellStyle name="Millares 657 3 2 5 3 2" xfId="38518" xr:uid="{544907FA-8BF0-4F60-B1AE-BB550E3FFEFF}"/>
    <cellStyle name="Millares 657 3 2 5 4" xfId="23620" xr:uid="{184EAC22-F7FD-422A-A7A2-DA8D88FBF9C8}"/>
    <cellStyle name="Millares 657 3 2 5 5" xfId="45123" xr:uid="{FB57107F-7D2D-4CB5-B7BF-7537AC27E89C}"/>
    <cellStyle name="Millares 657 3 2 6" xfId="2662" xr:uid="{DE13CA96-0A1E-4C55-A7E2-A2F93F3BBCDF}"/>
    <cellStyle name="Millares 657 3 2 6 2" xfId="10928" xr:uid="{034D290D-41C3-43F1-92AC-CF47D2AC16D8}"/>
    <cellStyle name="Millares 657 3 2 6 2 2" xfId="32431" xr:uid="{C86997FA-E6EA-4577-836B-2B88C5FDFB8E}"/>
    <cellStyle name="Millares 657 3 2 6 3" xfId="17563" xr:uid="{D291A2BB-7ED9-475C-8F76-648245900F25}"/>
    <cellStyle name="Millares 657 3 2 6 3 2" xfId="39066" xr:uid="{B9ED9424-E4DA-4B9E-A709-F63A5AC4A772}"/>
    <cellStyle name="Millares 657 3 2 6 4" xfId="24168" xr:uid="{DE409AD4-F66B-4C99-85C4-45FB6645EEF9}"/>
    <cellStyle name="Millares 657 3 2 6 5" xfId="45671" xr:uid="{11DFC2A8-CAD1-4DCA-94B2-9842BAF178D5}"/>
    <cellStyle name="Millares 657 3 2 7" xfId="3310" xr:uid="{5951035F-39C3-4C77-BC23-2A226F01DC7A}"/>
    <cellStyle name="Millares 657 3 2 7 2" xfId="11576" xr:uid="{BDCE0694-BD4B-4011-8EA2-398337A9D771}"/>
    <cellStyle name="Millares 657 3 2 7 2 2" xfId="33079" xr:uid="{E0FE0017-3694-4170-866B-B5A9F7F940CD}"/>
    <cellStyle name="Millares 657 3 2 7 3" xfId="18211" xr:uid="{E835CAED-7B3F-4538-9CD4-BD604EECCD07}"/>
    <cellStyle name="Millares 657 3 2 7 3 2" xfId="39714" xr:uid="{48FCE54E-AF07-49CE-B928-6564D6333A22}"/>
    <cellStyle name="Millares 657 3 2 7 4" xfId="24816" xr:uid="{B28FCF25-FB69-4732-89C4-55AA9769EC0B}"/>
    <cellStyle name="Millares 657 3 2 7 5" xfId="46319" xr:uid="{F219C1F9-A3E1-46F8-88F4-529A6AF64BB6}"/>
    <cellStyle name="Millares 657 3 2 8" xfId="4806" xr:uid="{92988658-97E6-4CAA-B1DE-F3D75445E6BC}"/>
    <cellStyle name="Millares 657 3 2 8 2" xfId="13072" xr:uid="{2CF159ED-D585-4A24-8B0B-393573A146D6}"/>
    <cellStyle name="Millares 657 3 2 8 2 2" xfId="34575" xr:uid="{AB801496-62F6-4B89-8B48-8514E80A5A0C}"/>
    <cellStyle name="Millares 657 3 2 8 3" xfId="19707" xr:uid="{4E0BCE0C-CBAC-45CB-BC79-10C36D233006}"/>
    <cellStyle name="Millares 657 3 2 8 3 2" xfId="41210" xr:uid="{8A5634EA-63A9-4572-809D-BF23FB0DBEC6}"/>
    <cellStyle name="Millares 657 3 2 8 4" xfId="26312" xr:uid="{166EB3F5-9647-45A1-A8D1-90506175C08B}"/>
    <cellStyle name="Millares 657 3 2 8 5" xfId="47815" xr:uid="{A232EF3D-B952-4D6D-92C3-CF32733E8A61}"/>
    <cellStyle name="Millares 657 3 2 9" xfId="5449" xr:uid="{E41E7C88-A359-4167-88CD-ED359EB03BC9}"/>
    <cellStyle name="Millares 657 3 2 9 2" xfId="13715" xr:uid="{77F217F8-DE5F-42DC-A97E-777F77545A9C}"/>
    <cellStyle name="Millares 657 3 2 9 2 2" xfId="35218" xr:uid="{0105716F-52B8-45DF-A1DD-73EDC80E06AB}"/>
    <cellStyle name="Millares 657 3 2 9 3" xfId="20350" xr:uid="{38EDB34B-CF4B-4D46-B124-62A15C77E115}"/>
    <cellStyle name="Millares 657 3 2 9 3 2" xfId="41853" xr:uid="{6B9BC24C-1354-48AC-8F71-3A37B5BEF3FF}"/>
    <cellStyle name="Millares 657 3 2 9 4" xfId="26955" xr:uid="{64DA419F-9467-4730-B313-888571B3FFFB}"/>
    <cellStyle name="Millares 657 3 2 9 5" xfId="48458" xr:uid="{D09DB56F-FDD1-4147-AA2B-4E63CA84F9F8}"/>
    <cellStyle name="Millares 657 3 3" xfId="352" xr:uid="{882DB974-9294-47A9-811A-146B7D2DEC04}"/>
    <cellStyle name="Millares 657 3 3 10" xfId="15255" xr:uid="{23554791-75B6-4E04-A1CA-04BE09737075}"/>
    <cellStyle name="Millares 657 3 3 10 2" xfId="36758" xr:uid="{35756306-B174-480F-9E67-EB821C0B653E}"/>
    <cellStyle name="Millares 657 3 3 11" xfId="21860" xr:uid="{C5AB53EA-1666-46D6-8954-D1D1EC093B04}"/>
    <cellStyle name="Millares 657 3 3 12" xfId="43363" xr:uid="{7E0BD7CB-9BB6-4230-91EC-FB11202E3B6E}"/>
    <cellStyle name="Millares 657 3 3 2" xfId="1300" xr:uid="{B5671930-A57F-4A40-AEA1-147CEA554402}"/>
    <cellStyle name="Millares 657 3 3 2 2" xfId="4129" xr:uid="{E6EBCCAD-080A-43A5-A7AC-8AF4438B2B37}"/>
    <cellStyle name="Millares 657 3 3 2 2 2" xfId="12395" xr:uid="{8DEAD1C2-7625-4C5B-A48C-7452BA5C5B24}"/>
    <cellStyle name="Millares 657 3 3 2 2 2 2" xfId="33898" xr:uid="{038B6877-6784-4D86-BBA3-9DB579CEF79F}"/>
    <cellStyle name="Millares 657 3 3 2 2 3" xfId="19030" xr:uid="{58719E22-3707-43DC-A4AD-04CE39DF86CD}"/>
    <cellStyle name="Millares 657 3 3 2 2 3 2" xfId="40533" xr:uid="{A19ED14E-3639-4A18-BC25-AA4353AF4041}"/>
    <cellStyle name="Millares 657 3 3 2 2 4" xfId="25635" xr:uid="{8295B8CF-2505-4B40-A6C2-13FF88582372}"/>
    <cellStyle name="Millares 657 3 3 2 2 5" xfId="47138" xr:uid="{E61F573B-924E-4193-9428-B610C71C9241}"/>
    <cellStyle name="Millares 657 3 3 2 3" xfId="6268" xr:uid="{BA29188B-F803-4D1B-A2C5-12DF374CAADA}"/>
    <cellStyle name="Millares 657 3 3 2 3 2" xfId="14534" xr:uid="{8B92A402-8AE7-4827-8C34-319EA726FF11}"/>
    <cellStyle name="Millares 657 3 3 2 3 2 2" xfId="36037" xr:uid="{26E983D0-5740-4576-8122-442D2D336967}"/>
    <cellStyle name="Millares 657 3 3 2 3 3" xfId="21169" xr:uid="{0EB34305-E8C2-4550-8043-EFC1B82F4DEF}"/>
    <cellStyle name="Millares 657 3 3 2 3 3 2" xfId="42672" xr:uid="{EBC8695D-CCB3-4291-8C27-B302CC33D079}"/>
    <cellStyle name="Millares 657 3 3 2 3 4" xfId="27774" xr:uid="{76F64AA0-C385-45D5-91A7-348D9ABEF3C8}"/>
    <cellStyle name="Millares 657 3 3 2 3 5" xfId="49277" xr:uid="{6632BD8B-042E-4E3F-80C4-612FF9775B94}"/>
    <cellStyle name="Millares 657 3 3 2 4" xfId="7909" xr:uid="{D4763343-06AC-4A99-B5EC-C203E4D616BC}"/>
    <cellStyle name="Millares 657 3 3 2 4 2" xfId="29412" xr:uid="{F8895CE3-2D9C-429A-B164-D4E5540465EA}"/>
    <cellStyle name="Millares 657 3 3 2 5" xfId="9566" xr:uid="{D7F4004A-4B2A-4D45-B08C-19E96138D346}"/>
    <cellStyle name="Millares 657 3 3 2 5 2" xfId="31069" xr:uid="{2DE20E5D-BDFF-49F0-A1AB-CB57F1754C25}"/>
    <cellStyle name="Millares 657 3 3 2 6" xfId="16201" xr:uid="{AD5E1BCB-4BA2-4B98-A571-771922B5E9C0}"/>
    <cellStyle name="Millares 657 3 3 2 6 2" xfId="37704" xr:uid="{D1DD895C-0F09-436F-8261-670D4A64483C}"/>
    <cellStyle name="Millares 657 3 3 2 7" xfId="22806" xr:uid="{52C762A6-CBD9-4F22-BB0E-043008230E0C}"/>
    <cellStyle name="Millares 657 3 3 2 8" xfId="44309" xr:uid="{7263451B-34CD-4047-8AF3-23812165784F}"/>
    <cellStyle name="Millares 657 3 3 3" xfId="1987" xr:uid="{65F909A5-6FAD-4205-848F-30A441836B9B}"/>
    <cellStyle name="Millares 657 3 3 3 2" xfId="10253" xr:uid="{30A39B1A-F416-4199-ACA8-868BF2F989FF}"/>
    <cellStyle name="Millares 657 3 3 3 2 2" xfId="31756" xr:uid="{2192A2A0-A3C0-455B-BD42-C1AEF9790703}"/>
    <cellStyle name="Millares 657 3 3 3 3" xfId="16888" xr:uid="{B541521D-AA21-4680-8189-875F44546056}"/>
    <cellStyle name="Millares 657 3 3 3 3 2" xfId="38391" xr:uid="{5703B78D-97E2-4A43-943C-FD6B3633649D}"/>
    <cellStyle name="Millares 657 3 3 3 4" xfId="23493" xr:uid="{00E85ACC-09BA-464C-8F2B-38482EA2D432}"/>
    <cellStyle name="Millares 657 3 3 3 5" xfId="44996" xr:uid="{A795D226-14C1-45CD-B66B-BB26EF796BF3}"/>
    <cellStyle name="Millares 657 3 3 4" xfId="2786" xr:uid="{F14D2BE1-2E04-4AFA-9E85-B7774FF74A51}"/>
    <cellStyle name="Millares 657 3 3 4 2" xfId="11052" xr:uid="{1222DAA5-B398-477D-A31D-CE529CA79C33}"/>
    <cellStyle name="Millares 657 3 3 4 2 2" xfId="32555" xr:uid="{9A8E2D72-E0F8-46E6-AFF4-377169FA4BD3}"/>
    <cellStyle name="Millares 657 3 3 4 3" xfId="17687" xr:uid="{14565697-2CE7-48B8-A8AF-986E911B37EC}"/>
    <cellStyle name="Millares 657 3 3 4 3 2" xfId="39190" xr:uid="{DA3098D7-13CE-4715-B8B2-2D4C02680BD5}"/>
    <cellStyle name="Millares 657 3 3 4 4" xfId="24292" xr:uid="{0DF9E695-5557-4DF9-8E70-15143DE3637A}"/>
    <cellStyle name="Millares 657 3 3 4 5" xfId="45795" xr:uid="{31E08868-46B1-48CF-93B9-B4FC0CE1F8D2}"/>
    <cellStyle name="Millares 657 3 3 5" xfId="3183" xr:uid="{F7950CAF-8C0A-4B64-A410-3F87934EA532}"/>
    <cellStyle name="Millares 657 3 3 5 2" xfId="11449" xr:uid="{9F5A9CD6-4063-4D80-8AFE-978AC6841593}"/>
    <cellStyle name="Millares 657 3 3 5 2 2" xfId="32952" xr:uid="{05A9254B-8E7C-4585-83CB-354531C34C05}"/>
    <cellStyle name="Millares 657 3 3 5 3" xfId="18084" xr:uid="{448B8FF5-C8D0-488B-A800-799D6B75A962}"/>
    <cellStyle name="Millares 657 3 3 5 3 2" xfId="39587" xr:uid="{D30CCC71-C512-4BE1-9FEA-3C926E4E95EF}"/>
    <cellStyle name="Millares 657 3 3 5 4" xfId="24689" xr:uid="{43725DA7-9F75-4D6E-8553-7837DA3E464B}"/>
    <cellStyle name="Millares 657 3 3 5 5" xfId="46192" xr:uid="{1744C1FC-CC88-4C38-B971-E117036C711C}"/>
    <cellStyle name="Millares 657 3 3 6" xfId="4930" xr:uid="{08A304F9-3A63-45C0-9EC7-9533430F21E7}"/>
    <cellStyle name="Millares 657 3 3 6 2" xfId="13196" xr:uid="{1000A50B-B2D0-40C5-8128-977F69907812}"/>
    <cellStyle name="Millares 657 3 3 6 2 2" xfId="34699" xr:uid="{E8E036EC-9A3E-4F14-9F8D-F9F3FC2B268F}"/>
    <cellStyle name="Millares 657 3 3 6 3" xfId="19831" xr:uid="{4F1AE858-4B95-4E30-8E71-04F9F35125D2}"/>
    <cellStyle name="Millares 657 3 3 6 3 2" xfId="41334" xr:uid="{0341B53B-37EA-429B-A572-A5D21EB61850}"/>
    <cellStyle name="Millares 657 3 3 6 4" xfId="26436" xr:uid="{3995E509-5972-4DE0-9593-FAA86A4BFD0C}"/>
    <cellStyle name="Millares 657 3 3 6 5" xfId="47939" xr:uid="{F479290F-DD53-4A45-9C3D-D7D251B1F437}"/>
    <cellStyle name="Millares 657 3 3 7" xfId="5322" xr:uid="{DC0AB26E-9A7A-4F9F-B6E5-223D2D5F97C7}"/>
    <cellStyle name="Millares 657 3 3 7 2" xfId="13588" xr:uid="{C2F5DE48-25CF-4869-BEEE-EF3D2E0B5BAA}"/>
    <cellStyle name="Millares 657 3 3 7 2 2" xfId="35091" xr:uid="{AF5945E0-C067-4698-8125-E4C539256A76}"/>
    <cellStyle name="Millares 657 3 3 7 3" xfId="20223" xr:uid="{6A12FCCD-2E0D-4A93-BCE8-8484884CA8E1}"/>
    <cellStyle name="Millares 657 3 3 7 3 2" xfId="41726" xr:uid="{1D50382E-DFAF-450C-A2D4-4495BE6F1DBC}"/>
    <cellStyle name="Millares 657 3 3 7 4" xfId="26828" xr:uid="{0661D834-E353-4EBD-BE32-AA6DB4E70DCD}"/>
    <cellStyle name="Millares 657 3 3 7 5" xfId="48331" xr:uid="{7DE39B49-ED83-458F-9105-05D17BAEBC4F}"/>
    <cellStyle name="Millares 657 3 3 8" xfId="6963" xr:uid="{2A038685-7C3A-4AF3-AA10-5B5D49A5D370}"/>
    <cellStyle name="Millares 657 3 3 8 2" xfId="28466" xr:uid="{8122CB8A-A1CE-4660-B6F6-7BAA2B88D479}"/>
    <cellStyle name="Millares 657 3 3 9" xfId="8619" xr:uid="{B7E3526A-16F4-4EFE-8082-C2352F6751C2}"/>
    <cellStyle name="Millares 657 3 3 9 2" xfId="30122" xr:uid="{5DF881A8-39C1-4325-9754-B2995ABA3A4B}"/>
    <cellStyle name="Millares 657 3 4" xfId="636" xr:uid="{F56B694F-558C-4292-ADE8-834013DB254E}"/>
    <cellStyle name="Millares 657 3 4 10" xfId="43645" xr:uid="{D6E1F2CB-118B-4828-8A76-15CCB8AD7DEE}"/>
    <cellStyle name="Millares 657 3 4 2" xfId="1582" xr:uid="{B8E69EF5-97CB-4872-ABEE-96919CF14DD9}"/>
    <cellStyle name="Millares 657 3 4 2 2" xfId="4411" xr:uid="{83D4E373-1C58-429D-B4DB-0B2C16833D09}"/>
    <cellStyle name="Millares 657 3 4 2 2 2" xfId="12677" xr:uid="{6A7C17BC-1CEA-43AF-A56F-8F93D2A6AEAF}"/>
    <cellStyle name="Millares 657 3 4 2 2 2 2" xfId="34180" xr:uid="{5362C912-F0B0-4B1F-A960-26BA474C69B4}"/>
    <cellStyle name="Millares 657 3 4 2 2 3" xfId="19312" xr:uid="{64C37DDD-DD87-47A7-9443-26D88F11370B}"/>
    <cellStyle name="Millares 657 3 4 2 2 3 2" xfId="40815" xr:uid="{2E39B891-49CD-4EC9-A6FC-AA071EDEEFEA}"/>
    <cellStyle name="Millares 657 3 4 2 2 4" xfId="25917" xr:uid="{C751F19F-5F71-4CC5-953C-F5A3771157C0}"/>
    <cellStyle name="Millares 657 3 4 2 2 5" xfId="47420" xr:uid="{6E04FC76-5EF4-4143-B766-C3D432287082}"/>
    <cellStyle name="Millares 657 3 4 2 3" xfId="6550" xr:uid="{B7DAB1B9-508C-4FC1-B507-EA8C52E26C06}"/>
    <cellStyle name="Millares 657 3 4 2 3 2" xfId="14816" xr:uid="{2A6F1919-D0E0-4F48-BBF1-BCB0A6D09CB6}"/>
    <cellStyle name="Millares 657 3 4 2 3 2 2" xfId="36319" xr:uid="{88D10952-BDAD-48F0-B238-B766A18AB6AF}"/>
    <cellStyle name="Millares 657 3 4 2 3 3" xfId="21451" xr:uid="{BAD2557B-502C-44C6-A297-49CBB8768F0A}"/>
    <cellStyle name="Millares 657 3 4 2 3 3 2" xfId="42954" xr:uid="{00248487-6291-4AA5-BD86-792A68801388}"/>
    <cellStyle name="Millares 657 3 4 2 3 4" xfId="28056" xr:uid="{0B3C93A1-0808-4896-B8ED-73FC4756C7BD}"/>
    <cellStyle name="Millares 657 3 4 2 3 5" xfId="49559" xr:uid="{A9A42DF3-6489-48C4-A8BE-F9F95346F023}"/>
    <cellStyle name="Millares 657 3 4 2 4" xfId="8191" xr:uid="{DDA9F8CB-78AE-4309-BB37-D757B9E7669F}"/>
    <cellStyle name="Millares 657 3 4 2 4 2" xfId="29694" xr:uid="{7875C580-C4E6-45ED-9A8F-44B61AB25425}"/>
    <cellStyle name="Millares 657 3 4 2 5" xfId="9848" xr:uid="{9352E359-52C9-478D-80BB-52483D5B894E}"/>
    <cellStyle name="Millares 657 3 4 2 5 2" xfId="31351" xr:uid="{3E6206E0-61E6-490D-83E3-FECDB8E533FB}"/>
    <cellStyle name="Millares 657 3 4 2 6" xfId="16483" xr:uid="{F09915F6-9ED6-4F0B-A225-4C7C3F0EAEFD}"/>
    <cellStyle name="Millares 657 3 4 2 6 2" xfId="37986" xr:uid="{78D1C4CF-1F17-4F0A-8A81-6DEF5B078510}"/>
    <cellStyle name="Millares 657 3 4 2 7" xfId="23088" xr:uid="{D887CC08-479D-40EF-B3C6-28D0F16055F7}"/>
    <cellStyle name="Millares 657 3 4 2 8" xfId="44591" xr:uid="{386C324B-6657-448C-89C4-9E397B6AE8FA}"/>
    <cellStyle name="Millares 657 3 4 3" xfId="2269" xr:uid="{A0ED4A9E-9F51-487D-B730-FCA8DA1FA67D}"/>
    <cellStyle name="Millares 657 3 4 3 2" xfId="10535" xr:uid="{8C08271A-DA15-457F-8569-722DAD543AED}"/>
    <cellStyle name="Millares 657 3 4 3 2 2" xfId="32038" xr:uid="{106395A9-805A-454A-BCB6-9B3AB22A3374}"/>
    <cellStyle name="Millares 657 3 4 3 3" xfId="17170" xr:uid="{2E106412-B844-47CC-913E-568AE7287148}"/>
    <cellStyle name="Millares 657 3 4 3 3 2" xfId="38673" xr:uid="{91FDFF48-3112-4024-8F20-18509BDC4C3D}"/>
    <cellStyle name="Millares 657 3 4 3 4" xfId="23775" xr:uid="{5C939DB8-3F06-4204-9B44-50BE48A65CA0}"/>
    <cellStyle name="Millares 657 3 4 3 5" xfId="45278" xr:uid="{B83AFCF8-1032-41EC-9823-4678A458BFA1}"/>
    <cellStyle name="Millares 657 3 4 4" xfId="3465" xr:uid="{F72D39F5-DB19-459B-91B6-C396C9FED1F2}"/>
    <cellStyle name="Millares 657 3 4 4 2" xfId="11731" xr:uid="{49C1C0AC-9B4C-43B9-9929-9C0E335A40C6}"/>
    <cellStyle name="Millares 657 3 4 4 2 2" xfId="33234" xr:uid="{2F74237C-2A6B-4699-9475-C922859E7D60}"/>
    <cellStyle name="Millares 657 3 4 4 3" xfId="18366" xr:uid="{2B3134F9-2E0C-4565-ADB1-4B1677D7E7FF}"/>
    <cellStyle name="Millares 657 3 4 4 3 2" xfId="39869" xr:uid="{98CE4122-09A6-4786-92C4-211AA3F0CAD1}"/>
    <cellStyle name="Millares 657 3 4 4 4" xfId="24971" xr:uid="{C4A94CAF-1A5D-414C-983C-A96BFFB0496A}"/>
    <cellStyle name="Millares 657 3 4 4 5" xfId="46474" xr:uid="{030FE353-F059-4471-9A50-1D8AF81FF003}"/>
    <cellStyle name="Millares 657 3 4 5" xfId="5604" xr:uid="{E56971E9-C2AC-4621-ABFE-84B5A3AE1847}"/>
    <cellStyle name="Millares 657 3 4 5 2" xfId="13870" xr:uid="{21DF5045-1BAD-4C16-8216-89AE5393C748}"/>
    <cellStyle name="Millares 657 3 4 5 2 2" xfId="35373" xr:uid="{42649309-6A04-44E3-BC44-199D0B52D1C5}"/>
    <cellStyle name="Millares 657 3 4 5 3" xfId="20505" xr:uid="{A4A4AD9A-DA61-4A12-BD7D-9FCA79ADB314}"/>
    <cellStyle name="Millares 657 3 4 5 3 2" xfId="42008" xr:uid="{1E806C97-BFFE-4A7D-A0F9-62250752F9CE}"/>
    <cellStyle name="Millares 657 3 4 5 4" xfId="27110" xr:uid="{C54301D0-7B16-43E9-9A95-38722A68DB07}"/>
    <cellStyle name="Millares 657 3 4 5 5" xfId="48613" xr:uid="{45062D4F-87D2-4298-8BBE-7281CD9A1FC5}"/>
    <cellStyle name="Millares 657 3 4 6" xfId="7245" xr:uid="{0ABB40EC-D0AC-40E7-A672-218E21FF7C71}"/>
    <cellStyle name="Millares 657 3 4 6 2" xfId="28748" xr:uid="{33E8DD78-317A-4D13-92EF-3F012EA6CEF8}"/>
    <cellStyle name="Millares 657 3 4 7" xfId="8902" xr:uid="{531F0463-4F41-43DA-92EC-837341057881}"/>
    <cellStyle name="Millares 657 3 4 7 2" xfId="30405" xr:uid="{F2EA3327-1E94-4A34-AC87-7BB2BAC54C92}"/>
    <cellStyle name="Millares 657 3 4 8" xfId="15537" xr:uid="{E22AB9C5-0940-48EE-AF80-96C66959D460}"/>
    <cellStyle name="Millares 657 3 4 8 2" xfId="37040" xr:uid="{9FC90A42-1039-4E39-8153-E4CD6DAC9ABE}"/>
    <cellStyle name="Millares 657 3 4 9" xfId="22142" xr:uid="{313C1D5F-FA50-4C71-AAA5-AA8F87F0A5FB}"/>
    <cellStyle name="Millares 657 3 5" xfId="904" xr:uid="{0E44803F-E0A9-4456-BB9E-E196BC1A17BF}"/>
    <cellStyle name="Millares 657 3 5 2" xfId="3733" xr:uid="{54265567-8BB5-4763-95C9-8DA7CB932300}"/>
    <cellStyle name="Millares 657 3 5 2 2" xfId="11999" xr:uid="{80ED2032-83B1-4865-B2F5-EDD5374562E1}"/>
    <cellStyle name="Millares 657 3 5 2 2 2" xfId="33502" xr:uid="{E7B6A279-B4B2-498B-8FE7-B3F79848D9D2}"/>
    <cellStyle name="Millares 657 3 5 2 3" xfId="18634" xr:uid="{02BB1DC4-ABCB-4F61-94BB-86490185141D}"/>
    <cellStyle name="Millares 657 3 5 2 3 2" xfId="40137" xr:uid="{E3F24272-F566-459C-B955-5E8173DD3E01}"/>
    <cellStyle name="Millares 657 3 5 2 4" xfId="25239" xr:uid="{42EC8F83-D03E-4324-B2F3-341D89661398}"/>
    <cellStyle name="Millares 657 3 5 2 5" xfId="46742" xr:uid="{2E022BBF-B2B3-460F-9DF4-A9496A49F624}"/>
    <cellStyle name="Millares 657 3 5 3" xfId="5872" xr:uid="{6EED64AC-6C26-4B9C-8E9A-A793F32015D5}"/>
    <cellStyle name="Millares 657 3 5 3 2" xfId="14138" xr:uid="{F5EF266E-4B48-4AE9-8CB1-F239C37144CC}"/>
    <cellStyle name="Millares 657 3 5 3 2 2" xfId="35641" xr:uid="{7101FA64-3784-4DDE-B72C-BECD283E812A}"/>
    <cellStyle name="Millares 657 3 5 3 3" xfId="20773" xr:uid="{17CD754D-FEB6-4B69-B1A6-550CA56AA821}"/>
    <cellStyle name="Millares 657 3 5 3 3 2" xfId="42276" xr:uid="{19FC9A25-B0FE-4F0F-B470-FF6829A9AE93}"/>
    <cellStyle name="Millares 657 3 5 3 4" xfId="27378" xr:uid="{BBBD0477-CA46-4045-8014-A27654B6F6BF}"/>
    <cellStyle name="Millares 657 3 5 3 5" xfId="48881" xr:uid="{66635392-23BA-4D65-8709-A78E48DCD39B}"/>
    <cellStyle name="Millares 657 3 5 4" xfId="7513" xr:uid="{D5C187A4-89CF-4625-9FD2-FE1852FA8604}"/>
    <cellStyle name="Millares 657 3 5 4 2" xfId="29016" xr:uid="{A45772C2-1888-44C8-9AF4-D2C6A36E96D1}"/>
    <cellStyle name="Millares 657 3 5 5" xfId="9170" xr:uid="{802F4C99-C34A-4B01-9B33-F9324ABA3689}"/>
    <cellStyle name="Millares 657 3 5 5 2" xfId="30673" xr:uid="{51B95958-454E-47A2-897F-22B1C90C6D4C}"/>
    <cellStyle name="Millares 657 3 5 6" xfId="15805" xr:uid="{616D9167-8B6C-49A1-86C6-3E5E3A90F06B}"/>
    <cellStyle name="Millares 657 3 5 6 2" xfId="37308" xr:uid="{03C7D94F-A7AE-4478-B776-F35C5431B58B}"/>
    <cellStyle name="Millares 657 3 5 7" xfId="22410" xr:uid="{6F23CB6F-CEF5-43E8-BA82-B36ED110DAF0}"/>
    <cellStyle name="Millares 657 3 5 8" xfId="43913" xr:uid="{6BF2A274-A33E-463E-A967-DCF4ABCFBC68}"/>
    <cellStyle name="Millares 657 3 6" xfId="1165" xr:uid="{D163E97F-0360-432B-A7A0-0C745A4DA6A3}"/>
    <cellStyle name="Millares 657 3 6 2" xfId="3994" xr:uid="{8C61964D-58CE-452C-9B50-B472827B0BCF}"/>
    <cellStyle name="Millares 657 3 6 2 2" xfId="12260" xr:uid="{DC4D2282-73AF-4BF0-9B1F-E53784319A9C}"/>
    <cellStyle name="Millares 657 3 6 2 2 2" xfId="33763" xr:uid="{F3FB09F6-E041-44ED-9718-947B9D301A0F}"/>
    <cellStyle name="Millares 657 3 6 2 3" xfId="18895" xr:uid="{69AE70B1-C7EC-4E5A-8C15-FAA060D989CF}"/>
    <cellStyle name="Millares 657 3 6 2 3 2" xfId="40398" xr:uid="{39E9F47E-454E-44CF-9C95-E0F03B50FF51}"/>
    <cellStyle name="Millares 657 3 6 2 4" xfId="25500" xr:uid="{A210E992-A6BC-4A47-BCBF-D20786447E87}"/>
    <cellStyle name="Millares 657 3 6 2 5" xfId="47003" xr:uid="{7FF53DEC-7C8A-4550-8524-452034302FF6}"/>
    <cellStyle name="Millares 657 3 6 3" xfId="6133" xr:uid="{790631FA-9EFD-4FDD-BD34-DA74ECF6E68C}"/>
    <cellStyle name="Millares 657 3 6 3 2" xfId="14399" xr:uid="{59EB1C7E-4FF4-43D7-894C-D3B0DD6F7BC3}"/>
    <cellStyle name="Millares 657 3 6 3 2 2" xfId="35902" xr:uid="{7058F0CE-51A6-4CBF-BFE4-0A56ABDB12C6}"/>
    <cellStyle name="Millares 657 3 6 3 3" xfId="21034" xr:uid="{D8D97FD3-18E5-4729-994D-96ABB6187475}"/>
    <cellStyle name="Millares 657 3 6 3 3 2" xfId="42537" xr:uid="{6685755E-A335-4941-8CDA-F4B3B6E36184}"/>
    <cellStyle name="Millares 657 3 6 3 4" xfId="27639" xr:uid="{F4C50AD2-23F2-414A-9BC5-0B30C04C5D02}"/>
    <cellStyle name="Millares 657 3 6 3 5" xfId="49142" xr:uid="{D2DEB731-FC9E-44C2-901E-41ADF5C02BC9}"/>
    <cellStyle name="Millares 657 3 6 4" xfId="7774" xr:uid="{3001F369-6D27-4911-B9DA-05997021F5C8}"/>
    <cellStyle name="Millares 657 3 6 4 2" xfId="29277" xr:uid="{6B9762C7-68D9-471E-9344-433EC3FAE9DA}"/>
    <cellStyle name="Millares 657 3 6 5" xfId="9431" xr:uid="{D1F97086-05E4-44DD-8CEE-84F124E5129D}"/>
    <cellStyle name="Millares 657 3 6 5 2" xfId="30934" xr:uid="{DC72184C-4630-4258-B2D5-5AF78ED0D1E4}"/>
    <cellStyle name="Millares 657 3 6 6" xfId="16066" xr:uid="{5EB182D9-A07B-4FF8-9316-A40F0821629C}"/>
    <cellStyle name="Millares 657 3 6 6 2" xfId="37569" xr:uid="{27C2075A-CC55-4E1C-9C83-F3DC3055C7D2}"/>
    <cellStyle name="Millares 657 3 6 7" xfId="22671" xr:uid="{89C3A7CA-E18D-49C5-B6CA-4802F91EB4B1}"/>
    <cellStyle name="Millares 657 3 6 8" xfId="44174" xr:uid="{1FF99D5B-38FF-4AAE-A1E0-EA5CA1DA63C0}"/>
    <cellStyle name="Millares 657 3 7" xfId="1853" xr:uid="{CC8667A5-C36E-4186-8A55-347657DC4C60}"/>
    <cellStyle name="Millares 657 3 7 2" xfId="10119" xr:uid="{4D823B51-79B8-4810-86A0-B389A8016C89}"/>
    <cellStyle name="Millares 657 3 7 2 2" xfId="31622" xr:uid="{47BE586C-8AC7-43B4-8067-6FB4E3036154}"/>
    <cellStyle name="Millares 657 3 7 3" xfId="16754" xr:uid="{542B795A-5E40-463D-801A-9D5A379C5935}"/>
    <cellStyle name="Millares 657 3 7 3 2" xfId="38257" xr:uid="{384DE463-56BB-47FB-B1B6-91EC4872DC72}"/>
    <cellStyle name="Millares 657 3 7 4" xfId="23359" xr:uid="{6C01DE8E-10ED-4626-B011-E03118B161AC}"/>
    <cellStyle name="Millares 657 3 7 5" xfId="44862" xr:uid="{207BF5B7-981C-4A9E-9634-81424A3DA056}"/>
    <cellStyle name="Millares 657 3 8" xfId="2538" xr:uid="{30A8EA3E-BE7C-4B5E-BBFC-A86B690019E8}"/>
    <cellStyle name="Millares 657 3 8 2" xfId="10804" xr:uid="{274D54C3-D211-44F6-9F95-B01847CE2C38}"/>
    <cellStyle name="Millares 657 3 8 2 2" xfId="32307" xr:uid="{F3785A51-FC75-4D5E-8075-2384B8352B35}"/>
    <cellStyle name="Millares 657 3 8 3" xfId="17439" xr:uid="{D852D480-3549-4DED-BE0F-31327B7C7D84}"/>
    <cellStyle name="Millares 657 3 8 3 2" xfId="38942" xr:uid="{243E10F3-F4C3-4770-96AE-3D84ACF02C17}"/>
    <cellStyle name="Millares 657 3 8 4" xfId="24044" xr:uid="{F6106A7F-256D-4A69-A3F8-7FBAF118B54E}"/>
    <cellStyle name="Millares 657 3 8 5" xfId="45547" xr:uid="{3B1855B0-B76E-4309-906A-094557C81433}"/>
    <cellStyle name="Millares 657 3 9" xfId="3049" xr:uid="{256AC142-D02E-4CAC-A34D-0CAE300CEFB5}"/>
    <cellStyle name="Millares 657 3 9 2" xfId="11315" xr:uid="{222EBD1B-8BB2-4EB7-9D73-D8DE1541B6B5}"/>
    <cellStyle name="Millares 657 3 9 2 2" xfId="32818" xr:uid="{BEC2E913-013B-46E4-A236-87185F37DAF7}"/>
    <cellStyle name="Millares 657 3 9 3" xfId="17950" xr:uid="{2DAD77E8-4084-4131-94E8-05796DE0F047}"/>
    <cellStyle name="Millares 657 3 9 3 2" xfId="39453" xr:uid="{93A825B9-BB0A-4816-B73E-56479C064ED6}"/>
    <cellStyle name="Millares 657 3 9 4" xfId="24555" xr:uid="{5B5C1E3B-D515-4C49-B5E1-0CC182735911}"/>
    <cellStyle name="Millares 657 3 9 5" xfId="46058" xr:uid="{A7ACCA68-1EC2-48D3-8795-5A83411DB029}"/>
    <cellStyle name="Millares 657 4" xfId="206" xr:uid="{22E57567-0877-4CD0-A40C-73352102CA32}"/>
    <cellStyle name="Millares 657 4 10" xfId="4725" xr:uid="{9F7554AA-EC21-4704-AF68-9024E40F493F}"/>
    <cellStyle name="Millares 657 4 10 2" xfId="12991" xr:uid="{58ADF94C-140A-4454-85D8-3E54EC24AFEC}"/>
    <cellStyle name="Millares 657 4 10 2 2" xfId="34494" xr:uid="{7ACA05B9-8B37-412C-B103-6ADCA89FF27B}"/>
    <cellStyle name="Millares 657 4 10 3" xfId="19626" xr:uid="{A6666530-5932-43BD-83FC-F214684276ED}"/>
    <cellStyle name="Millares 657 4 10 3 2" xfId="41129" xr:uid="{AAE7D72B-AAF6-4A0F-867A-B5034001E3DC}"/>
    <cellStyle name="Millares 657 4 10 4" xfId="26231" xr:uid="{5509D22E-89CA-4A89-AD19-C8A1103B541E}"/>
    <cellStyle name="Millares 657 4 10 5" xfId="47734" xr:uid="{24F1E33F-EBA4-4272-A32F-79BB0CA3928C}"/>
    <cellStyle name="Millares 657 4 11" xfId="5228" xr:uid="{81A1BDFC-26A7-4575-8229-B442EAF3B7AF}"/>
    <cellStyle name="Millares 657 4 11 2" xfId="13494" xr:uid="{B8CC8034-8086-4B56-910A-A2257B9ADF76}"/>
    <cellStyle name="Millares 657 4 11 2 2" xfId="34997" xr:uid="{417BB619-BED4-4564-B00E-0BAE78381B06}"/>
    <cellStyle name="Millares 657 4 11 3" xfId="20129" xr:uid="{812B292E-DE22-4A6B-A227-1B8464801122}"/>
    <cellStyle name="Millares 657 4 11 3 2" xfId="41632" xr:uid="{3F3A4481-CEED-4B9C-974D-0AB6D458F78C}"/>
    <cellStyle name="Millares 657 4 11 4" xfId="26734" xr:uid="{54853A78-7B2E-4BA2-B65A-4AECA0479A86}"/>
    <cellStyle name="Millares 657 4 11 5" xfId="48237" xr:uid="{C449F2F7-FA04-4388-9556-1A51B897AE6B}"/>
    <cellStyle name="Millares 657 4 12" xfId="6869" xr:uid="{3475F320-66C7-4350-B9D4-4ACFBA5B0757}"/>
    <cellStyle name="Millares 657 4 12 2" xfId="28372" xr:uid="{128ED2CE-8236-4D60-B9AF-2F60891A0241}"/>
    <cellStyle name="Millares 657 4 13" xfId="8523" xr:uid="{F818031C-81A6-4C00-B677-FECA88E36D2F}"/>
    <cellStyle name="Millares 657 4 13 2" xfId="30026" xr:uid="{B2808E7D-2EE4-4396-833C-BFCDEF321CD1}"/>
    <cellStyle name="Millares 657 4 14" xfId="15162" xr:uid="{93981AFB-1370-4874-B28D-B7520F576DCD}"/>
    <cellStyle name="Millares 657 4 14 2" xfId="36665" xr:uid="{9DFC7098-B32D-4DB8-90C4-A0759DD4ECA2}"/>
    <cellStyle name="Millares 657 4 15" xfId="21767" xr:uid="{AF3AADA1-D1E5-4183-A864-7CE660378295}"/>
    <cellStyle name="Millares 657 4 16" xfId="43270" xr:uid="{5486A395-929C-4E64-99D6-4FDD2D128ECF}"/>
    <cellStyle name="Millares 657 4 2" xfId="521" xr:uid="{629FB66F-249F-42D9-8F1D-CEA8EACA5CB3}"/>
    <cellStyle name="Millares 657 4 2 10" xfId="7132" xr:uid="{C90AAEA0-6BE7-4037-A356-D93EF9D3B103}"/>
    <cellStyle name="Millares 657 4 2 10 2" xfId="28635" xr:uid="{90E6E3FC-61ED-497B-AA1D-C446C968F350}"/>
    <cellStyle name="Millares 657 4 2 11" xfId="8788" xr:uid="{950DABA3-C860-49E5-8D48-511FDD1F3B69}"/>
    <cellStyle name="Millares 657 4 2 11 2" xfId="30291" xr:uid="{F2ACDD19-5D58-48DA-9878-715FBD8FC367}"/>
    <cellStyle name="Millares 657 4 2 12" xfId="15424" xr:uid="{387A86DE-21B2-4BCC-962D-6AD9EC590B4E}"/>
    <cellStyle name="Millares 657 4 2 12 2" xfId="36927" xr:uid="{F301F97F-25B9-4FAA-9D6E-616EA18EDE2B}"/>
    <cellStyle name="Millares 657 4 2 13" xfId="22029" xr:uid="{2A68466A-5C46-4194-9156-79A763EAC6BE}"/>
    <cellStyle name="Millares 657 4 2 14" xfId="43532" xr:uid="{5C28EBFB-2809-468C-B2E7-94DB62E97C24}"/>
    <cellStyle name="Millares 657 4 2 2" xfId="803" xr:uid="{3AA171F3-1B69-4E87-806A-4DBD344910A5}"/>
    <cellStyle name="Millares 657 4 2 2 10" xfId="15704" xr:uid="{288AC6D1-52CD-4F95-A1A1-E6B3CC79090E}"/>
    <cellStyle name="Millares 657 4 2 2 10 2" xfId="37207" xr:uid="{EE564066-6321-4A99-A810-5A94114863DE}"/>
    <cellStyle name="Millares 657 4 2 2 11" xfId="22309" xr:uid="{FA3A6E2B-9C60-462F-A6D1-A2763CA5F190}"/>
    <cellStyle name="Millares 657 4 2 2 12" xfId="43812" xr:uid="{8B2BD383-84EE-4362-BEC6-5D9A9BD192D6}"/>
    <cellStyle name="Millares 657 4 2 2 2" xfId="1749" xr:uid="{83A142F3-3C95-4EB2-9637-9CA5C64487FD}"/>
    <cellStyle name="Millares 657 4 2 2 2 2" xfId="4578" xr:uid="{9BB0834D-DD26-40F6-9542-EC4FE7D14560}"/>
    <cellStyle name="Millares 657 4 2 2 2 2 2" xfId="12844" xr:uid="{5024E2AF-39CE-40AA-BEB1-AA611C1DAC5A}"/>
    <cellStyle name="Millares 657 4 2 2 2 2 2 2" xfId="34347" xr:uid="{B96A5018-5A52-40E3-8AB8-B72710EA511F}"/>
    <cellStyle name="Millares 657 4 2 2 2 2 3" xfId="19479" xr:uid="{9C63BABE-3E47-4298-8C39-0FFC33730846}"/>
    <cellStyle name="Millares 657 4 2 2 2 2 3 2" xfId="40982" xr:uid="{C0F79DA5-3880-4002-A102-1BBF3F00652A}"/>
    <cellStyle name="Millares 657 4 2 2 2 2 4" xfId="26084" xr:uid="{EDF5C569-B07C-4EC7-9BD8-C68D018A494E}"/>
    <cellStyle name="Millares 657 4 2 2 2 2 5" xfId="47587" xr:uid="{F12DE0B9-04D7-43ED-9EB0-349967D6C3F8}"/>
    <cellStyle name="Millares 657 4 2 2 2 3" xfId="6717" xr:uid="{953F87D1-23EF-491D-A229-2D653E82255D}"/>
    <cellStyle name="Millares 657 4 2 2 2 3 2" xfId="14983" xr:uid="{2DFBED71-1776-409D-A02C-2745F6F6210E}"/>
    <cellStyle name="Millares 657 4 2 2 2 3 2 2" xfId="36486" xr:uid="{EAC8EE86-6C31-41F5-A542-E535DFFB3162}"/>
    <cellStyle name="Millares 657 4 2 2 2 3 3" xfId="21618" xr:uid="{EF013C76-8D24-46C6-A0FB-F21FD8F772B6}"/>
    <cellStyle name="Millares 657 4 2 2 2 3 3 2" xfId="43121" xr:uid="{EAA53FC2-0F2B-45C1-90B0-8B3D15F528F9}"/>
    <cellStyle name="Millares 657 4 2 2 2 3 4" xfId="28223" xr:uid="{C4CD6DAC-353B-4A61-BDC8-311CAE9B5C7A}"/>
    <cellStyle name="Millares 657 4 2 2 2 3 5" xfId="49726" xr:uid="{B45BE946-6C46-4B15-86F8-73B1D0BA4354}"/>
    <cellStyle name="Millares 657 4 2 2 2 4" xfId="8358" xr:uid="{178222D4-3206-4EE6-AF6C-8DD1DC34C189}"/>
    <cellStyle name="Millares 657 4 2 2 2 4 2" xfId="29861" xr:uid="{EDDACC84-913B-45FD-85C5-720B5924099A}"/>
    <cellStyle name="Millares 657 4 2 2 2 5" xfId="10015" xr:uid="{21734DD6-F998-4E39-B7EC-459BB7E8C517}"/>
    <cellStyle name="Millares 657 4 2 2 2 5 2" xfId="31518" xr:uid="{5379CC83-9153-409F-B66F-B6214C2286E3}"/>
    <cellStyle name="Millares 657 4 2 2 2 6" xfId="16650" xr:uid="{EBAD7E1E-BE6B-4D7B-A473-8F89FC1A770F}"/>
    <cellStyle name="Millares 657 4 2 2 2 6 2" xfId="38153" xr:uid="{B52180D3-A5A6-4DE3-8502-4DD9EB655292}"/>
    <cellStyle name="Millares 657 4 2 2 2 7" xfId="23255" xr:uid="{309539EA-247C-4B15-AFFE-F8554EA4B9B1}"/>
    <cellStyle name="Millares 657 4 2 2 2 8" xfId="44758" xr:uid="{2DB7A414-3FC1-4A9D-8297-D99E59A9F0F0}"/>
    <cellStyle name="Millares 657 4 2 2 3" xfId="2436" xr:uid="{0D357CCE-A93A-4914-969A-6D36A8E5B021}"/>
    <cellStyle name="Millares 657 4 2 2 3 2" xfId="10702" xr:uid="{62FFD8B2-9A1D-4A6B-B5F9-4735EF1D32DD}"/>
    <cellStyle name="Millares 657 4 2 2 3 2 2" xfId="32205" xr:uid="{E487054D-6E66-4260-9570-ED76B8E2B470}"/>
    <cellStyle name="Millares 657 4 2 2 3 3" xfId="17337" xr:uid="{1AB07431-F78A-4475-AA4B-632FEDBF5428}"/>
    <cellStyle name="Millares 657 4 2 2 3 3 2" xfId="38840" xr:uid="{F9C0D3CF-B208-4A11-84D7-0BE51179B44C}"/>
    <cellStyle name="Millares 657 4 2 2 3 4" xfId="23942" xr:uid="{4052D467-59B9-4863-8A54-DE996200A712}"/>
    <cellStyle name="Millares 657 4 2 2 3 5" xfId="45445" xr:uid="{8DA0986F-423C-4198-9C24-791E2345C175}"/>
    <cellStyle name="Millares 657 4 2 2 4" xfId="2953" xr:uid="{6687E231-484B-4DC4-A391-F725A4F94334}"/>
    <cellStyle name="Millares 657 4 2 2 4 2" xfId="11219" xr:uid="{A4EB4E48-803D-4A8C-8A5B-26911766BF59}"/>
    <cellStyle name="Millares 657 4 2 2 4 2 2" xfId="32722" xr:uid="{9C229657-7D63-45BF-A66A-DA68F89C3FAA}"/>
    <cellStyle name="Millares 657 4 2 2 4 3" xfId="17854" xr:uid="{14E7854F-FDBA-4DE5-8288-61C1534350AF}"/>
    <cellStyle name="Millares 657 4 2 2 4 3 2" xfId="39357" xr:uid="{D8DA0E70-C6AB-49A4-B8D3-F99FD601CFC2}"/>
    <cellStyle name="Millares 657 4 2 2 4 4" xfId="24459" xr:uid="{1EE4FDE7-3286-453C-B34C-80014596B8B1}"/>
    <cellStyle name="Millares 657 4 2 2 4 5" xfId="45962" xr:uid="{F25D65CC-819A-459E-8443-CE94336D3DA8}"/>
    <cellStyle name="Millares 657 4 2 2 5" xfId="3632" xr:uid="{CFA4B755-26A7-428B-9B41-26D669164B5B}"/>
    <cellStyle name="Millares 657 4 2 2 5 2" xfId="11898" xr:uid="{2406151A-18E7-40F4-A509-9D497992D7E6}"/>
    <cellStyle name="Millares 657 4 2 2 5 2 2" xfId="33401" xr:uid="{9AF99080-D91D-4E30-9864-A8F0630E91A6}"/>
    <cellStyle name="Millares 657 4 2 2 5 3" xfId="18533" xr:uid="{DBD8996F-AC3D-40D7-A9FF-D2EA92C3ACDC}"/>
    <cellStyle name="Millares 657 4 2 2 5 3 2" xfId="40036" xr:uid="{312D14D1-A139-4824-8887-4A4022076BC1}"/>
    <cellStyle name="Millares 657 4 2 2 5 4" xfId="25138" xr:uid="{DE569675-A6A2-4249-BCE1-5D5B747F9A33}"/>
    <cellStyle name="Millares 657 4 2 2 5 5" xfId="46641" xr:uid="{C183A3BB-2839-48B3-A55C-5A043A4C35C0}"/>
    <cellStyle name="Millares 657 4 2 2 6" xfId="5097" xr:uid="{3C5CCF44-3B5C-42DE-82FC-23CE94E80AF0}"/>
    <cellStyle name="Millares 657 4 2 2 6 2" xfId="13363" xr:uid="{71FDD9DA-E511-41EE-8B4F-A8840DEFBE5A}"/>
    <cellStyle name="Millares 657 4 2 2 6 2 2" xfId="34866" xr:uid="{DC2C8872-488B-4CDC-9266-8408204E2DCF}"/>
    <cellStyle name="Millares 657 4 2 2 6 3" xfId="19998" xr:uid="{81C2F30E-2D4B-425D-ABEE-C0E3EC9BA818}"/>
    <cellStyle name="Millares 657 4 2 2 6 3 2" xfId="41501" xr:uid="{1C19AE92-8E38-439D-94D9-8F9D8CA14A29}"/>
    <cellStyle name="Millares 657 4 2 2 6 4" xfId="26603" xr:uid="{0C3DC1B4-ABF3-4E9F-85D5-5D204F6B6800}"/>
    <cellStyle name="Millares 657 4 2 2 6 5" xfId="48106" xr:uid="{C01E0841-E389-4E15-9EFB-D3C735B07EF9}"/>
    <cellStyle name="Millares 657 4 2 2 7" xfId="5771" xr:uid="{F22C2294-F504-45A0-8E71-ED8FC94D4A9A}"/>
    <cellStyle name="Millares 657 4 2 2 7 2" xfId="14037" xr:uid="{ADB919ED-6CFB-4422-8A8B-0AFBA23199D4}"/>
    <cellStyle name="Millares 657 4 2 2 7 2 2" xfId="35540" xr:uid="{AD5D6E41-966B-4609-9F4F-1BE6166BDDA2}"/>
    <cellStyle name="Millares 657 4 2 2 7 3" xfId="20672" xr:uid="{905E454B-55C4-4DBF-A6F7-D3381D2DDE41}"/>
    <cellStyle name="Millares 657 4 2 2 7 3 2" xfId="42175" xr:uid="{9D4C1AB5-6BEE-4FAD-95A3-5EA413F820C5}"/>
    <cellStyle name="Millares 657 4 2 2 7 4" xfId="27277" xr:uid="{EF719933-6D96-45BB-BE44-311AAB2D0FDA}"/>
    <cellStyle name="Millares 657 4 2 2 7 5" xfId="48780" xr:uid="{1F164F87-4ED7-4A52-9C4C-1872B3E3563D}"/>
    <cellStyle name="Millares 657 4 2 2 8" xfId="7412" xr:uid="{DDDA946C-9E3A-49FE-A203-30222E913DBF}"/>
    <cellStyle name="Millares 657 4 2 2 8 2" xfId="28915" xr:uid="{8EFC90AC-9384-4346-A4B4-B8D2CEC3CA1F}"/>
    <cellStyle name="Millares 657 4 2 2 9" xfId="9069" xr:uid="{AF68839E-8417-4449-BD0B-C6D5E320239A}"/>
    <cellStyle name="Millares 657 4 2 2 9 2" xfId="30572" xr:uid="{7F670CAC-07DA-4794-9E8C-153D3BFE20CF}"/>
    <cellStyle name="Millares 657 4 2 3" xfId="1073" xr:uid="{09AC6985-CCEA-424C-A547-BD0A5AE31732}"/>
    <cellStyle name="Millares 657 4 2 3 2" xfId="3902" xr:uid="{F79E4F96-6223-4448-9A8F-5B8551F5BDE3}"/>
    <cellStyle name="Millares 657 4 2 3 2 2" xfId="12168" xr:uid="{F9D109D6-1613-4B78-9FAB-35C3A445EDEA}"/>
    <cellStyle name="Millares 657 4 2 3 2 2 2" xfId="33671" xr:uid="{F4886016-9F37-4E9E-BAB3-8257D1E16D87}"/>
    <cellStyle name="Millares 657 4 2 3 2 3" xfId="18803" xr:uid="{A3C06AAB-EDB8-4FA9-8EF2-94E61E99786B}"/>
    <cellStyle name="Millares 657 4 2 3 2 3 2" xfId="40306" xr:uid="{87CCD400-9D38-471B-A4E9-7AD71932BCDF}"/>
    <cellStyle name="Millares 657 4 2 3 2 4" xfId="25408" xr:uid="{2C206D3C-739F-44F3-9F2E-79CC58F756CC}"/>
    <cellStyle name="Millares 657 4 2 3 2 5" xfId="46911" xr:uid="{826CE5FF-B25A-438E-A47A-ABB78A6AA02C}"/>
    <cellStyle name="Millares 657 4 2 3 3" xfId="6041" xr:uid="{327D6927-8B82-4D45-99E4-6DFC7B14BBF8}"/>
    <cellStyle name="Millares 657 4 2 3 3 2" xfId="14307" xr:uid="{90D5B466-09F5-4BDF-A6DF-AC3C82A106DF}"/>
    <cellStyle name="Millares 657 4 2 3 3 2 2" xfId="35810" xr:uid="{3FD876D4-16B9-4FED-8458-B65147152424}"/>
    <cellStyle name="Millares 657 4 2 3 3 3" xfId="20942" xr:uid="{9DC0946F-B65A-4729-AF1D-BD5901859B54}"/>
    <cellStyle name="Millares 657 4 2 3 3 3 2" xfId="42445" xr:uid="{E9CA81A3-A84B-4869-9698-D5D459C09D8E}"/>
    <cellStyle name="Millares 657 4 2 3 3 4" xfId="27547" xr:uid="{87D90E50-EFA1-4533-9783-D87D15E1B7E4}"/>
    <cellStyle name="Millares 657 4 2 3 3 5" xfId="49050" xr:uid="{475143A5-DCF8-4E6B-BBDA-7823546733E6}"/>
    <cellStyle name="Millares 657 4 2 3 4" xfId="7682" xr:uid="{9B9321C6-3CEF-4D1D-AB74-2FE393B7DB7C}"/>
    <cellStyle name="Millares 657 4 2 3 4 2" xfId="29185" xr:uid="{F90D3474-79D7-478D-A3B4-D100F2A174D5}"/>
    <cellStyle name="Millares 657 4 2 3 5" xfId="9339" xr:uid="{60E78A52-4EF0-4573-96EB-B34922A03588}"/>
    <cellStyle name="Millares 657 4 2 3 5 2" xfId="30842" xr:uid="{DC5927D6-56BD-4B9F-8368-1937A9DEED8F}"/>
    <cellStyle name="Millares 657 4 2 3 6" xfId="15974" xr:uid="{C8FFFA23-89A2-45B2-90DE-6313FFAB4AB9}"/>
    <cellStyle name="Millares 657 4 2 3 6 2" xfId="37477" xr:uid="{366B7743-5B65-4CFF-A9F0-D48A339D3B99}"/>
    <cellStyle name="Millares 657 4 2 3 7" xfId="22579" xr:uid="{3324E11F-F708-48C8-B3AE-E4E5F1AA88B6}"/>
    <cellStyle name="Millares 657 4 2 3 8" xfId="44082" xr:uid="{C1503268-17CC-4D17-89E6-C0475AD95ADB}"/>
    <cellStyle name="Millares 657 4 2 4" xfId="1469" xr:uid="{E90E9299-52E0-468C-9443-848F2EA60FCC}"/>
    <cellStyle name="Millares 657 4 2 4 2" xfId="4298" xr:uid="{D153EFE2-4B69-4F63-A59E-DB4FA1228624}"/>
    <cellStyle name="Millares 657 4 2 4 2 2" xfId="12564" xr:uid="{959EE666-227B-4998-B150-20776B5FBB35}"/>
    <cellStyle name="Millares 657 4 2 4 2 2 2" xfId="34067" xr:uid="{1F5B76A8-4F74-46BF-BFDE-28E0C0210F17}"/>
    <cellStyle name="Millares 657 4 2 4 2 3" xfId="19199" xr:uid="{335DCB07-6D80-4B21-82C0-9DFD8D84916A}"/>
    <cellStyle name="Millares 657 4 2 4 2 3 2" xfId="40702" xr:uid="{EF60F41D-7F78-44E7-AD62-58ECC46765C9}"/>
    <cellStyle name="Millares 657 4 2 4 2 4" xfId="25804" xr:uid="{F76A65B0-D40F-4DEE-90F3-BAC656218FB6}"/>
    <cellStyle name="Millares 657 4 2 4 2 5" xfId="47307" xr:uid="{67B88269-1706-4AC4-B8AB-D3D6FE16AD1E}"/>
    <cellStyle name="Millares 657 4 2 4 3" xfId="6437" xr:uid="{5F9C6392-B48F-4092-9809-479C830DDFE4}"/>
    <cellStyle name="Millares 657 4 2 4 3 2" xfId="14703" xr:uid="{470D88C2-262E-4E89-A40C-1CB9D3E37D55}"/>
    <cellStyle name="Millares 657 4 2 4 3 2 2" xfId="36206" xr:uid="{3102C9BC-9748-4E2F-A24B-E54A5CCBA2F9}"/>
    <cellStyle name="Millares 657 4 2 4 3 3" xfId="21338" xr:uid="{CF6521CA-045B-4541-8E49-7A044569D6C2}"/>
    <cellStyle name="Millares 657 4 2 4 3 3 2" xfId="42841" xr:uid="{03A36C27-6C9D-4EE1-80C2-3BCB171EEDC1}"/>
    <cellStyle name="Millares 657 4 2 4 3 4" xfId="27943" xr:uid="{56D1A1AF-9D56-46BF-853E-AE775D568BAF}"/>
    <cellStyle name="Millares 657 4 2 4 3 5" xfId="49446" xr:uid="{1C41F3DE-FAB2-4354-BDF3-CBE61CE34FB8}"/>
    <cellStyle name="Millares 657 4 2 4 4" xfId="8078" xr:uid="{6BE28E4E-7DA2-411E-96DB-9F375C5920DF}"/>
    <cellStyle name="Millares 657 4 2 4 4 2" xfId="29581" xr:uid="{9D50678F-902E-488E-A396-BA7A2DDF37D3}"/>
    <cellStyle name="Millares 657 4 2 4 5" xfId="9735" xr:uid="{D36A92B2-B583-4900-9816-0BAB4D1235E4}"/>
    <cellStyle name="Millares 657 4 2 4 5 2" xfId="31238" xr:uid="{FE72016D-5760-461D-85DE-54098B440308}"/>
    <cellStyle name="Millares 657 4 2 4 6" xfId="16370" xr:uid="{6C2F2ADA-4B4F-4929-9F05-FADF2F1318DA}"/>
    <cellStyle name="Millares 657 4 2 4 6 2" xfId="37873" xr:uid="{1D270BCD-2424-4FF0-9A11-048D2CA0139E}"/>
    <cellStyle name="Millares 657 4 2 4 7" xfId="22975" xr:uid="{9DA8239A-EA63-4867-A2BA-CEDF14EBA106}"/>
    <cellStyle name="Millares 657 4 2 4 8" xfId="44478" xr:uid="{E9257836-A453-4395-A986-D40A0D08C525}"/>
    <cellStyle name="Millares 657 4 2 5" xfId="2156" xr:uid="{193C0AFB-FCE9-453A-AA35-BE050F46B2AD}"/>
    <cellStyle name="Millares 657 4 2 5 2" xfId="10422" xr:uid="{99C9AAB7-DB64-4F38-B65B-B8E108F22167}"/>
    <cellStyle name="Millares 657 4 2 5 2 2" xfId="31925" xr:uid="{D6DD92E1-FF66-4EEF-95D6-E0EBE5E6DEDC}"/>
    <cellStyle name="Millares 657 4 2 5 3" xfId="17057" xr:uid="{1466BE6F-70C4-4360-A15C-1BF6C1944D40}"/>
    <cellStyle name="Millares 657 4 2 5 3 2" xfId="38560" xr:uid="{589AC41E-F561-4509-9184-EE258640D05D}"/>
    <cellStyle name="Millares 657 4 2 5 4" xfId="23662" xr:uid="{47E0D775-72E1-4A5B-92F4-618A9295B3C0}"/>
    <cellStyle name="Millares 657 4 2 5 5" xfId="45165" xr:uid="{E2267A13-9B62-4882-9310-189C9E48080C}"/>
    <cellStyle name="Millares 657 4 2 6" xfId="2703" xr:uid="{53BEBE81-2988-43A1-860C-613257F75BE1}"/>
    <cellStyle name="Millares 657 4 2 6 2" xfId="10969" xr:uid="{4BF0AE41-6F92-4D53-A163-4C31A1867D3F}"/>
    <cellStyle name="Millares 657 4 2 6 2 2" xfId="32472" xr:uid="{DC3FAF92-E65E-403B-B02B-03680698A5BB}"/>
    <cellStyle name="Millares 657 4 2 6 3" xfId="17604" xr:uid="{A104976F-9586-40B7-A1E6-DFDC84A89CA2}"/>
    <cellStyle name="Millares 657 4 2 6 3 2" xfId="39107" xr:uid="{894FB25F-795C-4B9C-96F7-C577B78BEB72}"/>
    <cellStyle name="Millares 657 4 2 6 4" xfId="24209" xr:uid="{F3791B05-1749-4FAE-B183-668F0C27003E}"/>
    <cellStyle name="Millares 657 4 2 6 5" xfId="45712" xr:uid="{70CF2A50-1DC4-4E62-9721-D6C276817498}"/>
    <cellStyle name="Millares 657 4 2 7" xfId="3352" xr:uid="{2A158DCD-4D53-43F9-A51A-81F825764297}"/>
    <cellStyle name="Millares 657 4 2 7 2" xfId="11618" xr:uid="{08BB790A-EBE6-47E6-9D21-96BE40290A9E}"/>
    <cellStyle name="Millares 657 4 2 7 2 2" xfId="33121" xr:uid="{A3ABF168-82FC-449E-ADE3-2FE2DEF4AA20}"/>
    <cellStyle name="Millares 657 4 2 7 3" xfId="18253" xr:uid="{4991DED1-ECB9-462E-81A1-9FD307B7C12E}"/>
    <cellStyle name="Millares 657 4 2 7 3 2" xfId="39756" xr:uid="{435F7EB4-B77A-46FF-BA88-5CF60422CB89}"/>
    <cellStyle name="Millares 657 4 2 7 4" xfId="24858" xr:uid="{54FB1A6C-7781-45E1-8A31-9AF6A72771D2}"/>
    <cellStyle name="Millares 657 4 2 7 5" xfId="46361" xr:uid="{E626F4C4-1939-413D-B8F6-B3E78FDF5A54}"/>
    <cellStyle name="Millares 657 4 2 8" xfId="4847" xr:uid="{111EC6CC-D5CF-40F6-9FD3-5EAA0136FE0B}"/>
    <cellStyle name="Millares 657 4 2 8 2" xfId="13113" xr:uid="{58CFC8A2-2EF9-4980-A913-01EB02120557}"/>
    <cellStyle name="Millares 657 4 2 8 2 2" xfId="34616" xr:uid="{13ADC4E5-F048-4836-8CCE-F24CC9EE62F7}"/>
    <cellStyle name="Millares 657 4 2 8 3" xfId="19748" xr:uid="{DF5F0EE6-C4B4-4280-A943-9C37078DC371}"/>
    <cellStyle name="Millares 657 4 2 8 3 2" xfId="41251" xr:uid="{839C19D0-EE47-48C8-B19B-46527BA55AC3}"/>
    <cellStyle name="Millares 657 4 2 8 4" xfId="26353" xr:uid="{5CB0E32C-4DD3-4A04-818B-925878858DBE}"/>
    <cellStyle name="Millares 657 4 2 8 5" xfId="47856" xr:uid="{A8FC5184-8310-44FF-AE82-33FAAFE0CD60}"/>
    <cellStyle name="Millares 657 4 2 9" xfId="5491" xr:uid="{F5A0B466-7E7A-4DEF-8523-1016A0B742C6}"/>
    <cellStyle name="Millares 657 4 2 9 2" xfId="13757" xr:uid="{F1A2BD75-11C7-47D0-9291-C953EA494856}"/>
    <cellStyle name="Millares 657 4 2 9 2 2" xfId="35260" xr:uid="{A5EEAB41-C7FA-4298-9D90-929DEA16FDB3}"/>
    <cellStyle name="Millares 657 4 2 9 3" xfId="20392" xr:uid="{7A5C381F-3853-4CF9-A71F-AF57FE0D3AEC}"/>
    <cellStyle name="Millares 657 4 2 9 3 2" xfId="41895" xr:uid="{62619945-F20C-4CD9-B30E-58304748A4B7}"/>
    <cellStyle name="Millares 657 4 2 9 4" xfId="26997" xr:uid="{2FD23D22-A109-4853-A381-8F61B3F7C5E6}"/>
    <cellStyle name="Millares 657 4 2 9 5" xfId="48500" xr:uid="{21F0F44F-DC80-4057-9590-BB8B06EB1906}"/>
    <cellStyle name="Millares 657 4 3" xfId="393" xr:uid="{8A1F253D-64F1-4BC7-B7A0-D89A99D5D98D}"/>
    <cellStyle name="Millares 657 4 3 10" xfId="15296" xr:uid="{CCBFB71B-6650-477B-B2DD-043B954F3092}"/>
    <cellStyle name="Millares 657 4 3 10 2" xfId="36799" xr:uid="{D9F4902B-5AE2-4B5E-80B0-0C3F6C8C83DD}"/>
    <cellStyle name="Millares 657 4 3 11" xfId="21901" xr:uid="{8CDC3AAC-ED8C-466D-9056-1E19DD5B0971}"/>
    <cellStyle name="Millares 657 4 3 12" xfId="43404" xr:uid="{757370E0-3326-4EB9-9FEC-9337DFA5462B}"/>
    <cellStyle name="Millares 657 4 3 2" xfId="1341" xr:uid="{4DE263A4-8283-4E2A-8CEB-636A6784C8CC}"/>
    <cellStyle name="Millares 657 4 3 2 2" xfId="4170" xr:uid="{109997B0-9940-4FBB-B263-27C1CADDA20F}"/>
    <cellStyle name="Millares 657 4 3 2 2 2" xfId="12436" xr:uid="{CA439A04-60E1-4DA4-95F5-4D6DF5BF3B54}"/>
    <cellStyle name="Millares 657 4 3 2 2 2 2" xfId="33939" xr:uid="{04658DE8-C243-463C-AC42-BB6B94CD3ED6}"/>
    <cellStyle name="Millares 657 4 3 2 2 3" xfId="19071" xr:uid="{A646674B-C081-4C2F-A4DF-C41505872884}"/>
    <cellStyle name="Millares 657 4 3 2 2 3 2" xfId="40574" xr:uid="{1BDA45A0-940A-4253-A066-418B812C9DC1}"/>
    <cellStyle name="Millares 657 4 3 2 2 4" xfId="25676" xr:uid="{99F6E6C1-12DC-4204-8265-4AC44D4659CE}"/>
    <cellStyle name="Millares 657 4 3 2 2 5" xfId="47179" xr:uid="{64388124-0239-4397-99AA-A9F41B546F2F}"/>
    <cellStyle name="Millares 657 4 3 2 3" xfId="6309" xr:uid="{9D5DA2A7-79C1-4B56-AB35-65848E03B16F}"/>
    <cellStyle name="Millares 657 4 3 2 3 2" xfId="14575" xr:uid="{40478405-0304-488E-8E78-FAF7B7A967BE}"/>
    <cellStyle name="Millares 657 4 3 2 3 2 2" xfId="36078" xr:uid="{E9FFBE73-40D9-45E3-BD9E-47193A0A2E5C}"/>
    <cellStyle name="Millares 657 4 3 2 3 3" xfId="21210" xr:uid="{38CFB693-D0E6-4396-BAB5-565ECEC35786}"/>
    <cellStyle name="Millares 657 4 3 2 3 3 2" xfId="42713" xr:uid="{9CD96A6F-3B10-453C-8246-B78DBACA2EC2}"/>
    <cellStyle name="Millares 657 4 3 2 3 4" xfId="27815" xr:uid="{89EAB20A-2AD4-4E73-9481-2663B715F269}"/>
    <cellStyle name="Millares 657 4 3 2 3 5" xfId="49318" xr:uid="{88D511F3-6812-4B0E-BFF6-6AF0158387D9}"/>
    <cellStyle name="Millares 657 4 3 2 4" xfId="7950" xr:uid="{9EC05350-FC27-4576-8E6E-B48598343850}"/>
    <cellStyle name="Millares 657 4 3 2 4 2" xfId="29453" xr:uid="{13664BFD-025E-41B2-9249-701F0CD30303}"/>
    <cellStyle name="Millares 657 4 3 2 5" xfId="9607" xr:uid="{33AFEEAE-5A46-451C-9003-80442A9F5765}"/>
    <cellStyle name="Millares 657 4 3 2 5 2" xfId="31110" xr:uid="{779822B5-F677-41A5-83A2-CA4D02FDCBAA}"/>
    <cellStyle name="Millares 657 4 3 2 6" xfId="16242" xr:uid="{48DD9742-0593-4CCF-8FC6-6FEBD9A51CEE}"/>
    <cellStyle name="Millares 657 4 3 2 6 2" xfId="37745" xr:uid="{A1E32A19-956A-401E-9148-12D89BA169C6}"/>
    <cellStyle name="Millares 657 4 3 2 7" xfId="22847" xr:uid="{2C7E05F5-37C5-499B-BB5A-7F0E668364C6}"/>
    <cellStyle name="Millares 657 4 3 2 8" xfId="44350" xr:uid="{B8F12271-E30F-4BBB-88BE-5DAEA395013F}"/>
    <cellStyle name="Millares 657 4 3 3" xfId="2028" xr:uid="{86927C5B-EC0A-4792-8E3D-9C141855EE49}"/>
    <cellStyle name="Millares 657 4 3 3 2" xfId="10294" xr:uid="{81AC0F9E-8A49-4405-94E1-99CDBEEB80AB}"/>
    <cellStyle name="Millares 657 4 3 3 2 2" xfId="31797" xr:uid="{F1E21B17-6114-4484-89A4-56D1EE8EB651}"/>
    <cellStyle name="Millares 657 4 3 3 3" xfId="16929" xr:uid="{DE5B7BA8-59CA-4220-8973-2B6EC7BAF33F}"/>
    <cellStyle name="Millares 657 4 3 3 3 2" xfId="38432" xr:uid="{E4838525-126E-4453-A30F-833B97346F35}"/>
    <cellStyle name="Millares 657 4 3 3 4" xfId="23534" xr:uid="{CA9EEABC-6DE2-4E7B-B5B6-56FD36E8284F}"/>
    <cellStyle name="Millares 657 4 3 3 5" xfId="45037" xr:uid="{0DC8F9AB-BEA0-48E8-A4EF-429C80BA70F4}"/>
    <cellStyle name="Millares 657 4 3 4" xfId="2827" xr:uid="{7746AED3-1C62-4A51-9523-EFEE2B3FAF25}"/>
    <cellStyle name="Millares 657 4 3 4 2" xfId="11093" xr:uid="{5DC411CB-F3AA-4CC9-BF7C-3BD523F6F172}"/>
    <cellStyle name="Millares 657 4 3 4 2 2" xfId="32596" xr:uid="{81B662A5-D2E1-4730-A1B4-CC97AD962140}"/>
    <cellStyle name="Millares 657 4 3 4 3" xfId="17728" xr:uid="{2531D70D-78C2-43A1-B542-E702B2FA457C}"/>
    <cellStyle name="Millares 657 4 3 4 3 2" xfId="39231" xr:uid="{231EEFC7-34B0-4191-A41C-A1EE37CE8437}"/>
    <cellStyle name="Millares 657 4 3 4 4" xfId="24333" xr:uid="{BE67330C-5195-4592-B360-9DF3682E9443}"/>
    <cellStyle name="Millares 657 4 3 4 5" xfId="45836" xr:uid="{BCE86001-362D-460C-9205-4E2BEA3019C2}"/>
    <cellStyle name="Millares 657 4 3 5" xfId="3224" xr:uid="{6DB1855A-B56A-43C8-9AB1-CBE177C2F78B}"/>
    <cellStyle name="Millares 657 4 3 5 2" xfId="11490" xr:uid="{3E66B60F-43AF-462C-B641-69C58785EC74}"/>
    <cellStyle name="Millares 657 4 3 5 2 2" xfId="32993" xr:uid="{3D48B76F-48EE-44B6-8CE3-AFC57A8E75D6}"/>
    <cellStyle name="Millares 657 4 3 5 3" xfId="18125" xr:uid="{4028CCD4-B618-4624-953E-BB52B59D038B}"/>
    <cellStyle name="Millares 657 4 3 5 3 2" xfId="39628" xr:uid="{AE6CA986-C8C6-45F7-AF5F-FCDEC72EC90C}"/>
    <cellStyle name="Millares 657 4 3 5 4" xfId="24730" xr:uid="{61D3BFAD-18EF-4967-B16B-74E408148EDE}"/>
    <cellStyle name="Millares 657 4 3 5 5" xfId="46233" xr:uid="{0B2BCC59-648F-452C-A69C-F5242054E14A}"/>
    <cellStyle name="Millares 657 4 3 6" xfId="4971" xr:uid="{02EF7366-8319-4811-809A-7474D0D12DC9}"/>
    <cellStyle name="Millares 657 4 3 6 2" xfId="13237" xr:uid="{18B7662A-80C1-404C-B86C-1ED082BB23F7}"/>
    <cellStyle name="Millares 657 4 3 6 2 2" xfId="34740" xr:uid="{65C2D3D7-77E3-4BE6-A7B0-87F00BE8D4EA}"/>
    <cellStyle name="Millares 657 4 3 6 3" xfId="19872" xr:uid="{F3AD0FF0-2A96-42C9-A309-642FA7223C5E}"/>
    <cellStyle name="Millares 657 4 3 6 3 2" xfId="41375" xr:uid="{9D045AF6-C36B-4BDF-8CC4-D8485195A45E}"/>
    <cellStyle name="Millares 657 4 3 6 4" xfId="26477" xr:uid="{CFF77941-19F1-45CC-B5D2-23F953611354}"/>
    <cellStyle name="Millares 657 4 3 6 5" xfId="47980" xr:uid="{A2AAAEA6-AA65-4E8E-A362-FB3EE77A7155}"/>
    <cellStyle name="Millares 657 4 3 7" xfId="5363" xr:uid="{B0AFDDDF-2588-4B5A-A068-341C0EAF14FF}"/>
    <cellStyle name="Millares 657 4 3 7 2" xfId="13629" xr:uid="{E2A23467-10FC-4CAF-A5EB-9E652E8DE8FB}"/>
    <cellStyle name="Millares 657 4 3 7 2 2" xfId="35132" xr:uid="{59E59736-5718-495B-BE18-C07861527641}"/>
    <cellStyle name="Millares 657 4 3 7 3" xfId="20264" xr:uid="{C3394CE6-51B1-42F5-90DE-0B08103943F3}"/>
    <cellStyle name="Millares 657 4 3 7 3 2" xfId="41767" xr:uid="{CAA864E3-2994-43AD-9DF1-21152702D5BE}"/>
    <cellStyle name="Millares 657 4 3 7 4" xfId="26869" xr:uid="{1DA5F74A-D970-4BD1-A4DA-DCFC859C97F4}"/>
    <cellStyle name="Millares 657 4 3 7 5" xfId="48372" xr:uid="{A0D3B0E0-4D21-4044-81F9-71AB0C3180AF}"/>
    <cellStyle name="Millares 657 4 3 8" xfId="7004" xr:uid="{302F4F6C-1F84-4132-88FA-9D6A329DC2E3}"/>
    <cellStyle name="Millares 657 4 3 8 2" xfId="28507" xr:uid="{9FA630F5-6EF8-45DC-B049-2EA4CF8DC8A2}"/>
    <cellStyle name="Millares 657 4 3 9" xfId="8660" xr:uid="{3A7A17DB-34AF-418A-84BD-2B0A9D40905C}"/>
    <cellStyle name="Millares 657 4 3 9 2" xfId="30163" xr:uid="{5FB3D86A-7DCA-4602-AAE2-6DFCB2B1648A}"/>
    <cellStyle name="Millares 657 4 4" xfId="677" xr:uid="{341BBA70-B2A3-4BE2-A978-A27C948804F7}"/>
    <cellStyle name="Millares 657 4 4 10" xfId="43686" xr:uid="{1B526198-8C14-4E19-8E73-2F00D02320D4}"/>
    <cellStyle name="Millares 657 4 4 2" xfId="1623" xr:uid="{3560805B-64B0-4AA9-B51C-FE2BAF42361E}"/>
    <cellStyle name="Millares 657 4 4 2 2" xfId="4452" xr:uid="{5B27BE4F-072A-421E-A6A3-85CD87704F8B}"/>
    <cellStyle name="Millares 657 4 4 2 2 2" xfId="12718" xr:uid="{54B4808C-DB96-4508-BD94-31851F8E5005}"/>
    <cellStyle name="Millares 657 4 4 2 2 2 2" xfId="34221" xr:uid="{1177EEE3-4371-48D7-99E9-F607B3CBFF2A}"/>
    <cellStyle name="Millares 657 4 4 2 2 3" xfId="19353" xr:uid="{94B9A756-7167-4BA8-A9CF-4B6C689E63B6}"/>
    <cellStyle name="Millares 657 4 4 2 2 3 2" xfId="40856" xr:uid="{3D878EA6-445F-4C43-93BC-BE90B0D894E5}"/>
    <cellStyle name="Millares 657 4 4 2 2 4" xfId="25958" xr:uid="{9A2A1F62-D56B-46D1-BC6E-C11ED2BBCC44}"/>
    <cellStyle name="Millares 657 4 4 2 2 5" xfId="47461" xr:uid="{7FCEFE50-BE57-415F-863E-0E8676BF4A38}"/>
    <cellStyle name="Millares 657 4 4 2 3" xfId="6591" xr:uid="{07DD96CD-EA24-448A-8EA5-BBA22EB494C5}"/>
    <cellStyle name="Millares 657 4 4 2 3 2" xfId="14857" xr:uid="{04AF67EA-C257-4C00-8999-58091EBF24C0}"/>
    <cellStyle name="Millares 657 4 4 2 3 2 2" xfId="36360" xr:uid="{434642CA-99C5-4BC6-803E-EE194A78817F}"/>
    <cellStyle name="Millares 657 4 4 2 3 3" xfId="21492" xr:uid="{9BC611A3-39A9-4216-B0A5-8F1AAE8145B1}"/>
    <cellStyle name="Millares 657 4 4 2 3 3 2" xfId="42995" xr:uid="{8B8C46AF-6976-41A3-86FE-DA2648A0C24B}"/>
    <cellStyle name="Millares 657 4 4 2 3 4" xfId="28097" xr:uid="{33872825-A6BE-4D9A-A750-3AF8F2A1687B}"/>
    <cellStyle name="Millares 657 4 4 2 3 5" xfId="49600" xr:uid="{674D8583-EB32-442A-B10A-494ED61F1A53}"/>
    <cellStyle name="Millares 657 4 4 2 4" xfId="8232" xr:uid="{7FE613F6-0F01-4F6F-90D8-CA853A44162E}"/>
    <cellStyle name="Millares 657 4 4 2 4 2" xfId="29735" xr:uid="{93253500-D06E-4C75-99A4-5D20C3B76624}"/>
    <cellStyle name="Millares 657 4 4 2 5" xfId="9889" xr:uid="{73F7D674-5FBC-413F-8400-4AEE6791618E}"/>
    <cellStyle name="Millares 657 4 4 2 5 2" xfId="31392" xr:uid="{CDCC70D0-51E7-4474-A786-68465A53D77D}"/>
    <cellStyle name="Millares 657 4 4 2 6" xfId="16524" xr:uid="{4207C4DA-CFA0-4354-87CD-B7C9F3261A48}"/>
    <cellStyle name="Millares 657 4 4 2 6 2" xfId="38027" xr:uid="{3B9A957C-4A81-468C-A31E-E9987BF50DE1}"/>
    <cellStyle name="Millares 657 4 4 2 7" xfId="23129" xr:uid="{C79855E3-784F-4171-8C19-03F9454F650A}"/>
    <cellStyle name="Millares 657 4 4 2 8" xfId="44632" xr:uid="{6B99EE4A-29E8-4D1D-B7BD-47FA2CF51634}"/>
    <cellStyle name="Millares 657 4 4 3" xfId="2310" xr:uid="{E2A766E3-37B7-4276-A0AA-5BF9F06D43CB}"/>
    <cellStyle name="Millares 657 4 4 3 2" xfId="10576" xr:uid="{1D53D602-DBB8-4224-B376-D65BD98F5FEF}"/>
    <cellStyle name="Millares 657 4 4 3 2 2" xfId="32079" xr:uid="{821279BA-12EC-4B05-B0E5-0628C25E8558}"/>
    <cellStyle name="Millares 657 4 4 3 3" xfId="17211" xr:uid="{EB86BF40-C3CC-446E-8414-18218183D068}"/>
    <cellStyle name="Millares 657 4 4 3 3 2" xfId="38714" xr:uid="{8FDB515A-951E-401E-B71B-8D95241584E0}"/>
    <cellStyle name="Millares 657 4 4 3 4" xfId="23816" xr:uid="{9593D428-89E0-490A-B946-A7DDC80F71BC}"/>
    <cellStyle name="Millares 657 4 4 3 5" xfId="45319" xr:uid="{EF499ACE-7D4F-4563-82F8-2DACA450314F}"/>
    <cellStyle name="Millares 657 4 4 4" xfId="3506" xr:uid="{35234AC7-48E9-4134-95AA-BD04D74341A7}"/>
    <cellStyle name="Millares 657 4 4 4 2" xfId="11772" xr:uid="{F71C0EED-644A-47C1-B04B-CB3EED41763A}"/>
    <cellStyle name="Millares 657 4 4 4 2 2" xfId="33275" xr:uid="{46C0441E-9310-4891-9091-2C26F3E83A8E}"/>
    <cellStyle name="Millares 657 4 4 4 3" xfId="18407" xr:uid="{45ABA7E8-A67D-468D-8E74-7993A1A2E3F6}"/>
    <cellStyle name="Millares 657 4 4 4 3 2" xfId="39910" xr:uid="{03CC3BB5-B4FC-4F1E-A516-666F48437FB7}"/>
    <cellStyle name="Millares 657 4 4 4 4" xfId="25012" xr:uid="{A8537FEC-D9AA-400B-9206-CB6833CA63AD}"/>
    <cellStyle name="Millares 657 4 4 4 5" xfId="46515" xr:uid="{21CCE30C-D301-457B-8ED5-91C72CB89D41}"/>
    <cellStyle name="Millares 657 4 4 5" xfId="5645" xr:uid="{4C384744-2A01-4D34-BC12-9072C3C55B2B}"/>
    <cellStyle name="Millares 657 4 4 5 2" xfId="13911" xr:uid="{F9F093F0-BC79-43EF-A5F1-68D9596896A6}"/>
    <cellStyle name="Millares 657 4 4 5 2 2" xfId="35414" xr:uid="{2865D393-148B-422B-A12C-BC2F27959ECF}"/>
    <cellStyle name="Millares 657 4 4 5 3" xfId="20546" xr:uid="{9501456F-9C84-45E7-999D-CD9EC539FFE4}"/>
    <cellStyle name="Millares 657 4 4 5 3 2" xfId="42049" xr:uid="{5CB180D6-53B6-4B7E-AAE7-5D8BBDE8CA2A}"/>
    <cellStyle name="Millares 657 4 4 5 4" xfId="27151" xr:uid="{8B76265B-5282-4EF2-AB82-9BE0DA86B772}"/>
    <cellStyle name="Millares 657 4 4 5 5" xfId="48654" xr:uid="{35C3B1C4-B493-4898-BD80-DE9C2D63FD5D}"/>
    <cellStyle name="Millares 657 4 4 6" xfId="7286" xr:uid="{B2345752-CAAA-4AE7-9328-21358F1B4449}"/>
    <cellStyle name="Millares 657 4 4 6 2" xfId="28789" xr:uid="{4D63C11F-2521-4B7F-A067-2CBB0119B324}"/>
    <cellStyle name="Millares 657 4 4 7" xfId="8943" xr:uid="{C6793DD7-F9F3-4995-B998-B40C0D0E1D88}"/>
    <cellStyle name="Millares 657 4 4 7 2" xfId="30446" xr:uid="{61165921-2E9D-4582-99C0-B557ED0888DC}"/>
    <cellStyle name="Millares 657 4 4 8" xfId="15578" xr:uid="{717DCE6A-8C5F-40F0-A043-9A67D15808E2}"/>
    <cellStyle name="Millares 657 4 4 8 2" xfId="37081" xr:uid="{9B577C09-392C-4F04-AE37-3DC5AB920D2F}"/>
    <cellStyle name="Millares 657 4 4 9" xfId="22183" xr:uid="{0E3377A2-01DC-43A0-B48F-0CAB7537DBC9}"/>
    <cellStyle name="Millares 657 4 5" xfId="945" xr:uid="{62649432-AC0E-48E6-827C-76C9F74BE786}"/>
    <cellStyle name="Millares 657 4 5 2" xfId="3774" xr:uid="{1650E967-844E-4A0C-AA43-B6696016FDE9}"/>
    <cellStyle name="Millares 657 4 5 2 2" xfId="12040" xr:uid="{BE085D36-C01A-42B2-ADBA-823B70F7F691}"/>
    <cellStyle name="Millares 657 4 5 2 2 2" xfId="33543" xr:uid="{D2FAF20E-7B77-46E4-A76E-BC235F94040B}"/>
    <cellStyle name="Millares 657 4 5 2 3" xfId="18675" xr:uid="{55A4F114-6E18-4C7E-8F26-E49014AFE71D}"/>
    <cellStyle name="Millares 657 4 5 2 3 2" xfId="40178" xr:uid="{561A7F03-5477-4C20-BC9F-22D88E844D1E}"/>
    <cellStyle name="Millares 657 4 5 2 4" xfId="25280" xr:uid="{8DFEECC4-8EE1-498F-85CE-4306D83C0E01}"/>
    <cellStyle name="Millares 657 4 5 2 5" xfId="46783" xr:uid="{3B3967E0-F905-48BF-AC01-8DB2A49CFA87}"/>
    <cellStyle name="Millares 657 4 5 3" xfId="5913" xr:uid="{A93BE4D6-453B-488E-9221-EA50B420327D}"/>
    <cellStyle name="Millares 657 4 5 3 2" xfId="14179" xr:uid="{0A5688D5-32C6-4A9D-B180-59B5C916E2D1}"/>
    <cellStyle name="Millares 657 4 5 3 2 2" xfId="35682" xr:uid="{ECEE7161-B8CC-4F39-BBED-6B262DFF810C}"/>
    <cellStyle name="Millares 657 4 5 3 3" xfId="20814" xr:uid="{8C879667-3708-4F8F-9BCD-A44D7CADD0BF}"/>
    <cellStyle name="Millares 657 4 5 3 3 2" xfId="42317" xr:uid="{2E5CE69A-860D-48EB-B705-A4FC101DAC45}"/>
    <cellStyle name="Millares 657 4 5 3 4" xfId="27419" xr:uid="{01A90A88-A0FE-488C-9313-3C70E465DD62}"/>
    <cellStyle name="Millares 657 4 5 3 5" xfId="48922" xr:uid="{2A3CF772-7652-4C18-9A47-1FAECDF39908}"/>
    <cellStyle name="Millares 657 4 5 4" xfId="7554" xr:uid="{555D4984-FA40-46AA-ABAA-FA474F143AC7}"/>
    <cellStyle name="Millares 657 4 5 4 2" xfId="29057" xr:uid="{7A747F4F-ABBD-4EDF-B6FF-E487F81F5011}"/>
    <cellStyle name="Millares 657 4 5 5" xfId="9211" xr:uid="{484AF56D-F50C-456C-9246-F62137C1C1DD}"/>
    <cellStyle name="Millares 657 4 5 5 2" xfId="30714" xr:uid="{522F64EC-5EB2-458E-B55E-707E627FE3F1}"/>
    <cellStyle name="Millares 657 4 5 6" xfId="15846" xr:uid="{24EFFF6F-A3A8-40FE-94C7-BB86BBCFB761}"/>
    <cellStyle name="Millares 657 4 5 6 2" xfId="37349" xr:uid="{ED39BD21-CFE2-4C62-870C-3153629FA1F6}"/>
    <cellStyle name="Millares 657 4 5 7" xfId="22451" xr:uid="{B1CD1232-9BFE-4074-B88B-6E3900081582}"/>
    <cellStyle name="Millares 657 4 5 8" xfId="43954" xr:uid="{F426BB63-91BB-49B7-B17F-55790AB96602}"/>
    <cellStyle name="Millares 657 4 6" xfId="1206" xr:uid="{FB7A47A6-6169-4FD8-A11B-C79839B78CF7}"/>
    <cellStyle name="Millares 657 4 6 2" xfId="4035" xr:uid="{B665F530-A472-49DC-BA39-F1660E297BDA}"/>
    <cellStyle name="Millares 657 4 6 2 2" xfId="12301" xr:uid="{6C848240-B2FD-42AA-9959-91AE74B1955E}"/>
    <cellStyle name="Millares 657 4 6 2 2 2" xfId="33804" xr:uid="{AE0F4855-7453-4395-9D7B-7C7427BF640C}"/>
    <cellStyle name="Millares 657 4 6 2 3" xfId="18936" xr:uid="{28011219-757B-48C3-8DF2-49FA6A45F47F}"/>
    <cellStyle name="Millares 657 4 6 2 3 2" xfId="40439" xr:uid="{162063A0-CE0A-4D5B-822E-CF2097B61EDD}"/>
    <cellStyle name="Millares 657 4 6 2 4" xfId="25541" xr:uid="{9DF505AF-E4D9-4F03-A3EC-ADD362F41F4C}"/>
    <cellStyle name="Millares 657 4 6 2 5" xfId="47044" xr:uid="{B1BFB1C9-83B3-462F-8988-7A8333FD9F53}"/>
    <cellStyle name="Millares 657 4 6 3" xfId="6174" xr:uid="{83CA9B88-7148-489D-9994-B8189B2078AF}"/>
    <cellStyle name="Millares 657 4 6 3 2" xfId="14440" xr:uid="{45663D34-F443-4584-9D86-E6D2F54AFC14}"/>
    <cellStyle name="Millares 657 4 6 3 2 2" xfId="35943" xr:uid="{82BD6020-783C-4000-8BEE-7DB21E7EB579}"/>
    <cellStyle name="Millares 657 4 6 3 3" xfId="21075" xr:uid="{9961DEAF-C57D-4028-8F02-4C54D9310AA4}"/>
    <cellStyle name="Millares 657 4 6 3 3 2" xfId="42578" xr:uid="{8554C9EE-11DD-4150-812A-5EF7BDB2D361}"/>
    <cellStyle name="Millares 657 4 6 3 4" xfId="27680" xr:uid="{AA332003-2534-4A13-804C-E213BE896768}"/>
    <cellStyle name="Millares 657 4 6 3 5" xfId="49183" xr:uid="{13E3A89D-34B2-4251-8100-1A2F492496CF}"/>
    <cellStyle name="Millares 657 4 6 4" xfId="7815" xr:uid="{A086ED72-9A9A-492A-B394-3F52A56D484F}"/>
    <cellStyle name="Millares 657 4 6 4 2" xfId="29318" xr:uid="{9D3049C9-D11B-4C31-9BCC-EC8FBA7E7014}"/>
    <cellStyle name="Millares 657 4 6 5" xfId="9472" xr:uid="{E9ED16F4-84ED-4D2F-86C4-766A83E30A20}"/>
    <cellStyle name="Millares 657 4 6 5 2" xfId="30975" xr:uid="{E8563A74-9D9E-47E5-8DB9-44DC8B25406F}"/>
    <cellStyle name="Millares 657 4 6 6" xfId="16107" xr:uid="{720573FD-5BAB-4789-B772-2CC1E6D84C83}"/>
    <cellStyle name="Millares 657 4 6 6 2" xfId="37610" xr:uid="{F3F16F63-24FC-481A-90EF-4B929D907B7D}"/>
    <cellStyle name="Millares 657 4 6 7" xfId="22712" xr:uid="{3F88D1CB-3989-4AE5-856B-1D55DA85A5DE}"/>
    <cellStyle name="Millares 657 4 6 8" xfId="44215" xr:uid="{67AA5854-7DAD-4ABA-A0BD-F94D9888468E}"/>
    <cellStyle name="Millares 657 4 7" xfId="1894" xr:uid="{825A2C78-BF7A-4CB2-86A2-31EE95E0ABF2}"/>
    <cellStyle name="Millares 657 4 7 2" xfId="10160" xr:uid="{BC80A9D6-B7E5-465E-B12A-408FEA32B78E}"/>
    <cellStyle name="Millares 657 4 7 2 2" xfId="31663" xr:uid="{64B486FD-D3CB-43FF-A46F-64213F6D4103}"/>
    <cellStyle name="Millares 657 4 7 3" xfId="16795" xr:uid="{654BA6EE-FBA7-4F4B-B418-E70E1B02AF4B}"/>
    <cellStyle name="Millares 657 4 7 3 2" xfId="38298" xr:uid="{2E217C53-9E37-4210-A8B1-210D658F2EBC}"/>
    <cellStyle name="Millares 657 4 7 4" xfId="23400" xr:uid="{A398FCA8-82C3-48CE-B746-732A6BA599E1}"/>
    <cellStyle name="Millares 657 4 7 5" xfId="44903" xr:uid="{1BB72A0B-B7CE-40F2-958D-CAB298A8884E}"/>
    <cellStyle name="Millares 657 4 8" xfId="2579" xr:uid="{44CB320C-C0DA-4AE2-80F2-8C8E55081D82}"/>
    <cellStyle name="Millares 657 4 8 2" xfId="10845" xr:uid="{B0AA596F-429B-4FE7-93F8-41813FB91D9B}"/>
    <cellStyle name="Millares 657 4 8 2 2" xfId="32348" xr:uid="{1146EAB6-1B45-4942-BCAE-CC718E95EC7E}"/>
    <cellStyle name="Millares 657 4 8 3" xfId="17480" xr:uid="{6E29D27C-B547-46C9-B4E0-2B88698ADAB1}"/>
    <cellStyle name="Millares 657 4 8 3 2" xfId="38983" xr:uid="{5CA9BBA3-FF9B-4EEC-A382-22E6ADED1EFB}"/>
    <cellStyle name="Millares 657 4 8 4" xfId="24085" xr:uid="{F5CA174A-6833-4C45-90DA-5A076026EBA6}"/>
    <cellStyle name="Millares 657 4 8 5" xfId="45588" xr:uid="{27C63BE4-B7DB-4C5D-8D6E-D1B9F269F789}"/>
    <cellStyle name="Millares 657 4 9" xfId="3090" xr:uid="{93EEE581-ABF5-48F6-BB89-017AC4F0EC87}"/>
    <cellStyle name="Millares 657 4 9 2" xfId="11356" xr:uid="{EF5DE848-58C5-4A83-AF1A-3875B2741F44}"/>
    <cellStyle name="Millares 657 4 9 2 2" xfId="32859" xr:uid="{C9399EE5-A977-498B-ABEC-AB0A8AC732B9}"/>
    <cellStyle name="Millares 657 4 9 3" xfId="17991" xr:uid="{C9602EF2-616E-421A-845F-4470F1D2AA51}"/>
    <cellStyle name="Millares 657 4 9 3 2" xfId="39494" xr:uid="{2353DBB8-A048-4A35-80A1-ECC789DBE09D}"/>
    <cellStyle name="Millares 657 4 9 4" xfId="24596" xr:uid="{9AE53A8D-DFF8-4764-8533-FA67C3F1699A}"/>
    <cellStyle name="Millares 657 4 9 5" xfId="46099" xr:uid="{01F820EC-1528-425B-8AF2-0ABA96158F10}"/>
    <cellStyle name="Millares 657 5" xfId="241" xr:uid="{29AF83CE-37E7-4FF8-9F78-0BFE3D9FB218}"/>
    <cellStyle name="Millares 657 5 10" xfId="4755" xr:uid="{EFC7A53F-5010-4082-BECB-FB473E29A53A}"/>
    <cellStyle name="Millares 657 5 10 2" xfId="13021" xr:uid="{B21CB159-4D4A-4E37-9EC2-6571E98218DA}"/>
    <cellStyle name="Millares 657 5 10 2 2" xfId="34524" xr:uid="{698DB903-50F0-4625-B943-2EFCC342A216}"/>
    <cellStyle name="Millares 657 5 10 3" xfId="19656" xr:uid="{68D14639-90FD-4F1B-B81F-95703D5BA03A}"/>
    <cellStyle name="Millares 657 5 10 3 2" xfId="41159" xr:uid="{7B535A8C-125F-48CA-9FEB-2145DE858EAA}"/>
    <cellStyle name="Millares 657 5 10 4" xfId="26261" xr:uid="{6E8E082B-C265-4085-942D-0DAD6633BF28}"/>
    <cellStyle name="Millares 657 5 10 5" xfId="47764" xr:uid="{864E5CBC-D71B-4C2E-A148-991D0571E34D}"/>
    <cellStyle name="Millares 657 5 11" xfId="5258" xr:uid="{3F20E811-6718-491E-9D09-47D2F2547A4C}"/>
    <cellStyle name="Millares 657 5 11 2" xfId="13524" xr:uid="{8C1688EC-1043-4AA0-8930-6B4272E38FD5}"/>
    <cellStyle name="Millares 657 5 11 2 2" xfId="35027" xr:uid="{9C4B14A2-5777-4F67-80B2-621E4ADA4351}"/>
    <cellStyle name="Millares 657 5 11 3" xfId="20159" xr:uid="{3BC7D861-7424-4AB5-ABDD-8C2F5D5C3C40}"/>
    <cellStyle name="Millares 657 5 11 3 2" xfId="41662" xr:uid="{2DBE7B40-F211-431B-ADD2-87DCF96F1C4A}"/>
    <cellStyle name="Millares 657 5 11 4" xfId="26764" xr:uid="{5BC65819-ECF4-431A-A860-4EB6E8804AEA}"/>
    <cellStyle name="Millares 657 5 11 5" xfId="48267" xr:uid="{102BC4C4-0D3C-478E-916A-C6E4DF6F741D}"/>
    <cellStyle name="Millares 657 5 12" xfId="6899" xr:uid="{BCA14A5C-FDA4-4A25-B879-79BBD8CF995F}"/>
    <cellStyle name="Millares 657 5 12 2" xfId="28402" xr:uid="{0069B6CA-1953-421A-8D57-C98642D90191}"/>
    <cellStyle name="Millares 657 5 13" xfId="8554" xr:uid="{741FD547-7AAE-484B-8E95-455C51FA5D09}"/>
    <cellStyle name="Millares 657 5 13 2" xfId="30057" xr:uid="{28580F5B-D0BE-4EF6-B2CB-FDD20D752577}"/>
    <cellStyle name="Millares 657 5 14" xfId="15192" xr:uid="{2381580D-D4E5-4FA9-B7B7-9AD61917F76B}"/>
    <cellStyle name="Millares 657 5 14 2" xfId="36695" xr:uid="{3C891946-C55C-4A33-A058-DBC00A654E9C}"/>
    <cellStyle name="Millares 657 5 15" xfId="21797" xr:uid="{1F5F1A13-C0B8-4A8C-9915-DBED608C8A60}"/>
    <cellStyle name="Millares 657 5 16" xfId="43300" xr:uid="{EE6E93E3-03A8-4DCC-8DE2-83B4E4053C85}"/>
    <cellStyle name="Millares 657 5 2" xfId="552" xr:uid="{A58BD789-8612-4086-BFA2-6C591EDC718C}"/>
    <cellStyle name="Millares 657 5 2 10" xfId="7163" xr:uid="{85DA4F2F-6CA0-48FA-914D-557707208B9C}"/>
    <cellStyle name="Millares 657 5 2 10 2" xfId="28666" xr:uid="{493D9026-E99A-4D2C-AFB6-E38A3D425AE6}"/>
    <cellStyle name="Millares 657 5 2 11" xfId="8819" xr:uid="{2F3479D4-1B71-4B78-B4AF-8BFA0F615354}"/>
    <cellStyle name="Millares 657 5 2 11 2" xfId="30322" xr:uid="{001392F7-3D54-4C87-B461-C07566B7F7BC}"/>
    <cellStyle name="Millares 657 5 2 12" xfId="15455" xr:uid="{C83C508C-0532-496F-A498-8700BE6D91FE}"/>
    <cellStyle name="Millares 657 5 2 12 2" xfId="36958" xr:uid="{D3F68B36-9E68-4383-BC07-A6BEA04BE2AC}"/>
    <cellStyle name="Millares 657 5 2 13" xfId="22060" xr:uid="{44DDECF7-5C14-4257-90F8-3E0E33653699}"/>
    <cellStyle name="Millares 657 5 2 14" xfId="43563" xr:uid="{F16F21E2-EFE0-43B7-B31C-CB3D1EDB35D2}"/>
    <cellStyle name="Millares 657 5 2 2" xfId="834" xr:uid="{24533D8F-C924-4DB5-B9DD-73BCCEDE420C}"/>
    <cellStyle name="Millares 657 5 2 2 10" xfId="15735" xr:uid="{64BB9020-90DB-4933-AB09-56CF2D073B09}"/>
    <cellStyle name="Millares 657 5 2 2 10 2" xfId="37238" xr:uid="{BADC973E-8EA6-4A19-8BBF-C4FCF6DC826D}"/>
    <cellStyle name="Millares 657 5 2 2 11" xfId="22340" xr:uid="{BBC708B4-1F28-45AA-BB10-5C1F6717F5A4}"/>
    <cellStyle name="Millares 657 5 2 2 12" xfId="43843" xr:uid="{CA426F92-ADB2-448B-9A88-53386B3FA72F}"/>
    <cellStyle name="Millares 657 5 2 2 2" xfId="1780" xr:uid="{8D19713F-2226-48F2-824B-9BD7EB46B9D0}"/>
    <cellStyle name="Millares 657 5 2 2 2 2" xfId="4609" xr:uid="{DEA37A83-E5E4-4F33-B4DE-F6188A8B7BA9}"/>
    <cellStyle name="Millares 657 5 2 2 2 2 2" xfId="12875" xr:uid="{3CC79C50-1C12-4D9E-8C69-7E4AFD052667}"/>
    <cellStyle name="Millares 657 5 2 2 2 2 2 2" xfId="34378" xr:uid="{DE8A7D83-187F-46FD-8BFB-D1FDBE8BC871}"/>
    <cellStyle name="Millares 657 5 2 2 2 2 3" xfId="19510" xr:uid="{4835DFB3-0260-4036-820A-0438A7BA2B95}"/>
    <cellStyle name="Millares 657 5 2 2 2 2 3 2" xfId="41013" xr:uid="{A6BE8FFF-5615-4261-9828-43B1F336F16F}"/>
    <cellStyle name="Millares 657 5 2 2 2 2 4" xfId="26115" xr:uid="{9CE5937C-D1B5-434B-BB4F-764207D2F679}"/>
    <cellStyle name="Millares 657 5 2 2 2 2 5" xfId="47618" xr:uid="{6D8D1FE0-BFD6-4ACB-AAF9-46029501BE0C}"/>
    <cellStyle name="Millares 657 5 2 2 2 3" xfId="6748" xr:uid="{ABF89732-564B-4061-BB60-B51676089B3F}"/>
    <cellStyle name="Millares 657 5 2 2 2 3 2" xfId="15014" xr:uid="{4039AF39-DE44-42BE-9CF2-6FBFED063E1B}"/>
    <cellStyle name="Millares 657 5 2 2 2 3 2 2" xfId="36517" xr:uid="{8CB64EBB-0FAD-40A7-ACB5-8D98B0B6062A}"/>
    <cellStyle name="Millares 657 5 2 2 2 3 3" xfId="21649" xr:uid="{BA9B4C3D-4CC0-4CD0-A57B-7A1E1E48CD65}"/>
    <cellStyle name="Millares 657 5 2 2 2 3 3 2" xfId="43152" xr:uid="{6599AABE-E6E9-4768-9639-E78D6CB28AB9}"/>
    <cellStyle name="Millares 657 5 2 2 2 3 4" xfId="28254" xr:uid="{24C4438F-B8F1-4D4A-8C09-46F11DD8A439}"/>
    <cellStyle name="Millares 657 5 2 2 2 3 5" xfId="49757" xr:uid="{3612AE43-AC07-473D-A8FB-522C20351472}"/>
    <cellStyle name="Millares 657 5 2 2 2 4" xfId="8389" xr:uid="{7CE5F687-5A38-4C81-8B77-B4DCB3FC4ADB}"/>
    <cellStyle name="Millares 657 5 2 2 2 4 2" xfId="29892" xr:uid="{CC0E9643-F914-4720-B249-DE0CF985F7FC}"/>
    <cellStyle name="Millares 657 5 2 2 2 5" xfId="10046" xr:uid="{DF54F96D-B55C-4084-B473-03E07A69DE82}"/>
    <cellStyle name="Millares 657 5 2 2 2 5 2" xfId="31549" xr:uid="{CCF57A0B-1B6E-418C-AEA6-1CF7B80A739B}"/>
    <cellStyle name="Millares 657 5 2 2 2 6" xfId="16681" xr:uid="{2A78AC86-FEDE-4E35-B223-8FE1CEF4AE7F}"/>
    <cellStyle name="Millares 657 5 2 2 2 6 2" xfId="38184" xr:uid="{076514B8-EAF3-45B1-A837-E396A6283030}"/>
    <cellStyle name="Millares 657 5 2 2 2 7" xfId="23286" xr:uid="{2C28CE72-B71B-49AC-A737-166C4543755B}"/>
    <cellStyle name="Millares 657 5 2 2 2 8" xfId="44789" xr:uid="{8DAFDD26-ED34-4D0A-A21B-2FEE877CCD5E}"/>
    <cellStyle name="Millares 657 5 2 2 3" xfId="2467" xr:uid="{1BC6FB19-30F0-4000-874B-6259F76846DD}"/>
    <cellStyle name="Millares 657 5 2 2 3 2" xfId="10733" xr:uid="{2654D038-24D1-470B-9018-DAD2852B4105}"/>
    <cellStyle name="Millares 657 5 2 2 3 2 2" xfId="32236" xr:uid="{4230BE91-5533-4061-A94E-A0657865BB22}"/>
    <cellStyle name="Millares 657 5 2 2 3 3" xfId="17368" xr:uid="{84B465BC-E29F-4C96-91E6-8D8CBEF3C06F}"/>
    <cellStyle name="Millares 657 5 2 2 3 3 2" xfId="38871" xr:uid="{3C0BC3E5-0BE2-46A2-AAED-29C52CDE4852}"/>
    <cellStyle name="Millares 657 5 2 2 3 4" xfId="23973" xr:uid="{14ED3B01-4B35-4098-B5C8-6D335B7974DD}"/>
    <cellStyle name="Millares 657 5 2 2 3 5" xfId="45476" xr:uid="{51891E83-6421-4B53-9E40-BF80472572EC}"/>
    <cellStyle name="Millares 657 5 2 2 4" xfId="2984" xr:uid="{4EA16CB7-0E42-4C6D-BC41-0C657116542F}"/>
    <cellStyle name="Millares 657 5 2 2 4 2" xfId="11250" xr:uid="{328D2C11-3E2C-4E58-AFD9-41B5140C5C39}"/>
    <cellStyle name="Millares 657 5 2 2 4 2 2" xfId="32753" xr:uid="{5114DA87-D4F7-48CC-A557-D401EC0B7116}"/>
    <cellStyle name="Millares 657 5 2 2 4 3" xfId="17885" xr:uid="{61704234-3F45-4AFD-BDBE-62057937C718}"/>
    <cellStyle name="Millares 657 5 2 2 4 3 2" xfId="39388" xr:uid="{9918CD32-02FC-4064-B636-019A9C715843}"/>
    <cellStyle name="Millares 657 5 2 2 4 4" xfId="24490" xr:uid="{7FC962F6-ED14-4D39-989F-33C7BF6C25FF}"/>
    <cellStyle name="Millares 657 5 2 2 4 5" xfId="45993" xr:uid="{ADB82F99-94D0-430A-A9D8-9C2246F3B06C}"/>
    <cellStyle name="Millares 657 5 2 2 5" xfId="3663" xr:uid="{42B04FA7-47E5-40A2-A70E-A989CAF051DF}"/>
    <cellStyle name="Millares 657 5 2 2 5 2" xfId="11929" xr:uid="{5F4FFD4C-2CB8-4202-A890-E6D1B58F0D45}"/>
    <cellStyle name="Millares 657 5 2 2 5 2 2" xfId="33432" xr:uid="{DF17F1AB-FC57-4308-A0D1-FA6C8F14B1FF}"/>
    <cellStyle name="Millares 657 5 2 2 5 3" xfId="18564" xr:uid="{0E6932AD-3A0D-4EBB-A39E-2640B2EB94D4}"/>
    <cellStyle name="Millares 657 5 2 2 5 3 2" xfId="40067" xr:uid="{734C034D-1A2B-413C-BB70-14F0909FF25A}"/>
    <cellStyle name="Millares 657 5 2 2 5 4" xfId="25169" xr:uid="{6060B8E4-F98D-4B56-9017-88E1F1FEB9C7}"/>
    <cellStyle name="Millares 657 5 2 2 5 5" xfId="46672" xr:uid="{09ED67ED-A78D-4C82-BFA3-E11E9B0F28B3}"/>
    <cellStyle name="Millares 657 5 2 2 6" xfId="5128" xr:uid="{3DAFCF75-3DFC-4118-AF9D-3A058139221F}"/>
    <cellStyle name="Millares 657 5 2 2 6 2" xfId="13394" xr:uid="{186D5015-AEE4-4783-9477-E226F70944B2}"/>
    <cellStyle name="Millares 657 5 2 2 6 2 2" xfId="34897" xr:uid="{BEEED442-8A7B-419C-B4DC-6F2FC8328601}"/>
    <cellStyle name="Millares 657 5 2 2 6 3" xfId="20029" xr:uid="{0615EBAC-A8D7-466E-9B61-053D64D67A95}"/>
    <cellStyle name="Millares 657 5 2 2 6 3 2" xfId="41532" xr:uid="{240BF71C-7256-404D-8B02-F841809BF44C}"/>
    <cellStyle name="Millares 657 5 2 2 6 4" xfId="26634" xr:uid="{651213BB-D8A7-4668-AF76-A4186209082A}"/>
    <cellStyle name="Millares 657 5 2 2 6 5" xfId="48137" xr:uid="{1F4678B4-2F2F-4289-9C15-0CB462878887}"/>
    <cellStyle name="Millares 657 5 2 2 7" xfId="5802" xr:uid="{E31FFE51-1AE8-4C7C-B369-574991616295}"/>
    <cellStyle name="Millares 657 5 2 2 7 2" xfId="14068" xr:uid="{C13A4577-E0D0-41D7-B1CF-65CFC596A836}"/>
    <cellStyle name="Millares 657 5 2 2 7 2 2" xfId="35571" xr:uid="{46A1C28B-34E7-4E18-9D7B-6D939C50D444}"/>
    <cellStyle name="Millares 657 5 2 2 7 3" xfId="20703" xr:uid="{393FA380-6926-4D81-B313-A4C465729C18}"/>
    <cellStyle name="Millares 657 5 2 2 7 3 2" xfId="42206" xr:uid="{2FC88D24-D4D7-4FA0-8D54-7FB27BBFB91C}"/>
    <cellStyle name="Millares 657 5 2 2 7 4" xfId="27308" xr:uid="{1C177533-B9F9-430F-A425-7581BDB7C2EE}"/>
    <cellStyle name="Millares 657 5 2 2 7 5" xfId="48811" xr:uid="{32A78ADA-05F6-4198-9F65-E007A1B5F4FA}"/>
    <cellStyle name="Millares 657 5 2 2 8" xfId="7443" xr:uid="{947C0D1D-0BC5-42E9-AA0A-77A75EA42745}"/>
    <cellStyle name="Millares 657 5 2 2 8 2" xfId="28946" xr:uid="{03CE1EFA-1D8A-47F5-BE06-35D683AAA811}"/>
    <cellStyle name="Millares 657 5 2 2 9" xfId="9100" xr:uid="{DCEBF69B-BA93-4292-A6FA-2F44A3963040}"/>
    <cellStyle name="Millares 657 5 2 2 9 2" xfId="30603" xr:uid="{C44EB412-2F7F-49B3-9839-0486D1600DC5}"/>
    <cellStyle name="Millares 657 5 2 3" xfId="1104" xr:uid="{73F48F93-4ECD-4995-AEAE-F132A5F4DF0B}"/>
    <cellStyle name="Millares 657 5 2 3 2" xfId="3933" xr:uid="{0B3B96B1-9D0A-4FB5-B082-1780630BD8ED}"/>
    <cellStyle name="Millares 657 5 2 3 2 2" xfId="12199" xr:uid="{7E0D9015-2274-42CD-919E-703310CB0E75}"/>
    <cellStyle name="Millares 657 5 2 3 2 2 2" xfId="33702" xr:uid="{80602683-CC34-467E-84FB-3822308BC4F2}"/>
    <cellStyle name="Millares 657 5 2 3 2 3" xfId="18834" xr:uid="{9057B3B7-643F-498C-AAB2-773C297A53B0}"/>
    <cellStyle name="Millares 657 5 2 3 2 3 2" xfId="40337" xr:uid="{4EA1A66B-C709-48FF-91BC-4E0F5FBED051}"/>
    <cellStyle name="Millares 657 5 2 3 2 4" xfId="25439" xr:uid="{1FAC80CD-6E6B-451D-AAE3-84B83906FAE8}"/>
    <cellStyle name="Millares 657 5 2 3 2 5" xfId="46942" xr:uid="{45F2B980-BB07-45F7-A67D-C9BADB2E7037}"/>
    <cellStyle name="Millares 657 5 2 3 3" xfId="6072" xr:uid="{3B590BB4-4A87-4C4E-8455-F4768234E2FF}"/>
    <cellStyle name="Millares 657 5 2 3 3 2" xfId="14338" xr:uid="{4F11C368-6C19-4FBF-BDD5-85E6764EE2B3}"/>
    <cellStyle name="Millares 657 5 2 3 3 2 2" xfId="35841" xr:uid="{56C059A7-D804-403B-ABF4-1EFB9C153D35}"/>
    <cellStyle name="Millares 657 5 2 3 3 3" xfId="20973" xr:uid="{A62D2F8F-BBD8-41C9-9DF6-45D8238815DD}"/>
    <cellStyle name="Millares 657 5 2 3 3 3 2" xfId="42476" xr:uid="{7B1E73AF-DDE0-4E14-BE5E-356ED6BD0074}"/>
    <cellStyle name="Millares 657 5 2 3 3 4" xfId="27578" xr:uid="{5770EBDA-CB30-4177-91C5-595426DDC652}"/>
    <cellStyle name="Millares 657 5 2 3 3 5" xfId="49081" xr:uid="{F881FCDF-DE31-4A7D-83FE-F7734124920C}"/>
    <cellStyle name="Millares 657 5 2 3 4" xfId="7713" xr:uid="{14908F59-D67B-4E95-A441-C061CFA30202}"/>
    <cellStyle name="Millares 657 5 2 3 4 2" xfId="29216" xr:uid="{CD081985-6F6E-470C-BDE0-4D12F6CB2061}"/>
    <cellStyle name="Millares 657 5 2 3 5" xfId="9370" xr:uid="{49537A2C-AB59-4AD9-9196-D6BC4D62FD88}"/>
    <cellStyle name="Millares 657 5 2 3 5 2" xfId="30873" xr:uid="{3F621011-E27A-40A3-87E1-18A9606B53A9}"/>
    <cellStyle name="Millares 657 5 2 3 6" xfId="16005" xr:uid="{895C7DC5-BA92-4338-A1F6-F06AD7AC2246}"/>
    <cellStyle name="Millares 657 5 2 3 6 2" xfId="37508" xr:uid="{E4D23D65-E562-4FB0-BC42-B8BBF3EAADC4}"/>
    <cellStyle name="Millares 657 5 2 3 7" xfId="22610" xr:uid="{F560A638-86D1-4793-B048-1738AEF92F40}"/>
    <cellStyle name="Millares 657 5 2 3 8" xfId="44113" xr:uid="{37C7298F-A0C6-444E-820A-7CCA3E5C5397}"/>
    <cellStyle name="Millares 657 5 2 4" xfId="1500" xr:uid="{B0C996FE-30F9-4595-B72F-6E201CDB4376}"/>
    <cellStyle name="Millares 657 5 2 4 2" xfId="4329" xr:uid="{A49154AD-AB51-42FA-80EC-9685FC06F837}"/>
    <cellStyle name="Millares 657 5 2 4 2 2" xfId="12595" xr:uid="{A3363F56-4D76-48DC-8E12-7801824BD7D1}"/>
    <cellStyle name="Millares 657 5 2 4 2 2 2" xfId="34098" xr:uid="{7FB4B116-F93B-41B7-952D-B088F58020F8}"/>
    <cellStyle name="Millares 657 5 2 4 2 3" xfId="19230" xr:uid="{DBC1B028-6557-4342-A5D5-506A80959254}"/>
    <cellStyle name="Millares 657 5 2 4 2 3 2" xfId="40733" xr:uid="{B9A62F4C-ACE7-418E-8B11-6788D0AE6D34}"/>
    <cellStyle name="Millares 657 5 2 4 2 4" xfId="25835" xr:uid="{160B807B-8746-4E66-8299-DB0BE7B4E509}"/>
    <cellStyle name="Millares 657 5 2 4 2 5" xfId="47338" xr:uid="{95EB68A2-E250-4923-9123-F0BADBEFF54A}"/>
    <cellStyle name="Millares 657 5 2 4 3" xfId="6468" xr:uid="{EF03FA3C-FC8C-4E86-BD5B-581265FE20E5}"/>
    <cellStyle name="Millares 657 5 2 4 3 2" xfId="14734" xr:uid="{92DD26CF-1309-47A8-90A5-CAF87A3B2885}"/>
    <cellStyle name="Millares 657 5 2 4 3 2 2" xfId="36237" xr:uid="{5F2DEF2D-31B8-4C46-9937-4C795D45976D}"/>
    <cellStyle name="Millares 657 5 2 4 3 3" xfId="21369" xr:uid="{FAC51049-7321-4DD5-A97D-225864ACC7AF}"/>
    <cellStyle name="Millares 657 5 2 4 3 3 2" xfId="42872" xr:uid="{99446ECC-F23D-4154-B945-D8D1FEC83E3B}"/>
    <cellStyle name="Millares 657 5 2 4 3 4" xfId="27974" xr:uid="{F801E3FB-E6FA-491A-AD18-0BBAE98F156B}"/>
    <cellStyle name="Millares 657 5 2 4 3 5" xfId="49477" xr:uid="{D37F4A77-6215-4211-B586-7C1AC3088D49}"/>
    <cellStyle name="Millares 657 5 2 4 4" xfId="8109" xr:uid="{E458461E-307C-49C5-9735-CC9ED0859899}"/>
    <cellStyle name="Millares 657 5 2 4 4 2" xfId="29612" xr:uid="{430C28A7-CD0B-4BBC-A90B-90AFB08F72A3}"/>
    <cellStyle name="Millares 657 5 2 4 5" xfId="9766" xr:uid="{9DE69B65-821F-4BD0-8405-726E0C5A6D77}"/>
    <cellStyle name="Millares 657 5 2 4 5 2" xfId="31269" xr:uid="{D09D650F-8A13-409F-A1B5-9C4B45E2259C}"/>
    <cellStyle name="Millares 657 5 2 4 6" xfId="16401" xr:uid="{50A9DCFA-4A56-4FD1-AD12-F0C37D8723E7}"/>
    <cellStyle name="Millares 657 5 2 4 6 2" xfId="37904" xr:uid="{14C78C5A-56BF-4DB7-B55B-562ADE8DF400}"/>
    <cellStyle name="Millares 657 5 2 4 7" xfId="23006" xr:uid="{7EB2E2B8-8AD5-4241-B6DE-9742F54B63BD}"/>
    <cellStyle name="Millares 657 5 2 4 8" xfId="44509" xr:uid="{D69B5103-23A8-42C0-A718-8BE122E39376}"/>
    <cellStyle name="Millares 657 5 2 5" xfId="2187" xr:uid="{97ECAAD9-AE87-4CA2-BA3A-5BECA0DF2AF9}"/>
    <cellStyle name="Millares 657 5 2 5 2" xfId="10453" xr:uid="{671C5FE2-4FB2-4146-8E2B-FE087A421EFA}"/>
    <cellStyle name="Millares 657 5 2 5 2 2" xfId="31956" xr:uid="{61A7DA92-5948-4FDC-AC92-AC4F8E45C237}"/>
    <cellStyle name="Millares 657 5 2 5 3" xfId="17088" xr:uid="{48C75159-3DF7-4676-8C80-8F6B68F6A9E3}"/>
    <cellStyle name="Millares 657 5 2 5 3 2" xfId="38591" xr:uid="{855CB987-D04F-4728-ABD6-038D34F2DD68}"/>
    <cellStyle name="Millares 657 5 2 5 4" xfId="23693" xr:uid="{29FD4BB3-6AC0-4579-9BDA-6AA4E51D02E9}"/>
    <cellStyle name="Millares 657 5 2 5 5" xfId="45196" xr:uid="{55C8679C-5A06-4557-8851-1235C71C8A25}"/>
    <cellStyle name="Millares 657 5 2 6" xfId="2733" xr:uid="{283C753C-A9FD-4E6D-97A4-8F9DC3DD3575}"/>
    <cellStyle name="Millares 657 5 2 6 2" xfId="10999" xr:uid="{F519AE94-E615-437D-BC7E-B2762A50B23F}"/>
    <cellStyle name="Millares 657 5 2 6 2 2" xfId="32502" xr:uid="{AD2432D2-DA44-44EF-81A6-10489759559E}"/>
    <cellStyle name="Millares 657 5 2 6 3" xfId="17634" xr:uid="{7D048031-FF9D-4028-8210-42CD498BBA2C}"/>
    <cellStyle name="Millares 657 5 2 6 3 2" xfId="39137" xr:uid="{0C12FA22-713E-4E3F-931D-38FB16341412}"/>
    <cellStyle name="Millares 657 5 2 6 4" xfId="24239" xr:uid="{1E97BE89-D586-434D-9440-AE90F50DF59C}"/>
    <cellStyle name="Millares 657 5 2 6 5" xfId="45742" xr:uid="{1DED7C1E-FD44-44DB-B1D5-4615A5ED4D9A}"/>
    <cellStyle name="Millares 657 5 2 7" xfId="3383" xr:uid="{5538F23F-F12B-476D-8D73-2689B35127B7}"/>
    <cellStyle name="Millares 657 5 2 7 2" xfId="11649" xr:uid="{E47A9B87-6131-4416-92A3-79906B75D942}"/>
    <cellStyle name="Millares 657 5 2 7 2 2" xfId="33152" xr:uid="{184F1F25-155A-4896-B8C0-BA6DABE94FBF}"/>
    <cellStyle name="Millares 657 5 2 7 3" xfId="18284" xr:uid="{85616E83-066E-44BC-8063-2FD60DBA2C16}"/>
    <cellStyle name="Millares 657 5 2 7 3 2" xfId="39787" xr:uid="{E461ACA3-00D8-4186-99AA-200BE8C96598}"/>
    <cellStyle name="Millares 657 5 2 7 4" xfId="24889" xr:uid="{31684219-2201-458D-9F67-68B73AB8B74B}"/>
    <cellStyle name="Millares 657 5 2 7 5" xfId="46392" xr:uid="{6DAAE30A-FD38-4A98-B47D-C9EB5C11E4EC}"/>
    <cellStyle name="Millares 657 5 2 8" xfId="4877" xr:uid="{3701630C-3B9B-4E1B-80C8-85748716BA39}"/>
    <cellStyle name="Millares 657 5 2 8 2" xfId="13143" xr:uid="{2C483B9A-47A6-41F6-A592-71E34C8C3395}"/>
    <cellStyle name="Millares 657 5 2 8 2 2" xfId="34646" xr:uid="{A4B9EAA5-4D31-4241-9DDB-F968ED6FDAC0}"/>
    <cellStyle name="Millares 657 5 2 8 3" xfId="19778" xr:uid="{B45F9336-A623-45A0-9D91-A0149B4B765C}"/>
    <cellStyle name="Millares 657 5 2 8 3 2" xfId="41281" xr:uid="{EAB93D7B-1C9B-4750-BC44-2ABD6D5EAFE9}"/>
    <cellStyle name="Millares 657 5 2 8 4" xfId="26383" xr:uid="{1217BE55-5B33-45E2-A435-129CF51CC89E}"/>
    <cellStyle name="Millares 657 5 2 8 5" xfId="47886" xr:uid="{9082CB4C-547D-407B-A071-F767667DF1C0}"/>
    <cellStyle name="Millares 657 5 2 9" xfId="5522" xr:uid="{428AB4DA-2EF0-4EA5-B377-6676D536120C}"/>
    <cellStyle name="Millares 657 5 2 9 2" xfId="13788" xr:uid="{C87DBF16-9337-4733-8EE6-87620DAF176E}"/>
    <cellStyle name="Millares 657 5 2 9 2 2" xfId="35291" xr:uid="{427047AC-F90F-47E5-B33B-2773838CC760}"/>
    <cellStyle name="Millares 657 5 2 9 3" xfId="20423" xr:uid="{CDDBA4F8-8933-4759-A8E1-C022B610942F}"/>
    <cellStyle name="Millares 657 5 2 9 3 2" xfId="41926" xr:uid="{05EE7FA7-9D3F-4948-A779-34A5B813493A}"/>
    <cellStyle name="Millares 657 5 2 9 4" xfId="27028" xr:uid="{D5B1D2AA-D36E-4B23-9AEB-6EBD8D78EBC9}"/>
    <cellStyle name="Millares 657 5 2 9 5" xfId="48531" xr:uid="{21D3FB3F-CD97-4669-B85F-D74916C1003C}"/>
    <cellStyle name="Millares 657 5 3" xfId="423" xr:uid="{91676A96-02D4-48D8-A1F8-C28DFED57279}"/>
    <cellStyle name="Millares 657 5 3 10" xfId="15326" xr:uid="{DC8F1FD9-EB98-4597-B5F5-CFF1C9BEB2A5}"/>
    <cellStyle name="Millares 657 5 3 10 2" xfId="36829" xr:uid="{98058158-1A00-4B12-952A-4556E02424B3}"/>
    <cellStyle name="Millares 657 5 3 11" xfId="21931" xr:uid="{3E5E20BF-68E8-410A-B8AC-2581A895F7BA}"/>
    <cellStyle name="Millares 657 5 3 12" xfId="43434" xr:uid="{1FCA220E-DDF4-47AE-ADA1-5BD55EBA3B31}"/>
    <cellStyle name="Millares 657 5 3 2" xfId="1371" xr:uid="{FE9FC819-A0AE-4192-9B25-1180F5411816}"/>
    <cellStyle name="Millares 657 5 3 2 2" xfId="4200" xr:uid="{6A86DE60-063F-42F0-B7AD-7DA77443318F}"/>
    <cellStyle name="Millares 657 5 3 2 2 2" xfId="12466" xr:uid="{8D496FC0-3F08-41F1-9844-F114BCFE5E71}"/>
    <cellStyle name="Millares 657 5 3 2 2 2 2" xfId="33969" xr:uid="{8E6C341F-EF01-4247-ADFE-6A70040403EF}"/>
    <cellStyle name="Millares 657 5 3 2 2 3" xfId="19101" xr:uid="{68FC2C42-6E4D-4A9C-B3B7-9AB8D5C58CD4}"/>
    <cellStyle name="Millares 657 5 3 2 2 3 2" xfId="40604" xr:uid="{20C90551-BDCD-4D07-998E-F942FC73EC74}"/>
    <cellStyle name="Millares 657 5 3 2 2 4" xfId="25706" xr:uid="{6F4046A2-9053-4B34-9B10-F4A7DA12121E}"/>
    <cellStyle name="Millares 657 5 3 2 2 5" xfId="47209" xr:uid="{84CE174D-0817-4ABC-A542-B274AD46996D}"/>
    <cellStyle name="Millares 657 5 3 2 3" xfId="6339" xr:uid="{7380DB20-23B3-400A-81A3-81946E405A06}"/>
    <cellStyle name="Millares 657 5 3 2 3 2" xfId="14605" xr:uid="{8C5A22D5-8550-4CBA-9FE6-3A361D26A35E}"/>
    <cellStyle name="Millares 657 5 3 2 3 2 2" xfId="36108" xr:uid="{53F78D4D-FCC7-4138-8D0A-93CC0FE6BC9D}"/>
    <cellStyle name="Millares 657 5 3 2 3 3" xfId="21240" xr:uid="{006D1426-BBAA-489D-846B-72B30E26D788}"/>
    <cellStyle name="Millares 657 5 3 2 3 3 2" xfId="42743" xr:uid="{B541AA52-C625-4339-B5F3-A9E5FFD0188A}"/>
    <cellStyle name="Millares 657 5 3 2 3 4" xfId="27845" xr:uid="{BB155A28-9595-42A8-94A4-CDE352F1E090}"/>
    <cellStyle name="Millares 657 5 3 2 3 5" xfId="49348" xr:uid="{35DA561B-DA9F-40EA-8752-DEECE0A17505}"/>
    <cellStyle name="Millares 657 5 3 2 4" xfId="7980" xr:uid="{88C05D9A-1161-449B-A31E-C8F487DA81CA}"/>
    <cellStyle name="Millares 657 5 3 2 4 2" xfId="29483" xr:uid="{4CB6DC60-36DB-4BF2-8C86-6CB698D0063C}"/>
    <cellStyle name="Millares 657 5 3 2 5" xfId="9637" xr:uid="{325B6E2C-4616-4791-A317-D039D5099914}"/>
    <cellStyle name="Millares 657 5 3 2 5 2" xfId="31140" xr:uid="{B375500A-33B8-413C-963B-6C2CDB150E01}"/>
    <cellStyle name="Millares 657 5 3 2 6" xfId="16272" xr:uid="{3669F8CF-0E6D-4240-8D7B-26CEA13DD688}"/>
    <cellStyle name="Millares 657 5 3 2 6 2" xfId="37775" xr:uid="{1FEDD5D1-CB96-4746-8F19-7E6B5DFB42EB}"/>
    <cellStyle name="Millares 657 5 3 2 7" xfId="22877" xr:uid="{AEF2019D-34DE-4055-B2B1-4E7B5E20A91C}"/>
    <cellStyle name="Millares 657 5 3 2 8" xfId="44380" xr:uid="{A8FD3F37-5023-4E44-852B-C690C4F1BFEF}"/>
    <cellStyle name="Millares 657 5 3 3" xfId="2058" xr:uid="{8631B2D8-48BA-4252-80F6-B5390BE61D97}"/>
    <cellStyle name="Millares 657 5 3 3 2" xfId="10324" xr:uid="{F90C69E7-8889-47F0-B2DA-90720ECB02B1}"/>
    <cellStyle name="Millares 657 5 3 3 2 2" xfId="31827" xr:uid="{4DA802DB-DBEC-44F2-91D6-58D6179E7300}"/>
    <cellStyle name="Millares 657 5 3 3 3" xfId="16959" xr:uid="{4AFC6B3C-83CD-42C7-96C9-23F9C9FC9C1D}"/>
    <cellStyle name="Millares 657 5 3 3 3 2" xfId="38462" xr:uid="{4DA744AB-AA85-4B09-82B8-17E9E998F424}"/>
    <cellStyle name="Millares 657 5 3 3 4" xfId="23564" xr:uid="{D4CD4677-31D6-4293-8DAA-98987C73F490}"/>
    <cellStyle name="Millares 657 5 3 3 5" xfId="45067" xr:uid="{735FF37D-304E-46D0-9E74-2C5D22ED7E1B}"/>
    <cellStyle name="Millares 657 5 3 4" xfId="2857" xr:uid="{A67E6C99-3283-4F41-BF16-BCE27874E2BE}"/>
    <cellStyle name="Millares 657 5 3 4 2" xfId="11123" xr:uid="{BB497738-9503-4AD7-969B-CBFFD11A947E}"/>
    <cellStyle name="Millares 657 5 3 4 2 2" xfId="32626" xr:uid="{0DC9B538-C5F3-479F-919E-F62D93838B19}"/>
    <cellStyle name="Millares 657 5 3 4 3" xfId="17758" xr:uid="{19FB8681-5858-49A3-BF59-19E8A95AA5B9}"/>
    <cellStyle name="Millares 657 5 3 4 3 2" xfId="39261" xr:uid="{45C3D232-4AA3-403C-A42D-0A67026F2593}"/>
    <cellStyle name="Millares 657 5 3 4 4" xfId="24363" xr:uid="{4A0B91E6-A007-4175-93CF-D3F2FFF50BD2}"/>
    <cellStyle name="Millares 657 5 3 4 5" xfId="45866" xr:uid="{819A56D9-2015-4625-AEFF-659B51E90FEF}"/>
    <cellStyle name="Millares 657 5 3 5" xfId="3254" xr:uid="{53630D3B-C565-46B3-B150-052F5B9CEEB3}"/>
    <cellStyle name="Millares 657 5 3 5 2" xfId="11520" xr:uid="{D2282195-D693-49CD-A0C4-4E2152C79A83}"/>
    <cellStyle name="Millares 657 5 3 5 2 2" xfId="33023" xr:uid="{C3C85171-0CC7-40D7-9E55-1260A7A0D773}"/>
    <cellStyle name="Millares 657 5 3 5 3" xfId="18155" xr:uid="{51B2EB8B-1C80-48D6-839B-A5C9667EB77A}"/>
    <cellStyle name="Millares 657 5 3 5 3 2" xfId="39658" xr:uid="{CCA40006-C200-4CB5-8B09-4C67C6E61483}"/>
    <cellStyle name="Millares 657 5 3 5 4" xfId="24760" xr:uid="{309B7A6D-985B-4686-AE0E-797E1FDC03A4}"/>
    <cellStyle name="Millares 657 5 3 5 5" xfId="46263" xr:uid="{72E1B1B0-D1B3-4D29-ADFB-C473F82A0BFA}"/>
    <cellStyle name="Millares 657 5 3 6" xfId="5001" xr:uid="{C4727729-8CEE-4A55-9FA8-5FB8DDF277D4}"/>
    <cellStyle name="Millares 657 5 3 6 2" xfId="13267" xr:uid="{A9DD6DE2-5979-4E55-8548-29280C606634}"/>
    <cellStyle name="Millares 657 5 3 6 2 2" xfId="34770" xr:uid="{CAD0CD74-EB30-4813-9BA5-A31A4F8C9D8D}"/>
    <cellStyle name="Millares 657 5 3 6 3" xfId="19902" xr:uid="{51791E38-73BD-4AD4-AC5F-F90C885F1659}"/>
    <cellStyle name="Millares 657 5 3 6 3 2" xfId="41405" xr:uid="{B9E44D5E-94C8-42F2-943C-9F518F86BAA0}"/>
    <cellStyle name="Millares 657 5 3 6 4" xfId="26507" xr:uid="{B2D4DE05-5F7E-480F-B195-1BF3008062FF}"/>
    <cellStyle name="Millares 657 5 3 6 5" xfId="48010" xr:uid="{B6FD4323-F677-4F9E-A44F-44ED06ACAEC1}"/>
    <cellStyle name="Millares 657 5 3 7" xfId="5393" xr:uid="{79E71DBD-8E3F-4E4B-A219-6557516DF609}"/>
    <cellStyle name="Millares 657 5 3 7 2" xfId="13659" xr:uid="{2598698A-96E7-4F17-B6A2-9842B03B3338}"/>
    <cellStyle name="Millares 657 5 3 7 2 2" xfId="35162" xr:uid="{BC7DF150-023C-4CFA-A980-0D1918287D1E}"/>
    <cellStyle name="Millares 657 5 3 7 3" xfId="20294" xr:uid="{39352C35-2B7C-4E3F-BE02-942DD96585CE}"/>
    <cellStyle name="Millares 657 5 3 7 3 2" xfId="41797" xr:uid="{46E2A4A7-60E1-4604-A1EC-26FA498810C1}"/>
    <cellStyle name="Millares 657 5 3 7 4" xfId="26899" xr:uid="{BD706A8A-26CD-41C9-AE57-15F7CAD13B8B}"/>
    <cellStyle name="Millares 657 5 3 7 5" xfId="48402" xr:uid="{F3F852B8-E264-486D-A39C-C57D7D06EB92}"/>
    <cellStyle name="Millares 657 5 3 8" xfId="7034" xr:uid="{8C1BDDDD-5BE6-45F2-9236-0F34FFADDB41}"/>
    <cellStyle name="Millares 657 5 3 8 2" xfId="28537" xr:uid="{03A36CF9-74ED-4C6F-88A7-30B806FE646C}"/>
    <cellStyle name="Millares 657 5 3 9" xfId="8690" xr:uid="{4383A301-AD0F-4F0E-A624-0353F11E6362}"/>
    <cellStyle name="Millares 657 5 3 9 2" xfId="30193" xr:uid="{6F1BFBCC-862E-4165-9005-AD84FD36F5F1}"/>
    <cellStyle name="Millares 657 5 4" xfId="707" xr:uid="{B460E3B6-63CC-4653-A786-2B6F77861586}"/>
    <cellStyle name="Millares 657 5 4 10" xfId="43716" xr:uid="{579F4E04-0F3A-436A-BAEB-58942ABED285}"/>
    <cellStyle name="Millares 657 5 4 2" xfId="1653" xr:uid="{28F79D2E-569B-4A64-BE44-DEF574579B1C}"/>
    <cellStyle name="Millares 657 5 4 2 2" xfId="4482" xr:uid="{64BB1B9D-9B6D-45C5-8090-6BF011DF2735}"/>
    <cellStyle name="Millares 657 5 4 2 2 2" xfId="12748" xr:uid="{1B6D2888-D277-4C08-8439-E83C70D1C333}"/>
    <cellStyle name="Millares 657 5 4 2 2 2 2" xfId="34251" xr:uid="{104D0B7B-7093-426E-8EEA-FC6897760CF7}"/>
    <cellStyle name="Millares 657 5 4 2 2 3" xfId="19383" xr:uid="{EAE65BD2-43E2-4B91-82F3-6E0E68CC2B14}"/>
    <cellStyle name="Millares 657 5 4 2 2 3 2" xfId="40886" xr:uid="{0F328B17-F1F2-4159-B734-2E1B358BFCCE}"/>
    <cellStyle name="Millares 657 5 4 2 2 4" xfId="25988" xr:uid="{0DBEB16C-43D6-40AE-8C37-7AA4FE34391D}"/>
    <cellStyle name="Millares 657 5 4 2 2 5" xfId="47491" xr:uid="{560028F4-F066-4F14-97F7-131FAD12F176}"/>
    <cellStyle name="Millares 657 5 4 2 3" xfId="6621" xr:uid="{8B261196-99D3-4046-A9D4-81D9313E8A8B}"/>
    <cellStyle name="Millares 657 5 4 2 3 2" xfId="14887" xr:uid="{3A602602-A14D-49E3-849F-2AFD41D3B70B}"/>
    <cellStyle name="Millares 657 5 4 2 3 2 2" xfId="36390" xr:uid="{09449D55-13D3-4DE7-B250-5066B9D82635}"/>
    <cellStyle name="Millares 657 5 4 2 3 3" xfId="21522" xr:uid="{F24E331F-E761-4AF5-AACA-01848130B452}"/>
    <cellStyle name="Millares 657 5 4 2 3 3 2" xfId="43025" xr:uid="{C30EE3C0-6E47-403A-9518-BDF599863E8D}"/>
    <cellStyle name="Millares 657 5 4 2 3 4" xfId="28127" xr:uid="{16BB3ECE-D643-4F19-839F-3BCBB1AF20EF}"/>
    <cellStyle name="Millares 657 5 4 2 3 5" xfId="49630" xr:uid="{D899D610-0A94-4434-A66E-5583C529E1F8}"/>
    <cellStyle name="Millares 657 5 4 2 4" xfId="8262" xr:uid="{D0F428D6-DC20-4142-B2FD-E2265CB7C7B8}"/>
    <cellStyle name="Millares 657 5 4 2 4 2" xfId="29765" xr:uid="{D8519583-9384-4AC3-97D6-14E80060B9BA}"/>
    <cellStyle name="Millares 657 5 4 2 5" xfId="9919" xr:uid="{A789F8A7-7588-4653-8470-23BE8C95B19B}"/>
    <cellStyle name="Millares 657 5 4 2 5 2" xfId="31422" xr:uid="{AE60143A-BB4D-45CC-B98A-45B7B6D10E54}"/>
    <cellStyle name="Millares 657 5 4 2 6" xfId="16554" xr:uid="{FE7D3484-CB2E-4B34-8DD4-B7A48D76DEE8}"/>
    <cellStyle name="Millares 657 5 4 2 6 2" xfId="38057" xr:uid="{05CA6196-1754-42A2-A844-6F67E487D136}"/>
    <cellStyle name="Millares 657 5 4 2 7" xfId="23159" xr:uid="{346A8DD5-39B8-4C46-B959-69BD8E04354C}"/>
    <cellStyle name="Millares 657 5 4 2 8" xfId="44662" xr:uid="{13A94C0E-92A6-4913-8931-30496959B49D}"/>
    <cellStyle name="Millares 657 5 4 3" xfId="2340" xr:uid="{A5C78167-7681-4A61-8C92-8B38398AEA62}"/>
    <cellStyle name="Millares 657 5 4 3 2" xfId="10606" xr:uid="{7DFF56F7-C3D8-44C0-9537-4D711DFB5F13}"/>
    <cellStyle name="Millares 657 5 4 3 2 2" xfId="32109" xr:uid="{A5389103-B606-42E1-8FD9-924DD00A3D9D}"/>
    <cellStyle name="Millares 657 5 4 3 3" xfId="17241" xr:uid="{F38ED192-0CC9-461D-BF32-DCE02716C2BB}"/>
    <cellStyle name="Millares 657 5 4 3 3 2" xfId="38744" xr:uid="{C49DBDCC-CCFD-437B-9E71-F5E7365222CE}"/>
    <cellStyle name="Millares 657 5 4 3 4" xfId="23846" xr:uid="{68CF9C68-D701-47BA-850B-FA18B07F358A}"/>
    <cellStyle name="Millares 657 5 4 3 5" xfId="45349" xr:uid="{5A652F3F-AB62-470F-BDB5-1F2C11154AAA}"/>
    <cellStyle name="Millares 657 5 4 4" xfId="3536" xr:uid="{02832368-D187-423A-AB77-363360444EFF}"/>
    <cellStyle name="Millares 657 5 4 4 2" xfId="11802" xr:uid="{7638783C-2243-44D2-BF83-8BE00D156632}"/>
    <cellStyle name="Millares 657 5 4 4 2 2" xfId="33305" xr:uid="{13E7FB82-34C2-451F-8736-2160C6E92B4F}"/>
    <cellStyle name="Millares 657 5 4 4 3" xfId="18437" xr:uid="{534A889E-0853-423A-B12F-4119EC9B33FF}"/>
    <cellStyle name="Millares 657 5 4 4 3 2" xfId="39940" xr:uid="{29F80A24-DD4A-4D84-A5CC-114145689930}"/>
    <cellStyle name="Millares 657 5 4 4 4" xfId="25042" xr:uid="{A1DB7E22-B567-4548-A03F-084610660074}"/>
    <cellStyle name="Millares 657 5 4 4 5" xfId="46545" xr:uid="{42DF246E-6D7C-42DF-AADE-E94695273977}"/>
    <cellStyle name="Millares 657 5 4 5" xfId="5675" xr:uid="{F56C9CA6-EB80-440D-A8D9-BCDBB158DACB}"/>
    <cellStyle name="Millares 657 5 4 5 2" xfId="13941" xr:uid="{CD7DC9AA-8AFB-406E-9AB2-0040B4BA9E5C}"/>
    <cellStyle name="Millares 657 5 4 5 2 2" xfId="35444" xr:uid="{F0DC7AE3-1C7E-4680-BB25-AB4E6AC1FBFA}"/>
    <cellStyle name="Millares 657 5 4 5 3" xfId="20576" xr:uid="{2586BA23-C603-443E-BAB5-218804FD15B0}"/>
    <cellStyle name="Millares 657 5 4 5 3 2" xfId="42079" xr:uid="{D3C95511-12DA-4420-9A83-74B3E9AD5104}"/>
    <cellStyle name="Millares 657 5 4 5 4" xfId="27181" xr:uid="{3EE67AE9-C3BF-411D-B6C9-902F9F4F7259}"/>
    <cellStyle name="Millares 657 5 4 5 5" xfId="48684" xr:uid="{6E999E7F-C448-46E8-94BE-525661940F15}"/>
    <cellStyle name="Millares 657 5 4 6" xfId="7316" xr:uid="{1D4B8EBF-3F51-49A7-9187-FD3563DD9963}"/>
    <cellStyle name="Millares 657 5 4 6 2" xfId="28819" xr:uid="{19946F0F-5616-4EC7-B06A-B02F90A1C645}"/>
    <cellStyle name="Millares 657 5 4 7" xfId="8973" xr:uid="{FC6192B1-7A52-414A-B855-A529B0BC443A}"/>
    <cellStyle name="Millares 657 5 4 7 2" xfId="30476" xr:uid="{EEC4AA35-1D45-4911-8085-10795F396A47}"/>
    <cellStyle name="Millares 657 5 4 8" xfId="15608" xr:uid="{0F523411-8759-4A2C-A254-032A82504DD2}"/>
    <cellStyle name="Millares 657 5 4 8 2" xfId="37111" xr:uid="{E811CC21-C4B0-49D9-93ED-366E8E1F6134}"/>
    <cellStyle name="Millares 657 5 4 9" xfId="22213" xr:uid="{A78642CB-578C-4EE4-BDEC-0E554816C37A}"/>
    <cellStyle name="Millares 657 5 5" xfId="976" xr:uid="{126465D4-1B0B-43DC-9DF9-AD6DAC0CD9DA}"/>
    <cellStyle name="Millares 657 5 5 2" xfId="3805" xr:uid="{A0C2E192-7960-4842-9B05-C156F0ADB80F}"/>
    <cellStyle name="Millares 657 5 5 2 2" xfId="12071" xr:uid="{BC52E07E-6132-4453-A585-66B3B47DC742}"/>
    <cellStyle name="Millares 657 5 5 2 2 2" xfId="33574" xr:uid="{A6D5E9D0-611F-4E09-9123-AAC070C5838E}"/>
    <cellStyle name="Millares 657 5 5 2 3" xfId="18706" xr:uid="{028327EA-61D6-4C52-89BD-4FCD56ADDD59}"/>
    <cellStyle name="Millares 657 5 5 2 3 2" xfId="40209" xr:uid="{D3B07E95-E8E0-4D15-AAE2-87687D5B4BC6}"/>
    <cellStyle name="Millares 657 5 5 2 4" xfId="25311" xr:uid="{8DF50FF0-BD43-4F2A-B96C-CCB2C0D11EBF}"/>
    <cellStyle name="Millares 657 5 5 2 5" xfId="46814" xr:uid="{11BC7E40-971B-47BC-BF4F-FE9206161BA5}"/>
    <cellStyle name="Millares 657 5 5 3" xfId="5944" xr:uid="{B74A1DC5-11BA-4A5F-9512-BFE0E9DD449F}"/>
    <cellStyle name="Millares 657 5 5 3 2" xfId="14210" xr:uid="{2E73189B-1B25-4930-B107-929DDBE2ABD7}"/>
    <cellStyle name="Millares 657 5 5 3 2 2" xfId="35713" xr:uid="{D1FA7521-D193-412F-A2B9-55EC2AD873DA}"/>
    <cellStyle name="Millares 657 5 5 3 3" xfId="20845" xr:uid="{A317084E-1103-4C97-8BAA-8AFD8C6D11AC}"/>
    <cellStyle name="Millares 657 5 5 3 3 2" xfId="42348" xr:uid="{C63FCD3D-61C5-41F4-832B-EF50B8E0C6CD}"/>
    <cellStyle name="Millares 657 5 5 3 4" xfId="27450" xr:uid="{4BDFDB00-D492-4A1E-B3FC-D3B75BECA60C}"/>
    <cellStyle name="Millares 657 5 5 3 5" xfId="48953" xr:uid="{B3FAE87E-BC94-446C-B229-31B55D0BAA51}"/>
    <cellStyle name="Millares 657 5 5 4" xfId="7585" xr:uid="{3D728590-E6D6-491E-AC30-8B53D8DDE2C3}"/>
    <cellStyle name="Millares 657 5 5 4 2" xfId="29088" xr:uid="{33493813-8BA7-4D15-B7CE-9A0A9D39C7CB}"/>
    <cellStyle name="Millares 657 5 5 5" xfId="9242" xr:uid="{F3895F83-9811-454D-AE9C-92FC9864EEE9}"/>
    <cellStyle name="Millares 657 5 5 5 2" xfId="30745" xr:uid="{F065E19C-0B4C-4C0D-962D-41DF07C9F9BD}"/>
    <cellStyle name="Millares 657 5 5 6" xfId="15877" xr:uid="{D79421F0-0C57-42E7-B064-BF5D9B01E5AB}"/>
    <cellStyle name="Millares 657 5 5 6 2" xfId="37380" xr:uid="{47444514-EF39-4697-AFE1-54F51554698F}"/>
    <cellStyle name="Millares 657 5 5 7" xfId="22482" xr:uid="{392E9DC2-3CC0-461D-8F39-5C4F630039A3}"/>
    <cellStyle name="Millares 657 5 5 8" xfId="43985" xr:uid="{1E10840A-9183-44D2-8A7B-A8308C2B7C03}"/>
    <cellStyle name="Millares 657 5 6" xfId="1236" xr:uid="{FE5A3FB8-95AF-42E1-9422-4826F798E687}"/>
    <cellStyle name="Millares 657 5 6 2" xfId="4065" xr:uid="{FD9C2513-0849-423B-8978-AC03683AB125}"/>
    <cellStyle name="Millares 657 5 6 2 2" xfId="12331" xr:uid="{26504420-FE9B-4F22-9583-E7238DACF459}"/>
    <cellStyle name="Millares 657 5 6 2 2 2" xfId="33834" xr:uid="{5DC4EE30-D21D-4E5F-B797-D82EA4D7B416}"/>
    <cellStyle name="Millares 657 5 6 2 3" xfId="18966" xr:uid="{25DB0B0D-D753-429E-9C62-592B50ADBA6B}"/>
    <cellStyle name="Millares 657 5 6 2 3 2" xfId="40469" xr:uid="{FD9A7138-E7CD-4858-BD23-4A68DCAB3C80}"/>
    <cellStyle name="Millares 657 5 6 2 4" xfId="25571" xr:uid="{F95D9EF4-99C3-42C9-80AD-6B858F92A4D6}"/>
    <cellStyle name="Millares 657 5 6 2 5" xfId="47074" xr:uid="{AF905228-89D4-4CCD-B88E-BAC0664283F9}"/>
    <cellStyle name="Millares 657 5 6 3" xfId="6204" xr:uid="{B13C31F1-96BC-412D-AB3D-796D41B6A785}"/>
    <cellStyle name="Millares 657 5 6 3 2" xfId="14470" xr:uid="{9D473E63-DEE9-4095-800A-BB0BF668C8BC}"/>
    <cellStyle name="Millares 657 5 6 3 2 2" xfId="35973" xr:uid="{44D7E9B2-0BA4-4609-90A5-3FCFD3CD5F18}"/>
    <cellStyle name="Millares 657 5 6 3 3" xfId="21105" xr:uid="{DA803557-381F-4CA8-915B-34D7E8B61BC2}"/>
    <cellStyle name="Millares 657 5 6 3 3 2" xfId="42608" xr:uid="{12A50DEB-6423-482D-B9CC-1391507B982D}"/>
    <cellStyle name="Millares 657 5 6 3 4" xfId="27710" xr:uid="{C8EE934D-DB1F-4059-A9A9-F46A16FC8F92}"/>
    <cellStyle name="Millares 657 5 6 3 5" xfId="49213" xr:uid="{0E9D47A0-9415-4D39-9F06-A7295D6D3AA2}"/>
    <cellStyle name="Millares 657 5 6 4" xfId="7845" xr:uid="{3B09AF2E-6162-4DF3-A1BD-85F2781144DD}"/>
    <cellStyle name="Millares 657 5 6 4 2" xfId="29348" xr:uid="{1E32086D-1698-4A25-9A05-C573E2D1157B}"/>
    <cellStyle name="Millares 657 5 6 5" xfId="9502" xr:uid="{0E692725-C4D1-452D-9010-CFE203DBAEF4}"/>
    <cellStyle name="Millares 657 5 6 5 2" xfId="31005" xr:uid="{E4BF05BA-F9A9-45A2-ABC0-E9CE351FF287}"/>
    <cellStyle name="Millares 657 5 6 6" xfId="16137" xr:uid="{83947F06-3EA9-4A68-B536-5F438E0D0B9D}"/>
    <cellStyle name="Millares 657 5 6 6 2" xfId="37640" xr:uid="{CF11417E-D36C-43A5-86A7-6AE4224F50ED}"/>
    <cellStyle name="Millares 657 5 6 7" xfId="22742" xr:uid="{1837C556-3724-43B9-8B61-3A19738220F9}"/>
    <cellStyle name="Millares 657 5 6 8" xfId="44245" xr:uid="{343A848A-6E9B-4072-B656-A1A70C3323B9}"/>
    <cellStyle name="Millares 657 5 7" xfId="1924" xr:uid="{7D2A06E6-94E2-4EA6-A80F-14FB2D07D13A}"/>
    <cellStyle name="Millares 657 5 7 2" xfId="10190" xr:uid="{232C83BD-67DE-4A99-A654-025C3FBCDF1F}"/>
    <cellStyle name="Millares 657 5 7 2 2" xfId="31693" xr:uid="{E5BF453E-0332-4F0A-9290-92515D00FE5B}"/>
    <cellStyle name="Millares 657 5 7 3" xfId="16825" xr:uid="{A467C1DD-8C0E-4B63-91CC-50D61C24F77A}"/>
    <cellStyle name="Millares 657 5 7 3 2" xfId="38328" xr:uid="{EAAFAA29-88AA-491B-8C8C-D973CD14642A}"/>
    <cellStyle name="Millares 657 5 7 4" xfId="23430" xr:uid="{5C3C90F9-F0D6-425D-BBC1-77F229E3EC54}"/>
    <cellStyle name="Millares 657 5 7 5" xfId="44933" xr:uid="{040E749D-3E5E-4D81-B5E4-912ED16ECAE9}"/>
    <cellStyle name="Millares 657 5 8" xfId="2609" xr:uid="{152636E2-2669-42A0-9D43-D33A922F3F4F}"/>
    <cellStyle name="Millares 657 5 8 2" xfId="10875" xr:uid="{8DB04B4E-3DE2-406E-BFF9-83D6FA7957CF}"/>
    <cellStyle name="Millares 657 5 8 2 2" xfId="32378" xr:uid="{0836F286-ED39-4ED3-8D7D-E4AE238A33A8}"/>
    <cellStyle name="Millares 657 5 8 3" xfId="17510" xr:uid="{8E9FEF65-975C-4C31-B0D8-F5753D7EB14E}"/>
    <cellStyle name="Millares 657 5 8 3 2" xfId="39013" xr:uid="{906D2438-8AED-47FC-894A-0A4982E49284}"/>
    <cellStyle name="Millares 657 5 8 4" xfId="24115" xr:uid="{91ED5951-0336-40BD-BEB3-BAC07D4E8132}"/>
    <cellStyle name="Millares 657 5 8 5" xfId="45618" xr:uid="{5EF087DD-05D2-4C33-9C25-D0A3CB023822}"/>
    <cellStyle name="Millares 657 5 9" xfId="3120" xr:uid="{51421EEE-077D-47C5-AF9D-9EADFA2E6659}"/>
    <cellStyle name="Millares 657 5 9 2" xfId="11386" xr:uid="{3651A406-0F99-400B-AF6D-AEE89D9D1B32}"/>
    <cellStyle name="Millares 657 5 9 2 2" xfId="32889" xr:uid="{50F51E72-7883-4CD2-91E9-23E1CFB75592}"/>
    <cellStyle name="Millares 657 5 9 3" xfId="18021" xr:uid="{97FA3440-AF0E-4C0E-B647-FFC2A05739F4}"/>
    <cellStyle name="Millares 657 5 9 3 2" xfId="39524" xr:uid="{4171EF17-F3E8-4DD5-836B-95748E9B8641}"/>
    <cellStyle name="Millares 657 5 9 4" xfId="24626" xr:uid="{2E9273A2-9505-4710-A106-4133A9F8430D}"/>
    <cellStyle name="Millares 657 5 9 5" xfId="46129" xr:uid="{7EF43C79-9974-44C2-BF44-6F50F9CDE7C7}"/>
    <cellStyle name="Millares 657 6" xfId="8445" xr:uid="{9FD3B6DA-FD8E-4FD3-A0D8-41F4D894BE89}"/>
    <cellStyle name="Millares 657 6 2" xfId="29948" xr:uid="{CAD819DA-E85D-41E8-991F-03EDCA514B7E}"/>
    <cellStyle name="Millares 66" xfId="588" xr:uid="{D63050D2-FF39-4932-8E98-B110D2CA2FB5}"/>
    <cellStyle name="Millares 66 10" xfId="43599" xr:uid="{EA3E1297-0933-4117-B725-5E51FA002D2A}"/>
    <cellStyle name="Millares 66 2" xfId="1536" xr:uid="{5D622EC4-AB1C-43BF-90BC-8242211C5840}"/>
    <cellStyle name="Millares 66 2 2" xfId="4365" xr:uid="{02FD6C0D-4C88-4302-8C91-B4762A169CE5}"/>
    <cellStyle name="Millares 66 2 2 2" xfId="12631" xr:uid="{92EFDCBB-BACC-4A49-9892-7861F7520BF6}"/>
    <cellStyle name="Millares 66 2 2 2 2" xfId="34134" xr:uid="{9DAF70C3-2128-4E1D-9BAF-CFF177EA1B97}"/>
    <cellStyle name="Millares 66 2 2 3" xfId="19266" xr:uid="{45A12C58-C17C-4C03-AAA5-F9643E9EAD97}"/>
    <cellStyle name="Millares 66 2 2 3 2" xfId="40769" xr:uid="{1DAC4D1B-64A0-44BA-BAFF-00AB601D5B5C}"/>
    <cellStyle name="Millares 66 2 2 4" xfId="25871" xr:uid="{A0F20229-AD1D-4332-B5A5-6E37902FCBDE}"/>
    <cellStyle name="Millares 66 2 2 5" xfId="47374" xr:uid="{2A99B912-71A0-4832-B1B0-5214EEC95512}"/>
    <cellStyle name="Millares 66 2 3" xfId="6504" xr:uid="{C1CAF2FF-7303-4996-A4F4-923CDE5958BB}"/>
    <cellStyle name="Millares 66 2 3 2" xfId="14770" xr:uid="{50B1AC02-84F4-41CD-BDDC-6F8A639BBA94}"/>
    <cellStyle name="Millares 66 2 3 2 2" xfId="36273" xr:uid="{7090533B-0EB4-492A-A1EB-03F44F36D155}"/>
    <cellStyle name="Millares 66 2 3 3" xfId="21405" xr:uid="{C091CBFA-35CB-4D0A-AB25-94A467868894}"/>
    <cellStyle name="Millares 66 2 3 3 2" xfId="42908" xr:uid="{F12F79FB-EB89-4193-9E8C-44EAFE0D2C69}"/>
    <cellStyle name="Millares 66 2 3 4" xfId="28010" xr:uid="{E88AC6C7-263E-4A93-8D35-28D885E6E87D}"/>
    <cellStyle name="Millares 66 2 3 5" xfId="49513" xr:uid="{CE6D7E4D-E22F-47D3-8B97-955C9864E37D}"/>
    <cellStyle name="Millares 66 2 4" xfId="8145" xr:uid="{417299C4-13D9-42C7-8373-95AEACD2C6EF}"/>
    <cellStyle name="Millares 66 2 4 2" xfId="29648" xr:uid="{AD260241-5C40-418D-A051-0614A8514FD6}"/>
    <cellStyle name="Millares 66 2 5" xfId="9802" xr:uid="{D09A1341-D793-4E70-AE10-3B7E4D8C78AD}"/>
    <cellStyle name="Millares 66 2 5 2" xfId="31305" xr:uid="{D23B07BA-C03D-4320-8384-9809CDBFEDE8}"/>
    <cellStyle name="Millares 66 2 6" xfId="16437" xr:uid="{176223E3-C685-4A2D-A0C4-D5FA498152D6}"/>
    <cellStyle name="Millares 66 2 6 2" xfId="37940" xr:uid="{F6010304-352B-4A3B-884C-52980AF878F2}"/>
    <cellStyle name="Millares 66 2 7" xfId="23042" xr:uid="{8B05337F-50EA-41D3-96D3-235089F1EF11}"/>
    <cellStyle name="Millares 66 2 8" xfId="44545" xr:uid="{F7EDF6F4-48D2-4C88-8175-49B46C315192}"/>
    <cellStyle name="Millares 66 3" xfId="2223" xr:uid="{672D59CD-6B84-4CBD-9CC9-BD1252B8EAF2}"/>
    <cellStyle name="Millares 66 3 2" xfId="10489" xr:uid="{B40BC09B-3243-4873-92CC-2BAAF364B66A}"/>
    <cellStyle name="Millares 66 3 2 2" xfId="31992" xr:uid="{30ED6EEB-6347-4B65-8A54-A531F290EFBE}"/>
    <cellStyle name="Millares 66 3 3" xfId="17124" xr:uid="{F2A178F3-FF77-4B1A-901F-A27D77172F43}"/>
    <cellStyle name="Millares 66 3 3 2" xfId="38627" xr:uid="{95CA3A64-97E8-49B0-9BE0-083C974A4408}"/>
    <cellStyle name="Millares 66 3 4" xfId="23729" xr:uid="{8BE179E4-FD1F-48D2-8D8E-07C0C532BFC7}"/>
    <cellStyle name="Millares 66 3 5" xfId="45232" xr:uid="{AD45744F-1332-407C-B644-9112C5615688}"/>
    <cellStyle name="Millares 66 4" xfId="3419" xr:uid="{465634B7-6CA9-47B8-AE57-D37A0298E9FE}"/>
    <cellStyle name="Millares 66 4 2" xfId="11685" xr:uid="{C13997D9-4F3B-4690-9D07-C1C81F34247A}"/>
    <cellStyle name="Millares 66 4 2 2" xfId="33188" xr:uid="{27FC1CBC-7CD3-4F8A-A647-35883FD4C5DC}"/>
    <cellStyle name="Millares 66 4 3" xfId="18320" xr:uid="{97BB0FF9-EFE0-4F98-BE7E-BE75FAE1DF0B}"/>
    <cellStyle name="Millares 66 4 3 2" xfId="39823" xr:uid="{D4D588B5-2D3D-4280-B159-3F68046C674E}"/>
    <cellStyle name="Millares 66 4 4" xfId="24925" xr:uid="{C3845375-7ABE-4F85-9B73-629735FDF15D}"/>
    <cellStyle name="Millares 66 4 5" xfId="46428" xr:uid="{4658384A-B65E-42F6-B10F-F554D6BBE5C6}"/>
    <cellStyle name="Millares 66 5" xfId="5558" xr:uid="{74B2AF57-78BD-4496-9073-0B0B76DF319A}"/>
    <cellStyle name="Millares 66 5 2" xfId="13824" xr:uid="{08E86D1A-F825-4384-BAF2-B30F06594E7D}"/>
    <cellStyle name="Millares 66 5 2 2" xfId="35327" xr:uid="{4EB1F287-6437-4B75-B817-1731A9661225}"/>
    <cellStyle name="Millares 66 5 3" xfId="20459" xr:uid="{F0140552-F6C2-460B-849A-870F23591126}"/>
    <cellStyle name="Millares 66 5 3 2" xfId="41962" xr:uid="{BB5C4846-D3E4-4FE9-BF62-5CB3A51047B5}"/>
    <cellStyle name="Millares 66 5 4" xfId="27064" xr:uid="{6C1C5F5A-6C57-4896-BB7E-D62BA7D043D6}"/>
    <cellStyle name="Millares 66 5 5" xfId="48567" xr:uid="{A5ECDCC0-1BC8-4BEA-90CF-308CD485C7E0}"/>
    <cellStyle name="Millares 66 6" xfId="7199" xr:uid="{5C0B2C38-AC39-489E-B6E0-AA1FFF871BD5}"/>
    <cellStyle name="Millares 66 6 2" xfId="28702" xr:uid="{48283128-CD51-4F8B-AD70-A69D384102D8}"/>
    <cellStyle name="Millares 66 7" xfId="8855" xr:uid="{C22AEFBB-173B-4CF6-BD37-4C060E706A08}"/>
    <cellStyle name="Millares 66 7 2" xfId="30358" xr:uid="{0CD45318-530D-4FFC-BC21-1FBC8AF233EF}"/>
    <cellStyle name="Millares 66 8" xfId="15491" xr:uid="{9FD6E0A7-5F93-449F-A56C-786D45FF067D}"/>
    <cellStyle name="Millares 66 8 2" xfId="36994" xr:uid="{62A66F65-2C77-4C63-A17A-57D35DCD36F0}"/>
    <cellStyle name="Millares 66 9" xfId="22096" xr:uid="{89B22D46-C6DB-41ED-894D-36D66C299C76}"/>
    <cellStyle name="Millares 67" xfId="593" xr:uid="{B5DE7A39-F28F-4936-BC51-2D9FB5D39F17}"/>
    <cellStyle name="Millares 67 10" xfId="43604" xr:uid="{DF50C500-E1F2-42D1-B7A3-BF8CC958FFE9}"/>
    <cellStyle name="Millares 67 2" xfId="1541" xr:uid="{B1A01B6B-7204-4D24-ABD4-1C47B4F1A485}"/>
    <cellStyle name="Millares 67 2 2" xfId="4370" xr:uid="{3010F006-0CCE-4F9B-BC68-B32F61F15326}"/>
    <cellStyle name="Millares 67 2 2 2" xfId="12636" xr:uid="{303B656A-5210-48AE-AE88-5018812A5F46}"/>
    <cellStyle name="Millares 67 2 2 2 2" xfId="34139" xr:uid="{730A4C0A-3763-4EBB-B3F2-182458E798FC}"/>
    <cellStyle name="Millares 67 2 2 3" xfId="19271" xr:uid="{78541B63-70F4-4911-A67A-5B1A77A30BF8}"/>
    <cellStyle name="Millares 67 2 2 3 2" xfId="40774" xr:uid="{19CC1620-C63A-4C39-9DBE-1A8F5A99E631}"/>
    <cellStyle name="Millares 67 2 2 4" xfId="25876" xr:uid="{E18E75C8-74D9-4110-A5E7-C65F5E5F23D8}"/>
    <cellStyle name="Millares 67 2 2 5" xfId="47379" xr:uid="{0FEA4B51-B9E4-4939-B778-A15A16928BB9}"/>
    <cellStyle name="Millares 67 2 3" xfId="6509" xr:uid="{DFE22441-0FEF-4807-BB25-A3C2A9C1C686}"/>
    <cellStyle name="Millares 67 2 3 2" xfId="14775" xr:uid="{884420DA-FFDC-44B2-BF8B-25F8759EE86A}"/>
    <cellStyle name="Millares 67 2 3 2 2" xfId="36278" xr:uid="{E8705641-078D-454C-91B6-AFB19D5DD48F}"/>
    <cellStyle name="Millares 67 2 3 3" xfId="21410" xr:uid="{244A38E8-EB7A-46A2-94E8-083958EC0D60}"/>
    <cellStyle name="Millares 67 2 3 3 2" xfId="42913" xr:uid="{EB73504C-A2E6-40E0-8390-EEEE2C462F97}"/>
    <cellStyle name="Millares 67 2 3 4" xfId="28015" xr:uid="{55B79C3A-E7BB-48DA-BD04-0F3CAEC2B4AA}"/>
    <cellStyle name="Millares 67 2 3 5" xfId="49518" xr:uid="{EA7540DE-CFA2-43CE-B881-BFD2ED55F83D}"/>
    <cellStyle name="Millares 67 2 4" xfId="8150" xr:uid="{257E2C8C-CD4A-4F89-BB3E-096CC8A30903}"/>
    <cellStyle name="Millares 67 2 4 2" xfId="29653" xr:uid="{1CFEFB8F-58A1-464A-915D-EABE85008AB3}"/>
    <cellStyle name="Millares 67 2 5" xfId="9807" xr:uid="{261F8077-9E1E-4EBC-9C21-C7FB662DC8B0}"/>
    <cellStyle name="Millares 67 2 5 2" xfId="31310" xr:uid="{EE09FB1F-AF08-4C0B-B765-FD02392DE479}"/>
    <cellStyle name="Millares 67 2 6" xfId="16442" xr:uid="{61CC2B67-841A-476D-8EB7-4CEA19ACBA1C}"/>
    <cellStyle name="Millares 67 2 6 2" xfId="37945" xr:uid="{D9FBAD02-CA2E-48B5-A6AA-4C3ED143F10A}"/>
    <cellStyle name="Millares 67 2 7" xfId="23047" xr:uid="{48EACB53-7A2F-4A5C-919D-AD4FC882D336}"/>
    <cellStyle name="Millares 67 2 8" xfId="44550" xr:uid="{D17C2B4F-5904-4EE2-B4CF-0CBC54B0C947}"/>
    <cellStyle name="Millares 67 3" xfId="2228" xr:uid="{D3095C3D-9832-4A0A-AD62-76873D05BB6B}"/>
    <cellStyle name="Millares 67 3 2" xfId="10494" xr:uid="{25088632-17D7-4E8C-82E6-83CED9E8A8A3}"/>
    <cellStyle name="Millares 67 3 2 2" xfId="31997" xr:uid="{01E29167-873A-428B-8053-2830FB7F021F}"/>
    <cellStyle name="Millares 67 3 3" xfId="17129" xr:uid="{C674EE0D-6B13-4710-A4E2-6AD7BC62C0B3}"/>
    <cellStyle name="Millares 67 3 3 2" xfId="38632" xr:uid="{02106FCF-CB6C-4BC9-B5E0-00C9323C6E54}"/>
    <cellStyle name="Millares 67 3 4" xfId="23734" xr:uid="{16271B29-05C8-4DB3-981F-F7F4AAE77E2B}"/>
    <cellStyle name="Millares 67 3 5" xfId="45237" xr:uid="{79AF40CB-C37C-4710-8E7E-8246F5AB496B}"/>
    <cellStyle name="Millares 67 4" xfId="3424" xr:uid="{A1F6914D-0171-415F-A087-A8B403C2A66B}"/>
    <cellStyle name="Millares 67 4 2" xfId="11690" xr:uid="{0069D62F-654E-4ECF-8EC5-36ED273DAD47}"/>
    <cellStyle name="Millares 67 4 2 2" xfId="33193" xr:uid="{3990AC68-20AA-4743-8AB5-5BD2118F3E05}"/>
    <cellStyle name="Millares 67 4 3" xfId="18325" xr:uid="{DDB8D391-AFEE-4ABA-B610-E9705BBD9E7B}"/>
    <cellStyle name="Millares 67 4 3 2" xfId="39828" xr:uid="{8CF2C3FE-6E75-491B-9DB2-8A49066D345D}"/>
    <cellStyle name="Millares 67 4 4" xfId="24930" xr:uid="{C87CD384-D58E-4431-9F20-D4B378789C05}"/>
    <cellStyle name="Millares 67 4 5" xfId="46433" xr:uid="{5F9EA146-ED60-4495-B74B-5D1F627EC33E}"/>
    <cellStyle name="Millares 67 5" xfId="5563" xr:uid="{70E8515E-67F7-4428-A4D2-9778228BC9B5}"/>
    <cellStyle name="Millares 67 5 2" xfId="13829" xr:uid="{7C6F178F-F822-426B-A292-D0D089A3E61A}"/>
    <cellStyle name="Millares 67 5 2 2" xfId="35332" xr:uid="{99348449-0C06-467C-8BAB-3A32A42E9380}"/>
    <cellStyle name="Millares 67 5 3" xfId="20464" xr:uid="{65C46D79-6A3C-4F01-873D-986A034B0201}"/>
    <cellStyle name="Millares 67 5 3 2" xfId="41967" xr:uid="{3E71F67C-BD01-461A-A84F-61279486A537}"/>
    <cellStyle name="Millares 67 5 4" xfId="27069" xr:uid="{D16A0EAD-1FDF-4B10-8283-33C49C67D546}"/>
    <cellStyle name="Millares 67 5 5" xfId="48572" xr:uid="{DA5F867F-D94E-408C-8793-4590AD5C5FD3}"/>
    <cellStyle name="Millares 67 6" xfId="7204" xr:uid="{ADE0FF01-FB65-462F-8818-D058BDC6144A}"/>
    <cellStyle name="Millares 67 6 2" xfId="28707" xr:uid="{BE857544-7F55-4AAA-A490-9880416E4413}"/>
    <cellStyle name="Millares 67 7" xfId="8860" xr:uid="{0D26FBD5-3861-4207-8314-20F764730B34}"/>
    <cellStyle name="Millares 67 7 2" xfId="30363" xr:uid="{8CF174BE-3C4B-450A-9C28-8887169CA905}"/>
    <cellStyle name="Millares 67 8" xfId="15496" xr:uid="{C65A6833-F193-4E7A-8E8B-77CB6D8CD7E7}"/>
    <cellStyle name="Millares 67 8 2" xfId="36999" xr:uid="{2C4E5F95-8042-4694-BA06-AFF083FF862B}"/>
    <cellStyle name="Millares 67 9" xfId="22101" xr:uid="{175D1691-D323-49BE-8E93-B1ADD7AC18F2}"/>
    <cellStyle name="Millares 68" xfId="584" xr:uid="{5B54E8ED-1C8A-4D8B-BE77-E0B6D4C250F2}"/>
    <cellStyle name="Millares 68 10" xfId="43595" xr:uid="{72999168-8650-4BFC-BD5B-40D0C0E160B2}"/>
    <cellStyle name="Millares 68 2" xfId="1532" xr:uid="{40528A57-A999-4E07-9726-AE4FCD6984F1}"/>
    <cellStyle name="Millares 68 2 2" xfId="4361" xr:uid="{2DD007A4-6330-4367-AEEE-6E5969676DB9}"/>
    <cellStyle name="Millares 68 2 2 2" xfId="12627" xr:uid="{FBC5C9C1-3316-467C-AED4-9AC2488F58C1}"/>
    <cellStyle name="Millares 68 2 2 2 2" xfId="34130" xr:uid="{3A17EB14-22EA-4585-AE39-7EF1969D76E6}"/>
    <cellStyle name="Millares 68 2 2 3" xfId="19262" xr:uid="{41563111-C43D-41A5-8C8F-18BD8F0B0D06}"/>
    <cellStyle name="Millares 68 2 2 3 2" xfId="40765" xr:uid="{BD1EE022-4C9D-48EC-B9CD-A99F0F4248EB}"/>
    <cellStyle name="Millares 68 2 2 4" xfId="25867" xr:uid="{36828CE8-23A3-4738-875F-006A12BB2797}"/>
    <cellStyle name="Millares 68 2 2 5" xfId="47370" xr:uid="{95CCA0B4-2ED8-49DC-A07D-32E9CAAC2D14}"/>
    <cellStyle name="Millares 68 2 3" xfId="6500" xr:uid="{8C1D9069-79F6-4785-8851-53AD7395100D}"/>
    <cellStyle name="Millares 68 2 3 2" xfId="14766" xr:uid="{9E67F454-C675-42EF-B4C5-4348C2602C77}"/>
    <cellStyle name="Millares 68 2 3 2 2" xfId="36269" xr:uid="{FCA3E72D-C363-4928-AE34-493C39C9A2DD}"/>
    <cellStyle name="Millares 68 2 3 3" xfId="21401" xr:uid="{4EB897AB-A168-4017-8780-4B77B05D4D27}"/>
    <cellStyle name="Millares 68 2 3 3 2" xfId="42904" xr:uid="{10EC3C00-A757-4478-B2B4-C46D97748500}"/>
    <cellStyle name="Millares 68 2 3 4" xfId="28006" xr:uid="{92D2081F-24C5-40E8-A606-E361E34CE023}"/>
    <cellStyle name="Millares 68 2 3 5" xfId="49509" xr:uid="{1A0A17B0-67A8-4C91-ABB2-E1222A93A6DA}"/>
    <cellStyle name="Millares 68 2 4" xfId="8141" xr:uid="{BDED59C5-6AC7-49DC-9773-2307D1B50799}"/>
    <cellStyle name="Millares 68 2 4 2" xfId="29644" xr:uid="{3993D00F-0BE9-4A79-86D8-1B0169E3E957}"/>
    <cellStyle name="Millares 68 2 5" xfId="9798" xr:uid="{6C3C2B59-0CD4-41FB-AACC-8053E5E051BB}"/>
    <cellStyle name="Millares 68 2 5 2" xfId="31301" xr:uid="{8B744518-ECA3-468D-A3C5-24D128E35E40}"/>
    <cellStyle name="Millares 68 2 6" xfId="16433" xr:uid="{32207E34-D042-4F9E-9770-1CCAAE85D670}"/>
    <cellStyle name="Millares 68 2 6 2" xfId="37936" xr:uid="{1A670FBE-6D91-4081-BB1F-C57E54925CEB}"/>
    <cellStyle name="Millares 68 2 7" xfId="23038" xr:uid="{EA0FFF2B-CEF8-4062-BB51-95F40768D2B4}"/>
    <cellStyle name="Millares 68 2 8" xfId="44541" xr:uid="{B1299930-2C9D-4FF0-B113-C3FD0BD0E570}"/>
    <cellStyle name="Millares 68 3" xfId="2219" xr:uid="{EE495F4C-74CA-42C1-BED2-2AB2625DD3C5}"/>
    <cellStyle name="Millares 68 3 2" xfId="10485" xr:uid="{8BE76A3F-69FC-4ADF-ABAC-8E536462C82A}"/>
    <cellStyle name="Millares 68 3 2 2" xfId="31988" xr:uid="{E64B4DF5-EFE6-4B3F-88EC-A8B870ED8CA6}"/>
    <cellStyle name="Millares 68 3 3" xfId="17120" xr:uid="{6E59EF07-971F-492A-9AB6-F1E9DE27D714}"/>
    <cellStyle name="Millares 68 3 3 2" xfId="38623" xr:uid="{11C10CF5-B1E5-41A4-AA70-11DE069C68A6}"/>
    <cellStyle name="Millares 68 3 4" xfId="23725" xr:uid="{836D80E2-FF76-4E4E-A0A2-54A21783A345}"/>
    <cellStyle name="Millares 68 3 5" xfId="45228" xr:uid="{43CD625C-9209-4D76-8EFE-6A8160A044AB}"/>
    <cellStyle name="Millares 68 4" xfId="3415" xr:uid="{F6DBFD21-7F79-4ECE-B713-7905B7C6479B}"/>
    <cellStyle name="Millares 68 4 2" xfId="11681" xr:uid="{D2C966FD-1D07-4D1E-B5B6-7AE3741B932B}"/>
    <cellStyle name="Millares 68 4 2 2" xfId="33184" xr:uid="{4B01342B-BE38-44B3-852D-511BFEA8E41B}"/>
    <cellStyle name="Millares 68 4 3" xfId="18316" xr:uid="{ED50454F-277C-4A44-B138-00B6C0487935}"/>
    <cellStyle name="Millares 68 4 3 2" xfId="39819" xr:uid="{AE9A0421-6B84-4002-AEA7-11C6DE076F92}"/>
    <cellStyle name="Millares 68 4 4" xfId="24921" xr:uid="{01D30D2D-4BD0-4869-8280-C53ECA46AE50}"/>
    <cellStyle name="Millares 68 4 5" xfId="46424" xr:uid="{4F1215B2-B8FA-44DD-9B47-B4A3BA545A58}"/>
    <cellStyle name="Millares 68 5" xfId="5554" xr:uid="{F43C3825-45C7-4DCF-BEF9-D2791DC5CDDA}"/>
    <cellStyle name="Millares 68 5 2" xfId="13820" xr:uid="{19CE26B0-15B0-4248-AE4E-59013E7E2E9B}"/>
    <cellStyle name="Millares 68 5 2 2" xfId="35323" xr:uid="{55998322-7486-41F9-9A33-944F062D321A}"/>
    <cellStyle name="Millares 68 5 3" xfId="20455" xr:uid="{A80CCD95-401B-47C7-97EE-0DC16F7CAB73}"/>
    <cellStyle name="Millares 68 5 3 2" xfId="41958" xr:uid="{B0682D6C-E31C-4483-B2EE-CA5B9C2D3010}"/>
    <cellStyle name="Millares 68 5 4" xfId="27060" xr:uid="{C08EF548-A56C-4DA8-882A-A6C2DA1F7FC1}"/>
    <cellStyle name="Millares 68 5 5" xfId="48563" xr:uid="{17842BE8-6EBE-4646-91F1-37571F512E12}"/>
    <cellStyle name="Millares 68 6" xfId="7195" xr:uid="{77DE0DCD-C731-4C99-9F96-96A1CF8538DF}"/>
    <cellStyle name="Millares 68 6 2" xfId="28698" xr:uid="{87326FCB-5139-4CF6-89CE-79D83EDFF4E4}"/>
    <cellStyle name="Millares 68 7" xfId="8851" xr:uid="{955E2E9E-CEF7-4831-AC41-8C9EAE0E3C85}"/>
    <cellStyle name="Millares 68 7 2" xfId="30354" xr:uid="{03C6453A-B817-4D6E-AC78-A5FF590A99FC}"/>
    <cellStyle name="Millares 68 8" xfId="15487" xr:uid="{19A1EE0A-9F79-4FF7-BAF5-9415D0A7F589}"/>
    <cellStyle name="Millares 68 8 2" xfId="36990" xr:uid="{542A2E75-E308-49A0-B7A1-B579677C21AB}"/>
    <cellStyle name="Millares 68 9" xfId="22092" xr:uid="{EC75202B-1FE1-4C9B-A189-4C0640A84807}"/>
    <cellStyle name="Millares 69" xfId="596" xr:uid="{3C795F8E-D4DE-4A66-8427-265C2DFA94DB}"/>
    <cellStyle name="Millares 69 10" xfId="43607" xr:uid="{59BAEB9F-EA20-4CF5-8723-5F186B3EA58B}"/>
    <cellStyle name="Millares 69 2" xfId="1544" xr:uid="{74913D91-E0C8-410D-A544-65597BB7E2D6}"/>
    <cellStyle name="Millares 69 2 2" xfId="4373" xr:uid="{36177C11-02CF-47FD-B8BB-382C3DD8F2B8}"/>
    <cellStyle name="Millares 69 2 2 2" xfId="12639" xr:uid="{9E83D648-48F2-4678-978D-511EDEC430ED}"/>
    <cellStyle name="Millares 69 2 2 2 2" xfId="34142" xr:uid="{8A3A5EBD-4EB8-4044-88AB-1266AAC348B4}"/>
    <cellStyle name="Millares 69 2 2 3" xfId="19274" xr:uid="{1FE2DB7A-BCD8-4DDE-80E0-545336EECA59}"/>
    <cellStyle name="Millares 69 2 2 3 2" xfId="40777" xr:uid="{023C8744-0CB5-43F0-9575-55442EC1DDFD}"/>
    <cellStyle name="Millares 69 2 2 4" xfId="25879" xr:uid="{AF89599D-66ED-4035-A028-F2D778E84C8E}"/>
    <cellStyle name="Millares 69 2 2 5" xfId="47382" xr:uid="{DC722411-82C1-4327-9D60-5F45136DE4DD}"/>
    <cellStyle name="Millares 69 2 3" xfId="6512" xr:uid="{6E01862B-55E0-45C8-B371-1ABF3762B8ED}"/>
    <cellStyle name="Millares 69 2 3 2" xfId="14778" xr:uid="{9E7A13F3-EC87-4EAC-9434-7A384AD9E817}"/>
    <cellStyle name="Millares 69 2 3 2 2" xfId="36281" xr:uid="{F4576219-ADF3-4C79-8133-FBB4916E48C7}"/>
    <cellStyle name="Millares 69 2 3 3" xfId="21413" xr:uid="{6319C6A7-138C-4E70-A097-5F78035BF96F}"/>
    <cellStyle name="Millares 69 2 3 3 2" xfId="42916" xr:uid="{4EC6E7D7-8299-4267-B23C-B336516F6BDD}"/>
    <cellStyle name="Millares 69 2 3 4" xfId="28018" xr:uid="{A1C50956-BADC-4F31-B92D-603C42B21C58}"/>
    <cellStyle name="Millares 69 2 3 5" xfId="49521" xr:uid="{5A1BB807-8997-49FA-99BF-245532FA4D7B}"/>
    <cellStyle name="Millares 69 2 4" xfId="8153" xr:uid="{19AAD3E1-79CE-485C-950C-2BF1B9F91505}"/>
    <cellStyle name="Millares 69 2 4 2" xfId="29656" xr:uid="{B1BFD889-CD8B-40A8-A9C5-46B0703EEB71}"/>
    <cellStyle name="Millares 69 2 5" xfId="9810" xr:uid="{03829C7B-51AE-496F-B03F-D76D07E7230D}"/>
    <cellStyle name="Millares 69 2 5 2" xfId="31313" xr:uid="{D16EA6D6-B1A6-4454-9E9F-913C541BD15D}"/>
    <cellStyle name="Millares 69 2 6" xfId="16445" xr:uid="{A35A9D3C-D806-46D4-B8A4-FD0B0F55197E}"/>
    <cellStyle name="Millares 69 2 6 2" xfId="37948" xr:uid="{A5F27D42-B9D6-426D-8BE0-82F370697A52}"/>
    <cellStyle name="Millares 69 2 7" xfId="23050" xr:uid="{F32A8E83-1FED-4B7E-BD65-148F4C375C4F}"/>
    <cellStyle name="Millares 69 2 8" xfId="44553" xr:uid="{6229E649-1654-4957-A55B-3C333E120694}"/>
    <cellStyle name="Millares 69 3" xfId="2231" xr:uid="{934D1264-BE9F-4D29-A5D8-C48A81F2BC98}"/>
    <cellStyle name="Millares 69 3 2" xfId="10497" xr:uid="{6AB80948-A8AB-490B-B9FA-0C106A19991D}"/>
    <cellStyle name="Millares 69 3 2 2" xfId="32000" xr:uid="{60CF3547-5D74-4ADE-9948-68C1A14B90E4}"/>
    <cellStyle name="Millares 69 3 3" xfId="17132" xr:uid="{BD3B4556-3353-4A9E-97D5-FA3C2F6B1AC8}"/>
    <cellStyle name="Millares 69 3 3 2" xfId="38635" xr:uid="{6A4D2364-5DC6-434B-80BB-789B0E5C964E}"/>
    <cellStyle name="Millares 69 3 4" xfId="23737" xr:uid="{E9F92463-BFEF-4514-9912-E460B0634A25}"/>
    <cellStyle name="Millares 69 3 5" xfId="45240" xr:uid="{7B775F9E-07B9-4881-AD82-525135C34C0C}"/>
    <cellStyle name="Millares 69 4" xfId="3427" xr:uid="{DB1FEC62-7236-4CCB-B889-D699D90CC288}"/>
    <cellStyle name="Millares 69 4 2" xfId="11693" xr:uid="{E2072726-916C-4A55-B8DE-00EF520745B7}"/>
    <cellStyle name="Millares 69 4 2 2" xfId="33196" xr:uid="{F359588A-455E-4E0B-9A78-8F9C1DFA9C9C}"/>
    <cellStyle name="Millares 69 4 3" xfId="18328" xr:uid="{40373528-3387-4910-BDDF-C0B00BA6348F}"/>
    <cellStyle name="Millares 69 4 3 2" xfId="39831" xr:uid="{F95C29AD-6A59-4F61-8CE2-526F2FCEFAC8}"/>
    <cellStyle name="Millares 69 4 4" xfId="24933" xr:uid="{D2F046F1-1B7B-4FB7-897D-2B78DDB7861B}"/>
    <cellStyle name="Millares 69 4 5" xfId="46436" xr:uid="{37290D55-7EE7-470E-B9C7-628D427A41C6}"/>
    <cellStyle name="Millares 69 5" xfId="5566" xr:uid="{3273B663-D6B0-4DBA-919F-7A5395241869}"/>
    <cellStyle name="Millares 69 5 2" xfId="13832" xr:uid="{DDF02D96-F9DF-4D2C-9F53-8F4FCE1185BF}"/>
    <cellStyle name="Millares 69 5 2 2" xfId="35335" xr:uid="{C49F4BFD-DDBC-46AF-9DE0-4BE7A2156037}"/>
    <cellStyle name="Millares 69 5 3" xfId="20467" xr:uid="{8E82AFC8-8389-42E2-8CB3-F4BC32F1B2BF}"/>
    <cellStyle name="Millares 69 5 3 2" xfId="41970" xr:uid="{B6322015-1185-4CDB-9A2E-43A578943178}"/>
    <cellStyle name="Millares 69 5 4" xfId="27072" xr:uid="{3F0E023E-35BE-4342-9DE5-CA0CE3600E1E}"/>
    <cellStyle name="Millares 69 5 5" xfId="48575" xr:uid="{CC671A12-6510-4BDA-8188-1350DCC17020}"/>
    <cellStyle name="Millares 69 6" xfId="7207" xr:uid="{C9021B94-DEF4-49CF-B294-7B42174AD4CB}"/>
    <cellStyle name="Millares 69 6 2" xfId="28710" xr:uid="{3F0BDBB0-67D0-49B9-92BA-ECC82D9F1C6E}"/>
    <cellStyle name="Millares 69 7" xfId="8863" xr:uid="{AB0B2AA0-7BAA-423C-8C36-C480D751D3ED}"/>
    <cellStyle name="Millares 69 7 2" xfId="30366" xr:uid="{C542330F-BFC6-4C57-9DF7-4CAF0C4F7305}"/>
    <cellStyle name="Millares 69 8" xfId="15499" xr:uid="{03674F93-16D5-4853-BEF9-C08AD30FF630}"/>
    <cellStyle name="Millares 69 8 2" xfId="37002" xr:uid="{C85DEB29-87E9-4F01-BD81-4951F628024C}"/>
    <cellStyle name="Millares 69 9" xfId="22104" xr:uid="{8DBAFC06-947D-49B2-8758-03DE43344EC3}"/>
    <cellStyle name="Millares 7" xfId="98" xr:uid="{E937CD94-2E5A-4492-8F0F-71EFF5078CBB}"/>
    <cellStyle name="Millares 7 3" xfId="194" xr:uid="{E304CEAE-6F7C-43BB-B480-7EFFA13246EC}"/>
    <cellStyle name="Millares 7 4" xfId="177" xr:uid="{F79DC1D2-3125-46C7-B1D0-BEDF6EE1BC11}"/>
    <cellStyle name="Millares 7 4 10" xfId="3078" xr:uid="{6CCFEB79-7007-4876-BB57-2F26775857A0}"/>
    <cellStyle name="Millares 7 4 10 2" xfId="11344" xr:uid="{39F6728E-6576-45A0-A113-43B2EEB72064}"/>
    <cellStyle name="Millares 7 4 10 2 2" xfId="32847" xr:uid="{228EAEB1-8B7B-4C97-94F0-E7C345DE68CB}"/>
    <cellStyle name="Millares 7 4 10 3" xfId="17979" xr:uid="{B29DE009-4B84-455C-A4E1-AA4F1EA888C4}"/>
    <cellStyle name="Millares 7 4 10 3 2" xfId="39482" xr:uid="{B294455A-1548-4A13-B909-54566B2960D3}"/>
    <cellStyle name="Millares 7 4 10 4" xfId="24584" xr:uid="{B4ACFDD8-B48D-45EB-BBCB-B42DA5991813}"/>
    <cellStyle name="Millares 7 4 10 5" xfId="46087" xr:uid="{98A379D4-6E64-4508-BD65-240D7D4073BD}"/>
    <cellStyle name="Millares 7 4 11" xfId="4713" xr:uid="{0BB62727-6CA9-46D1-8989-4C11175C37D6}"/>
    <cellStyle name="Millares 7 4 11 2" xfId="12979" xr:uid="{0FF3EF7C-3D48-420A-BF5B-07A0A4DE8A98}"/>
    <cellStyle name="Millares 7 4 11 2 2" xfId="34482" xr:uid="{8EC72D05-8223-4A70-A38E-67BF7665F1C0}"/>
    <cellStyle name="Millares 7 4 11 3" xfId="19614" xr:uid="{CC814E05-42F3-4490-B0B2-B8E2C683C784}"/>
    <cellStyle name="Millares 7 4 11 3 2" xfId="41117" xr:uid="{741CADED-9EA2-4445-94F7-D94105DEED26}"/>
    <cellStyle name="Millares 7 4 11 4" xfId="26219" xr:uid="{3782238B-3763-4543-BC8C-38DAD69FB52F}"/>
    <cellStyle name="Millares 7 4 11 5" xfId="47722" xr:uid="{B58D6AFC-3664-4AB1-BA44-37FBE40D48C4}"/>
    <cellStyle name="Millares 7 4 12" xfId="5216" xr:uid="{76EC5A64-898A-4E94-9006-5B2AB8EBBEDE}"/>
    <cellStyle name="Millares 7 4 12 2" xfId="13482" xr:uid="{BCB535A8-17B3-4C2A-91CA-BAE8F3549BFF}"/>
    <cellStyle name="Millares 7 4 12 2 2" xfId="34985" xr:uid="{8E8905E4-84CC-4084-8EC1-BAA9B277983C}"/>
    <cellStyle name="Millares 7 4 12 3" xfId="20117" xr:uid="{16F0DE37-4455-466A-B0E5-4EE3A308808E}"/>
    <cellStyle name="Millares 7 4 12 3 2" xfId="41620" xr:uid="{BE838DD5-881A-4D53-A021-959FEBFCEA04}"/>
    <cellStyle name="Millares 7 4 12 4" xfId="26722" xr:uid="{031D6AFE-03BB-4782-8043-7ACD507BFCBB}"/>
    <cellStyle name="Millares 7 4 12 5" xfId="48225" xr:uid="{222E6148-E72C-4244-B3B8-DA52BD217B69}"/>
    <cellStyle name="Millares 7 4 13" xfId="6857" xr:uid="{5FE729BE-D7A4-46C7-9260-B14A44D1ECFA}"/>
    <cellStyle name="Millares 7 4 13 2" xfId="28360" xr:uid="{6EC8954A-09DB-4DBB-AED2-ADAA0BCE8B20}"/>
    <cellStyle name="Millares 7 4 14" xfId="8511" xr:uid="{D75021D7-CD9C-4F17-8A5D-460A6E5751BC}"/>
    <cellStyle name="Millares 7 4 14 2" xfId="30014" xr:uid="{3DD7EBAD-EAA9-47D6-9249-089A74E7DC1E}"/>
    <cellStyle name="Millares 7 4 15" xfId="15150" xr:uid="{88B894B0-C16D-42C3-A7F8-17BA4924007F}"/>
    <cellStyle name="Millares 7 4 15 2" xfId="36653" xr:uid="{707A1FC6-1C19-4B79-BE67-B2D4324FA7B4}"/>
    <cellStyle name="Millares 7 4 16" xfId="21755" xr:uid="{AF000665-B975-4ABC-98A3-C433905CDDCA}"/>
    <cellStyle name="Millares 7 4 17" xfId="43258" xr:uid="{8774AC93-5572-4E45-8F4C-44931023325F}"/>
    <cellStyle name="Millares 7 4 2" xfId="189" xr:uid="{7EA10D1D-C7F0-4184-884C-AC328C8347DA}"/>
    <cellStyle name="Millares 7 4 3" xfId="508" xr:uid="{09FC3CBA-C461-4F3A-B47E-771F1D73244C}"/>
    <cellStyle name="Millares 7 4 3 10" xfId="7119" xr:uid="{B5E8B86D-ABC4-46E3-BE1C-D4B43294372C}"/>
    <cellStyle name="Millares 7 4 3 10 2" xfId="28622" xr:uid="{8BB1A40D-95C6-4DB0-887E-27D97D0899FA}"/>
    <cellStyle name="Millares 7 4 3 11" xfId="8775" xr:uid="{5EEC1600-4C4A-44EE-B211-DB512A8A8145}"/>
    <cellStyle name="Millares 7 4 3 11 2" xfId="30278" xr:uid="{AE793367-2D62-4226-ADFD-8BCACBF000F6}"/>
    <cellStyle name="Millares 7 4 3 12" xfId="15411" xr:uid="{B143E84B-FD28-4449-BA4F-3FE0D1C6ED40}"/>
    <cellStyle name="Millares 7 4 3 12 2" xfId="36914" xr:uid="{93853FAB-23EB-4106-8900-C7BFC3768628}"/>
    <cellStyle name="Millares 7 4 3 13" xfId="22016" xr:uid="{DA768409-A2B7-437D-B77B-0C9678528D33}"/>
    <cellStyle name="Millares 7 4 3 14" xfId="43519" xr:uid="{B2CA95F1-75C2-44C9-8301-FC4072C32BFF}"/>
    <cellStyle name="Millares 7 4 3 2" xfId="790" xr:uid="{557668AD-5C91-4F65-BBFF-302A34F8AF22}"/>
    <cellStyle name="Millares 7 4 3 2 10" xfId="15691" xr:uid="{18F164D5-9268-438E-B1EC-D2ECF2041D8D}"/>
    <cellStyle name="Millares 7 4 3 2 10 2" xfId="37194" xr:uid="{34BC4C6D-8A0D-49E6-8C09-956CC854D33A}"/>
    <cellStyle name="Millares 7 4 3 2 11" xfId="22296" xr:uid="{956ED85D-949D-48C4-83DF-7EDFACD25C3B}"/>
    <cellStyle name="Millares 7 4 3 2 12" xfId="43799" xr:uid="{DB954A0C-0EEB-4FA2-B408-D371000C36CC}"/>
    <cellStyle name="Millares 7 4 3 2 2" xfId="1736" xr:uid="{1C0B565D-5489-460F-97BA-5736E18030ED}"/>
    <cellStyle name="Millares 7 4 3 2 2 2" xfId="4565" xr:uid="{28F20B4F-4819-41D3-8E7C-A979FE87F9D1}"/>
    <cellStyle name="Millares 7 4 3 2 2 2 2" xfId="12831" xr:uid="{3577A2B6-B172-4901-801F-267FE64835CE}"/>
    <cellStyle name="Millares 7 4 3 2 2 2 2 2" xfId="34334" xr:uid="{7956274A-B0A8-447C-BBC8-AAE64CE665A5}"/>
    <cellStyle name="Millares 7 4 3 2 2 2 3" xfId="19466" xr:uid="{B8C563D5-2E1E-45D7-A6EC-33B2550A762A}"/>
    <cellStyle name="Millares 7 4 3 2 2 2 3 2" xfId="40969" xr:uid="{86F2AA89-768F-4017-8C16-39A3D7E54B87}"/>
    <cellStyle name="Millares 7 4 3 2 2 2 4" xfId="26071" xr:uid="{0F41311E-458B-478A-94C3-6D247FA2D191}"/>
    <cellStyle name="Millares 7 4 3 2 2 2 5" xfId="47574" xr:uid="{C3AB9971-4B51-4DD9-B374-D7B61A751907}"/>
    <cellStyle name="Millares 7 4 3 2 2 3" xfId="6704" xr:uid="{DBDBB2BC-3DAE-482F-AA10-96E82F2417D6}"/>
    <cellStyle name="Millares 7 4 3 2 2 3 2" xfId="14970" xr:uid="{AE229DFC-BFF0-41D5-809E-3AB3CB0C2DC9}"/>
    <cellStyle name="Millares 7 4 3 2 2 3 2 2" xfId="36473" xr:uid="{D2D724A4-4A0A-4986-B2D5-700B79A195DF}"/>
    <cellStyle name="Millares 7 4 3 2 2 3 3" xfId="21605" xr:uid="{C71C57F2-74C2-4F7B-B3B7-B87BE31EE3C0}"/>
    <cellStyle name="Millares 7 4 3 2 2 3 3 2" xfId="43108" xr:uid="{E572359E-A886-4973-ADA4-EBC8163BD3E6}"/>
    <cellStyle name="Millares 7 4 3 2 2 3 4" xfId="28210" xr:uid="{620A3A6B-25F2-42C3-A4CE-4095EA3F20AF}"/>
    <cellStyle name="Millares 7 4 3 2 2 3 5" xfId="49713" xr:uid="{DD9B6D66-000F-4D31-AFFE-E0A253E0EE0A}"/>
    <cellStyle name="Millares 7 4 3 2 2 4" xfId="8345" xr:uid="{D7236980-9676-4FCC-9FC9-01F8CEBA20BE}"/>
    <cellStyle name="Millares 7 4 3 2 2 4 2" xfId="29848" xr:uid="{ACF24C5A-AEBA-40E7-862D-70EB6C3D3A88}"/>
    <cellStyle name="Millares 7 4 3 2 2 5" xfId="10002" xr:uid="{D4F73102-4409-4816-9712-B776EDDBBBB9}"/>
    <cellStyle name="Millares 7 4 3 2 2 5 2" xfId="31505" xr:uid="{188C9FF6-E377-412A-A741-C22EA12F6690}"/>
    <cellStyle name="Millares 7 4 3 2 2 6" xfId="16637" xr:uid="{4F8B27EC-E78B-4908-A1BE-8B55BBF2E3A3}"/>
    <cellStyle name="Millares 7 4 3 2 2 6 2" xfId="38140" xr:uid="{1DC08E00-838A-4A14-847D-4B40BB651A48}"/>
    <cellStyle name="Millares 7 4 3 2 2 7" xfId="23242" xr:uid="{B1C17134-3C4E-4D92-961B-0E20FC9B9717}"/>
    <cellStyle name="Millares 7 4 3 2 2 8" xfId="44745" xr:uid="{61C82F91-8560-455E-8DAE-07451E4E660D}"/>
    <cellStyle name="Millares 7 4 3 2 3" xfId="2423" xr:uid="{BD1CA63C-C21B-4B69-B319-ECB19F7CD3ED}"/>
    <cellStyle name="Millares 7 4 3 2 3 2" xfId="10689" xr:uid="{81DB415C-B56F-44F1-B85B-4363268A9CEE}"/>
    <cellStyle name="Millares 7 4 3 2 3 2 2" xfId="32192" xr:uid="{C023EA9F-409A-42B6-8F1A-14F09A7C77CC}"/>
    <cellStyle name="Millares 7 4 3 2 3 3" xfId="17324" xr:uid="{75CA143A-9CA3-4FBF-8C2D-4CB09BA6F449}"/>
    <cellStyle name="Millares 7 4 3 2 3 3 2" xfId="38827" xr:uid="{86355718-76B8-4A67-A2C0-B897148559CA}"/>
    <cellStyle name="Millares 7 4 3 2 3 4" xfId="23929" xr:uid="{711A7416-6031-4428-A018-E1C67A681E51}"/>
    <cellStyle name="Millares 7 4 3 2 3 5" xfId="45432" xr:uid="{14DB1BF5-EA55-410C-9893-14102871D714}"/>
    <cellStyle name="Millares 7 4 3 2 4" xfId="2940" xr:uid="{E26F087C-AFCD-4A92-85B6-B37EEB982CD6}"/>
    <cellStyle name="Millares 7 4 3 2 4 2" xfId="11206" xr:uid="{DC0EFE82-8286-4E84-B8B6-786FE4E0FD50}"/>
    <cellStyle name="Millares 7 4 3 2 4 2 2" xfId="32709" xr:uid="{CA933DFC-83E9-4D84-9262-723C780C9B0A}"/>
    <cellStyle name="Millares 7 4 3 2 4 3" xfId="17841" xr:uid="{F4B20FAA-339F-4F04-991A-2F00AF04F10F}"/>
    <cellStyle name="Millares 7 4 3 2 4 3 2" xfId="39344" xr:uid="{D219326B-C322-4B36-BA2C-C829C61D9FA4}"/>
    <cellStyle name="Millares 7 4 3 2 4 4" xfId="24446" xr:uid="{C6775845-C70A-4FA1-BE81-D9C8612FEA74}"/>
    <cellStyle name="Millares 7 4 3 2 4 5" xfId="45949" xr:uid="{A5016A87-88D5-460D-8FC6-EB79F9AF6B23}"/>
    <cellStyle name="Millares 7 4 3 2 5" xfId="3619" xr:uid="{CCB04ADD-112E-409B-ABFF-F3A37D9182CC}"/>
    <cellStyle name="Millares 7 4 3 2 5 2" xfId="11885" xr:uid="{24893356-31E8-47AB-8652-ADF773ABE19B}"/>
    <cellStyle name="Millares 7 4 3 2 5 2 2" xfId="33388" xr:uid="{E9856B8A-4F59-4A9C-A065-DC491AB99FF9}"/>
    <cellStyle name="Millares 7 4 3 2 5 3" xfId="18520" xr:uid="{8649EA9F-DC79-4950-86F8-A55B1B24F867}"/>
    <cellStyle name="Millares 7 4 3 2 5 3 2" xfId="40023" xr:uid="{DEBBF52D-B5A3-4FF0-8518-C35975C18662}"/>
    <cellStyle name="Millares 7 4 3 2 5 4" xfId="25125" xr:uid="{D11C0605-C1B2-471E-B4E4-07E13309F3A5}"/>
    <cellStyle name="Millares 7 4 3 2 5 5" xfId="46628" xr:uid="{F94510B4-F03C-47BF-9382-33699A7E605E}"/>
    <cellStyle name="Millares 7 4 3 2 6" xfId="5084" xr:uid="{AE363F0F-0B63-48BD-9910-23BE75A6B31E}"/>
    <cellStyle name="Millares 7 4 3 2 6 2" xfId="13350" xr:uid="{C2A162E2-F7C3-4DF8-B7EB-5343584C0397}"/>
    <cellStyle name="Millares 7 4 3 2 6 2 2" xfId="34853" xr:uid="{77B06F11-E780-4A36-B9BB-9884292437FF}"/>
    <cellStyle name="Millares 7 4 3 2 6 3" xfId="19985" xr:uid="{09E987FD-BAED-40C2-8068-66ED031ED516}"/>
    <cellStyle name="Millares 7 4 3 2 6 3 2" xfId="41488" xr:uid="{501F531D-9D94-4DA9-A8E8-92D1BEF64F2D}"/>
    <cellStyle name="Millares 7 4 3 2 6 4" xfId="26590" xr:uid="{228C9401-46ED-4BC3-98F2-3F6D1328F401}"/>
    <cellStyle name="Millares 7 4 3 2 6 5" xfId="48093" xr:uid="{EF07546E-6397-489B-BE29-473A583DBE3B}"/>
    <cellStyle name="Millares 7 4 3 2 7" xfId="5758" xr:uid="{E808667D-A19E-4984-9A21-BD9A93457567}"/>
    <cellStyle name="Millares 7 4 3 2 7 2" xfId="14024" xr:uid="{B4C61521-D68E-46FA-9DC9-F49AE5D4F0F1}"/>
    <cellStyle name="Millares 7 4 3 2 7 2 2" xfId="35527" xr:uid="{D7DDF46D-5779-4534-93F1-2CB4EEAFC2A3}"/>
    <cellStyle name="Millares 7 4 3 2 7 3" xfId="20659" xr:uid="{23D02AC6-3441-4CBF-A352-9A2F4669ECA5}"/>
    <cellStyle name="Millares 7 4 3 2 7 3 2" xfId="42162" xr:uid="{9E580201-026B-43EE-BB85-AB92EDD6462D}"/>
    <cellStyle name="Millares 7 4 3 2 7 4" xfId="27264" xr:uid="{D52BFBF1-1CBA-449E-A186-6134B5789B27}"/>
    <cellStyle name="Millares 7 4 3 2 7 5" xfId="48767" xr:uid="{4308A15E-712B-407C-95AC-DD44D79F4787}"/>
    <cellStyle name="Millares 7 4 3 2 8" xfId="7399" xr:uid="{EB430E09-035D-46B2-BEDA-501649C448F9}"/>
    <cellStyle name="Millares 7 4 3 2 8 2" xfId="28902" xr:uid="{724D20EF-B826-4C41-9DC6-46B80F8404DB}"/>
    <cellStyle name="Millares 7 4 3 2 9" xfId="9056" xr:uid="{89221342-BB81-470A-BB7C-32A5AE751DEB}"/>
    <cellStyle name="Millares 7 4 3 2 9 2" xfId="30559" xr:uid="{BEFD4419-EF61-4FDA-8D13-AE4F7ABFACDD}"/>
    <cellStyle name="Millares 7 4 3 3" xfId="1060" xr:uid="{5E26042E-999A-4ED7-8A23-B030AA32C488}"/>
    <cellStyle name="Millares 7 4 3 3 2" xfId="3889" xr:uid="{2D40EE3A-BEFD-440E-9E98-2D5DB88471B4}"/>
    <cellStyle name="Millares 7 4 3 3 2 2" xfId="12155" xr:uid="{509B036F-FC2F-48E6-A879-590B6BB0127C}"/>
    <cellStyle name="Millares 7 4 3 3 2 2 2" xfId="33658" xr:uid="{6B30C8BE-077F-4C41-8E72-9A7FEDF68284}"/>
    <cellStyle name="Millares 7 4 3 3 2 3" xfId="18790" xr:uid="{8E1EDD6E-7117-42B5-AE73-07E3C3822F8B}"/>
    <cellStyle name="Millares 7 4 3 3 2 3 2" xfId="40293" xr:uid="{F2F233B6-221C-48BE-B6D7-F9FBB5A4724D}"/>
    <cellStyle name="Millares 7 4 3 3 2 4" xfId="25395" xr:uid="{E1E9C71D-1F51-4397-97C1-C4BD9EE27117}"/>
    <cellStyle name="Millares 7 4 3 3 2 5" xfId="46898" xr:uid="{15B5259A-FAEE-4EE9-BDE7-18827D9E554C}"/>
    <cellStyle name="Millares 7 4 3 3 3" xfId="6028" xr:uid="{2E028916-9E8C-4037-8347-C54B34346A82}"/>
    <cellStyle name="Millares 7 4 3 3 3 2" xfId="14294" xr:uid="{9857D5EA-D09C-4728-88F5-C16D7DC526CC}"/>
    <cellStyle name="Millares 7 4 3 3 3 2 2" xfId="35797" xr:uid="{0FB323A2-C554-4840-A568-8C481774CD12}"/>
    <cellStyle name="Millares 7 4 3 3 3 3" xfId="20929" xr:uid="{F2305283-13AA-4A80-A43A-814E2E2384C7}"/>
    <cellStyle name="Millares 7 4 3 3 3 3 2" xfId="42432" xr:uid="{9D047EB1-9429-4C2A-B10C-4FF5BD81441D}"/>
    <cellStyle name="Millares 7 4 3 3 3 4" xfId="27534" xr:uid="{DBDD1D3D-9798-49BB-8392-2536DB94FA29}"/>
    <cellStyle name="Millares 7 4 3 3 3 5" xfId="49037" xr:uid="{A6817DCF-C5DC-439A-88A2-45F9E0B42F0A}"/>
    <cellStyle name="Millares 7 4 3 3 4" xfId="7669" xr:uid="{D7B4ED8F-754E-462F-B2D4-CFA594FFBCE8}"/>
    <cellStyle name="Millares 7 4 3 3 4 2" xfId="29172" xr:uid="{DD72161E-6336-47A2-8575-A8362157EFBD}"/>
    <cellStyle name="Millares 7 4 3 3 5" xfId="9326" xr:uid="{B7FECC46-4A96-48FB-8CA2-264CE3386053}"/>
    <cellStyle name="Millares 7 4 3 3 5 2" xfId="30829" xr:uid="{E2A16A57-BCB5-4C03-ACD7-DBC34D340813}"/>
    <cellStyle name="Millares 7 4 3 3 6" xfId="15961" xr:uid="{ACD6D84F-9034-4A50-B71F-7C3A3F4FD7CD}"/>
    <cellStyle name="Millares 7 4 3 3 6 2" xfId="37464" xr:uid="{D8A5F138-C076-48C8-921C-21AE79D997BF}"/>
    <cellStyle name="Millares 7 4 3 3 7" xfId="22566" xr:uid="{E5AF861C-91EF-4513-980A-6B6E35FA8360}"/>
    <cellStyle name="Millares 7 4 3 3 8" xfId="44069" xr:uid="{3D1580B4-8978-4A93-AA54-B55E6EE4DC36}"/>
    <cellStyle name="Millares 7 4 3 4" xfId="1456" xr:uid="{A495AB1A-31E4-4F7F-B955-3197950DCC3F}"/>
    <cellStyle name="Millares 7 4 3 4 2" xfId="4285" xr:uid="{DCF89335-0F81-4B12-BA66-81282DC0C27B}"/>
    <cellStyle name="Millares 7 4 3 4 2 2" xfId="12551" xr:uid="{3FC3460C-756F-47D3-B115-C96CF45571C8}"/>
    <cellStyle name="Millares 7 4 3 4 2 2 2" xfId="34054" xr:uid="{30677A86-7D6E-40CD-8182-6B1121B0ADC8}"/>
    <cellStyle name="Millares 7 4 3 4 2 3" xfId="19186" xr:uid="{39705149-990C-4AA4-83A8-3A072671AD2E}"/>
    <cellStyle name="Millares 7 4 3 4 2 3 2" xfId="40689" xr:uid="{EE863619-469D-4BF7-9B43-C1873210997F}"/>
    <cellStyle name="Millares 7 4 3 4 2 4" xfId="25791" xr:uid="{B8CD4023-890D-4886-AA80-A55FF0AE14D0}"/>
    <cellStyle name="Millares 7 4 3 4 2 5" xfId="47294" xr:uid="{7A0D6425-CDBA-4106-B391-5BBEE418B094}"/>
    <cellStyle name="Millares 7 4 3 4 3" xfId="6424" xr:uid="{7E1E2C3C-35A5-4162-9595-01B9B4E0B658}"/>
    <cellStyle name="Millares 7 4 3 4 3 2" xfId="14690" xr:uid="{B5B91704-6F98-4295-927C-013C91708BDC}"/>
    <cellStyle name="Millares 7 4 3 4 3 2 2" xfId="36193" xr:uid="{2481B5F5-DC06-46FE-837D-C21CD284E231}"/>
    <cellStyle name="Millares 7 4 3 4 3 3" xfId="21325" xr:uid="{E8936E08-91C0-4A5C-866C-097BBFA50CC7}"/>
    <cellStyle name="Millares 7 4 3 4 3 3 2" xfId="42828" xr:uid="{2E7017F6-D023-446F-AF91-D81D8B6B9ED5}"/>
    <cellStyle name="Millares 7 4 3 4 3 4" xfId="27930" xr:uid="{C7462B04-5C03-48F8-BA30-5E85AE0B33F1}"/>
    <cellStyle name="Millares 7 4 3 4 3 5" xfId="49433" xr:uid="{6D830D35-E3AF-4D30-9991-44C8FA0E1FB9}"/>
    <cellStyle name="Millares 7 4 3 4 4" xfId="8065" xr:uid="{FEB8911B-6928-4FAE-94AB-18186C2B9A0A}"/>
    <cellStyle name="Millares 7 4 3 4 4 2" xfId="29568" xr:uid="{1F49C7A4-3244-412C-98BA-64B5183A2D06}"/>
    <cellStyle name="Millares 7 4 3 4 5" xfId="9722" xr:uid="{E06DE3BE-7214-4B7F-8AFA-E8C034459368}"/>
    <cellStyle name="Millares 7 4 3 4 5 2" xfId="31225" xr:uid="{0B592994-BED8-4C1E-9129-F8547189C908}"/>
    <cellStyle name="Millares 7 4 3 4 6" xfId="16357" xr:uid="{999B570D-FB65-4350-9A5D-A2B20B89653D}"/>
    <cellStyle name="Millares 7 4 3 4 6 2" xfId="37860" xr:uid="{99D1D02B-B0E0-4892-B16E-75AC1721A16A}"/>
    <cellStyle name="Millares 7 4 3 4 7" xfId="22962" xr:uid="{23710258-E120-414C-95C4-2352CDAE4537}"/>
    <cellStyle name="Millares 7 4 3 4 8" xfId="44465" xr:uid="{FC952B83-EF69-407A-A8AD-99A78F139F59}"/>
    <cellStyle name="Millares 7 4 3 5" xfId="2143" xr:uid="{1CCBC681-BADD-4CC4-BEBE-3F0A0D7F7FCB}"/>
    <cellStyle name="Millares 7 4 3 5 2" xfId="10409" xr:uid="{A883F79C-0E37-4DB4-B674-229827B53F43}"/>
    <cellStyle name="Millares 7 4 3 5 2 2" xfId="31912" xr:uid="{4D217174-96E2-417A-8BD5-CA6EB006D9E6}"/>
    <cellStyle name="Millares 7 4 3 5 3" xfId="17044" xr:uid="{F71A366B-6118-44E1-8608-F2DD715B108A}"/>
    <cellStyle name="Millares 7 4 3 5 3 2" xfId="38547" xr:uid="{D487EFCE-0B51-4972-8E8D-9FE223033C02}"/>
    <cellStyle name="Millares 7 4 3 5 4" xfId="23649" xr:uid="{A9EB2E6B-73B7-4D49-A03D-8B98B0216FF1}"/>
    <cellStyle name="Millares 7 4 3 5 5" xfId="45152" xr:uid="{63455AF6-B2B8-497F-894F-074D7E413BDB}"/>
    <cellStyle name="Millares 7 4 3 6" xfId="2691" xr:uid="{B8CFFCBD-5799-4E6E-9DF2-0A4F765E61E2}"/>
    <cellStyle name="Millares 7 4 3 6 2" xfId="10957" xr:uid="{52016793-3539-40DB-8A46-8B957BD82C42}"/>
    <cellStyle name="Millares 7 4 3 6 2 2" xfId="32460" xr:uid="{A02066F9-E0A3-48B4-A906-38760F502101}"/>
    <cellStyle name="Millares 7 4 3 6 3" xfId="17592" xr:uid="{F9276C07-9635-4ECF-A0EC-4E69F15B1CDD}"/>
    <cellStyle name="Millares 7 4 3 6 3 2" xfId="39095" xr:uid="{50E37B7F-F3D3-4D39-873B-5E4837E55B25}"/>
    <cellStyle name="Millares 7 4 3 6 4" xfId="24197" xr:uid="{DBB6BB26-A8DE-418D-8AAF-4599B9330422}"/>
    <cellStyle name="Millares 7 4 3 6 5" xfId="45700" xr:uid="{82999A26-5D74-4DB7-B4F1-6D78D7A96B0D}"/>
    <cellStyle name="Millares 7 4 3 7" xfId="3339" xr:uid="{A86321AF-59E2-48AC-9737-371364076EEB}"/>
    <cellStyle name="Millares 7 4 3 7 2" xfId="11605" xr:uid="{7AA22595-D563-4603-98B3-31142B153239}"/>
    <cellStyle name="Millares 7 4 3 7 2 2" xfId="33108" xr:uid="{4CE48F9B-DE02-4E69-91A9-EA99A358F419}"/>
    <cellStyle name="Millares 7 4 3 7 3" xfId="18240" xr:uid="{C9FC92E7-E67E-4BD3-893C-B0B49C0866E4}"/>
    <cellStyle name="Millares 7 4 3 7 3 2" xfId="39743" xr:uid="{E5087FF6-204E-4512-871D-ACBA97BE368E}"/>
    <cellStyle name="Millares 7 4 3 7 4" xfId="24845" xr:uid="{FB796A4C-82FE-4612-9E7A-3B1CBD33921B}"/>
    <cellStyle name="Millares 7 4 3 7 5" xfId="46348" xr:uid="{8AD22E54-A2E1-48DB-A84C-771EEA986AAA}"/>
    <cellStyle name="Millares 7 4 3 8" xfId="4835" xr:uid="{6E4B9384-BD82-4713-90A8-2788A30FBA87}"/>
    <cellStyle name="Millares 7 4 3 8 2" xfId="13101" xr:uid="{81997C81-8A5E-4E37-9A14-81E3E3472839}"/>
    <cellStyle name="Millares 7 4 3 8 2 2" xfId="34604" xr:uid="{AE741582-E994-4250-AB6D-6E2BAEAAFB45}"/>
    <cellStyle name="Millares 7 4 3 8 3" xfId="19736" xr:uid="{2E114AB0-8051-40B8-A5CC-9C6376E7CE8F}"/>
    <cellStyle name="Millares 7 4 3 8 3 2" xfId="41239" xr:uid="{FF798B58-9476-467E-BE3D-50A46FE20401}"/>
    <cellStyle name="Millares 7 4 3 8 4" xfId="26341" xr:uid="{5594412B-F478-4858-BA85-3AC8CAFF36DA}"/>
    <cellStyle name="Millares 7 4 3 8 5" xfId="47844" xr:uid="{092A91F3-0F41-4AC0-A578-62EE09EF9231}"/>
    <cellStyle name="Millares 7 4 3 9" xfId="5478" xr:uid="{3DE1CE7F-419C-4CC2-BF97-F43C2B7BBE5E}"/>
    <cellStyle name="Millares 7 4 3 9 2" xfId="13744" xr:uid="{D606B724-BB82-4B37-B122-6F2854ECC3E5}"/>
    <cellStyle name="Millares 7 4 3 9 2 2" xfId="35247" xr:uid="{4A198A76-76F0-4F2E-8A8D-46EC8DECF0BF}"/>
    <cellStyle name="Millares 7 4 3 9 3" xfId="20379" xr:uid="{DD46F497-0624-45BE-8F48-69283B2B4E51}"/>
    <cellStyle name="Millares 7 4 3 9 3 2" xfId="41882" xr:uid="{91E61A5C-428D-47F4-BA2A-7BD4E832D264}"/>
    <cellStyle name="Millares 7 4 3 9 4" xfId="26984" xr:uid="{C7106E2E-7069-445B-B145-E16F62795D1F}"/>
    <cellStyle name="Millares 7 4 3 9 5" xfId="48487" xr:uid="{8BB37CE9-02A2-4FC6-9969-4BEAB8DC4827}"/>
    <cellStyle name="Millares 7 4 4" xfId="381" xr:uid="{D49C14AD-E336-4AFE-BFCB-DF3BC55229E8}"/>
    <cellStyle name="Millares 7 4 4 10" xfId="15284" xr:uid="{F99362DB-64FC-4F23-BE0F-14CD370B8395}"/>
    <cellStyle name="Millares 7 4 4 10 2" xfId="36787" xr:uid="{92EEF28F-C35F-40BF-9B0A-AD81225CA23A}"/>
    <cellStyle name="Millares 7 4 4 11" xfId="21889" xr:uid="{242D65DA-BC69-4A44-8DDD-D648FA7C97CF}"/>
    <cellStyle name="Millares 7 4 4 12" xfId="43392" xr:uid="{5CB1E7BD-8328-4E84-BEF9-9C8D13527912}"/>
    <cellStyle name="Millares 7 4 4 2" xfId="1329" xr:uid="{070B081B-0A93-4A55-99EF-1ED821F1D452}"/>
    <cellStyle name="Millares 7 4 4 2 2" xfId="4158" xr:uid="{2244E814-A13F-4FFA-89E2-2EAF97C9F6EE}"/>
    <cellStyle name="Millares 7 4 4 2 2 2" xfId="12424" xr:uid="{77BBB7C3-54F4-4214-9CEA-E46F0F8F2E97}"/>
    <cellStyle name="Millares 7 4 4 2 2 2 2" xfId="33927" xr:uid="{7190BF5B-E741-4359-B404-FD0D0B0AE6DB}"/>
    <cellStyle name="Millares 7 4 4 2 2 3" xfId="19059" xr:uid="{1787C02E-0D36-4F59-AC11-667FB1BF4021}"/>
    <cellStyle name="Millares 7 4 4 2 2 3 2" xfId="40562" xr:uid="{9A36E8E2-21BB-41C7-853E-78DCF0D7BDA0}"/>
    <cellStyle name="Millares 7 4 4 2 2 4" xfId="25664" xr:uid="{97EF08F9-37FE-468E-8814-5394A758E6E0}"/>
    <cellStyle name="Millares 7 4 4 2 2 5" xfId="47167" xr:uid="{7A27A2BA-EF91-494E-94C4-C991799C5607}"/>
    <cellStyle name="Millares 7 4 4 2 3" xfId="6297" xr:uid="{20CB2F42-A211-45DA-AB52-703B6B2CE5C2}"/>
    <cellStyle name="Millares 7 4 4 2 3 2" xfId="14563" xr:uid="{BD995D24-3366-42AE-9047-6697D959FC51}"/>
    <cellStyle name="Millares 7 4 4 2 3 2 2" xfId="36066" xr:uid="{B3CF1349-5B5E-4906-9C97-01730DB40BE1}"/>
    <cellStyle name="Millares 7 4 4 2 3 3" xfId="21198" xr:uid="{42131148-5E8D-4E81-9086-7B9E43E25BA6}"/>
    <cellStyle name="Millares 7 4 4 2 3 3 2" xfId="42701" xr:uid="{93EAD150-A167-4624-BD2D-E31983004DC6}"/>
    <cellStyle name="Millares 7 4 4 2 3 4" xfId="27803" xr:uid="{794A094E-45AE-4DCF-A7ED-E73365CB40B1}"/>
    <cellStyle name="Millares 7 4 4 2 3 5" xfId="49306" xr:uid="{97A63CA1-4AF8-4350-9694-0BC0161FA721}"/>
    <cellStyle name="Millares 7 4 4 2 4" xfId="7938" xr:uid="{1715FE28-CC7B-4D17-AFE0-0A77BB0EAD2D}"/>
    <cellStyle name="Millares 7 4 4 2 4 2" xfId="29441" xr:uid="{355BCF6B-8A1F-4881-BE01-2C1CD95618C1}"/>
    <cellStyle name="Millares 7 4 4 2 5" xfId="9595" xr:uid="{EB8DF454-F7C8-4F08-A214-6F594BF66219}"/>
    <cellStyle name="Millares 7 4 4 2 5 2" xfId="31098" xr:uid="{59D8B59C-A6FC-40BD-B80E-221F017CCD10}"/>
    <cellStyle name="Millares 7 4 4 2 6" xfId="16230" xr:uid="{49767A95-BA3F-425C-86A1-0190E8889831}"/>
    <cellStyle name="Millares 7 4 4 2 6 2" xfId="37733" xr:uid="{3CBE3ACD-37D7-45F9-8BC1-A758B896887B}"/>
    <cellStyle name="Millares 7 4 4 2 7" xfId="22835" xr:uid="{DD75AD26-1E63-47A7-B119-B73B4E26091C}"/>
    <cellStyle name="Millares 7 4 4 2 8" xfId="44338" xr:uid="{A76E4B64-CB18-4422-A229-C3B9B776FF85}"/>
    <cellStyle name="Millares 7 4 4 3" xfId="2016" xr:uid="{6A66274F-CCE3-46D7-A480-4349A71ABB13}"/>
    <cellStyle name="Millares 7 4 4 3 2" xfId="10282" xr:uid="{5F5229F9-13B1-4479-84BE-6F6B784CD5CD}"/>
    <cellStyle name="Millares 7 4 4 3 2 2" xfId="31785" xr:uid="{762E4939-4F6B-44B9-8816-D73FA7A6A0F6}"/>
    <cellStyle name="Millares 7 4 4 3 3" xfId="16917" xr:uid="{BF9A896E-BD0D-4648-A11B-C595128CC3DE}"/>
    <cellStyle name="Millares 7 4 4 3 3 2" xfId="38420" xr:uid="{4AE03101-9055-4994-BD76-547CA1D23E83}"/>
    <cellStyle name="Millares 7 4 4 3 4" xfId="23522" xr:uid="{E680A8DB-720F-4E18-9D0F-73DEA08D5EE3}"/>
    <cellStyle name="Millares 7 4 4 3 5" xfId="45025" xr:uid="{62F74848-5510-4F58-9A5F-B232A5B31384}"/>
    <cellStyle name="Millares 7 4 4 4" xfId="2815" xr:uid="{3225D630-6125-43D7-9B72-8F663F2F3255}"/>
    <cellStyle name="Millares 7 4 4 4 2" xfId="11081" xr:uid="{1A06D5AC-1D79-4328-8426-DB85F31EAA23}"/>
    <cellStyle name="Millares 7 4 4 4 2 2" xfId="32584" xr:uid="{659AD2C9-D035-40F0-B397-DF0EEBA2F515}"/>
    <cellStyle name="Millares 7 4 4 4 3" xfId="17716" xr:uid="{C7020001-B247-42D2-910F-F23CF127CCC6}"/>
    <cellStyle name="Millares 7 4 4 4 3 2" xfId="39219" xr:uid="{8FDBF5DF-A631-49EE-BACC-7960945ADB24}"/>
    <cellStyle name="Millares 7 4 4 4 4" xfId="24321" xr:uid="{1470259F-7C41-4B0A-8E0E-58A3EC85D94D}"/>
    <cellStyle name="Millares 7 4 4 4 5" xfId="45824" xr:uid="{B31FC76E-3B99-4F02-A3AF-FE5D1853ACA1}"/>
    <cellStyle name="Millares 7 4 4 5" xfId="3212" xr:uid="{0C8CB778-CC71-466A-9E8F-580300F06580}"/>
    <cellStyle name="Millares 7 4 4 5 2" xfId="11478" xr:uid="{FC8E9358-5414-4181-A1AB-FE0E536FE1A6}"/>
    <cellStyle name="Millares 7 4 4 5 2 2" xfId="32981" xr:uid="{C3235626-5676-4B04-AA37-497AC41E5449}"/>
    <cellStyle name="Millares 7 4 4 5 3" xfId="18113" xr:uid="{F7D76396-3BDF-4069-B239-DA1D01D7B1DF}"/>
    <cellStyle name="Millares 7 4 4 5 3 2" xfId="39616" xr:uid="{EEE13659-EA5C-4D64-8EC8-CA6A7AB14E6F}"/>
    <cellStyle name="Millares 7 4 4 5 4" xfId="24718" xr:uid="{324FA149-F165-4413-9C7C-061A13CC7605}"/>
    <cellStyle name="Millares 7 4 4 5 5" xfId="46221" xr:uid="{348D7547-9388-4835-A31F-D2E9E09956F5}"/>
    <cellStyle name="Millares 7 4 4 6" xfId="4959" xr:uid="{A7A4EFE9-5D84-4EB0-B569-C5B7561CD47A}"/>
    <cellStyle name="Millares 7 4 4 6 2" xfId="13225" xr:uid="{CE5CDCB8-133A-45BD-8CB4-317E6D8370E4}"/>
    <cellStyle name="Millares 7 4 4 6 2 2" xfId="34728" xr:uid="{63AE7BAB-23C7-466D-B4D7-C016D62FA92A}"/>
    <cellStyle name="Millares 7 4 4 6 3" xfId="19860" xr:uid="{B4BB56B0-B215-4CEA-936D-DBA0C02D2A87}"/>
    <cellStyle name="Millares 7 4 4 6 3 2" xfId="41363" xr:uid="{6A0EFB20-E94B-49C0-B418-C7BEB6D3099E}"/>
    <cellStyle name="Millares 7 4 4 6 4" xfId="26465" xr:uid="{F3A0C7E7-9B9E-4D98-869D-571BEFFBC073}"/>
    <cellStyle name="Millares 7 4 4 6 5" xfId="47968" xr:uid="{917ED738-7D70-4C96-BFE0-3A7A5E77175D}"/>
    <cellStyle name="Millares 7 4 4 7" xfId="5351" xr:uid="{DF8F6C81-E9E4-4A8F-9E62-B06ACAF22375}"/>
    <cellStyle name="Millares 7 4 4 7 2" xfId="13617" xr:uid="{6694E7F7-6860-4F05-970C-950E46ABB0EE}"/>
    <cellStyle name="Millares 7 4 4 7 2 2" xfId="35120" xr:uid="{3B50FB5B-F1A5-4F6C-8B0D-BF02291EFAA6}"/>
    <cellStyle name="Millares 7 4 4 7 3" xfId="20252" xr:uid="{68558803-0E87-4DA0-A858-5E89BBFB52FA}"/>
    <cellStyle name="Millares 7 4 4 7 3 2" xfId="41755" xr:uid="{B783D255-4959-4989-9260-256B8A8075F7}"/>
    <cellStyle name="Millares 7 4 4 7 4" xfId="26857" xr:uid="{7554243A-5B52-47EE-831A-4A9C788250DE}"/>
    <cellStyle name="Millares 7 4 4 7 5" xfId="48360" xr:uid="{19EED432-C62C-460E-8F06-336FCB5AB56F}"/>
    <cellStyle name="Millares 7 4 4 8" xfId="6992" xr:uid="{8BFFF388-683A-4EDA-8CE2-B8EC4A50A861}"/>
    <cellStyle name="Millares 7 4 4 8 2" xfId="28495" xr:uid="{528290AD-12EB-4891-9C6C-5719712AB79E}"/>
    <cellStyle name="Millares 7 4 4 9" xfId="8648" xr:uid="{73D3825C-32DA-441A-A2E3-2388A3133087}"/>
    <cellStyle name="Millares 7 4 4 9 2" xfId="30151" xr:uid="{844E19C6-2233-4731-BF02-745499D7F5D4}"/>
    <cellStyle name="Millares 7 4 5" xfId="665" xr:uid="{BF0F8CC4-C242-45E2-B477-54F7D459BDEB}"/>
    <cellStyle name="Millares 7 4 5 10" xfId="43674" xr:uid="{0585B35D-9600-4A9B-B50A-0B3835599B9B}"/>
    <cellStyle name="Millares 7 4 5 2" xfId="1611" xr:uid="{3C830AD3-CF9F-4408-8E2F-4504D921BCC7}"/>
    <cellStyle name="Millares 7 4 5 2 2" xfId="4440" xr:uid="{7A5CC9F6-ECF9-43D0-B8BB-94E0F71B6A47}"/>
    <cellStyle name="Millares 7 4 5 2 2 2" xfId="12706" xr:uid="{78C0024C-B777-4A3E-B94B-5938B486EEC3}"/>
    <cellStyle name="Millares 7 4 5 2 2 2 2" xfId="34209" xr:uid="{D57FD493-4170-447C-B24D-78C01AC45622}"/>
    <cellStyle name="Millares 7 4 5 2 2 3" xfId="19341" xr:uid="{7BA1564F-1D3D-426C-B93D-7C5C345AA1B7}"/>
    <cellStyle name="Millares 7 4 5 2 2 3 2" xfId="40844" xr:uid="{556D6487-44AD-4D8C-BEC7-A612B1F2A906}"/>
    <cellStyle name="Millares 7 4 5 2 2 4" xfId="25946" xr:uid="{FAFF26F7-6E4C-4F70-A69A-77924DFEBE9D}"/>
    <cellStyle name="Millares 7 4 5 2 2 5" xfId="47449" xr:uid="{3968990B-BF74-461F-889A-92161FE2C665}"/>
    <cellStyle name="Millares 7 4 5 2 3" xfId="6579" xr:uid="{6C395249-35B5-45E5-8DEC-7C30807B1F60}"/>
    <cellStyle name="Millares 7 4 5 2 3 2" xfId="14845" xr:uid="{71060BEA-4168-4220-8EE7-B11F16B04B41}"/>
    <cellStyle name="Millares 7 4 5 2 3 2 2" xfId="36348" xr:uid="{1646BBF0-839D-46C1-9AC9-8A113F4ED1FA}"/>
    <cellStyle name="Millares 7 4 5 2 3 3" xfId="21480" xr:uid="{DF73D4CB-901C-49C7-AEF5-E09566DF6933}"/>
    <cellStyle name="Millares 7 4 5 2 3 3 2" xfId="42983" xr:uid="{8A239D72-9DEF-4769-8B09-BBFED816D17C}"/>
    <cellStyle name="Millares 7 4 5 2 3 4" xfId="28085" xr:uid="{4FD6298F-7AD8-46EC-9811-65EA4193A165}"/>
    <cellStyle name="Millares 7 4 5 2 3 5" xfId="49588" xr:uid="{65F19751-7EE3-4B7C-B886-79FEC541E190}"/>
    <cellStyle name="Millares 7 4 5 2 4" xfId="8220" xr:uid="{2F1DC588-2AEF-4886-9644-43D3155E8D0C}"/>
    <cellStyle name="Millares 7 4 5 2 4 2" xfId="29723" xr:uid="{006D1E44-76F7-4CF2-A89E-9338326193AD}"/>
    <cellStyle name="Millares 7 4 5 2 5" xfId="9877" xr:uid="{33FDB708-AAD9-40EE-9D32-1136FA3844E1}"/>
    <cellStyle name="Millares 7 4 5 2 5 2" xfId="31380" xr:uid="{2A243FE5-CE7E-4C45-BF75-E3F37D70269E}"/>
    <cellStyle name="Millares 7 4 5 2 6" xfId="16512" xr:uid="{7E24F70A-840C-403A-A806-1A7077AF9E3A}"/>
    <cellStyle name="Millares 7 4 5 2 6 2" xfId="38015" xr:uid="{BE2E5CF6-709E-4C08-9B40-B67A77E19FC5}"/>
    <cellStyle name="Millares 7 4 5 2 7" xfId="23117" xr:uid="{69DEC255-EBF4-476A-AD4D-127640067C28}"/>
    <cellStyle name="Millares 7 4 5 2 8" xfId="44620" xr:uid="{032367A2-7E46-456B-A070-153A49A78613}"/>
    <cellStyle name="Millares 7 4 5 3" xfId="2298" xr:uid="{3B5B460D-B38D-4637-B0CD-C23FC8E14EB6}"/>
    <cellStyle name="Millares 7 4 5 3 2" xfId="10564" xr:uid="{45023B69-3D62-4EE2-8F2C-8F37552186F6}"/>
    <cellStyle name="Millares 7 4 5 3 2 2" xfId="32067" xr:uid="{3FF5EAF3-F46F-46D5-8DBA-EAEA132FB76C}"/>
    <cellStyle name="Millares 7 4 5 3 3" xfId="17199" xr:uid="{5D6BCA6A-E6C8-4968-B701-45FE5ABA15B8}"/>
    <cellStyle name="Millares 7 4 5 3 3 2" xfId="38702" xr:uid="{1814523D-3CF0-4D30-B1A7-8EDEBE583966}"/>
    <cellStyle name="Millares 7 4 5 3 4" xfId="23804" xr:uid="{30DEA126-0173-4EC1-9916-0348BD328566}"/>
    <cellStyle name="Millares 7 4 5 3 5" xfId="45307" xr:uid="{0E76A10E-37C2-4CB0-8D6F-CBD48A9730AC}"/>
    <cellStyle name="Millares 7 4 5 4" xfId="3494" xr:uid="{5A049F09-2648-48DF-8489-33E6D912D789}"/>
    <cellStyle name="Millares 7 4 5 4 2" xfId="11760" xr:uid="{54189E8F-FB8D-4C06-85B9-B279A107B14E}"/>
    <cellStyle name="Millares 7 4 5 4 2 2" xfId="33263" xr:uid="{0040DC6F-2967-4F12-84B5-9961BC04E89C}"/>
    <cellStyle name="Millares 7 4 5 4 3" xfId="18395" xr:uid="{85DADC0B-411C-4BB0-8A57-A752BB72E8C9}"/>
    <cellStyle name="Millares 7 4 5 4 3 2" xfId="39898" xr:uid="{52F58915-8C3C-4A52-9F59-3A187120C768}"/>
    <cellStyle name="Millares 7 4 5 4 4" xfId="25000" xr:uid="{37F5ECDE-2A58-4A6D-8566-6B0CF77192DB}"/>
    <cellStyle name="Millares 7 4 5 4 5" xfId="46503" xr:uid="{489B7441-9AFD-4C1C-B568-0D7F6E29FA7B}"/>
    <cellStyle name="Millares 7 4 5 5" xfId="5633" xr:uid="{F16287B5-D723-4EE9-ACDF-030EEF7694A1}"/>
    <cellStyle name="Millares 7 4 5 5 2" xfId="13899" xr:uid="{43D23617-52D3-4C23-8C7C-CDDB6CA67915}"/>
    <cellStyle name="Millares 7 4 5 5 2 2" xfId="35402" xr:uid="{DA343209-8492-45D3-B76F-56099010BDCB}"/>
    <cellStyle name="Millares 7 4 5 5 3" xfId="20534" xr:uid="{511A4E3D-1695-4165-9A6F-26A702AEE809}"/>
    <cellStyle name="Millares 7 4 5 5 3 2" xfId="42037" xr:uid="{098E95B6-0A87-41A3-9FE4-0ED98616D225}"/>
    <cellStyle name="Millares 7 4 5 5 4" xfId="27139" xr:uid="{E1FBD7AF-F5B9-4D57-9BAA-848E311B238F}"/>
    <cellStyle name="Millares 7 4 5 5 5" xfId="48642" xr:uid="{BFDBBEEB-352B-447A-B03E-301D76DCF243}"/>
    <cellStyle name="Millares 7 4 5 6" xfId="7274" xr:uid="{FEE10797-6AA7-477F-B776-4F4E2C01D756}"/>
    <cellStyle name="Millares 7 4 5 6 2" xfId="28777" xr:uid="{6528B49C-B449-4E87-99DF-B3F6CFCAB4FD}"/>
    <cellStyle name="Millares 7 4 5 7" xfId="8931" xr:uid="{9A9C91AD-02A8-48EA-A6DF-287FE4825FE8}"/>
    <cellStyle name="Millares 7 4 5 7 2" xfId="30434" xr:uid="{5B8A6D84-C27E-49F7-9A32-8B1DB08380D3}"/>
    <cellStyle name="Millares 7 4 5 8" xfId="15566" xr:uid="{C0ABD85B-0C21-4534-ADCA-CCAB2E38B95D}"/>
    <cellStyle name="Millares 7 4 5 8 2" xfId="37069" xr:uid="{0A79D123-3F50-4074-B5DE-0BE505F3DC88}"/>
    <cellStyle name="Millares 7 4 5 9" xfId="22171" xr:uid="{61F2D574-9B1F-4911-97E8-1D1F9A0FF6AD}"/>
    <cellStyle name="Millares 7 4 6" xfId="933" xr:uid="{F7159556-9CFA-49A8-B54B-EB2484DB0FE7}"/>
    <cellStyle name="Millares 7 4 6 2" xfId="3762" xr:uid="{306F47AB-8261-4A4D-9F36-5CAB00B9B1CC}"/>
    <cellStyle name="Millares 7 4 6 2 2" xfId="12028" xr:uid="{55C16BC9-A270-4DC1-857D-B1EC6CA40360}"/>
    <cellStyle name="Millares 7 4 6 2 2 2" xfId="33531" xr:uid="{ED464C64-5053-458D-BD27-5E0DC27AD91C}"/>
    <cellStyle name="Millares 7 4 6 2 3" xfId="18663" xr:uid="{CCDA2035-5107-4EFA-B2F8-44EDA99410D5}"/>
    <cellStyle name="Millares 7 4 6 2 3 2" xfId="40166" xr:uid="{00BF65A3-7A42-456F-9F7F-CB5FA4D5C9F5}"/>
    <cellStyle name="Millares 7 4 6 2 4" xfId="25268" xr:uid="{246D85E5-2CB8-4D57-A60B-A88975BD82C5}"/>
    <cellStyle name="Millares 7 4 6 2 5" xfId="46771" xr:uid="{54806941-F38B-42F8-8D10-01B776BC9F5F}"/>
    <cellStyle name="Millares 7 4 6 3" xfId="5901" xr:uid="{DC79241C-7F28-4FCA-8F27-EF7B23FD06F1}"/>
    <cellStyle name="Millares 7 4 6 3 2" xfId="14167" xr:uid="{15C443EA-2D2F-4F01-9941-E2D46C91070E}"/>
    <cellStyle name="Millares 7 4 6 3 2 2" xfId="35670" xr:uid="{52060CE3-5DDE-4064-B6BD-547D4826D86F}"/>
    <cellStyle name="Millares 7 4 6 3 3" xfId="20802" xr:uid="{7E3FE4AF-FA8A-443F-9225-F2BB7116C492}"/>
    <cellStyle name="Millares 7 4 6 3 3 2" xfId="42305" xr:uid="{78C153B3-60BF-413A-9719-D749BF9A0490}"/>
    <cellStyle name="Millares 7 4 6 3 4" xfId="27407" xr:uid="{0796CFA4-8BD7-47B6-AA88-C82784B2FAB7}"/>
    <cellStyle name="Millares 7 4 6 3 5" xfId="48910" xr:uid="{4FCADFF9-D52A-4269-8BA2-B11097F7C0B1}"/>
    <cellStyle name="Millares 7 4 6 4" xfId="7542" xr:uid="{99F592E7-3CA3-4577-A6A9-1D13419B049D}"/>
    <cellStyle name="Millares 7 4 6 4 2" xfId="29045" xr:uid="{4A46B801-908B-42B7-85C6-015BCF38E013}"/>
    <cellStyle name="Millares 7 4 6 5" xfId="9199" xr:uid="{245EB3EC-3B9E-4D14-8021-80EBC365BD1E}"/>
    <cellStyle name="Millares 7 4 6 5 2" xfId="30702" xr:uid="{C5F3E665-AF1B-41C5-BEF7-7341AF9EBE4D}"/>
    <cellStyle name="Millares 7 4 6 6" xfId="15834" xr:uid="{3FB790FB-5380-48C6-9E35-36334CF550F6}"/>
    <cellStyle name="Millares 7 4 6 6 2" xfId="37337" xr:uid="{45F36A7A-28FF-4C65-8859-41D0A1B2DEBF}"/>
    <cellStyle name="Millares 7 4 6 7" xfId="22439" xr:uid="{90FD9A49-1813-4D4E-841E-B90E422B66A3}"/>
    <cellStyle name="Millares 7 4 6 8" xfId="43942" xr:uid="{B6CFCF15-1D70-4089-910C-FAF4FA1BDE61}"/>
    <cellStyle name="Millares 7 4 7" xfId="1194" xr:uid="{01C502B9-F19C-4DB5-B043-0BEE0B6108B5}"/>
    <cellStyle name="Millares 7 4 7 2" xfId="4023" xr:uid="{516DD0E4-6C34-47CA-B029-8F8D2E602908}"/>
    <cellStyle name="Millares 7 4 7 2 2" xfId="12289" xr:uid="{B2757601-A88F-4C41-BF2A-6F792D854B0B}"/>
    <cellStyle name="Millares 7 4 7 2 2 2" xfId="33792" xr:uid="{12615A5E-4A9A-4A6C-968C-D9C72D9697F5}"/>
    <cellStyle name="Millares 7 4 7 2 3" xfId="18924" xr:uid="{08C23388-5EC2-4B0C-8C12-8AE76F68C53B}"/>
    <cellStyle name="Millares 7 4 7 2 3 2" xfId="40427" xr:uid="{0CA3E1B4-D5AC-4DD8-996B-CAEEFAAF06BF}"/>
    <cellStyle name="Millares 7 4 7 2 4" xfId="25529" xr:uid="{4BFA2B41-340C-46BD-BA4D-9364071BC89E}"/>
    <cellStyle name="Millares 7 4 7 2 5" xfId="47032" xr:uid="{9D606F25-8DB2-4D26-AF99-36FB4D9183A4}"/>
    <cellStyle name="Millares 7 4 7 3" xfId="6162" xr:uid="{47CD3560-B6A6-43C5-B88E-8D716E3BB0D2}"/>
    <cellStyle name="Millares 7 4 7 3 2" xfId="14428" xr:uid="{BE666F4F-6EF5-4DB5-AAD5-E84B28A881E8}"/>
    <cellStyle name="Millares 7 4 7 3 2 2" xfId="35931" xr:uid="{94648128-1CF1-4BF5-9B66-E760C8E4C11E}"/>
    <cellStyle name="Millares 7 4 7 3 3" xfId="21063" xr:uid="{9527B840-5897-4D3F-A9C5-05732C236CC7}"/>
    <cellStyle name="Millares 7 4 7 3 3 2" xfId="42566" xr:uid="{1D3C47CE-C31F-4A6A-9EBE-3651EEABDFD1}"/>
    <cellStyle name="Millares 7 4 7 3 4" xfId="27668" xr:uid="{58020F25-8D76-45FE-BCCD-D9EB868FDF2B}"/>
    <cellStyle name="Millares 7 4 7 3 5" xfId="49171" xr:uid="{1EB2E1FA-6937-4643-A966-E66C116BB346}"/>
    <cellStyle name="Millares 7 4 7 4" xfId="7803" xr:uid="{6113D933-25A4-411D-924B-E7A3B1CD2773}"/>
    <cellStyle name="Millares 7 4 7 4 2" xfId="29306" xr:uid="{91E3B08B-20A3-46EC-B11F-8BC01F546EAA}"/>
    <cellStyle name="Millares 7 4 7 5" xfId="9460" xr:uid="{4A90F688-617E-4769-82AF-A18A97445E91}"/>
    <cellStyle name="Millares 7 4 7 5 2" xfId="30963" xr:uid="{2D79160E-B4BA-4244-B51E-FCB6C038F6EA}"/>
    <cellStyle name="Millares 7 4 7 6" xfId="16095" xr:uid="{4005D627-9F22-48BE-A9A9-F2E597EF79CD}"/>
    <cellStyle name="Millares 7 4 7 6 2" xfId="37598" xr:uid="{91383F73-681F-43AB-BCEF-DCC281C3CF5A}"/>
    <cellStyle name="Millares 7 4 7 7" xfId="22700" xr:uid="{1C546F19-28EF-423D-BC1D-183774BB1B28}"/>
    <cellStyle name="Millares 7 4 7 8" xfId="44203" xr:uid="{75CE0385-E0BF-4283-9529-1110DFE98351}"/>
    <cellStyle name="Millares 7 4 8" xfId="1882" xr:uid="{EA8B2DD8-6E2E-47CA-BCE7-515502DB70FA}"/>
    <cellStyle name="Millares 7 4 8 2" xfId="10148" xr:uid="{1DF752C9-2E55-4865-A93E-2AABFFEFB83C}"/>
    <cellStyle name="Millares 7 4 8 2 2" xfId="31651" xr:uid="{9C317154-55BA-4547-9AF1-CFA792EF7045}"/>
    <cellStyle name="Millares 7 4 8 3" xfId="16783" xr:uid="{2178A68C-9BE0-4F41-9BBC-BBA05C120DC1}"/>
    <cellStyle name="Millares 7 4 8 3 2" xfId="38286" xr:uid="{B20112B2-0821-4CD6-9870-FCAEFC2C671E}"/>
    <cellStyle name="Millares 7 4 8 4" xfId="23388" xr:uid="{67DB0A60-0D32-419A-9392-4E68DE2BF7A5}"/>
    <cellStyle name="Millares 7 4 8 5" xfId="44891" xr:uid="{14988CAD-B65F-45F9-A6EF-36F53ED51F0E}"/>
    <cellStyle name="Millares 7 4 9" xfId="2567" xr:uid="{998EA2AE-69F3-4AC4-A314-C2C110DE31CB}"/>
    <cellStyle name="Millares 7 4 9 2" xfId="10833" xr:uid="{3343472E-7C01-472A-A673-6AE873946287}"/>
    <cellStyle name="Millares 7 4 9 2 2" xfId="32336" xr:uid="{BFFDCEA8-EC2A-459C-9DCB-B7807196F5F5}"/>
    <cellStyle name="Millares 7 4 9 3" xfId="17468" xr:uid="{9C6D35D6-1359-42EC-BA3B-433D0BABB76D}"/>
    <cellStyle name="Millares 7 4 9 3 2" xfId="38971" xr:uid="{DEA02B44-C22B-4FC8-92AE-A060EA42A3D6}"/>
    <cellStyle name="Millares 7 4 9 4" xfId="24073" xr:uid="{0C3F02F0-3EDA-4B1D-82C5-334004ADA883}"/>
    <cellStyle name="Millares 7 4 9 5" xfId="45576" xr:uid="{1FEB1728-7D74-4A85-BAE6-25E49DB698CA}"/>
    <cellStyle name="Millares 70" xfId="597" xr:uid="{C25AE8EF-EBB7-447F-8D50-792D3840CE53}"/>
    <cellStyle name="Millares 70 10" xfId="43608" xr:uid="{DC4AC79E-A5F4-4A1B-B340-AA436AB0B8C5}"/>
    <cellStyle name="Millares 70 2" xfId="1545" xr:uid="{5278335E-5DFD-4109-A987-C5FA43E792D7}"/>
    <cellStyle name="Millares 70 2 2" xfId="4374" xr:uid="{B1A560C8-6040-4334-8525-80490D317292}"/>
    <cellStyle name="Millares 70 2 2 2" xfId="12640" xr:uid="{DB8F59D8-8681-4F91-8C19-88C8FBA11892}"/>
    <cellStyle name="Millares 70 2 2 2 2" xfId="34143" xr:uid="{2FA31B8E-EC36-4D4D-98C2-F39819E30207}"/>
    <cellStyle name="Millares 70 2 2 3" xfId="19275" xr:uid="{A5B308A8-F1D1-40D6-BA3E-E0147979DC92}"/>
    <cellStyle name="Millares 70 2 2 3 2" xfId="40778" xr:uid="{415B862C-227E-4BB8-A1F1-DC1FE1EB428A}"/>
    <cellStyle name="Millares 70 2 2 4" xfId="25880" xr:uid="{92978A3F-8C18-4041-9B59-DFBEF663B417}"/>
    <cellStyle name="Millares 70 2 2 5" xfId="47383" xr:uid="{7F05050F-DB6E-406F-97E9-AC4150E7F316}"/>
    <cellStyle name="Millares 70 2 3" xfId="6513" xr:uid="{1CC53CA6-2833-4C28-B4A7-D1B217D0A142}"/>
    <cellStyle name="Millares 70 2 3 2" xfId="14779" xr:uid="{CB31C5B9-629C-4AE0-8BF3-8671D1CAB4F7}"/>
    <cellStyle name="Millares 70 2 3 2 2" xfId="36282" xr:uid="{453F1928-3D01-4150-9B37-9CF4065966B4}"/>
    <cellStyle name="Millares 70 2 3 3" xfId="21414" xr:uid="{A264B903-E9EA-4D1F-AC79-4B126CAE49BA}"/>
    <cellStyle name="Millares 70 2 3 3 2" xfId="42917" xr:uid="{53CFEAAF-8E51-4FC5-BD52-1B4EB908BE7F}"/>
    <cellStyle name="Millares 70 2 3 4" xfId="28019" xr:uid="{05860C45-6CF3-4D70-B010-379C967E87A4}"/>
    <cellStyle name="Millares 70 2 3 5" xfId="49522" xr:uid="{0907CEB3-330B-43A3-99D4-D7C50ADEC3CE}"/>
    <cellStyle name="Millares 70 2 4" xfId="8154" xr:uid="{76018DD5-CAC3-41BB-9ECB-756EA1C0EA1B}"/>
    <cellStyle name="Millares 70 2 4 2" xfId="29657" xr:uid="{8773DBB8-6EC9-4650-8BFA-3A1E5376C3E0}"/>
    <cellStyle name="Millares 70 2 5" xfId="9811" xr:uid="{8AC65290-B517-42F7-9280-599C9FD2C350}"/>
    <cellStyle name="Millares 70 2 5 2" xfId="31314" xr:uid="{E167E314-57B1-49BD-A9EC-EE3F9EDBB02E}"/>
    <cellStyle name="Millares 70 2 6" xfId="16446" xr:uid="{B44A1EE3-05EE-4131-9E5A-F7D4ED01873D}"/>
    <cellStyle name="Millares 70 2 6 2" xfId="37949" xr:uid="{CDD3BC14-5019-45BE-844B-14F2AD1B6BE6}"/>
    <cellStyle name="Millares 70 2 7" xfId="23051" xr:uid="{0581D568-40CD-4274-9D25-089C0D9B23C8}"/>
    <cellStyle name="Millares 70 2 8" xfId="44554" xr:uid="{8DA91B94-4B93-49DD-BC8A-B6358BA2F657}"/>
    <cellStyle name="Millares 70 3" xfId="2232" xr:uid="{4C21C291-8A09-4FD6-B5AB-447520F3602C}"/>
    <cellStyle name="Millares 70 3 2" xfId="10498" xr:uid="{6C58B064-9215-40AA-8742-DA6D12EA50C3}"/>
    <cellStyle name="Millares 70 3 2 2" xfId="32001" xr:uid="{C87B3331-F2BF-4E1C-9ADE-93639F3F9CB8}"/>
    <cellStyle name="Millares 70 3 3" xfId="17133" xr:uid="{F837FDC5-F9F8-4BCF-A276-1EB3671AA1EF}"/>
    <cellStyle name="Millares 70 3 3 2" xfId="38636" xr:uid="{A43DAECC-3A55-4864-B654-AB44158C2C98}"/>
    <cellStyle name="Millares 70 3 4" xfId="23738" xr:uid="{944658D2-1564-461B-8A8D-BD17098779A9}"/>
    <cellStyle name="Millares 70 3 5" xfId="45241" xr:uid="{83DB52B1-02A5-4A07-8E14-59CB20316B3F}"/>
    <cellStyle name="Millares 70 4" xfId="3428" xr:uid="{17AE8054-C886-4379-9CD7-47E8B9C8DDC3}"/>
    <cellStyle name="Millares 70 4 2" xfId="11694" xr:uid="{3612714F-4673-4E1D-9528-4F3E93BF93D2}"/>
    <cellStyle name="Millares 70 4 2 2" xfId="33197" xr:uid="{4D4F49DC-B455-4195-BDBF-296AE1BA6067}"/>
    <cellStyle name="Millares 70 4 3" xfId="18329" xr:uid="{B6B21546-1D4A-41DE-BE62-C6073B07B92D}"/>
    <cellStyle name="Millares 70 4 3 2" xfId="39832" xr:uid="{CB60A2BA-22F3-4E96-8F89-AD7F2CF7B48E}"/>
    <cellStyle name="Millares 70 4 4" xfId="24934" xr:uid="{D76396A3-5B29-4528-B731-DF1015A9DFBE}"/>
    <cellStyle name="Millares 70 4 5" xfId="46437" xr:uid="{D1C0CEE4-BDDB-47F0-B3BC-1B8F034F7897}"/>
    <cellStyle name="Millares 70 5" xfId="5567" xr:uid="{F9145241-5D94-4D7E-B9BD-B5115D0F8509}"/>
    <cellStyle name="Millares 70 5 2" xfId="13833" xr:uid="{9128BC04-6E06-43A0-91F4-2C07D0D1C2A7}"/>
    <cellStyle name="Millares 70 5 2 2" xfId="35336" xr:uid="{FC96A596-F579-4F0B-BA53-DAD527DC3FB9}"/>
    <cellStyle name="Millares 70 5 3" xfId="20468" xr:uid="{CCA8F27F-627D-443F-BA7E-06AE8B402270}"/>
    <cellStyle name="Millares 70 5 3 2" xfId="41971" xr:uid="{B15F0E2A-B794-4E2D-B61B-D431117BC0F2}"/>
    <cellStyle name="Millares 70 5 4" xfId="27073" xr:uid="{C5901E18-F0D7-4B3C-9A81-68E399FEFC37}"/>
    <cellStyle name="Millares 70 5 5" xfId="48576" xr:uid="{CBBDCC3B-F84E-4810-93B9-94678A645CD3}"/>
    <cellStyle name="Millares 70 6" xfId="7208" xr:uid="{5D8099DF-9C64-42DA-9D01-262456B54298}"/>
    <cellStyle name="Millares 70 6 2" xfId="28711" xr:uid="{B148D3D1-EE52-47C2-B79F-9018E15E4188}"/>
    <cellStyle name="Millares 70 7" xfId="8864" xr:uid="{BF25C2BA-2B4A-447E-9BB2-7CDE6065261E}"/>
    <cellStyle name="Millares 70 7 2" xfId="30367" xr:uid="{1D5D68E0-02A9-4AAB-BF07-2EE677ADB2DC}"/>
    <cellStyle name="Millares 70 8" xfId="15500" xr:uid="{DAE32C82-8810-486C-A417-9FD2EE81A94B}"/>
    <cellStyle name="Millares 70 8 2" xfId="37003" xr:uid="{C3F47C6D-1065-484B-BB31-D8B1552CA169}"/>
    <cellStyle name="Millares 70 9" xfId="22105" xr:uid="{38CFE2A0-E9E8-4211-BC32-D7B1639A599C}"/>
    <cellStyle name="Millares 71" xfId="602" xr:uid="{E44C86C1-D764-4FA6-977A-1F8CEC431B93}"/>
    <cellStyle name="Millares 71 10" xfId="43611" xr:uid="{E90FCB17-D1BD-490B-B235-81C257E34707}"/>
    <cellStyle name="Millares 71 2" xfId="1548" xr:uid="{155C30CB-F0DD-495E-A7BA-FD7D5D3C5D68}"/>
    <cellStyle name="Millares 71 2 2" xfId="4377" xr:uid="{B4754934-E28F-4870-9624-D25375278061}"/>
    <cellStyle name="Millares 71 2 2 2" xfId="12643" xr:uid="{CC8C729B-8373-47C1-94B2-4A61FDEF45B3}"/>
    <cellStyle name="Millares 71 2 2 2 2" xfId="34146" xr:uid="{A6E69C78-A68D-4400-81DE-265FA344E243}"/>
    <cellStyle name="Millares 71 2 2 3" xfId="19278" xr:uid="{7240E1B4-51DA-4DEF-B3E9-5CCAF7987951}"/>
    <cellStyle name="Millares 71 2 2 3 2" xfId="40781" xr:uid="{25D27863-491D-4728-AE61-6023C9C9FFC9}"/>
    <cellStyle name="Millares 71 2 2 4" xfId="25883" xr:uid="{1F0FF776-4D8A-4912-A2EC-F94857D1290D}"/>
    <cellStyle name="Millares 71 2 2 5" xfId="47386" xr:uid="{7F000789-1D50-4A44-88FB-9FE4B7A9FB2F}"/>
    <cellStyle name="Millares 71 2 3" xfId="6516" xr:uid="{F79D2336-78D3-45E7-9617-791B7927C210}"/>
    <cellStyle name="Millares 71 2 3 2" xfId="14782" xr:uid="{464CAC80-29C4-44A8-86C9-3120DE1FD7E4}"/>
    <cellStyle name="Millares 71 2 3 2 2" xfId="36285" xr:uid="{82065FDA-395F-43F5-A69D-AA1BF031FA68}"/>
    <cellStyle name="Millares 71 2 3 3" xfId="21417" xr:uid="{E3895A84-0A78-4BB5-91E7-CD27E5F5825E}"/>
    <cellStyle name="Millares 71 2 3 3 2" xfId="42920" xr:uid="{B8D0FB29-3EE0-4FCE-B604-9FA8FEFB25D0}"/>
    <cellStyle name="Millares 71 2 3 4" xfId="28022" xr:uid="{D4590A70-7443-4EDB-9613-2B1F23EFD4ED}"/>
    <cellStyle name="Millares 71 2 3 5" xfId="49525" xr:uid="{7BD4B073-B93F-4FCD-AA99-BF5327968097}"/>
    <cellStyle name="Millares 71 2 4" xfId="8157" xr:uid="{B4521D13-ACA4-4D40-8FBA-4263B50FD474}"/>
    <cellStyle name="Millares 71 2 4 2" xfId="29660" xr:uid="{79D932ED-B3C8-4133-B52F-D6B4275EF86C}"/>
    <cellStyle name="Millares 71 2 5" xfId="9814" xr:uid="{5ED6F6A9-AD45-40BA-9D26-FD15C74372EC}"/>
    <cellStyle name="Millares 71 2 5 2" xfId="31317" xr:uid="{363A6B53-72BC-4829-930F-7ABBAA6ECD41}"/>
    <cellStyle name="Millares 71 2 6" xfId="16449" xr:uid="{B2BD20E8-C0A9-4DF6-899E-46A0C6119AD5}"/>
    <cellStyle name="Millares 71 2 6 2" xfId="37952" xr:uid="{1D03BA44-5201-46AD-944E-510195AEC416}"/>
    <cellStyle name="Millares 71 2 7" xfId="23054" xr:uid="{40E992FF-B628-4B58-820E-952E6F1F85AB}"/>
    <cellStyle name="Millares 71 2 8" xfId="44557" xr:uid="{CB977C75-5C3D-415E-848F-42A615D45494}"/>
    <cellStyle name="Millares 71 3" xfId="2235" xr:uid="{791DF4BC-4F64-41E6-97DB-7F042DF75A0A}"/>
    <cellStyle name="Millares 71 3 2" xfId="10501" xr:uid="{5DD6FF81-6483-42E8-933A-658EF21D9979}"/>
    <cellStyle name="Millares 71 3 2 2" xfId="32004" xr:uid="{5E56983D-F870-48E6-B0AC-953B36CAD11A}"/>
    <cellStyle name="Millares 71 3 3" xfId="17136" xr:uid="{A245FB83-B1AD-4671-A265-444FEC983350}"/>
    <cellStyle name="Millares 71 3 3 2" xfId="38639" xr:uid="{D9320455-48AF-45EA-BC32-43E1C9BEE1C1}"/>
    <cellStyle name="Millares 71 3 4" xfId="23741" xr:uid="{8B9D52B3-EFFE-4D8D-8FC7-D59246F0D0CB}"/>
    <cellStyle name="Millares 71 3 5" xfId="45244" xr:uid="{6973A9F4-2B0C-42A4-A9D8-C57A359A0E9D}"/>
    <cellStyle name="Millares 71 4" xfId="3431" xr:uid="{3851B71B-2456-4660-923A-040D4EA7ABC6}"/>
    <cellStyle name="Millares 71 4 2" xfId="11697" xr:uid="{F4A48151-EDF4-4AD2-81EF-6962558AF469}"/>
    <cellStyle name="Millares 71 4 2 2" xfId="33200" xr:uid="{22FCA581-6ED0-436E-8487-6B3B1941B7AD}"/>
    <cellStyle name="Millares 71 4 3" xfId="18332" xr:uid="{E98B7199-5449-4E37-988D-045D0A93CB5F}"/>
    <cellStyle name="Millares 71 4 3 2" xfId="39835" xr:uid="{CF8024AA-B35C-465B-ABFA-E4CDCFF84392}"/>
    <cellStyle name="Millares 71 4 4" xfId="24937" xr:uid="{FD3C7C6E-C472-40AD-9736-FE7EED72208E}"/>
    <cellStyle name="Millares 71 4 5" xfId="46440" xr:uid="{FB8EA4EC-4062-444F-97EF-A44EE39F1A1F}"/>
    <cellStyle name="Millares 71 5" xfId="5570" xr:uid="{6D541477-9678-44D3-8FDC-0BA19BF92B93}"/>
    <cellStyle name="Millares 71 5 2" xfId="13836" xr:uid="{BD037234-5911-4149-88D1-5090B187EDAA}"/>
    <cellStyle name="Millares 71 5 2 2" xfId="35339" xr:uid="{45971770-CD3F-4DC5-8871-E7B3D7D4FD2A}"/>
    <cellStyle name="Millares 71 5 3" xfId="20471" xr:uid="{360ADFC4-E2F2-42E8-A908-979F93289563}"/>
    <cellStyle name="Millares 71 5 3 2" xfId="41974" xr:uid="{7BAC488F-30F0-4834-B30A-1F4D98FC3891}"/>
    <cellStyle name="Millares 71 5 4" xfId="27076" xr:uid="{A3739F7A-70FC-42EE-8C74-89334B9430DB}"/>
    <cellStyle name="Millares 71 5 5" xfId="48579" xr:uid="{0EE9E583-2BEA-4774-A296-37BE9C8EFCB9}"/>
    <cellStyle name="Millares 71 6" xfId="7211" xr:uid="{EFB9CA2D-67D0-454B-8B85-900D47C00389}"/>
    <cellStyle name="Millares 71 6 2" xfId="28714" xr:uid="{0051B245-4191-48C4-901A-110869A8456A}"/>
    <cellStyle name="Millares 71 7" xfId="8868" xr:uid="{5E90CF40-1ABB-41AD-B5EC-93C4753E6381}"/>
    <cellStyle name="Millares 71 7 2" xfId="30371" xr:uid="{F1A8F898-2548-439C-BC55-01D6EC5E2563}"/>
    <cellStyle name="Millares 71 8" xfId="15503" xr:uid="{72D0459D-A08D-41D9-8419-F2E2306ECC21}"/>
    <cellStyle name="Millares 71 8 2" xfId="37006" xr:uid="{12B895B5-0A98-4562-A8B8-2EA269234CA5}"/>
    <cellStyle name="Millares 71 9" xfId="22108" xr:uid="{6400AD66-F5CB-4C9E-B0A5-BE363976F236}"/>
    <cellStyle name="Millares 72" xfId="860" xr:uid="{F8CC232F-8178-48F8-BA0B-FE38E1DEA384}"/>
    <cellStyle name="Millares 72 10" xfId="43869" xr:uid="{DF2CA4C3-8094-4044-B3E0-906138DA9B3F}"/>
    <cellStyle name="Millares 72 2" xfId="1806" xr:uid="{FDBF6F2B-EC55-4537-9E2B-11858323ED9A}"/>
    <cellStyle name="Millares 72 2 2" xfId="4635" xr:uid="{BFA8CE4F-7CB0-4476-ACCC-F543CB35E429}"/>
    <cellStyle name="Millares 72 2 2 2" xfId="12901" xr:uid="{2B905934-CEF8-4599-BF8E-FFC406DC1448}"/>
    <cellStyle name="Millares 72 2 2 2 2" xfId="34404" xr:uid="{9CBA3E8A-FF15-4367-8CA1-A043393B4BD9}"/>
    <cellStyle name="Millares 72 2 2 3" xfId="19536" xr:uid="{2AE8E02A-A42E-4FC8-97EC-F4617C529037}"/>
    <cellStyle name="Millares 72 2 2 3 2" xfId="41039" xr:uid="{0D72D6E3-9979-4EA6-A8CB-671DFFE86210}"/>
    <cellStyle name="Millares 72 2 2 4" xfId="26141" xr:uid="{DD58B1C4-481B-4AE8-A266-DA65C3ABA801}"/>
    <cellStyle name="Millares 72 2 2 5" xfId="47644" xr:uid="{A4232262-E406-4B8C-9773-9024260E1C68}"/>
    <cellStyle name="Millares 72 2 3" xfId="6774" xr:uid="{CA9C08AA-3151-4982-8ABA-681726995AB1}"/>
    <cellStyle name="Millares 72 2 3 2" xfId="15040" xr:uid="{758044EA-A069-4819-88F7-1D464FF163BF}"/>
    <cellStyle name="Millares 72 2 3 2 2" xfId="36543" xr:uid="{FBFA1A42-0B7B-40EE-958D-B4F007A1F5AC}"/>
    <cellStyle name="Millares 72 2 3 3" xfId="21675" xr:uid="{F72A38FA-9398-42AD-BBC5-691B2CFE8FE5}"/>
    <cellStyle name="Millares 72 2 3 3 2" xfId="43178" xr:uid="{DCFAADAD-1D71-4D9F-9BAF-0363B13916CF}"/>
    <cellStyle name="Millares 72 2 3 4" xfId="28280" xr:uid="{4875E642-C551-4EF0-9CFC-544B24CED913}"/>
    <cellStyle name="Millares 72 2 3 5" xfId="49783" xr:uid="{1CA10368-CC47-4C52-88AE-82F7ECCA1B1A}"/>
    <cellStyle name="Millares 72 2 4" xfId="8415" xr:uid="{DD5BE186-CF64-4596-B564-08DC88BF852F}"/>
    <cellStyle name="Millares 72 2 4 2" xfId="29918" xr:uid="{608121A6-E7E6-48D2-8A76-A9F22F85FB90}"/>
    <cellStyle name="Millares 72 2 5" xfId="10072" xr:uid="{11879F6E-0D83-4668-8C5F-111D0648AAC4}"/>
    <cellStyle name="Millares 72 2 5 2" xfId="31575" xr:uid="{5A024C1A-3C16-4C30-B631-1FD715E4BDE5}"/>
    <cellStyle name="Millares 72 2 6" xfId="16707" xr:uid="{EE30A2F3-55E1-4390-8B80-3D97359E0FA7}"/>
    <cellStyle name="Millares 72 2 6 2" xfId="38210" xr:uid="{18317B66-09AF-41EF-AF5D-6EAFB8042A10}"/>
    <cellStyle name="Millares 72 2 7" xfId="23312" xr:uid="{F6AB6CAA-FBED-46DD-A041-1AE9A511AA6A}"/>
    <cellStyle name="Millares 72 2 8" xfId="44815" xr:uid="{CFE4F57D-8AD8-478B-B680-F4A35011DC7B}"/>
    <cellStyle name="Millares 72 3" xfId="2493" xr:uid="{98B2E731-0803-4400-A46D-F88E43174ED6}"/>
    <cellStyle name="Millares 72 3 2" xfId="10759" xr:uid="{32A2ACF2-AC4C-4B03-89C3-B20F2A624A70}"/>
    <cellStyle name="Millares 72 3 2 2" xfId="32262" xr:uid="{2D2547E3-BDC7-482B-A4F6-58A2A4F36701}"/>
    <cellStyle name="Millares 72 3 3" xfId="17394" xr:uid="{88A35429-9ADD-4BDA-947E-D03282212725}"/>
    <cellStyle name="Millares 72 3 3 2" xfId="38897" xr:uid="{F7BEA689-ED6F-4E41-882C-FD7B607F734A}"/>
    <cellStyle name="Millares 72 3 4" xfId="23999" xr:uid="{9E130C5B-4DD5-4778-BF71-EB509E865312}"/>
    <cellStyle name="Millares 72 3 5" xfId="45502" xr:uid="{58A51D0A-7DD3-4A6A-B99F-A4AE4B4F7977}"/>
    <cellStyle name="Millares 72 4" xfId="3689" xr:uid="{50B0422C-1A15-4421-8185-D0F60789DA27}"/>
    <cellStyle name="Millares 72 4 2" xfId="11955" xr:uid="{FE7A226C-DBA3-4810-8AEC-352D44B5D835}"/>
    <cellStyle name="Millares 72 4 2 2" xfId="33458" xr:uid="{3CD8AE98-1E13-4AD7-AE0C-564A2FD8B7BE}"/>
    <cellStyle name="Millares 72 4 3" xfId="18590" xr:uid="{2DC5C86C-258A-4450-8FB1-4245DEA4D3B1}"/>
    <cellStyle name="Millares 72 4 3 2" xfId="40093" xr:uid="{BFA14D2E-8C1D-478F-AEE2-C4CF4CFD7D2D}"/>
    <cellStyle name="Millares 72 4 4" xfId="25195" xr:uid="{E883B4F4-2706-4279-B31E-8554918CC15D}"/>
    <cellStyle name="Millares 72 4 5" xfId="46698" xr:uid="{BC3D6026-113C-49AC-B63C-39C522D74263}"/>
    <cellStyle name="Millares 72 5" xfId="5828" xr:uid="{1A211E58-1DAC-45F1-9066-5D4B6EFB3E45}"/>
    <cellStyle name="Millares 72 5 2" xfId="14094" xr:uid="{35DCD33A-EAFB-4DCF-B6EA-3DE8F10F1036}"/>
    <cellStyle name="Millares 72 5 2 2" xfId="35597" xr:uid="{98C65235-8B4A-4C43-90AB-D9A3EDB7C8F6}"/>
    <cellStyle name="Millares 72 5 3" xfId="20729" xr:uid="{73D65BED-631D-497A-9075-502D32826C0A}"/>
    <cellStyle name="Millares 72 5 3 2" xfId="42232" xr:uid="{C2C2858F-BC85-407A-A49D-78F861F93EBC}"/>
    <cellStyle name="Millares 72 5 4" xfId="27334" xr:uid="{16CDDF0F-EC31-41BC-9CF2-7F967DA0F8FC}"/>
    <cellStyle name="Millares 72 5 5" xfId="48837" xr:uid="{2C8C43EC-7162-4103-A524-2F466CA4EA1B}"/>
    <cellStyle name="Millares 72 6" xfId="7469" xr:uid="{6DFB75CE-A1E4-4684-8B9E-76B1AAA39417}"/>
    <cellStyle name="Millares 72 6 2" xfId="28972" xr:uid="{2B8724FD-0558-44B2-BB46-E411187080D1}"/>
    <cellStyle name="Millares 72 7" xfId="9126" xr:uid="{5915CE28-F7D8-4FD2-8786-E90DA8467F00}"/>
    <cellStyle name="Millares 72 7 2" xfId="30629" xr:uid="{F46D49F4-AA92-4E37-AA4B-D265357A8C74}"/>
    <cellStyle name="Millares 72 8" xfId="15761" xr:uid="{7F1DC60A-7C3D-4DD8-8711-F5DFCAFD1371}"/>
    <cellStyle name="Millares 72 8 2" xfId="37264" xr:uid="{0942BB58-3849-4FB4-B458-FE7AF54B1631}"/>
    <cellStyle name="Millares 72 9" xfId="22366" xr:uid="{1C183B32-0F1C-4BC9-925C-6909A09CF57A}"/>
    <cellStyle name="Millares 73" xfId="859" xr:uid="{9BD58164-4693-45CC-B4DC-107CD91BFE84}"/>
    <cellStyle name="Millares 73 10" xfId="43868" xr:uid="{C6092D6C-84A4-463E-BB44-597513EF1B15}"/>
    <cellStyle name="Millares 73 2" xfId="1805" xr:uid="{C66A0B18-82E1-4B00-A9FD-6F4491EB894E}"/>
    <cellStyle name="Millares 73 2 2" xfId="4634" xr:uid="{866D84FB-7A9B-49A5-989C-BCC989C21DF4}"/>
    <cellStyle name="Millares 73 2 2 2" xfId="12900" xr:uid="{A63B8C66-D282-413F-9558-FF6164AB0576}"/>
    <cellStyle name="Millares 73 2 2 2 2" xfId="34403" xr:uid="{6F38260D-41A7-43B4-8652-74EDB841946D}"/>
    <cellStyle name="Millares 73 2 2 3" xfId="19535" xr:uid="{F0C3FEFD-9F89-4813-974E-4A20134DEBE7}"/>
    <cellStyle name="Millares 73 2 2 3 2" xfId="41038" xr:uid="{5E5D92B8-7A9A-4CEB-A718-320FCC969F99}"/>
    <cellStyle name="Millares 73 2 2 4" xfId="26140" xr:uid="{E754A945-19F1-412B-BDAB-20A19B0643F2}"/>
    <cellStyle name="Millares 73 2 2 5" xfId="47643" xr:uid="{DD7B71AD-9E49-4888-A48F-31455C486E65}"/>
    <cellStyle name="Millares 73 2 3" xfId="6773" xr:uid="{7F99B94E-CF19-42CF-A1A0-5BAA20A00934}"/>
    <cellStyle name="Millares 73 2 3 2" xfId="15039" xr:uid="{958D10B7-0B5D-4247-B1CC-4ED8E7455E61}"/>
    <cellStyle name="Millares 73 2 3 2 2" xfId="36542" xr:uid="{0AE4972F-E067-484A-8A15-A6F25FE5963F}"/>
    <cellStyle name="Millares 73 2 3 3" xfId="21674" xr:uid="{22BD1F0F-624D-4595-91F0-9F2C35658ECB}"/>
    <cellStyle name="Millares 73 2 3 3 2" xfId="43177" xr:uid="{63B92F2B-02DF-4D82-B792-1C94E527BA52}"/>
    <cellStyle name="Millares 73 2 3 4" xfId="28279" xr:uid="{330EDB5D-8C02-48E6-92BC-5FEAA35740B0}"/>
    <cellStyle name="Millares 73 2 3 5" xfId="49782" xr:uid="{8CD05952-53AB-4994-9F0A-079BEF002C4C}"/>
    <cellStyle name="Millares 73 2 4" xfId="8414" xr:uid="{6580E6F7-BA4F-48BD-B389-A70328ADBC5D}"/>
    <cellStyle name="Millares 73 2 4 2" xfId="29917" xr:uid="{77894FF5-970A-4EA4-AA3B-40579EF5F3EC}"/>
    <cellStyle name="Millares 73 2 5" xfId="10071" xr:uid="{5478E95F-329A-4833-907F-3207F0783262}"/>
    <cellStyle name="Millares 73 2 5 2" xfId="31574" xr:uid="{5EF42DE2-1A1E-43A9-9DBA-963ACF0ABCF6}"/>
    <cellStyle name="Millares 73 2 6" xfId="16706" xr:uid="{D914CB59-F8C8-4EF1-A4D2-FAA887DB6137}"/>
    <cellStyle name="Millares 73 2 6 2" xfId="38209" xr:uid="{1D3E2E44-89FC-46D7-BD10-68A647D5C3C8}"/>
    <cellStyle name="Millares 73 2 7" xfId="23311" xr:uid="{A72E40BE-D3DD-4F6B-ABF5-608E627688D8}"/>
    <cellStyle name="Millares 73 2 8" xfId="44814" xr:uid="{27A493ED-CCC1-4BDE-8B68-7DDB70406AE5}"/>
    <cellStyle name="Millares 73 3" xfId="2492" xr:uid="{9CE07F8F-A33F-4C65-8EB4-45E363327921}"/>
    <cellStyle name="Millares 73 3 2" xfId="10758" xr:uid="{B45CB225-7BAD-47DA-B8A2-B69168A25EF8}"/>
    <cellStyle name="Millares 73 3 2 2" xfId="32261" xr:uid="{16BDABF2-96E3-43A9-87BC-249BB880A5CB}"/>
    <cellStyle name="Millares 73 3 3" xfId="17393" xr:uid="{1D90FAD5-5B74-4D9F-8EB9-DA0ED784123D}"/>
    <cellStyle name="Millares 73 3 3 2" xfId="38896" xr:uid="{2684B517-33C1-445B-BB9E-21FB164A66E8}"/>
    <cellStyle name="Millares 73 3 4" xfId="23998" xr:uid="{34341767-0165-4213-AC57-8D33B26C9674}"/>
    <cellStyle name="Millares 73 3 5" xfId="45501" xr:uid="{22C724C2-12E1-4704-A0FA-DFC8C2478DE7}"/>
    <cellStyle name="Millares 73 4" xfId="3688" xr:uid="{050A6557-F4F8-4D32-828F-D94375E83948}"/>
    <cellStyle name="Millares 73 4 2" xfId="11954" xr:uid="{68416822-5C55-46FF-ACBA-6DB3167838F1}"/>
    <cellStyle name="Millares 73 4 2 2" xfId="33457" xr:uid="{66676387-0212-4942-BC77-A038B6590A9C}"/>
    <cellStyle name="Millares 73 4 3" xfId="18589" xr:uid="{A6E9F96A-C53C-4F2C-9BCC-5C337F1A859F}"/>
    <cellStyle name="Millares 73 4 3 2" xfId="40092" xr:uid="{5473EA7F-9F5E-4046-BC63-D351783B4F42}"/>
    <cellStyle name="Millares 73 4 4" xfId="25194" xr:uid="{75395374-BCFB-46C0-B7D4-DE8C8E5B7BA8}"/>
    <cellStyle name="Millares 73 4 5" xfId="46697" xr:uid="{476FFCF9-2B52-421A-817C-14B5F23247F0}"/>
    <cellStyle name="Millares 73 5" xfId="5827" xr:uid="{111DF82B-5CFF-4DB0-BA18-0CAA84319D89}"/>
    <cellStyle name="Millares 73 5 2" xfId="14093" xr:uid="{E6F9071C-5209-40B1-A07D-4B96791D8747}"/>
    <cellStyle name="Millares 73 5 2 2" xfId="35596" xr:uid="{351B6E59-08F0-4CC1-9BFE-5E40F2FCAF62}"/>
    <cellStyle name="Millares 73 5 3" xfId="20728" xr:uid="{FEB89400-6A92-422F-9E95-00A18CD93FBA}"/>
    <cellStyle name="Millares 73 5 3 2" xfId="42231" xr:uid="{ABB222C7-8A00-48A5-83B5-87F14670616B}"/>
    <cellStyle name="Millares 73 5 4" xfId="27333" xr:uid="{3A7E213F-8FFA-4427-954E-36B0D54772A5}"/>
    <cellStyle name="Millares 73 5 5" xfId="48836" xr:uid="{773C0B99-5F08-404E-A50F-D180121C5337}"/>
    <cellStyle name="Millares 73 6" xfId="7468" xr:uid="{AF3048D1-05D2-4A42-8B88-F074EB9E293A}"/>
    <cellStyle name="Millares 73 6 2" xfId="28971" xr:uid="{8CC94EE8-4E3E-487A-B5B4-0EB2093B3A26}"/>
    <cellStyle name="Millares 73 7" xfId="9125" xr:uid="{B95AFC06-675D-4B96-BB34-DEEF27CB44FB}"/>
    <cellStyle name="Millares 73 7 2" xfId="30628" xr:uid="{8BB1AACF-F6A1-4B79-B2F9-F540522D7BC3}"/>
    <cellStyle name="Millares 73 8" xfId="15760" xr:uid="{DD240D86-42C8-4776-B8A4-7F6A3B060CBC}"/>
    <cellStyle name="Millares 73 8 2" xfId="37263" xr:uid="{CC6ABD88-A892-4F35-8C10-6DBAFA5721F1}"/>
    <cellStyle name="Millares 73 9" xfId="22365" xr:uid="{6B23501E-3511-4FF3-BCEB-B3F932866174}"/>
    <cellStyle name="Millares 74" xfId="862" xr:uid="{4011BE7F-CEA7-46CA-8C5A-2877916EAA52}"/>
    <cellStyle name="Millares 74 10" xfId="43871" xr:uid="{9271B3B5-8421-47A8-8705-EBA8274299BA}"/>
    <cellStyle name="Millares 74 2" xfId="1808" xr:uid="{1B7C6C3D-FD09-4853-A318-AC148B4877F5}"/>
    <cellStyle name="Millares 74 2 2" xfId="4637" xr:uid="{73395DB1-1301-4384-97E6-4785279BF86A}"/>
    <cellStyle name="Millares 74 2 2 2" xfId="12903" xr:uid="{36071014-F340-4AF6-9426-117D7C9AA06C}"/>
    <cellStyle name="Millares 74 2 2 2 2" xfId="34406" xr:uid="{887006F5-45EB-4F7E-B515-4685B08892F6}"/>
    <cellStyle name="Millares 74 2 2 3" xfId="19538" xr:uid="{07721073-678F-4AE6-AA3B-908F9DBFA383}"/>
    <cellStyle name="Millares 74 2 2 3 2" xfId="41041" xr:uid="{5E6E72BC-2686-4586-8834-98AB6F2CAE14}"/>
    <cellStyle name="Millares 74 2 2 4" xfId="26143" xr:uid="{D8DF6F5B-028D-4D1B-94F1-FC81EB6F4906}"/>
    <cellStyle name="Millares 74 2 2 5" xfId="47646" xr:uid="{E0F738DC-79CB-4C7E-A921-5633C2776A0A}"/>
    <cellStyle name="Millares 74 2 3" xfId="6776" xr:uid="{1BD85062-41A3-4FFD-8476-0D45C1EA3EB2}"/>
    <cellStyle name="Millares 74 2 3 2" xfId="15042" xr:uid="{ED6267BB-3713-4515-9B3B-56C9BA92BD13}"/>
    <cellStyle name="Millares 74 2 3 2 2" xfId="36545" xr:uid="{E7595811-A2B7-4E8F-A6A2-3E0C4FD26357}"/>
    <cellStyle name="Millares 74 2 3 3" xfId="21677" xr:uid="{34B33A9C-64E2-4BCC-BCED-B39B89107AF1}"/>
    <cellStyle name="Millares 74 2 3 3 2" xfId="43180" xr:uid="{357A24CD-338E-4602-BDAB-DCC2E18EA008}"/>
    <cellStyle name="Millares 74 2 3 4" xfId="28282" xr:uid="{AAAC52D4-E132-4CE4-AA79-D3F7820DDB92}"/>
    <cellStyle name="Millares 74 2 3 5" xfId="49785" xr:uid="{D116075B-733F-45A7-9492-7FED8DCDD9D5}"/>
    <cellStyle name="Millares 74 2 4" xfId="8417" xr:uid="{8E22EE07-D9F7-46E1-AABB-6FA4E8517153}"/>
    <cellStyle name="Millares 74 2 4 2" xfId="29920" xr:uid="{000C4048-C20C-44E2-A613-96E0F8A5DC37}"/>
    <cellStyle name="Millares 74 2 5" xfId="10074" xr:uid="{4B0EB4E5-EE32-49C3-A8DC-5BF328470CE0}"/>
    <cellStyle name="Millares 74 2 5 2" xfId="31577" xr:uid="{0CC5F75A-46E1-4545-A190-8F19E0209BF9}"/>
    <cellStyle name="Millares 74 2 6" xfId="16709" xr:uid="{792981D3-5D98-4ED8-8042-E0BECFFF4DEC}"/>
    <cellStyle name="Millares 74 2 6 2" xfId="38212" xr:uid="{37A63174-F0F7-4AE1-BD5F-9590B9DC0181}"/>
    <cellStyle name="Millares 74 2 7" xfId="23314" xr:uid="{049F42A6-F100-4CA2-80FC-B67B27CC94D9}"/>
    <cellStyle name="Millares 74 2 8" xfId="44817" xr:uid="{953F8FC0-939A-4D11-9764-CC0A94C2164C}"/>
    <cellStyle name="Millares 74 3" xfId="2495" xr:uid="{96A9A9F0-32C1-4B92-ACF9-B3A2B0B3B0C9}"/>
    <cellStyle name="Millares 74 3 2" xfId="10761" xr:uid="{6A84CA83-BA9B-43B3-88C0-5A7A29D1B716}"/>
    <cellStyle name="Millares 74 3 2 2" xfId="32264" xr:uid="{62F09018-E998-4E4E-B131-E34A150D40AC}"/>
    <cellStyle name="Millares 74 3 3" xfId="17396" xr:uid="{7B8E1BA3-DB57-48EB-AAF8-597DDB227DF8}"/>
    <cellStyle name="Millares 74 3 3 2" xfId="38899" xr:uid="{426E572A-86E3-4019-8E56-45A0AAD6ACC7}"/>
    <cellStyle name="Millares 74 3 4" xfId="24001" xr:uid="{E5D35E5F-29D1-4815-82A8-86BD22326937}"/>
    <cellStyle name="Millares 74 3 5" xfId="45504" xr:uid="{635367AD-642A-4337-8231-C50AC735D731}"/>
    <cellStyle name="Millares 74 4" xfId="3691" xr:uid="{41439AEB-92A2-4247-92EB-4864186E492D}"/>
    <cellStyle name="Millares 74 4 2" xfId="11957" xr:uid="{96E8E209-FCFD-45EA-AC29-AA9837F7159A}"/>
    <cellStyle name="Millares 74 4 2 2" xfId="33460" xr:uid="{C7F8C052-A918-470A-A158-6A98B2D795C7}"/>
    <cellStyle name="Millares 74 4 3" xfId="18592" xr:uid="{DD761CDA-EBCA-458E-AF7F-F049D97F1159}"/>
    <cellStyle name="Millares 74 4 3 2" xfId="40095" xr:uid="{E8D5D1EB-CE96-478A-8BBC-9E7FFA5E6307}"/>
    <cellStyle name="Millares 74 4 4" xfId="25197" xr:uid="{A80C2B90-0283-4D21-831D-8753A56CF643}"/>
    <cellStyle name="Millares 74 4 5" xfId="46700" xr:uid="{CFD4C09F-D064-4CD6-AC31-6E74718FFDF0}"/>
    <cellStyle name="Millares 74 5" xfId="5830" xr:uid="{08AC7555-118D-4847-922D-D99D2AC5F899}"/>
    <cellStyle name="Millares 74 5 2" xfId="14096" xr:uid="{29CAC508-9EA1-4A33-A901-9A5B80723C42}"/>
    <cellStyle name="Millares 74 5 2 2" xfId="35599" xr:uid="{49DAC262-09F0-4748-9362-3DA71FCB2FE1}"/>
    <cellStyle name="Millares 74 5 3" xfId="20731" xr:uid="{1551B486-1814-454C-AC96-602EDA34C558}"/>
    <cellStyle name="Millares 74 5 3 2" xfId="42234" xr:uid="{8398141C-2D6A-441D-8FAB-6A4DE2BD77F0}"/>
    <cellStyle name="Millares 74 5 4" xfId="27336" xr:uid="{82A2466F-3770-471E-8D1C-12D6AB1B0983}"/>
    <cellStyle name="Millares 74 5 5" xfId="48839" xr:uid="{933B0702-F59E-4456-95D8-8AE711C8C042}"/>
    <cellStyle name="Millares 74 6" xfId="7471" xr:uid="{1EAE7A9E-CC33-4D1C-BDA3-D3AE6EB42F82}"/>
    <cellStyle name="Millares 74 6 2" xfId="28974" xr:uid="{109EEAA8-13EC-4E85-9198-B13006EA5820}"/>
    <cellStyle name="Millares 74 7" xfId="9128" xr:uid="{08C4EDBF-45FE-408D-87F0-15AFE1AED8E8}"/>
    <cellStyle name="Millares 74 7 2" xfId="30631" xr:uid="{AC7714EE-31FF-44F4-A3E9-902A4C4340C4}"/>
    <cellStyle name="Millares 74 8" xfId="15763" xr:uid="{35D3B34D-B842-44A7-B2A9-85210CEBF3B2}"/>
    <cellStyle name="Millares 74 8 2" xfId="37266" xr:uid="{BABA24FF-EE69-49F1-913D-E60D1D1973CB}"/>
    <cellStyle name="Millares 74 9" xfId="22368" xr:uid="{5A6ACC2C-CE91-4A5B-ACFC-6C3FDDCE0DB5}"/>
    <cellStyle name="Millares 75" xfId="869" xr:uid="{1D8CE462-E786-4783-B837-D39C52CD9896}"/>
    <cellStyle name="Millares 75 10" xfId="43878" xr:uid="{E64D2E90-5413-41E9-9B02-60C0EED665A3}"/>
    <cellStyle name="Millares 75 2" xfId="1815" xr:uid="{4090569F-3A77-46DA-8071-46F2A92BEA91}"/>
    <cellStyle name="Millares 75 2 2" xfId="4644" xr:uid="{FE0BD7B2-551B-4C38-B792-DCA39266A872}"/>
    <cellStyle name="Millares 75 2 2 2" xfId="12910" xr:uid="{3F2258E6-D75C-437C-A983-EA1344DF7841}"/>
    <cellStyle name="Millares 75 2 2 2 2" xfId="34413" xr:uid="{895FC5F1-D712-42A7-9503-5B52D2BCFACC}"/>
    <cellStyle name="Millares 75 2 2 3" xfId="19545" xr:uid="{B2E3CCD3-29B4-49AB-AAE6-E834E6BCBC78}"/>
    <cellStyle name="Millares 75 2 2 3 2" xfId="41048" xr:uid="{BFA70042-1F2E-4FE4-BADE-2944F4D8A496}"/>
    <cellStyle name="Millares 75 2 2 4" xfId="26150" xr:uid="{4AA8C4FF-D433-4809-AFAA-7A22CD6CB07A}"/>
    <cellStyle name="Millares 75 2 2 5" xfId="47653" xr:uid="{1A8085EC-B777-440B-BF48-833378EB9C6D}"/>
    <cellStyle name="Millares 75 2 3" xfId="6783" xr:uid="{FFF202E7-A9A9-4357-ABCD-134FAB6ADF72}"/>
    <cellStyle name="Millares 75 2 3 2" xfId="15049" xr:uid="{74106278-7E72-477B-9C65-06929760DD15}"/>
    <cellStyle name="Millares 75 2 3 2 2" xfId="36552" xr:uid="{AF29CA35-A9E1-4E0C-8074-E372F1F63406}"/>
    <cellStyle name="Millares 75 2 3 3" xfId="21684" xr:uid="{C517BD43-6BB3-4CB6-9C72-2119E4D85118}"/>
    <cellStyle name="Millares 75 2 3 3 2" xfId="43187" xr:uid="{D6576EA0-D3D8-45CA-8A67-B480AE55D8AD}"/>
    <cellStyle name="Millares 75 2 3 4" xfId="28289" xr:uid="{796D95EC-359D-4E8E-9D99-F476579FE1F7}"/>
    <cellStyle name="Millares 75 2 3 5" xfId="49792" xr:uid="{587E83D8-6385-4D80-9609-4A951CF6E72A}"/>
    <cellStyle name="Millares 75 2 4" xfId="8424" xr:uid="{FBD71902-D9E8-4A3B-8534-375241172BA0}"/>
    <cellStyle name="Millares 75 2 4 2" xfId="29927" xr:uid="{CF6FE895-CADE-4D08-948E-404747E6BA20}"/>
    <cellStyle name="Millares 75 2 5" xfId="10081" xr:uid="{1677ACF1-06CC-4ACD-ABB8-6A81FCB0B08C}"/>
    <cellStyle name="Millares 75 2 5 2" xfId="31584" xr:uid="{23B38903-A494-41BF-A207-EE4A8EA9EFC9}"/>
    <cellStyle name="Millares 75 2 6" xfId="16716" xr:uid="{6D999AC8-0465-4AE9-AE4D-8F78F9F0E64A}"/>
    <cellStyle name="Millares 75 2 6 2" xfId="38219" xr:uid="{FFBF7897-9C1E-44C8-884C-4E687E439D94}"/>
    <cellStyle name="Millares 75 2 7" xfId="23321" xr:uid="{EBEBD87E-306D-4ABF-AF25-77040445787C}"/>
    <cellStyle name="Millares 75 2 8" xfId="44824" xr:uid="{96A85163-2FD3-4592-B219-12B62F668F3C}"/>
    <cellStyle name="Millares 75 3" xfId="2502" xr:uid="{9DF42F88-6E12-4D70-ACF1-F075541494BA}"/>
    <cellStyle name="Millares 75 3 2" xfId="10768" xr:uid="{636C595F-E27C-4927-8CAC-E4A50D1EE69E}"/>
    <cellStyle name="Millares 75 3 2 2" xfId="32271" xr:uid="{C4ACFEE4-28B5-4D29-B9AF-097E6E6A61A5}"/>
    <cellStyle name="Millares 75 3 3" xfId="17403" xr:uid="{94B78F90-B7BD-4C94-A479-447496E1B812}"/>
    <cellStyle name="Millares 75 3 3 2" xfId="38906" xr:uid="{2744F662-CB5F-405C-9EBA-BEA3EAF0F762}"/>
    <cellStyle name="Millares 75 3 4" xfId="24008" xr:uid="{894DC893-4830-49BD-8D77-C4F6C6461D8C}"/>
    <cellStyle name="Millares 75 3 5" xfId="45511" xr:uid="{9D312D80-9912-40B6-8DE5-6D477DF4D37A}"/>
    <cellStyle name="Millares 75 4" xfId="3698" xr:uid="{B9334DCA-374B-4274-BA8E-0755EED5EF0A}"/>
    <cellStyle name="Millares 75 4 2" xfId="11964" xr:uid="{0AF482F6-53F4-46C1-8DD5-5D7FDE9E6C68}"/>
    <cellStyle name="Millares 75 4 2 2" xfId="33467" xr:uid="{1794807B-7763-486E-BE72-4ABC6CD94673}"/>
    <cellStyle name="Millares 75 4 3" xfId="18599" xr:uid="{269AA9D1-238E-4761-8C05-FE8B3D2B4FFF}"/>
    <cellStyle name="Millares 75 4 3 2" xfId="40102" xr:uid="{E16FF6A1-8763-4997-ADC6-84DDC041A3C5}"/>
    <cellStyle name="Millares 75 4 4" xfId="25204" xr:uid="{3B4AA1AA-CDDC-4144-B984-DEEE5EC5DF5D}"/>
    <cellStyle name="Millares 75 4 5" xfId="46707" xr:uid="{662832B7-FBD9-45D8-8E65-D6433164C002}"/>
    <cellStyle name="Millares 75 5" xfId="5837" xr:uid="{091EF71D-A806-400F-9C8A-9FD3D079A636}"/>
    <cellStyle name="Millares 75 5 2" xfId="14103" xr:uid="{B0D004ED-EA82-4B6E-8F3D-372506DABD0A}"/>
    <cellStyle name="Millares 75 5 2 2" xfId="35606" xr:uid="{3582843A-47A4-44F4-8011-EFBF10F4A426}"/>
    <cellStyle name="Millares 75 5 3" xfId="20738" xr:uid="{CCC959B5-A787-438D-9548-2EC4E67D9C07}"/>
    <cellStyle name="Millares 75 5 3 2" xfId="42241" xr:uid="{A98F815D-D4F5-42C4-AA1A-B1437CAD3C67}"/>
    <cellStyle name="Millares 75 5 4" xfId="27343" xr:uid="{B216418B-9413-41F3-BE90-B3A8E24F9696}"/>
    <cellStyle name="Millares 75 5 5" xfId="48846" xr:uid="{B855C019-2968-4383-9CC5-A262C11427CC}"/>
    <cellStyle name="Millares 75 6" xfId="7478" xr:uid="{3D9AEA4B-CC9C-4029-8632-5CDE9E4EDD39}"/>
    <cellStyle name="Millares 75 6 2" xfId="28981" xr:uid="{2D77958C-B9B5-4829-811C-3F9C2124B37B}"/>
    <cellStyle name="Millares 75 7" xfId="9135" xr:uid="{6F5F4F4E-56B1-497F-9710-C1696BAF3EEB}"/>
    <cellStyle name="Millares 75 7 2" xfId="30638" xr:uid="{0028AF5D-BC3C-4018-ADA8-79D87B58737F}"/>
    <cellStyle name="Millares 75 8" xfId="15770" xr:uid="{8E02A2E9-2DAF-4EC8-9879-5DEF3DFFC19B}"/>
    <cellStyle name="Millares 75 8 2" xfId="37273" xr:uid="{68FED3B7-D419-46ED-9C2C-A88E1CF2A80A}"/>
    <cellStyle name="Millares 75 9" xfId="22375" xr:uid="{C65B2B7F-10E2-4244-9341-CEB1BCFAD4ED}"/>
    <cellStyle name="Millares 76" xfId="870" xr:uid="{859EE692-8488-449A-B654-436F226973CC}"/>
    <cellStyle name="Millares 76 2" xfId="3699" xr:uid="{C77ED7C1-D38E-4E5F-B02E-4F053DE7AD5F}"/>
    <cellStyle name="Millares 76 2 2" xfId="11965" xr:uid="{E0441D3D-75EB-45DE-A98D-FEBF21665179}"/>
    <cellStyle name="Millares 76 2 2 2" xfId="33468" xr:uid="{17E588A2-74F1-4E1B-953A-B7DADD98E02A}"/>
    <cellStyle name="Millares 76 2 3" xfId="18600" xr:uid="{BD77676D-6281-42D2-BD9D-C2A3BC9A7392}"/>
    <cellStyle name="Millares 76 2 3 2" xfId="40103" xr:uid="{5AC6828C-C2B7-4BCA-92DE-498945E5DC52}"/>
    <cellStyle name="Millares 76 2 4" xfId="25205" xr:uid="{EA610B5F-C46B-4669-A9E9-B8FE992F41AD}"/>
    <cellStyle name="Millares 76 2 5" xfId="46708" xr:uid="{874334B9-E44B-4BA0-80DD-4BAE1D8E72F0}"/>
    <cellStyle name="Millares 76 3" xfId="5838" xr:uid="{56CF4BED-21C9-4970-880C-008D7157397F}"/>
    <cellStyle name="Millares 76 3 2" xfId="14104" xr:uid="{426D2C7D-06FD-4313-92FA-D226815FA0DF}"/>
    <cellStyle name="Millares 76 3 2 2" xfId="35607" xr:uid="{FD0DBEF9-0410-40C2-8DA7-FB99B25BBD1F}"/>
    <cellStyle name="Millares 76 3 3" xfId="20739" xr:uid="{24F79D25-88C6-48EB-90FD-A594E0710495}"/>
    <cellStyle name="Millares 76 3 3 2" xfId="42242" xr:uid="{6FECA7A4-3842-4BF7-B2FD-2C31AD4DA36A}"/>
    <cellStyle name="Millares 76 3 4" xfId="27344" xr:uid="{A008491B-B334-43E1-858E-7A7CB4639C98}"/>
    <cellStyle name="Millares 76 3 5" xfId="48847" xr:uid="{E63222B7-8C4B-4435-B5DB-A6E9DD9A66F1}"/>
    <cellStyle name="Millares 76 4" xfId="7479" xr:uid="{B90C668A-478E-4FC3-B36A-0FD222A51F84}"/>
    <cellStyle name="Millares 76 4 2" xfId="28982" xr:uid="{8800E2F6-3DD2-4A62-A8BA-F8186E7D71B4}"/>
    <cellStyle name="Millares 76 5" xfId="9136" xr:uid="{2472F707-4C9C-4CDB-8E65-9F10B31B7E5D}"/>
    <cellStyle name="Millares 76 5 2" xfId="30639" xr:uid="{24E6A0AA-89DF-4CC1-A2EB-B0E260138629}"/>
    <cellStyle name="Millares 76 6" xfId="15771" xr:uid="{F545BF63-35C3-4576-ACB4-3E8E46C9C75C}"/>
    <cellStyle name="Millares 76 6 2" xfId="37274" xr:uid="{A150A704-6B7A-432E-982A-C27D1521AB20}"/>
    <cellStyle name="Millares 76 7" xfId="22376" xr:uid="{9567DED3-9A0F-4429-B8D4-40D7D52F7867}"/>
    <cellStyle name="Millares 76 8" xfId="43879" xr:uid="{6304A958-D115-452D-868D-10A18078B422}"/>
    <cellStyle name="Millares 77" xfId="987" xr:uid="{7D9EE54E-DDCC-41FE-A8DD-FEB8E0B14809}"/>
    <cellStyle name="Millares 77 2" xfId="3816" xr:uid="{45679C83-CA02-4662-8132-69DF2E190FC3}"/>
    <cellStyle name="Millares 77 2 2" xfId="12082" xr:uid="{883E44E3-0B5B-4D97-8229-60DAFAE137A5}"/>
    <cellStyle name="Millares 77 2 2 2" xfId="33585" xr:uid="{81D6A08B-38E9-48B1-B8BD-13D0734087FE}"/>
    <cellStyle name="Millares 77 2 3" xfId="18717" xr:uid="{EA82965F-2DD4-4512-A2B4-543DC26AD95E}"/>
    <cellStyle name="Millares 77 2 3 2" xfId="40220" xr:uid="{11E61055-E6D0-4286-B4BF-2F3A8A486F67}"/>
    <cellStyle name="Millares 77 2 4" xfId="25322" xr:uid="{C1222042-C098-49BC-8746-19297A1C2EF8}"/>
    <cellStyle name="Millares 77 2 5" xfId="46825" xr:uid="{57D6E737-F3B6-4AAC-883F-7EF31B119E17}"/>
    <cellStyle name="Millares 77 3" xfId="5955" xr:uid="{E06A9A0D-31D5-47B3-8228-0C21BE1B4620}"/>
    <cellStyle name="Millares 77 3 2" xfId="14221" xr:uid="{318B6669-449E-47CB-A1E8-68F1C6480151}"/>
    <cellStyle name="Millares 77 3 2 2" xfId="35724" xr:uid="{83E8A9A2-F891-4AE1-A6B4-F4F585A0577F}"/>
    <cellStyle name="Millares 77 3 3" xfId="20856" xr:uid="{E18DCFDF-3262-45F0-AEED-CDD58C2707C4}"/>
    <cellStyle name="Millares 77 3 3 2" xfId="42359" xr:uid="{B9D8DDAC-B6B5-432A-9A30-DF9595390C47}"/>
    <cellStyle name="Millares 77 3 4" xfId="27461" xr:uid="{52EA3F49-CB7E-4D80-AD97-49766364FFF8}"/>
    <cellStyle name="Millares 77 3 5" xfId="48964" xr:uid="{CD536915-7169-4AE3-8047-1986AAF72B6F}"/>
    <cellStyle name="Millares 77 4" xfId="7596" xr:uid="{05752397-787A-4E15-A388-B8978AF084DD}"/>
    <cellStyle name="Millares 77 4 2" xfId="29099" xr:uid="{C9644429-9C74-41A5-86DD-DDF1725A2FDF}"/>
    <cellStyle name="Millares 77 5" xfId="9253" xr:uid="{B84CB839-B450-4C8F-A6EA-134760395AA8}"/>
    <cellStyle name="Millares 77 5 2" xfId="30756" xr:uid="{795CD90E-ED3F-4B76-A12B-D340BBFFB2C5}"/>
    <cellStyle name="Millares 77 6" xfId="15888" xr:uid="{D70DF5AC-509D-4B59-A711-600E87B3D9D9}"/>
    <cellStyle name="Millares 77 6 2" xfId="37391" xr:uid="{F9E25CE0-6C29-4622-A821-14FFE4125DE2}"/>
    <cellStyle name="Millares 77 7" xfId="22493" xr:uid="{84B64F2E-1F1B-4289-A073-9DEAEC641314}"/>
    <cellStyle name="Millares 77 8" xfId="43996" xr:uid="{EA69E551-0291-4E4D-AA4C-FB12FBFA7021}"/>
    <cellStyle name="Millares 78" xfId="1129" xr:uid="{7B2D2E0C-16A4-46C0-9107-38C9A1F6A0E9}"/>
    <cellStyle name="Millares 78 2" xfId="3958" xr:uid="{755EDCBD-EA53-485D-998F-A63ECD18C8B4}"/>
    <cellStyle name="Millares 78 2 2" xfId="12224" xr:uid="{C8CBCB00-4145-413E-941D-DEFA169D4ED0}"/>
    <cellStyle name="Millares 78 2 2 2" xfId="33727" xr:uid="{F663F529-DF5B-46CA-B7A8-1F7A206A03ED}"/>
    <cellStyle name="Millares 78 2 3" xfId="18859" xr:uid="{793676B3-5325-4BC5-867B-8C4BCF2E3943}"/>
    <cellStyle name="Millares 78 2 3 2" xfId="40362" xr:uid="{DDE6591D-9425-47F7-85E4-DA883932C540}"/>
    <cellStyle name="Millares 78 2 4" xfId="25464" xr:uid="{DB66F6A3-BB2F-4DA3-9E7E-6F5334E41210}"/>
    <cellStyle name="Millares 78 2 5" xfId="46967" xr:uid="{A5948A33-8A5D-418C-A0F1-57D1EF7A44D0}"/>
    <cellStyle name="Millares 78 3" xfId="6097" xr:uid="{40E46BFA-3A08-4A5E-8318-CC76EB3480EE}"/>
    <cellStyle name="Millares 78 3 2" xfId="14363" xr:uid="{6D5AD591-2A9A-4244-BE62-003128BBC520}"/>
    <cellStyle name="Millares 78 3 2 2" xfId="35866" xr:uid="{FF1EE349-966C-4BE9-952C-DFDE8E1E90E8}"/>
    <cellStyle name="Millares 78 3 3" xfId="20998" xr:uid="{67E22223-C926-4A21-BCD3-DFB0D1D157FF}"/>
    <cellStyle name="Millares 78 3 3 2" xfId="42501" xr:uid="{6F294982-2ECA-4920-8CE0-8A23EB1B0CFC}"/>
    <cellStyle name="Millares 78 3 4" xfId="27603" xr:uid="{FD7F46EC-29F9-4B3F-91D0-46A0C7E6C930}"/>
    <cellStyle name="Millares 78 3 5" xfId="49106" xr:uid="{5F6035CB-A78C-4050-868D-C1CDD8D115C2}"/>
    <cellStyle name="Millares 78 4" xfId="7738" xr:uid="{9A66D1FD-B4FC-4EA3-B5CB-DD1266A0BA51}"/>
    <cellStyle name="Millares 78 4 2" xfId="29241" xr:uid="{A579A124-5DBC-4C8E-877F-A77A5933E698}"/>
    <cellStyle name="Millares 78 5" xfId="9395" xr:uid="{7A18F0EE-4594-4495-AC0A-8311AD32B844}"/>
    <cellStyle name="Millares 78 5 2" xfId="30898" xr:uid="{2A2E8823-87F7-43E1-8AC5-9A6EFB3A0D08}"/>
    <cellStyle name="Millares 78 6" xfId="16030" xr:uid="{65F574BF-BD3F-4BBE-9A29-6864D79C21C6}"/>
    <cellStyle name="Millares 78 6 2" xfId="37533" xr:uid="{360F0104-A1C5-4842-80FF-A8DDB149CF9C}"/>
    <cellStyle name="Millares 78 7" xfId="22635" xr:uid="{ABD69912-3FF2-4E14-98D9-7821F14DD84A}"/>
    <cellStyle name="Millares 78 8" xfId="44138" xr:uid="{4047982B-E229-49D4-8001-794B4D78D0CE}"/>
    <cellStyle name="Millares 79" xfId="966" xr:uid="{E04474F2-BA35-48D7-8074-2D1A6A8E3B9F}"/>
    <cellStyle name="Millares 79 2" xfId="3795" xr:uid="{1CE72DAD-B88F-4F25-BDBF-10F91EEA1380}"/>
    <cellStyle name="Millares 79 2 2" xfId="12061" xr:uid="{4C5CB9CD-9036-4F7F-A398-1D669DA89A4F}"/>
    <cellStyle name="Millares 79 2 2 2" xfId="33564" xr:uid="{19C00CB4-173A-40CA-8224-128B5895805C}"/>
    <cellStyle name="Millares 79 2 3" xfId="18696" xr:uid="{F884BA95-36C5-4AB4-97EE-0B481B386171}"/>
    <cellStyle name="Millares 79 2 3 2" xfId="40199" xr:uid="{4C1430B4-8069-4641-8662-BDAA5C1BB0C5}"/>
    <cellStyle name="Millares 79 2 4" xfId="25301" xr:uid="{9E1926C5-7435-47D2-874C-064F908F65A7}"/>
    <cellStyle name="Millares 79 2 5" xfId="46804" xr:uid="{986F7FBF-B1D2-455E-A269-236D9813BA88}"/>
    <cellStyle name="Millares 79 3" xfId="5934" xr:uid="{A34164AB-34B2-40B6-BDCA-EB8AC5BA86C9}"/>
    <cellStyle name="Millares 79 3 2" xfId="14200" xr:uid="{1D29E8D3-A470-4845-A80F-6F4F46B0EA40}"/>
    <cellStyle name="Millares 79 3 2 2" xfId="35703" xr:uid="{F213917B-7C69-46F0-B413-3B7B297B9D6A}"/>
    <cellStyle name="Millares 79 3 3" xfId="20835" xr:uid="{CE469BA2-8DF8-439A-B2E1-F4613B3B9601}"/>
    <cellStyle name="Millares 79 3 3 2" xfId="42338" xr:uid="{091DEFA4-DBAA-47F7-9D91-45C36F3214EA}"/>
    <cellStyle name="Millares 79 3 4" xfId="27440" xr:uid="{D229A41C-FB77-40C9-8750-49C7758DE986}"/>
    <cellStyle name="Millares 79 3 5" xfId="48943" xr:uid="{46297872-629E-4AB2-8212-0E83ECB8C3F4}"/>
    <cellStyle name="Millares 79 4" xfId="7575" xr:uid="{E40D6CA3-84D1-482F-A269-5583A4E7C111}"/>
    <cellStyle name="Millares 79 4 2" xfId="29078" xr:uid="{DF1BCADC-7D34-4C66-AF08-5447C90600CB}"/>
    <cellStyle name="Millares 79 5" xfId="9232" xr:uid="{631E07EF-7B23-49E5-A053-AD3E7D285261}"/>
    <cellStyle name="Millares 79 5 2" xfId="30735" xr:uid="{087007FE-A49E-49E6-8688-32139958B5DF}"/>
    <cellStyle name="Millares 79 6" xfId="15867" xr:uid="{747E6286-3A65-4264-9C2E-2D56BD095299}"/>
    <cellStyle name="Millares 79 6 2" xfId="37370" xr:uid="{CA8F56C2-0793-4570-90B5-0E42A7C2CC0E}"/>
    <cellStyle name="Millares 79 7" xfId="22472" xr:uid="{5666F7A7-4570-46ED-A276-C87BFD8801E1}"/>
    <cellStyle name="Millares 79 8" xfId="43975" xr:uid="{8BFB59F2-3712-4AB9-B47A-0D51894847CE}"/>
    <cellStyle name="Millares 8" xfId="113" xr:uid="{97732249-4926-4123-8299-B197303DC5BB}"/>
    <cellStyle name="Millares 80" xfId="1130" xr:uid="{79CC1326-8BD3-4FBD-B655-A6C791D6E8EF}"/>
    <cellStyle name="Millares 80 2" xfId="3959" xr:uid="{A9F4A59A-9863-4875-8CF3-D3613CA99743}"/>
    <cellStyle name="Millares 80 2 2" xfId="12225" xr:uid="{FF98CD60-142E-4DBB-9F05-587637BB79B5}"/>
    <cellStyle name="Millares 80 2 2 2" xfId="33728" xr:uid="{5162D795-4547-4AAF-89F8-B64964DBBBD6}"/>
    <cellStyle name="Millares 80 2 3" xfId="18860" xr:uid="{324C20A4-440D-4097-956B-8CE8DA274866}"/>
    <cellStyle name="Millares 80 2 3 2" xfId="40363" xr:uid="{4277154D-CC3D-4778-9354-DC53BAAD8588}"/>
    <cellStyle name="Millares 80 2 4" xfId="25465" xr:uid="{6F9C036D-9495-4DE1-BFD6-095D703B985C}"/>
    <cellStyle name="Millares 80 2 5" xfId="46968" xr:uid="{AA66004B-6354-485A-B1B1-31C324F60D38}"/>
    <cellStyle name="Millares 80 3" xfId="6098" xr:uid="{018E9CB2-69BA-4F2F-813E-41F38AEE8C0C}"/>
    <cellStyle name="Millares 80 3 2" xfId="14364" xr:uid="{2AE73074-6905-47FE-BC6C-DAF646F497F3}"/>
    <cellStyle name="Millares 80 3 2 2" xfId="35867" xr:uid="{53143E5C-F4AD-4B43-90CB-A15E29D58679}"/>
    <cellStyle name="Millares 80 3 3" xfId="20999" xr:uid="{278BF4B3-6D16-491A-8542-7827758B27C4}"/>
    <cellStyle name="Millares 80 3 3 2" xfId="42502" xr:uid="{05F72210-F73A-463B-9C30-80682092A27B}"/>
    <cellStyle name="Millares 80 3 4" xfId="27604" xr:uid="{7965BD5B-9D3C-49C4-9837-1F17A49FFFB5}"/>
    <cellStyle name="Millares 80 3 5" xfId="49107" xr:uid="{BE134706-E1C3-456C-8A64-656A364AA1ED}"/>
    <cellStyle name="Millares 80 4" xfId="7739" xr:uid="{A8BBE399-8B36-4261-A0E6-064434426CB4}"/>
    <cellStyle name="Millares 80 4 2" xfId="29242" xr:uid="{12F2793D-EB43-420E-B785-7C9BDC24DE1B}"/>
    <cellStyle name="Millares 80 5" xfId="9396" xr:uid="{D5F69A63-8117-4E7C-874A-5F3138D84A15}"/>
    <cellStyle name="Millares 80 5 2" xfId="30899" xr:uid="{5F480BDF-D60E-49E0-B8D7-24B139E0F8FF}"/>
    <cellStyle name="Millares 80 6" xfId="16031" xr:uid="{07C50F60-C928-4BA5-BB3E-B7892E8E05A0}"/>
    <cellStyle name="Millares 80 6 2" xfId="37534" xr:uid="{9C635110-74FC-4517-A33C-808BBB727A75}"/>
    <cellStyle name="Millares 80 7" xfId="22636" xr:uid="{0A606BBC-34CA-415A-AC58-891F9BAF68B5}"/>
    <cellStyle name="Millares 80 8" xfId="44139" xr:uid="{54D5F935-BDD0-4F75-B305-17400ECA700D}"/>
    <cellStyle name="Millares 81" xfId="1131" xr:uid="{8C16C73B-EF99-4FF7-B06A-4005864F1630}"/>
    <cellStyle name="Millares 81 2" xfId="3960" xr:uid="{6BC4FC83-51C5-4D81-BB9A-DF16A8CD6DCE}"/>
    <cellStyle name="Millares 81 2 2" xfId="12226" xr:uid="{61981FD6-555F-4A52-B1C9-87EB04ABEFE3}"/>
    <cellStyle name="Millares 81 2 2 2" xfId="33729" xr:uid="{51A6C1D7-C59A-4E73-BAC2-08B345BC135F}"/>
    <cellStyle name="Millares 81 2 3" xfId="18861" xr:uid="{4A63A9FF-92E5-4662-9F8E-AA50B814C6A1}"/>
    <cellStyle name="Millares 81 2 3 2" xfId="40364" xr:uid="{13953FF1-1FEF-4B47-8335-42E9CFCB1991}"/>
    <cellStyle name="Millares 81 2 4" xfId="25466" xr:uid="{0A66BC61-92A8-434F-A411-C647F51622E2}"/>
    <cellStyle name="Millares 81 2 5" xfId="46969" xr:uid="{30BF2979-CA0F-4357-9E81-FF518600D9D5}"/>
    <cellStyle name="Millares 81 3" xfId="6099" xr:uid="{147EFA98-AECC-4EF4-976D-FFFA5DC29C60}"/>
    <cellStyle name="Millares 81 3 2" xfId="14365" xr:uid="{5DBEDC7B-BC05-4CA2-AEDA-3D312211EC27}"/>
    <cellStyle name="Millares 81 3 2 2" xfId="35868" xr:uid="{1360D9BF-8CE8-4E0C-9E1E-2E2B71997107}"/>
    <cellStyle name="Millares 81 3 3" xfId="21000" xr:uid="{B5A23EEA-A55F-452A-B321-570A0D5EBDF7}"/>
    <cellStyle name="Millares 81 3 3 2" xfId="42503" xr:uid="{676BA8DB-9C99-41E6-A4A7-E2270B446DFE}"/>
    <cellStyle name="Millares 81 3 4" xfId="27605" xr:uid="{5D3BAA65-CDC4-4FCC-BD24-A9B70A48B5A6}"/>
    <cellStyle name="Millares 81 3 5" xfId="49108" xr:uid="{B32D9EB8-48DD-4740-B99D-641429D82D00}"/>
    <cellStyle name="Millares 81 4" xfId="7740" xr:uid="{3C380D57-CFA3-49BD-A53C-8844E368758D}"/>
    <cellStyle name="Millares 81 4 2" xfId="29243" xr:uid="{551991D6-825E-432F-ACCD-65C20F70F3BB}"/>
    <cellStyle name="Millares 81 5" xfId="9397" xr:uid="{8E1B0504-B825-4234-B789-B06A1EAF09B4}"/>
    <cellStyle name="Millares 81 5 2" xfId="30900" xr:uid="{AAACB580-30F0-444C-A2AF-4B2A073033C6}"/>
    <cellStyle name="Millares 81 6" xfId="16032" xr:uid="{3DAB94D4-F3C3-4C2A-BA07-AFBB38F93F66}"/>
    <cellStyle name="Millares 81 6 2" xfId="37535" xr:uid="{8A8125A8-EC44-42A9-A879-D0FE33AC61A6}"/>
    <cellStyle name="Millares 81 7" xfId="22637" xr:uid="{E3582910-59AA-4FBC-878B-8AD0DB9A1BC1}"/>
    <cellStyle name="Millares 81 8" xfId="44140" xr:uid="{3EA18F36-4A56-4C2D-9186-F87BB780CCC1}"/>
    <cellStyle name="Millares 82" xfId="1247" xr:uid="{766E1B98-1295-4DBB-82B8-D6E8A3AD7A65}"/>
    <cellStyle name="Millares 82 2" xfId="4076" xr:uid="{E3DDD614-3E0B-46BC-93C9-5AB00CB88477}"/>
    <cellStyle name="Millares 82 2 2" xfId="12342" xr:uid="{9EC88C22-B1DA-4FDF-B13E-8644182C2CE9}"/>
    <cellStyle name="Millares 82 2 2 2" xfId="33845" xr:uid="{DD0B4127-DBA1-4D2F-AB2C-21B4AF5D06EE}"/>
    <cellStyle name="Millares 82 2 3" xfId="18977" xr:uid="{FAD7FC3E-0800-4850-8972-EC41942296F9}"/>
    <cellStyle name="Millares 82 2 3 2" xfId="40480" xr:uid="{18022221-2F73-4B16-98C8-181CE713EEFC}"/>
    <cellStyle name="Millares 82 2 4" xfId="25582" xr:uid="{48CE638F-B5E2-4A1F-9156-7D78101FA38D}"/>
    <cellStyle name="Millares 82 2 5" xfId="47085" xr:uid="{E7637F7E-AD71-48FA-9E4F-48204CD1C04E}"/>
    <cellStyle name="Millares 82 3" xfId="6215" xr:uid="{2C087735-ED89-45BA-B3D5-9B1C5F0AC2EB}"/>
    <cellStyle name="Millares 82 3 2" xfId="14481" xr:uid="{A9E21AE7-6412-4CC3-8851-D36847223BB2}"/>
    <cellStyle name="Millares 82 3 2 2" xfId="35984" xr:uid="{1503F349-850C-4EDB-A882-4DE88A11B638}"/>
    <cellStyle name="Millares 82 3 3" xfId="21116" xr:uid="{18A75B0A-F9D6-434D-BD52-8A11914A68B6}"/>
    <cellStyle name="Millares 82 3 3 2" xfId="42619" xr:uid="{10BB9566-CE8F-4BB0-8AFB-6A712983C577}"/>
    <cellStyle name="Millares 82 3 4" xfId="27721" xr:uid="{52524CD1-DCED-4C7B-B3A2-84C7A828906C}"/>
    <cellStyle name="Millares 82 3 5" xfId="49224" xr:uid="{0E8C9B00-97ED-4625-B901-74D7E98A4C15}"/>
    <cellStyle name="Millares 82 4" xfId="7856" xr:uid="{B177F3F3-D7E5-4FC0-BD12-155F5A404FB5}"/>
    <cellStyle name="Millares 82 4 2" xfId="29359" xr:uid="{C4C616FE-567C-4D29-8EBC-C8A21D4BFB44}"/>
    <cellStyle name="Millares 82 5" xfId="9513" xr:uid="{96386C35-2B22-454E-AE52-37F0E675281A}"/>
    <cellStyle name="Millares 82 5 2" xfId="31016" xr:uid="{0BD95B37-F596-40B6-8149-F9883D32FFB8}"/>
    <cellStyle name="Millares 82 6" xfId="16148" xr:uid="{B7F16577-A7C1-4B65-A011-886022AF5790}"/>
    <cellStyle name="Millares 82 6 2" xfId="37651" xr:uid="{E66D688B-B6BE-466C-9E64-E9E998BA775B}"/>
    <cellStyle name="Millares 82 7" xfId="22753" xr:uid="{A324B926-C587-4A13-99E4-7CF5A7094C97}"/>
    <cellStyle name="Millares 82 8" xfId="44256" xr:uid="{F84835AC-F79B-41EE-8D8B-B30456CEAC78}"/>
    <cellStyle name="Millares 83" xfId="1816" xr:uid="{C2E4811D-B53C-4809-A19C-70247F17971D}"/>
    <cellStyle name="Millares 83 2" xfId="4645" xr:uid="{CE8DC741-1AAD-49CD-9A59-5DF038530062}"/>
    <cellStyle name="Millares 83 2 2" xfId="12911" xr:uid="{F52FFC64-4CB5-4AE0-A0D0-4DBA670ED74D}"/>
    <cellStyle name="Millares 83 2 2 2" xfId="34414" xr:uid="{CB996A71-CA9B-4D05-83C9-48CDECAAB286}"/>
    <cellStyle name="Millares 83 2 3" xfId="19546" xr:uid="{9CBD736B-7FCF-4142-B061-D6C4F88BF36D}"/>
    <cellStyle name="Millares 83 2 3 2" xfId="41049" xr:uid="{E90CDFD6-5A93-4320-8B74-BD8F8A71907C}"/>
    <cellStyle name="Millares 83 2 4" xfId="26151" xr:uid="{053712E6-BE84-433E-841E-05EBC22059E2}"/>
    <cellStyle name="Millares 83 2 5" xfId="47654" xr:uid="{03270C75-398F-4A6C-93B7-C8D70E308B80}"/>
    <cellStyle name="Millares 83 3" xfId="6784" xr:uid="{50C953D4-1064-42BB-ACA8-7D940451CFA3}"/>
    <cellStyle name="Millares 83 3 2" xfId="15050" xr:uid="{BBB13423-BBD2-4353-9548-685AFBAC12AB}"/>
    <cellStyle name="Millares 83 3 2 2" xfId="36553" xr:uid="{2C9F3594-121C-48A2-B464-7B2B4CD8FD00}"/>
    <cellStyle name="Millares 83 3 3" xfId="21685" xr:uid="{0B822E4A-41E9-48B9-B1B4-0B89303CE5FB}"/>
    <cellStyle name="Millares 83 3 3 2" xfId="43188" xr:uid="{3CBED19A-3511-4165-8EEF-D11D085BA764}"/>
    <cellStyle name="Millares 83 3 4" xfId="28290" xr:uid="{1D654C6A-9F23-4839-A607-BF38A331B4EF}"/>
    <cellStyle name="Millares 83 3 5" xfId="49793" xr:uid="{8DE9FF84-6E60-43C2-B4AB-42B11C679821}"/>
    <cellStyle name="Millares 83 4" xfId="8425" xr:uid="{1A00FD91-2573-48D6-9535-FAE295C67D09}"/>
    <cellStyle name="Millares 83 4 2" xfId="29928" xr:uid="{36DA7C43-F530-4C88-BEA4-1003836D195E}"/>
    <cellStyle name="Millares 83 5" xfId="10082" xr:uid="{73D070B9-08F4-4C57-AEA5-0B8A44D6A7AF}"/>
    <cellStyle name="Millares 83 5 2" xfId="31585" xr:uid="{B8121D0D-FBD3-47D8-88B3-CB05A09AE74A}"/>
    <cellStyle name="Millares 83 6" xfId="16717" xr:uid="{896BB83D-7B93-421E-B6D8-B6FD634FF816}"/>
    <cellStyle name="Millares 83 6 2" xfId="38220" xr:uid="{D4627D9B-51E5-4766-B45A-D99EFB7C013F}"/>
    <cellStyle name="Millares 83 7" xfId="23322" xr:uid="{3E9BC0CD-5DFB-425F-89F9-1EA46445BB02}"/>
    <cellStyle name="Millares 83 8" xfId="44825" xr:uid="{99F8B910-E514-4BDB-99B3-9DFDB024748B}"/>
    <cellStyle name="Millares 84" xfId="1817" xr:uid="{2CD3262D-F5D6-4780-977E-AFE965BCB465}"/>
    <cellStyle name="Millares 84 2" xfId="4646" xr:uid="{B1B4B86F-62C5-4769-9AC2-BD4EE79EF9B6}"/>
    <cellStyle name="Millares 84 2 2" xfId="12912" xr:uid="{B67F3887-BB03-4069-965B-433B3CD2BF0E}"/>
    <cellStyle name="Millares 84 2 2 2" xfId="34415" xr:uid="{426086A8-6959-48F2-BA4F-B3E491291611}"/>
    <cellStyle name="Millares 84 2 3" xfId="19547" xr:uid="{403B6005-6FD1-49ED-B754-81A7289FAEC2}"/>
    <cellStyle name="Millares 84 2 3 2" xfId="41050" xr:uid="{0BC8405C-4F40-457F-B941-A89250731802}"/>
    <cellStyle name="Millares 84 2 4" xfId="26152" xr:uid="{B352FDB5-49B5-4763-9285-B3D5ACCF0FA9}"/>
    <cellStyle name="Millares 84 2 5" xfId="47655" xr:uid="{70C78677-DB79-492E-81CB-22AE3DD71E50}"/>
    <cellStyle name="Millares 84 3" xfId="6785" xr:uid="{316342AC-DAB1-4A9C-AE89-997E45A330EA}"/>
    <cellStyle name="Millares 84 3 2" xfId="15051" xr:uid="{9F8D2915-6C3B-4F98-A000-CE0F253F5B23}"/>
    <cellStyle name="Millares 84 3 2 2" xfId="36554" xr:uid="{23B615DE-A57A-478B-B609-B8C1B4091CFB}"/>
    <cellStyle name="Millares 84 3 3" xfId="21686" xr:uid="{A90B7D8D-7219-466C-9A51-DBA2B9F13A4C}"/>
    <cellStyle name="Millares 84 3 3 2" xfId="43189" xr:uid="{6FC67879-4D84-4C95-8223-512B6BF2268B}"/>
    <cellStyle name="Millares 84 3 4" xfId="28291" xr:uid="{2A85DAA4-34A4-4A6B-AAD8-22789BC16BE8}"/>
    <cellStyle name="Millares 84 3 5" xfId="49794" xr:uid="{1AA98994-8483-4810-8D7B-2C79347E33EB}"/>
    <cellStyle name="Millares 84 4" xfId="8426" xr:uid="{650EFABC-C6B5-46EF-887C-B5FE9E115A31}"/>
    <cellStyle name="Millares 84 4 2" xfId="29929" xr:uid="{1671D5AA-CD01-43DA-AA46-24F501DECEDD}"/>
    <cellStyle name="Millares 84 5" xfId="10083" xr:uid="{22EE68F6-89D2-45C8-95DD-5C4E503E1221}"/>
    <cellStyle name="Millares 84 5 2" xfId="31586" xr:uid="{C31F8803-20CD-4922-A47D-BA7B594122AD}"/>
    <cellStyle name="Millares 84 6" xfId="16718" xr:uid="{9921067D-57F5-4E54-B323-2B4F89C4D253}"/>
    <cellStyle name="Millares 84 6 2" xfId="38221" xr:uid="{C9610DB2-2180-494D-9E2D-07BBAC07A148}"/>
    <cellStyle name="Millares 84 7" xfId="23323" xr:uid="{55020137-5777-4AA2-9287-7D3EA4F7F4EC}"/>
    <cellStyle name="Millares 84 8" xfId="44826" xr:uid="{2927220C-8A8C-45FC-92EE-6FC59905BF18}"/>
    <cellStyle name="Millares 85" xfId="1819" xr:uid="{4AD80465-3B28-4F5F-841B-FD6F2ED0DD78}"/>
    <cellStyle name="Millares 85 2" xfId="4649" xr:uid="{EA75A330-F860-4BC5-9089-D485867E5972}"/>
    <cellStyle name="Millares 85 2 2" xfId="12915" xr:uid="{766876CD-1B41-412E-A054-FF3901761021}"/>
    <cellStyle name="Millares 85 2 2 2" xfId="34418" xr:uid="{279D27A1-71EA-433D-8C7F-EF23BCF9977F}"/>
    <cellStyle name="Millares 85 2 3" xfId="19550" xr:uid="{FA39A16C-8D0D-4B56-B9AC-4258500641FA}"/>
    <cellStyle name="Millares 85 2 3 2" xfId="41053" xr:uid="{4ADF28D9-D462-455A-92B2-685B42B38859}"/>
    <cellStyle name="Millares 85 2 4" xfId="26155" xr:uid="{72345090-990F-46CA-8D4B-392592C23C34}"/>
    <cellStyle name="Millares 85 2 5" xfId="47658" xr:uid="{980F465E-2BED-494E-AB95-E988512F3059}"/>
    <cellStyle name="Millares 85 3" xfId="6788" xr:uid="{EE4C1FBA-F152-45DC-9C94-1559DB838D72}"/>
    <cellStyle name="Millares 85 3 2" xfId="15054" xr:uid="{705084C9-9965-48AD-9D62-2DCE3FF8876A}"/>
    <cellStyle name="Millares 85 3 2 2" xfId="36557" xr:uid="{F12D31A3-1DD9-42CE-BD2B-7BA956BB30DE}"/>
    <cellStyle name="Millares 85 3 3" xfId="21689" xr:uid="{32D51AE1-D1BD-4061-9CAF-332A968BD7B3}"/>
    <cellStyle name="Millares 85 3 3 2" xfId="43192" xr:uid="{B583F1C4-3455-46EE-A3A6-646973F3BFCF}"/>
    <cellStyle name="Millares 85 3 4" xfId="28294" xr:uid="{950B0212-2E17-4991-A548-C1BCC78A9DD7}"/>
    <cellStyle name="Millares 85 3 5" xfId="49797" xr:uid="{0959B54D-FF9A-4C86-8BFB-F81D4851D2C2}"/>
    <cellStyle name="Millares 85 4" xfId="8429" xr:uid="{F96038AC-FB16-4262-9198-E4F0D1BD5942}"/>
    <cellStyle name="Millares 85 4 2" xfId="29932" xr:uid="{AEB1EAA0-308D-426F-A7FA-E53C56276AF6}"/>
    <cellStyle name="Millares 85 5" xfId="10085" xr:uid="{89369562-3B6C-4B40-B365-395E770B8C80}"/>
    <cellStyle name="Millares 85 5 2" xfId="31588" xr:uid="{C5BC9EF3-A0F9-4699-9C65-306B1FE667B2}"/>
    <cellStyle name="Millares 85 6" xfId="16720" xr:uid="{B21E3669-52E0-4241-81E8-A19EE6317D3A}"/>
    <cellStyle name="Millares 85 6 2" xfId="38223" xr:uid="{8067995E-0211-4F9F-AF14-6A7059EA5018}"/>
    <cellStyle name="Millares 85 7" xfId="23325" xr:uid="{D4B2ACD1-A162-45D3-BE2E-C89D85829986}"/>
    <cellStyle name="Millares 85 8" xfId="44828" xr:uid="{313B2336-18CB-43E9-94BB-F2D9D360A6EB}"/>
    <cellStyle name="Millares 86" xfId="2503" xr:uid="{F2568A72-5B41-4975-A050-CF9EEFD7637A}"/>
    <cellStyle name="Millares 86 2" xfId="10769" xr:uid="{5FA691B0-27BA-4FC1-A1A7-F92F9D6E1DFF}"/>
    <cellStyle name="Millares 86 2 2" xfId="32272" xr:uid="{6DA0C7B1-D3CC-4B2F-A3FF-1E507FD77E49}"/>
    <cellStyle name="Millares 86 3" xfId="17404" xr:uid="{5F4B09CB-A64E-443C-B0D6-01393381666C}"/>
    <cellStyle name="Millares 86 3 2" xfId="38907" xr:uid="{30D28C5D-5443-4F5E-AFCF-6D05EF411689}"/>
    <cellStyle name="Millares 86 4" xfId="24009" xr:uid="{CF2E04A3-B3E6-4A1B-8FE4-6630DC81AB16}"/>
    <cellStyle name="Millares 86 5" xfId="45512" xr:uid="{3226135F-D70D-410B-9571-A2DD6B49A54A}"/>
    <cellStyle name="Millares 87" xfId="2620" xr:uid="{829A7409-BB15-447F-AAF5-D02203FAEB20}"/>
    <cellStyle name="Millares 87 2" xfId="10886" xr:uid="{40600636-38E0-47DF-BE26-F407DF3DE113}"/>
    <cellStyle name="Millares 87 2 2" xfId="32389" xr:uid="{28A7CFCB-3E82-4B53-A13D-6EB86CBA9C7C}"/>
    <cellStyle name="Millares 87 3" xfId="17521" xr:uid="{4702762B-35F9-43FA-9E8A-A25A7EBC1CD0}"/>
    <cellStyle name="Millares 87 3 2" xfId="39024" xr:uid="{EB3D800F-E7AB-4E87-AE75-901DE5EA155F}"/>
    <cellStyle name="Millares 87 4" xfId="24126" xr:uid="{97032CCF-1F67-48DB-96DA-554F83077FAF}"/>
    <cellStyle name="Millares 87 5" xfId="45629" xr:uid="{A1A7DC89-CAD7-47FB-B47E-ABBA8C0178E7}"/>
    <cellStyle name="Millares 88" xfId="3009" xr:uid="{35139A00-1F2C-4AB8-B403-C71DD3B6F656}"/>
    <cellStyle name="Millares 88 2" xfId="11275" xr:uid="{9C414789-A3B1-454C-B65C-E3928B54F0CA}"/>
    <cellStyle name="Millares 88 2 2" xfId="32778" xr:uid="{7496B6C5-97E8-4FF8-A8CF-3A4DDB553085}"/>
    <cellStyle name="Millares 88 3" xfId="17910" xr:uid="{19B804DE-200A-45E0-B30B-9BD4D00AFF02}"/>
    <cellStyle name="Millares 88 3 2" xfId="39413" xr:uid="{E87A9A15-A509-4EA2-B774-408583FCDEDC}"/>
    <cellStyle name="Millares 88 4" xfId="24515" xr:uid="{F0473584-230E-4762-8208-BB0592FDE17E}"/>
    <cellStyle name="Millares 88 5" xfId="46018" xr:uid="{021A956E-ED15-40DC-9DE0-64DC48611618}"/>
    <cellStyle name="Millares 89" xfId="2621" xr:uid="{D9019CD0-6AB7-4856-89E0-A7745F0D56E4}"/>
    <cellStyle name="Millares 89 2" xfId="10887" xr:uid="{C9791DD8-56D3-45BA-A2BC-2D5FA68237BD}"/>
    <cellStyle name="Millares 89 2 2" xfId="32390" xr:uid="{B3A7B912-309A-45CC-9C4E-6A2A7A5A6C81}"/>
    <cellStyle name="Millares 89 3" xfId="17522" xr:uid="{929FDF49-08F0-4DA3-9D45-AABBF5AE8C3F}"/>
    <cellStyle name="Millares 89 3 2" xfId="39025" xr:uid="{EB0C01D6-0B25-4E58-A9DC-902CA7E4D10F}"/>
    <cellStyle name="Millares 89 4" xfId="24127" xr:uid="{6F54B736-0F39-4E62-A9B7-495C4C03357A}"/>
    <cellStyle name="Millares 89 5" xfId="45630" xr:uid="{029DF3BF-59DA-4A78-B3D7-BF28418C0D3D}"/>
    <cellStyle name="Millares 9" xfId="114" xr:uid="{6AE7B5F5-559D-4B6C-BA88-5B1DEA3CAEA0}"/>
    <cellStyle name="Millares 90" xfId="3011" xr:uid="{D84628BF-DED1-4FE8-B5E2-9CBE5B25B300}"/>
    <cellStyle name="Millares 90 2" xfId="11277" xr:uid="{5D3401C1-C9E5-4810-975B-C47AD641DB4C}"/>
    <cellStyle name="Millares 90 2 2" xfId="32780" xr:uid="{7E5383CD-29B5-41D6-B7CD-446E0812337A}"/>
    <cellStyle name="Millares 90 3" xfId="17912" xr:uid="{0953E3CB-BD8A-4258-92A4-57B28FF71827}"/>
    <cellStyle name="Millares 90 3 2" xfId="39415" xr:uid="{4B90239A-0220-4877-9CF0-086EA7B7A3BC}"/>
    <cellStyle name="Millares 90 4" xfId="24517" xr:uid="{A1E1319C-F8FF-4B87-897A-042E168D666C}"/>
    <cellStyle name="Millares 90 5" xfId="46020" xr:uid="{9CEA49C9-1A82-4A18-A62E-B63C83A94F39}"/>
    <cellStyle name="Millares 91" xfId="3010" xr:uid="{12F8DB03-A73E-47F9-B7E8-3BF040AD00AB}"/>
    <cellStyle name="Millares 91 2" xfId="11276" xr:uid="{730980B1-82FF-4ACF-A06A-AD3CE1EB32DB}"/>
    <cellStyle name="Millares 91 2 2" xfId="32779" xr:uid="{D37318EC-300D-4710-ABF6-5F78EE6B94F6}"/>
    <cellStyle name="Millares 91 3" xfId="17911" xr:uid="{308222A1-4DCF-43E8-89A1-D91F01127E28}"/>
    <cellStyle name="Millares 91 3 2" xfId="39414" xr:uid="{8D71EF57-1792-4611-A119-9EF01DEE48D5}"/>
    <cellStyle name="Millares 91 4" xfId="24516" xr:uid="{94F39278-51B1-4974-A5E1-EF510D46850D}"/>
    <cellStyle name="Millares 91 5" xfId="46019" xr:uid="{F124434C-1E46-4758-A4BA-AC8A081B285A}"/>
    <cellStyle name="Millares 92" xfId="3012" xr:uid="{E735DF46-C522-42FD-8013-118193742F8D}"/>
    <cellStyle name="Millares 92 2" xfId="11278" xr:uid="{21BF8628-CEFE-43E9-881D-5D1606F63112}"/>
    <cellStyle name="Millares 92 2 2" xfId="32781" xr:uid="{7687FF2A-17CA-4B22-8A79-8D4E31EF10E4}"/>
    <cellStyle name="Millares 92 3" xfId="17913" xr:uid="{46981FBC-C2BF-4988-9B8E-0444A1BA7115}"/>
    <cellStyle name="Millares 92 3 2" xfId="39416" xr:uid="{E5B7B8DD-94F5-4C2C-91EB-8DBBE0D5D0C2}"/>
    <cellStyle name="Millares 92 4" xfId="24518" xr:uid="{320E2EDA-2043-4949-9758-6918999E8204}"/>
    <cellStyle name="Millares 92 5" xfId="46021" xr:uid="{70B3FD9E-1747-486E-8FBA-512207BFC76E}"/>
    <cellStyle name="Millares 93" xfId="3014" xr:uid="{78F654C0-1C4C-460F-B421-443AB3BA1F2D}"/>
    <cellStyle name="Millares 93 2" xfId="11280" xr:uid="{4FAA9499-8A33-4231-AD6E-9E5541705FC3}"/>
    <cellStyle name="Millares 93 2 2" xfId="32783" xr:uid="{FDD7F11F-D1F6-4D9B-BD3E-29E30F5DD961}"/>
    <cellStyle name="Millares 93 3" xfId="17915" xr:uid="{D87B0BFE-22A7-43DC-BD20-F2CCB42367B1}"/>
    <cellStyle name="Millares 93 3 2" xfId="39418" xr:uid="{CF66D240-44AB-4026-B2A7-A47AC9A1A037}"/>
    <cellStyle name="Millares 93 4" xfId="24520" xr:uid="{5BF23A8F-0600-473A-8BEC-EBA89701DAEC}"/>
    <cellStyle name="Millares 93 5" xfId="46023" xr:uid="{28A0CC84-0EA2-4247-BFE7-C6D561EC3D4C}"/>
    <cellStyle name="Millares 94" xfId="3013" xr:uid="{6A118C97-22BB-4E0C-A3E4-00DE358528CC}"/>
    <cellStyle name="Millares 94 2" xfId="11279" xr:uid="{8D1C67CD-FD61-446D-A19E-E3B477410EA0}"/>
    <cellStyle name="Millares 94 2 2" xfId="32782" xr:uid="{663ECAF3-F513-4225-AF17-C778F83EC589}"/>
    <cellStyle name="Millares 94 3" xfId="17914" xr:uid="{6E120F5C-D5D9-4329-B7A3-05B6C35E3883}"/>
    <cellStyle name="Millares 94 3 2" xfId="39417" xr:uid="{AAAAC04A-E91B-4BCE-863E-950532B1086E}"/>
    <cellStyle name="Millares 94 4" xfId="24519" xr:uid="{71CAD810-F3C5-4A4A-AEA1-C056AC390BB1}"/>
    <cellStyle name="Millares 94 5" xfId="46022" xr:uid="{AF162CBA-0E83-400E-BFE3-2ECAD0DA4A26}"/>
    <cellStyle name="Millares 95" xfId="2506" xr:uid="{9BF49B60-6FF4-44C2-A689-3F205220F954}"/>
    <cellStyle name="Millares 95 2" xfId="10772" xr:uid="{AEB6CBF4-00D9-402B-A16A-8A2280B6C61A}"/>
    <cellStyle name="Millares 95 2 2" xfId="32275" xr:uid="{81470426-6141-4017-8A4A-BD4535ED0543}"/>
    <cellStyle name="Millares 95 3" xfId="17407" xr:uid="{7638A7BB-515B-47D8-BF1D-B1AEEC289A0D}"/>
    <cellStyle name="Millares 95 3 2" xfId="38910" xr:uid="{60B0BB94-94C4-4938-AF44-C719E29A34A8}"/>
    <cellStyle name="Millares 95 4" xfId="24012" xr:uid="{650476B4-1F23-4640-99E7-CFBFF8766E45}"/>
    <cellStyle name="Millares 95 5" xfId="45515" xr:uid="{1521016A-3B62-4162-970D-5FAEE0C0F7A0}"/>
    <cellStyle name="Millares 96" xfId="3015" xr:uid="{08FF89EC-D6EB-494A-9E4C-7DADA3F65FD7}"/>
    <cellStyle name="Millares 96 2" xfId="11281" xr:uid="{9B831413-8165-46E2-98C5-F4E38F55E6EE}"/>
    <cellStyle name="Millares 96 2 2" xfId="32784" xr:uid="{3AFAEF2E-93C9-46CB-9582-1D0D915EEA55}"/>
    <cellStyle name="Millares 96 3" xfId="17916" xr:uid="{F2D96199-9D39-45C3-BE25-99E9124A7078}"/>
    <cellStyle name="Millares 96 3 2" xfId="39419" xr:uid="{1586C0E5-381E-4F8F-9DE6-8CED4C3AE5B2}"/>
    <cellStyle name="Millares 96 4" xfId="24521" xr:uid="{121540ED-CA53-4F05-B63C-64C995177B50}"/>
    <cellStyle name="Millares 96 5" xfId="46024" xr:uid="{08BFCE66-990A-49D5-84DB-EF753FDF5360}"/>
    <cellStyle name="Millares 97" xfId="4650" xr:uid="{695CEDD4-5040-478F-879F-86A7182B339C}"/>
    <cellStyle name="Millares 97 2" xfId="12916" xr:uid="{C6B938DA-2B7A-4020-9A5C-361817D05DAD}"/>
    <cellStyle name="Millares 97 2 2" xfId="34419" xr:uid="{E8BBBFE4-AD43-440F-8F74-1BB9E4C54B13}"/>
    <cellStyle name="Millares 97 3" xfId="19551" xr:uid="{0CB9A2B4-25F1-4035-B686-A70E027FB0CE}"/>
    <cellStyle name="Millares 97 3 2" xfId="41054" xr:uid="{417A4151-E96B-4907-9A46-E327D01CAFA7}"/>
    <cellStyle name="Millares 97 4" xfId="26156" xr:uid="{4D05298F-8CD2-4701-9470-B52C893141DC}"/>
    <cellStyle name="Millares 97 5" xfId="47659" xr:uid="{629FD9B4-5869-4E2F-B115-C65719BF38EE}"/>
    <cellStyle name="Millares 98" xfId="5153" xr:uid="{4D504F8E-5A7F-4B5C-8390-0DD5A8A579B9}"/>
    <cellStyle name="Millares 98 2" xfId="13419" xr:uid="{09936F87-C956-4212-81A0-D821B57D97B9}"/>
    <cellStyle name="Millares 98 2 2" xfId="34922" xr:uid="{0433CE9C-0F4F-4274-8192-3496883DDD12}"/>
    <cellStyle name="Millares 98 3" xfId="20054" xr:uid="{7DEEBCC4-AC2F-49AF-A3A9-29733835C8E3}"/>
    <cellStyle name="Millares 98 3 2" xfId="41557" xr:uid="{1E629619-E22A-4716-9854-D2927D024385}"/>
    <cellStyle name="Millares 98 4" xfId="26659" xr:uid="{306A3072-87A6-4491-BFC8-044FE5EAA56C}"/>
    <cellStyle name="Millares 98 5" xfId="48162" xr:uid="{8FC2E8A4-B68E-46A6-BE7B-1C4E17741DF3}"/>
    <cellStyle name="Millares 99" xfId="5269" xr:uid="{5C6D79DA-BAE6-4C69-A0A7-0A16735A3816}"/>
    <cellStyle name="Millares 99 2" xfId="13535" xr:uid="{27B6A3A2-4D94-4D33-8219-2D40F67C0287}"/>
    <cellStyle name="Millares 99 2 2" xfId="35038" xr:uid="{928CE9BA-3011-423C-86AB-D46FD19F61FC}"/>
    <cellStyle name="Millares 99 3" xfId="20170" xr:uid="{DF82B0E0-1183-4B71-B571-DCBD67BDECDD}"/>
    <cellStyle name="Millares 99 3 2" xfId="41673" xr:uid="{4DD0825D-7F85-4BF3-940F-C608BB1DCC75}"/>
    <cellStyle name="Millares 99 4" xfId="26775" xr:uid="{ECC317EF-8F08-4ABB-8B94-C55F3F93BD2B}"/>
    <cellStyle name="Millares 99 5" xfId="48278" xr:uid="{EDE1E895-55D0-4567-B525-BC88E4E6858D}"/>
    <cellStyle name="Neutral" xfId="259" builtinId="28" customBuiltin="1"/>
    <cellStyle name="Normal" xfId="0" builtinId="0"/>
    <cellStyle name="Normal 10 10 2 2 2" xfId="77" xr:uid="{00000000-0005-0000-0000-00000F000000}"/>
    <cellStyle name="Normal 1016" xfId="15" xr:uid="{00000000-0005-0000-0000-000010000000}"/>
    <cellStyle name="Normal 1018" xfId="45" xr:uid="{00000000-0005-0000-0000-000011000000}"/>
    <cellStyle name="Normal 1022" xfId="69" xr:uid="{00000000-0005-0000-0000-000012000000}"/>
    <cellStyle name="Normal 1024" xfId="22" xr:uid="{00000000-0005-0000-0000-000013000000}"/>
    <cellStyle name="Normal 1025" xfId="72" xr:uid="{00000000-0005-0000-0000-000014000000}"/>
    <cellStyle name="Normal 1026" xfId="71" xr:uid="{00000000-0005-0000-0000-000015000000}"/>
    <cellStyle name="Normal 1027" xfId="73" xr:uid="{00000000-0005-0000-0000-000016000000}"/>
    <cellStyle name="Normal 105" xfId="83" xr:uid="{00000000-0005-0000-0000-000017000000}"/>
    <cellStyle name="Normal 107" xfId="87" xr:uid="{00000000-0005-0000-0000-000018000000}"/>
    <cellStyle name="Normal 109" xfId="88" xr:uid="{00000000-0005-0000-0000-000019000000}"/>
    <cellStyle name="Normal 12" xfId="176" xr:uid="{E23CBA0B-1100-41F1-8CE6-3E5CE92EC7C5}"/>
    <cellStyle name="Normal 12 10" xfId="7" xr:uid="{00000000-0005-0000-0000-00001A000000}"/>
    <cellStyle name="Normal 12 2 10" xfId="3" xr:uid="{00000000-0005-0000-0000-00001B000000}"/>
    <cellStyle name="Normal 12 2 2 4" xfId="12" xr:uid="{00000000-0005-0000-0000-00001C000000}"/>
    <cellStyle name="Normal 125" xfId="5" xr:uid="{00000000-0005-0000-0000-00001D000000}"/>
    <cellStyle name="Normal 126" xfId="75" xr:uid="{00000000-0005-0000-0000-00001E000000}"/>
    <cellStyle name="Normal 14" xfId="227" xr:uid="{6189C7CE-F695-482D-95E6-25FA37EA65B9}"/>
    <cellStyle name="Normal 199 2 2" xfId="80" xr:uid="{00000000-0005-0000-0000-00001F000000}"/>
    <cellStyle name="Normal 2" xfId="2" xr:uid="{00000000-0005-0000-0000-000020000000}"/>
    <cellStyle name="Normal 2 10 2 2 2" xfId="84" xr:uid="{00000000-0005-0000-0000-000021000000}"/>
    <cellStyle name="Normal 2 14 2" xfId="90" xr:uid="{59F7B8BA-2289-4612-A641-8C6472105339}"/>
    <cellStyle name="Normal 2 2" xfId="92" xr:uid="{731946A3-1A7A-4EFE-82BB-34E8A965BF47}"/>
    <cellStyle name="Normal 2 2 2 3" xfId="4" xr:uid="{00000000-0005-0000-0000-000022000000}"/>
    <cellStyle name="Normal 2 3" xfId="184" xr:uid="{BAD9FCB6-E479-4528-B4B2-6AD2CCD5CC6D}"/>
    <cellStyle name="Normal 2 4" xfId="300" xr:uid="{C97B140C-D5E3-41D2-ADC3-E180BCA21032}"/>
    <cellStyle name="Normal 2 5" xfId="599" xr:uid="{9DF12BE3-DF5D-4F75-B5F8-C531F2153F3F}"/>
    <cellStyle name="Normal 26" xfId="109" xr:uid="{ED597555-DDFB-43F0-AAE3-5E6E3BB8A53A}"/>
    <cellStyle name="Normal 3" xfId="93" xr:uid="{6451F7AE-D291-4C9E-91B1-8C3C7B2962F3}"/>
    <cellStyle name="Normal 3 2" xfId="302" xr:uid="{8BFD8969-5985-46A1-B2B3-5F09A8DFA5C8}"/>
    <cellStyle name="Normal 3 3" xfId="600" xr:uid="{E16DBAD3-C207-41FA-8C1A-63C7551AA16E}"/>
    <cellStyle name="Normal 3 4" xfId="181" xr:uid="{79CAE8BF-D1D8-4C31-88CD-B4649FBA8E2F}"/>
    <cellStyle name="Normal 4" xfId="95" xr:uid="{74A2E57F-0A19-437A-A53C-FB5943D77288}"/>
    <cellStyle name="Normal 4 2" xfId="185" xr:uid="{B6702E62-09B1-481C-934D-7F0251C260D7}"/>
    <cellStyle name="Normal 41" xfId="193" xr:uid="{DF7C6525-39AD-465F-8E9D-B142ED0B5468}"/>
    <cellStyle name="Normal 45" xfId="186" xr:uid="{06969D7D-2640-47E9-A641-4BBA3347F129}"/>
    <cellStyle name="Normal 5" xfId="96" xr:uid="{6F053FA9-EE5A-4FAD-B226-E2C997A13BE3}"/>
    <cellStyle name="Normal 6" xfId="105" xr:uid="{8BD85A37-FD3B-45A2-9789-C005F12D82E3}"/>
    <cellStyle name="Normal 601" xfId="64" xr:uid="{00000000-0005-0000-0000-000023000000}"/>
    <cellStyle name="Normal 605" xfId="20" xr:uid="{00000000-0005-0000-0000-000024000000}"/>
    <cellStyle name="Normal 606" xfId="19" xr:uid="{00000000-0005-0000-0000-000025000000}"/>
    <cellStyle name="Normal 636" xfId="17" xr:uid="{00000000-0005-0000-0000-000026000000}"/>
    <cellStyle name="Normal 640" xfId="18" xr:uid="{00000000-0005-0000-0000-000027000000}"/>
    <cellStyle name="Normal 643" xfId="21" xr:uid="{00000000-0005-0000-0000-000028000000}"/>
    <cellStyle name="Normal 646" xfId="23" xr:uid="{00000000-0005-0000-0000-000029000000}"/>
    <cellStyle name="Normal 647" xfId="24" xr:uid="{00000000-0005-0000-0000-00002A000000}"/>
    <cellStyle name="Normal 649" xfId="25" xr:uid="{00000000-0005-0000-0000-00002B000000}"/>
    <cellStyle name="Normal 650" xfId="26" xr:uid="{00000000-0005-0000-0000-00002C000000}"/>
    <cellStyle name="Normal 651" xfId="27" xr:uid="{00000000-0005-0000-0000-00002D000000}"/>
    <cellStyle name="Normal 652" xfId="28" xr:uid="{00000000-0005-0000-0000-00002E000000}"/>
    <cellStyle name="Normal 653" xfId="29" xr:uid="{00000000-0005-0000-0000-00002F000000}"/>
    <cellStyle name="Normal 654" xfId="30" xr:uid="{00000000-0005-0000-0000-000030000000}"/>
    <cellStyle name="Normal 655" xfId="31" xr:uid="{00000000-0005-0000-0000-000031000000}"/>
    <cellStyle name="Normal 656" xfId="32" xr:uid="{00000000-0005-0000-0000-000032000000}"/>
    <cellStyle name="Normal 657" xfId="33" xr:uid="{00000000-0005-0000-0000-000033000000}"/>
    <cellStyle name="Normal 658" xfId="35" xr:uid="{00000000-0005-0000-0000-000034000000}"/>
    <cellStyle name="Normal 659" xfId="36" xr:uid="{00000000-0005-0000-0000-000035000000}"/>
    <cellStyle name="Normal 660" xfId="38" xr:uid="{00000000-0005-0000-0000-000036000000}"/>
    <cellStyle name="Normal 662" xfId="39" xr:uid="{00000000-0005-0000-0000-000037000000}"/>
    <cellStyle name="Normal 663" xfId="40" xr:uid="{00000000-0005-0000-0000-000038000000}"/>
    <cellStyle name="Normal 664" xfId="41" xr:uid="{00000000-0005-0000-0000-000039000000}"/>
    <cellStyle name="Normal 665" xfId="42" xr:uid="{00000000-0005-0000-0000-00003A000000}"/>
    <cellStyle name="Normal 667" xfId="43" xr:uid="{00000000-0005-0000-0000-00003B000000}"/>
    <cellStyle name="Normal 673" xfId="46" xr:uid="{00000000-0005-0000-0000-00003C000000}"/>
    <cellStyle name="Normal 674" xfId="47" xr:uid="{00000000-0005-0000-0000-00003D000000}"/>
    <cellStyle name="Normal 675" xfId="48" xr:uid="{00000000-0005-0000-0000-00003E000000}"/>
    <cellStyle name="Normal 676" xfId="49" xr:uid="{00000000-0005-0000-0000-00003F000000}"/>
    <cellStyle name="Normal 677" xfId="53" xr:uid="{00000000-0005-0000-0000-000040000000}"/>
    <cellStyle name="Normal 678" xfId="54" xr:uid="{00000000-0005-0000-0000-000041000000}"/>
    <cellStyle name="Normal 679" xfId="55" xr:uid="{00000000-0005-0000-0000-000042000000}"/>
    <cellStyle name="Normal 684" xfId="60" xr:uid="{00000000-0005-0000-0000-000043000000}"/>
    <cellStyle name="Normal 7" xfId="108" xr:uid="{6FD91E0B-7D45-45B5-8549-43D6AE026B52}"/>
    <cellStyle name="Normal 7 2" xfId="135" xr:uid="{3858B3C9-94FA-431B-8CFF-002A3195BD85}"/>
    <cellStyle name="Normal 713" xfId="50" xr:uid="{00000000-0005-0000-0000-000044000000}"/>
    <cellStyle name="Normal 714" xfId="51" xr:uid="{00000000-0005-0000-0000-000045000000}"/>
    <cellStyle name="Normal 715" xfId="52" xr:uid="{00000000-0005-0000-0000-000046000000}"/>
    <cellStyle name="Normal 744" xfId="70" xr:uid="{00000000-0005-0000-0000-000047000000}"/>
    <cellStyle name="Normal 8" xfId="117" xr:uid="{61B4AF58-73B8-4B56-939C-B1AD0C041A61}"/>
    <cellStyle name="Normal 802" xfId="76" xr:uid="{00000000-0005-0000-0000-000048000000}"/>
    <cellStyle name="Normal 944" xfId="14" xr:uid="{00000000-0005-0000-0000-000049000000}"/>
    <cellStyle name="Normal 947" xfId="16" xr:uid="{00000000-0005-0000-0000-00004A000000}"/>
    <cellStyle name="Normal 952" xfId="44" xr:uid="{00000000-0005-0000-0000-00004B000000}"/>
    <cellStyle name="Normal 957" xfId="56" xr:uid="{00000000-0005-0000-0000-00004C000000}"/>
    <cellStyle name="Normal 958" xfId="57" xr:uid="{00000000-0005-0000-0000-00004D000000}"/>
    <cellStyle name="Normal 959" xfId="58" xr:uid="{00000000-0005-0000-0000-00004E000000}"/>
    <cellStyle name="Normal 960" xfId="59" xr:uid="{00000000-0005-0000-0000-00004F000000}"/>
    <cellStyle name="Normal 961" xfId="61" xr:uid="{00000000-0005-0000-0000-000050000000}"/>
    <cellStyle name="Normal 962" xfId="62" xr:uid="{00000000-0005-0000-0000-000051000000}"/>
    <cellStyle name="Normal 963" xfId="63" xr:uid="{00000000-0005-0000-0000-000052000000}"/>
    <cellStyle name="Normal 964" xfId="65" xr:uid="{00000000-0005-0000-0000-000053000000}"/>
    <cellStyle name="Normal 965" xfId="66" xr:uid="{00000000-0005-0000-0000-000054000000}"/>
    <cellStyle name="Normal 966" xfId="67" xr:uid="{00000000-0005-0000-0000-000055000000}"/>
    <cellStyle name="Normal 967" xfId="68" xr:uid="{00000000-0005-0000-0000-000056000000}"/>
    <cellStyle name="Normal 971" xfId="37" xr:uid="{00000000-0005-0000-0000-000057000000}"/>
    <cellStyle name="Normal 986" xfId="34" xr:uid="{00000000-0005-0000-0000-000058000000}"/>
    <cellStyle name="Notas" xfId="266" builtinId="10" customBuiltin="1"/>
    <cellStyle name="Porcentaje" xfId="9" builtinId="5"/>
    <cellStyle name="Porcentaje 2" xfId="104" xr:uid="{AFB14C42-65AE-4162-B383-3ED84CC5EBA6}"/>
    <cellStyle name="Porcentaje 3" xfId="304" xr:uid="{C5F1826F-51C9-422E-BACF-4529B7DCEED3}"/>
    <cellStyle name="Porcentaje 4" xfId="187" xr:uid="{C23BE46E-0C0C-4D01-99E2-EA7CDA383519}"/>
    <cellStyle name="Salida" xfId="261" builtinId="21" customBuiltin="1"/>
    <cellStyle name="TableStyleLight1" xfId="111" xr:uid="{8E4513AF-6DF3-47AE-B9E2-58E65CB8BE39}"/>
    <cellStyle name="Texto de advertencia" xfId="265" builtinId="11" customBuiltin="1"/>
    <cellStyle name="Texto explicativo" xfId="267" builtinId="53" customBuiltin="1"/>
    <cellStyle name="Título" xfId="252" builtinId="15" customBuiltin="1"/>
    <cellStyle name="Título 2" xfId="254" builtinId="17" customBuiltin="1"/>
    <cellStyle name="Título 3" xfId="255" builtinId="18" customBuiltin="1"/>
    <cellStyle name="Total" xfId="268" builtinId="25" customBuiltin="1"/>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2" defaultPivotStyle="PivotStyleLight16">
    <tableStyle name="Invisible" pivot="0" table="0" count="0" xr9:uid="{B85375E2-FB3B-4B70-94D2-0E28088FB888}"/>
  </tableStyles>
  <colors>
    <mruColors>
      <color rgb="FF99FFCC"/>
      <color rgb="FFFFFF99"/>
      <color rgb="FF00C483"/>
      <color rgb="FF00C5C0"/>
      <color rgb="FFCCFFFF"/>
      <color rgb="FF29EDF7"/>
      <color rgb="FF00FF00"/>
      <color rgb="FFCC3300"/>
      <color rgb="FFFF0000"/>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2.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8.xml"/><Relationship Id="rId68" Type="http://schemas.openxmlformats.org/officeDocument/2006/relationships/externalLink" Target="externalLinks/externalLink13.xml"/><Relationship Id="rId84" Type="http://schemas.openxmlformats.org/officeDocument/2006/relationships/externalLink" Target="externalLinks/externalLink29.xml"/><Relationship Id="rId89" Type="http://schemas.openxmlformats.org/officeDocument/2006/relationships/externalLink" Target="externalLinks/externalLink34.xml"/><Relationship Id="rId112" Type="http://schemas.openxmlformats.org/officeDocument/2006/relationships/externalLink" Target="externalLinks/externalLink57.xml"/><Relationship Id="rId16" Type="http://schemas.openxmlformats.org/officeDocument/2006/relationships/worksheet" Target="worksheets/sheet16.xml"/><Relationship Id="rId107" Type="http://schemas.openxmlformats.org/officeDocument/2006/relationships/externalLink" Target="externalLinks/externalLink5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externalLink" Target="externalLinks/externalLink3.xml"/><Relationship Id="rId74" Type="http://schemas.openxmlformats.org/officeDocument/2006/relationships/externalLink" Target="externalLinks/externalLink19.xml"/><Relationship Id="rId79" Type="http://schemas.openxmlformats.org/officeDocument/2006/relationships/externalLink" Target="externalLinks/externalLink24.xml"/><Relationship Id="rId102" Type="http://schemas.openxmlformats.org/officeDocument/2006/relationships/externalLink" Target="externalLinks/externalLink47.xml"/><Relationship Id="rId123" Type="http://schemas.openxmlformats.org/officeDocument/2006/relationships/externalLink" Target="externalLinks/externalLink68.xml"/><Relationship Id="rId128" Type="http://schemas.openxmlformats.org/officeDocument/2006/relationships/externalLink" Target="externalLinks/externalLink73.xml"/><Relationship Id="rId5" Type="http://schemas.openxmlformats.org/officeDocument/2006/relationships/worksheet" Target="worksheets/sheet5.xml"/><Relationship Id="rId90" Type="http://schemas.openxmlformats.org/officeDocument/2006/relationships/externalLink" Target="externalLinks/externalLink35.xml"/><Relationship Id="rId95" Type="http://schemas.openxmlformats.org/officeDocument/2006/relationships/externalLink" Target="externalLinks/externalLink4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9.xml"/><Relationship Id="rId69" Type="http://schemas.openxmlformats.org/officeDocument/2006/relationships/externalLink" Target="externalLinks/externalLink14.xml"/><Relationship Id="rId113" Type="http://schemas.openxmlformats.org/officeDocument/2006/relationships/externalLink" Target="externalLinks/externalLink58.xml"/><Relationship Id="rId118" Type="http://schemas.openxmlformats.org/officeDocument/2006/relationships/externalLink" Target="externalLinks/externalLink63.xml"/><Relationship Id="rId80" Type="http://schemas.openxmlformats.org/officeDocument/2006/relationships/externalLink" Target="externalLinks/externalLink25.xml"/><Relationship Id="rId85" Type="http://schemas.openxmlformats.org/officeDocument/2006/relationships/externalLink" Target="externalLinks/externalLink3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4.xml"/><Relationship Id="rId103" Type="http://schemas.openxmlformats.org/officeDocument/2006/relationships/externalLink" Target="externalLinks/externalLink48.xml"/><Relationship Id="rId108" Type="http://schemas.openxmlformats.org/officeDocument/2006/relationships/externalLink" Target="externalLinks/externalLink53.xml"/><Relationship Id="rId124" Type="http://schemas.openxmlformats.org/officeDocument/2006/relationships/externalLink" Target="externalLinks/externalLink69.xml"/><Relationship Id="rId129" Type="http://schemas.openxmlformats.org/officeDocument/2006/relationships/theme" Target="theme/theme1.xml"/><Relationship Id="rId54" Type="http://schemas.openxmlformats.org/officeDocument/2006/relationships/worksheet" Target="worksheets/sheet54.xml"/><Relationship Id="rId70" Type="http://schemas.openxmlformats.org/officeDocument/2006/relationships/externalLink" Target="externalLinks/externalLink15.xml"/><Relationship Id="rId75" Type="http://schemas.openxmlformats.org/officeDocument/2006/relationships/externalLink" Target="externalLinks/externalLink20.xml"/><Relationship Id="rId91" Type="http://schemas.openxmlformats.org/officeDocument/2006/relationships/externalLink" Target="externalLinks/externalLink36.xml"/><Relationship Id="rId96" Type="http://schemas.openxmlformats.org/officeDocument/2006/relationships/externalLink" Target="externalLinks/externalLink4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59.xml"/><Relationship Id="rId119" Type="http://schemas.openxmlformats.org/officeDocument/2006/relationships/externalLink" Target="externalLinks/externalLink64.xml"/><Relationship Id="rId44" Type="http://schemas.openxmlformats.org/officeDocument/2006/relationships/worksheet" Target="worksheets/sheet44.xml"/><Relationship Id="rId60" Type="http://schemas.openxmlformats.org/officeDocument/2006/relationships/externalLink" Target="externalLinks/externalLink5.xml"/><Relationship Id="rId65" Type="http://schemas.openxmlformats.org/officeDocument/2006/relationships/externalLink" Target="externalLinks/externalLink10.xml"/><Relationship Id="rId81" Type="http://schemas.openxmlformats.org/officeDocument/2006/relationships/externalLink" Target="externalLinks/externalLink26.xml"/><Relationship Id="rId86" Type="http://schemas.openxmlformats.org/officeDocument/2006/relationships/externalLink" Target="externalLinks/externalLink31.xml"/><Relationship Id="rId130"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4.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21.xml"/><Relationship Id="rId97" Type="http://schemas.openxmlformats.org/officeDocument/2006/relationships/externalLink" Target="externalLinks/externalLink42.xml"/><Relationship Id="rId104" Type="http://schemas.openxmlformats.org/officeDocument/2006/relationships/externalLink" Target="externalLinks/externalLink49.xml"/><Relationship Id="rId120" Type="http://schemas.openxmlformats.org/officeDocument/2006/relationships/externalLink" Target="externalLinks/externalLink65.xml"/><Relationship Id="rId125" Type="http://schemas.openxmlformats.org/officeDocument/2006/relationships/externalLink" Target="externalLinks/externalLink70.xml"/><Relationship Id="rId7" Type="http://schemas.openxmlformats.org/officeDocument/2006/relationships/worksheet" Target="worksheets/sheet7.xml"/><Relationship Id="rId71" Type="http://schemas.openxmlformats.org/officeDocument/2006/relationships/externalLink" Target="externalLinks/externalLink16.xml"/><Relationship Id="rId92" Type="http://schemas.openxmlformats.org/officeDocument/2006/relationships/externalLink" Target="externalLinks/externalLink3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1.xml"/><Relationship Id="rId87" Type="http://schemas.openxmlformats.org/officeDocument/2006/relationships/externalLink" Target="externalLinks/externalLink32.xml"/><Relationship Id="rId110" Type="http://schemas.openxmlformats.org/officeDocument/2006/relationships/externalLink" Target="externalLinks/externalLink55.xml"/><Relationship Id="rId115" Type="http://schemas.openxmlformats.org/officeDocument/2006/relationships/externalLink" Target="externalLinks/externalLink60.xml"/><Relationship Id="rId131" Type="http://schemas.openxmlformats.org/officeDocument/2006/relationships/sharedStrings" Target="sharedStrings.xml"/><Relationship Id="rId61" Type="http://schemas.openxmlformats.org/officeDocument/2006/relationships/externalLink" Target="externalLinks/externalLink6.xml"/><Relationship Id="rId82" Type="http://schemas.openxmlformats.org/officeDocument/2006/relationships/externalLink" Target="externalLinks/externalLink2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xml"/><Relationship Id="rId77" Type="http://schemas.openxmlformats.org/officeDocument/2006/relationships/externalLink" Target="externalLinks/externalLink22.xml"/><Relationship Id="rId100" Type="http://schemas.openxmlformats.org/officeDocument/2006/relationships/externalLink" Target="externalLinks/externalLink45.xml"/><Relationship Id="rId105" Type="http://schemas.openxmlformats.org/officeDocument/2006/relationships/externalLink" Target="externalLinks/externalLink50.xml"/><Relationship Id="rId126" Type="http://schemas.openxmlformats.org/officeDocument/2006/relationships/externalLink" Target="externalLinks/externalLink7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7.xml"/><Relationship Id="rId93" Type="http://schemas.openxmlformats.org/officeDocument/2006/relationships/externalLink" Target="externalLinks/externalLink38.xml"/><Relationship Id="rId98" Type="http://schemas.openxmlformats.org/officeDocument/2006/relationships/externalLink" Target="externalLinks/externalLink43.xml"/><Relationship Id="rId121" Type="http://schemas.openxmlformats.org/officeDocument/2006/relationships/externalLink" Target="externalLinks/externalLink6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2.xml"/><Relationship Id="rId116" Type="http://schemas.openxmlformats.org/officeDocument/2006/relationships/externalLink" Target="externalLinks/externalLink6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7.xml"/><Relationship Id="rId83" Type="http://schemas.openxmlformats.org/officeDocument/2006/relationships/externalLink" Target="externalLinks/externalLink28.xml"/><Relationship Id="rId88" Type="http://schemas.openxmlformats.org/officeDocument/2006/relationships/externalLink" Target="externalLinks/externalLink33.xml"/><Relationship Id="rId111" Type="http://schemas.openxmlformats.org/officeDocument/2006/relationships/externalLink" Target="externalLinks/externalLink56.xml"/><Relationship Id="rId132"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2.xml"/><Relationship Id="rId106" Type="http://schemas.openxmlformats.org/officeDocument/2006/relationships/externalLink" Target="externalLinks/externalLink51.xml"/><Relationship Id="rId127" Type="http://schemas.openxmlformats.org/officeDocument/2006/relationships/externalLink" Target="externalLinks/externalLink7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18.xml"/><Relationship Id="rId78" Type="http://schemas.openxmlformats.org/officeDocument/2006/relationships/externalLink" Target="externalLinks/externalLink23.xml"/><Relationship Id="rId94" Type="http://schemas.openxmlformats.org/officeDocument/2006/relationships/externalLink" Target="externalLinks/externalLink39.xml"/><Relationship Id="rId99" Type="http://schemas.openxmlformats.org/officeDocument/2006/relationships/externalLink" Target="externalLinks/externalLink44.xml"/><Relationship Id="rId101" Type="http://schemas.openxmlformats.org/officeDocument/2006/relationships/externalLink" Target="externalLinks/externalLink46.xml"/><Relationship Id="rId122" Type="http://schemas.openxmlformats.org/officeDocument/2006/relationships/externalLink" Target="externalLinks/externalLink67.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1</xdr:col>
      <xdr:colOff>44824</xdr:colOff>
      <xdr:row>0</xdr:row>
      <xdr:rowOff>112058</xdr:rowOff>
    </xdr:from>
    <xdr:to>
      <xdr:col>2</xdr:col>
      <xdr:colOff>952500</xdr:colOff>
      <xdr:row>4</xdr:row>
      <xdr:rowOff>121181</xdr:rowOff>
    </xdr:to>
    <xdr:pic>
      <xdr:nvPicPr>
        <xdr:cNvPr id="3" name="Imagen 2" descr="Abrir foto">
          <a:extLst>
            <a:ext uri="{FF2B5EF4-FFF2-40B4-BE49-F238E27FC236}">
              <a16:creationId xmlns:a16="http://schemas.microsoft.com/office/drawing/2014/main" id="{0D12AA5D-7105-4EFD-9D8A-919F776A65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189" y="112058"/>
          <a:ext cx="1597958" cy="6904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33617</xdr:colOff>
      <xdr:row>7</xdr:row>
      <xdr:rowOff>22412</xdr:rowOff>
    </xdr:from>
    <xdr:to>
      <xdr:col>4</xdr:col>
      <xdr:colOff>1019735</xdr:colOff>
      <xdr:row>12</xdr:row>
      <xdr:rowOff>145676</xdr:rowOff>
    </xdr:to>
    <xdr:cxnSp macro="">
      <xdr:nvCxnSpPr>
        <xdr:cNvPr id="2" name="2 Conector recto">
          <a:extLst>
            <a:ext uri="{FF2B5EF4-FFF2-40B4-BE49-F238E27FC236}">
              <a16:creationId xmlns:a16="http://schemas.microsoft.com/office/drawing/2014/main" id="{44B7B093-43E9-4C90-946E-4BEC0E1F7F2C}"/>
            </a:ext>
          </a:extLst>
        </xdr:cNvPr>
        <xdr:cNvCxnSpPr/>
      </xdr:nvCxnSpPr>
      <xdr:spPr>
        <a:xfrm flipV="1">
          <a:off x="3014382" y="1154206"/>
          <a:ext cx="2039471" cy="90767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22411</xdr:colOff>
      <xdr:row>7</xdr:row>
      <xdr:rowOff>22412</xdr:rowOff>
    </xdr:from>
    <xdr:to>
      <xdr:col>4</xdr:col>
      <xdr:colOff>1002366</xdr:colOff>
      <xdr:row>8</xdr:row>
      <xdr:rowOff>168088</xdr:rowOff>
    </xdr:to>
    <xdr:cxnSp macro="">
      <xdr:nvCxnSpPr>
        <xdr:cNvPr id="2" name="2 Conector recto">
          <a:extLst>
            <a:ext uri="{FF2B5EF4-FFF2-40B4-BE49-F238E27FC236}">
              <a16:creationId xmlns:a16="http://schemas.microsoft.com/office/drawing/2014/main" id="{72897AA2-5B3C-483A-8F2B-4C70CA693967}"/>
            </a:ext>
          </a:extLst>
        </xdr:cNvPr>
        <xdr:cNvCxnSpPr/>
      </xdr:nvCxnSpPr>
      <xdr:spPr>
        <a:xfrm flipV="1">
          <a:off x="2622176" y="1355912"/>
          <a:ext cx="2033308" cy="109817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0</xdr:colOff>
      <xdr:row>7</xdr:row>
      <xdr:rowOff>0</xdr:rowOff>
    </xdr:from>
    <xdr:to>
      <xdr:col>4</xdr:col>
      <xdr:colOff>1045511</xdr:colOff>
      <xdr:row>9</xdr:row>
      <xdr:rowOff>11206</xdr:rowOff>
    </xdr:to>
    <xdr:cxnSp macro="">
      <xdr:nvCxnSpPr>
        <xdr:cNvPr id="2" name="2 Conector recto">
          <a:extLst>
            <a:ext uri="{FF2B5EF4-FFF2-40B4-BE49-F238E27FC236}">
              <a16:creationId xmlns:a16="http://schemas.microsoft.com/office/drawing/2014/main" id="{5EDA604C-B729-4C5E-A569-0B5C7FD45C5C}"/>
            </a:ext>
          </a:extLst>
        </xdr:cNvPr>
        <xdr:cNvCxnSpPr/>
      </xdr:nvCxnSpPr>
      <xdr:spPr>
        <a:xfrm flipV="1">
          <a:off x="3025588" y="1333500"/>
          <a:ext cx="2098864" cy="11542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22412</xdr:colOff>
      <xdr:row>6</xdr:row>
      <xdr:rowOff>145676</xdr:rowOff>
    </xdr:from>
    <xdr:to>
      <xdr:col>4</xdr:col>
      <xdr:colOff>997324</xdr:colOff>
      <xdr:row>13</xdr:row>
      <xdr:rowOff>145677</xdr:rowOff>
    </xdr:to>
    <xdr:cxnSp macro="">
      <xdr:nvCxnSpPr>
        <xdr:cNvPr id="2" name="2 Conector recto">
          <a:extLst>
            <a:ext uri="{FF2B5EF4-FFF2-40B4-BE49-F238E27FC236}">
              <a16:creationId xmlns:a16="http://schemas.microsoft.com/office/drawing/2014/main" id="{CCB3A819-3164-41CF-B622-840F0CD52022}"/>
            </a:ext>
          </a:extLst>
        </xdr:cNvPr>
        <xdr:cNvCxnSpPr/>
      </xdr:nvCxnSpPr>
      <xdr:spPr>
        <a:xfrm flipV="1">
          <a:off x="2868706" y="1120588"/>
          <a:ext cx="2028265" cy="109817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44823</xdr:colOff>
      <xdr:row>6</xdr:row>
      <xdr:rowOff>179295</xdr:rowOff>
    </xdr:from>
    <xdr:to>
      <xdr:col>4</xdr:col>
      <xdr:colOff>997323</xdr:colOff>
      <xdr:row>9</xdr:row>
      <xdr:rowOff>0</xdr:rowOff>
    </xdr:to>
    <xdr:cxnSp macro="">
      <xdr:nvCxnSpPr>
        <xdr:cNvPr id="2" name="2 Conector recto">
          <a:extLst>
            <a:ext uri="{FF2B5EF4-FFF2-40B4-BE49-F238E27FC236}">
              <a16:creationId xmlns:a16="http://schemas.microsoft.com/office/drawing/2014/main" id="{14D9C57B-F4D6-4F68-A101-B49051C7A4DD}"/>
            </a:ext>
          </a:extLst>
        </xdr:cNvPr>
        <xdr:cNvCxnSpPr/>
      </xdr:nvCxnSpPr>
      <xdr:spPr>
        <a:xfrm flipV="1">
          <a:off x="3216088" y="1322295"/>
          <a:ext cx="2005853" cy="186017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2510117</xdr:colOff>
      <xdr:row>8</xdr:row>
      <xdr:rowOff>53788</xdr:rowOff>
    </xdr:from>
    <xdr:to>
      <xdr:col>4</xdr:col>
      <xdr:colOff>1004047</xdr:colOff>
      <xdr:row>10</xdr:row>
      <xdr:rowOff>136154</xdr:rowOff>
    </xdr:to>
    <xdr:cxnSp macro="">
      <xdr:nvCxnSpPr>
        <xdr:cNvPr id="2" name="2 Conector recto">
          <a:extLst>
            <a:ext uri="{FF2B5EF4-FFF2-40B4-BE49-F238E27FC236}">
              <a16:creationId xmlns:a16="http://schemas.microsoft.com/office/drawing/2014/main" id="{8EDC2BBD-FDD8-4261-9195-C6D1CA418293}"/>
            </a:ext>
          </a:extLst>
        </xdr:cNvPr>
        <xdr:cNvCxnSpPr/>
      </xdr:nvCxnSpPr>
      <xdr:spPr>
        <a:xfrm flipV="1">
          <a:off x="2832846" y="1425388"/>
          <a:ext cx="2178425" cy="4230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3406588</xdr:colOff>
      <xdr:row>6</xdr:row>
      <xdr:rowOff>0</xdr:rowOff>
    </xdr:from>
    <xdr:to>
      <xdr:col>4</xdr:col>
      <xdr:colOff>1109383</xdr:colOff>
      <xdr:row>10</xdr:row>
      <xdr:rowOff>11205</xdr:rowOff>
    </xdr:to>
    <xdr:cxnSp macro="">
      <xdr:nvCxnSpPr>
        <xdr:cNvPr id="2" name="2 Conector recto">
          <a:extLst>
            <a:ext uri="{FF2B5EF4-FFF2-40B4-BE49-F238E27FC236}">
              <a16:creationId xmlns:a16="http://schemas.microsoft.com/office/drawing/2014/main" id="{15A6DFE5-EE25-408F-B800-3CB1F241CB69}"/>
            </a:ext>
          </a:extLst>
        </xdr:cNvPr>
        <xdr:cNvCxnSpPr/>
      </xdr:nvCxnSpPr>
      <xdr:spPr>
        <a:xfrm flipV="1">
          <a:off x="3406588" y="1479176"/>
          <a:ext cx="2330824" cy="762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582706</xdr:colOff>
      <xdr:row>4</xdr:row>
      <xdr:rowOff>134470</xdr:rowOff>
    </xdr:from>
    <xdr:to>
      <xdr:col>2</xdr:col>
      <xdr:colOff>1522399</xdr:colOff>
      <xdr:row>9</xdr:row>
      <xdr:rowOff>152078</xdr:rowOff>
    </xdr:to>
    <xdr:pic>
      <xdr:nvPicPr>
        <xdr:cNvPr id="2" name="Imagen 1">
          <a:extLst>
            <a:ext uri="{FF2B5EF4-FFF2-40B4-BE49-F238E27FC236}">
              <a16:creationId xmlns:a16="http://schemas.microsoft.com/office/drawing/2014/main" id="{2F5D498D-DB2E-4090-B3E4-8FF0FF2FC883}"/>
            </a:ext>
          </a:extLst>
        </xdr:cNvPr>
        <xdr:cNvPicPr>
          <a:picLocks noChangeAspect="1"/>
        </xdr:cNvPicPr>
      </xdr:nvPicPr>
      <xdr:blipFill>
        <a:blip xmlns:r="http://schemas.openxmlformats.org/officeDocument/2006/relationships" r:embed="rId1"/>
        <a:stretch>
          <a:fillRect/>
        </a:stretch>
      </xdr:blipFill>
      <xdr:spPr>
        <a:xfrm>
          <a:off x="887506" y="810745"/>
          <a:ext cx="939693" cy="101773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3</xdr:col>
      <xdr:colOff>44824</xdr:colOff>
      <xdr:row>9</xdr:row>
      <xdr:rowOff>11206</xdr:rowOff>
    </xdr:from>
    <xdr:to>
      <xdr:col>5</xdr:col>
      <xdr:colOff>10086</xdr:colOff>
      <xdr:row>21</xdr:row>
      <xdr:rowOff>89647</xdr:rowOff>
    </xdr:to>
    <xdr:cxnSp macro="">
      <xdr:nvCxnSpPr>
        <xdr:cNvPr id="2" name="2 Conector recto">
          <a:extLst>
            <a:ext uri="{FF2B5EF4-FFF2-40B4-BE49-F238E27FC236}">
              <a16:creationId xmlns:a16="http://schemas.microsoft.com/office/drawing/2014/main" id="{194B1140-ECA9-42DF-B241-5A7B90C1981F}"/>
            </a:ext>
          </a:extLst>
        </xdr:cNvPr>
        <xdr:cNvCxnSpPr/>
      </xdr:nvCxnSpPr>
      <xdr:spPr>
        <a:xfrm flipV="1">
          <a:off x="3552265" y="1636059"/>
          <a:ext cx="2071968" cy="212911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oneCellAnchor>
    <xdr:from>
      <xdr:col>3</xdr:col>
      <xdr:colOff>95252</xdr:colOff>
      <xdr:row>1</xdr:row>
      <xdr:rowOff>116416</xdr:rowOff>
    </xdr:from>
    <xdr:ext cx="1418333" cy="571499"/>
    <xdr:pic>
      <xdr:nvPicPr>
        <xdr:cNvPr id="2" name="Imagen 1" descr="Abrir foto">
          <a:extLst>
            <a:ext uri="{FF2B5EF4-FFF2-40B4-BE49-F238E27FC236}">
              <a16:creationId xmlns:a16="http://schemas.microsoft.com/office/drawing/2014/main" id="{4455CE1F-A013-4DBF-ADD6-1112028CBB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2677" y="306916"/>
          <a:ext cx="1418333" cy="5714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2</xdr:col>
      <xdr:colOff>154785</xdr:colOff>
      <xdr:row>1</xdr:row>
      <xdr:rowOff>107155</xdr:rowOff>
    </xdr:from>
    <xdr:to>
      <xdr:col>2</xdr:col>
      <xdr:colOff>1720862</xdr:colOff>
      <xdr:row>5</xdr:row>
      <xdr:rowOff>23811</xdr:rowOff>
    </xdr:to>
    <xdr:pic>
      <xdr:nvPicPr>
        <xdr:cNvPr id="2" name="Imagen 1" descr="Abrir foto">
          <a:extLst>
            <a:ext uri="{FF2B5EF4-FFF2-40B4-BE49-F238E27FC236}">
              <a16:creationId xmlns:a16="http://schemas.microsoft.com/office/drawing/2014/main" id="{39117E66-3C35-470A-A799-5360B1CBCE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4348" y="285749"/>
          <a:ext cx="1566077" cy="631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69474</xdr:colOff>
      <xdr:row>0</xdr:row>
      <xdr:rowOff>123262</xdr:rowOff>
    </xdr:from>
    <xdr:to>
      <xdr:col>2</xdr:col>
      <xdr:colOff>1437692</xdr:colOff>
      <xdr:row>4</xdr:row>
      <xdr:rowOff>1</xdr:rowOff>
    </xdr:to>
    <xdr:pic>
      <xdr:nvPicPr>
        <xdr:cNvPr id="2" name="Imagen 1" descr="Abrir foto">
          <a:extLst>
            <a:ext uri="{FF2B5EF4-FFF2-40B4-BE49-F238E27FC236}">
              <a16:creationId xmlns:a16="http://schemas.microsoft.com/office/drawing/2014/main" id="{0FFAFF98-CE1B-499D-81DE-AD6EDAE00D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0839" y="123262"/>
          <a:ext cx="1529582" cy="5939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147701</xdr:colOff>
      <xdr:row>1</xdr:row>
      <xdr:rowOff>156881</xdr:rowOff>
    </xdr:from>
    <xdr:to>
      <xdr:col>2</xdr:col>
      <xdr:colOff>2249377</xdr:colOff>
      <xdr:row>7</xdr:row>
      <xdr:rowOff>100853</xdr:rowOff>
    </xdr:to>
    <xdr:pic>
      <xdr:nvPicPr>
        <xdr:cNvPr id="6" name="Imagen 5" descr="Abrir foto">
          <a:extLst>
            <a:ext uri="{FF2B5EF4-FFF2-40B4-BE49-F238E27FC236}">
              <a16:creationId xmlns:a16="http://schemas.microsoft.com/office/drawing/2014/main" id="{3CA084A9-7DE8-057A-63D6-D28459F4BB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701" y="347381"/>
          <a:ext cx="2363893" cy="952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190500</xdr:colOff>
      <xdr:row>0</xdr:row>
      <xdr:rowOff>66675</xdr:rowOff>
    </xdr:from>
    <xdr:to>
      <xdr:col>1</xdr:col>
      <xdr:colOff>351304</xdr:colOff>
      <xdr:row>4</xdr:row>
      <xdr:rowOff>27053</xdr:rowOff>
    </xdr:to>
    <xdr:pic>
      <xdr:nvPicPr>
        <xdr:cNvPr id="3" name="Imagen 2" descr="Abrir foto">
          <a:extLst>
            <a:ext uri="{FF2B5EF4-FFF2-40B4-BE49-F238E27FC236}">
              <a16:creationId xmlns:a16="http://schemas.microsoft.com/office/drawing/2014/main" id="{DEC15132-9A61-4369-959B-B85C6A576C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66675"/>
          <a:ext cx="1580029" cy="6366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53789</xdr:colOff>
      <xdr:row>0</xdr:row>
      <xdr:rowOff>71717</xdr:rowOff>
    </xdr:from>
    <xdr:to>
      <xdr:col>0</xdr:col>
      <xdr:colOff>1619866</xdr:colOff>
      <xdr:row>3</xdr:row>
      <xdr:rowOff>145255</xdr:rowOff>
    </xdr:to>
    <xdr:pic>
      <xdr:nvPicPr>
        <xdr:cNvPr id="2" name="Imagen 1" descr="Abrir foto">
          <a:extLst>
            <a:ext uri="{FF2B5EF4-FFF2-40B4-BE49-F238E27FC236}">
              <a16:creationId xmlns:a16="http://schemas.microsoft.com/office/drawing/2014/main" id="{71866F1C-58CB-4159-ACF4-7BB7869D57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789" y="71717"/>
          <a:ext cx="1566077" cy="6024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8964</xdr:colOff>
      <xdr:row>0</xdr:row>
      <xdr:rowOff>143435</xdr:rowOff>
    </xdr:from>
    <xdr:to>
      <xdr:col>0</xdr:col>
      <xdr:colOff>1575041</xdr:colOff>
      <xdr:row>3</xdr:row>
      <xdr:rowOff>181115</xdr:rowOff>
    </xdr:to>
    <xdr:pic>
      <xdr:nvPicPr>
        <xdr:cNvPr id="2" name="Imagen 1" descr="Abrir foto">
          <a:extLst>
            <a:ext uri="{FF2B5EF4-FFF2-40B4-BE49-F238E27FC236}">
              <a16:creationId xmlns:a16="http://schemas.microsoft.com/office/drawing/2014/main" id="{476BB04D-2AC3-4A97-9747-7BEB783537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64" y="143435"/>
          <a:ext cx="1566077" cy="6024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3328147</xdr:colOff>
      <xdr:row>6</xdr:row>
      <xdr:rowOff>179295</xdr:rowOff>
    </xdr:from>
    <xdr:to>
      <xdr:col>4</xdr:col>
      <xdr:colOff>1035985</xdr:colOff>
      <xdr:row>13</xdr:row>
      <xdr:rowOff>0</xdr:rowOff>
    </xdr:to>
    <xdr:cxnSp macro="">
      <xdr:nvCxnSpPr>
        <xdr:cNvPr id="2" name="2 Conector recto">
          <a:extLst>
            <a:ext uri="{FF2B5EF4-FFF2-40B4-BE49-F238E27FC236}">
              <a16:creationId xmlns:a16="http://schemas.microsoft.com/office/drawing/2014/main" id="{46FC705A-6B07-43A9-9C58-615488853F9D}"/>
            </a:ext>
          </a:extLst>
        </xdr:cNvPr>
        <xdr:cNvCxnSpPr/>
      </xdr:nvCxnSpPr>
      <xdr:spPr>
        <a:xfrm flipV="1">
          <a:off x="3641912" y="1322295"/>
          <a:ext cx="2313455" cy="95249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An&#225;lisis%20de%20Rubros%20Contables\Inversiones%20VPP\VPP-2007%2006-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rv-clr2-adm\usuarios\ADMINIST\CONTADUR\EXCEL\BALANCE%20MARZO%2005\CACTUS\Cactus%20armado%20bce%2003-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rver01\users\IPI%20trimestr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92.168.0.10\u\datos\Buckup1203\Bces%20CTI.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Meus%20documentos\SMC\Planfreq\PARAMETR\2002\AutCh110702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Meus%20documentos\WAGNER\EXCEL\SMC\Planfreq\RESUMODE\RESUMO-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92.168.0.10\u\datos\Documents%20and%20Settings\harney\Local%20Settings\Temporary%20Internet%20Files\OLK5F\Mejora_Precio_363sitios_CT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RESUD\SYS\ADMINIST\CONTADUR\EXCEL\BCE0998\BCE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rv-clr2-adm\usuarios\ADMINIST\CONTADUR\EXCEL\BALANCE_SETIEMBRE%2003\CRESUD\BCE%20PUBLICACION%200903\Bce%20Ajustado\BCE%20DE%20PRESENTACION\BCE%20CRESUD%201202%20AJUSTAD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0.65.2.10\fs_clx\R&#233;alis&#233;%202005\Real%2011-2005\Base%20de%20donn&#233;es\Brazil\Copy%20of%20November%202005%20Brazi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65.2.10\fs_clx\R&#233;alis&#233;\R&#233;alis&#233;%202006\Real-01-2006\Base%20de%20donn&#233;es\Brazil\Asia%20monthly%20revi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is%20Documentos\BACKUP\Sector%20Contable%20-%20Archivos%20Compartidos\An&#225;lisis%20de%20Rubros%20Contables\Deudas%20Comerciales\CONTROL%20PROVEEDORES\An&#225;lisisi%20proveedores%202006-12%20bc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0.65.2.10\fs_clx\R&#233;alis&#233;\R&#233;alis&#233;%202006\Real-01-2006\Base%20de%20donn&#233;es\Brazil\NA%20Nov%20monthly%20review.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Datos\Datos\Clientes\TAX\IRIS\IRACIS%202010\PPC\modelo\BALres173%2020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PwC\TARSHOP\REVISI&#211;N%20FINAL%20PARA%20DELOITTE\APSA%20-%20SUD%20Iron%20Curtain%20al%2006-07%20local%20gaap%20Tarshop%203.8.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Mis%20Documentos\Informes%20Mensuales\Gestion%20de%20Cobro%20Dic_0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Meus%20documentos\SMC\Planfreq\PARAMETR\teste\PF20110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AESPOSITO\Desktop\CRESUD%20CONSO%2003-06%20copi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rv-clr2-adm\Administracion\Documents%20and%20Settings\mtenca\My%20Documents\31.03.08\Grupo%20IRSA\IRSA\BS%20DE%20CAMBIO.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WINDOWS\Temporary%20Internet%20Files\OLK80E2\BSC01_1_7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My%20Documents\Clientes\IRSA\Dic09\Cyrsa\PPC\ANTICIPO%20Y%20DESACOPIOS%20AL%2029.12.09.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nts%20and%20Settings\mcaamano.IRSA\Local%20Settings\Temporary%20Internet%20Files\OLK8\HISTORICO%20IRS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Documents%20and%20Settings\ibraghini\Local%20Settings\Temporary%20Internet%20Files\OLK3C\EOAF%20Individual-0607%20(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nts%20and%20Settings\avazquez\Local%20Settings\Temp\wz5c17\Combined%20Targeted%20Testing%20and%20Nonstat%20Sampling%20Templat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MGARRIGA\EXCEL\Bce_1999_2000\Bce_10_1999\Insumos\Consumos_0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0999rev%20bs.%20us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92.168.0.10\u\datos\Clientes\Impuestos\Trabajos%20en%20curso\CTI\Noviembre_2007\CTI%20-%20Liq.%20IVA%2009-20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0.65.2.10\fs_clx\Daily%20P&amp;L\Daily%20Platform%20Oilseeds\Daily%20P&amp;L\P&amp;L%20Summary%20Report%20Master1%20(version%2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avid\compartido\Empalme\Empalme%2012%2002\EOAF%20Empalme-12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ocuments%20and%20Settings\ihernand\Application%20Data\Microsoft\Excel\Templates\Accept%20Reject%20Testing%20Template%20US%20v1.2.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Meus%20documentos\SMC\Planfreq\Apf99\APF221299ddtestegloba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Tancaments\2000\IC's\9setembre0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ADMINIST\CONTADUR\EXCEL\BALANCE%20JUNIO%2011\CRESUD%20CONSOLIDADO\Armadores\Consolidado\CRESUD%20CONSO%2006-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v-cd1-irs\administracion\Documents%20and%20Settings\jsalinas\Desktop\Informes\Soledad%20Bermejo\ORIGINALES\INFORME%20DICIEMBRE%20200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ADMINIST\CONTADUR\EXCEL\BALANCE%20JUNIO%2011\CRESUD%20CONSOLIDADO\Armadores\B&#225;sico\CRESUD%20BASICO%2006-11%20SOX.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0.65.2.10\fs_clx\R&#233;alis&#233;\R&#233;alis&#233;%202007\Real-03-2007\05.%20Group%20P&amp;L%20and%20G&amp;A%20files%202007.03\Group%20monthly%20G&amp;A%202007.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iceros\ciceros\CiceroS\outsour-fixo.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rv-cd1-irs\Administracion\Documents%20and%20Settings\jsalinas\Desktop\Informes\SOLEDAD%20BERMEJO%202&#186;\0305%20Llao%20Llao.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W:\Consolidacion%20y%20Reporting\CRESUD\ppa%20Junio%202009\Int%20SH\wp&#180;s%20revisados%20por%20PwC\RSU.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Contabilidad\Sector%20Contable%20-%20Archivos%20Compartidos\An&#225;lisis%20de%20Rubros%20Contables\Creditos%20por%20Ventas\Previsi&#243;n%20para%20Incobrables\2007\Utilizaci&#243;n%20al%2030-06-07.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Nb-jc\work\Clientes\Impuestos\Trabajos%20en%20curso\LPG\Certificaci&#243;n\TRABAJO%20DEFINITIVO\PARA%20INFORME\PGN\A&#241;o%202008\PGN%20-%20Certificaci&#243;n%2000-2008%20(Matriz)_v5.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192.168.0.10\u\STRAD\Baldo\CG\DIEN02.PRN"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Comun\PROYECTO%20HORIZONS%20OBRA\octubre%202008\HISTORICO%20BASE%2031.1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J:\Users\rcarballo\Desktop\BBVA-Liq_de_Retenciones_A&amp;A_11_2011_Consolidado_v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DMINIST\CONTADUR\EXCEL\BALANCE%20MARZO%2005\CACTUS\Cactus%20armado%20bce%2003-0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A%20Pwc\Arcor\Revision%20al%2031_12_2000\Provision%20Ganancias\CANDY.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Nb-jc\work\Datos\Datos\Clientes\TAX\IRIS\IRACIS%202010\PPC\modelo\BALres173%20200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Laura-leyva\finanzas\My%20Documents\2003\Resum&#233;n%20escandallos%202003(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10.65.2.10\fs_clx\Daily%20P&amp;L\P&amp;L%20Summary%20Report%20Master1%20(version%205).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tsclient\R\DOCUME~1\tanbc\LOCALS~1\Temp\C.Lotus.Notes.Data\Budget07%20-%20LDINDI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tsclient\R\DOCUME~1\tanbc\LOCALS~1\Temp\C.Lotus.Notes.Data\Budget07%20-%20LDSHANGH.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My%20Documents\Alto%20Palermo%20S.A.%20Group\Alto%20Palermo%20S.A\2010\07.%20Proyecto%20IFRS\Papeles\CRESUD%20CONSO%2006-09%20deprotegido.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G:\Datos\Datos\Datos\datos\datos\datos\datos\datos\Datos\Datos\Datos\Datos\datos\Buckup1203\Bces%20CTI.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10.65.2.10\fs_clx\R&#233;alis&#233;\R&#233;alis&#233;%202006\06Reforecast\Reforecast%20presentation\Macro%20Excel%20Link\OH%20-%20SB%20Draft%202\Restit%20ANA2%20SB.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E:\DATA\DRM\clientes\Tradition\CIERRES%20MENSUALES\IVA7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_cd1_pdm\ADMINISTRA\WINDOWS\TEMP\DARIO\BCE0498\PBC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10.65.2.10\fs_clx\Daily%20P&amp;L\Reporting%20Daily%20PnL%20Mode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10.65.2.10\fs_clx\Daily%20P&amp;L\2006%20Daily%20PnL%20Archive\Platforms%202006\DAILY%20SUGAR%20RESULT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Users\dfarina\Documents\PERSONAL\Facultad\Temas%20varios%20de%20investigaci&#243;n\Impuestos%20Diferidos\C&#225;lculo%20del%20Impuesto%20Diferido%20(DF)%20v01.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Srv-cd1-irs\administracion\Control%20de%20Gestion\Controlg\Bce%20Gesti&#243;n%20RT4\Jun-05\Memoria%202004-05\Jun-05\Definitivas\Tabla%20de%20rentas%20Jun-05.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bkserver\finanzas\Household%20Technologies\PRISCILA\2003%20Budget\plantilla%20HT%20Mexico%202003%20act%20140103.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DOCUME~1\smontero\LOCALS~1\Temp\notesEA312D\Rummaala%20-%20Altas%20Bienes%20de%20Cambio%2009-2008.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Worksheet%20in%206400%20L&#237;mites%20de%20Deducibilidad%2031.12.2008"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92.168.0.10\u\Users\mbenitez\Desktop\02-BBVA_Diagnostico%20Tributario%202009loly\BBVA%20-%20Verif.%20IRACIS%20-%202009.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Users\JAVALOSSANABRIA\CLIENTES\AGRICOLA%20&#209;U%20PORA%20S.A\PPC%20CALCULO%20DE%20IR\6432%20C&#225;lculo%20de%20IR%20al%2031.12.08.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Users\abenitez\AppData\Local\Microsoft\Windows\Temporary%20Internet%20Files\Content.Outlook\0P9EYCGT\Impuesto%20Diferido%20al%2031%2012%202011%20v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Mis%20documentos\Control%20de%20asistencias%20a&#241;o%20200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192.168.0.10\u\datos\Users\Tenders\America%20Movil\PriceBooking\Rel.4%20Core\MSS%20Pricing%20Proposal%20Customer%20Version_price%20lists_v17-Juho.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Documents%20and%20Settings\dfarina\Local%20Settings\Temporary%20Internet%20Files\OLK92\6411%20C&#225;lculo%20IR%20al%2030-06-06%20(3).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ADMINIST\CONTADUR\EXCEL\BALANCE%20MARZO%2005\CRESUD\BCE%20PUBLICACION\ARMADO\CRESUD%20CONSO%2003-05.xls" TargetMode="External"/></Relationships>
</file>

<file path=xl/externalLinks/_rels/externalLink73.xml.rels><?xml version="1.0" encoding="UTF-8" standalone="yes"?>
<Relationships xmlns="http://schemas.openxmlformats.org/package/2006/relationships"><Relationship Id="rId2" Type="http://schemas.openxmlformats.org/officeDocument/2006/relationships/externalLinkPath" Target="file:///\\cc-files-srv.credicentro.local\cc-files\U\Contabilidad%20Gral\CONTABILIDAD\INFORMES\PRESENTACION%20CNV\2022\12-%20DICIEMBRE\Hoja%20de%20trabajo\Credicentro-Notas-a-los-Estados-Financieros%20DICIEMBRE%202022.xlsx" TargetMode="External"/><Relationship Id="rId1" Type="http://schemas.openxmlformats.org/officeDocument/2006/relationships/externalLinkPath" Target="file:///\\cc-files-srv.credicentro.local\cc-files\U\Contabilidad%20Gral\CONTABILIDAD\INFORMES\PRESENTACION%20CNV\2022\12-%20DICIEMBRE\Hoja%20de%20trabajo\Credicentro-Notas-a-los-Estados-Financieros%20DICIEMBRE%20202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92.168.0.10\u\datos\Clientes\Impuestos\Trabajos%20en%20curso\CTI\Noviembre_2007\PPC\Armado%20Balances0907_Py.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ctorres\My%20Documents\Alto%20Palermo\US%20GAAP%2030%2006%2006\20%20F%202006\Soportes%20s%20C&#237;a\Sector%20Contable%20-%20Archivos%20Compartidos\An&#225;lisis%20de%20Rubros%20Contables\Acreedores%20x%20FPC\Posiciones\Fpc%20-%2006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ón Sox"/>
      <sheetName val="Seguimiento de Cambios SOX"/>
      <sheetName val="Saldos"/>
      <sheetName val="4711000001"/>
      <sheetName val="1211200001"/>
      <sheetName val="1211600001"/>
      <sheetName val="Asientos"/>
      <sheetName val="VPP APSA-Historico "/>
      <sheetName val="VPP APSA-Ajustado  "/>
      <sheetName val="comproACity"/>
      <sheetName val="VPP Altocity en ECL"/>
      <sheetName val="ASTO"/>
      <sheetName val="PART.MINORITARIA"/>
      <sheetName val="PART.MINORITARIA AC"/>
      <sheetName val="Ajuste vpp PC a 0603"/>
      <sheetName val="Compra-vta AInv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s>
    <sheetDataSet>
      <sheetData sheetId="0" refreshError="1"/>
      <sheetData sheetId="1" refreshError="1">
        <row r="8">
          <cell r="B8">
            <v>38442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C98 (2)"/>
      <sheetName val="PIC98"/>
    </sheetNames>
    <sheetDataSet>
      <sheetData sheetId="0"/>
      <sheetData sheetId="1" refreshError="1">
        <row r="29">
          <cell r="A29" t="str">
            <v>E80</v>
          </cell>
          <cell r="B29">
            <v>93.509096683251897</v>
          </cell>
          <cell r="D29">
            <v>92.520294776974595</v>
          </cell>
        </row>
        <row r="30">
          <cell r="A30" t="str">
            <v>F</v>
          </cell>
          <cell r="B30">
            <v>65.714337662941816</v>
          </cell>
          <cell r="D30">
            <v>89.972496601737959</v>
          </cell>
        </row>
        <row r="31">
          <cell r="A31" t="str">
            <v>M</v>
          </cell>
          <cell r="B31">
            <v>94.016018089167929</v>
          </cell>
          <cell r="D31">
            <v>92.59335457183812</v>
          </cell>
        </row>
        <row r="32">
          <cell r="A32" t="str">
            <v>A</v>
          </cell>
          <cell r="B32">
            <v>97.479405039883829</v>
          </cell>
          <cell r="D32">
            <v>93.843102225787163</v>
          </cell>
        </row>
        <row r="33">
          <cell r="A33" t="str">
            <v>M</v>
          </cell>
          <cell r="B33">
            <v>100.15225690084435</v>
          </cell>
          <cell r="D33">
            <v>97.570487913483817</v>
          </cell>
        </row>
        <row r="34">
          <cell r="A34" t="str">
            <v>J</v>
          </cell>
          <cell r="B34">
            <v>94.926294584784387</v>
          </cell>
          <cell r="D34">
            <v>98.906171460771645</v>
          </cell>
        </row>
        <row r="35">
          <cell r="A35" t="str">
            <v>JUL</v>
          </cell>
          <cell r="B35">
            <v>101.94166171486046</v>
          </cell>
          <cell r="D35">
            <v>100.02298178806733</v>
          </cell>
        </row>
        <row r="36">
          <cell r="A36" t="str">
            <v>A</v>
          </cell>
          <cell r="B36">
            <v>102.25609411343989</v>
          </cell>
          <cell r="D36">
            <v>98.319097796518093</v>
          </cell>
        </row>
        <row r="37">
          <cell r="A37" t="str">
            <v>S</v>
          </cell>
          <cell r="B37">
            <v>104.81143790813707</v>
          </cell>
          <cell r="D37">
            <v>98.676648804053869</v>
          </cell>
        </row>
        <row r="38">
          <cell r="A38" t="str">
            <v>O</v>
          </cell>
          <cell r="B38">
            <v>103.26499792680116</v>
          </cell>
          <cell r="D38">
            <v>97.32090915216051</v>
          </cell>
        </row>
        <row r="39">
          <cell r="A39" t="str">
            <v>N</v>
          </cell>
          <cell r="B39">
            <v>98.349908093741618</v>
          </cell>
          <cell r="D39">
            <v>93.565501848487244</v>
          </cell>
        </row>
        <row r="40">
          <cell r="A40" t="str">
            <v>D</v>
          </cell>
          <cell r="B40">
            <v>94.626130049338244</v>
          </cell>
          <cell r="D40">
            <v>93.972063047996585</v>
          </cell>
        </row>
        <row r="41">
          <cell r="A41" t="str">
            <v>E81</v>
          </cell>
          <cell r="B41">
            <v>89.205404701336747</v>
          </cell>
          <cell r="D41">
            <v>88.518910894136852</v>
          </cell>
        </row>
        <row r="42">
          <cell r="A42" t="str">
            <v>F</v>
          </cell>
          <cell r="B42">
            <v>64.300414745260326</v>
          </cell>
          <cell r="D42">
            <v>90.05869896699437</v>
          </cell>
        </row>
        <row r="43">
          <cell r="A43" t="str">
            <v>M</v>
          </cell>
          <cell r="B43">
            <v>91.289062773181968</v>
          </cell>
          <cell r="D43">
            <v>89.26807316377041</v>
          </cell>
        </row>
        <row r="44">
          <cell r="A44" t="str">
            <v>A</v>
          </cell>
          <cell r="B44">
            <v>91.205103717616794</v>
          </cell>
          <cell r="D44">
            <v>87.917434520885891</v>
          </cell>
        </row>
        <row r="45">
          <cell r="A45" t="str">
            <v>M</v>
          </cell>
          <cell r="B45">
            <v>84.791316919967869</v>
          </cell>
          <cell r="D45">
            <v>84.344636833924184</v>
          </cell>
        </row>
        <row r="46">
          <cell r="A46" t="str">
            <v>J</v>
          </cell>
          <cell r="B46">
            <v>78.464981476724915</v>
          </cell>
          <cell r="D46">
            <v>79.812151420521772</v>
          </cell>
        </row>
        <row r="47">
          <cell r="A47" t="str">
            <v>JUL</v>
          </cell>
          <cell r="B47">
            <v>75.825292246901256</v>
          </cell>
          <cell r="D47">
            <v>74.308562986032754</v>
          </cell>
        </row>
        <row r="48">
          <cell r="A48" t="str">
            <v>A</v>
          </cell>
          <cell r="B48">
            <v>73.908476643500123</v>
          </cell>
          <cell r="D48">
            <v>71.542856369683648</v>
          </cell>
        </row>
        <row r="49">
          <cell r="A49" t="str">
            <v>S</v>
          </cell>
          <cell r="B49">
            <v>75.450019166553147</v>
          </cell>
          <cell r="D49">
            <v>70.996080798991144</v>
          </cell>
        </row>
        <row r="50">
          <cell r="A50" t="str">
            <v>O</v>
          </cell>
          <cell r="B50">
            <v>76.024492863317022</v>
          </cell>
          <cell r="D50">
            <v>72.089523590619265</v>
          </cell>
        </row>
        <row r="51">
          <cell r="A51" t="str">
            <v>N</v>
          </cell>
          <cell r="B51">
            <v>78.293107688765645</v>
          </cell>
          <cell r="D51">
            <v>73.673721580933304</v>
          </cell>
        </row>
        <row r="52">
          <cell r="A52" t="str">
            <v>D</v>
          </cell>
          <cell r="B52">
            <v>80.230991219901881</v>
          </cell>
          <cell r="D52">
            <v>79.971898485513478</v>
          </cell>
        </row>
        <row r="53">
          <cell r="A53" t="str">
            <v>E82</v>
          </cell>
          <cell r="B53">
            <v>74.933256471712724</v>
          </cell>
          <cell r="D53">
            <v>82.90963415485912</v>
          </cell>
        </row>
        <row r="54">
          <cell r="A54" t="str">
            <v>F</v>
          </cell>
          <cell r="B54">
            <v>64.820773239836114</v>
          </cell>
          <cell r="D54">
            <v>80.894863359678098</v>
          </cell>
        </row>
        <row r="55">
          <cell r="A55" t="str">
            <v>M</v>
          </cell>
          <cell r="B55">
            <v>77.750420692924465</v>
          </cell>
          <cell r="D55">
            <v>75.56152668966152</v>
          </cell>
        </row>
        <row r="56">
          <cell r="A56" t="str">
            <v>A</v>
          </cell>
          <cell r="B56">
            <v>72.684088863864901</v>
          </cell>
          <cell r="D56">
            <v>70.012595841198518</v>
          </cell>
        </row>
        <row r="57">
          <cell r="A57" t="str">
            <v>M</v>
          </cell>
          <cell r="B57">
            <v>70.134184569062498</v>
          </cell>
          <cell r="D57">
            <v>69.203944519223839</v>
          </cell>
        </row>
        <row r="58">
          <cell r="A58" t="str">
            <v>J</v>
          </cell>
          <cell r="B58">
            <v>73.481963606929767</v>
          </cell>
          <cell r="D58">
            <v>74.466700603359584</v>
          </cell>
        </row>
        <row r="59">
          <cell r="A59" t="str">
            <v>JUL</v>
          </cell>
          <cell r="B59">
            <v>81.425388786604287</v>
          </cell>
          <cell r="D59">
            <v>80.419893088284311</v>
          </cell>
        </row>
        <row r="60">
          <cell r="A60" t="str">
            <v>A</v>
          </cell>
          <cell r="B60">
            <v>87.117771807526921</v>
          </cell>
          <cell r="D60">
            <v>83.352180396631354</v>
          </cell>
        </row>
        <row r="61">
          <cell r="A61" t="str">
            <v>S</v>
          </cell>
          <cell r="B61">
            <v>88.362229120213328</v>
          </cell>
          <cell r="D61">
            <v>82.944909039173737</v>
          </cell>
        </row>
        <row r="62">
          <cell r="A62" t="str">
            <v>O</v>
          </cell>
          <cell r="B62">
            <v>87.978659835701507</v>
          </cell>
          <cell r="D62">
            <v>83.615404118198128</v>
          </cell>
        </row>
        <row r="63">
          <cell r="A63" t="str">
            <v>N</v>
          </cell>
          <cell r="B63">
            <v>90.761115880900732</v>
          </cell>
          <cell r="D63">
            <v>84.39028152944141</v>
          </cell>
        </row>
        <row r="64">
          <cell r="A64" t="str">
            <v>D</v>
          </cell>
          <cell r="B64">
            <v>85.884879040488499</v>
          </cell>
          <cell r="D64">
            <v>85.10339582016249</v>
          </cell>
        </row>
        <row r="65">
          <cell r="A65" t="str">
            <v>E83</v>
          </cell>
          <cell r="B65">
            <v>85.423806826999538</v>
          </cell>
          <cell r="D65">
            <v>87.515084259780537</v>
          </cell>
        </row>
        <row r="66">
          <cell r="A66" t="str">
            <v>F</v>
          </cell>
          <cell r="B66">
            <v>63.529847398216774</v>
          </cell>
          <cell r="D66">
            <v>87.075147941173711</v>
          </cell>
        </row>
        <row r="67">
          <cell r="A67" t="str">
            <v>M</v>
          </cell>
          <cell r="B67">
            <v>88.877509745615924</v>
          </cell>
          <cell r="D67">
            <v>88.758436646878877</v>
          </cell>
        </row>
        <row r="68">
          <cell r="A68" t="str">
            <v>A</v>
          </cell>
          <cell r="B68">
            <v>87.237492963297981</v>
          </cell>
          <cell r="D68">
            <v>83.298145324582521</v>
          </cell>
        </row>
        <row r="69">
          <cell r="A69" t="str">
            <v>M</v>
          </cell>
          <cell r="B69">
            <v>90.71690369295473</v>
          </cell>
          <cell r="D69">
            <v>88.76948492403028</v>
          </cell>
        </row>
        <row r="70">
          <cell r="A70" t="str">
            <v>J</v>
          </cell>
          <cell r="B70">
            <v>92.771142949436324</v>
          </cell>
          <cell r="D70">
            <v>94.711725544350116</v>
          </cell>
        </row>
        <row r="71">
          <cell r="A71" t="str">
            <v>JUL</v>
          </cell>
          <cell r="B71">
            <v>94.687376352913788</v>
          </cell>
          <cell r="D71">
            <v>93.159523195479721</v>
          </cell>
        </row>
        <row r="72">
          <cell r="A72" t="str">
            <v>A</v>
          </cell>
          <cell r="B72">
            <v>99.442002778134707</v>
          </cell>
          <cell r="D72">
            <v>93.803832893103163</v>
          </cell>
        </row>
        <row r="73">
          <cell r="A73" t="str">
            <v>S</v>
          </cell>
          <cell r="B73">
            <v>101.27521250866633</v>
          </cell>
          <cell r="D73">
            <v>94.823957504931613</v>
          </cell>
        </row>
        <row r="74">
          <cell r="A74" t="str">
            <v>O</v>
          </cell>
          <cell r="B74">
            <v>92.451032768456059</v>
          </cell>
          <cell r="D74">
            <v>87.10021129520473</v>
          </cell>
        </row>
        <row r="75">
          <cell r="A75" t="str">
            <v>N</v>
          </cell>
          <cell r="B75">
            <v>99.712599517894674</v>
          </cell>
          <cell r="D75">
            <v>92.876682423503269</v>
          </cell>
        </row>
        <row r="76">
          <cell r="A76" t="str">
            <v>D</v>
          </cell>
          <cell r="B76">
            <v>87.307734629160805</v>
          </cell>
          <cell r="D76">
            <v>87.046645956321484</v>
          </cell>
        </row>
        <row r="77">
          <cell r="A77" t="str">
            <v>E84</v>
          </cell>
          <cell r="B77">
            <v>86.479298173425647</v>
          </cell>
          <cell r="D77">
            <v>88.745511184332813</v>
          </cell>
        </row>
        <row r="78">
          <cell r="A78" t="str">
            <v>F</v>
          </cell>
          <cell r="B78">
            <v>68.808299206169508</v>
          </cell>
          <cell r="D78">
            <v>93.064472371946493</v>
          </cell>
        </row>
        <row r="79">
          <cell r="A79" t="str">
            <v>M</v>
          </cell>
          <cell r="B79">
            <v>94.387125803519865</v>
          </cell>
          <cell r="D79">
            <v>93.986487518239258</v>
          </cell>
        </row>
        <row r="80">
          <cell r="A80" t="str">
            <v>A</v>
          </cell>
          <cell r="B80">
            <v>99.30549792166552</v>
          </cell>
          <cell r="D80">
            <v>96.705011733153597</v>
          </cell>
        </row>
        <row r="81">
          <cell r="A81" t="str">
            <v>M</v>
          </cell>
          <cell r="B81">
            <v>101.76705084379378</v>
          </cell>
          <cell r="D81">
            <v>99.650450249930699</v>
          </cell>
        </row>
        <row r="82">
          <cell r="A82" t="str">
            <v>J</v>
          </cell>
          <cell r="B82">
            <v>100.55710504211875</v>
          </cell>
          <cell r="D82">
            <v>103.12713027934559</v>
          </cell>
        </row>
        <row r="83">
          <cell r="A83" t="str">
            <v>JUL</v>
          </cell>
          <cell r="B83">
            <v>101.27921046566453</v>
          </cell>
          <cell r="D83">
            <v>99.093607579685482</v>
          </cell>
        </row>
        <row r="84">
          <cell r="A84" t="str">
            <v>A</v>
          </cell>
          <cell r="B84">
            <v>105.89072927589061</v>
          </cell>
          <cell r="D84">
            <v>99.658222899586477</v>
          </cell>
        </row>
        <row r="85">
          <cell r="A85" t="str">
            <v>S</v>
          </cell>
          <cell r="B85">
            <v>99.066073919691092</v>
          </cell>
          <cell r="D85">
            <v>94.086553611740044</v>
          </cell>
        </row>
        <row r="86">
          <cell r="A86" t="str">
            <v>O</v>
          </cell>
          <cell r="B86">
            <v>106.4245757500381</v>
          </cell>
          <cell r="D86">
            <v>97.91413315381287</v>
          </cell>
        </row>
        <row r="87">
          <cell r="A87" t="str">
            <v>N</v>
          </cell>
          <cell r="B87">
            <v>100.42969521899236</v>
          </cell>
          <cell r="D87">
            <v>93.900206467767916</v>
          </cell>
        </row>
        <row r="88">
          <cell r="A88" t="str">
            <v>D</v>
          </cell>
          <cell r="B88">
            <v>89.559659023229443</v>
          </cell>
          <cell r="D88">
            <v>92.427330406433654</v>
          </cell>
        </row>
        <row r="89">
          <cell r="A89" t="str">
            <v>E85</v>
          </cell>
          <cell r="B89">
            <v>88.084849835709647</v>
          </cell>
          <cell r="D89">
            <v>91.326830958492366</v>
          </cell>
        </row>
        <row r="90">
          <cell r="A90" t="str">
            <v>F</v>
          </cell>
          <cell r="B90">
            <v>65.684066753002369</v>
          </cell>
          <cell r="D90">
            <v>89.089507822854003</v>
          </cell>
        </row>
        <row r="91">
          <cell r="A91" t="str">
            <v>M</v>
          </cell>
          <cell r="B91">
            <v>88.02153849745595</v>
          </cell>
          <cell r="D91">
            <v>88.79139696238181</v>
          </cell>
        </row>
        <row r="92">
          <cell r="A92" t="str">
            <v>A</v>
          </cell>
          <cell r="B92">
            <v>91.140189444727667</v>
          </cell>
          <cell r="D92">
            <v>88.481465702436793</v>
          </cell>
        </row>
        <row r="93">
          <cell r="A93" t="str">
            <v>M</v>
          </cell>
          <cell r="B93">
            <v>87.456074552298404</v>
          </cell>
          <cell r="D93">
            <v>84.653334755430123</v>
          </cell>
        </row>
        <row r="94">
          <cell r="A94" t="str">
            <v>J</v>
          </cell>
          <cell r="B94">
            <v>75.943807875655125</v>
          </cell>
          <cell r="D94">
            <v>78.094379137502543</v>
          </cell>
        </row>
        <row r="95">
          <cell r="A95" t="str">
            <v>JUL</v>
          </cell>
          <cell r="B95">
            <v>79.705832938420571</v>
          </cell>
          <cell r="D95">
            <v>76.635547295316982</v>
          </cell>
        </row>
        <row r="96">
          <cell r="A96" t="str">
            <v>A</v>
          </cell>
          <cell r="B96">
            <v>85.266017596142575</v>
          </cell>
          <cell r="D96">
            <v>79.984029245259975</v>
          </cell>
        </row>
        <row r="97">
          <cell r="A97" t="str">
            <v>S</v>
          </cell>
          <cell r="B97">
            <v>92.616534074622763</v>
          </cell>
          <cell r="D97">
            <v>87.157366980024008</v>
          </cell>
        </row>
        <row r="98">
          <cell r="A98" t="str">
            <v>O</v>
          </cell>
          <cell r="B98">
            <v>99.938966478944081</v>
          </cell>
          <cell r="D98">
            <v>91.819504679015097</v>
          </cell>
        </row>
        <row r="99">
          <cell r="A99" t="str">
            <v>N</v>
          </cell>
          <cell r="B99">
            <v>97.121080460843444</v>
          </cell>
          <cell r="D99">
            <v>92.310542525174625</v>
          </cell>
        </row>
        <row r="100">
          <cell r="A100" t="str">
            <v>D</v>
          </cell>
          <cell r="B100">
            <v>94.696576436416237</v>
          </cell>
          <cell r="D100">
            <v>97.238760997306116</v>
          </cell>
        </row>
        <row r="101">
          <cell r="A101" t="str">
            <v>E86</v>
          </cell>
          <cell r="B101">
            <v>92.513780839666993</v>
          </cell>
          <cell r="D101">
            <v>96.95587088674931</v>
          </cell>
        </row>
        <row r="102">
          <cell r="A102" t="str">
            <v>F</v>
          </cell>
          <cell r="B102">
            <v>71.635521631995616</v>
          </cell>
          <cell r="D102">
            <v>96.214149835712519</v>
          </cell>
        </row>
        <row r="103">
          <cell r="A103" t="str">
            <v>M</v>
          </cell>
          <cell r="B103">
            <v>93.239857893859522</v>
          </cell>
          <cell r="D103">
            <v>93.480340234666869</v>
          </cell>
        </row>
        <row r="104">
          <cell r="A104" t="str">
            <v>A</v>
          </cell>
          <cell r="B104">
            <v>101.94775357204303</v>
          </cell>
          <cell r="D104">
            <v>99.42335879026443</v>
          </cell>
        </row>
        <row r="105">
          <cell r="A105" t="str">
            <v>M</v>
          </cell>
          <cell r="B105">
            <v>102.10472994792663</v>
          </cell>
          <cell r="D105">
            <v>99.366816550726853</v>
          </cell>
        </row>
        <row r="106">
          <cell r="A106" t="str">
            <v>J</v>
          </cell>
          <cell r="B106">
            <v>89.223977221082293</v>
          </cell>
          <cell r="D106">
            <v>91.529704842025282</v>
          </cell>
        </row>
        <row r="107">
          <cell r="A107" t="str">
            <v>JUL</v>
          </cell>
          <cell r="B107">
            <v>105.88875213833086</v>
          </cell>
          <cell r="D107">
            <v>101.53328248157524</v>
          </cell>
        </row>
        <row r="108">
          <cell r="A108" t="str">
            <v>A</v>
          </cell>
          <cell r="B108">
            <v>110.80838430754349</v>
          </cell>
          <cell r="D108">
            <v>105.28730517938226</v>
          </cell>
        </row>
        <row r="109">
          <cell r="A109" t="str">
            <v>S</v>
          </cell>
          <cell r="B109">
            <v>112.44086859210182</v>
          </cell>
          <cell r="D109">
            <v>105.04099390543223</v>
          </cell>
        </row>
        <row r="110">
          <cell r="A110" t="str">
            <v>O</v>
          </cell>
          <cell r="B110">
            <v>113.36662664174999</v>
          </cell>
          <cell r="D110">
            <v>104.07396863717231</v>
          </cell>
        </row>
        <row r="111">
          <cell r="A111" t="str">
            <v>N</v>
          </cell>
          <cell r="B111">
            <v>106.67635904243362</v>
          </cell>
          <cell r="D111">
            <v>102.63617737890749</v>
          </cell>
        </row>
        <row r="112">
          <cell r="A112" t="str">
            <v>D</v>
          </cell>
          <cell r="B112">
            <v>100.15338817126666</v>
          </cell>
          <cell r="D112">
            <v>101.77231070016676</v>
          </cell>
        </row>
        <row r="113">
          <cell r="A113" t="str">
            <v>E87</v>
          </cell>
          <cell r="B113">
            <v>95.226480210408639</v>
          </cell>
          <cell r="D113">
            <v>101.54316609488482</v>
          </cell>
        </row>
        <row r="114">
          <cell r="A114" t="str">
            <v>F</v>
          </cell>
          <cell r="B114">
            <v>74.717488459657702</v>
          </cell>
          <cell r="D114">
            <v>99.056537897863038</v>
          </cell>
        </row>
        <row r="115">
          <cell r="A115" t="str">
            <v>M</v>
          </cell>
          <cell r="B115">
            <v>101.72725755522987</v>
          </cell>
          <cell r="D115">
            <v>100.41996971179034</v>
          </cell>
        </row>
        <row r="116">
          <cell r="A116" t="str">
            <v>A</v>
          </cell>
          <cell r="B116">
            <v>104.23121904443812</v>
          </cell>
          <cell r="D116">
            <v>102.75433930467891</v>
          </cell>
        </row>
        <row r="117">
          <cell r="A117" t="str">
            <v>M</v>
          </cell>
          <cell r="B117">
            <v>103.46128496679717</v>
          </cell>
          <cell r="D117">
            <v>102.24189023217032</v>
          </cell>
        </row>
        <row r="118">
          <cell r="A118" t="str">
            <v>J</v>
          </cell>
          <cell r="B118">
            <v>106.40204219389705</v>
          </cell>
          <cell r="D118">
            <v>107.16495860665546</v>
          </cell>
        </row>
        <row r="119">
          <cell r="A119" t="str">
            <v>JUL</v>
          </cell>
          <cell r="B119">
            <v>111.5578574964822</v>
          </cell>
          <cell r="D119">
            <v>106.83599944105404</v>
          </cell>
        </row>
        <row r="120">
          <cell r="A120" t="str">
            <v>A</v>
          </cell>
          <cell r="B120">
            <v>108.7311601195688</v>
          </cell>
          <cell r="D120">
            <v>104.15362294670624</v>
          </cell>
        </row>
        <row r="121">
          <cell r="A121" t="str">
            <v>S</v>
          </cell>
          <cell r="B121">
            <v>110.32556189872881</v>
          </cell>
          <cell r="D121">
            <v>103.53554204872418</v>
          </cell>
        </row>
        <row r="122">
          <cell r="A122" t="str">
            <v>O</v>
          </cell>
          <cell r="B122">
            <v>104.4761720558826</v>
          </cell>
          <cell r="D122">
            <v>97.744163537099467</v>
          </cell>
        </row>
        <row r="123">
          <cell r="A123" t="str">
            <v>N</v>
          </cell>
          <cell r="B123">
            <v>98.411762208473377</v>
          </cell>
          <cell r="D123">
            <v>93.733734093518237</v>
          </cell>
        </row>
        <row r="124">
          <cell r="A124" t="str">
            <v>D</v>
          </cell>
          <cell r="B124">
            <v>96.848480451607529</v>
          </cell>
          <cell r="D124">
            <v>98.069151843264564</v>
          </cell>
        </row>
        <row r="125">
          <cell r="A125" t="str">
            <v>E88</v>
          </cell>
          <cell r="B125">
            <v>92.34280354779294</v>
          </cell>
          <cell r="D125">
            <v>99.897915935629413</v>
          </cell>
        </row>
        <row r="126">
          <cell r="A126" t="str">
            <v>F</v>
          </cell>
          <cell r="B126">
            <v>79.176685929006055</v>
          </cell>
          <cell r="D126">
            <v>102.9847984767222</v>
          </cell>
        </row>
        <row r="127">
          <cell r="A127" t="str">
            <v>M</v>
          </cell>
          <cell r="B127">
            <v>104.6309967216196</v>
          </cell>
          <cell r="D127">
            <v>103.7003046928351</v>
          </cell>
        </row>
        <row r="128">
          <cell r="A128" t="str">
            <v>A</v>
          </cell>
          <cell r="B128">
            <v>96.382993322764378</v>
          </cell>
          <cell r="D128">
            <v>95.338142304497708</v>
          </cell>
        </row>
        <row r="129">
          <cell r="A129" t="str">
            <v>M</v>
          </cell>
          <cell r="B129">
            <v>103.2904490142609</v>
          </cell>
          <cell r="D129">
            <v>99.900748958745098</v>
          </cell>
        </row>
        <row r="130">
          <cell r="A130" t="str">
            <v>J</v>
          </cell>
          <cell r="B130">
            <v>99.014716596273615</v>
          </cell>
          <cell r="D130">
            <v>100.80360413027576</v>
          </cell>
        </row>
        <row r="131">
          <cell r="A131" t="str">
            <v>JUL</v>
          </cell>
          <cell r="B131">
            <v>103.0459690896345</v>
          </cell>
          <cell r="D131">
            <v>99.635555087661089</v>
          </cell>
        </row>
        <row r="132">
          <cell r="A132" t="str">
            <v>A</v>
          </cell>
          <cell r="B132">
            <v>101.4145673770813</v>
          </cell>
          <cell r="D132">
            <v>95.236898642698122</v>
          </cell>
        </row>
        <row r="133">
          <cell r="A133" t="str">
            <v>S</v>
          </cell>
          <cell r="B133">
            <v>95.955913902128003</v>
          </cell>
          <cell r="D133">
            <v>90.237233614162307</v>
          </cell>
        </row>
        <row r="134">
          <cell r="A134" t="str">
            <v>O</v>
          </cell>
          <cell r="B134">
            <v>92.916249538162447</v>
          </cell>
          <cell r="D134">
            <v>87.754932762743593</v>
          </cell>
        </row>
        <row r="135">
          <cell r="A135" t="str">
            <v>N</v>
          </cell>
          <cell r="B135">
            <v>94.854213829805758</v>
          </cell>
          <cell r="D135">
            <v>89.171708636523064</v>
          </cell>
        </row>
        <row r="136">
          <cell r="A136" t="str">
            <v>D</v>
          </cell>
          <cell r="B136">
            <v>87.044727160161571</v>
          </cell>
          <cell r="D136">
            <v>87.011481430640202</v>
          </cell>
        </row>
        <row r="137">
          <cell r="A137" t="str">
            <v>E89</v>
          </cell>
          <cell r="B137">
            <v>81.350926833820424</v>
          </cell>
          <cell r="D137">
            <v>94.192936230848147</v>
          </cell>
        </row>
        <row r="138">
          <cell r="A138" t="str">
            <v>F</v>
          </cell>
          <cell r="B138">
            <v>78.654114978181809</v>
          </cell>
          <cell r="D138">
            <v>93.294868312024093</v>
          </cell>
        </row>
        <row r="139">
          <cell r="A139" t="str">
            <v>M</v>
          </cell>
          <cell r="B139">
            <v>96.866811436883609</v>
          </cell>
          <cell r="D139">
            <v>94.194073571469943</v>
          </cell>
        </row>
        <row r="140">
          <cell r="A140" t="str">
            <v>A</v>
          </cell>
          <cell r="B140">
            <v>91.424513865545677</v>
          </cell>
          <cell r="D140">
            <v>94.52317919299108</v>
          </cell>
        </row>
        <row r="141">
          <cell r="A141" t="str">
            <v>M</v>
          </cell>
          <cell r="B141">
            <v>78.079534127841313</v>
          </cell>
          <cell r="D141">
            <v>75.438903887333723</v>
          </cell>
        </row>
        <row r="142">
          <cell r="A142" t="str">
            <v>J</v>
          </cell>
          <cell r="B142">
            <v>78.928445102576887</v>
          </cell>
          <cell r="D142">
            <v>79.279499186305713</v>
          </cell>
        </row>
        <row r="143">
          <cell r="A143" t="str">
            <v>JUL</v>
          </cell>
          <cell r="B143">
            <v>79.525220685202896</v>
          </cell>
          <cell r="D143">
            <v>76.809811282635721</v>
          </cell>
        </row>
        <row r="144">
          <cell r="A144" t="str">
            <v>A</v>
          </cell>
          <cell r="B144">
            <v>83.529129508371341</v>
          </cell>
          <cell r="D144">
            <v>78.322231774406816</v>
          </cell>
        </row>
        <row r="145">
          <cell r="A145" t="str">
            <v>S</v>
          </cell>
          <cell r="B145">
            <v>84.762673072471017</v>
          </cell>
          <cell r="D145">
            <v>80.818442745797796</v>
          </cell>
        </row>
        <row r="146">
          <cell r="A146" t="str">
            <v>O</v>
          </cell>
          <cell r="B146">
            <v>91.040716063606965</v>
          </cell>
          <cell r="D146">
            <v>85.189022196590159</v>
          </cell>
        </row>
        <row r="147">
          <cell r="A147" t="str">
            <v>N</v>
          </cell>
          <cell r="B147">
            <v>90.650850300277028</v>
          </cell>
          <cell r="D147">
            <v>85.092879602421803</v>
          </cell>
        </row>
        <row r="148">
          <cell r="A148" t="str">
            <v>D</v>
          </cell>
          <cell r="B148">
            <v>87.482613132750203</v>
          </cell>
          <cell r="D148">
            <v>88.602772695841608</v>
          </cell>
        </row>
        <row r="149">
          <cell r="A149" t="str">
            <v>E90</v>
          </cell>
          <cell r="B149">
            <v>74.957582754935046</v>
          </cell>
          <cell r="D149">
            <v>79.922306205200641</v>
          </cell>
        </row>
        <row r="150">
          <cell r="A150" t="str">
            <v>F</v>
          </cell>
          <cell r="B150">
            <v>60.885196999308413</v>
          </cell>
          <cell r="D150">
            <v>78.647809487463405</v>
          </cell>
        </row>
        <row r="151">
          <cell r="A151" t="str">
            <v>M</v>
          </cell>
          <cell r="B151">
            <v>72.220177428456893</v>
          </cell>
          <cell r="D151">
            <v>70.963237887254138</v>
          </cell>
        </row>
        <row r="152">
          <cell r="A152" t="str">
            <v>A</v>
          </cell>
          <cell r="B152">
            <v>74.995116625505659</v>
          </cell>
          <cell r="D152">
            <v>77.392008487671703</v>
          </cell>
        </row>
        <row r="153">
          <cell r="A153" t="str">
            <v>M</v>
          </cell>
          <cell r="B153">
            <v>83.12686825295529</v>
          </cell>
          <cell r="D153">
            <v>80.371384784324135</v>
          </cell>
        </row>
        <row r="154">
          <cell r="A154" t="str">
            <v>J</v>
          </cell>
          <cell r="B154">
            <v>79.835381603369527</v>
          </cell>
          <cell r="D154">
            <v>80.778044561831678</v>
          </cell>
        </row>
        <row r="155">
          <cell r="A155" t="str">
            <v>JUL</v>
          </cell>
          <cell r="B155">
            <v>79.205493503920621</v>
          </cell>
          <cell r="D155">
            <v>76.548735842454704</v>
          </cell>
        </row>
        <row r="156">
          <cell r="A156" t="str">
            <v>A</v>
          </cell>
          <cell r="B156">
            <v>92.060068861394612</v>
          </cell>
          <cell r="D156">
            <v>86.631533639076054</v>
          </cell>
        </row>
        <row r="157">
          <cell r="A157" t="str">
            <v>S</v>
          </cell>
          <cell r="B157">
            <v>89.281124088300459</v>
          </cell>
          <cell r="D157">
            <v>86.079481012653247</v>
          </cell>
        </row>
        <row r="158">
          <cell r="A158" t="str">
            <v>O</v>
          </cell>
          <cell r="B158">
            <v>94.052165478285602</v>
          </cell>
          <cell r="D158">
            <v>86.980519295156782</v>
          </cell>
        </row>
        <row r="159">
          <cell r="A159" t="str">
            <v>N</v>
          </cell>
          <cell r="B159">
            <v>92.930617955933187</v>
          </cell>
          <cell r="D159">
            <v>87.232529976524873</v>
          </cell>
        </row>
        <row r="160">
          <cell r="A160" t="str">
            <v>D</v>
          </cell>
          <cell r="B160">
            <v>88.056069588698975</v>
          </cell>
          <cell r="D160">
            <v>89.459643041324227</v>
          </cell>
        </row>
        <row r="161">
          <cell r="A161" t="str">
            <v>E91</v>
          </cell>
          <cell r="B161">
            <v>83.03750885927488</v>
          </cell>
          <cell r="D161">
            <v>89.175051293796514</v>
          </cell>
        </row>
        <row r="162">
          <cell r="A162" t="str">
            <v>F</v>
          </cell>
          <cell r="B162">
            <v>65.808371550740176</v>
          </cell>
          <cell r="D162">
            <v>81.74277597179757</v>
          </cell>
        </row>
        <row r="163">
          <cell r="A163" t="str">
            <v>M</v>
          </cell>
          <cell r="B163">
            <v>75.08450422242808</v>
          </cell>
          <cell r="D163">
            <v>74.599071721228469</v>
          </cell>
        </row>
        <row r="164">
          <cell r="A164" t="str">
            <v>A</v>
          </cell>
          <cell r="B164">
            <v>83.497798819953346</v>
          </cell>
          <cell r="D164">
            <v>84.82269032489377</v>
          </cell>
        </row>
        <row r="165">
          <cell r="A165" t="str">
            <v>M</v>
          </cell>
          <cell r="B165">
            <v>95.025007516275963</v>
          </cell>
          <cell r="D165">
            <v>91.5585534065753</v>
          </cell>
        </row>
        <row r="166">
          <cell r="A166" t="str">
            <v>J</v>
          </cell>
          <cell r="B166">
            <v>88.710820707989598</v>
          </cell>
          <cell r="D166">
            <v>88.948336014451954</v>
          </cell>
        </row>
        <row r="167">
          <cell r="A167" t="str">
            <v>JUL</v>
          </cell>
          <cell r="B167">
            <v>99.739723436721661</v>
          </cell>
          <cell r="D167">
            <v>94.612985030671965</v>
          </cell>
        </row>
        <row r="168">
          <cell r="A168" t="str">
            <v>A</v>
          </cell>
          <cell r="B168">
            <v>102.81464214188755</v>
          </cell>
          <cell r="D168">
            <v>97.76683629838378</v>
          </cell>
        </row>
        <row r="169">
          <cell r="A169" t="str">
            <v>S</v>
          </cell>
          <cell r="B169">
            <v>101.97528721913682</v>
          </cell>
          <cell r="D169">
            <v>98.113846100452761</v>
          </cell>
        </row>
        <row r="170">
          <cell r="A170" t="str">
            <v>O</v>
          </cell>
          <cell r="B170">
            <v>107.37467395017615</v>
          </cell>
          <cell r="D170">
            <v>100.24480381784703</v>
          </cell>
        </row>
        <row r="171">
          <cell r="A171" t="str">
            <v>N</v>
          </cell>
          <cell r="B171">
            <v>104.56834742318669</v>
          </cell>
          <cell r="D171">
            <v>101.46055027831598</v>
          </cell>
        </row>
        <row r="172">
          <cell r="A172" t="str">
            <v>D</v>
          </cell>
          <cell r="B172">
            <v>98.955846722620919</v>
          </cell>
          <cell r="D172">
            <v>99.843797771951202</v>
          </cell>
        </row>
        <row r="173">
          <cell r="A173" t="str">
            <v>E92</v>
          </cell>
          <cell r="B173">
            <v>96.836768949032106</v>
          </cell>
          <cell r="D173">
            <v>104.17091118829805</v>
          </cell>
        </row>
        <row r="174">
          <cell r="A174" t="str">
            <v>F</v>
          </cell>
          <cell r="B174">
            <v>82.578201495384036</v>
          </cell>
          <cell r="D174">
            <v>102.2970374429005</v>
          </cell>
        </row>
        <row r="175">
          <cell r="A175" t="str">
            <v>M</v>
          </cell>
          <cell r="B175">
            <v>104.69371768103279</v>
          </cell>
          <cell r="D175">
            <v>102.77591135359799</v>
          </cell>
        </row>
        <row r="176">
          <cell r="A176" t="str">
            <v>A</v>
          </cell>
          <cell r="B176">
            <v>105.18921509199775</v>
          </cell>
          <cell r="D176">
            <v>106.8334297476782</v>
          </cell>
        </row>
        <row r="177">
          <cell r="A177" t="str">
            <v>M</v>
          </cell>
          <cell r="B177">
            <v>106.30733893077596</v>
          </cell>
          <cell r="D177">
            <v>105.19499421799765</v>
          </cell>
        </row>
        <row r="178">
          <cell r="A178" t="str">
            <v>J</v>
          </cell>
          <cell r="B178">
            <v>111.38342870179194</v>
          </cell>
          <cell r="D178">
            <v>108.68231881258608</v>
          </cell>
        </row>
        <row r="179">
          <cell r="A179" t="str">
            <v>JUL</v>
          </cell>
          <cell r="B179">
            <v>111.80936469983963</v>
          </cell>
          <cell r="D179">
            <v>106.28636736810994</v>
          </cell>
        </row>
        <row r="180">
          <cell r="A180" t="str">
            <v>A</v>
          </cell>
          <cell r="B180">
            <v>108.00178261399449</v>
          </cell>
          <cell r="D180">
            <v>104.59327839765984</v>
          </cell>
        </row>
        <row r="181">
          <cell r="A181" t="str">
            <v>S</v>
          </cell>
          <cell r="B181">
            <v>111.77066384968177</v>
          </cell>
          <cell r="D181">
            <v>106.61167563105852</v>
          </cell>
        </row>
        <row r="182">
          <cell r="A182" t="str">
            <v>O</v>
          </cell>
          <cell r="B182">
            <v>111.8232061335689</v>
          </cell>
          <cell r="D182">
            <v>106.32325129689836</v>
          </cell>
        </row>
        <row r="183">
          <cell r="A183" t="str">
            <v>N</v>
          </cell>
          <cell r="B183">
            <v>109.46893395201241</v>
          </cell>
          <cell r="D183">
            <v>106.28381330981597</v>
          </cell>
        </row>
        <row r="184">
          <cell r="A184" t="str">
            <v>D</v>
          </cell>
          <cell r="B184">
            <v>111.08272763079097</v>
          </cell>
          <cell r="D184">
            <v>111.20369881996903</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lepar-01.11.1999"/>
      <sheetName val="Sercomtel-01-07-02"/>
      <sheetName val="Sctl-canais-01-07-02"/>
      <sheetName val="dtc"/>
      <sheetName val="PARAM-teste211100"/>
      <sheetName val="PARAM-teste211100 (2)"/>
      <sheetName val="PlanFreq"/>
      <sheetName val="auxiliar"/>
      <sheetName val="atc e dtc"/>
      <sheetName val="resumo dtc e atc-aux"/>
      <sheetName val="teste"/>
      <sheetName val="Banda A"/>
      <sheetName val="DVCC"/>
      <sheetName val="RESUMO ATC-DTC"/>
      <sheetName val="resumo color code"/>
      <sheetName val="resumo dcch e acc"/>
      <sheetName val="mtclp-read"/>
      <sheetName val=" VTOS"/>
      <sheetName val="CTO VTAS"/>
      <sheetName val="INVERSIONES"/>
      <sheetName val="MON.EXTRANJERA"/>
      <sheetName val="PREVISIONES"/>
      <sheetName val="Telepar-01_11_1999"/>
      <sheetName val="PARAM-teste211100_(2)"/>
      <sheetName val="atc_e_dtc"/>
      <sheetName val="resumo_dtc_e_atc-aux"/>
      <sheetName val="Banda_A"/>
      <sheetName val="RESUMO_ATC-DTC"/>
      <sheetName val="resumo_color_code"/>
      <sheetName val="resumo_dcch_e_acc"/>
      <sheetName val="_VTOS"/>
      <sheetName val="CTO_VTAS"/>
      <sheetName val="MON_EXTRANJERA"/>
      <sheetName val="INPUT"/>
      <sheetName val="RESUMO ATC_DTC"/>
      <sheetName val="Base Cost"/>
      <sheetName val="Assumptions"/>
      <sheetName val="AutCh110702a"/>
      <sheetName val="Cotação de Ferr. Rede Externa"/>
      <sheetName val="Anel 1.1"/>
      <sheetName val="Parameter"/>
      <sheetName val="Resumen Inv."/>
      <sheetName val="Anexos"/>
      <sheetName val="Inversión Trole"/>
      <sheetName val="HPS Slit Coil (Centralia)"/>
      <sheetName val="Datos"/>
      <sheetName val="Telepar-01_11_19991"/>
      <sheetName val="PARAM-teste211100_(2)1"/>
      <sheetName val="atc_e_dtc1"/>
      <sheetName val="resumo_dtc_e_atc-aux1"/>
      <sheetName val="Banda_A1"/>
      <sheetName val="RESUMO_ATC-DTC1"/>
      <sheetName val="resumo_color_code1"/>
      <sheetName val="resumo_dcch_e_acc1"/>
      <sheetName val="_VTOS1"/>
      <sheetName val="CTO_VTAS1"/>
      <sheetName val="MON_EXTRANJERA1"/>
      <sheetName val="RESUMO_ATC_DTC"/>
      <sheetName val="Base_Cost"/>
      <sheetName val="Cotação_de_Ferr__Rede_Externa"/>
      <sheetName val="Anel_1_1"/>
      <sheetName val="Resumen_Inv_"/>
      <sheetName val="Inversión_Trole"/>
      <sheetName val="HPS_Slit_Coil_(Centralia)"/>
      <sheetName val="Telepar-01_11_19992"/>
      <sheetName val="PARAM-teste211100_(2)2"/>
      <sheetName val="atc_e_dtc2"/>
      <sheetName val="resumo_dtc_e_atc-aux2"/>
      <sheetName val="Banda_A2"/>
      <sheetName val="RESUMO_ATC-DTC2"/>
      <sheetName val="resumo_color_code2"/>
      <sheetName val="resumo_dcch_e_acc2"/>
      <sheetName val="_VTOS2"/>
      <sheetName val="CTO_VTAS2"/>
      <sheetName val="MON_EXTRANJERA2"/>
      <sheetName val="RESUMO_ATC_DTC1"/>
      <sheetName val="Base_Cost1"/>
      <sheetName val="Cotação_de_Ferr__Rede_Externa1"/>
      <sheetName val="Anel_1_11"/>
      <sheetName val="Resumen_Inv_1"/>
      <sheetName val="Inversión_Trole1"/>
      <sheetName val="HPS_Slit_Coil_(Centralia)1"/>
      <sheetName val="Telepar-01_11_19993"/>
      <sheetName val="PARAM-teste211100_(2)3"/>
      <sheetName val="atc_e_dtc3"/>
      <sheetName val="resumo_dtc_e_atc-aux3"/>
      <sheetName val="Banda_A3"/>
      <sheetName val="RESUMO_ATC-DTC3"/>
      <sheetName val="resumo_color_code3"/>
      <sheetName val="resumo_dcch_e_acc3"/>
      <sheetName val="_VTOS3"/>
      <sheetName val="CTO_VTAS3"/>
      <sheetName val="MON_EXTRANJERA3"/>
      <sheetName val="RESUMO_ATC_DTC2"/>
      <sheetName val="Base_Cost2"/>
      <sheetName val="Cotação_de_Ferr__Rede_Externa2"/>
      <sheetName val="Anel_1_12"/>
      <sheetName val="Resumen_Inv_2"/>
      <sheetName val="Inversión_Trole2"/>
      <sheetName val="HPS_Slit_Coil_(Centralia)2"/>
      <sheetName val="Telepar-01_11_19994"/>
      <sheetName val="PARAM-teste211100_(2)4"/>
      <sheetName val="atc_e_dtc4"/>
      <sheetName val="resumo_dtc_e_atc-aux4"/>
      <sheetName val="Banda_A4"/>
      <sheetName val="RESUMO_ATC-DTC4"/>
      <sheetName val="resumo_color_code4"/>
      <sheetName val="resumo_dcch_e_acc4"/>
      <sheetName val="_VTOS4"/>
      <sheetName val="CTO_VTAS4"/>
      <sheetName val="MON_EXTRANJERA4"/>
      <sheetName val="RESUMO_ATC_DTC3"/>
      <sheetName val="Base_Cost3"/>
      <sheetName val="Cotação_de_Ferr__Rede_Externa3"/>
      <sheetName val="Anel_1_13"/>
      <sheetName val="Resumen_Inv_3"/>
      <sheetName val="Inversión_Trole3"/>
      <sheetName val="HPS_Slit_Coil_(Centralia)3"/>
      <sheetName val="Telepar-01_11_19995"/>
      <sheetName val="PARAM-teste211100_(2)5"/>
      <sheetName val="atc_e_dtc5"/>
      <sheetName val="resumo_dtc_e_atc-aux5"/>
      <sheetName val="Banda_A5"/>
      <sheetName val="RESUMO_ATC-DTC5"/>
      <sheetName val="resumo_color_code5"/>
      <sheetName val="resumo_dcch_e_acc5"/>
      <sheetName val="_VTOS5"/>
      <sheetName val="CTO_VTAS5"/>
      <sheetName val="MON_EXTRANJERA5"/>
      <sheetName val="RESUMO_ATC_DTC4"/>
      <sheetName val="Base_Cost4"/>
      <sheetName val="Cotação_de_Ferr__Rede_Externa4"/>
      <sheetName val="Anel_1_14"/>
      <sheetName val="Resumen_Inv_4"/>
      <sheetName val="Inversión_Trole4"/>
      <sheetName val="HPS_Slit_Coil_(Centralia)4"/>
      <sheetName val="Telepar-01_11_19996"/>
      <sheetName val="PARAM-teste211100_(2)6"/>
      <sheetName val="atc_e_dtc6"/>
      <sheetName val="resumo_dtc_e_atc-aux6"/>
      <sheetName val="Banda_A6"/>
      <sheetName val="RESUMO_ATC-DTC6"/>
      <sheetName val="resumo_color_code6"/>
      <sheetName val="resumo_dcch_e_acc6"/>
      <sheetName val="_VTOS6"/>
      <sheetName val="CTO_VTAS6"/>
      <sheetName val="MON_EXTRANJERA6"/>
      <sheetName val="RESUMO_ATC_DTC5"/>
      <sheetName val="Base_Cost5"/>
      <sheetName val="Cotação_de_Ferr__Rede_Externa5"/>
      <sheetName val="Anel_1_15"/>
      <sheetName val="Resumen_Inv_5"/>
      <sheetName val="Inversión_Trole5"/>
      <sheetName val="HPS_Slit_Coil_(Centralia)5"/>
      <sheetName val="Telepar-01_11_19997"/>
      <sheetName val="PARAM-teste211100_(2)7"/>
      <sheetName val="atc_e_dtc7"/>
      <sheetName val="resumo_dtc_e_atc-aux7"/>
      <sheetName val="Banda_A7"/>
      <sheetName val="RESUMO_ATC-DTC7"/>
      <sheetName val="resumo_color_code7"/>
      <sheetName val="resumo_dcch_e_acc7"/>
      <sheetName val="_VTOS7"/>
      <sheetName val="CTO_VTAS7"/>
      <sheetName val="MON_EXTRANJERA7"/>
      <sheetName val="RESUMO_ATC_DTC6"/>
      <sheetName val="Base_Cost6"/>
      <sheetName val="Cotação_de_Ferr__Rede_Externa6"/>
      <sheetName val="Anel_1_16"/>
      <sheetName val="Resumen_Inv_6"/>
      <sheetName val="Inversión_Trole6"/>
      <sheetName val="HPS_Slit_Coil_(Centralia)6"/>
      <sheetName val="Telepar-01_11_19998"/>
      <sheetName val="PARAM-teste211100_(2)8"/>
      <sheetName val="atc_e_dtc8"/>
      <sheetName val="resumo_dtc_e_atc-aux8"/>
      <sheetName val="Banda_A8"/>
      <sheetName val="RESUMO_ATC-DTC8"/>
      <sheetName val="resumo_color_code8"/>
      <sheetName val="resumo_dcch_e_acc8"/>
      <sheetName val="_VTOS8"/>
      <sheetName val="CTO_VTAS8"/>
      <sheetName val="MON_EXTRANJERA8"/>
      <sheetName val="RESUMO_ATC_DTC7"/>
      <sheetName val="Base_Cost7"/>
      <sheetName val="Cotação_de_Ferr__Rede_Externa7"/>
      <sheetName val="Anel_1_17"/>
      <sheetName val="Resumen_Inv_7"/>
      <sheetName val="Inversión_Trole7"/>
      <sheetName val="HPS_Slit_Coil_(Centralia)7"/>
      <sheetName val="Telepar-01_11_19999"/>
      <sheetName val="PARAM-teste211100_(2)9"/>
      <sheetName val="atc_e_dtc9"/>
      <sheetName val="resumo_dtc_e_atc-aux9"/>
      <sheetName val="Banda_A9"/>
      <sheetName val="RESUMO_ATC-DTC9"/>
      <sheetName val="resumo_color_code9"/>
      <sheetName val="resumo_dcch_e_acc9"/>
      <sheetName val="_VTOS9"/>
      <sheetName val="CTO_VTAS9"/>
      <sheetName val="MON_EXTRANJERA9"/>
      <sheetName val="RESUMO_ATC_DTC8"/>
      <sheetName val="Base_Cost8"/>
      <sheetName val="Cotação_de_Ferr__Rede_Externa8"/>
      <sheetName val="Anel_1_18"/>
      <sheetName val="Resumen_Inv_8"/>
      <sheetName val="Inversión_Trole8"/>
      <sheetName val="HPS_Slit_Coil_(Centralia)8"/>
      <sheetName val="Telepar-01_11_199911"/>
      <sheetName val="PARAM-teste211100_(2)11"/>
      <sheetName val="atc_e_dtc11"/>
      <sheetName val="resumo_dtc_e_atc-aux11"/>
      <sheetName val="Banda_A11"/>
      <sheetName val="RESUMO_ATC-DTC11"/>
      <sheetName val="resumo_color_code11"/>
      <sheetName val="resumo_dcch_e_acc11"/>
      <sheetName val="_VTOS11"/>
      <sheetName val="CTO_VTAS11"/>
      <sheetName val="MON_EXTRANJERA11"/>
      <sheetName val="RESUMO_ATC_DTC10"/>
      <sheetName val="Base_Cost10"/>
      <sheetName val="Cotação_de_Ferr__Rede_Externa10"/>
      <sheetName val="Anel_1_110"/>
      <sheetName val="Resumen_Inv_10"/>
      <sheetName val="Inversión_Trole10"/>
      <sheetName val="HPS_Slit_Coil_(Centralia)10"/>
      <sheetName val="Telepar-01_11_199910"/>
      <sheetName val="PARAM-teste211100_(2)10"/>
      <sheetName val="atc_e_dtc10"/>
      <sheetName val="resumo_dtc_e_atc-aux10"/>
      <sheetName val="Banda_A10"/>
      <sheetName val="RESUMO_ATC-DTC10"/>
      <sheetName val="resumo_color_code10"/>
      <sheetName val="resumo_dcch_e_acc10"/>
      <sheetName val="_VTOS10"/>
      <sheetName val="CTO_VTAS10"/>
      <sheetName val="MON_EXTRANJERA10"/>
      <sheetName val="RESUMO_ATC_DTC9"/>
      <sheetName val="Base_Cost9"/>
      <sheetName val="Cotação_de_Ferr__Rede_Externa9"/>
      <sheetName val="Anel_1_19"/>
      <sheetName val="Resumen_Inv_9"/>
      <sheetName val="Inversión_Trole9"/>
      <sheetName val="HPS_Slit_Coil_(Centralia)9"/>
      <sheetName val="504010019"/>
    </sheetNames>
    <sheetDataSet>
      <sheetData sheetId="0">
        <row r="4">
          <cell r="L4">
            <v>0</v>
          </cell>
        </row>
      </sheetData>
      <sheetData sheetId="1">
        <row r="4">
          <cell r="A4" t="str">
            <v>cel</v>
          </cell>
        </row>
      </sheetData>
      <sheetData sheetId="2">
        <row r="4">
          <cell r="A4" t="str">
            <v>cel</v>
          </cell>
        </row>
      </sheetData>
      <sheetData sheetId="3">
        <row r="3">
          <cell r="A3" t="str">
            <v>cel</v>
          </cell>
        </row>
      </sheetData>
      <sheetData sheetId="4">
        <row r="4">
          <cell r="L4">
            <v>0</v>
          </cell>
        </row>
      </sheetData>
      <sheetData sheetId="5"/>
      <sheetData sheetId="6">
        <row r="4">
          <cell r="A4" t="str">
            <v>cel</v>
          </cell>
        </row>
      </sheetData>
      <sheetData sheetId="7">
        <row r="3">
          <cell r="A3" t="str">
            <v>cel</v>
          </cell>
        </row>
      </sheetData>
      <sheetData sheetId="8" refreshError="1">
        <row r="4">
          <cell r="L4"/>
          <cell r="M4" t="str">
            <v>DTC</v>
          </cell>
          <cell r="N4" t="str">
            <v>check</v>
          </cell>
          <cell r="O4" t="str">
            <v>rádios</v>
          </cell>
          <cell r="P4">
            <v>1</v>
          </cell>
          <cell r="Q4">
            <v>2</v>
          </cell>
          <cell r="R4">
            <v>3</v>
          </cell>
          <cell r="S4">
            <v>4</v>
          </cell>
          <cell r="T4">
            <v>5</v>
          </cell>
          <cell r="U4">
            <v>6</v>
          </cell>
          <cell r="V4">
            <v>7</v>
          </cell>
          <cell r="W4">
            <v>8</v>
          </cell>
          <cell r="X4">
            <v>9</v>
          </cell>
          <cell r="Y4">
            <v>10</v>
          </cell>
          <cell r="Z4">
            <v>11</v>
          </cell>
          <cell r="AA4">
            <v>12</v>
          </cell>
          <cell r="AB4">
            <v>13</v>
          </cell>
          <cell r="AC4">
            <v>14</v>
          </cell>
          <cell r="AD4">
            <v>15</v>
          </cell>
          <cell r="AE4"/>
          <cell r="AF4" t="str">
            <v>ATC</v>
          </cell>
          <cell r="AG4" t="str">
            <v>check</v>
          </cell>
          <cell r="AH4" t="str">
            <v>rádios</v>
          </cell>
          <cell r="AI4" t="str">
            <v>1º gr.</v>
          </cell>
          <cell r="AK4" t="str">
            <v>2º gr.</v>
          </cell>
          <cell r="AM4">
            <v>1</v>
          </cell>
          <cell r="AN4">
            <v>2</v>
          </cell>
          <cell r="AO4">
            <v>3</v>
          </cell>
          <cell r="AP4">
            <v>4</v>
          </cell>
          <cell r="AQ4">
            <v>5</v>
          </cell>
          <cell r="AR4">
            <v>6</v>
          </cell>
          <cell r="AS4">
            <v>7</v>
          </cell>
          <cell r="AT4">
            <v>8</v>
          </cell>
          <cell r="AU4">
            <v>9</v>
          </cell>
          <cell r="AV4">
            <v>10</v>
          </cell>
          <cell r="AW4">
            <v>11</v>
          </cell>
          <cell r="AX4">
            <v>12</v>
          </cell>
          <cell r="AY4">
            <v>13</v>
          </cell>
          <cell r="AZ4">
            <v>14</v>
          </cell>
          <cell r="BA4">
            <v>15</v>
          </cell>
          <cell r="BB4">
            <v>16</v>
          </cell>
          <cell r="BC4">
            <v>17</v>
          </cell>
          <cell r="BD4">
            <v>18</v>
          </cell>
          <cell r="BE4">
            <v>19</v>
          </cell>
          <cell r="BF4">
            <v>20</v>
          </cell>
          <cell r="BG4">
            <v>21</v>
          </cell>
          <cell r="BH4">
            <v>22</v>
          </cell>
          <cell r="BI4">
            <v>23</v>
          </cell>
          <cell r="BJ4">
            <v>24</v>
          </cell>
          <cell r="BK4">
            <v>25</v>
          </cell>
        </row>
        <row r="5">
          <cell r="L5" t="str">
            <v>ALP-01</v>
          </cell>
          <cell r="M5">
            <v>5</v>
          </cell>
          <cell r="N5"/>
          <cell r="O5">
            <v>2</v>
          </cell>
          <cell r="P5">
            <v>994</v>
          </cell>
          <cell r="Q5">
            <v>13</v>
          </cell>
          <cell r="R5"/>
          <cell r="S5"/>
          <cell r="T5"/>
          <cell r="U5"/>
          <cell r="V5"/>
          <cell r="W5"/>
          <cell r="X5"/>
          <cell r="Y5"/>
          <cell r="Z5"/>
          <cell r="AA5"/>
          <cell r="AB5"/>
          <cell r="AC5"/>
          <cell r="AD5"/>
          <cell r="AE5" t="str">
            <v>ALP-01</v>
          </cell>
          <cell r="AF5">
            <v>4</v>
          </cell>
          <cell r="AG5"/>
          <cell r="AH5">
            <v>5</v>
          </cell>
          <cell r="AI5">
            <v>4</v>
          </cell>
          <cell r="AJ5" t="str">
            <v>F1</v>
          </cell>
          <cell r="AK5">
            <v>0</v>
          </cell>
          <cell r="AL5"/>
          <cell r="AM5">
            <v>307</v>
          </cell>
          <cell r="AN5">
            <v>286</v>
          </cell>
          <cell r="AO5">
            <v>265</v>
          </cell>
          <cell r="AP5">
            <v>244</v>
          </cell>
          <cell r="AQ5"/>
          <cell r="AR5"/>
          <cell r="AS5"/>
          <cell r="AT5"/>
          <cell r="AU5"/>
          <cell r="AV5"/>
          <cell r="AW5"/>
          <cell r="AX5"/>
          <cell r="AY5"/>
          <cell r="AZ5"/>
          <cell r="BA5"/>
          <cell r="BB5"/>
          <cell r="BC5"/>
          <cell r="BD5"/>
          <cell r="BE5"/>
          <cell r="BF5"/>
          <cell r="BG5"/>
          <cell r="BH5"/>
          <cell r="BI5"/>
          <cell r="BJ5"/>
          <cell r="BK5"/>
        </row>
        <row r="6">
          <cell r="L6" t="str">
            <v>ALP-02</v>
          </cell>
          <cell r="M6">
            <v>8</v>
          </cell>
          <cell r="N6"/>
          <cell r="O6">
            <v>3</v>
          </cell>
          <cell r="P6">
            <v>692</v>
          </cell>
          <cell r="Q6">
            <v>27</v>
          </cell>
          <cell r="R6">
            <v>6</v>
          </cell>
          <cell r="S6"/>
          <cell r="T6"/>
          <cell r="U6"/>
          <cell r="V6"/>
          <cell r="W6"/>
          <cell r="X6"/>
          <cell r="Y6"/>
          <cell r="Z6"/>
          <cell r="AA6"/>
          <cell r="AB6"/>
          <cell r="AC6"/>
          <cell r="AD6"/>
          <cell r="AE6" t="str">
            <v>ALP-02</v>
          </cell>
          <cell r="AF6">
            <v>8</v>
          </cell>
          <cell r="AG6"/>
          <cell r="AH6">
            <v>9</v>
          </cell>
          <cell r="AI6">
            <v>8</v>
          </cell>
          <cell r="AJ6" t="str">
            <v>F2</v>
          </cell>
          <cell r="AK6">
            <v>0</v>
          </cell>
          <cell r="AL6"/>
          <cell r="AM6">
            <v>300</v>
          </cell>
          <cell r="AN6">
            <v>279</v>
          </cell>
          <cell r="AO6">
            <v>258</v>
          </cell>
          <cell r="AP6">
            <v>237</v>
          </cell>
          <cell r="AQ6">
            <v>216</v>
          </cell>
          <cell r="AR6">
            <v>195</v>
          </cell>
          <cell r="AS6">
            <v>174</v>
          </cell>
          <cell r="AT6">
            <v>153</v>
          </cell>
          <cell r="AU6"/>
          <cell r="AV6"/>
          <cell r="AW6"/>
          <cell r="AX6"/>
          <cell r="AY6"/>
          <cell r="AZ6"/>
          <cell r="BA6"/>
          <cell r="BB6"/>
          <cell r="BC6"/>
          <cell r="BD6"/>
          <cell r="BE6"/>
          <cell r="BF6"/>
          <cell r="BG6"/>
          <cell r="BH6"/>
          <cell r="BI6"/>
          <cell r="BJ6"/>
          <cell r="BK6"/>
        </row>
        <row r="7">
          <cell r="L7" t="str">
            <v>ALP-03</v>
          </cell>
          <cell r="M7">
            <v>11</v>
          </cell>
          <cell r="N7"/>
          <cell r="O7">
            <v>4</v>
          </cell>
          <cell r="P7">
            <v>1022</v>
          </cell>
          <cell r="Q7">
            <v>1001</v>
          </cell>
          <cell r="R7">
            <v>706</v>
          </cell>
          <cell r="S7">
            <v>685</v>
          </cell>
          <cell r="T7"/>
          <cell r="U7"/>
          <cell r="V7"/>
          <cell r="W7"/>
          <cell r="X7"/>
          <cell r="Y7"/>
          <cell r="Z7"/>
          <cell r="AA7"/>
          <cell r="AB7"/>
          <cell r="AC7"/>
          <cell r="AD7"/>
          <cell r="AE7" t="str">
            <v>ALP-03</v>
          </cell>
          <cell r="AF7">
            <v>7</v>
          </cell>
          <cell r="AG7"/>
          <cell r="AH7">
            <v>8</v>
          </cell>
          <cell r="AI7">
            <v>7</v>
          </cell>
          <cell r="AJ7" t="str">
            <v>F3</v>
          </cell>
          <cell r="AK7">
            <v>0</v>
          </cell>
          <cell r="AL7"/>
          <cell r="AM7">
            <v>293</v>
          </cell>
          <cell r="AN7">
            <v>272</v>
          </cell>
          <cell r="AO7">
            <v>251</v>
          </cell>
          <cell r="AP7">
            <v>230</v>
          </cell>
          <cell r="AQ7">
            <v>209</v>
          </cell>
          <cell r="AR7">
            <v>188</v>
          </cell>
          <cell r="AS7">
            <v>167</v>
          </cell>
          <cell r="AT7"/>
          <cell r="AU7"/>
          <cell r="AV7"/>
          <cell r="AW7"/>
          <cell r="AX7"/>
          <cell r="AY7"/>
          <cell r="AZ7"/>
          <cell r="BA7"/>
          <cell r="BB7"/>
          <cell r="BC7"/>
          <cell r="BD7"/>
          <cell r="BE7"/>
          <cell r="BF7"/>
          <cell r="BG7"/>
          <cell r="BH7"/>
          <cell r="BI7"/>
          <cell r="BJ7"/>
          <cell r="BK7"/>
        </row>
        <row r="8">
          <cell r="L8" t="str">
            <v>BAH-01</v>
          </cell>
          <cell r="M8">
            <v>11</v>
          </cell>
          <cell r="N8"/>
          <cell r="O8">
            <v>4</v>
          </cell>
          <cell r="P8">
            <v>1016</v>
          </cell>
          <cell r="Q8">
            <v>700</v>
          </cell>
          <cell r="R8">
            <v>679</v>
          </cell>
          <cell r="S8">
            <v>98</v>
          </cell>
          <cell r="T8"/>
          <cell r="U8"/>
          <cell r="V8"/>
          <cell r="W8"/>
          <cell r="X8"/>
          <cell r="Y8"/>
          <cell r="Z8"/>
          <cell r="AA8"/>
          <cell r="AB8"/>
          <cell r="AC8"/>
          <cell r="AD8"/>
          <cell r="AE8" t="str">
            <v>BAH-01</v>
          </cell>
          <cell r="AF8">
            <v>9</v>
          </cell>
          <cell r="AG8"/>
          <cell r="AH8">
            <v>10</v>
          </cell>
          <cell r="AI8">
            <v>9</v>
          </cell>
          <cell r="AJ8" t="str">
            <v>E1</v>
          </cell>
          <cell r="AK8">
            <v>0</v>
          </cell>
          <cell r="AL8"/>
          <cell r="AM8">
            <v>308</v>
          </cell>
          <cell r="AN8">
            <v>287</v>
          </cell>
          <cell r="AO8">
            <v>266</v>
          </cell>
          <cell r="AP8">
            <v>245</v>
          </cell>
          <cell r="AQ8">
            <v>224</v>
          </cell>
          <cell r="AR8">
            <v>203</v>
          </cell>
          <cell r="AS8">
            <v>182</v>
          </cell>
          <cell r="AT8">
            <v>161</v>
          </cell>
          <cell r="AU8">
            <v>140</v>
          </cell>
          <cell r="AV8"/>
          <cell r="AW8"/>
          <cell r="AX8"/>
          <cell r="AY8"/>
          <cell r="AZ8"/>
          <cell r="BA8"/>
          <cell r="BB8"/>
          <cell r="BC8"/>
          <cell r="BD8"/>
          <cell r="BE8"/>
          <cell r="BF8"/>
          <cell r="BG8"/>
          <cell r="BH8"/>
          <cell r="BI8"/>
          <cell r="BJ8"/>
          <cell r="BK8"/>
        </row>
        <row r="9">
          <cell r="L9" t="str">
            <v>BAH-02</v>
          </cell>
          <cell r="M9">
            <v>11</v>
          </cell>
          <cell r="N9"/>
          <cell r="O9">
            <v>4</v>
          </cell>
          <cell r="P9">
            <v>714</v>
          </cell>
          <cell r="Q9">
            <v>693</v>
          </cell>
          <cell r="R9">
            <v>672</v>
          </cell>
          <cell r="S9">
            <v>7</v>
          </cell>
          <cell r="T9"/>
          <cell r="U9"/>
          <cell r="V9"/>
          <cell r="W9"/>
          <cell r="X9"/>
          <cell r="Y9"/>
          <cell r="Z9"/>
          <cell r="AA9"/>
          <cell r="AB9"/>
          <cell r="AC9"/>
          <cell r="AD9"/>
          <cell r="AE9" t="str">
            <v>BAH-02</v>
          </cell>
          <cell r="AF9">
            <v>9</v>
          </cell>
          <cell r="AG9"/>
          <cell r="AH9">
            <v>10</v>
          </cell>
          <cell r="AI9">
            <v>9</v>
          </cell>
          <cell r="AJ9" t="str">
            <v>E2</v>
          </cell>
          <cell r="AK9">
            <v>0</v>
          </cell>
          <cell r="AL9"/>
          <cell r="AM9">
            <v>301</v>
          </cell>
          <cell r="AN9">
            <v>280</v>
          </cell>
          <cell r="AO9">
            <v>259</v>
          </cell>
          <cell r="AP9">
            <v>238</v>
          </cell>
          <cell r="AQ9">
            <v>217</v>
          </cell>
          <cell r="AR9">
            <v>196</v>
          </cell>
          <cell r="AS9">
            <v>175</v>
          </cell>
          <cell r="AT9">
            <v>154</v>
          </cell>
          <cell r="AU9">
            <v>133</v>
          </cell>
          <cell r="AV9"/>
          <cell r="AW9"/>
          <cell r="AX9"/>
          <cell r="AY9"/>
          <cell r="AZ9"/>
          <cell r="BA9"/>
          <cell r="BB9"/>
          <cell r="BC9"/>
          <cell r="BD9"/>
          <cell r="BE9"/>
          <cell r="BF9"/>
          <cell r="BG9"/>
          <cell r="BH9"/>
          <cell r="BI9"/>
          <cell r="BJ9"/>
          <cell r="BK9"/>
        </row>
        <row r="10">
          <cell r="L10" t="str">
            <v>BAH-03</v>
          </cell>
          <cell r="M10">
            <v>17</v>
          </cell>
          <cell r="N10"/>
          <cell r="O10">
            <v>6</v>
          </cell>
          <cell r="P10">
            <v>1023</v>
          </cell>
          <cell r="Q10">
            <v>1002</v>
          </cell>
          <cell r="R10">
            <v>707</v>
          </cell>
          <cell r="S10">
            <v>686</v>
          </cell>
          <cell r="T10">
            <v>42</v>
          </cell>
          <cell r="U10">
            <v>21</v>
          </cell>
          <cell r="V10"/>
          <cell r="W10"/>
          <cell r="X10"/>
          <cell r="Y10"/>
          <cell r="Z10"/>
          <cell r="AA10"/>
          <cell r="AB10"/>
          <cell r="AC10"/>
          <cell r="AD10"/>
          <cell r="AE10" t="str">
            <v>BAH-03</v>
          </cell>
          <cell r="AF10">
            <v>9</v>
          </cell>
          <cell r="AG10"/>
          <cell r="AH10">
            <v>10</v>
          </cell>
          <cell r="AI10">
            <v>9</v>
          </cell>
          <cell r="AJ10" t="str">
            <v>E3</v>
          </cell>
          <cell r="AK10">
            <v>0</v>
          </cell>
          <cell r="AL10"/>
          <cell r="AM10">
            <v>294</v>
          </cell>
          <cell r="AN10">
            <v>273</v>
          </cell>
          <cell r="AO10">
            <v>252</v>
          </cell>
          <cell r="AP10">
            <v>231</v>
          </cell>
          <cell r="AQ10">
            <v>210</v>
          </cell>
          <cell r="AR10">
            <v>189</v>
          </cell>
          <cell r="AS10">
            <v>168</v>
          </cell>
          <cell r="AT10">
            <v>147</v>
          </cell>
          <cell r="AU10">
            <v>126</v>
          </cell>
          <cell r="AV10"/>
          <cell r="AW10"/>
          <cell r="AX10"/>
          <cell r="AY10"/>
          <cell r="AZ10"/>
          <cell r="BA10"/>
          <cell r="BB10"/>
          <cell r="BC10"/>
          <cell r="BD10"/>
          <cell r="BE10"/>
          <cell r="BF10"/>
          <cell r="BG10"/>
          <cell r="BH10"/>
          <cell r="BI10"/>
          <cell r="BJ10"/>
          <cell r="BK10"/>
        </row>
        <row r="11">
          <cell r="L11" t="str">
            <v>CAS-01</v>
          </cell>
          <cell r="M11">
            <v>8</v>
          </cell>
          <cell r="N11"/>
          <cell r="O11">
            <v>3</v>
          </cell>
          <cell r="P11">
            <v>1019</v>
          </cell>
          <cell r="Q11">
            <v>998</v>
          </cell>
          <cell r="R11">
            <v>682</v>
          </cell>
          <cell r="S11"/>
          <cell r="T11"/>
          <cell r="U11"/>
          <cell r="V11"/>
          <cell r="W11"/>
          <cell r="X11"/>
          <cell r="Y11"/>
          <cell r="Z11"/>
          <cell r="AA11"/>
          <cell r="AB11"/>
          <cell r="AC11"/>
          <cell r="AD11"/>
          <cell r="AE11" t="str">
            <v>CAS-01</v>
          </cell>
          <cell r="AF11">
            <v>7</v>
          </cell>
          <cell r="AG11"/>
          <cell r="AH11">
            <v>8</v>
          </cell>
          <cell r="AI11">
            <v>7</v>
          </cell>
          <cell r="AJ11" t="str">
            <v>B1</v>
          </cell>
          <cell r="AK11">
            <v>0</v>
          </cell>
          <cell r="AL11"/>
          <cell r="AM11">
            <v>311</v>
          </cell>
          <cell r="AN11">
            <v>290</v>
          </cell>
          <cell r="AO11">
            <v>269</v>
          </cell>
          <cell r="AP11">
            <v>248</v>
          </cell>
          <cell r="AQ11">
            <v>227</v>
          </cell>
          <cell r="AR11">
            <v>206</v>
          </cell>
          <cell r="AS11">
            <v>185</v>
          </cell>
          <cell r="AT11"/>
          <cell r="AU11"/>
          <cell r="AV11"/>
          <cell r="AW11"/>
          <cell r="AX11"/>
          <cell r="AY11"/>
          <cell r="AZ11"/>
          <cell r="BA11"/>
          <cell r="BB11"/>
          <cell r="BC11"/>
          <cell r="BD11"/>
          <cell r="BE11"/>
          <cell r="BF11"/>
          <cell r="BG11"/>
          <cell r="BH11"/>
          <cell r="BI11"/>
          <cell r="BJ11"/>
          <cell r="BK11"/>
        </row>
        <row r="12">
          <cell r="L12" t="str">
            <v>CAS-02</v>
          </cell>
          <cell r="M12">
            <v>8</v>
          </cell>
          <cell r="N12"/>
          <cell r="O12">
            <v>3</v>
          </cell>
          <cell r="P12">
            <v>1012</v>
          </cell>
          <cell r="Q12">
            <v>991</v>
          </cell>
          <cell r="R12">
            <v>31</v>
          </cell>
          <cell r="S12"/>
          <cell r="T12"/>
          <cell r="U12"/>
          <cell r="V12"/>
          <cell r="W12"/>
          <cell r="X12"/>
          <cell r="Y12"/>
          <cell r="Z12"/>
          <cell r="AA12"/>
          <cell r="AB12"/>
          <cell r="AC12"/>
          <cell r="AD12"/>
          <cell r="AE12" t="str">
            <v>CAS-02</v>
          </cell>
          <cell r="AF12">
            <v>7</v>
          </cell>
          <cell r="AG12"/>
          <cell r="AH12">
            <v>8</v>
          </cell>
          <cell r="AI12">
            <v>7</v>
          </cell>
          <cell r="AJ12" t="str">
            <v>B2</v>
          </cell>
          <cell r="AK12">
            <v>0</v>
          </cell>
          <cell r="AL12"/>
          <cell r="AM12">
            <v>304</v>
          </cell>
          <cell r="AN12">
            <v>283</v>
          </cell>
          <cell r="AO12">
            <v>262</v>
          </cell>
          <cell r="AP12">
            <v>241</v>
          </cell>
          <cell r="AQ12">
            <v>220</v>
          </cell>
          <cell r="AR12">
            <v>199</v>
          </cell>
          <cell r="AS12">
            <v>178</v>
          </cell>
          <cell r="AT12"/>
          <cell r="AU12"/>
          <cell r="AV12"/>
          <cell r="AW12"/>
          <cell r="AX12"/>
          <cell r="AY12"/>
          <cell r="AZ12"/>
          <cell r="BA12"/>
          <cell r="BB12"/>
          <cell r="BC12"/>
          <cell r="BD12"/>
          <cell r="BE12"/>
          <cell r="BF12"/>
          <cell r="BG12"/>
          <cell r="BH12"/>
          <cell r="BI12"/>
          <cell r="BJ12"/>
          <cell r="BK12"/>
        </row>
        <row r="13">
          <cell r="L13" t="str">
            <v>CAS-03</v>
          </cell>
          <cell r="M13">
            <v>14</v>
          </cell>
          <cell r="N13"/>
          <cell r="O13">
            <v>5</v>
          </cell>
          <cell r="P13">
            <v>1005</v>
          </cell>
          <cell r="Q13">
            <v>710</v>
          </cell>
          <cell r="R13">
            <v>689</v>
          </cell>
          <cell r="S13">
            <v>66</v>
          </cell>
          <cell r="T13">
            <v>3</v>
          </cell>
          <cell r="U13"/>
          <cell r="V13"/>
          <cell r="W13"/>
          <cell r="X13"/>
          <cell r="Y13"/>
          <cell r="Z13"/>
          <cell r="AA13"/>
          <cell r="AB13"/>
          <cell r="AC13"/>
          <cell r="AD13"/>
          <cell r="AE13" t="str">
            <v>CAS-03</v>
          </cell>
          <cell r="AF13">
            <v>10</v>
          </cell>
          <cell r="AG13"/>
          <cell r="AH13">
            <v>11</v>
          </cell>
          <cell r="AI13">
            <v>10</v>
          </cell>
          <cell r="AJ13" t="str">
            <v>B3</v>
          </cell>
          <cell r="AK13">
            <v>0</v>
          </cell>
          <cell r="AL13"/>
          <cell r="AM13">
            <v>297</v>
          </cell>
          <cell r="AN13">
            <v>276</v>
          </cell>
          <cell r="AO13">
            <v>255</v>
          </cell>
          <cell r="AP13">
            <v>234</v>
          </cell>
          <cell r="AQ13">
            <v>213</v>
          </cell>
          <cell r="AR13">
            <v>192</v>
          </cell>
          <cell r="AS13">
            <v>171</v>
          </cell>
          <cell r="AT13">
            <v>150</v>
          </cell>
          <cell r="AU13">
            <v>129</v>
          </cell>
          <cell r="AV13">
            <v>108</v>
          </cell>
          <cell r="AW13"/>
          <cell r="AX13"/>
          <cell r="AY13"/>
          <cell r="AZ13"/>
          <cell r="BA13"/>
          <cell r="BB13"/>
          <cell r="BC13"/>
          <cell r="BD13"/>
          <cell r="BE13"/>
          <cell r="BF13"/>
          <cell r="BG13"/>
          <cell r="BH13"/>
          <cell r="BI13"/>
          <cell r="BJ13"/>
          <cell r="BK13"/>
        </row>
        <row r="14">
          <cell r="L14" t="str">
            <v>CP1</v>
          </cell>
          <cell r="M14">
            <v>11</v>
          </cell>
          <cell r="N14"/>
          <cell r="O14">
            <v>4</v>
          </cell>
          <cell r="P14">
            <v>1019</v>
          </cell>
          <cell r="Q14">
            <v>998</v>
          </cell>
          <cell r="R14">
            <v>703</v>
          </cell>
          <cell r="S14">
            <v>17</v>
          </cell>
          <cell r="T14"/>
          <cell r="U14"/>
          <cell r="V14"/>
          <cell r="W14"/>
          <cell r="X14"/>
          <cell r="Y14"/>
          <cell r="Z14"/>
          <cell r="AA14"/>
          <cell r="AB14"/>
          <cell r="AC14"/>
          <cell r="AD14"/>
          <cell r="AE14" t="str">
            <v>CP1</v>
          </cell>
          <cell r="AF14">
            <v>3</v>
          </cell>
          <cell r="AG14"/>
          <cell r="AH14">
            <v>4</v>
          </cell>
          <cell r="AI14">
            <v>3</v>
          </cell>
          <cell r="AJ14" t="str">
            <v>B1</v>
          </cell>
          <cell r="AK14">
            <v>0</v>
          </cell>
          <cell r="AL14"/>
          <cell r="AM14">
            <v>311</v>
          </cell>
          <cell r="AN14">
            <v>269</v>
          </cell>
          <cell r="AO14">
            <v>248</v>
          </cell>
          <cell r="AP14"/>
          <cell r="AQ14"/>
          <cell r="AR14"/>
          <cell r="AS14"/>
          <cell r="AT14"/>
          <cell r="AU14"/>
          <cell r="AV14"/>
          <cell r="AW14"/>
          <cell r="AX14"/>
          <cell r="AY14"/>
          <cell r="AZ14"/>
          <cell r="BA14"/>
          <cell r="BB14"/>
          <cell r="BC14"/>
          <cell r="BD14"/>
          <cell r="BE14"/>
          <cell r="BF14"/>
          <cell r="BG14"/>
          <cell r="BH14"/>
          <cell r="BI14"/>
          <cell r="BJ14"/>
          <cell r="BK14"/>
        </row>
        <row r="15">
          <cell r="L15" t="str">
            <v>JCD-01</v>
          </cell>
          <cell r="M15">
            <v>17</v>
          </cell>
          <cell r="N15"/>
          <cell r="O15">
            <v>6</v>
          </cell>
          <cell r="P15">
            <v>1017</v>
          </cell>
          <cell r="Q15">
            <v>996</v>
          </cell>
          <cell r="R15">
            <v>701</v>
          </cell>
          <cell r="S15">
            <v>680</v>
          </cell>
          <cell r="T15">
            <v>162</v>
          </cell>
          <cell r="U15">
            <v>120</v>
          </cell>
          <cell r="V15"/>
          <cell r="W15"/>
          <cell r="X15"/>
          <cell r="Y15"/>
          <cell r="Z15"/>
          <cell r="AA15"/>
          <cell r="AB15"/>
          <cell r="AC15"/>
          <cell r="AD15"/>
          <cell r="AE15" t="str">
            <v>JCD-01</v>
          </cell>
          <cell r="AF15">
            <v>6</v>
          </cell>
          <cell r="AG15"/>
          <cell r="AH15">
            <v>7</v>
          </cell>
          <cell r="AI15">
            <v>6</v>
          </cell>
          <cell r="AJ15" t="str">
            <v>D1</v>
          </cell>
          <cell r="AK15">
            <v>0</v>
          </cell>
          <cell r="AL15"/>
          <cell r="AM15">
            <v>309</v>
          </cell>
          <cell r="AN15">
            <v>288</v>
          </cell>
          <cell r="AO15">
            <v>267</v>
          </cell>
          <cell r="AP15">
            <v>246</v>
          </cell>
          <cell r="AQ15">
            <v>225</v>
          </cell>
          <cell r="AR15">
            <v>204</v>
          </cell>
          <cell r="AS15"/>
          <cell r="AT15"/>
          <cell r="AU15"/>
          <cell r="AV15"/>
          <cell r="AW15"/>
          <cell r="AX15"/>
          <cell r="AY15"/>
          <cell r="AZ15"/>
          <cell r="BA15"/>
          <cell r="BB15"/>
          <cell r="BC15"/>
          <cell r="BD15"/>
          <cell r="BE15"/>
          <cell r="BF15"/>
          <cell r="BG15"/>
          <cell r="BH15"/>
          <cell r="BI15"/>
          <cell r="BJ15"/>
          <cell r="BK15"/>
        </row>
        <row r="16">
          <cell r="L16" t="str">
            <v>JCD-02</v>
          </cell>
          <cell r="M16">
            <v>14</v>
          </cell>
          <cell r="N16"/>
          <cell r="O16">
            <v>5</v>
          </cell>
          <cell r="P16">
            <v>1010</v>
          </cell>
          <cell r="Q16">
            <v>715</v>
          </cell>
          <cell r="R16">
            <v>694</v>
          </cell>
          <cell r="S16">
            <v>673</v>
          </cell>
          <cell r="T16">
            <v>113</v>
          </cell>
          <cell r="U16"/>
          <cell r="V16"/>
          <cell r="W16"/>
          <cell r="X16"/>
          <cell r="Y16"/>
          <cell r="Z16"/>
          <cell r="AA16"/>
          <cell r="AB16"/>
          <cell r="AC16"/>
          <cell r="AD16"/>
          <cell r="AE16" t="str">
            <v>JCD-02</v>
          </cell>
          <cell r="AF16">
            <v>7</v>
          </cell>
          <cell r="AG16"/>
          <cell r="AH16">
            <v>8</v>
          </cell>
          <cell r="AI16">
            <v>7</v>
          </cell>
          <cell r="AJ16" t="str">
            <v>D2</v>
          </cell>
          <cell r="AK16">
            <v>0</v>
          </cell>
          <cell r="AL16"/>
          <cell r="AM16">
            <v>302</v>
          </cell>
          <cell r="AN16">
            <v>281</v>
          </cell>
          <cell r="AO16">
            <v>260</v>
          </cell>
          <cell r="AP16">
            <v>239</v>
          </cell>
          <cell r="AQ16">
            <v>218</v>
          </cell>
          <cell r="AR16">
            <v>197</v>
          </cell>
          <cell r="AS16">
            <v>176</v>
          </cell>
          <cell r="AT16"/>
          <cell r="AU16"/>
          <cell r="AV16"/>
          <cell r="AW16"/>
          <cell r="AX16"/>
          <cell r="AY16"/>
          <cell r="AZ16"/>
          <cell r="BA16"/>
          <cell r="BB16"/>
          <cell r="BC16"/>
          <cell r="BD16"/>
          <cell r="BE16"/>
          <cell r="BF16"/>
          <cell r="BG16"/>
          <cell r="BH16"/>
          <cell r="BI16"/>
          <cell r="BJ16"/>
          <cell r="BK16"/>
        </row>
        <row r="17">
          <cell r="L17" t="str">
            <v>JCD-03</v>
          </cell>
          <cell r="M17">
            <v>26</v>
          </cell>
          <cell r="N17"/>
          <cell r="O17">
            <v>9</v>
          </cell>
          <cell r="P17">
            <v>1003</v>
          </cell>
          <cell r="Q17">
            <v>708</v>
          </cell>
          <cell r="R17">
            <v>687</v>
          </cell>
          <cell r="S17">
            <v>169</v>
          </cell>
          <cell r="T17">
            <v>106</v>
          </cell>
          <cell r="U17">
            <v>64</v>
          </cell>
          <cell r="V17">
            <v>43</v>
          </cell>
          <cell r="W17">
            <v>22</v>
          </cell>
          <cell r="X17">
            <v>1</v>
          </cell>
          <cell r="Y17"/>
          <cell r="Z17"/>
          <cell r="AA17"/>
          <cell r="AB17"/>
          <cell r="AC17"/>
          <cell r="AD17"/>
          <cell r="AE17" t="str">
            <v>JCD-03</v>
          </cell>
          <cell r="AF17">
            <v>6</v>
          </cell>
          <cell r="AG17"/>
          <cell r="AH17">
            <v>7</v>
          </cell>
          <cell r="AI17">
            <v>6</v>
          </cell>
          <cell r="AJ17" t="str">
            <v>D3</v>
          </cell>
          <cell r="AK17">
            <v>0</v>
          </cell>
          <cell r="AL17"/>
          <cell r="AM17">
            <v>295</v>
          </cell>
          <cell r="AN17">
            <v>274</v>
          </cell>
          <cell r="AO17">
            <v>253</v>
          </cell>
          <cell r="AP17">
            <v>232</v>
          </cell>
          <cell r="AQ17">
            <v>211</v>
          </cell>
          <cell r="AR17">
            <v>190</v>
          </cell>
          <cell r="AS17"/>
          <cell r="AT17"/>
          <cell r="AU17"/>
          <cell r="AV17"/>
          <cell r="AW17"/>
          <cell r="AX17"/>
          <cell r="AY17"/>
          <cell r="AZ17"/>
          <cell r="BA17"/>
          <cell r="BB17"/>
          <cell r="BC17"/>
          <cell r="BD17"/>
          <cell r="BE17"/>
          <cell r="BF17"/>
          <cell r="BG17"/>
          <cell r="BH17"/>
          <cell r="BI17"/>
          <cell r="BJ17"/>
          <cell r="BK17"/>
        </row>
        <row r="18">
          <cell r="L18" t="str">
            <v>JGS-01</v>
          </cell>
          <cell r="M18">
            <v>17</v>
          </cell>
          <cell r="N18"/>
          <cell r="O18">
            <v>6</v>
          </cell>
          <cell r="P18">
            <v>1018</v>
          </cell>
          <cell r="Q18">
            <v>997</v>
          </cell>
          <cell r="R18">
            <v>702</v>
          </cell>
          <cell r="S18">
            <v>681</v>
          </cell>
          <cell r="T18">
            <v>100</v>
          </cell>
          <cell r="U18">
            <v>16</v>
          </cell>
          <cell r="V18"/>
          <cell r="W18"/>
          <cell r="X18"/>
          <cell r="Y18"/>
          <cell r="Z18"/>
          <cell r="AA18"/>
          <cell r="AB18"/>
          <cell r="AC18"/>
          <cell r="AD18"/>
          <cell r="AE18" t="str">
            <v>JGS-01</v>
          </cell>
          <cell r="AF18">
            <v>7</v>
          </cell>
          <cell r="AG18"/>
          <cell r="AH18">
            <v>8</v>
          </cell>
          <cell r="AI18">
            <v>7</v>
          </cell>
          <cell r="AJ18" t="str">
            <v>C1</v>
          </cell>
          <cell r="AK18">
            <v>0</v>
          </cell>
          <cell r="AL18"/>
          <cell r="AM18">
            <v>310</v>
          </cell>
          <cell r="AN18">
            <v>289</v>
          </cell>
          <cell r="AO18">
            <v>268</v>
          </cell>
          <cell r="AP18">
            <v>247</v>
          </cell>
          <cell r="AQ18">
            <v>226</v>
          </cell>
          <cell r="AR18">
            <v>184</v>
          </cell>
          <cell r="AS18">
            <v>163</v>
          </cell>
          <cell r="AT18"/>
          <cell r="AU18"/>
          <cell r="AV18"/>
          <cell r="AW18"/>
          <cell r="AX18"/>
          <cell r="AY18"/>
          <cell r="AZ18"/>
          <cell r="BA18"/>
          <cell r="BB18"/>
          <cell r="BC18"/>
          <cell r="BD18"/>
          <cell r="BE18"/>
          <cell r="BF18"/>
          <cell r="BG18"/>
          <cell r="BH18"/>
          <cell r="BI18"/>
          <cell r="BJ18"/>
          <cell r="BK18"/>
        </row>
        <row r="19">
          <cell r="L19" t="str">
            <v>JGS-02</v>
          </cell>
          <cell r="M19">
            <v>26</v>
          </cell>
          <cell r="N19"/>
          <cell r="O19">
            <v>9</v>
          </cell>
          <cell r="P19">
            <v>1011</v>
          </cell>
          <cell r="Q19">
            <v>716</v>
          </cell>
          <cell r="R19">
            <v>695</v>
          </cell>
          <cell r="S19">
            <v>674</v>
          </cell>
          <cell r="T19">
            <v>93</v>
          </cell>
          <cell r="U19">
            <v>72</v>
          </cell>
          <cell r="V19">
            <v>51</v>
          </cell>
          <cell r="W19">
            <v>30</v>
          </cell>
          <cell r="X19">
            <v>9</v>
          </cell>
          <cell r="Y19"/>
          <cell r="Z19"/>
          <cell r="AA19"/>
          <cell r="AB19"/>
          <cell r="AC19"/>
          <cell r="AD19"/>
          <cell r="AE19" t="str">
            <v>JGS-02</v>
          </cell>
          <cell r="AF19">
            <v>6</v>
          </cell>
          <cell r="AG19"/>
          <cell r="AH19">
            <v>7</v>
          </cell>
          <cell r="AI19">
            <v>6</v>
          </cell>
          <cell r="AJ19" t="str">
            <v>C2</v>
          </cell>
          <cell r="AK19">
            <v>0</v>
          </cell>
          <cell r="AL19"/>
          <cell r="AM19">
            <v>303</v>
          </cell>
          <cell r="AN19">
            <v>282</v>
          </cell>
          <cell r="AO19">
            <v>261</v>
          </cell>
          <cell r="AP19">
            <v>240</v>
          </cell>
          <cell r="AQ19">
            <v>219</v>
          </cell>
          <cell r="AR19">
            <v>198</v>
          </cell>
          <cell r="AS19"/>
          <cell r="AT19"/>
          <cell r="AU19"/>
          <cell r="AV19"/>
          <cell r="AW19"/>
          <cell r="AX19"/>
          <cell r="AY19"/>
          <cell r="AZ19"/>
          <cell r="BA19"/>
          <cell r="BB19"/>
          <cell r="BC19"/>
          <cell r="BD19"/>
          <cell r="BE19"/>
          <cell r="BF19"/>
          <cell r="BG19"/>
          <cell r="BH19"/>
          <cell r="BI19"/>
          <cell r="BJ19"/>
          <cell r="BK19"/>
        </row>
        <row r="20">
          <cell r="L20" t="str">
            <v>JGS-03</v>
          </cell>
          <cell r="M20">
            <v>26</v>
          </cell>
          <cell r="N20"/>
          <cell r="O20">
            <v>9</v>
          </cell>
          <cell r="P20">
            <v>1004</v>
          </cell>
          <cell r="Q20">
            <v>709</v>
          </cell>
          <cell r="R20">
            <v>688</v>
          </cell>
          <cell r="S20">
            <v>667</v>
          </cell>
          <cell r="T20">
            <v>86</v>
          </cell>
          <cell r="U20">
            <v>65</v>
          </cell>
          <cell r="V20">
            <v>44</v>
          </cell>
          <cell r="W20">
            <v>23</v>
          </cell>
          <cell r="X20">
            <v>2</v>
          </cell>
          <cell r="Y20"/>
          <cell r="Z20"/>
          <cell r="AA20"/>
          <cell r="AB20"/>
          <cell r="AC20"/>
          <cell r="AD20"/>
          <cell r="AE20" t="str">
            <v>JGS-03</v>
          </cell>
          <cell r="AF20">
            <v>6</v>
          </cell>
          <cell r="AG20"/>
          <cell r="AH20">
            <v>7</v>
          </cell>
          <cell r="AI20">
            <v>6</v>
          </cell>
          <cell r="AJ20" t="str">
            <v>C3</v>
          </cell>
          <cell r="AK20">
            <v>0</v>
          </cell>
          <cell r="AL20"/>
          <cell r="AM20">
            <v>296</v>
          </cell>
          <cell r="AN20">
            <v>275</v>
          </cell>
          <cell r="AO20">
            <v>254</v>
          </cell>
          <cell r="AP20">
            <v>233</v>
          </cell>
          <cell r="AQ20">
            <v>212</v>
          </cell>
          <cell r="AR20">
            <v>191</v>
          </cell>
          <cell r="AS20"/>
          <cell r="AT20"/>
          <cell r="AU20"/>
          <cell r="AV20"/>
          <cell r="AW20"/>
          <cell r="AX20"/>
          <cell r="AY20"/>
          <cell r="AZ20"/>
          <cell r="BA20"/>
          <cell r="BB20"/>
          <cell r="BC20"/>
          <cell r="BD20"/>
          <cell r="BE20"/>
          <cell r="BF20"/>
          <cell r="BG20"/>
          <cell r="BH20"/>
          <cell r="BI20"/>
          <cell r="BJ20"/>
          <cell r="BK20"/>
        </row>
        <row r="21">
          <cell r="L21" t="str">
            <v>LRV-01</v>
          </cell>
          <cell r="M21">
            <v>8</v>
          </cell>
          <cell r="N21"/>
          <cell r="O21">
            <v>3</v>
          </cell>
          <cell r="P21">
            <v>52</v>
          </cell>
          <cell r="Q21">
            <v>31</v>
          </cell>
          <cell r="R21">
            <v>10</v>
          </cell>
          <cell r="S21"/>
          <cell r="T21"/>
          <cell r="U21"/>
          <cell r="V21"/>
          <cell r="W21"/>
          <cell r="X21"/>
          <cell r="Y21"/>
          <cell r="Z21"/>
          <cell r="AA21"/>
          <cell r="AB21"/>
          <cell r="AC21"/>
          <cell r="AD21"/>
          <cell r="AE21" t="str">
            <v>LRV-01</v>
          </cell>
          <cell r="AF21">
            <v>20</v>
          </cell>
          <cell r="AG21"/>
          <cell r="AH21">
            <v>21</v>
          </cell>
          <cell r="AI21">
            <v>12</v>
          </cell>
          <cell r="AJ21" t="str">
            <v>B2</v>
          </cell>
          <cell r="AK21">
            <v>8</v>
          </cell>
          <cell r="AL21" t="str">
            <v>F3</v>
          </cell>
          <cell r="AM21">
            <v>304</v>
          </cell>
          <cell r="AN21">
            <v>283</v>
          </cell>
          <cell r="AO21">
            <v>262</v>
          </cell>
          <cell r="AP21">
            <v>241</v>
          </cell>
          <cell r="AQ21">
            <v>220</v>
          </cell>
          <cell r="AR21">
            <v>199</v>
          </cell>
          <cell r="AS21">
            <v>178</v>
          </cell>
          <cell r="AT21">
            <v>157</v>
          </cell>
          <cell r="AU21">
            <v>136</v>
          </cell>
          <cell r="AV21">
            <v>115</v>
          </cell>
          <cell r="AW21">
            <v>94</v>
          </cell>
          <cell r="AX21">
            <v>73</v>
          </cell>
          <cell r="AY21">
            <v>293</v>
          </cell>
          <cell r="AZ21">
            <v>272</v>
          </cell>
          <cell r="BA21">
            <v>251</v>
          </cell>
          <cell r="BB21">
            <v>230</v>
          </cell>
          <cell r="BC21">
            <v>209</v>
          </cell>
          <cell r="BD21">
            <v>188</v>
          </cell>
          <cell r="BE21">
            <v>167</v>
          </cell>
          <cell r="BF21">
            <v>146</v>
          </cell>
          <cell r="BG21"/>
          <cell r="BH21"/>
          <cell r="BI21"/>
          <cell r="BJ21"/>
          <cell r="BK21"/>
        </row>
        <row r="22">
          <cell r="L22" t="str">
            <v>MC1</v>
          </cell>
          <cell r="M22">
            <v>17</v>
          </cell>
          <cell r="N22"/>
          <cell r="O22">
            <v>6</v>
          </cell>
          <cell r="P22">
            <v>1012</v>
          </cell>
          <cell r="Q22">
            <v>991</v>
          </cell>
          <cell r="R22">
            <v>73</v>
          </cell>
          <cell r="S22">
            <v>52</v>
          </cell>
          <cell r="T22">
            <v>31</v>
          </cell>
          <cell r="U22">
            <v>10</v>
          </cell>
          <cell r="V22"/>
          <cell r="W22"/>
          <cell r="X22"/>
          <cell r="Y22"/>
          <cell r="Z22"/>
          <cell r="AA22"/>
          <cell r="AB22"/>
          <cell r="AC22"/>
          <cell r="AD22"/>
          <cell r="AE22" t="str">
            <v>MC1</v>
          </cell>
          <cell r="AF22">
            <v>1</v>
          </cell>
          <cell r="AG22"/>
          <cell r="AH22">
            <v>2</v>
          </cell>
          <cell r="AI22">
            <v>1</v>
          </cell>
          <cell r="AJ22" t="str">
            <v>B2</v>
          </cell>
          <cell r="AK22">
            <v>0</v>
          </cell>
          <cell r="AL22"/>
          <cell r="AM22">
            <v>304</v>
          </cell>
          <cell r="AN22"/>
          <cell r="AO22"/>
          <cell r="AP22"/>
          <cell r="AQ22"/>
          <cell r="AR22"/>
          <cell r="AS22"/>
          <cell r="AT22"/>
          <cell r="AU22"/>
          <cell r="AV22"/>
          <cell r="AW22"/>
          <cell r="AX22"/>
          <cell r="AY22"/>
          <cell r="AZ22"/>
          <cell r="BA22"/>
          <cell r="BB22"/>
          <cell r="BC22"/>
          <cell r="BD22"/>
          <cell r="BE22"/>
          <cell r="BF22"/>
          <cell r="BG22"/>
          <cell r="BH22"/>
          <cell r="BI22"/>
          <cell r="BJ22"/>
          <cell r="BK22"/>
        </row>
        <row r="23">
          <cell r="L23" t="str">
            <v>MC10</v>
          </cell>
          <cell r="M23">
            <v>14</v>
          </cell>
          <cell r="N23"/>
          <cell r="O23">
            <v>5</v>
          </cell>
          <cell r="P23">
            <v>1006</v>
          </cell>
          <cell r="Q23">
            <v>669</v>
          </cell>
          <cell r="R23">
            <v>88</v>
          </cell>
          <cell r="S23">
            <v>46</v>
          </cell>
          <cell r="T23">
            <v>4</v>
          </cell>
          <cell r="U23"/>
          <cell r="V23"/>
          <cell r="W23"/>
          <cell r="X23"/>
          <cell r="Y23"/>
          <cell r="Z23"/>
          <cell r="AA23"/>
          <cell r="AB23"/>
          <cell r="AC23"/>
          <cell r="AD23"/>
          <cell r="AE23" t="str">
            <v>MC10</v>
          </cell>
          <cell r="AF23">
            <v>2</v>
          </cell>
          <cell r="AG23"/>
          <cell r="AH23">
            <v>3</v>
          </cell>
          <cell r="AI23">
            <v>2</v>
          </cell>
          <cell r="AJ23" t="str">
            <v>A3</v>
          </cell>
          <cell r="AK23">
            <v>0</v>
          </cell>
          <cell r="AL23"/>
          <cell r="AM23">
            <v>298</v>
          </cell>
          <cell r="AN23">
            <v>277</v>
          </cell>
          <cell r="AO23"/>
          <cell r="AP23"/>
          <cell r="AQ23"/>
          <cell r="AR23"/>
          <cell r="AS23"/>
          <cell r="AT23"/>
          <cell r="AU23"/>
          <cell r="AV23"/>
          <cell r="AW23"/>
          <cell r="AX23"/>
          <cell r="AY23"/>
          <cell r="AZ23"/>
          <cell r="BA23"/>
          <cell r="BB23"/>
          <cell r="BC23"/>
          <cell r="BD23"/>
          <cell r="BE23"/>
          <cell r="BF23"/>
          <cell r="BG23"/>
          <cell r="BH23"/>
          <cell r="BI23"/>
          <cell r="BJ23"/>
          <cell r="BK23"/>
        </row>
        <row r="24">
          <cell r="L24" t="str">
            <v>MC11</v>
          </cell>
          <cell r="M24">
            <v>11</v>
          </cell>
          <cell r="N24"/>
          <cell r="O24">
            <v>4</v>
          </cell>
          <cell r="P24">
            <v>1018</v>
          </cell>
          <cell r="Q24">
            <v>997</v>
          </cell>
          <cell r="R24">
            <v>702</v>
          </cell>
          <cell r="S24">
            <v>681</v>
          </cell>
          <cell r="T24"/>
          <cell r="U24"/>
          <cell r="V24"/>
          <cell r="W24"/>
          <cell r="X24"/>
          <cell r="Y24"/>
          <cell r="Z24"/>
          <cell r="AA24"/>
          <cell r="AB24"/>
          <cell r="AC24"/>
          <cell r="AD24"/>
          <cell r="AE24" t="str">
            <v>MC11</v>
          </cell>
          <cell r="AF24">
            <v>11</v>
          </cell>
          <cell r="AG24"/>
          <cell r="AH24">
            <v>12</v>
          </cell>
          <cell r="AI24">
            <v>11</v>
          </cell>
          <cell r="AJ24" t="str">
            <v>C1</v>
          </cell>
          <cell r="AK24">
            <v>0</v>
          </cell>
          <cell r="AL24"/>
          <cell r="AM24">
            <v>310</v>
          </cell>
          <cell r="AN24">
            <v>289</v>
          </cell>
          <cell r="AO24">
            <v>268</v>
          </cell>
          <cell r="AP24">
            <v>247</v>
          </cell>
          <cell r="AQ24">
            <v>226</v>
          </cell>
          <cell r="AR24">
            <v>205</v>
          </cell>
          <cell r="AS24">
            <v>184</v>
          </cell>
          <cell r="AT24">
            <v>163</v>
          </cell>
          <cell r="AU24">
            <v>142</v>
          </cell>
          <cell r="AV24">
            <v>121</v>
          </cell>
          <cell r="AW24">
            <v>100</v>
          </cell>
          <cell r="AX24"/>
          <cell r="AY24"/>
          <cell r="AZ24"/>
          <cell r="BA24"/>
          <cell r="BB24"/>
          <cell r="BC24"/>
          <cell r="BD24"/>
          <cell r="BE24"/>
          <cell r="BF24"/>
          <cell r="BG24"/>
          <cell r="BH24"/>
          <cell r="BI24"/>
          <cell r="BJ24"/>
          <cell r="BK24"/>
        </row>
        <row r="25">
          <cell r="L25" t="str">
            <v>MC12</v>
          </cell>
          <cell r="M25">
            <v>23</v>
          </cell>
          <cell r="N25"/>
          <cell r="O25">
            <v>8</v>
          </cell>
          <cell r="P25">
            <v>711</v>
          </cell>
          <cell r="Q25">
            <v>690</v>
          </cell>
          <cell r="R25">
            <v>669</v>
          </cell>
          <cell r="S25">
            <v>88</v>
          </cell>
          <cell r="T25">
            <v>67</v>
          </cell>
          <cell r="U25">
            <v>46</v>
          </cell>
          <cell r="V25">
            <v>25</v>
          </cell>
          <cell r="W25">
            <v>4</v>
          </cell>
          <cell r="X25"/>
          <cell r="Y25"/>
          <cell r="Z25"/>
          <cell r="AA25"/>
          <cell r="AB25"/>
          <cell r="AC25"/>
          <cell r="AD25"/>
          <cell r="AE25" t="str">
            <v>MC12</v>
          </cell>
          <cell r="AF25">
            <v>7</v>
          </cell>
          <cell r="AG25"/>
          <cell r="AH25">
            <v>8</v>
          </cell>
          <cell r="AI25">
            <v>7</v>
          </cell>
          <cell r="AJ25" t="str">
            <v>A3</v>
          </cell>
          <cell r="AK25">
            <v>0</v>
          </cell>
          <cell r="AL25"/>
          <cell r="AM25">
            <v>298</v>
          </cell>
          <cell r="AN25">
            <v>277</v>
          </cell>
          <cell r="AO25">
            <v>256</v>
          </cell>
          <cell r="AP25">
            <v>235</v>
          </cell>
          <cell r="AQ25">
            <v>214</v>
          </cell>
          <cell r="AR25">
            <v>193</v>
          </cell>
          <cell r="AS25">
            <v>172</v>
          </cell>
          <cell r="AT25"/>
          <cell r="AU25"/>
          <cell r="AV25"/>
          <cell r="AW25"/>
          <cell r="AX25"/>
          <cell r="AY25"/>
          <cell r="AZ25"/>
          <cell r="BA25"/>
          <cell r="BB25"/>
          <cell r="BC25"/>
          <cell r="BD25"/>
          <cell r="BE25"/>
          <cell r="BF25"/>
          <cell r="BG25"/>
          <cell r="BH25"/>
          <cell r="BI25"/>
          <cell r="BJ25"/>
          <cell r="BK25"/>
        </row>
        <row r="26">
          <cell r="L26" t="str">
            <v>MC13</v>
          </cell>
          <cell r="M26">
            <v>35</v>
          </cell>
          <cell r="N26"/>
          <cell r="O26">
            <v>12</v>
          </cell>
          <cell r="P26">
            <v>1022</v>
          </cell>
          <cell r="Q26">
            <v>1001</v>
          </cell>
          <cell r="R26">
            <v>706</v>
          </cell>
          <cell r="S26">
            <v>685</v>
          </cell>
          <cell r="T26">
            <v>167</v>
          </cell>
          <cell r="U26">
            <v>146</v>
          </cell>
          <cell r="V26">
            <v>125</v>
          </cell>
          <cell r="W26">
            <v>104</v>
          </cell>
          <cell r="X26">
            <v>83</v>
          </cell>
          <cell r="Y26">
            <v>62</v>
          </cell>
          <cell r="Z26">
            <v>41</v>
          </cell>
          <cell r="AA26">
            <v>20</v>
          </cell>
          <cell r="AB26"/>
          <cell r="AC26"/>
          <cell r="AD26"/>
          <cell r="AE26" t="str">
            <v>MC13</v>
          </cell>
          <cell r="AF26">
            <v>3</v>
          </cell>
          <cell r="AG26"/>
          <cell r="AH26">
            <v>4</v>
          </cell>
          <cell r="AI26">
            <v>3</v>
          </cell>
          <cell r="AJ26" t="str">
            <v>F3</v>
          </cell>
          <cell r="AK26">
            <v>0</v>
          </cell>
          <cell r="AL26"/>
          <cell r="AM26">
            <v>293</v>
          </cell>
          <cell r="AN26">
            <v>272</v>
          </cell>
          <cell r="AO26">
            <v>251</v>
          </cell>
          <cell r="AP26"/>
          <cell r="AQ26"/>
          <cell r="AR26"/>
          <cell r="AS26"/>
          <cell r="AT26"/>
          <cell r="AU26"/>
          <cell r="AV26"/>
          <cell r="AW26"/>
          <cell r="AX26"/>
          <cell r="AY26"/>
          <cell r="AZ26"/>
          <cell r="BA26"/>
          <cell r="BB26"/>
          <cell r="BC26"/>
          <cell r="BD26"/>
          <cell r="BE26"/>
          <cell r="BF26"/>
          <cell r="BG26"/>
          <cell r="BH26"/>
          <cell r="BI26"/>
          <cell r="BJ26"/>
          <cell r="BK26"/>
        </row>
        <row r="27">
          <cell r="L27" t="str">
            <v>MC14</v>
          </cell>
          <cell r="M27">
            <v>29</v>
          </cell>
          <cell r="N27" t="str">
            <v>erro</v>
          </cell>
          <cell r="O27">
            <v>10</v>
          </cell>
          <cell r="P27">
            <v>1005</v>
          </cell>
          <cell r="Q27">
            <v>710</v>
          </cell>
          <cell r="R27">
            <v>689</v>
          </cell>
          <cell r="S27">
            <v>668</v>
          </cell>
          <cell r="T27">
            <v>87</v>
          </cell>
          <cell r="U27">
            <v>66</v>
          </cell>
          <cell r="V27">
            <v>45</v>
          </cell>
          <cell r="W27">
            <v>24</v>
          </cell>
          <cell r="X27">
            <v>3</v>
          </cell>
          <cell r="Y27" t="e">
            <v>#NUM!</v>
          </cell>
          <cell r="Z27"/>
          <cell r="AA27"/>
          <cell r="AB27"/>
          <cell r="AC27"/>
          <cell r="AD27"/>
          <cell r="AE27" t="str">
            <v>MC14</v>
          </cell>
          <cell r="AF27">
            <v>5</v>
          </cell>
          <cell r="AG27" t="str">
            <v>erro</v>
          </cell>
          <cell r="AH27">
            <v>6</v>
          </cell>
          <cell r="AI27">
            <v>4</v>
          </cell>
          <cell r="AJ27" t="str">
            <v>B3</v>
          </cell>
          <cell r="AK27">
            <v>0</v>
          </cell>
          <cell r="AL27"/>
          <cell r="AM27">
            <v>297</v>
          </cell>
          <cell r="AN27">
            <v>276</v>
          </cell>
          <cell r="AO27">
            <v>255</v>
          </cell>
          <cell r="AP27">
            <v>213</v>
          </cell>
          <cell r="AQ27"/>
          <cell r="AR27"/>
          <cell r="AS27"/>
          <cell r="AT27"/>
          <cell r="AU27"/>
          <cell r="AV27"/>
          <cell r="AW27"/>
          <cell r="AX27"/>
          <cell r="AY27"/>
          <cell r="AZ27"/>
          <cell r="BA27"/>
          <cell r="BB27"/>
          <cell r="BC27"/>
          <cell r="BD27"/>
          <cell r="BE27"/>
          <cell r="BF27"/>
          <cell r="BG27"/>
          <cell r="BH27"/>
          <cell r="BI27"/>
          <cell r="BJ27"/>
          <cell r="BK27"/>
        </row>
        <row r="28">
          <cell r="L28" t="str">
            <v>MC2</v>
          </cell>
          <cell r="M28">
            <v>20</v>
          </cell>
          <cell r="N28"/>
          <cell r="O28">
            <v>7</v>
          </cell>
          <cell r="P28">
            <v>1014</v>
          </cell>
          <cell r="Q28">
            <v>993</v>
          </cell>
          <cell r="R28">
            <v>698</v>
          </cell>
          <cell r="S28">
            <v>117</v>
          </cell>
          <cell r="T28">
            <v>75</v>
          </cell>
          <cell r="U28">
            <v>54</v>
          </cell>
          <cell r="V28">
            <v>12</v>
          </cell>
          <cell r="W28"/>
          <cell r="X28"/>
          <cell r="Y28"/>
          <cell r="Z28"/>
          <cell r="AA28"/>
          <cell r="AB28"/>
          <cell r="AC28"/>
          <cell r="AD28"/>
          <cell r="AE28" t="str">
            <v>MC2</v>
          </cell>
          <cell r="AF28">
            <v>7</v>
          </cell>
          <cell r="AG28" t="str">
            <v>erro</v>
          </cell>
          <cell r="AH28">
            <v>8</v>
          </cell>
          <cell r="AI28">
            <v>5</v>
          </cell>
          <cell r="AJ28" t="str">
            <v>G1</v>
          </cell>
          <cell r="AK28">
            <v>0</v>
          </cell>
          <cell r="AL28"/>
          <cell r="AM28">
            <v>306</v>
          </cell>
          <cell r="AN28">
            <v>285</v>
          </cell>
          <cell r="AO28">
            <v>264</v>
          </cell>
          <cell r="AP28">
            <v>243</v>
          </cell>
          <cell r="AQ28">
            <v>222</v>
          </cell>
          <cell r="AR28"/>
          <cell r="AS28"/>
          <cell r="AT28"/>
          <cell r="AU28"/>
          <cell r="AV28"/>
          <cell r="AW28"/>
          <cell r="AX28"/>
          <cell r="AY28"/>
          <cell r="AZ28"/>
          <cell r="BA28"/>
          <cell r="BB28"/>
          <cell r="BC28"/>
          <cell r="BD28"/>
          <cell r="BE28"/>
          <cell r="BF28"/>
          <cell r="BG28"/>
          <cell r="BH28"/>
          <cell r="BI28"/>
          <cell r="BJ28"/>
          <cell r="BK28"/>
        </row>
        <row r="29">
          <cell r="L29" t="str">
            <v>MC3</v>
          </cell>
          <cell r="M29">
            <v>44</v>
          </cell>
          <cell r="N29" t="str">
            <v>erro</v>
          </cell>
          <cell r="O29">
            <v>15</v>
          </cell>
          <cell r="P29" t="e">
            <v>#NUM!</v>
          </cell>
          <cell r="Q29" t="e">
            <v>#NUM!</v>
          </cell>
          <cell r="R29" t="e">
            <v>#NUM!</v>
          </cell>
          <cell r="S29" t="e">
            <v>#NUM!</v>
          </cell>
          <cell r="T29" t="e">
            <v>#NUM!</v>
          </cell>
          <cell r="U29" t="e">
            <v>#NUM!</v>
          </cell>
          <cell r="V29" t="e">
            <v>#NUM!</v>
          </cell>
          <cell r="W29" t="e">
            <v>#NUM!</v>
          </cell>
          <cell r="X29" t="e">
            <v>#NUM!</v>
          </cell>
          <cell r="Y29" t="e">
            <v>#NUM!</v>
          </cell>
          <cell r="Z29" t="e">
            <v>#NUM!</v>
          </cell>
          <cell r="AA29" t="e">
            <v>#NUM!</v>
          </cell>
          <cell r="AB29" t="e">
            <v>#NUM!</v>
          </cell>
          <cell r="AC29" t="e">
            <v>#NUM!</v>
          </cell>
          <cell r="AD29" t="e">
            <v>#NUM!</v>
          </cell>
          <cell r="AE29" t="str">
            <v>MC3</v>
          </cell>
          <cell r="AF29">
            <v>0</v>
          </cell>
          <cell r="AG29"/>
          <cell r="AH29">
            <v>0</v>
          </cell>
          <cell r="AI29">
            <v>0</v>
          </cell>
          <cell r="AJ29" t="e">
            <v>#N/A</v>
          </cell>
          <cell r="AK29">
            <v>0</v>
          </cell>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row>
        <row r="30">
          <cell r="L30" t="str">
            <v>MC4</v>
          </cell>
          <cell r="M30">
            <v>26</v>
          </cell>
          <cell r="N30"/>
          <cell r="O30">
            <v>9</v>
          </cell>
          <cell r="P30">
            <v>1014</v>
          </cell>
          <cell r="Q30">
            <v>993</v>
          </cell>
          <cell r="R30">
            <v>698</v>
          </cell>
          <cell r="S30">
            <v>677</v>
          </cell>
          <cell r="T30">
            <v>96</v>
          </cell>
          <cell r="U30">
            <v>75</v>
          </cell>
          <cell r="V30">
            <v>54</v>
          </cell>
          <cell r="W30">
            <v>33</v>
          </cell>
          <cell r="X30">
            <v>12</v>
          </cell>
          <cell r="Y30"/>
          <cell r="Z30"/>
          <cell r="AA30"/>
          <cell r="AB30"/>
          <cell r="AC30"/>
          <cell r="AD30"/>
          <cell r="AE30" t="str">
            <v>MC4</v>
          </cell>
          <cell r="AF30">
            <v>6</v>
          </cell>
          <cell r="AG30"/>
          <cell r="AH30">
            <v>7</v>
          </cell>
          <cell r="AI30">
            <v>6</v>
          </cell>
          <cell r="AJ30" t="str">
            <v>G1</v>
          </cell>
          <cell r="AK30">
            <v>0</v>
          </cell>
          <cell r="AL30"/>
          <cell r="AM30">
            <v>306</v>
          </cell>
          <cell r="AN30">
            <v>285</v>
          </cell>
          <cell r="AO30">
            <v>264</v>
          </cell>
          <cell r="AP30">
            <v>243</v>
          </cell>
          <cell r="AQ30">
            <v>222</v>
          </cell>
          <cell r="AR30">
            <v>201</v>
          </cell>
          <cell r="AS30"/>
          <cell r="AT30"/>
          <cell r="AU30"/>
          <cell r="AV30"/>
          <cell r="AW30"/>
          <cell r="AX30"/>
          <cell r="AY30"/>
          <cell r="AZ30"/>
          <cell r="BA30"/>
          <cell r="BB30"/>
          <cell r="BC30"/>
          <cell r="BD30"/>
          <cell r="BE30"/>
          <cell r="BF30"/>
          <cell r="BG30"/>
          <cell r="BH30"/>
          <cell r="BI30"/>
          <cell r="BJ30"/>
          <cell r="BK30"/>
        </row>
        <row r="31">
          <cell r="L31" t="str">
            <v>MC5</v>
          </cell>
          <cell r="M31">
            <v>11</v>
          </cell>
          <cell r="N31"/>
          <cell r="O31">
            <v>4</v>
          </cell>
          <cell r="P31">
            <v>995</v>
          </cell>
          <cell r="Q31">
            <v>56</v>
          </cell>
          <cell r="R31">
            <v>35</v>
          </cell>
          <cell r="S31">
            <v>14</v>
          </cell>
          <cell r="T31"/>
          <cell r="U31"/>
          <cell r="V31"/>
          <cell r="W31"/>
          <cell r="X31"/>
          <cell r="Y31"/>
          <cell r="Z31"/>
          <cell r="AA31"/>
          <cell r="AB31"/>
          <cell r="AC31"/>
          <cell r="AD31"/>
          <cell r="AE31" t="str">
            <v>MC5</v>
          </cell>
          <cell r="AF31">
            <v>3</v>
          </cell>
          <cell r="AG31"/>
          <cell r="AH31">
            <v>4</v>
          </cell>
          <cell r="AI31">
            <v>3</v>
          </cell>
          <cell r="AJ31" t="str">
            <v>E1</v>
          </cell>
          <cell r="AK31">
            <v>0</v>
          </cell>
          <cell r="AL31"/>
          <cell r="AM31">
            <v>308</v>
          </cell>
          <cell r="AN31">
            <v>287</v>
          </cell>
          <cell r="AO31">
            <v>266</v>
          </cell>
          <cell r="AP31"/>
          <cell r="AQ31"/>
          <cell r="AR31"/>
          <cell r="AS31"/>
          <cell r="AT31"/>
          <cell r="AU31"/>
          <cell r="AV31"/>
          <cell r="AW31"/>
          <cell r="AX31"/>
          <cell r="AY31"/>
          <cell r="AZ31"/>
          <cell r="BA31"/>
          <cell r="BB31"/>
          <cell r="BC31"/>
          <cell r="BD31"/>
          <cell r="BE31"/>
          <cell r="BF31"/>
          <cell r="BG31"/>
          <cell r="BH31"/>
          <cell r="BI31"/>
          <cell r="BJ31"/>
          <cell r="BK31"/>
        </row>
        <row r="32">
          <cell r="L32" t="str">
            <v>MC6</v>
          </cell>
          <cell r="M32">
            <v>29</v>
          </cell>
          <cell r="N32"/>
          <cell r="O32">
            <v>10</v>
          </cell>
          <cell r="P32">
            <v>1009</v>
          </cell>
          <cell r="Q32">
            <v>672</v>
          </cell>
          <cell r="R32">
            <v>154</v>
          </cell>
          <cell r="S32">
            <v>133</v>
          </cell>
          <cell r="T32">
            <v>112</v>
          </cell>
          <cell r="U32">
            <v>91</v>
          </cell>
          <cell r="V32">
            <v>70</v>
          </cell>
          <cell r="W32">
            <v>49</v>
          </cell>
          <cell r="X32">
            <v>28</v>
          </cell>
          <cell r="Y32">
            <v>7</v>
          </cell>
          <cell r="Z32"/>
          <cell r="AA32"/>
          <cell r="AB32"/>
          <cell r="AC32"/>
          <cell r="AD32"/>
          <cell r="AE32" t="str">
            <v>MC6</v>
          </cell>
          <cell r="AF32">
            <v>5</v>
          </cell>
          <cell r="AG32"/>
          <cell r="AH32">
            <v>6</v>
          </cell>
          <cell r="AI32">
            <v>5</v>
          </cell>
          <cell r="AJ32" t="str">
            <v>E2</v>
          </cell>
          <cell r="AK32">
            <v>0</v>
          </cell>
          <cell r="AL32"/>
          <cell r="AM32">
            <v>259</v>
          </cell>
          <cell r="AN32">
            <v>238</v>
          </cell>
          <cell r="AO32">
            <v>217</v>
          </cell>
          <cell r="AP32">
            <v>196</v>
          </cell>
          <cell r="AQ32">
            <v>175</v>
          </cell>
          <cell r="AR32"/>
          <cell r="AS32"/>
          <cell r="AT32"/>
          <cell r="AU32"/>
          <cell r="AV32"/>
          <cell r="AW32"/>
          <cell r="AX32"/>
          <cell r="AY32"/>
          <cell r="AZ32"/>
          <cell r="BA32"/>
          <cell r="BB32"/>
          <cell r="BC32"/>
          <cell r="BD32"/>
          <cell r="BE32"/>
          <cell r="BF32"/>
          <cell r="BG32"/>
          <cell r="BH32"/>
          <cell r="BI32"/>
          <cell r="BJ32"/>
          <cell r="BK32"/>
        </row>
        <row r="33">
          <cell r="L33" t="str">
            <v>MC7</v>
          </cell>
          <cell r="M33">
            <v>20</v>
          </cell>
          <cell r="N33"/>
          <cell r="O33">
            <v>7</v>
          </cell>
          <cell r="P33">
            <v>1011</v>
          </cell>
          <cell r="Q33">
            <v>716</v>
          </cell>
          <cell r="R33">
            <v>695</v>
          </cell>
          <cell r="S33">
            <v>72</v>
          </cell>
          <cell r="T33">
            <v>51</v>
          </cell>
          <cell r="U33">
            <v>30</v>
          </cell>
          <cell r="V33">
            <v>9</v>
          </cell>
          <cell r="W33"/>
          <cell r="X33"/>
          <cell r="Y33"/>
          <cell r="Z33"/>
          <cell r="AA33"/>
          <cell r="AB33"/>
          <cell r="AC33"/>
          <cell r="AD33"/>
          <cell r="AE33" t="str">
            <v>MC7</v>
          </cell>
          <cell r="AF33">
            <v>8</v>
          </cell>
          <cell r="AG33"/>
          <cell r="AH33">
            <v>9</v>
          </cell>
          <cell r="AI33">
            <v>8</v>
          </cell>
          <cell r="AJ33" t="str">
            <v>C2</v>
          </cell>
          <cell r="AK33">
            <v>0</v>
          </cell>
          <cell r="AL33"/>
          <cell r="AM33">
            <v>303</v>
          </cell>
          <cell r="AN33">
            <v>282</v>
          </cell>
          <cell r="AO33">
            <v>261</v>
          </cell>
          <cell r="AP33">
            <v>240</v>
          </cell>
          <cell r="AQ33">
            <v>219</v>
          </cell>
          <cell r="AR33">
            <v>198</v>
          </cell>
          <cell r="AS33">
            <v>177</v>
          </cell>
          <cell r="AT33">
            <v>156</v>
          </cell>
          <cell r="AU33"/>
          <cell r="AV33"/>
          <cell r="AW33"/>
          <cell r="AX33"/>
          <cell r="AY33"/>
          <cell r="AZ33"/>
          <cell r="BA33"/>
          <cell r="BB33"/>
          <cell r="BC33"/>
          <cell r="BD33"/>
          <cell r="BE33"/>
          <cell r="BF33"/>
          <cell r="BG33"/>
          <cell r="BH33"/>
          <cell r="BI33"/>
          <cell r="BJ33"/>
          <cell r="BK33"/>
        </row>
        <row r="34">
          <cell r="L34" t="str">
            <v>MC8</v>
          </cell>
          <cell r="M34">
            <v>23</v>
          </cell>
          <cell r="N34"/>
          <cell r="O34">
            <v>8</v>
          </cell>
          <cell r="P34">
            <v>1020</v>
          </cell>
          <cell r="Q34">
            <v>999</v>
          </cell>
          <cell r="R34">
            <v>704</v>
          </cell>
          <cell r="S34">
            <v>683</v>
          </cell>
          <cell r="T34">
            <v>81</v>
          </cell>
          <cell r="U34">
            <v>60</v>
          </cell>
          <cell r="V34">
            <v>39</v>
          </cell>
          <cell r="W34">
            <v>18</v>
          </cell>
          <cell r="X34"/>
          <cell r="Y34"/>
          <cell r="Z34"/>
          <cell r="AA34"/>
          <cell r="AB34"/>
          <cell r="AC34"/>
          <cell r="AD34"/>
          <cell r="AE34" t="str">
            <v>MC8</v>
          </cell>
          <cell r="AF34">
            <v>7</v>
          </cell>
          <cell r="AG34"/>
          <cell r="AH34">
            <v>8</v>
          </cell>
          <cell r="AI34">
            <v>7</v>
          </cell>
          <cell r="AJ34" t="str">
            <v>A1</v>
          </cell>
          <cell r="AK34">
            <v>0</v>
          </cell>
          <cell r="AL34"/>
          <cell r="AM34">
            <v>312</v>
          </cell>
          <cell r="AN34">
            <v>291</v>
          </cell>
          <cell r="AO34">
            <v>270</v>
          </cell>
          <cell r="AP34">
            <v>249</v>
          </cell>
          <cell r="AQ34">
            <v>228</v>
          </cell>
          <cell r="AR34">
            <v>207</v>
          </cell>
          <cell r="AS34">
            <v>186</v>
          </cell>
          <cell r="AT34"/>
          <cell r="AU34"/>
          <cell r="AV34"/>
          <cell r="AW34"/>
          <cell r="AX34"/>
          <cell r="AY34"/>
          <cell r="AZ34"/>
          <cell r="BA34"/>
          <cell r="BB34"/>
          <cell r="BC34"/>
          <cell r="BD34"/>
          <cell r="BE34"/>
          <cell r="BF34"/>
          <cell r="BG34"/>
          <cell r="BH34"/>
          <cell r="BI34"/>
          <cell r="BJ34"/>
          <cell r="BK34"/>
        </row>
        <row r="35">
          <cell r="L35" t="str">
            <v>MC9</v>
          </cell>
          <cell r="M35">
            <v>23</v>
          </cell>
          <cell r="N35"/>
          <cell r="O35">
            <v>8</v>
          </cell>
          <cell r="P35">
            <v>1013</v>
          </cell>
          <cell r="Q35">
            <v>992</v>
          </cell>
          <cell r="R35">
            <v>697</v>
          </cell>
          <cell r="S35">
            <v>676</v>
          </cell>
          <cell r="T35">
            <v>95</v>
          </cell>
          <cell r="U35">
            <v>74</v>
          </cell>
          <cell r="V35">
            <v>53</v>
          </cell>
          <cell r="W35">
            <v>11</v>
          </cell>
          <cell r="X35"/>
          <cell r="Y35"/>
          <cell r="Z35"/>
          <cell r="AA35"/>
          <cell r="AB35"/>
          <cell r="AC35"/>
          <cell r="AD35"/>
          <cell r="AE35" t="str">
            <v>MC9</v>
          </cell>
          <cell r="AF35">
            <v>7</v>
          </cell>
          <cell r="AG35"/>
          <cell r="AH35">
            <v>8</v>
          </cell>
          <cell r="AI35">
            <v>7</v>
          </cell>
          <cell r="AJ35" t="str">
            <v>A2</v>
          </cell>
          <cell r="AK35">
            <v>0</v>
          </cell>
          <cell r="AL35"/>
          <cell r="AM35">
            <v>305</v>
          </cell>
          <cell r="AN35">
            <v>284</v>
          </cell>
          <cell r="AO35">
            <v>263</v>
          </cell>
          <cell r="AP35">
            <v>242</v>
          </cell>
          <cell r="AQ35">
            <v>221</v>
          </cell>
          <cell r="AR35">
            <v>200</v>
          </cell>
          <cell r="AS35">
            <v>179</v>
          </cell>
          <cell r="AT35"/>
          <cell r="AU35"/>
          <cell r="AV35"/>
          <cell r="AW35"/>
          <cell r="AX35"/>
          <cell r="AY35"/>
          <cell r="AZ35"/>
          <cell r="BA35"/>
          <cell r="BB35"/>
          <cell r="BC35"/>
          <cell r="BD35"/>
          <cell r="BE35"/>
          <cell r="BF35"/>
          <cell r="BG35"/>
          <cell r="BH35"/>
          <cell r="BI35"/>
          <cell r="BJ35"/>
          <cell r="BK35"/>
        </row>
        <row r="36">
          <cell r="L36" t="str">
            <v>NWC-01</v>
          </cell>
          <cell r="M36">
            <v>26</v>
          </cell>
          <cell r="N36"/>
          <cell r="O36">
            <v>9</v>
          </cell>
          <cell r="P36">
            <v>1015</v>
          </cell>
          <cell r="Q36">
            <v>994</v>
          </cell>
          <cell r="R36">
            <v>699</v>
          </cell>
          <cell r="S36">
            <v>678</v>
          </cell>
          <cell r="T36">
            <v>97</v>
          </cell>
          <cell r="U36">
            <v>76</v>
          </cell>
          <cell r="V36">
            <v>55</v>
          </cell>
          <cell r="W36">
            <v>34</v>
          </cell>
          <cell r="X36">
            <v>13</v>
          </cell>
          <cell r="Y36"/>
          <cell r="Z36"/>
          <cell r="AA36"/>
          <cell r="AB36"/>
          <cell r="AC36"/>
          <cell r="AD36"/>
          <cell r="AE36" t="str">
            <v>NWC-01</v>
          </cell>
          <cell r="AF36">
            <v>8</v>
          </cell>
          <cell r="AG36"/>
          <cell r="AH36">
            <v>9</v>
          </cell>
          <cell r="AI36">
            <v>8</v>
          </cell>
          <cell r="AJ36" t="str">
            <v>F1</v>
          </cell>
          <cell r="AK36">
            <v>0</v>
          </cell>
          <cell r="AL36"/>
          <cell r="AM36">
            <v>307</v>
          </cell>
          <cell r="AN36">
            <v>286</v>
          </cell>
          <cell r="AO36">
            <v>265</v>
          </cell>
          <cell r="AP36">
            <v>244</v>
          </cell>
          <cell r="AQ36">
            <v>223</v>
          </cell>
          <cell r="AR36">
            <v>181</v>
          </cell>
          <cell r="AS36">
            <v>139</v>
          </cell>
          <cell r="AT36">
            <v>118</v>
          </cell>
          <cell r="AU36"/>
          <cell r="AV36"/>
          <cell r="AW36"/>
          <cell r="AX36"/>
          <cell r="AY36"/>
          <cell r="AZ36"/>
          <cell r="BA36"/>
          <cell r="BB36"/>
          <cell r="BC36"/>
          <cell r="BD36"/>
          <cell r="BE36"/>
          <cell r="BF36"/>
          <cell r="BG36"/>
          <cell r="BH36"/>
          <cell r="BI36"/>
          <cell r="BJ36"/>
          <cell r="BK36"/>
        </row>
        <row r="37">
          <cell r="L37" t="str">
            <v>NWC-02</v>
          </cell>
          <cell r="M37">
            <v>26</v>
          </cell>
          <cell r="N37"/>
          <cell r="O37">
            <v>9</v>
          </cell>
          <cell r="P37">
            <v>1008</v>
          </cell>
          <cell r="Q37">
            <v>713</v>
          </cell>
          <cell r="R37">
            <v>692</v>
          </cell>
          <cell r="S37">
            <v>671</v>
          </cell>
          <cell r="T37">
            <v>90</v>
          </cell>
          <cell r="U37">
            <v>69</v>
          </cell>
          <cell r="V37">
            <v>48</v>
          </cell>
          <cell r="W37">
            <v>27</v>
          </cell>
          <cell r="X37">
            <v>6</v>
          </cell>
          <cell r="Y37"/>
          <cell r="Z37"/>
          <cell r="AA37"/>
          <cell r="AB37"/>
          <cell r="AC37"/>
          <cell r="AD37"/>
          <cell r="AE37" t="str">
            <v>NWC-02</v>
          </cell>
          <cell r="AF37">
            <v>9</v>
          </cell>
          <cell r="AG37"/>
          <cell r="AH37">
            <v>10</v>
          </cell>
          <cell r="AI37">
            <v>9</v>
          </cell>
          <cell r="AJ37" t="str">
            <v>F2</v>
          </cell>
          <cell r="AK37">
            <v>0</v>
          </cell>
          <cell r="AL37"/>
          <cell r="AM37">
            <v>300</v>
          </cell>
          <cell r="AN37">
            <v>279</v>
          </cell>
          <cell r="AO37">
            <v>258</v>
          </cell>
          <cell r="AP37">
            <v>237</v>
          </cell>
          <cell r="AQ37">
            <v>216</v>
          </cell>
          <cell r="AR37">
            <v>195</v>
          </cell>
          <cell r="AS37">
            <v>174</v>
          </cell>
          <cell r="AT37">
            <v>132</v>
          </cell>
          <cell r="AU37">
            <v>111</v>
          </cell>
          <cell r="AV37"/>
          <cell r="AW37"/>
          <cell r="AX37"/>
          <cell r="AY37"/>
          <cell r="AZ37"/>
          <cell r="BA37"/>
          <cell r="BB37"/>
          <cell r="BC37"/>
          <cell r="BD37"/>
          <cell r="BE37"/>
          <cell r="BF37"/>
          <cell r="BG37"/>
          <cell r="BH37"/>
          <cell r="BI37"/>
          <cell r="BJ37"/>
          <cell r="BK37"/>
        </row>
        <row r="38">
          <cell r="L38" t="str">
            <v>NWC-03</v>
          </cell>
          <cell r="M38">
            <v>23</v>
          </cell>
          <cell r="N38"/>
          <cell r="O38">
            <v>8</v>
          </cell>
          <cell r="P38">
            <v>1022</v>
          </cell>
          <cell r="Q38">
            <v>1001</v>
          </cell>
          <cell r="R38">
            <v>706</v>
          </cell>
          <cell r="S38">
            <v>104</v>
          </cell>
          <cell r="T38">
            <v>83</v>
          </cell>
          <cell r="U38">
            <v>62</v>
          </cell>
          <cell r="V38">
            <v>41</v>
          </cell>
          <cell r="W38">
            <v>20</v>
          </cell>
          <cell r="X38"/>
          <cell r="Y38"/>
          <cell r="Z38"/>
          <cell r="AA38"/>
          <cell r="AB38"/>
          <cell r="AC38"/>
          <cell r="AD38"/>
          <cell r="AE38" t="str">
            <v>NWC-03</v>
          </cell>
          <cell r="AF38">
            <v>8</v>
          </cell>
          <cell r="AG38"/>
          <cell r="AH38">
            <v>9</v>
          </cell>
          <cell r="AI38">
            <v>8</v>
          </cell>
          <cell r="AJ38" t="str">
            <v>F3</v>
          </cell>
          <cell r="AK38">
            <v>0</v>
          </cell>
          <cell r="AL38"/>
          <cell r="AM38">
            <v>293</v>
          </cell>
          <cell r="AN38">
            <v>272</v>
          </cell>
          <cell r="AO38">
            <v>251</v>
          </cell>
          <cell r="AP38">
            <v>230</v>
          </cell>
          <cell r="AQ38">
            <v>209</v>
          </cell>
          <cell r="AR38">
            <v>167</v>
          </cell>
          <cell r="AS38">
            <v>125</v>
          </cell>
          <cell r="AT38">
            <v>104</v>
          </cell>
          <cell r="AU38"/>
          <cell r="AV38"/>
          <cell r="AW38"/>
          <cell r="AX38"/>
          <cell r="AY38"/>
          <cell r="AZ38"/>
          <cell r="BA38"/>
          <cell r="BB38"/>
          <cell r="BC38"/>
          <cell r="BD38"/>
          <cell r="BE38"/>
          <cell r="BF38"/>
          <cell r="BG38"/>
          <cell r="BH38"/>
          <cell r="BI38"/>
          <cell r="BJ38"/>
          <cell r="BK38"/>
        </row>
        <row r="39">
          <cell r="L39" t="str">
            <v>OBR-01</v>
          </cell>
          <cell r="M39">
            <v>14</v>
          </cell>
          <cell r="N39"/>
          <cell r="O39">
            <v>5</v>
          </cell>
          <cell r="P39">
            <v>1017</v>
          </cell>
          <cell r="Q39">
            <v>996</v>
          </cell>
          <cell r="R39">
            <v>701</v>
          </cell>
          <cell r="S39">
            <v>680</v>
          </cell>
          <cell r="T39">
            <v>15</v>
          </cell>
          <cell r="U39"/>
          <cell r="V39"/>
          <cell r="W39"/>
          <cell r="X39"/>
          <cell r="Y39"/>
          <cell r="Z39"/>
          <cell r="AA39"/>
          <cell r="AB39"/>
          <cell r="AC39"/>
          <cell r="AD39"/>
          <cell r="AE39" t="str">
            <v>OBR-01</v>
          </cell>
          <cell r="AF39">
            <v>8</v>
          </cell>
          <cell r="AG39"/>
          <cell r="AH39">
            <v>9</v>
          </cell>
          <cell r="AI39">
            <v>8</v>
          </cell>
          <cell r="AJ39" t="str">
            <v>D1</v>
          </cell>
          <cell r="AK39">
            <v>0</v>
          </cell>
          <cell r="AL39"/>
          <cell r="AM39">
            <v>309</v>
          </cell>
          <cell r="AN39">
            <v>288</v>
          </cell>
          <cell r="AO39">
            <v>267</v>
          </cell>
          <cell r="AP39">
            <v>246</v>
          </cell>
          <cell r="AQ39">
            <v>225</v>
          </cell>
          <cell r="AR39">
            <v>204</v>
          </cell>
          <cell r="AS39">
            <v>183</v>
          </cell>
          <cell r="AT39">
            <v>162</v>
          </cell>
          <cell r="AU39"/>
          <cell r="AV39"/>
          <cell r="AW39"/>
          <cell r="AX39"/>
          <cell r="AY39"/>
          <cell r="AZ39"/>
          <cell r="BA39"/>
          <cell r="BB39"/>
          <cell r="BC39"/>
          <cell r="BD39"/>
          <cell r="BE39"/>
          <cell r="BF39"/>
          <cell r="BG39"/>
          <cell r="BH39"/>
          <cell r="BI39"/>
          <cell r="BJ39"/>
          <cell r="BK39"/>
        </row>
        <row r="40">
          <cell r="L40" t="str">
            <v>OBR-02</v>
          </cell>
          <cell r="M40">
            <v>11</v>
          </cell>
          <cell r="N40"/>
          <cell r="O40">
            <v>4</v>
          </cell>
          <cell r="P40">
            <v>694</v>
          </cell>
          <cell r="Q40">
            <v>673</v>
          </cell>
          <cell r="R40">
            <v>134</v>
          </cell>
          <cell r="S40">
            <v>8</v>
          </cell>
          <cell r="T40"/>
          <cell r="U40"/>
          <cell r="V40"/>
          <cell r="W40"/>
          <cell r="X40"/>
          <cell r="Y40"/>
          <cell r="Z40"/>
          <cell r="AA40"/>
          <cell r="AB40"/>
          <cell r="AC40"/>
          <cell r="AD40"/>
          <cell r="AE40" t="str">
            <v>OBR-02</v>
          </cell>
          <cell r="AF40">
            <v>8</v>
          </cell>
          <cell r="AG40"/>
          <cell r="AH40">
            <v>9</v>
          </cell>
          <cell r="AI40">
            <v>8</v>
          </cell>
          <cell r="AJ40" t="str">
            <v>D2</v>
          </cell>
          <cell r="AK40">
            <v>0</v>
          </cell>
          <cell r="AL40"/>
          <cell r="AM40">
            <v>302</v>
          </cell>
          <cell r="AN40">
            <v>281</v>
          </cell>
          <cell r="AO40">
            <v>260</v>
          </cell>
          <cell r="AP40">
            <v>239</v>
          </cell>
          <cell r="AQ40">
            <v>218</v>
          </cell>
          <cell r="AR40">
            <v>197</v>
          </cell>
          <cell r="AS40">
            <v>176</v>
          </cell>
          <cell r="AT40">
            <v>155</v>
          </cell>
          <cell r="AU40"/>
          <cell r="AV40"/>
          <cell r="AW40"/>
          <cell r="AX40"/>
          <cell r="AY40"/>
          <cell r="AZ40"/>
          <cell r="BA40"/>
          <cell r="BB40"/>
          <cell r="BC40"/>
          <cell r="BD40"/>
          <cell r="BE40"/>
          <cell r="BF40"/>
          <cell r="BG40"/>
          <cell r="BH40"/>
          <cell r="BI40"/>
          <cell r="BJ40"/>
          <cell r="BK40"/>
        </row>
        <row r="41">
          <cell r="L41" t="str">
            <v>OBR-03</v>
          </cell>
          <cell r="M41">
            <v>11</v>
          </cell>
          <cell r="N41"/>
          <cell r="O41">
            <v>4</v>
          </cell>
          <cell r="P41">
            <v>127</v>
          </cell>
          <cell r="Q41">
            <v>64</v>
          </cell>
          <cell r="R41">
            <v>22</v>
          </cell>
          <cell r="S41">
            <v>1</v>
          </cell>
          <cell r="T41"/>
          <cell r="U41"/>
          <cell r="V41"/>
          <cell r="W41"/>
          <cell r="X41"/>
          <cell r="Y41"/>
          <cell r="Z41"/>
          <cell r="AA41"/>
          <cell r="AB41"/>
          <cell r="AC41"/>
          <cell r="AD41"/>
          <cell r="AE41" t="str">
            <v>OBR-03</v>
          </cell>
          <cell r="AF41">
            <v>8</v>
          </cell>
          <cell r="AG41"/>
          <cell r="AH41">
            <v>9</v>
          </cell>
          <cell r="AI41">
            <v>8</v>
          </cell>
          <cell r="AJ41" t="str">
            <v>D3</v>
          </cell>
          <cell r="AK41">
            <v>0</v>
          </cell>
          <cell r="AL41"/>
          <cell r="AM41">
            <v>295</v>
          </cell>
          <cell r="AN41">
            <v>274</v>
          </cell>
          <cell r="AO41">
            <v>253</v>
          </cell>
          <cell r="AP41">
            <v>232</v>
          </cell>
          <cell r="AQ41">
            <v>211</v>
          </cell>
          <cell r="AR41">
            <v>190</v>
          </cell>
          <cell r="AS41">
            <v>169</v>
          </cell>
          <cell r="AT41">
            <v>148</v>
          </cell>
          <cell r="AU41"/>
          <cell r="AV41"/>
          <cell r="AW41"/>
          <cell r="AX41"/>
          <cell r="AY41"/>
          <cell r="AZ41"/>
          <cell r="BA41"/>
          <cell r="BB41"/>
          <cell r="BC41"/>
          <cell r="BD41"/>
          <cell r="BE41"/>
          <cell r="BF41"/>
          <cell r="BG41"/>
          <cell r="BH41"/>
          <cell r="BI41"/>
          <cell r="BJ41"/>
          <cell r="BK41"/>
        </row>
        <row r="42">
          <cell r="L42" t="str">
            <v>OFU-01</v>
          </cell>
          <cell r="M42">
            <v>35</v>
          </cell>
          <cell r="N42"/>
          <cell r="O42">
            <v>12</v>
          </cell>
          <cell r="P42">
            <v>1020</v>
          </cell>
          <cell r="Q42">
            <v>999</v>
          </cell>
          <cell r="R42">
            <v>704</v>
          </cell>
          <cell r="S42">
            <v>683</v>
          </cell>
          <cell r="T42">
            <v>165</v>
          </cell>
          <cell r="U42">
            <v>144</v>
          </cell>
          <cell r="V42">
            <v>123</v>
          </cell>
          <cell r="W42">
            <v>102</v>
          </cell>
          <cell r="X42">
            <v>81</v>
          </cell>
          <cell r="Y42">
            <v>60</v>
          </cell>
          <cell r="Z42">
            <v>39</v>
          </cell>
          <cell r="AA42">
            <v>18</v>
          </cell>
          <cell r="AB42"/>
          <cell r="AC42"/>
          <cell r="AD42"/>
          <cell r="AE42" t="str">
            <v>OFU-01</v>
          </cell>
          <cell r="AF42">
            <v>7</v>
          </cell>
          <cell r="AG42"/>
          <cell r="AH42">
            <v>8</v>
          </cell>
          <cell r="AI42">
            <v>7</v>
          </cell>
          <cell r="AJ42" t="str">
            <v>A1</v>
          </cell>
          <cell r="AK42">
            <v>0</v>
          </cell>
          <cell r="AL42"/>
          <cell r="AM42">
            <v>312</v>
          </cell>
          <cell r="AN42">
            <v>291</v>
          </cell>
          <cell r="AO42">
            <v>270</v>
          </cell>
          <cell r="AP42">
            <v>249</v>
          </cell>
          <cell r="AQ42">
            <v>228</v>
          </cell>
          <cell r="AR42">
            <v>207</v>
          </cell>
          <cell r="AS42">
            <v>186</v>
          </cell>
          <cell r="AT42"/>
          <cell r="AU42"/>
          <cell r="AV42"/>
          <cell r="AW42"/>
          <cell r="AX42"/>
          <cell r="AY42"/>
          <cell r="AZ42"/>
          <cell r="BA42"/>
          <cell r="BB42"/>
          <cell r="BC42"/>
          <cell r="BD42"/>
          <cell r="BE42"/>
          <cell r="BF42"/>
          <cell r="BG42"/>
          <cell r="BH42"/>
          <cell r="BI42"/>
          <cell r="BJ42"/>
          <cell r="BK42"/>
        </row>
        <row r="43">
          <cell r="L43" t="str">
            <v>OFU-02</v>
          </cell>
          <cell r="M43">
            <v>35</v>
          </cell>
          <cell r="N43"/>
          <cell r="O43">
            <v>12</v>
          </cell>
          <cell r="P43">
            <v>1013</v>
          </cell>
          <cell r="Q43">
            <v>992</v>
          </cell>
          <cell r="R43">
            <v>697</v>
          </cell>
          <cell r="S43">
            <v>676</v>
          </cell>
          <cell r="T43">
            <v>158</v>
          </cell>
          <cell r="U43">
            <v>137</v>
          </cell>
          <cell r="V43">
            <v>116</v>
          </cell>
          <cell r="W43">
            <v>95</v>
          </cell>
          <cell r="X43">
            <v>74</v>
          </cell>
          <cell r="Y43">
            <v>53</v>
          </cell>
          <cell r="Z43">
            <v>32</v>
          </cell>
          <cell r="AA43">
            <v>11</v>
          </cell>
          <cell r="AB43"/>
          <cell r="AC43"/>
          <cell r="AD43"/>
          <cell r="AE43" t="str">
            <v>OFU-02</v>
          </cell>
          <cell r="AF43">
            <v>7</v>
          </cell>
          <cell r="AG43"/>
          <cell r="AH43">
            <v>8</v>
          </cell>
          <cell r="AI43">
            <v>7</v>
          </cell>
          <cell r="AJ43" t="str">
            <v>A2</v>
          </cell>
          <cell r="AK43">
            <v>0</v>
          </cell>
          <cell r="AL43"/>
          <cell r="AM43">
            <v>305</v>
          </cell>
          <cell r="AN43">
            <v>284</v>
          </cell>
          <cell r="AO43">
            <v>263</v>
          </cell>
          <cell r="AP43">
            <v>242</v>
          </cell>
          <cell r="AQ43">
            <v>221</v>
          </cell>
          <cell r="AR43">
            <v>200</v>
          </cell>
          <cell r="AS43">
            <v>179</v>
          </cell>
          <cell r="AT43"/>
          <cell r="AU43"/>
          <cell r="AV43"/>
          <cell r="AW43"/>
          <cell r="AX43"/>
          <cell r="AY43"/>
          <cell r="AZ43"/>
          <cell r="BA43"/>
          <cell r="BB43"/>
          <cell r="BC43"/>
          <cell r="BD43"/>
          <cell r="BE43"/>
          <cell r="BF43"/>
          <cell r="BG43"/>
          <cell r="BH43"/>
          <cell r="BI43"/>
          <cell r="BJ43"/>
          <cell r="BK43"/>
        </row>
        <row r="44">
          <cell r="L44" t="str">
            <v>OFU-03</v>
          </cell>
          <cell r="M44">
            <v>35</v>
          </cell>
          <cell r="N44"/>
          <cell r="O44">
            <v>12</v>
          </cell>
          <cell r="P44">
            <v>1006</v>
          </cell>
          <cell r="Q44">
            <v>711</v>
          </cell>
          <cell r="R44">
            <v>690</v>
          </cell>
          <cell r="S44">
            <v>669</v>
          </cell>
          <cell r="T44">
            <v>151</v>
          </cell>
          <cell r="U44">
            <v>130</v>
          </cell>
          <cell r="V44">
            <v>109</v>
          </cell>
          <cell r="W44">
            <v>88</v>
          </cell>
          <cell r="X44">
            <v>67</v>
          </cell>
          <cell r="Y44">
            <v>46</v>
          </cell>
          <cell r="Z44">
            <v>25</v>
          </cell>
          <cell r="AA44">
            <v>4</v>
          </cell>
          <cell r="AB44"/>
          <cell r="AC44"/>
          <cell r="AD44"/>
          <cell r="AE44" t="str">
            <v>OFU-03</v>
          </cell>
          <cell r="AF44">
            <v>7</v>
          </cell>
          <cell r="AG44"/>
          <cell r="AH44">
            <v>8</v>
          </cell>
          <cell r="AI44">
            <v>7</v>
          </cell>
          <cell r="AJ44" t="str">
            <v>A3</v>
          </cell>
          <cell r="AK44">
            <v>0</v>
          </cell>
          <cell r="AL44"/>
          <cell r="AM44">
            <v>298</v>
          </cell>
          <cell r="AN44">
            <v>277</v>
          </cell>
          <cell r="AO44">
            <v>256</v>
          </cell>
          <cell r="AP44">
            <v>235</v>
          </cell>
          <cell r="AQ44">
            <v>214</v>
          </cell>
          <cell r="AR44">
            <v>193</v>
          </cell>
          <cell r="AS44">
            <v>172</v>
          </cell>
          <cell r="AT44"/>
          <cell r="AU44"/>
          <cell r="AV44"/>
          <cell r="AW44"/>
          <cell r="AX44"/>
          <cell r="AY44"/>
          <cell r="AZ44"/>
          <cell r="BA44"/>
          <cell r="BB44"/>
          <cell r="BC44"/>
          <cell r="BD44"/>
          <cell r="BE44"/>
          <cell r="BF44"/>
          <cell r="BG44"/>
          <cell r="BH44"/>
          <cell r="BI44"/>
          <cell r="BJ44"/>
          <cell r="BK44"/>
        </row>
        <row r="45">
          <cell r="L45" t="str">
            <v>PET-01</v>
          </cell>
          <cell r="M45">
            <v>20</v>
          </cell>
          <cell r="N45"/>
          <cell r="O45">
            <v>7</v>
          </cell>
          <cell r="P45">
            <v>1016</v>
          </cell>
          <cell r="Q45">
            <v>995</v>
          </cell>
          <cell r="R45">
            <v>700</v>
          </cell>
          <cell r="S45">
            <v>679</v>
          </cell>
          <cell r="T45">
            <v>140</v>
          </cell>
          <cell r="U45">
            <v>35</v>
          </cell>
          <cell r="V45">
            <v>14</v>
          </cell>
          <cell r="W45"/>
          <cell r="X45"/>
          <cell r="Y45"/>
          <cell r="Z45"/>
          <cell r="AA45"/>
          <cell r="AB45"/>
          <cell r="AC45"/>
          <cell r="AD45"/>
          <cell r="AE45" t="str">
            <v>PET-01</v>
          </cell>
          <cell r="AF45">
            <v>6</v>
          </cell>
          <cell r="AG45"/>
          <cell r="AH45">
            <v>7</v>
          </cell>
          <cell r="AI45">
            <v>6</v>
          </cell>
          <cell r="AJ45" t="str">
            <v>E1</v>
          </cell>
          <cell r="AK45">
            <v>0</v>
          </cell>
          <cell r="AL45"/>
          <cell r="AM45">
            <v>308</v>
          </cell>
          <cell r="AN45">
            <v>287</v>
          </cell>
          <cell r="AO45">
            <v>266</v>
          </cell>
          <cell r="AP45">
            <v>245</v>
          </cell>
          <cell r="AQ45">
            <v>224</v>
          </cell>
          <cell r="AR45">
            <v>182</v>
          </cell>
          <cell r="AS45"/>
          <cell r="AT45"/>
          <cell r="AU45"/>
          <cell r="AV45"/>
          <cell r="AW45"/>
          <cell r="AX45"/>
          <cell r="AY45"/>
          <cell r="AZ45"/>
          <cell r="BA45"/>
          <cell r="BB45"/>
          <cell r="BC45"/>
          <cell r="BD45"/>
          <cell r="BE45"/>
          <cell r="BF45"/>
          <cell r="BG45"/>
          <cell r="BH45"/>
          <cell r="BI45"/>
          <cell r="BJ45"/>
          <cell r="BK45"/>
        </row>
        <row r="46">
          <cell r="L46" t="str">
            <v>PET-02</v>
          </cell>
          <cell r="M46">
            <v>14</v>
          </cell>
          <cell r="N46"/>
          <cell r="O46">
            <v>5</v>
          </cell>
          <cell r="P46">
            <v>1009</v>
          </cell>
          <cell r="Q46">
            <v>714</v>
          </cell>
          <cell r="R46">
            <v>693</v>
          </cell>
          <cell r="S46">
            <v>672</v>
          </cell>
          <cell r="T46">
            <v>7</v>
          </cell>
          <cell r="U46"/>
          <cell r="V46"/>
          <cell r="W46"/>
          <cell r="X46"/>
          <cell r="Y46"/>
          <cell r="Z46"/>
          <cell r="AA46"/>
          <cell r="AB46"/>
          <cell r="AC46"/>
          <cell r="AD46"/>
          <cell r="AE46" t="str">
            <v>PET-02</v>
          </cell>
          <cell r="AF46">
            <v>7</v>
          </cell>
          <cell r="AG46"/>
          <cell r="AH46">
            <v>8</v>
          </cell>
          <cell r="AI46">
            <v>7</v>
          </cell>
          <cell r="AJ46" t="str">
            <v>E2</v>
          </cell>
          <cell r="AK46">
            <v>0</v>
          </cell>
          <cell r="AL46"/>
          <cell r="AM46">
            <v>301</v>
          </cell>
          <cell r="AN46">
            <v>280</v>
          </cell>
          <cell r="AO46">
            <v>259</v>
          </cell>
          <cell r="AP46">
            <v>238</v>
          </cell>
          <cell r="AQ46">
            <v>217</v>
          </cell>
          <cell r="AR46">
            <v>175</v>
          </cell>
          <cell r="AS46">
            <v>133</v>
          </cell>
          <cell r="AT46"/>
          <cell r="AU46"/>
          <cell r="AV46"/>
          <cell r="AW46"/>
          <cell r="AX46"/>
          <cell r="AY46"/>
          <cell r="AZ46"/>
          <cell r="BA46"/>
          <cell r="BB46"/>
          <cell r="BC46"/>
          <cell r="BD46"/>
          <cell r="BE46"/>
          <cell r="BF46"/>
          <cell r="BG46"/>
          <cell r="BH46"/>
          <cell r="BI46"/>
          <cell r="BJ46"/>
          <cell r="BK46"/>
        </row>
        <row r="47">
          <cell r="L47" t="str">
            <v>PET-03</v>
          </cell>
          <cell r="M47">
            <v>11</v>
          </cell>
          <cell r="N47"/>
          <cell r="O47">
            <v>4</v>
          </cell>
          <cell r="P47">
            <v>1023</v>
          </cell>
          <cell r="Q47">
            <v>1002</v>
          </cell>
          <cell r="R47">
            <v>707</v>
          </cell>
          <cell r="S47">
            <v>686</v>
          </cell>
          <cell r="T47"/>
          <cell r="U47"/>
          <cell r="V47"/>
          <cell r="W47"/>
          <cell r="X47"/>
          <cell r="Y47"/>
          <cell r="Z47"/>
          <cell r="AA47"/>
          <cell r="AB47"/>
          <cell r="AC47"/>
          <cell r="AD47"/>
          <cell r="AE47" t="str">
            <v>PET-03</v>
          </cell>
          <cell r="AF47">
            <v>9</v>
          </cell>
          <cell r="AG47"/>
          <cell r="AH47">
            <v>10</v>
          </cell>
          <cell r="AI47">
            <v>9</v>
          </cell>
          <cell r="AJ47" t="str">
            <v>E3</v>
          </cell>
          <cell r="AK47">
            <v>0</v>
          </cell>
          <cell r="AL47"/>
          <cell r="AM47">
            <v>294</v>
          </cell>
          <cell r="AN47">
            <v>273</v>
          </cell>
          <cell r="AO47">
            <v>252</v>
          </cell>
          <cell r="AP47">
            <v>231</v>
          </cell>
          <cell r="AQ47">
            <v>210</v>
          </cell>
          <cell r="AR47">
            <v>189</v>
          </cell>
          <cell r="AS47">
            <v>168</v>
          </cell>
          <cell r="AT47">
            <v>147</v>
          </cell>
          <cell r="AU47">
            <v>126</v>
          </cell>
          <cell r="AV47"/>
          <cell r="AW47"/>
          <cell r="AX47"/>
          <cell r="AY47"/>
          <cell r="AZ47"/>
          <cell r="BA47"/>
          <cell r="BB47"/>
          <cell r="BC47"/>
          <cell r="BD47"/>
          <cell r="BE47"/>
          <cell r="BF47"/>
          <cell r="BG47"/>
          <cell r="BH47"/>
          <cell r="BI47"/>
          <cell r="BJ47"/>
          <cell r="BK47"/>
        </row>
        <row r="48">
          <cell r="L48" t="str">
            <v>PIO-01</v>
          </cell>
          <cell r="M48">
            <v>17</v>
          </cell>
          <cell r="N48"/>
          <cell r="O48">
            <v>6</v>
          </cell>
          <cell r="P48">
            <v>1019</v>
          </cell>
          <cell r="Q48">
            <v>998</v>
          </cell>
          <cell r="R48">
            <v>703</v>
          </cell>
          <cell r="S48">
            <v>682</v>
          </cell>
          <cell r="T48">
            <v>80</v>
          </cell>
          <cell r="U48">
            <v>17</v>
          </cell>
          <cell r="V48"/>
          <cell r="W48"/>
          <cell r="X48"/>
          <cell r="Y48"/>
          <cell r="Z48"/>
          <cell r="AA48"/>
          <cell r="AB48"/>
          <cell r="AC48"/>
          <cell r="AD48"/>
          <cell r="AE48" t="str">
            <v>PIO-01</v>
          </cell>
          <cell r="AF48">
            <v>8</v>
          </cell>
          <cell r="AG48"/>
          <cell r="AH48">
            <v>9</v>
          </cell>
          <cell r="AI48">
            <v>8</v>
          </cell>
          <cell r="AJ48" t="str">
            <v>B1</v>
          </cell>
          <cell r="AK48">
            <v>0</v>
          </cell>
          <cell r="AL48"/>
          <cell r="AM48">
            <v>311</v>
          </cell>
          <cell r="AN48">
            <v>290</v>
          </cell>
          <cell r="AO48">
            <v>269</v>
          </cell>
          <cell r="AP48">
            <v>248</v>
          </cell>
          <cell r="AQ48">
            <v>227</v>
          </cell>
          <cell r="AR48">
            <v>206</v>
          </cell>
          <cell r="AS48">
            <v>185</v>
          </cell>
          <cell r="AT48">
            <v>164</v>
          </cell>
          <cell r="AU48"/>
          <cell r="AV48"/>
          <cell r="AW48"/>
          <cell r="AX48"/>
          <cell r="AY48"/>
          <cell r="AZ48"/>
          <cell r="BA48"/>
          <cell r="BB48"/>
          <cell r="BC48"/>
          <cell r="BD48"/>
          <cell r="BE48"/>
          <cell r="BF48"/>
          <cell r="BG48"/>
          <cell r="BH48"/>
          <cell r="BI48"/>
          <cell r="BJ48"/>
          <cell r="BK48"/>
        </row>
        <row r="49">
          <cell r="L49" t="str">
            <v>PIO-02</v>
          </cell>
          <cell r="M49">
            <v>17</v>
          </cell>
          <cell r="N49"/>
          <cell r="O49">
            <v>6</v>
          </cell>
          <cell r="P49">
            <v>1012</v>
          </cell>
          <cell r="Q49">
            <v>991</v>
          </cell>
          <cell r="R49">
            <v>696</v>
          </cell>
          <cell r="S49">
            <v>675</v>
          </cell>
          <cell r="T49">
            <v>73</v>
          </cell>
          <cell r="U49">
            <v>10</v>
          </cell>
          <cell r="V49"/>
          <cell r="W49"/>
          <cell r="X49"/>
          <cell r="Y49"/>
          <cell r="Z49"/>
          <cell r="AA49"/>
          <cell r="AB49"/>
          <cell r="AC49"/>
          <cell r="AD49"/>
          <cell r="AE49" t="str">
            <v>PIO-02</v>
          </cell>
          <cell r="AF49">
            <v>10</v>
          </cell>
          <cell r="AG49"/>
          <cell r="AH49">
            <v>11</v>
          </cell>
          <cell r="AI49">
            <v>10</v>
          </cell>
          <cell r="AJ49" t="str">
            <v>B2</v>
          </cell>
          <cell r="AK49">
            <v>0</v>
          </cell>
          <cell r="AL49"/>
          <cell r="AM49">
            <v>304</v>
          </cell>
          <cell r="AN49">
            <v>283</v>
          </cell>
          <cell r="AO49">
            <v>262</v>
          </cell>
          <cell r="AP49">
            <v>241</v>
          </cell>
          <cell r="AQ49">
            <v>220</v>
          </cell>
          <cell r="AR49">
            <v>199</v>
          </cell>
          <cell r="AS49">
            <v>178</v>
          </cell>
          <cell r="AT49">
            <v>157</v>
          </cell>
          <cell r="AU49">
            <v>136</v>
          </cell>
          <cell r="AV49">
            <v>115</v>
          </cell>
          <cell r="AW49"/>
          <cell r="AX49"/>
          <cell r="AY49"/>
          <cell r="AZ49"/>
          <cell r="BA49"/>
          <cell r="BB49"/>
          <cell r="BC49"/>
          <cell r="BD49"/>
          <cell r="BE49"/>
          <cell r="BF49"/>
          <cell r="BG49"/>
          <cell r="BH49"/>
          <cell r="BI49"/>
          <cell r="BJ49"/>
          <cell r="BK49"/>
        </row>
        <row r="50">
          <cell r="L50" t="str">
            <v>PIO-03</v>
          </cell>
          <cell r="M50">
            <v>17</v>
          </cell>
          <cell r="N50"/>
          <cell r="O50">
            <v>6</v>
          </cell>
          <cell r="P50">
            <v>1005</v>
          </cell>
          <cell r="Q50">
            <v>710</v>
          </cell>
          <cell r="R50">
            <v>689</v>
          </cell>
          <cell r="S50">
            <v>668</v>
          </cell>
          <cell r="T50">
            <v>24</v>
          </cell>
          <cell r="U50">
            <v>3</v>
          </cell>
          <cell r="V50"/>
          <cell r="W50"/>
          <cell r="X50"/>
          <cell r="Y50"/>
          <cell r="Z50"/>
          <cell r="AA50"/>
          <cell r="AB50"/>
          <cell r="AC50"/>
          <cell r="AD50"/>
          <cell r="AE50" t="str">
            <v>PIO-03</v>
          </cell>
          <cell r="AF50">
            <v>7</v>
          </cell>
          <cell r="AG50"/>
          <cell r="AH50">
            <v>8</v>
          </cell>
          <cell r="AI50">
            <v>7</v>
          </cell>
          <cell r="AJ50" t="str">
            <v>B3</v>
          </cell>
          <cell r="AK50">
            <v>0</v>
          </cell>
          <cell r="AL50"/>
          <cell r="AM50">
            <v>297</v>
          </cell>
          <cell r="AN50">
            <v>255</v>
          </cell>
          <cell r="AO50">
            <v>213</v>
          </cell>
          <cell r="AP50">
            <v>171</v>
          </cell>
          <cell r="AQ50">
            <v>129</v>
          </cell>
          <cell r="AR50">
            <v>108</v>
          </cell>
          <cell r="AS50">
            <v>87</v>
          </cell>
          <cell r="AT50"/>
          <cell r="AU50"/>
          <cell r="AV50"/>
          <cell r="AW50"/>
          <cell r="AX50"/>
          <cell r="AY50"/>
          <cell r="AZ50"/>
          <cell r="BA50"/>
          <cell r="BB50"/>
          <cell r="BC50"/>
          <cell r="BD50"/>
          <cell r="BE50"/>
          <cell r="BF50"/>
          <cell r="BG50"/>
          <cell r="BH50"/>
          <cell r="BI50"/>
          <cell r="BJ50"/>
          <cell r="BK50"/>
        </row>
        <row r="51">
          <cell r="L51" t="str">
            <v>PQR-01</v>
          </cell>
          <cell r="M51">
            <v>5</v>
          </cell>
          <cell r="N51"/>
          <cell r="O51">
            <v>2</v>
          </cell>
          <cell r="P51">
            <v>1015</v>
          </cell>
          <cell r="Q51">
            <v>994</v>
          </cell>
          <cell r="R51"/>
          <cell r="S51"/>
          <cell r="T51"/>
          <cell r="U51"/>
          <cell r="V51"/>
          <cell r="W51"/>
          <cell r="X51"/>
          <cell r="Y51"/>
          <cell r="Z51"/>
          <cell r="AA51"/>
          <cell r="AB51"/>
          <cell r="AC51"/>
          <cell r="AD51"/>
          <cell r="AE51" t="str">
            <v>PQR-01</v>
          </cell>
          <cell r="AF51">
            <v>13</v>
          </cell>
          <cell r="AG51"/>
          <cell r="AH51">
            <v>14</v>
          </cell>
          <cell r="AI51">
            <v>13</v>
          </cell>
          <cell r="AJ51" t="str">
            <v>F1</v>
          </cell>
          <cell r="AK51">
            <v>0</v>
          </cell>
          <cell r="AL51"/>
          <cell r="AM51">
            <v>307</v>
          </cell>
          <cell r="AN51">
            <v>286</v>
          </cell>
          <cell r="AO51">
            <v>265</v>
          </cell>
          <cell r="AP51">
            <v>244</v>
          </cell>
          <cell r="AQ51">
            <v>223</v>
          </cell>
          <cell r="AR51">
            <v>202</v>
          </cell>
          <cell r="AS51">
            <v>181</v>
          </cell>
          <cell r="AT51">
            <v>160</v>
          </cell>
          <cell r="AU51">
            <v>139</v>
          </cell>
          <cell r="AV51">
            <v>118</v>
          </cell>
          <cell r="AW51">
            <v>97</v>
          </cell>
          <cell r="AX51">
            <v>76</v>
          </cell>
          <cell r="AY51">
            <v>55</v>
          </cell>
          <cell r="AZ51"/>
          <cell r="BA51"/>
          <cell r="BB51"/>
          <cell r="BC51"/>
          <cell r="BD51"/>
          <cell r="BE51"/>
          <cell r="BF51"/>
          <cell r="BG51"/>
          <cell r="BH51"/>
          <cell r="BI51"/>
          <cell r="BJ51"/>
          <cell r="BK51"/>
        </row>
        <row r="52">
          <cell r="L52" t="str">
            <v>RCL-01</v>
          </cell>
          <cell r="M52">
            <v>8</v>
          </cell>
          <cell r="N52"/>
          <cell r="O52">
            <v>3</v>
          </cell>
          <cell r="P52">
            <v>701</v>
          </cell>
          <cell r="Q52">
            <v>680</v>
          </cell>
          <cell r="R52">
            <v>15</v>
          </cell>
          <cell r="S52"/>
          <cell r="T52"/>
          <cell r="U52"/>
          <cell r="V52"/>
          <cell r="W52"/>
          <cell r="X52"/>
          <cell r="Y52"/>
          <cell r="Z52"/>
          <cell r="AA52"/>
          <cell r="AB52"/>
          <cell r="AC52"/>
          <cell r="AD52"/>
          <cell r="AE52" t="str">
            <v>RCL-01</v>
          </cell>
          <cell r="AF52">
            <v>12</v>
          </cell>
          <cell r="AG52"/>
          <cell r="AH52">
            <v>13</v>
          </cell>
          <cell r="AI52">
            <v>12</v>
          </cell>
          <cell r="AJ52" t="str">
            <v>D1</v>
          </cell>
          <cell r="AK52">
            <v>0</v>
          </cell>
          <cell r="AL52"/>
          <cell r="AM52">
            <v>309</v>
          </cell>
          <cell r="AN52">
            <v>288</v>
          </cell>
          <cell r="AO52">
            <v>267</v>
          </cell>
          <cell r="AP52">
            <v>246</v>
          </cell>
          <cell r="AQ52">
            <v>225</v>
          </cell>
          <cell r="AR52">
            <v>204</v>
          </cell>
          <cell r="AS52">
            <v>183</v>
          </cell>
          <cell r="AT52">
            <v>162</v>
          </cell>
          <cell r="AU52">
            <v>141</v>
          </cell>
          <cell r="AV52">
            <v>120</v>
          </cell>
          <cell r="AW52">
            <v>99</v>
          </cell>
          <cell r="AX52">
            <v>78</v>
          </cell>
          <cell r="AY52"/>
          <cell r="AZ52"/>
          <cell r="BA52"/>
          <cell r="BB52"/>
          <cell r="BC52"/>
          <cell r="BD52"/>
          <cell r="BE52"/>
          <cell r="BF52"/>
          <cell r="BG52"/>
          <cell r="BH52"/>
          <cell r="BI52"/>
          <cell r="BJ52"/>
          <cell r="BK52"/>
        </row>
        <row r="53">
          <cell r="L53" t="str">
            <v>SAN-01</v>
          </cell>
          <cell r="M53">
            <v>5</v>
          </cell>
          <cell r="N53"/>
          <cell r="O53">
            <v>2</v>
          </cell>
          <cell r="P53">
            <v>1014</v>
          </cell>
          <cell r="Q53">
            <v>993</v>
          </cell>
          <cell r="R53"/>
          <cell r="S53"/>
          <cell r="T53"/>
          <cell r="U53"/>
          <cell r="V53"/>
          <cell r="W53"/>
          <cell r="X53"/>
          <cell r="Y53"/>
          <cell r="Z53"/>
          <cell r="AA53"/>
          <cell r="AB53"/>
          <cell r="AC53"/>
          <cell r="AD53"/>
          <cell r="AE53" t="str">
            <v>SAN-01</v>
          </cell>
          <cell r="AF53">
            <v>4</v>
          </cell>
          <cell r="AG53"/>
          <cell r="AH53">
            <v>5</v>
          </cell>
          <cell r="AI53">
            <v>4</v>
          </cell>
          <cell r="AJ53" t="str">
            <v>G1</v>
          </cell>
          <cell r="AK53">
            <v>0</v>
          </cell>
          <cell r="AL53"/>
          <cell r="AM53">
            <v>306</v>
          </cell>
          <cell r="AN53">
            <v>285</v>
          </cell>
          <cell r="AO53">
            <v>264</v>
          </cell>
          <cell r="AP53">
            <v>243</v>
          </cell>
          <cell r="AQ53"/>
          <cell r="AR53"/>
          <cell r="AS53"/>
          <cell r="AT53"/>
          <cell r="AU53"/>
          <cell r="AV53"/>
          <cell r="AW53"/>
          <cell r="AX53"/>
          <cell r="AY53"/>
          <cell r="AZ53"/>
          <cell r="BA53"/>
          <cell r="BB53"/>
          <cell r="BC53"/>
          <cell r="BD53"/>
          <cell r="BE53"/>
          <cell r="BF53"/>
          <cell r="BG53"/>
          <cell r="BH53"/>
          <cell r="BI53"/>
          <cell r="BJ53"/>
          <cell r="BK53"/>
        </row>
        <row r="54">
          <cell r="L54" t="str">
            <v>SAN-02</v>
          </cell>
          <cell r="M54">
            <v>11</v>
          </cell>
          <cell r="N54"/>
          <cell r="O54">
            <v>4</v>
          </cell>
          <cell r="P54">
            <v>1007</v>
          </cell>
          <cell r="Q54">
            <v>47</v>
          </cell>
          <cell r="R54">
            <v>26</v>
          </cell>
          <cell r="S54">
            <v>5</v>
          </cell>
          <cell r="T54"/>
          <cell r="U54"/>
          <cell r="V54"/>
          <cell r="W54"/>
          <cell r="X54"/>
          <cell r="Y54"/>
          <cell r="Z54"/>
          <cell r="AA54"/>
          <cell r="AB54"/>
          <cell r="AC54"/>
          <cell r="AD54"/>
          <cell r="AE54" t="str">
            <v>SAN-02</v>
          </cell>
          <cell r="AF54">
            <v>10</v>
          </cell>
          <cell r="AG54"/>
          <cell r="AH54">
            <v>11</v>
          </cell>
          <cell r="AI54">
            <v>10</v>
          </cell>
          <cell r="AJ54" t="str">
            <v>G2</v>
          </cell>
          <cell r="AK54">
            <v>0</v>
          </cell>
          <cell r="AL54"/>
          <cell r="AM54">
            <v>299</v>
          </cell>
          <cell r="AN54">
            <v>278</v>
          </cell>
          <cell r="AO54">
            <v>257</v>
          </cell>
          <cell r="AP54">
            <v>236</v>
          </cell>
          <cell r="AQ54">
            <v>215</v>
          </cell>
          <cell r="AR54">
            <v>194</v>
          </cell>
          <cell r="AS54">
            <v>173</v>
          </cell>
          <cell r="AT54">
            <v>152</v>
          </cell>
          <cell r="AU54">
            <v>131</v>
          </cell>
          <cell r="AV54">
            <v>110</v>
          </cell>
          <cell r="AW54"/>
          <cell r="AX54"/>
          <cell r="AY54"/>
          <cell r="AZ54"/>
          <cell r="BA54"/>
          <cell r="BB54"/>
          <cell r="BC54"/>
          <cell r="BD54"/>
          <cell r="BE54"/>
          <cell r="BF54"/>
          <cell r="BG54"/>
          <cell r="BH54"/>
          <cell r="BI54"/>
          <cell r="BJ54"/>
          <cell r="BK54"/>
        </row>
        <row r="55">
          <cell r="L55" t="str">
            <v>SAN-03</v>
          </cell>
          <cell r="M55">
            <v>8</v>
          </cell>
          <cell r="N55"/>
          <cell r="O55">
            <v>3</v>
          </cell>
          <cell r="P55">
            <v>684</v>
          </cell>
          <cell r="Q55">
            <v>40</v>
          </cell>
          <cell r="R55">
            <v>19</v>
          </cell>
          <cell r="S55"/>
          <cell r="T55"/>
          <cell r="U55"/>
          <cell r="V55"/>
          <cell r="W55"/>
          <cell r="X55"/>
          <cell r="Y55"/>
          <cell r="Z55"/>
          <cell r="AA55"/>
          <cell r="AB55"/>
          <cell r="AC55"/>
          <cell r="AD55"/>
          <cell r="AE55" t="str">
            <v>SAN-03</v>
          </cell>
          <cell r="AF55">
            <v>7</v>
          </cell>
          <cell r="AG55"/>
          <cell r="AH55">
            <v>8</v>
          </cell>
          <cell r="AI55">
            <v>7</v>
          </cell>
          <cell r="AJ55" t="str">
            <v>G3</v>
          </cell>
          <cell r="AK55">
            <v>0</v>
          </cell>
          <cell r="AL55"/>
          <cell r="AM55">
            <v>292</v>
          </cell>
          <cell r="AN55">
            <v>271</v>
          </cell>
          <cell r="AO55">
            <v>250</v>
          </cell>
          <cell r="AP55">
            <v>229</v>
          </cell>
          <cell r="AQ55">
            <v>208</v>
          </cell>
          <cell r="AR55">
            <v>187</v>
          </cell>
          <cell r="AS55">
            <v>166</v>
          </cell>
          <cell r="AT55"/>
          <cell r="AU55"/>
          <cell r="AV55"/>
          <cell r="AW55"/>
          <cell r="AX55"/>
          <cell r="AY55"/>
          <cell r="AZ55"/>
          <cell r="BA55"/>
          <cell r="BB55"/>
          <cell r="BC55"/>
          <cell r="BD55"/>
          <cell r="BE55"/>
          <cell r="BF55"/>
          <cell r="BG55"/>
          <cell r="BH55"/>
          <cell r="BI55"/>
          <cell r="BJ55"/>
          <cell r="BK55"/>
        </row>
        <row r="56">
          <cell r="L56" t="str">
            <v>SFR-01</v>
          </cell>
          <cell r="M56">
            <v>8</v>
          </cell>
          <cell r="N56"/>
          <cell r="O56">
            <v>3</v>
          </cell>
          <cell r="P56">
            <v>703</v>
          </cell>
          <cell r="Q56">
            <v>38</v>
          </cell>
          <cell r="R56">
            <v>17</v>
          </cell>
          <cell r="S56"/>
          <cell r="T56"/>
          <cell r="U56"/>
          <cell r="V56"/>
          <cell r="W56"/>
          <cell r="X56"/>
          <cell r="Y56"/>
          <cell r="Z56"/>
          <cell r="AA56"/>
          <cell r="AB56"/>
          <cell r="AC56"/>
          <cell r="AD56"/>
          <cell r="AE56" t="str">
            <v>SFR-01</v>
          </cell>
          <cell r="AF56">
            <v>9</v>
          </cell>
          <cell r="AG56"/>
          <cell r="AH56">
            <v>10</v>
          </cell>
          <cell r="AI56">
            <v>9</v>
          </cell>
          <cell r="AJ56" t="str">
            <v>B1</v>
          </cell>
          <cell r="AK56">
            <v>0</v>
          </cell>
          <cell r="AL56"/>
          <cell r="AM56">
            <v>311</v>
          </cell>
          <cell r="AN56">
            <v>290</v>
          </cell>
          <cell r="AO56">
            <v>269</v>
          </cell>
          <cell r="AP56">
            <v>248</v>
          </cell>
          <cell r="AQ56">
            <v>227</v>
          </cell>
          <cell r="AR56">
            <v>206</v>
          </cell>
          <cell r="AS56">
            <v>185</v>
          </cell>
          <cell r="AT56">
            <v>164</v>
          </cell>
          <cell r="AU56">
            <v>143</v>
          </cell>
          <cell r="AV56"/>
          <cell r="AW56"/>
          <cell r="AX56"/>
          <cell r="AY56"/>
          <cell r="AZ56"/>
          <cell r="BA56"/>
          <cell r="BB56"/>
          <cell r="BC56"/>
          <cell r="BD56"/>
          <cell r="BE56"/>
          <cell r="BF56"/>
          <cell r="BG56"/>
          <cell r="BH56"/>
          <cell r="BI56"/>
          <cell r="BJ56"/>
          <cell r="BK56"/>
        </row>
        <row r="57">
          <cell r="L57" t="str">
            <v>SFR-02</v>
          </cell>
          <cell r="M57">
            <v>17</v>
          </cell>
          <cell r="N57"/>
          <cell r="O57">
            <v>6</v>
          </cell>
          <cell r="P57">
            <v>1012</v>
          </cell>
          <cell r="Q57">
            <v>991</v>
          </cell>
          <cell r="R57">
            <v>696</v>
          </cell>
          <cell r="S57">
            <v>675</v>
          </cell>
          <cell r="T57">
            <v>31</v>
          </cell>
          <cell r="U57">
            <v>10</v>
          </cell>
          <cell r="V57"/>
          <cell r="W57"/>
          <cell r="X57"/>
          <cell r="Y57"/>
          <cell r="Z57"/>
          <cell r="AA57"/>
          <cell r="AB57"/>
          <cell r="AC57"/>
          <cell r="AD57"/>
          <cell r="AE57" t="str">
            <v>SFR-02</v>
          </cell>
          <cell r="AF57">
            <v>9</v>
          </cell>
          <cell r="AG57"/>
          <cell r="AH57">
            <v>10</v>
          </cell>
          <cell r="AI57">
            <v>9</v>
          </cell>
          <cell r="AJ57" t="str">
            <v>B2</v>
          </cell>
          <cell r="AK57">
            <v>0</v>
          </cell>
          <cell r="AL57"/>
          <cell r="AM57">
            <v>304</v>
          </cell>
          <cell r="AN57">
            <v>283</v>
          </cell>
          <cell r="AO57">
            <v>262</v>
          </cell>
          <cell r="AP57">
            <v>241</v>
          </cell>
          <cell r="AQ57">
            <v>220</v>
          </cell>
          <cell r="AR57">
            <v>199</v>
          </cell>
          <cell r="AS57">
            <v>178</v>
          </cell>
          <cell r="AT57">
            <v>157</v>
          </cell>
          <cell r="AU57">
            <v>136</v>
          </cell>
          <cell r="AV57"/>
          <cell r="AW57"/>
          <cell r="AX57"/>
          <cell r="AY57"/>
          <cell r="AZ57"/>
          <cell r="BA57"/>
          <cell r="BB57"/>
          <cell r="BC57"/>
          <cell r="BD57"/>
          <cell r="BE57"/>
          <cell r="BF57"/>
          <cell r="BG57"/>
          <cell r="BH57"/>
          <cell r="BI57"/>
          <cell r="BJ57"/>
          <cell r="BK57"/>
        </row>
        <row r="58">
          <cell r="L58" t="str">
            <v>SFR-03</v>
          </cell>
          <cell r="M58">
            <v>11</v>
          </cell>
          <cell r="N58" t="str">
            <v>erro</v>
          </cell>
          <cell r="O58">
            <v>4</v>
          </cell>
          <cell r="P58">
            <v>689</v>
          </cell>
          <cell r="Q58">
            <v>668</v>
          </cell>
          <cell r="R58" t="e">
            <v>#NUM!</v>
          </cell>
          <cell r="S58" t="e">
            <v>#NUM!</v>
          </cell>
          <cell r="T58"/>
          <cell r="U58"/>
          <cell r="V58"/>
          <cell r="W58"/>
          <cell r="X58"/>
          <cell r="Y58"/>
          <cell r="Z58"/>
          <cell r="AA58"/>
          <cell r="AB58"/>
          <cell r="AC58"/>
          <cell r="AD58"/>
          <cell r="AE58" t="str">
            <v>SFR-03</v>
          </cell>
          <cell r="AF58">
            <v>11</v>
          </cell>
          <cell r="AG58"/>
          <cell r="AH58">
            <v>12</v>
          </cell>
          <cell r="AI58">
            <v>9</v>
          </cell>
          <cell r="AJ58" t="str">
            <v>B3</v>
          </cell>
          <cell r="AK58">
            <v>2</v>
          </cell>
          <cell r="AL58" t="str">
            <v>F2</v>
          </cell>
          <cell r="AM58">
            <v>297</v>
          </cell>
          <cell r="AN58">
            <v>276</v>
          </cell>
          <cell r="AO58">
            <v>255</v>
          </cell>
          <cell r="AP58">
            <v>234</v>
          </cell>
          <cell r="AQ58">
            <v>213</v>
          </cell>
          <cell r="AR58">
            <v>192</v>
          </cell>
          <cell r="AS58">
            <v>171</v>
          </cell>
          <cell r="AT58">
            <v>150</v>
          </cell>
          <cell r="AU58">
            <v>129</v>
          </cell>
          <cell r="AV58">
            <v>216</v>
          </cell>
          <cell r="AW58">
            <v>195</v>
          </cell>
          <cell r="AX58"/>
          <cell r="AY58"/>
          <cell r="AZ58"/>
          <cell r="BA58"/>
          <cell r="BB58"/>
          <cell r="BC58"/>
          <cell r="BD58"/>
          <cell r="BE58"/>
          <cell r="BF58"/>
          <cell r="BG58"/>
          <cell r="BH58"/>
          <cell r="BI58"/>
          <cell r="BJ58"/>
          <cell r="BK58"/>
        </row>
        <row r="59">
          <cell r="L59" t="str">
            <v>SJO-01</v>
          </cell>
          <cell r="M59">
            <v>11</v>
          </cell>
          <cell r="N59"/>
          <cell r="O59">
            <v>4</v>
          </cell>
          <cell r="P59">
            <v>1018</v>
          </cell>
          <cell r="Q59">
            <v>997</v>
          </cell>
          <cell r="R59">
            <v>702</v>
          </cell>
          <cell r="S59">
            <v>681</v>
          </cell>
          <cell r="T59"/>
          <cell r="U59"/>
          <cell r="V59"/>
          <cell r="W59"/>
          <cell r="X59"/>
          <cell r="Y59"/>
          <cell r="Z59"/>
          <cell r="AA59"/>
          <cell r="AB59"/>
          <cell r="AC59"/>
          <cell r="AD59"/>
          <cell r="AE59" t="str">
            <v>SJO-01</v>
          </cell>
          <cell r="AF59">
            <v>7</v>
          </cell>
          <cell r="AG59"/>
          <cell r="AH59">
            <v>8</v>
          </cell>
          <cell r="AI59">
            <v>7</v>
          </cell>
          <cell r="AJ59" t="str">
            <v>C1</v>
          </cell>
          <cell r="AK59">
            <v>0</v>
          </cell>
          <cell r="AL59"/>
          <cell r="AM59">
            <v>310</v>
          </cell>
          <cell r="AN59">
            <v>289</v>
          </cell>
          <cell r="AO59">
            <v>268</v>
          </cell>
          <cell r="AP59">
            <v>247</v>
          </cell>
          <cell r="AQ59">
            <v>226</v>
          </cell>
          <cell r="AR59">
            <v>184</v>
          </cell>
          <cell r="AS59">
            <v>142</v>
          </cell>
          <cell r="AT59"/>
          <cell r="AU59"/>
          <cell r="AV59"/>
          <cell r="AW59"/>
          <cell r="AX59"/>
          <cell r="AY59"/>
          <cell r="AZ59"/>
          <cell r="BA59"/>
          <cell r="BB59"/>
          <cell r="BC59"/>
          <cell r="BD59"/>
          <cell r="BE59"/>
          <cell r="BF59"/>
          <cell r="BG59"/>
          <cell r="BH59"/>
          <cell r="BI59"/>
          <cell r="BJ59"/>
          <cell r="BK59"/>
        </row>
        <row r="60">
          <cell r="L60" t="str">
            <v>SJO-02</v>
          </cell>
          <cell r="M60">
            <v>17</v>
          </cell>
          <cell r="N60"/>
          <cell r="O60">
            <v>6</v>
          </cell>
          <cell r="P60">
            <v>716</v>
          </cell>
          <cell r="Q60">
            <v>695</v>
          </cell>
          <cell r="R60">
            <v>674</v>
          </cell>
          <cell r="S60">
            <v>135</v>
          </cell>
          <cell r="T60">
            <v>30</v>
          </cell>
          <cell r="U60">
            <v>9</v>
          </cell>
          <cell r="V60"/>
          <cell r="W60"/>
          <cell r="X60"/>
          <cell r="Y60"/>
          <cell r="Z60"/>
          <cell r="AA60"/>
          <cell r="AB60"/>
          <cell r="AC60"/>
          <cell r="AD60"/>
          <cell r="AE60" t="str">
            <v>SJO-02</v>
          </cell>
          <cell r="AF60">
            <v>7</v>
          </cell>
          <cell r="AG60"/>
          <cell r="AH60">
            <v>8</v>
          </cell>
          <cell r="AI60">
            <v>7</v>
          </cell>
          <cell r="AJ60" t="str">
            <v>C2</v>
          </cell>
          <cell r="AK60">
            <v>0</v>
          </cell>
          <cell r="AL60"/>
          <cell r="AM60">
            <v>303</v>
          </cell>
          <cell r="AN60">
            <v>282</v>
          </cell>
          <cell r="AO60">
            <v>261</v>
          </cell>
          <cell r="AP60">
            <v>240</v>
          </cell>
          <cell r="AQ60">
            <v>219</v>
          </cell>
          <cell r="AR60">
            <v>198</v>
          </cell>
          <cell r="AS60">
            <v>177</v>
          </cell>
          <cell r="AT60"/>
          <cell r="AU60"/>
          <cell r="AV60"/>
          <cell r="AW60"/>
          <cell r="AX60"/>
          <cell r="AY60"/>
          <cell r="AZ60"/>
          <cell r="BA60"/>
          <cell r="BB60"/>
          <cell r="BC60"/>
          <cell r="BD60"/>
          <cell r="BE60"/>
          <cell r="BF60"/>
          <cell r="BG60"/>
          <cell r="BH60"/>
          <cell r="BI60"/>
          <cell r="BJ60"/>
          <cell r="BK60"/>
        </row>
        <row r="61">
          <cell r="L61" t="str">
            <v>SJO-03</v>
          </cell>
          <cell r="M61">
            <v>14</v>
          </cell>
          <cell r="N61"/>
          <cell r="O61">
            <v>5</v>
          </cell>
          <cell r="P61">
            <v>1004</v>
          </cell>
          <cell r="Q61">
            <v>709</v>
          </cell>
          <cell r="R61">
            <v>688</v>
          </cell>
          <cell r="S61">
            <v>667</v>
          </cell>
          <cell r="T61">
            <v>2</v>
          </cell>
          <cell r="U61"/>
          <cell r="V61"/>
          <cell r="W61"/>
          <cell r="X61"/>
          <cell r="Y61"/>
          <cell r="Z61"/>
          <cell r="AA61"/>
          <cell r="AB61"/>
          <cell r="AC61"/>
          <cell r="AD61"/>
          <cell r="AE61" t="str">
            <v>SJO-03</v>
          </cell>
          <cell r="AF61">
            <v>11</v>
          </cell>
          <cell r="AG61"/>
          <cell r="AH61">
            <v>12</v>
          </cell>
          <cell r="AI61">
            <v>11</v>
          </cell>
          <cell r="AJ61" t="str">
            <v>C3</v>
          </cell>
          <cell r="AK61">
            <v>0</v>
          </cell>
          <cell r="AL61"/>
          <cell r="AM61">
            <v>296</v>
          </cell>
          <cell r="AN61">
            <v>275</v>
          </cell>
          <cell r="AO61">
            <v>254</v>
          </cell>
          <cell r="AP61">
            <v>233</v>
          </cell>
          <cell r="AQ61">
            <v>212</v>
          </cell>
          <cell r="AR61">
            <v>191</v>
          </cell>
          <cell r="AS61">
            <v>170</v>
          </cell>
          <cell r="AT61">
            <v>149</v>
          </cell>
          <cell r="AU61">
            <v>128</v>
          </cell>
          <cell r="AV61">
            <v>107</v>
          </cell>
          <cell r="AW61">
            <v>86</v>
          </cell>
          <cell r="AX61"/>
          <cell r="AY61"/>
          <cell r="AZ61"/>
          <cell r="BA61"/>
          <cell r="BB61"/>
          <cell r="BC61"/>
          <cell r="BD61"/>
          <cell r="BE61"/>
          <cell r="BF61"/>
          <cell r="BG61"/>
          <cell r="BH61"/>
          <cell r="BI61"/>
          <cell r="BJ61"/>
          <cell r="BK61"/>
        </row>
        <row r="62">
          <cell r="L62" t="str">
            <v>SLZ-01</v>
          </cell>
          <cell r="M62">
            <v>5</v>
          </cell>
          <cell r="N62"/>
          <cell r="O62">
            <v>2</v>
          </cell>
          <cell r="P62">
            <v>1020</v>
          </cell>
          <cell r="Q62">
            <v>999</v>
          </cell>
          <cell r="R62"/>
          <cell r="S62"/>
          <cell r="T62"/>
          <cell r="U62"/>
          <cell r="V62"/>
          <cell r="W62"/>
          <cell r="X62"/>
          <cell r="Y62"/>
          <cell r="Z62"/>
          <cell r="AA62"/>
          <cell r="AB62"/>
          <cell r="AC62"/>
          <cell r="AD62"/>
          <cell r="AE62" t="str">
            <v>SLZ-01</v>
          </cell>
          <cell r="AF62">
            <v>11</v>
          </cell>
          <cell r="AG62"/>
          <cell r="AH62">
            <v>12</v>
          </cell>
          <cell r="AI62">
            <v>11</v>
          </cell>
          <cell r="AJ62" t="str">
            <v>A1</v>
          </cell>
          <cell r="AK62">
            <v>0</v>
          </cell>
          <cell r="AL62"/>
          <cell r="AM62">
            <v>312</v>
          </cell>
          <cell r="AN62">
            <v>291</v>
          </cell>
          <cell r="AO62">
            <v>270</v>
          </cell>
          <cell r="AP62">
            <v>249</v>
          </cell>
          <cell r="AQ62">
            <v>228</v>
          </cell>
          <cell r="AR62">
            <v>207</v>
          </cell>
          <cell r="AS62">
            <v>186</v>
          </cell>
          <cell r="AT62">
            <v>165</v>
          </cell>
          <cell r="AU62">
            <v>144</v>
          </cell>
          <cell r="AV62">
            <v>123</v>
          </cell>
          <cell r="AW62">
            <v>102</v>
          </cell>
          <cell r="AX62"/>
          <cell r="AY62"/>
          <cell r="AZ62"/>
          <cell r="BA62"/>
          <cell r="BB62"/>
          <cell r="BC62"/>
          <cell r="BD62"/>
          <cell r="BE62"/>
          <cell r="BF62"/>
          <cell r="BG62"/>
          <cell r="BH62"/>
          <cell r="BI62"/>
          <cell r="BJ62"/>
          <cell r="BK62"/>
        </row>
        <row r="63">
          <cell r="L63" t="str">
            <v>SMO-01</v>
          </cell>
          <cell r="M63">
            <v>11</v>
          </cell>
          <cell r="N63"/>
          <cell r="O63">
            <v>4</v>
          </cell>
          <cell r="P63">
            <v>1020</v>
          </cell>
          <cell r="Q63">
            <v>999</v>
          </cell>
          <cell r="R63">
            <v>704</v>
          </cell>
          <cell r="S63">
            <v>683</v>
          </cell>
          <cell r="T63"/>
          <cell r="U63"/>
          <cell r="V63"/>
          <cell r="W63"/>
          <cell r="X63"/>
          <cell r="Y63"/>
          <cell r="Z63"/>
          <cell r="AA63"/>
          <cell r="AB63"/>
          <cell r="AC63"/>
          <cell r="AD63"/>
          <cell r="AE63" t="str">
            <v>SMO-01</v>
          </cell>
          <cell r="AF63">
            <v>6</v>
          </cell>
          <cell r="AG63"/>
          <cell r="AH63">
            <v>7</v>
          </cell>
          <cell r="AI63">
            <v>6</v>
          </cell>
          <cell r="AJ63" t="str">
            <v>A1</v>
          </cell>
          <cell r="AK63">
            <v>0</v>
          </cell>
          <cell r="AL63"/>
          <cell r="AM63">
            <v>312</v>
          </cell>
          <cell r="AN63">
            <v>291</v>
          </cell>
          <cell r="AO63">
            <v>270</v>
          </cell>
          <cell r="AP63">
            <v>249</v>
          </cell>
          <cell r="AQ63">
            <v>228</v>
          </cell>
          <cell r="AR63">
            <v>207</v>
          </cell>
          <cell r="AS63"/>
          <cell r="AT63"/>
          <cell r="AU63"/>
          <cell r="AV63"/>
          <cell r="AW63"/>
          <cell r="AX63"/>
          <cell r="AY63"/>
          <cell r="AZ63"/>
          <cell r="BA63"/>
          <cell r="BB63"/>
          <cell r="BC63"/>
          <cell r="BD63"/>
          <cell r="BE63"/>
          <cell r="BF63"/>
          <cell r="BG63"/>
          <cell r="BH63"/>
          <cell r="BI63"/>
          <cell r="BJ63"/>
          <cell r="BK63"/>
        </row>
        <row r="64">
          <cell r="L64" t="str">
            <v>SMO-02</v>
          </cell>
          <cell r="M64">
            <v>14</v>
          </cell>
          <cell r="N64"/>
          <cell r="O64">
            <v>5</v>
          </cell>
          <cell r="P64">
            <v>1006</v>
          </cell>
          <cell r="Q64">
            <v>711</v>
          </cell>
          <cell r="R64">
            <v>690</v>
          </cell>
          <cell r="S64">
            <v>669</v>
          </cell>
          <cell r="T64">
            <v>4</v>
          </cell>
          <cell r="U64"/>
          <cell r="V64"/>
          <cell r="W64"/>
          <cell r="X64"/>
          <cell r="Y64"/>
          <cell r="Z64"/>
          <cell r="AA64"/>
          <cell r="AB64"/>
          <cell r="AC64"/>
          <cell r="AD64"/>
          <cell r="AE64" t="str">
            <v>SMO-02</v>
          </cell>
          <cell r="AF64">
            <v>9</v>
          </cell>
          <cell r="AG64"/>
          <cell r="AH64">
            <v>10</v>
          </cell>
          <cell r="AI64">
            <v>9</v>
          </cell>
          <cell r="AJ64" t="str">
            <v>A3</v>
          </cell>
          <cell r="AK64">
            <v>0</v>
          </cell>
          <cell r="AL64"/>
          <cell r="AM64">
            <v>298</v>
          </cell>
          <cell r="AN64">
            <v>277</v>
          </cell>
          <cell r="AO64">
            <v>256</v>
          </cell>
          <cell r="AP64">
            <v>235</v>
          </cell>
          <cell r="AQ64">
            <v>214</v>
          </cell>
          <cell r="AR64">
            <v>193</v>
          </cell>
          <cell r="AS64">
            <v>172</v>
          </cell>
          <cell r="AT64">
            <v>151</v>
          </cell>
          <cell r="AU64">
            <v>130</v>
          </cell>
          <cell r="AV64"/>
          <cell r="AW64"/>
          <cell r="AX64"/>
          <cell r="AY64"/>
          <cell r="AZ64"/>
          <cell r="BA64"/>
          <cell r="BB64"/>
          <cell r="BC64"/>
          <cell r="BD64"/>
          <cell r="BE64"/>
          <cell r="BF64"/>
          <cell r="BG64"/>
          <cell r="BH64"/>
          <cell r="BI64"/>
          <cell r="BJ64"/>
          <cell r="BK64"/>
        </row>
        <row r="65">
          <cell r="L65" t="str">
            <v>SMO-03</v>
          </cell>
          <cell r="M65">
            <v>17</v>
          </cell>
          <cell r="N65"/>
          <cell r="O65">
            <v>6</v>
          </cell>
          <cell r="P65">
            <v>992</v>
          </cell>
          <cell r="Q65">
            <v>697</v>
          </cell>
          <cell r="R65">
            <v>676</v>
          </cell>
          <cell r="S65">
            <v>53</v>
          </cell>
          <cell r="T65">
            <v>32</v>
          </cell>
          <cell r="U65">
            <v>11</v>
          </cell>
          <cell r="V65"/>
          <cell r="W65"/>
          <cell r="X65"/>
          <cell r="Y65"/>
          <cell r="Z65"/>
          <cell r="AA65"/>
          <cell r="AB65"/>
          <cell r="AC65"/>
          <cell r="AD65"/>
          <cell r="AE65" t="str">
            <v>SMO-03</v>
          </cell>
          <cell r="AF65">
            <v>9</v>
          </cell>
          <cell r="AG65"/>
          <cell r="AH65">
            <v>10</v>
          </cell>
          <cell r="AI65">
            <v>9</v>
          </cell>
          <cell r="AJ65" t="str">
            <v>A2</v>
          </cell>
          <cell r="AK65">
            <v>0</v>
          </cell>
          <cell r="AL65"/>
          <cell r="AM65">
            <v>305</v>
          </cell>
          <cell r="AN65">
            <v>284</v>
          </cell>
          <cell r="AO65">
            <v>263</v>
          </cell>
          <cell r="AP65">
            <v>242</v>
          </cell>
          <cell r="AQ65">
            <v>221</v>
          </cell>
          <cell r="AR65">
            <v>200</v>
          </cell>
          <cell r="AS65">
            <v>179</v>
          </cell>
          <cell r="AT65">
            <v>158</v>
          </cell>
          <cell r="AU65">
            <v>137</v>
          </cell>
          <cell r="AV65"/>
          <cell r="AW65"/>
          <cell r="AX65"/>
          <cell r="AY65"/>
          <cell r="AZ65"/>
          <cell r="BA65"/>
          <cell r="BB65"/>
          <cell r="BC65"/>
          <cell r="BD65"/>
          <cell r="BE65"/>
          <cell r="BF65"/>
          <cell r="BG65"/>
          <cell r="BH65"/>
          <cell r="BI65"/>
          <cell r="BJ65"/>
          <cell r="BK65"/>
        </row>
        <row r="66">
          <cell r="L66" t="str">
            <v>SNV-01</v>
          </cell>
          <cell r="M66">
            <v>14</v>
          </cell>
          <cell r="N66"/>
          <cell r="O66">
            <v>5</v>
          </cell>
          <cell r="P66">
            <v>1014</v>
          </cell>
          <cell r="Q66">
            <v>993</v>
          </cell>
          <cell r="R66">
            <v>698</v>
          </cell>
          <cell r="S66">
            <v>677</v>
          </cell>
          <cell r="T66">
            <v>12</v>
          </cell>
          <cell r="U66"/>
          <cell r="V66"/>
          <cell r="W66"/>
          <cell r="X66"/>
          <cell r="Y66"/>
          <cell r="Z66"/>
          <cell r="AA66"/>
          <cell r="AB66"/>
          <cell r="AC66"/>
          <cell r="AD66"/>
          <cell r="AE66" t="str">
            <v>SNV-01</v>
          </cell>
          <cell r="AF66">
            <v>7</v>
          </cell>
          <cell r="AG66"/>
          <cell r="AH66">
            <v>8</v>
          </cell>
          <cell r="AI66">
            <v>7</v>
          </cell>
          <cell r="AJ66" t="str">
            <v>G1</v>
          </cell>
          <cell r="AK66">
            <v>0</v>
          </cell>
          <cell r="AL66"/>
          <cell r="AM66">
            <v>306</v>
          </cell>
          <cell r="AN66">
            <v>285</v>
          </cell>
          <cell r="AO66">
            <v>264</v>
          </cell>
          <cell r="AP66">
            <v>243</v>
          </cell>
          <cell r="AQ66">
            <v>222</v>
          </cell>
          <cell r="AR66">
            <v>201</v>
          </cell>
          <cell r="AS66">
            <v>180</v>
          </cell>
          <cell r="AT66"/>
          <cell r="AU66"/>
          <cell r="AV66"/>
          <cell r="AW66"/>
          <cell r="AX66"/>
          <cell r="AY66"/>
          <cell r="AZ66"/>
          <cell r="BA66"/>
          <cell r="BB66"/>
          <cell r="BC66"/>
          <cell r="BD66"/>
          <cell r="BE66"/>
          <cell r="BF66"/>
          <cell r="BG66"/>
          <cell r="BH66"/>
          <cell r="BI66"/>
          <cell r="BJ66"/>
          <cell r="BK66"/>
        </row>
        <row r="67">
          <cell r="L67" t="str">
            <v>SNV-02</v>
          </cell>
          <cell r="M67">
            <v>17</v>
          </cell>
          <cell r="N67"/>
          <cell r="O67">
            <v>6</v>
          </cell>
          <cell r="P67">
            <v>1007</v>
          </cell>
          <cell r="Q67">
            <v>712</v>
          </cell>
          <cell r="R67">
            <v>691</v>
          </cell>
          <cell r="S67">
            <v>670</v>
          </cell>
          <cell r="T67">
            <v>68</v>
          </cell>
          <cell r="U67">
            <v>5</v>
          </cell>
          <cell r="V67"/>
          <cell r="W67"/>
          <cell r="X67"/>
          <cell r="Y67"/>
          <cell r="Z67"/>
          <cell r="AA67"/>
          <cell r="AB67"/>
          <cell r="AC67"/>
          <cell r="AD67"/>
          <cell r="AE67" t="str">
            <v>SNV-02</v>
          </cell>
          <cell r="AF67">
            <v>7</v>
          </cell>
          <cell r="AG67"/>
          <cell r="AH67">
            <v>8</v>
          </cell>
          <cell r="AI67">
            <v>7</v>
          </cell>
          <cell r="AJ67" t="str">
            <v>G2</v>
          </cell>
          <cell r="AK67">
            <v>0</v>
          </cell>
          <cell r="AL67"/>
          <cell r="AM67">
            <v>299</v>
          </cell>
          <cell r="AN67">
            <v>278</v>
          </cell>
          <cell r="AO67">
            <v>257</v>
          </cell>
          <cell r="AP67">
            <v>236</v>
          </cell>
          <cell r="AQ67">
            <v>215</v>
          </cell>
          <cell r="AR67">
            <v>194</v>
          </cell>
          <cell r="AS67">
            <v>173</v>
          </cell>
          <cell r="AT67"/>
          <cell r="AU67"/>
          <cell r="AV67"/>
          <cell r="AW67"/>
          <cell r="AX67"/>
          <cell r="AY67"/>
          <cell r="AZ67"/>
          <cell r="BA67"/>
          <cell r="BB67"/>
          <cell r="BC67"/>
          <cell r="BD67"/>
          <cell r="BE67"/>
          <cell r="BF67"/>
          <cell r="BG67"/>
          <cell r="BH67"/>
          <cell r="BI67"/>
          <cell r="BJ67"/>
          <cell r="BK67"/>
        </row>
        <row r="68">
          <cell r="L68" t="str">
            <v>SNV-03</v>
          </cell>
          <cell r="M68">
            <v>23</v>
          </cell>
          <cell r="N68"/>
          <cell r="O68">
            <v>8</v>
          </cell>
          <cell r="P68">
            <v>1021</v>
          </cell>
          <cell r="Q68">
            <v>1000</v>
          </cell>
          <cell r="R68">
            <v>705</v>
          </cell>
          <cell r="S68">
            <v>684</v>
          </cell>
          <cell r="T68">
            <v>82</v>
          </cell>
          <cell r="U68">
            <v>61</v>
          </cell>
          <cell r="V68">
            <v>40</v>
          </cell>
          <cell r="W68">
            <v>19</v>
          </cell>
          <cell r="X68"/>
          <cell r="Y68"/>
          <cell r="Z68"/>
          <cell r="AA68"/>
          <cell r="AB68"/>
          <cell r="AC68"/>
          <cell r="AD68"/>
          <cell r="AE68" t="str">
            <v>SNV-03</v>
          </cell>
          <cell r="AF68">
            <v>7</v>
          </cell>
          <cell r="AG68"/>
          <cell r="AH68">
            <v>8</v>
          </cell>
          <cell r="AI68">
            <v>7</v>
          </cell>
          <cell r="AJ68" t="str">
            <v>G3</v>
          </cell>
          <cell r="AK68">
            <v>0</v>
          </cell>
          <cell r="AL68"/>
          <cell r="AM68">
            <v>292</v>
          </cell>
          <cell r="AN68">
            <v>271</v>
          </cell>
          <cell r="AO68">
            <v>250</v>
          </cell>
          <cell r="AP68">
            <v>229</v>
          </cell>
          <cell r="AQ68">
            <v>208</v>
          </cell>
          <cell r="AR68">
            <v>187</v>
          </cell>
          <cell r="AS68">
            <v>166</v>
          </cell>
          <cell r="AT68"/>
          <cell r="AU68"/>
          <cell r="AV68"/>
          <cell r="AW68"/>
          <cell r="AX68"/>
          <cell r="AY68"/>
          <cell r="AZ68"/>
          <cell r="BA68"/>
          <cell r="BB68"/>
          <cell r="BC68"/>
          <cell r="BD68"/>
          <cell r="BE68"/>
          <cell r="BF68"/>
          <cell r="BG68"/>
          <cell r="BH68"/>
          <cell r="BI68"/>
          <cell r="BJ68"/>
          <cell r="BK68"/>
        </row>
        <row r="69">
          <cell r="L69" t="str">
            <v>TRP-01</v>
          </cell>
          <cell r="M69">
            <v>11</v>
          </cell>
          <cell r="N69"/>
          <cell r="O69">
            <v>4</v>
          </cell>
          <cell r="P69">
            <v>79</v>
          </cell>
          <cell r="Q69">
            <v>58</v>
          </cell>
          <cell r="R69">
            <v>37</v>
          </cell>
          <cell r="S69">
            <v>16</v>
          </cell>
          <cell r="T69"/>
          <cell r="U69"/>
          <cell r="V69"/>
          <cell r="W69"/>
          <cell r="X69"/>
          <cell r="Y69"/>
          <cell r="Z69"/>
          <cell r="AA69"/>
          <cell r="AB69"/>
          <cell r="AC69"/>
          <cell r="AD69"/>
          <cell r="AE69" t="str">
            <v>TRP-01</v>
          </cell>
          <cell r="AF69">
            <v>11</v>
          </cell>
          <cell r="AG69"/>
          <cell r="AH69">
            <v>12</v>
          </cell>
          <cell r="AI69">
            <v>11</v>
          </cell>
          <cell r="AJ69" t="str">
            <v>C1</v>
          </cell>
          <cell r="AK69">
            <v>0</v>
          </cell>
          <cell r="AL69"/>
          <cell r="AM69">
            <v>310</v>
          </cell>
          <cell r="AN69">
            <v>289</v>
          </cell>
          <cell r="AO69">
            <v>268</v>
          </cell>
          <cell r="AP69">
            <v>247</v>
          </cell>
          <cell r="AQ69">
            <v>226</v>
          </cell>
          <cell r="AR69">
            <v>205</v>
          </cell>
          <cell r="AS69">
            <v>184</v>
          </cell>
          <cell r="AT69">
            <v>163</v>
          </cell>
          <cell r="AU69">
            <v>142</v>
          </cell>
          <cell r="AV69">
            <v>121</v>
          </cell>
          <cell r="AW69">
            <v>100</v>
          </cell>
          <cell r="AX69"/>
          <cell r="AY69"/>
          <cell r="AZ69"/>
          <cell r="BA69"/>
          <cell r="BB69"/>
          <cell r="BC69"/>
          <cell r="BD69"/>
          <cell r="BE69"/>
          <cell r="BF69"/>
          <cell r="BG69"/>
          <cell r="BH69"/>
          <cell r="BI69"/>
          <cell r="BJ69"/>
          <cell r="BK69"/>
        </row>
        <row r="70">
          <cell r="L70" t="str">
            <v>TRP-02</v>
          </cell>
          <cell r="M70">
            <v>8</v>
          </cell>
          <cell r="N70"/>
          <cell r="O70">
            <v>3</v>
          </cell>
          <cell r="P70">
            <v>1011</v>
          </cell>
          <cell r="Q70">
            <v>72</v>
          </cell>
          <cell r="R70">
            <v>51</v>
          </cell>
          <cell r="S70"/>
          <cell r="T70"/>
          <cell r="U70"/>
          <cell r="V70"/>
          <cell r="W70"/>
          <cell r="X70"/>
          <cell r="Y70"/>
          <cell r="Z70"/>
          <cell r="AA70"/>
          <cell r="AB70"/>
          <cell r="AC70"/>
          <cell r="AD70"/>
          <cell r="AE70" t="str">
            <v>TRP-02</v>
          </cell>
          <cell r="AF70">
            <v>11</v>
          </cell>
          <cell r="AG70"/>
          <cell r="AH70">
            <v>12</v>
          </cell>
          <cell r="AI70">
            <v>11</v>
          </cell>
          <cell r="AJ70" t="str">
            <v>C2</v>
          </cell>
          <cell r="AK70">
            <v>0</v>
          </cell>
          <cell r="AL70"/>
          <cell r="AM70">
            <v>303</v>
          </cell>
          <cell r="AN70">
            <v>282</v>
          </cell>
          <cell r="AO70">
            <v>261</v>
          </cell>
          <cell r="AP70">
            <v>240</v>
          </cell>
          <cell r="AQ70">
            <v>219</v>
          </cell>
          <cell r="AR70">
            <v>198</v>
          </cell>
          <cell r="AS70">
            <v>177</v>
          </cell>
          <cell r="AT70">
            <v>156</v>
          </cell>
          <cell r="AU70">
            <v>135</v>
          </cell>
          <cell r="AV70">
            <v>114</v>
          </cell>
          <cell r="AW70">
            <v>93</v>
          </cell>
          <cell r="AX70"/>
          <cell r="AY70"/>
          <cell r="AZ70"/>
          <cell r="BA70"/>
          <cell r="BB70"/>
          <cell r="BC70"/>
          <cell r="BD70"/>
          <cell r="BE70"/>
          <cell r="BF70"/>
          <cell r="BG70"/>
          <cell r="BH70"/>
          <cell r="BI70"/>
          <cell r="BJ70"/>
          <cell r="BK70"/>
        </row>
        <row r="71">
          <cell r="L71" t="str">
            <v>TRP-03</v>
          </cell>
          <cell r="M71">
            <v>5</v>
          </cell>
          <cell r="N71"/>
          <cell r="O71">
            <v>2</v>
          </cell>
          <cell r="P71">
            <v>65</v>
          </cell>
          <cell r="Q71">
            <v>44</v>
          </cell>
          <cell r="R71"/>
          <cell r="S71"/>
          <cell r="T71"/>
          <cell r="U71"/>
          <cell r="V71"/>
          <cell r="W71"/>
          <cell r="X71"/>
          <cell r="Y71"/>
          <cell r="Z71"/>
          <cell r="AA71"/>
          <cell r="AB71"/>
          <cell r="AC71"/>
          <cell r="AD71"/>
          <cell r="AE71" t="str">
            <v>TRP-03</v>
          </cell>
          <cell r="AF71">
            <v>5</v>
          </cell>
          <cell r="AG71"/>
          <cell r="AH71">
            <v>6</v>
          </cell>
          <cell r="AI71">
            <v>5</v>
          </cell>
          <cell r="AJ71" t="str">
            <v>C3</v>
          </cell>
          <cell r="AK71">
            <v>0</v>
          </cell>
          <cell r="AL71"/>
          <cell r="AM71">
            <v>296</v>
          </cell>
          <cell r="AN71">
            <v>275</v>
          </cell>
          <cell r="AO71">
            <v>254</v>
          </cell>
          <cell r="AP71">
            <v>233</v>
          </cell>
          <cell r="AQ71">
            <v>212</v>
          </cell>
          <cell r="AR71"/>
          <cell r="AS71"/>
          <cell r="AT71"/>
          <cell r="AU71"/>
          <cell r="AV71"/>
          <cell r="AW71"/>
          <cell r="AX71"/>
          <cell r="AY71"/>
          <cell r="AZ71"/>
          <cell r="BA71"/>
          <cell r="BB71"/>
          <cell r="BC71"/>
          <cell r="BD71"/>
          <cell r="BE71"/>
          <cell r="BF71"/>
          <cell r="BG71"/>
          <cell r="BH71"/>
          <cell r="BI71"/>
          <cell r="BJ71"/>
          <cell r="BK71"/>
        </row>
        <row r="72">
          <cell r="L72" t="str">
            <v>TVT-01</v>
          </cell>
          <cell r="M72">
            <v>8</v>
          </cell>
          <cell r="N72"/>
          <cell r="O72">
            <v>3</v>
          </cell>
          <cell r="P72">
            <v>1015</v>
          </cell>
          <cell r="Q72">
            <v>34</v>
          </cell>
          <cell r="R72">
            <v>13</v>
          </cell>
          <cell r="S72"/>
          <cell r="T72"/>
          <cell r="U72"/>
          <cell r="V72"/>
          <cell r="W72"/>
          <cell r="X72"/>
          <cell r="Y72"/>
          <cell r="Z72"/>
          <cell r="AA72"/>
          <cell r="AB72"/>
          <cell r="AC72"/>
          <cell r="AD72"/>
          <cell r="AE72" t="str">
            <v>TVT-01</v>
          </cell>
          <cell r="AF72">
            <v>9</v>
          </cell>
          <cell r="AG72"/>
          <cell r="AH72">
            <v>10</v>
          </cell>
          <cell r="AI72">
            <v>9</v>
          </cell>
          <cell r="AJ72" t="str">
            <v>F1</v>
          </cell>
          <cell r="AK72">
            <v>0</v>
          </cell>
          <cell r="AL72"/>
          <cell r="AM72">
            <v>307</v>
          </cell>
          <cell r="AN72">
            <v>286</v>
          </cell>
          <cell r="AO72">
            <v>265</v>
          </cell>
          <cell r="AP72">
            <v>244</v>
          </cell>
          <cell r="AQ72">
            <v>223</v>
          </cell>
          <cell r="AR72">
            <v>202</v>
          </cell>
          <cell r="AS72">
            <v>181</v>
          </cell>
          <cell r="AT72">
            <v>160</v>
          </cell>
          <cell r="AU72">
            <v>139</v>
          </cell>
          <cell r="AV72"/>
          <cell r="AW72"/>
          <cell r="AX72"/>
          <cell r="AY72"/>
          <cell r="AZ72"/>
          <cell r="BA72"/>
          <cell r="BB72"/>
          <cell r="BC72"/>
          <cell r="BD72"/>
          <cell r="BE72"/>
          <cell r="BF72"/>
          <cell r="BG72"/>
          <cell r="BH72"/>
          <cell r="BI72"/>
          <cell r="BJ72"/>
          <cell r="BK72"/>
        </row>
        <row r="73">
          <cell r="L73" t="str">
            <v>TVT-02</v>
          </cell>
          <cell r="M73">
            <v>14</v>
          </cell>
          <cell r="N73"/>
          <cell r="O73">
            <v>5</v>
          </cell>
          <cell r="P73">
            <v>1008</v>
          </cell>
          <cell r="Q73">
            <v>671</v>
          </cell>
          <cell r="R73">
            <v>48</v>
          </cell>
          <cell r="S73">
            <v>27</v>
          </cell>
          <cell r="T73">
            <v>6</v>
          </cell>
          <cell r="U73"/>
          <cell r="V73"/>
          <cell r="W73"/>
          <cell r="X73"/>
          <cell r="Y73"/>
          <cell r="Z73"/>
          <cell r="AA73"/>
          <cell r="AB73"/>
          <cell r="AC73"/>
          <cell r="AD73"/>
          <cell r="AE73" t="str">
            <v>TVT-02</v>
          </cell>
          <cell r="AF73">
            <v>9</v>
          </cell>
          <cell r="AG73"/>
          <cell r="AH73">
            <v>10</v>
          </cell>
          <cell r="AI73">
            <v>9</v>
          </cell>
          <cell r="AJ73" t="str">
            <v>F2</v>
          </cell>
          <cell r="AK73">
            <v>0</v>
          </cell>
          <cell r="AL73"/>
          <cell r="AM73">
            <v>300</v>
          </cell>
          <cell r="AN73">
            <v>279</v>
          </cell>
          <cell r="AO73">
            <v>258</v>
          </cell>
          <cell r="AP73">
            <v>237</v>
          </cell>
          <cell r="AQ73">
            <v>216</v>
          </cell>
          <cell r="AR73">
            <v>195</v>
          </cell>
          <cell r="AS73">
            <v>174</v>
          </cell>
          <cell r="AT73">
            <v>153</v>
          </cell>
          <cell r="AU73">
            <v>132</v>
          </cell>
          <cell r="AV73"/>
          <cell r="AW73"/>
          <cell r="AX73"/>
          <cell r="AY73"/>
          <cell r="AZ73"/>
          <cell r="BA73"/>
          <cell r="BB73"/>
          <cell r="BC73"/>
          <cell r="BD73"/>
          <cell r="BE73"/>
          <cell r="BF73"/>
          <cell r="BG73"/>
          <cell r="BH73"/>
          <cell r="BI73"/>
          <cell r="BJ73"/>
          <cell r="BK73"/>
        </row>
        <row r="74">
          <cell r="L74" t="str">
            <v>TVT-03</v>
          </cell>
          <cell r="M74">
            <v>14</v>
          </cell>
          <cell r="N74"/>
          <cell r="O74">
            <v>5</v>
          </cell>
          <cell r="P74">
            <v>1010</v>
          </cell>
          <cell r="Q74">
            <v>715</v>
          </cell>
          <cell r="R74">
            <v>694</v>
          </cell>
          <cell r="S74">
            <v>673</v>
          </cell>
          <cell r="T74">
            <v>8</v>
          </cell>
          <cell r="U74"/>
          <cell r="V74"/>
          <cell r="W74"/>
          <cell r="X74"/>
          <cell r="Y74"/>
          <cell r="Z74"/>
          <cell r="AA74"/>
          <cell r="AB74"/>
          <cell r="AC74"/>
          <cell r="AD74"/>
          <cell r="AE74" t="str">
            <v>TVT-03</v>
          </cell>
          <cell r="AF74">
            <v>9</v>
          </cell>
          <cell r="AG74"/>
          <cell r="AH74">
            <v>10</v>
          </cell>
          <cell r="AI74">
            <v>9</v>
          </cell>
          <cell r="AJ74" t="str">
            <v>D2</v>
          </cell>
          <cell r="AK74">
            <v>0</v>
          </cell>
          <cell r="AL74"/>
          <cell r="AM74">
            <v>302</v>
          </cell>
          <cell r="AN74">
            <v>281</v>
          </cell>
          <cell r="AO74">
            <v>260</v>
          </cell>
          <cell r="AP74">
            <v>239</v>
          </cell>
          <cell r="AQ74">
            <v>218</v>
          </cell>
          <cell r="AR74">
            <v>197</v>
          </cell>
          <cell r="AS74">
            <v>176</v>
          </cell>
          <cell r="AT74">
            <v>155</v>
          </cell>
          <cell r="AU74">
            <v>134</v>
          </cell>
          <cell r="AV74"/>
          <cell r="AW74"/>
          <cell r="AX74"/>
          <cell r="AY74"/>
          <cell r="AZ74"/>
          <cell r="BA74"/>
          <cell r="BB74"/>
          <cell r="BC74"/>
          <cell r="BD74"/>
          <cell r="BE74"/>
          <cell r="BF74"/>
          <cell r="BG74"/>
          <cell r="BH74"/>
          <cell r="BI74"/>
          <cell r="BJ74"/>
          <cell r="BK74"/>
        </row>
        <row r="75">
          <cell r="L75" t="str">
            <v>VIZ-01</v>
          </cell>
          <cell r="M75">
            <v>5</v>
          </cell>
          <cell r="N75"/>
          <cell r="O75">
            <v>2</v>
          </cell>
          <cell r="P75">
            <v>1017</v>
          </cell>
          <cell r="Q75">
            <v>15</v>
          </cell>
          <cell r="R75"/>
          <cell r="S75"/>
          <cell r="T75"/>
          <cell r="U75"/>
          <cell r="V75"/>
          <cell r="W75"/>
          <cell r="X75"/>
          <cell r="Y75"/>
          <cell r="Z75"/>
          <cell r="AA75"/>
          <cell r="AB75"/>
          <cell r="AC75"/>
          <cell r="AD75"/>
          <cell r="AE75" t="str">
            <v>VIZ-01</v>
          </cell>
          <cell r="AF75">
            <v>4</v>
          </cell>
          <cell r="AG75"/>
          <cell r="AH75">
            <v>5</v>
          </cell>
          <cell r="AI75">
            <v>4</v>
          </cell>
          <cell r="AJ75" t="str">
            <v>D1</v>
          </cell>
          <cell r="AK75">
            <v>0</v>
          </cell>
          <cell r="AL75"/>
          <cell r="AM75">
            <v>309</v>
          </cell>
          <cell r="AN75">
            <v>288</v>
          </cell>
          <cell r="AO75">
            <v>267</v>
          </cell>
          <cell r="AP75">
            <v>246</v>
          </cell>
          <cell r="AQ75"/>
          <cell r="AR75"/>
          <cell r="AS75"/>
          <cell r="AT75"/>
          <cell r="AU75"/>
          <cell r="AV75"/>
          <cell r="AW75"/>
          <cell r="AX75"/>
          <cell r="AY75"/>
          <cell r="AZ75"/>
          <cell r="BA75"/>
          <cell r="BB75"/>
          <cell r="BC75"/>
          <cell r="BD75"/>
          <cell r="BE75"/>
          <cell r="BF75"/>
          <cell r="BG75"/>
          <cell r="BH75"/>
          <cell r="BI75"/>
          <cell r="BJ75"/>
          <cell r="BK75"/>
        </row>
        <row r="76">
          <cell r="L76" t="str">
            <v>VIZ-02</v>
          </cell>
          <cell r="M76">
            <v>8</v>
          </cell>
          <cell r="N76"/>
          <cell r="O76">
            <v>3</v>
          </cell>
          <cell r="P76">
            <v>1010</v>
          </cell>
          <cell r="Q76">
            <v>715</v>
          </cell>
          <cell r="R76">
            <v>673</v>
          </cell>
          <cell r="S76"/>
          <cell r="T76"/>
          <cell r="U76"/>
          <cell r="V76"/>
          <cell r="W76"/>
          <cell r="X76"/>
          <cell r="Y76"/>
          <cell r="Z76"/>
          <cell r="AA76"/>
          <cell r="AB76"/>
          <cell r="AC76"/>
          <cell r="AD76"/>
          <cell r="AE76" t="str">
            <v>VIZ-02</v>
          </cell>
          <cell r="AF76">
            <v>9</v>
          </cell>
          <cell r="AG76"/>
          <cell r="AH76">
            <v>10</v>
          </cell>
          <cell r="AI76">
            <v>9</v>
          </cell>
          <cell r="AJ76" t="str">
            <v>D2</v>
          </cell>
          <cell r="AK76">
            <v>0</v>
          </cell>
          <cell r="AL76"/>
          <cell r="AM76">
            <v>302</v>
          </cell>
          <cell r="AN76">
            <v>281</v>
          </cell>
          <cell r="AO76">
            <v>260</v>
          </cell>
          <cell r="AP76">
            <v>239</v>
          </cell>
          <cell r="AQ76">
            <v>218</v>
          </cell>
          <cell r="AR76">
            <v>197</v>
          </cell>
          <cell r="AS76">
            <v>176</v>
          </cell>
          <cell r="AT76">
            <v>155</v>
          </cell>
          <cell r="AU76">
            <v>134</v>
          </cell>
          <cell r="AV76"/>
          <cell r="AW76"/>
          <cell r="AX76"/>
          <cell r="AY76"/>
          <cell r="AZ76"/>
          <cell r="BA76"/>
          <cell r="BB76"/>
          <cell r="BC76"/>
          <cell r="BD76"/>
          <cell r="BE76"/>
          <cell r="BF76"/>
          <cell r="BG76"/>
          <cell r="BH76"/>
          <cell r="BI76"/>
          <cell r="BJ76"/>
          <cell r="BK76"/>
        </row>
        <row r="77">
          <cell r="L77" t="str">
            <v>VIZ-03</v>
          </cell>
          <cell r="M77">
            <v>8</v>
          </cell>
          <cell r="N77"/>
          <cell r="O77">
            <v>3</v>
          </cell>
          <cell r="P77">
            <v>1003</v>
          </cell>
          <cell r="Q77">
            <v>708</v>
          </cell>
          <cell r="R77">
            <v>687</v>
          </cell>
          <cell r="S77"/>
          <cell r="T77"/>
          <cell r="U77"/>
          <cell r="V77"/>
          <cell r="W77"/>
          <cell r="X77"/>
          <cell r="Y77"/>
          <cell r="Z77"/>
          <cell r="AA77"/>
          <cell r="AB77"/>
          <cell r="AC77"/>
          <cell r="AD77"/>
          <cell r="AE77" t="str">
            <v>VIZ-03</v>
          </cell>
          <cell r="AF77">
            <v>9</v>
          </cell>
          <cell r="AG77"/>
          <cell r="AH77">
            <v>10</v>
          </cell>
          <cell r="AI77">
            <v>9</v>
          </cell>
          <cell r="AJ77" t="str">
            <v>D3</v>
          </cell>
          <cell r="AK77">
            <v>0</v>
          </cell>
          <cell r="AL77"/>
          <cell r="AM77">
            <v>295</v>
          </cell>
          <cell r="AN77">
            <v>274</v>
          </cell>
          <cell r="AO77">
            <v>253</v>
          </cell>
          <cell r="AP77">
            <v>232</v>
          </cell>
          <cell r="AQ77">
            <v>211</v>
          </cell>
          <cell r="AR77">
            <v>190</v>
          </cell>
          <cell r="AS77">
            <v>169</v>
          </cell>
          <cell r="AT77">
            <v>148</v>
          </cell>
          <cell r="AU77">
            <v>127</v>
          </cell>
          <cell r="AV77"/>
          <cell r="AW77"/>
          <cell r="AX77"/>
          <cell r="AY77"/>
          <cell r="AZ77"/>
          <cell r="BA77"/>
          <cell r="BB77"/>
          <cell r="BC77"/>
          <cell r="BD77"/>
          <cell r="BE77"/>
          <cell r="BF77"/>
          <cell r="BG77"/>
          <cell r="BH77"/>
          <cell r="BI77"/>
          <cell r="BJ77"/>
          <cell r="BK77"/>
        </row>
        <row r="78">
          <cell r="L78" t="str">
            <v>WAR-02</v>
          </cell>
          <cell r="M78">
            <v>8</v>
          </cell>
          <cell r="N78"/>
          <cell r="O78">
            <v>3</v>
          </cell>
          <cell r="P78">
            <v>50</v>
          </cell>
          <cell r="Q78">
            <v>29</v>
          </cell>
          <cell r="R78">
            <v>8</v>
          </cell>
          <cell r="S78"/>
          <cell r="T78"/>
          <cell r="U78"/>
          <cell r="V78"/>
          <cell r="W78"/>
          <cell r="X78"/>
          <cell r="Y78"/>
          <cell r="Z78"/>
          <cell r="AA78"/>
          <cell r="AB78"/>
          <cell r="AC78"/>
          <cell r="AD78"/>
          <cell r="AE78" t="str">
            <v>WAR-02</v>
          </cell>
          <cell r="AF78">
            <v>11</v>
          </cell>
          <cell r="AG78"/>
          <cell r="AH78">
            <v>12</v>
          </cell>
          <cell r="AI78">
            <v>11</v>
          </cell>
          <cell r="AJ78" t="str">
            <v>D2</v>
          </cell>
          <cell r="AK78">
            <v>0</v>
          </cell>
          <cell r="AL78"/>
          <cell r="AM78">
            <v>302</v>
          </cell>
          <cell r="AN78">
            <v>281</v>
          </cell>
          <cell r="AO78">
            <v>260</v>
          </cell>
          <cell r="AP78">
            <v>239</v>
          </cell>
          <cell r="AQ78">
            <v>218</v>
          </cell>
          <cell r="AR78">
            <v>197</v>
          </cell>
          <cell r="AS78">
            <v>176</v>
          </cell>
          <cell r="AT78">
            <v>155</v>
          </cell>
          <cell r="AU78">
            <v>134</v>
          </cell>
          <cell r="AV78">
            <v>113</v>
          </cell>
          <cell r="AW78">
            <v>92</v>
          </cell>
          <cell r="AX78"/>
          <cell r="AY78"/>
          <cell r="AZ78"/>
          <cell r="BA78"/>
          <cell r="BB78"/>
          <cell r="BC78"/>
          <cell r="BD78"/>
          <cell r="BE78"/>
          <cell r="BF78"/>
          <cell r="BG78"/>
          <cell r="BH78"/>
          <cell r="BI78"/>
          <cell r="BJ78"/>
          <cell r="BK78"/>
        </row>
        <row r="79">
          <cell r="L79" t="str">
            <v>NAT-01</v>
          </cell>
          <cell r="M79">
            <v>2</v>
          </cell>
          <cell r="N79"/>
          <cell r="O79">
            <v>1</v>
          </cell>
          <cell r="P79">
            <v>201</v>
          </cell>
          <cell r="Q79"/>
          <cell r="R79"/>
          <cell r="S79"/>
          <cell r="T79"/>
          <cell r="U79"/>
          <cell r="V79"/>
          <cell r="W79"/>
          <cell r="X79"/>
          <cell r="Y79"/>
          <cell r="Z79"/>
          <cell r="AA79"/>
          <cell r="AB79"/>
          <cell r="AC79"/>
          <cell r="AD79"/>
          <cell r="AE79" t="str">
            <v>NAT-01</v>
          </cell>
          <cell r="AF79">
            <v>5</v>
          </cell>
          <cell r="AG79"/>
          <cell r="AH79">
            <v>6</v>
          </cell>
          <cell r="AI79">
            <v>5</v>
          </cell>
          <cell r="AJ79" t="str">
            <v>G1</v>
          </cell>
          <cell r="AK79">
            <v>0</v>
          </cell>
          <cell r="AL79"/>
          <cell r="AM79">
            <v>306</v>
          </cell>
          <cell r="AN79">
            <v>285</v>
          </cell>
          <cell r="AO79">
            <v>264</v>
          </cell>
          <cell r="AP79">
            <v>243</v>
          </cell>
          <cell r="AQ79">
            <v>222</v>
          </cell>
          <cell r="AR79"/>
          <cell r="AS79"/>
          <cell r="AT79"/>
          <cell r="AU79"/>
          <cell r="AV79"/>
          <cell r="AW79"/>
          <cell r="AX79"/>
          <cell r="AY79"/>
          <cell r="AZ79"/>
          <cell r="BA79"/>
          <cell r="BB79"/>
          <cell r="BC79"/>
          <cell r="BD79"/>
          <cell r="BE79"/>
          <cell r="BF79"/>
          <cell r="BG79"/>
          <cell r="BH79"/>
          <cell r="BI79"/>
          <cell r="BJ79"/>
          <cell r="BK79"/>
        </row>
        <row r="80">
          <cell r="L80" t="str">
            <v>APS1-01</v>
          </cell>
          <cell r="M80" t="str">
            <v>tim</v>
          </cell>
          <cell r="N80" t="str">
            <v>erro</v>
          </cell>
          <cell r="O80" t="str">
            <v>tim</v>
          </cell>
          <cell r="P80" t="e">
            <v>#NUM!</v>
          </cell>
          <cell r="Q80" t="e">
            <v>#NUM!</v>
          </cell>
          <cell r="R80" t="e">
            <v>#NUM!</v>
          </cell>
          <cell r="S80" t="e">
            <v>#NUM!</v>
          </cell>
          <cell r="T80" t="e">
            <v>#NUM!</v>
          </cell>
          <cell r="U80" t="e">
            <v>#NUM!</v>
          </cell>
          <cell r="V80" t="e">
            <v>#NUM!</v>
          </cell>
          <cell r="W80" t="e">
            <v>#NUM!</v>
          </cell>
          <cell r="X80" t="e">
            <v>#NUM!</v>
          </cell>
          <cell r="Y80" t="e">
            <v>#NUM!</v>
          </cell>
          <cell r="Z80" t="e">
            <v>#NUM!</v>
          </cell>
          <cell r="AA80" t="e">
            <v>#NUM!</v>
          </cell>
          <cell r="AB80" t="e">
            <v>#NUM!</v>
          </cell>
          <cell r="AC80" t="e">
            <v>#NUM!</v>
          </cell>
          <cell r="AD80" t="e">
            <v>#NUM!</v>
          </cell>
          <cell r="AE80" t="str">
            <v>APS1-01</v>
          </cell>
          <cell r="AF80" t="str">
            <v>tim</v>
          </cell>
          <cell r="AG80" t="str">
            <v>erro</v>
          </cell>
          <cell r="AH80" t="str">
            <v>tim</v>
          </cell>
          <cell r="AI80">
            <v>0</v>
          </cell>
          <cell r="AJ80" t="str">
            <v>ver tim</v>
          </cell>
          <cell r="AK80">
            <v>0</v>
          </cell>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row>
        <row r="81">
          <cell r="L81" t="str">
            <v>APS1-02</v>
          </cell>
          <cell r="M81" t="str">
            <v>tim</v>
          </cell>
          <cell r="N81" t="str">
            <v>erro</v>
          </cell>
          <cell r="O81" t="str">
            <v>tim</v>
          </cell>
          <cell r="P81" t="e">
            <v>#NUM!</v>
          </cell>
          <cell r="Q81" t="e">
            <v>#NUM!</v>
          </cell>
          <cell r="R81" t="e">
            <v>#NUM!</v>
          </cell>
          <cell r="S81" t="e">
            <v>#NUM!</v>
          </cell>
          <cell r="T81" t="e">
            <v>#NUM!</v>
          </cell>
          <cell r="U81" t="e">
            <v>#NUM!</v>
          </cell>
          <cell r="V81" t="e">
            <v>#NUM!</v>
          </cell>
          <cell r="W81" t="e">
            <v>#NUM!</v>
          </cell>
          <cell r="X81" t="e">
            <v>#NUM!</v>
          </cell>
          <cell r="Y81" t="e">
            <v>#NUM!</v>
          </cell>
          <cell r="Z81" t="e">
            <v>#NUM!</v>
          </cell>
          <cell r="AA81" t="e">
            <v>#NUM!</v>
          </cell>
          <cell r="AB81" t="e">
            <v>#NUM!</v>
          </cell>
          <cell r="AC81" t="e">
            <v>#NUM!</v>
          </cell>
          <cell r="AD81" t="e">
            <v>#NUM!</v>
          </cell>
          <cell r="AE81" t="str">
            <v>APS1-02</v>
          </cell>
          <cell r="AF81" t="str">
            <v>tim</v>
          </cell>
          <cell r="AG81" t="str">
            <v>erro</v>
          </cell>
          <cell r="AH81" t="str">
            <v>tim</v>
          </cell>
          <cell r="AI81">
            <v>0</v>
          </cell>
          <cell r="AJ81" t="str">
            <v>ver tim</v>
          </cell>
          <cell r="AK81">
            <v>0</v>
          </cell>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row>
        <row r="82">
          <cell r="L82" t="str">
            <v>APS1-03</v>
          </cell>
          <cell r="M82" t="str">
            <v>tim</v>
          </cell>
          <cell r="N82" t="str">
            <v>erro</v>
          </cell>
          <cell r="O82" t="str">
            <v>tim</v>
          </cell>
          <cell r="P82" t="e">
            <v>#NUM!</v>
          </cell>
          <cell r="Q82" t="e">
            <v>#NUM!</v>
          </cell>
          <cell r="R82" t="e">
            <v>#NUM!</v>
          </cell>
          <cell r="S82" t="e">
            <v>#NUM!</v>
          </cell>
          <cell r="T82" t="e">
            <v>#NUM!</v>
          </cell>
          <cell r="U82" t="e">
            <v>#NUM!</v>
          </cell>
          <cell r="V82" t="e">
            <v>#NUM!</v>
          </cell>
          <cell r="W82" t="e">
            <v>#NUM!</v>
          </cell>
          <cell r="X82" t="e">
            <v>#NUM!</v>
          </cell>
          <cell r="Y82" t="e">
            <v>#NUM!</v>
          </cell>
          <cell r="Z82" t="e">
            <v>#NUM!</v>
          </cell>
          <cell r="AA82" t="e">
            <v>#NUM!</v>
          </cell>
          <cell r="AB82" t="e">
            <v>#NUM!</v>
          </cell>
          <cell r="AC82" t="e">
            <v>#NUM!</v>
          </cell>
          <cell r="AD82" t="e">
            <v>#NUM!</v>
          </cell>
          <cell r="AE82" t="str">
            <v>APS1-03</v>
          </cell>
          <cell r="AF82" t="str">
            <v>tim</v>
          </cell>
          <cell r="AG82" t="str">
            <v>erro</v>
          </cell>
          <cell r="AH82" t="str">
            <v>tim</v>
          </cell>
          <cell r="AI82">
            <v>0</v>
          </cell>
          <cell r="AJ82" t="str">
            <v>ver tim</v>
          </cell>
          <cell r="AK82">
            <v>0</v>
          </cell>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row>
        <row r="83">
          <cell r="L83" t="str">
            <v>APS2-01</v>
          </cell>
          <cell r="M83" t="str">
            <v>tim</v>
          </cell>
          <cell r="N83" t="str">
            <v>erro</v>
          </cell>
          <cell r="O83" t="str">
            <v>tim</v>
          </cell>
          <cell r="P83" t="e">
            <v>#NUM!</v>
          </cell>
          <cell r="Q83" t="e">
            <v>#NUM!</v>
          </cell>
          <cell r="R83" t="e">
            <v>#NUM!</v>
          </cell>
          <cell r="S83" t="e">
            <v>#NUM!</v>
          </cell>
          <cell r="T83" t="e">
            <v>#NUM!</v>
          </cell>
          <cell r="U83" t="e">
            <v>#NUM!</v>
          </cell>
          <cell r="V83" t="e">
            <v>#NUM!</v>
          </cell>
          <cell r="W83" t="e">
            <v>#NUM!</v>
          </cell>
          <cell r="X83" t="e">
            <v>#NUM!</v>
          </cell>
          <cell r="Y83" t="e">
            <v>#NUM!</v>
          </cell>
          <cell r="Z83" t="e">
            <v>#NUM!</v>
          </cell>
          <cell r="AA83" t="e">
            <v>#NUM!</v>
          </cell>
          <cell r="AB83" t="e">
            <v>#NUM!</v>
          </cell>
          <cell r="AC83" t="e">
            <v>#NUM!</v>
          </cell>
          <cell r="AD83" t="e">
            <v>#NUM!</v>
          </cell>
          <cell r="AE83" t="str">
            <v>APS2-01</v>
          </cell>
          <cell r="AF83" t="str">
            <v>tim</v>
          </cell>
          <cell r="AG83" t="str">
            <v>erro</v>
          </cell>
          <cell r="AH83" t="str">
            <v>tim</v>
          </cell>
          <cell r="AI83">
            <v>0</v>
          </cell>
          <cell r="AJ83" t="str">
            <v>ver tim</v>
          </cell>
          <cell r="AK83">
            <v>0</v>
          </cell>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row>
        <row r="84">
          <cell r="L84" t="str">
            <v>APS2-02</v>
          </cell>
          <cell r="M84" t="str">
            <v>tim</v>
          </cell>
          <cell r="N84" t="str">
            <v>erro</v>
          </cell>
          <cell r="O84" t="str">
            <v>tim</v>
          </cell>
          <cell r="P84" t="e">
            <v>#NUM!</v>
          </cell>
          <cell r="Q84" t="e">
            <v>#NUM!</v>
          </cell>
          <cell r="R84" t="e">
            <v>#NUM!</v>
          </cell>
          <cell r="S84" t="e">
            <v>#NUM!</v>
          </cell>
          <cell r="T84" t="e">
            <v>#NUM!</v>
          </cell>
          <cell r="U84" t="e">
            <v>#NUM!</v>
          </cell>
          <cell r="V84" t="e">
            <v>#NUM!</v>
          </cell>
          <cell r="W84" t="e">
            <v>#NUM!</v>
          </cell>
          <cell r="X84" t="e">
            <v>#NUM!</v>
          </cell>
          <cell r="Y84" t="e">
            <v>#NUM!</v>
          </cell>
          <cell r="Z84" t="e">
            <v>#NUM!</v>
          </cell>
          <cell r="AA84" t="e">
            <v>#NUM!</v>
          </cell>
          <cell r="AB84" t="e">
            <v>#NUM!</v>
          </cell>
          <cell r="AC84" t="e">
            <v>#NUM!</v>
          </cell>
          <cell r="AD84" t="e">
            <v>#NUM!</v>
          </cell>
          <cell r="AE84" t="str">
            <v>APS2-02</v>
          </cell>
          <cell r="AF84" t="str">
            <v>tim</v>
          </cell>
          <cell r="AG84" t="str">
            <v>erro</v>
          </cell>
          <cell r="AH84" t="str">
            <v>tim</v>
          </cell>
          <cell r="AI84">
            <v>0</v>
          </cell>
          <cell r="AJ84" t="str">
            <v>ver tim</v>
          </cell>
          <cell r="AK84">
            <v>0</v>
          </cell>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row>
        <row r="85">
          <cell r="L85" t="str">
            <v>APS2-03</v>
          </cell>
          <cell r="M85" t="str">
            <v>tim</v>
          </cell>
          <cell r="N85" t="str">
            <v>erro</v>
          </cell>
          <cell r="O85" t="str">
            <v>tim</v>
          </cell>
          <cell r="P85" t="e">
            <v>#NUM!</v>
          </cell>
          <cell r="Q85" t="e">
            <v>#NUM!</v>
          </cell>
          <cell r="R85" t="e">
            <v>#NUM!</v>
          </cell>
          <cell r="S85" t="e">
            <v>#NUM!</v>
          </cell>
          <cell r="T85" t="e">
            <v>#NUM!</v>
          </cell>
          <cell r="U85" t="e">
            <v>#NUM!</v>
          </cell>
          <cell r="V85" t="e">
            <v>#NUM!</v>
          </cell>
          <cell r="W85" t="e">
            <v>#NUM!</v>
          </cell>
          <cell r="X85" t="e">
            <v>#NUM!</v>
          </cell>
          <cell r="Y85" t="e">
            <v>#NUM!</v>
          </cell>
          <cell r="Z85" t="e">
            <v>#NUM!</v>
          </cell>
          <cell r="AA85" t="e">
            <v>#NUM!</v>
          </cell>
          <cell r="AB85" t="e">
            <v>#NUM!</v>
          </cell>
          <cell r="AC85" t="e">
            <v>#NUM!</v>
          </cell>
          <cell r="AD85" t="e">
            <v>#NUM!</v>
          </cell>
          <cell r="AE85" t="str">
            <v>APS2-03</v>
          </cell>
          <cell r="AF85" t="str">
            <v>tim</v>
          </cell>
          <cell r="AG85" t="str">
            <v>erro</v>
          </cell>
          <cell r="AH85" t="str">
            <v>tim</v>
          </cell>
          <cell r="AI85">
            <v>0</v>
          </cell>
          <cell r="AJ85" t="str">
            <v>ver tim</v>
          </cell>
          <cell r="AK85">
            <v>0</v>
          </cell>
          <cell r="AL85"/>
          <cell r="AM85"/>
          <cell r="AN85"/>
          <cell r="AO85"/>
          <cell r="AP85"/>
          <cell r="AQ85"/>
          <cell r="AR85"/>
          <cell r="AS85"/>
          <cell r="AT85"/>
          <cell r="AU85"/>
          <cell r="AV85"/>
          <cell r="AW85"/>
          <cell r="AX85"/>
          <cell r="AY85"/>
          <cell r="AZ85"/>
          <cell r="BA85"/>
          <cell r="BB85"/>
          <cell r="BC85"/>
          <cell r="BD85"/>
          <cell r="BE85"/>
          <cell r="BF85"/>
          <cell r="BG85"/>
          <cell r="BH85"/>
          <cell r="BI85"/>
          <cell r="BJ85"/>
          <cell r="BK85"/>
        </row>
        <row r="86">
          <cell r="L86" t="str">
            <v>APU1-01</v>
          </cell>
          <cell r="M86" t="str">
            <v>tim</v>
          </cell>
          <cell r="N86" t="str">
            <v>erro</v>
          </cell>
          <cell r="O86" t="str">
            <v>tim</v>
          </cell>
          <cell r="P86" t="e">
            <v>#NUM!</v>
          </cell>
          <cell r="Q86" t="e">
            <v>#NUM!</v>
          </cell>
          <cell r="R86" t="e">
            <v>#NUM!</v>
          </cell>
          <cell r="S86" t="e">
            <v>#NUM!</v>
          </cell>
          <cell r="T86" t="e">
            <v>#NUM!</v>
          </cell>
          <cell r="U86" t="e">
            <v>#NUM!</v>
          </cell>
          <cell r="V86" t="e">
            <v>#NUM!</v>
          </cell>
          <cell r="W86" t="e">
            <v>#NUM!</v>
          </cell>
          <cell r="X86" t="e">
            <v>#NUM!</v>
          </cell>
          <cell r="Y86" t="e">
            <v>#NUM!</v>
          </cell>
          <cell r="Z86" t="e">
            <v>#NUM!</v>
          </cell>
          <cell r="AA86" t="e">
            <v>#NUM!</v>
          </cell>
          <cell r="AB86" t="e">
            <v>#NUM!</v>
          </cell>
          <cell r="AC86" t="e">
            <v>#NUM!</v>
          </cell>
          <cell r="AD86" t="e">
            <v>#NUM!</v>
          </cell>
          <cell r="AE86" t="str">
            <v>APU1-01</v>
          </cell>
          <cell r="AF86" t="str">
            <v>tim</v>
          </cell>
          <cell r="AG86" t="str">
            <v>erro</v>
          </cell>
          <cell r="AH86" t="str">
            <v>tim</v>
          </cell>
          <cell r="AI86">
            <v>0</v>
          </cell>
          <cell r="AJ86" t="str">
            <v>ver tim</v>
          </cell>
          <cell r="AK86">
            <v>0</v>
          </cell>
          <cell r="AL86"/>
          <cell r="AM86"/>
          <cell r="AN86"/>
          <cell r="AO86"/>
          <cell r="AP86"/>
          <cell r="AQ86"/>
          <cell r="AR86"/>
          <cell r="AS86"/>
          <cell r="AT86"/>
          <cell r="AU86"/>
          <cell r="AV86"/>
          <cell r="AW86"/>
          <cell r="AX86"/>
          <cell r="AY86"/>
          <cell r="AZ86"/>
          <cell r="BA86"/>
          <cell r="BB86"/>
          <cell r="BC86"/>
          <cell r="BD86"/>
          <cell r="BE86"/>
          <cell r="BF86"/>
          <cell r="BG86"/>
          <cell r="BH86"/>
          <cell r="BI86"/>
          <cell r="BJ86"/>
          <cell r="BK86"/>
        </row>
        <row r="87">
          <cell r="L87" t="str">
            <v>APU1-02</v>
          </cell>
          <cell r="M87" t="str">
            <v>tim</v>
          </cell>
          <cell r="N87" t="str">
            <v>erro</v>
          </cell>
          <cell r="O87" t="str">
            <v>tim</v>
          </cell>
          <cell r="P87" t="e">
            <v>#NUM!</v>
          </cell>
          <cell r="Q87" t="e">
            <v>#NUM!</v>
          </cell>
          <cell r="R87" t="e">
            <v>#NUM!</v>
          </cell>
          <cell r="S87" t="e">
            <v>#NUM!</v>
          </cell>
          <cell r="T87" t="e">
            <v>#NUM!</v>
          </cell>
          <cell r="U87" t="e">
            <v>#NUM!</v>
          </cell>
          <cell r="V87" t="e">
            <v>#NUM!</v>
          </cell>
          <cell r="W87" t="e">
            <v>#NUM!</v>
          </cell>
          <cell r="X87" t="e">
            <v>#NUM!</v>
          </cell>
          <cell r="Y87" t="e">
            <v>#NUM!</v>
          </cell>
          <cell r="Z87" t="e">
            <v>#NUM!</v>
          </cell>
          <cell r="AA87" t="e">
            <v>#NUM!</v>
          </cell>
          <cell r="AB87" t="e">
            <v>#NUM!</v>
          </cell>
          <cell r="AC87" t="e">
            <v>#NUM!</v>
          </cell>
          <cell r="AD87" t="e">
            <v>#NUM!</v>
          </cell>
          <cell r="AE87" t="str">
            <v>APU1-02</v>
          </cell>
          <cell r="AF87" t="str">
            <v>tim</v>
          </cell>
          <cell r="AG87" t="str">
            <v>erro</v>
          </cell>
          <cell r="AH87" t="str">
            <v>tim</v>
          </cell>
          <cell r="AI87">
            <v>0</v>
          </cell>
          <cell r="AJ87" t="str">
            <v>ver tim</v>
          </cell>
          <cell r="AK87">
            <v>0</v>
          </cell>
          <cell r="AL87"/>
          <cell r="AM87"/>
          <cell r="AN87"/>
          <cell r="AO87"/>
          <cell r="AP87"/>
          <cell r="AQ87"/>
          <cell r="AR87"/>
          <cell r="AS87"/>
          <cell r="AT87"/>
          <cell r="AU87"/>
          <cell r="AV87"/>
          <cell r="AW87"/>
          <cell r="AX87"/>
          <cell r="AY87"/>
          <cell r="AZ87"/>
          <cell r="BA87"/>
          <cell r="BB87"/>
          <cell r="BC87"/>
          <cell r="BD87"/>
          <cell r="BE87"/>
          <cell r="BF87"/>
          <cell r="BG87"/>
          <cell r="BH87"/>
          <cell r="BI87"/>
          <cell r="BJ87"/>
          <cell r="BK87"/>
        </row>
        <row r="88">
          <cell r="L88" t="str">
            <v>APU1-03</v>
          </cell>
          <cell r="M88" t="str">
            <v>tim</v>
          </cell>
          <cell r="N88" t="str">
            <v>erro</v>
          </cell>
          <cell r="O88" t="str">
            <v>tim</v>
          </cell>
          <cell r="P88" t="e">
            <v>#NUM!</v>
          </cell>
          <cell r="Q88" t="e">
            <v>#NUM!</v>
          </cell>
          <cell r="R88" t="e">
            <v>#NUM!</v>
          </cell>
          <cell r="S88" t="e">
            <v>#NUM!</v>
          </cell>
          <cell r="T88" t="e">
            <v>#NUM!</v>
          </cell>
          <cell r="U88" t="e">
            <v>#NUM!</v>
          </cell>
          <cell r="V88" t="e">
            <v>#NUM!</v>
          </cell>
          <cell r="W88" t="e">
            <v>#NUM!</v>
          </cell>
          <cell r="X88" t="e">
            <v>#NUM!</v>
          </cell>
          <cell r="Y88" t="e">
            <v>#NUM!</v>
          </cell>
          <cell r="Z88" t="e">
            <v>#NUM!</v>
          </cell>
          <cell r="AA88" t="e">
            <v>#NUM!</v>
          </cell>
          <cell r="AB88" t="e">
            <v>#NUM!</v>
          </cell>
          <cell r="AC88" t="e">
            <v>#NUM!</v>
          </cell>
          <cell r="AD88" t="e">
            <v>#NUM!</v>
          </cell>
          <cell r="AE88" t="str">
            <v>APU1-03</v>
          </cell>
          <cell r="AF88" t="str">
            <v>tim</v>
          </cell>
          <cell r="AG88" t="str">
            <v>erro</v>
          </cell>
          <cell r="AH88" t="str">
            <v>tim</v>
          </cell>
          <cell r="AI88">
            <v>0</v>
          </cell>
          <cell r="AJ88" t="str">
            <v>ver tim</v>
          </cell>
          <cell r="AK88">
            <v>0</v>
          </cell>
          <cell r="AL88"/>
          <cell r="AM88"/>
          <cell r="AN88"/>
          <cell r="AO88"/>
          <cell r="AP88"/>
          <cell r="AQ88"/>
          <cell r="AR88"/>
          <cell r="AS88"/>
          <cell r="AT88"/>
          <cell r="AU88"/>
          <cell r="AV88"/>
          <cell r="AW88"/>
          <cell r="AX88"/>
          <cell r="AY88"/>
          <cell r="AZ88"/>
          <cell r="BA88"/>
          <cell r="BB88"/>
          <cell r="BC88"/>
          <cell r="BD88"/>
          <cell r="BE88"/>
          <cell r="BF88"/>
          <cell r="BG88"/>
          <cell r="BH88"/>
          <cell r="BI88"/>
          <cell r="BJ88"/>
          <cell r="BK88"/>
        </row>
        <row r="89">
          <cell r="L89" t="str">
            <v>APU2-02</v>
          </cell>
          <cell r="M89" t="str">
            <v>tim</v>
          </cell>
          <cell r="N89" t="str">
            <v>erro</v>
          </cell>
          <cell r="O89" t="str">
            <v>tim</v>
          </cell>
          <cell r="P89" t="e">
            <v>#NUM!</v>
          </cell>
          <cell r="Q89" t="e">
            <v>#NUM!</v>
          </cell>
          <cell r="R89" t="e">
            <v>#NUM!</v>
          </cell>
          <cell r="S89" t="e">
            <v>#NUM!</v>
          </cell>
          <cell r="T89" t="e">
            <v>#NUM!</v>
          </cell>
          <cell r="U89" t="e">
            <v>#NUM!</v>
          </cell>
          <cell r="V89" t="e">
            <v>#NUM!</v>
          </cell>
          <cell r="W89" t="e">
            <v>#NUM!</v>
          </cell>
          <cell r="X89" t="e">
            <v>#NUM!</v>
          </cell>
          <cell r="Y89" t="e">
            <v>#NUM!</v>
          </cell>
          <cell r="Z89" t="e">
            <v>#NUM!</v>
          </cell>
          <cell r="AA89" t="e">
            <v>#NUM!</v>
          </cell>
          <cell r="AB89" t="e">
            <v>#NUM!</v>
          </cell>
          <cell r="AC89" t="e">
            <v>#NUM!</v>
          </cell>
          <cell r="AD89" t="e">
            <v>#NUM!</v>
          </cell>
          <cell r="AE89" t="str">
            <v>APU2-02</v>
          </cell>
          <cell r="AF89" t="str">
            <v>tim</v>
          </cell>
          <cell r="AG89" t="str">
            <v>erro</v>
          </cell>
          <cell r="AH89" t="str">
            <v>tim</v>
          </cell>
          <cell r="AI89">
            <v>0</v>
          </cell>
          <cell r="AJ89" t="str">
            <v>ver tim</v>
          </cell>
          <cell r="AK89">
            <v>0</v>
          </cell>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row>
        <row r="90">
          <cell r="L90" t="str">
            <v>APU2-01</v>
          </cell>
          <cell r="M90" t="str">
            <v>tim</v>
          </cell>
          <cell r="N90" t="str">
            <v>erro</v>
          </cell>
          <cell r="O90" t="str">
            <v>tim</v>
          </cell>
          <cell r="P90" t="e">
            <v>#NUM!</v>
          </cell>
          <cell r="Q90" t="e">
            <v>#NUM!</v>
          </cell>
          <cell r="R90" t="e">
            <v>#NUM!</v>
          </cell>
          <cell r="S90" t="e">
            <v>#NUM!</v>
          </cell>
          <cell r="T90" t="e">
            <v>#NUM!</v>
          </cell>
          <cell r="U90" t="e">
            <v>#NUM!</v>
          </cell>
          <cell r="V90" t="e">
            <v>#NUM!</v>
          </cell>
          <cell r="W90" t="e">
            <v>#NUM!</v>
          </cell>
          <cell r="X90" t="e">
            <v>#NUM!</v>
          </cell>
          <cell r="Y90" t="e">
            <v>#NUM!</v>
          </cell>
          <cell r="Z90" t="e">
            <v>#NUM!</v>
          </cell>
          <cell r="AA90" t="e">
            <v>#NUM!</v>
          </cell>
          <cell r="AB90" t="e">
            <v>#NUM!</v>
          </cell>
          <cell r="AC90" t="e">
            <v>#NUM!</v>
          </cell>
          <cell r="AD90" t="e">
            <v>#NUM!</v>
          </cell>
          <cell r="AE90" t="str">
            <v>APU2-01</v>
          </cell>
          <cell r="AF90" t="str">
            <v>tim</v>
          </cell>
          <cell r="AG90" t="str">
            <v>erro</v>
          </cell>
          <cell r="AH90" t="str">
            <v>tim</v>
          </cell>
          <cell r="AI90">
            <v>0</v>
          </cell>
          <cell r="AJ90" t="str">
            <v>ver tim</v>
          </cell>
          <cell r="AK90">
            <v>0</v>
          </cell>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row>
        <row r="91">
          <cell r="L91" t="str">
            <v>APU2-03</v>
          </cell>
          <cell r="M91" t="str">
            <v>tim</v>
          </cell>
          <cell r="N91" t="str">
            <v>erro</v>
          </cell>
          <cell r="O91" t="str">
            <v>tim</v>
          </cell>
          <cell r="P91" t="e">
            <v>#NUM!</v>
          </cell>
          <cell r="Q91" t="e">
            <v>#NUM!</v>
          </cell>
          <cell r="R91" t="e">
            <v>#NUM!</v>
          </cell>
          <cell r="S91" t="e">
            <v>#NUM!</v>
          </cell>
          <cell r="T91" t="e">
            <v>#NUM!</v>
          </cell>
          <cell r="U91" t="e">
            <v>#NUM!</v>
          </cell>
          <cell r="V91" t="e">
            <v>#NUM!</v>
          </cell>
          <cell r="W91" t="e">
            <v>#NUM!</v>
          </cell>
          <cell r="X91" t="e">
            <v>#NUM!</v>
          </cell>
          <cell r="Y91" t="e">
            <v>#NUM!</v>
          </cell>
          <cell r="Z91" t="e">
            <v>#NUM!</v>
          </cell>
          <cell r="AA91" t="e">
            <v>#NUM!</v>
          </cell>
          <cell r="AB91" t="e">
            <v>#NUM!</v>
          </cell>
          <cell r="AC91" t="e">
            <v>#NUM!</v>
          </cell>
          <cell r="AD91" t="e">
            <v>#NUM!</v>
          </cell>
          <cell r="AE91" t="str">
            <v>APU2-03</v>
          </cell>
          <cell r="AF91" t="str">
            <v>tim</v>
          </cell>
          <cell r="AG91" t="str">
            <v>erro</v>
          </cell>
          <cell r="AH91" t="str">
            <v>tim</v>
          </cell>
          <cell r="AI91">
            <v>0</v>
          </cell>
          <cell r="AJ91" t="str">
            <v>ver tim</v>
          </cell>
          <cell r="AK91">
            <v>0</v>
          </cell>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row>
        <row r="92">
          <cell r="L92" t="str">
            <v>CAB1-01</v>
          </cell>
          <cell r="M92" t="str">
            <v>tim</v>
          </cell>
          <cell r="N92" t="str">
            <v>erro</v>
          </cell>
          <cell r="O92" t="str">
            <v>tim</v>
          </cell>
          <cell r="P92" t="e">
            <v>#NUM!</v>
          </cell>
          <cell r="Q92" t="e">
            <v>#NUM!</v>
          </cell>
          <cell r="R92" t="e">
            <v>#NUM!</v>
          </cell>
          <cell r="S92" t="e">
            <v>#NUM!</v>
          </cell>
          <cell r="T92" t="e">
            <v>#NUM!</v>
          </cell>
          <cell r="U92" t="e">
            <v>#NUM!</v>
          </cell>
          <cell r="V92" t="e">
            <v>#NUM!</v>
          </cell>
          <cell r="W92" t="e">
            <v>#NUM!</v>
          </cell>
          <cell r="X92" t="e">
            <v>#NUM!</v>
          </cell>
          <cell r="Y92" t="e">
            <v>#NUM!</v>
          </cell>
          <cell r="Z92" t="e">
            <v>#NUM!</v>
          </cell>
          <cell r="AA92" t="e">
            <v>#NUM!</v>
          </cell>
          <cell r="AB92" t="e">
            <v>#NUM!</v>
          </cell>
          <cell r="AC92" t="e">
            <v>#NUM!</v>
          </cell>
          <cell r="AD92" t="e">
            <v>#NUM!</v>
          </cell>
          <cell r="AE92" t="str">
            <v>CAB1-01</v>
          </cell>
          <cell r="AF92" t="str">
            <v>tim</v>
          </cell>
          <cell r="AG92" t="str">
            <v>erro</v>
          </cell>
          <cell r="AH92" t="str">
            <v>tim</v>
          </cell>
          <cell r="AI92">
            <v>0</v>
          </cell>
          <cell r="AJ92" t="str">
            <v>ver tim</v>
          </cell>
          <cell r="AK92">
            <v>0</v>
          </cell>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row>
        <row r="93">
          <cell r="L93" t="str">
            <v>CAB1-02</v>
          </cell>
          <cell r="M93" t="str">
            <v>tim</v>
          </cell>
          <cell r="N93" t="str">
            <v>erro</v>
          </cell>
          <cell r="O93" t="str">
            <v>tim</v>
          </cell>
          <cell r="P93" t="e">
            <v>#NUM!</v>
          </cell>
          <cell r="Q93" t="e">
            <v>#NUM!</v>
          </cell>
          <cell r="R93" t="e">
            <v>#NUM!</v>
          </cell>
          <cell r="S93" t="e">
            <v>#NUM!</v>
          </cell>
          <cell r="T93" t="e">
            <v>#NUM!</v>
          </cell>
          <cell r="U93" t="e">
            <v>#NUM!</v>
          </cell>
          <cell r="V93" t="e">
            <v>#NUM!</v>
          </cell>
          <cell r="W93" t="e">
            <v>#NUM!</v>
          </cell>
          <cell r="X93" t="e">
            <v>#NUM!</v>
          </cell>
          <cell r="Y93" t="e">
            <v>#NUM!</v>
          </cell>
          <cell r="Z93" t="e">
            <v>#NUM!</v>
          </cell>
          <cell r="AA93" t="e">
            <v>#NUM!</v>
          </cell>
          <cell r="AB93" t="e">
            <v>#NUM!</v>
          </cell>
          <cell r="AC93" t="e">
            <v>#NUM!</v>
          </cell>
          <cell r="AD93" t="e">
            <v>#NUM!</v>
          </cell>
          <cell r="AE93" t="str">
            <v>CAB1-02</v>
          </cell>
          <cell r="AF93" t="str">
            <v>tim</v>
          </cell>
          <cell r="AG93" t="str">
            <v>erro</v>
          </cell>
          <cell r="AH93" t="str">
            <v>tim</v>
          </cell>
          <cell r="AI93">
            <v>0</v>
          </cell>
          <cell r="AJ93" t="str">
            <v>ver tim</v>
          </cell>
          <cell r="AK93">
            <v>0</v>
          </cell>
          <cell r="AL93"/>
          <cell r="AM93"/>
          <cell r="AN93"/>
          <cell r="AO93"/>
          <cell r="AP93"/>
          <cell r="AQ93"/>
          <cell r="AR93"/>
          <cell r="AS93"/>
          <cell r="AT93"/>
          <cell r="AU93"/>
          <cell r="AV93"/>
          <cell r="AW93"/>
          <cell r="AX93"/>
          <cell r="AY93"/>
          <cell r="AZ93"/>
          <cell r="BA93"/>
          <cell r="BB93"/>
          <cell r="BC93"/>
          <cell r="BD93"/>
          <cell r="BE93"/>
          <cell r="BF93"/>
          <cell r="BG93"/>
          <cell r="BH93"/>
          <cell r="BI93"/>
          <cell r="BJ93"/>
          <cell r="BK93"/>
        </row>
        <row r="94">
          <cell r="L94" t="str">
            <v>CAB1-03</v>
          </cell>
          <cell r="M94" t="str">
            <v>tim</v>
          </cell>
          <cell r="N94" t="str">
            <v>erro</v>
          </cell>
          <cell r="O94" t="str">
            <v>tim</v>
          </cell>
          <cell r="P94" t="e">
            <v>#NUM!</v>
          </cell>
          <cell r="Q94" t="e">
            <v>#NUM!</v>
          </cell>
          <cell r="R94" t="e">
            <v>#NUM!</v>
          </cell>
          <cell r="S94" t="e">
            <v>#NUM!</v>
          </cell>
          <cell r="T94" t="e">
            <v>#NUM!</v>
          </cell>
          <cell r="U94" t="e">
            <v>#NUM!</v>
          </cell>
          <cell r="V94" t="e">
            <v>#NUM!</v>
          </cell>
          <cell r="W94" t="e">
            <v>#NUM!</v>
          </cell>
          <cell r="X94" t="e">
            <v>#NUM!</v>
          </cell>
          <cell r="Y94" t="e">
            <v>#NUM!</v>
          </cell>
          <cell r="Z94" t="e">
            <v>#NUM!</v>
          </cell>
          <cell r="AA94" t="e">
            <v>#NUM!</v>
          </cell>
          <cell r="AB94" t="e">
            <v>#NUM!</v>
          </cell>
          <cell r="AC94" t="e">
            <v>#NUM!</v>
          </cell>
          <cell r="AD94" t="e">
            <v>#NUM!</v>
          </cell>
          <cell r="AE94" t="str">
            <v>CAB1-03</v>
          </cell>
          <cell r="AF94" t="str">
            <v>tim</v>
          </cell>
          <cell r="AG94" t="str">
            <v>erro</v>
          </cell>
          <cell r="AH94" t="str">
            <v>tim</v>
          </cell>
          <cell r="AI94">
            <v>0</v>
          </cell>
          <cell r="AJ94" t="str">
            <v>ver tim</v>
          </cell>
          <cell r="AK94">
            <v>0</v>
          </cell>
          <cell r="AL94"/>
          <cell r="AM94"/>
          <cell r="AN94"/>
          <cell r="AO94"/>
          <cell r="AP94"/>
          <cell r="AQ94"/>
          <cell r="AR94"/>
          <cell r="AS94"/>
          <cell r="AT94"/>
          <cell r="AU94"/>
          <cell r="AV94"/>
          <cell r="AW94"/>
          <cell r="AX94"/>
          <cell r="AY94"/>
          <cell r="AZ94"/>
          <cell r="BA94"/>
          <cell r="BB94"/>
          <cell r="BC94"/>
          <cell r="BD94"/>
          <cell r="BE94"/>
          <cell r="BF94"/>
          <cell r="BG94"/>
          <cell r="BH94"/>
          <cell r="BI94"/>
          <cell r="BJ94"/>
          <cell r="BK94"/>
        </row>
        <row r="95">
          <cell r="L95" t="str">
            <v>CAB2-01</v>
          </cell>
          <cell r="M95" t="str">
            <v>tim</v>
          </cell>
          <cell r="N95" t="str">
            <v>erro</v>
          </cell>
          <cell r="O95" t="str">
            <v>tim</v>
          </cell>
          <cell r="P95" t="e">
            <v>#NUM!</v>
          </cell>
          <cell r="Q95" t="e">
            <v>#NUM!</v>
          </cell>
          <cell r="R95" t="e">
            <v>#NUM!</v>
          </cell>
          <cell r="S95" t="e">
            <v>#NUM!</v>
          </cell>
          <cell r="T95" t="e">
            <v>#NUM!</v>
          </cell>
          <cell r="U95" t="e">
            <v>#NUM!</v>
          </cell>
          <cell r="V95" t="e">
            <v>#NUM!</v>
          </cell>
          <cell r="W95" t="e">
            <v>#NUM!</v>
          </cell>
          <cell r="X95" t="e">
            <v>#NUM!</v>
          </cell>
          <cell r="Y95" t="e">
            <v>#NUM!</v>
          </cell>
          <cell r="Z95" t="e">
            <v>#NUM!</v>
          </cell>
          <cell r="AA95" t="e">
            <v>#NUM!</v>
          </cell>
          <cell r="AB95" t="e">
            <v>#NUM!</v>
          </cell>
          <cell r="AC95" t="e">
            <v>#NUM!</v>
          </cell>
          <cell r="AD95" t="e">
            <v>#NUM!</v>
          </cell>
          <cell r="AE95" t="str">
            <v>CAB2-01</v>
          </cell>
          <cell r="AF95" t="str">
            <v>tim</v>
          </cell>
          <cell r="AG95" t="str">
            <v>erro</v>
          </cell>
          <cell r="AH95" t="str">
            <v>tim</v>
          </cell>
          <cell r="AI95">
            <v>0</v>
          </cell>
          <cell r="AJ95" t="str">
            <v>ver tim</v>
          </cell>
          <cell r="AK95">
            <v>0</v>
          </cell>
          <cell r="AL95"/>
          <cell r="AM95"/>
          <cell r="AN95"/>
          <cell r="AO95"/>
          <cell r="AP95"/>
          <cell r="AQ95"/>
          <cell r="AR95"/>
          <cell r="AS95"/>
          <cell r="AT95"/>
          <cell r="AU95"/>
          <cell r="AV95"/>
          <cell r="AW95"/>
          <cell r="AX95"/>
          <cell r="AY95"/>
          <cell r="AZ95"/>
          <cell r="BA95"/>
          <cell r="BB95"/>
          <cell r="BC95"/>
          <cell r="BD95"/>
          <cell r="BE95"/>
          <cell r="BF95"/>
          <cell r="BG95"/>
          <cell r="BH95"/>
          <cell r="BI95"/>
          <cell r="BJ95"/>
          <cell r="BK95"/>
        </row>
        <row r="96">
          <cell r="L96" t="str">
            <v>CAB2-02</v>
          </cell>
          <cell r="M96" t="str">
            <v>tim</v>
          </cell>
          <cell r="N96" t="str">
            <v>erro</v>
          </cell>
          <cell r="O96" t="str">
            <v>tim</v>
          </cell>
          <cell r="P96" t="e">
            <v>#NUM!</v>
          </cell>
          <cell r="Q96" t="e">
            <v>#NUM!</v>
          </cell>
          <cell r="R96" t="e">
            <v>#NUM!</v>
          </cell>
          <cell r="S96" t="e">
            <v>#NUM!</v>
          </cell>
          <cell r="T96" t="e">
            <v>#NUM!</v>
          </cell>
          <cell r="U96" t="e">
            <v>#NUM!</v>
          </cell>
          <cell r="V96" t="e">
            <v>#NUM!</v>
          </cell>
          <cell r="W96" t="e">
            <v>#NUM!</v>
          </cell>
          <cell r="X96" t="e">
            <v>#NUM!</v>
          </cell>
          <cell r="Y96" t="e">
            <v>#NUM!</v>
          </cell>
          <cell r="Z96" t="e">
            <v>#NUM!</v>
          </cell>
          <cell r="AA96" t="e">
            <v>#NUM!</v>
          </cell>
          <cell r="AB96" t="e">
            <v>#NUM!</v>
          </cell>
          <cell r="AC96" t="e">
            <v>#NUM!</v>
          </cell>
          <cell r="AD96" t="e">
            <v>#NUM!</v>
          </cell>
          <cell r="AE96" t="str">
            <v>CAB2-02</v>
          </cell>
          <cell r="AF96" t="str">
            <v>tim</v>
          </cell>
          <cell r="AG96" t="str">
            <v>erro</v>
          </cell>
          <cell r="AH96" t="str">
            <v>tim</v>
          </cell>
          <cell r="AI96">
            <v>0</v>
          </cell>
          <cell r="AJ96" t="str">
            <v>ver tim</v>
          </cell>
          <cell r="AK96">
            <v>0</v>
          </cell>
          <cell r="AL96"/>
          <cell r="AM96"/>
          <cell r="AN96"/>
          <cell r="AO96"/>
          <cell r="AP96"/>
          <cell r="AQ96"/>
          <cell r="AR96"/>
          <cell r="AS96"/>
          <cell r="AT96"/>
          <cell r="AU96"/>
          <cell r="AV96"/>
          <cell r="AW96"/>
          <cell r="AX96"/>
          <cell r="AY96"/>
          <cell r="AZ96"/>
          <cell r="BA96"/>
          <cell r="BB96"/>
          <cell r="BC96"/>
          <cell r="BD96"/>
          <cell r="BE96"/>
          <cell r="BF96"/>
          <cell r="BG96"/>
          <cell r="BH96"/>
          <cell r="BI96"/>
          <cell r="BJ96"/>
          <cell r="BK96"/>
        </row>
        <row r="97">
          <cell r="L97" t="str">
            <v>CAB2-03</v>
          </cell>
          <cell r="M97" t="str">
            <v>tim</v>
          </cell>
          <cell r="N97" t="str">
            <v>erro</v>
          </cell>
          <cell r="O97" t="str">
            <v>tim</v>
          </cell>
          <cell r="P97" t="e">
            <v>#NUM!</v>
          </cell>
          <cell r="Q97" t="e">
            <v>#NUM!</v>
          </cell>
          <cell r="R97" t="e">
            <v>#NUM!</v>
          </cell>
          <cell r="S97" t="e">
            <v>#NUM!</v>
          </cell>
          <cell r="T97" t="e">
            <v>#NUM!</v>
          </cell>
          <cell r="U97" t="e">
            <v>#NUM!</v>
          </cell>
          <cell r="V97" t="e">
            <v>#NUM!</v>
          </cell>
          <cell r="W97" t="e">
            <v>#NUM!</v>
          </cell>
          <cell r="X97" t="e">
            <v>#NUM!</v>
          </cell>
          <cell r="Y97" t="e">
            <v>#NUM!</v>
          </cell>
          <cell r="Z97" t="e">
            <v>#NUM!</v>
          </cell>
          <cell r="AA97" t="e">
            <v>#NUM!</v>
          </cell>
          <cell r="AB97" t="e">
            <v>#NUM!</v>
          </cell>
          <cell r="AC97" t="e">
            <v>#NUM!</v>
          </cell>
          <cell r="AD97" t="e">
            <v>#NUM!</v>
          </cell>
          <cell r="AE97" t="str">
            <v>CAB2-03</v>
          </cell>
          <cell r="AF97" t="str">
            <v>tim</v>
          </cell>
          <cell r="AG97" t="str">
            <v>erro</v>
          </cell>
          <cell r="AH97" t="str">
            <v>tim</v>
          </cell>
          <cell r="AI97">
            <v>0</v>
          </cell>
          <cell r="AJ97" t="str">
            <v>ver tim</v>
          </cell>
          <cell r="AK97">
            <v>0</v>
          </cell>
          <cell r="AL97"/>
          <cell r="AM97"/>
          <cell r="AN97"/>
          <cell r="AO97"/>
          <cell r="AP97"/>
          <cell r="AQ97"/>
          <cell r="AR97"/>
          <cell r="AS97"/>
          <cell r="AT97"/>
          <cell r="AU97"/>
          <cell r="AV97"/>
          <cell r="AW97"/>
          <cell r="AX97"/>
          <cell r="AY97"/>
          <cell r="AZ97"/>
          <cell r="BA97"/>
          <cell r="BB97"/>
          <cell r="BC97"/>
          <cell r="BD97"/>
          <cell r="BE97"/>
          <cell r="BF97"/>
          <cell r="BG97"/>
          <cell r="BH97"/>
          <cell r="BI97"/>
          <cell r="BJ97"/>
          <cell r="BK97"/>
        </row>
        <row r="98">
          <cell r="L98" t="str">
            <v>CPP1-01</v>
          </cell>
          <cell r="M98" t="str">
            <v>tim</v>
          </cell>
          <cell r="N98" t="str">
            <v>erro</v>
          </cell>
          <cell r="O98" t="str">
            <v>tim</v>
          </cell>
          <cell r="P98" t="e">
            <v>#NUM!</v>
          </cell>
          <cell r="Q98" t="e">
            <v>#NUM!</v>
          </cell>
          <cell r="R98" t="e">
            <v>#NUM!</v>
          </cell>
          <cell r="S98" t="e">
            <v>#NUM!</v>
          </cell>
          <cell r="T98" t="e">
            <v>#NUM!</v>
          </cell>
          <cell r="U98" t="e">
            <v>#NUM!</v>
          </cell>
          <cell r="V98" t="e">
            <v>#NUM!</v>
          </cell>
          <cell r="W98" t="e">
            <v>#NUM!</v>
          </cell>
          <cell r="X98" t="e">
            <v>#NUM!</v>
          </cell>
          <cell r="Y98" t="e">
            <v>#NUM!</v>
          </cell>
          <cell r="Z98" t="e">
            <v>#NUM!</v>
          </cell>
          <cell r="AA98" t="e">
            <v>#NUM!</v>
          </cell>
          <cell r="AB98" t="e">
            <v>#NUM!</v>
          </cell>
          <cell r="AC98" t="e">
            <v>#NUM!</v>
          </cell>
          <cell r="AD98" t="e">
            <v>#NUM!</v>
          </cell>
          <cell r="AE98" t="str">
            <v>CPP1-01</v>
          </cell>
          <cell r="AF98" t="str">
            <v>tim</v>
          </cell>
          <cell r="AG98" t="str">
            <v>erro</v>
          </cell>
          <cell r="AH98" t="str">
            <v>tim</v>
          </cell>
          <cell r="AI98">
            <v>0</v>
          </cell>
          <cell r="AJ98" t="str">
            <v>ver tim</v>
          </cell>
          <cell r="AK98">
            <v>0</v>
          </cell>
          <cell r="AL98"/>
          <cell r="AM98"/>
          <cell r="AN98"/>
          <cell r="AO98"/>
          <cell r="AP98"/>
          <cell r="AQ98"/>
          <cell r="AR98"/>
          <cell r="AS98"/>
          <cell r="AT98"/>
          <cell r="AU98"/>
          <cell r="AV98"/>
          <cell r="AW98"/>
          <cell r="AX98"/>
          <cell r="AY98"/>
          <cell r="AZ98"/>
          <cell r="BA98"/>
          <cell r="BB98"/>
          <cell r="BC98"/>
          <cell r="BD98"/>
          <cell r="BE98"/>
          <cell r="BF98"/>
          <cell r="BG98"/>
          <cell r="BH98"/>
          <cell r="BI98"/>
          <cell r="BJ98"/>
          <cell r="BK98"/>
        </row>
        <row r="99">
          <cell r="L99" t="str">
            <v>CPP1-02</v>
          </cell>
          <cell r="M99" t="str">
            <v>tim</v>
          </cell>
          <cell r="N99" t="str">
            <v>erro</v>
          </cell>
          <cell r="O99" t="str">
            <v>tim</v>
          </cell>
          <cell r="P99" t="e">
            <v>#NUM!</v>
          </cell>
          <cell r="Q99" t="e">
            <v>#NUM!</v>
          </cell>
          <cell r="R99" t="e">
            <v>#NUM!</v>
          </cell>
          <cell r="S99" t="e">
            <v>#NUM!</v>
          </cell>
          <cell r="T99" t="e">
            <v>#NUM!</v>
          </cell>
          <cell r="U99" t="e">
            <v>#NUM!</v>
          </cell>
          <cell r="V99" t="e">
            <v>#NUM!</v>
          </cell>
          <cell r="W99" t="e">
            <v>#NUM!</v>
          </cell>
          <cell r="X99" t="e">
            <v>#NUM!</v>
          </cell>
          <cell r="Y99" t="e">
            <v>#NUM!</v>
          </cell>
          <cell r="Z99" t="e">
            <v>#NUM!</v>
          </cell>
          <cell r="AA99" t="e">
            <v>#NUM!</v>
          </cell>
          <cell r="AB99" t="e">
            <v>#NUM!</v>
          </cell>
          <cell r="AC99" t="e">
            <v>#NUM!</v>
          </cell>
          <cell r="AD99" t="e">
            <v>#NUM!</v>
          </cell>
          <cell r="AE99" t="str">
            <v>CPP1-02</v>
          </cell>
          <cell r="AF99" t="str">
            <v>tim</v>
          </cell>
          <cell r="AG99" t="str">
            <v>erro</v>
          </cell>
          <cell r="AH99" t="str">
            <v>tim</v>
          </cell>
          <cell r="AI99">
            <v>0</v>
          </cell>
          <cell r="AJ99" t="str">
            <v>ver tim</v>
          </cell>
          <cell r="AK99">
            <v>0</v>
          </cell>
          <cell r="AL99"/>
          <cell r="AM99"/>
          <cell r="AN99"/>
          <cell r="AO99"/>
          <cell r="AP99"/>
          <cell r="AQ99"/>
          <cell r="AR99"/>
          <cell r="AS99"/>
          <cell r="AT99"/>
          <cell r="AU99"/>
          <cell r="AV99"/>
          <cell r="AW99"/>
          <cell r="AX99"/>
          <cell r="AY99"/>
          <cell r="AZ99"/>
          <cell r="BA99"/>
          <cell r="BB99"/>
          <cell r="BC99"/>
          <cell r="BD99"/>
          <cell r="BE99"/>
          <cell r="BF99"/>
          <cell r="BG99"/>
          <cell r="BH99"/>
          <cell r="BI99"/>
          <cell r="BJ99"/>
          <cell r="BK99"/>
        </row>
        <row r="100">
          <cell r="L100" t="str">
            <v>CPP1-03</v>
          </cell>
          <cell r="M100" t="str">
            <v>tim</v>
          </cell>
          <cell r="N100" t="str">
            <v>erro</v>
          </cell>
          <cell r="O100" t="str">
            <v>tim</v>
          </cell>
          <cell r="P100" t="e">
            <v>#NUM!</v>
          </cell>
          <cell r="Q100" t="e">
            <v>#NUM!</v>
          </cell>
          <cell r="R100" t="e">
            <v>#NUM!</v>
          </cell>
          <cell r="S100" t="e">
            <v>#NUM!</v>
          </cell>
          <cell r="T100" t="e">
            <v>#NUM!</v>
          </cell>
          <cell r="U100" t="e">
            <v>#NUM!</v>
          </cell>
          <cell r="V100" t="e">
            <v>#NUM!</v>
          </cell>
          <cell r="W100" t="e">
            <v>#NUM!</v>
          </cell>
          <cell r="X100" t="e">
            <v>#NUM!</v>
          </cell>
          <cell r="Y100" t="e">
            <v>#NUM!</v>
          </cell>
          <cell r="Z100" t="e">
            <v>#NUM!</v>
          </cell>
          <cell r="AA100" t="e">
            <v>#NUM!</v>
          </cell>
          <cell r="AB100" t="e">
            <v>#NUM!</v>
          </cell>
          <cell r="AC100" t="e">
            <v>#NUM!</v>
          </cell>
          <cell r="AD100" t="e">
            <v>#NUM!</v>
          </cell>
          <cell r="AE100" t="str">
            <v>CPP1-03</v>
          </cell>
          <cell r="AF100" t="str">
            <v>tim</v>
          </cell>
          <cell r="AG100" t="str">
            <v>erro</v>
          </cell>
          <cell r="AH100" t="str">
            <v>tim</v>
          </cell>
          <cell r="AI100">
            <v>0</v>
          </cell>
          <cell r="AJ100" t="str">
            <v>ver tim</v>
          </cell>
          <cell r="AK100">
            <v>0</v>
          </cell>
          <cell r="AL100"/>
          <cell r="AM100"/>
          <cell r="AN100"/>
          <cell r="AO100"/>
          <cell r="AP100"/>
          <cell r="AQ100"/>
          <cell r="AR100"/>
          <cell r="AS100"/>
          <cell r="AT100"/>
          <cell r="AU100"/>
          <cell r="AV100"/>
          <cell r="AW100"/>
          <cell r="AX100"/>
          <cell r="AY100"/>
          <cell r="AZ100"/>
          <cell r="BA100"/>
          <cell r="BB100"/>
          <cell r="BC100"/>
          <cell r="BD100"/>
          <cell r="BE100"/>
          <cell r="BF100"/>
          <cell r="BG100"/>
          <cell r="BH100"/>
          <cell r="BI100"/>
          <cell r="BJ100"/>
          <cell r="BK100"/>
        </row>
        <row r="101">
          <cell r="L101" t="str">
            <v>CPP2-01</v>
          </cell>
          <cell r="M101" t="str">
            <v>tim</v>
          </cell>
          <cell r="N101" t="str">
            <v>erro</v>
          </cell>
          <cell r="O101" t="str">
            <v>tim</v>
          </cell>
          <cell r="P101" t="e">
            <v>#NUM!</v>
          </cell>
          <cell r="Q101" t="e">
            <v>#NUM!</v>
          </cell>
          <cell r="R101" t="e">
            <v>#NUM!</v>
          </cell>
          <cell r="S101" t="e">
            <v>#NUM!</v>
          </cell>
          <cell r="T101" t="e">
            <v>#NUM!</v>
          </cell>
          <cell r="U101" t="e">
            <v>#NUM!</v>
          </cell>
          <cell r="V101" t="e">
            <v>#NUM!</v>
          </cell>
          <cell r="W101" t="e">
            <v>#NUM!</v>
          </cell>
          <cell r="X101" t="e">
            <v>#NUM!</v>
          </cell>
          <cell r="Y101" t="e">
            <v>#NUM!</v>
          </cell>
          <cell r="Z101" t="e">
            <v>#NUM!</v>
          </cell>
          <cell r="AA101" t="e">
            <v>#NUM!</v>
          </cell>
          <cell r="AB101" t="e">
            <v>#NUM!</v>
          </cell>
          <cell r="AC101" t="e">
            <v>#NUM!</v>
          </cell>
          <cell r="AD101" t="e">
            <v>#NUM!</v>
          </cell>
          <cell r="AE101" t="str">
            <v>CPP2-01</v>
          </cell>
          <cell r="AF101" t="str">
            <v>tim</v>
          </cell>
          <cell r="AG101" t="str">
            <v>erro</v>
          </cell>
          <cell r="AH101" t="str">
            <v>tim</v>
          </cell>
          <cell r="AI101">
            <v>0</v>
          </cell>
          <cell r="AJ101" t="str">
            <v>ver tim</v>
          </cell>
          <cell r="AK101">
            <v>0</v>
          </cell>
          <cell r="AL101"/>
          <cell r="AM101"/>
          <cell r="AN101"/>
          <cell r="AO101"/>
          <cell r="AP101"/>
          <cell r="AQ101"/>
          <cell r="AR101"/>
          <cell r="AS101"/>
          <cell r="AT101"/>
          <cell r="AU101"/>
          <cell r="AV101"/>
          <cell r="AW101"/>
          <cell r="AX101"/>
          <cell r="AY101"/>
          <cell r="AZ101"/>
          <cell r="BA101"/>
          <cell r="BB101"/>
          <cell r="BC101"/>
          <cell r="BD101"/>
          <cell r="BE101"/>
          <cell r="BF101"/>
          <cell r="BG101"/>
          <cell r="BH101"/>
          <cell r="BI101"/>
          <cell r="BJ101"/>
          <cell r="BK101"/>
        </row>
        <row r="102">
          <cell r="L102" t="str">
            <v>CPP2-02</v>
          </cell>
          <cell r="M102" t="str">
            <v>tim</v>
          </cell>
          <cell r="N102" t="str">
            <v>erro</v>
          </cell>
          <cell r="O102" t="str">
            <v>tim</v>
          </cell>
          <cell r="P102" t="e">
            <v>#NUM!</v>
          </cell>
          <cell r="Q102" t="e">
            <v>#NUM!</v>
          </cell>
          <cell r="R102" t="e">
            <v>#NUM!</v>
          </cell>
          <cell r="S102" t="e">
            <v>#NUM!</v>
          </cell>
          <cell r="T102" t="e">
            <v>#NUM!</v>
          </cell>
          <cell r="U102" t="e">
            <v>#NUM!</v>
          </cell>
          <cell r="V102" t="e">
            <v>#NUM!</v>
          </cell>
          <cell r="W102" t="e">
            <v>#NUM!</v>
          </cell>
          <cell r="X102" t="e">
            <v>#NUM!</v>
          </cell>
          <cell r="Y102" t="e">
            <v>#NUM!</v>
          </cell>
          <cell r="Z102" t="e">
            <v>#NUM!</v>
          </cell>
          <cell r="AA102" t="e">
            <v>#NUM!</v>
          </cell>
          <cell r="AB102" t="e">
            <v>#NUM!</v>
          </cell>
          <cell r="AC102" t="e">
            <v>#NUM!</v>
          </cell>
          <cell r="AD102" t="e">
            <v>#NUM!</v>
          </cell>
          <cell r="AE102" t="str">
            <v>CPP2-02</v>
          </cell>
          <cell r="AF102" t="str">
            <v>tim</v>
          </cell>
          <cell r="AG102" t="str">
            <v>erro</v>
          </cell>
          <cell r="AH102" t="str">
            <v>tim</v>
          </cell>
          <cell r="AI102">
            <v>0</v>
          </cell>
          <cell r="AJ102" t="str">
            <v>ver tim</v>
          </cell>
          <cell r="AK102">
            <v>0</v>
          </cell>
          <cell r="AL102"/>
          <cell r="AM102"/>
          <cell r="AN102"/>
          <cell r="AO102"/>
          <cell r="AP102"/>
          <cell r="AQ102"/>
          <cell r="AR102"/>
          <cell r="AS102"/>
          <cell r="AT102"/>
          <cell r="AU102"/>
          <cell r="AV102"/>
          <cell r="AW102"/>
          <cell r="AX102"/>
          <cell r="AY102"/>
          <cell r="AZ102"/>
          <cell r="BA102"/>
          <cell r="BB102"/>
          <cell r="BC102"/>
          <cell r="BD102"/>
          <cell r="BE102"/>
          <cell r="BF102"/>
          <cell r="BG102"/>
          <cell r="BH102"/>
          <cell r="BI102"/>
          <cell r="BJ102"/>
          <cell r="BK102"/>
        </row>
        <row r="103">
          <cell r="L103" t="str">
            <v>CPP2-03</v>
          </cell>
          <cell r="M103" t="str">
            <v>tim</v>
          </cell>
          <cell r="N103" t="str">
            <v>erro</v>
          </cell>
          <cell r="O103" t="str">
            <v>tim</v>
          </cell>
          <cell r="P103" t="e">
            <v>#NUM!</v>
          </cell>
          <cell r="Q103" t="e">
            <v>#NUM!</v>
          </cell>
          <cell r="R103" t="e">
            <v>#NUM!</v>
          </cell>
          <cell r="S103" t="e">
            <v>#NUM!</v>
          </cell>
          <cell r="T103" t="e">
            <v>#NUM!</v>
          </cell>
          <cell r="U103" t="e">
            <v>#NUM!</v>
          </cell>
          <cell r="V103" t="e">
            <v>#NUM!</v>
          </cell>
          <cell r="W103" t="e">
            <v>#NUM!</v>
          </cell>
          <cell r="X103" t="e">
            <v>#NUM!</v>
          </cell>
          <cell r="Y103" t="e">
            <v>#NUM!</v>
          </cell>
          <cell r="Z103" t="e">
            <v>#NUM!</v>
          </cell>
          <cell r="AA103" t="e">
            <v>#NUM!</v>
          </cell>
          <cell r="AB103" t="e">
            <v>#NUM!</v>
          </cell>
          <cell r="AC103" t="e">
            <v>#NUM!</v>
          </cell>
          <cell r="AD103" t="e">
            <v>#NUM!</v>
          </cell>
          <cell r="AE103" t="str">
            <v>CPP2-03</v>
          </cell>
          <cell r="AF103" t="str">
            <v>tim</v>
          </cell>
          <cell r="AG103" t="str">
            <v>erro</v>
          </cell>
          <cell r="AH103" t="str">
            <v>tim</v>
          </cell>
          <cell r="AI103">
            <v>0</v>
          </cell>
          <cell r="AJ103" t="str">
            <v>ver tim</v>
          </cell>
          <cell r="AK103">
            <v>0</v>
          </cell>
          <cell r="AL103"/>
          <cell r="AM103"/>
          <cell r="AN103"/>
          <cell r="AO103"/>
          <cell r="AP103"/>
          <cell r="AQ103"/>
          <cell r="AR103"/>
          <cell r="AS103"/>
          <cell r="AT103"/>
          <cell r="AU103"/>
          <cell r="AV103"/>
          <cell r="AW103"/>
          <cell r="AX103"/>
          <cell r="AY103"/>
          <cell r="AZ103"/>
          <cell r="BA103"/>
          <cell r="BB103"/>
          <cell r="BC103"/>
          <cell r="BD103"/>
          <cell r="BE103"/>
          <cell r="BF103"/>
          <cell r="BG103"/>
          <cell r="BH103"/>
          <cell r="BI103"/>
          <cell r="BJ103"/>
          <cell r="BK103"/>
        </row>
        <row r="104">
          <cell r="L104" t="str">
            <v>IOR-01</v>
          </cell>
          <cell r="M104" t="str">
            <v>tim</v>
          </cell>
          <cell r="N104" t="str">
            <v>erro</v>
          </cell>
          <cell r="O104" t="str">
            <v>tim</v>
          </cell>
          <cell r="P104" t="e">
            <v>#NUM!</v>
          </cell>
          <cell r="Q104" t="e">
            <v>#NUM!</v>
          </cell>
          <cell r="R104" t="e">
            <v>#NUM!</v>
          </cell>
          <cell r="S104" t="e">
            <v>#NUM!</v>
          </cell>
          <cell r="T104" t="e">
            <v>#NUM!</v>
          </cell>
          <cell r="U104" t="e">
            <v>#NUM!</v>
          </cell>
          <cell r="V104" t="e">
            <v>#NUM!</v>
          </cell>
          <cell r="W104" t="e">
            <v>#NUM!</v>
          </cell>
          <cell r="X104" t="e">
            <v>#NUM!</v>
          </cell>
          <cell r="Y104" t="e">
            <v>#NUM!</v>
          </cell>
          <cell r="Z104" t="e">
            <v>#NUM!</v>
          </cell>
          <cell r="AA104" t="e">
            <v>#NUM!</v>
          </cell>
          <cell r="AB104" t="e">
            <v>#NUM!</v>
          </cell>
          <cell r="AC104" t="e">
            <v>#NUM!</v>
          </cell>
          <cell r="AD104" t="e">
            <v>#NUM!</v>
          </cell>
          <cell r="AE104" t="str">
            <v>IOR-01</v>
          </cell>
          <cell r="AF104" t="str">
            <v>tim</v>
          </cell>
          <cell r="AG104" t="str">
            <v>erro</v>
          </cell>
          <cell r="AH104" t="str">
            <v>tim</v>
          </cell>
          <cell r="AI104">
            <v>0</v>
          </cell>
          <cell r="AJ104" t="str">
            <v>ver tim</v>
          </cell>
          <cell r="AK104">
            <v>0</v>
          </cell>
          <cell r="AL104"/>
          <cell r="AM104"/>
          <cell r="AN104"/>
          <cell r="AO104"/>
          <cell r="AP104"/>
          <cell r="AQ104"/>
          <cell r="AR104"/>
          <cell r="AS104"/>
          <cell r="AT104"/>
          <cell r="AU104"/>
          <cell r="AV104"/>
          <cell r="AW104"/>
          <cell r="AX104"/>
          <cell r="AY104"/>
          <cell r="AZ104"/>
          <cell r="BA104"/>
          <cell r="BB104"/>
          <cell r="BC104"/>
          <cell r="BD104"/>
          <cell r="BE104"/>
          <cell r="BF104"/>
          <cell r="BG104"/>
          <cell r="BH104"/>
          <cell r="BI104"/>
          <cell r="BJ104"/>
          <cell r="BK104"/>
        </row>
        <row r="105">
          <cell r="L105" t="str">
            <v>IOR-02</v>
          </cell>
          <cell r="M105" t="str">
            <v>tim</v>
          </cell>
          <cell r="N105" t="str">
            <v>erro</v>
          </cell>
          <cell r="O105" t="str">
            <v>tim</v>
          </cell>
          <cell r="P105" t="e">
            <v>#NUM!</v>
          </cell>
          <cell r="Q105" t="e">
            <v>#NUM!</v>
          </cell>
          <cell r="R105" t="e">
            <v>#NUM!</v>
          </cell>
          <cell r="S105" t="e">
            <v>#NUM!</v>
          </cell>
          <cell r="T105" t="e">
            <v>#NUM!</v>
          </cell>
          <cell r="U105" t="e">
            <v>#NUM!</v>
          </cell>
          <cell r="V105" t="e">
            <v>#NUM!</v>
          </cell>
          <cell r="W105" t="e">
            <v>#NUM!</v>
          </cell>
          <cell r="X105" t="e">
            <v>#NUM!</v>
          </cell>
          <cell r="Y105" t="e">
            <v>#NUM!</v>
          </cell>
          <cell r="Z105" t="e">
            <v>#NUM!</v>
          </cell>
          <cell r="AA105" t="e">
            <v>#NUM!</v>
          </cell>
          <cell r="AB105" t="e">
            <v>#NUM!</v>
          </cell>
          <cell r="AC105" t="e">
            <v>#NUM!</v>
          </cell>
          <cell r="AD105" t="e">
            <v>#NUM!</v>
          </cell>
          <cell r="AE105" t="str">
            <v>IOR-02</v>
          </cell>
          <cell r="AF105" t="str">
            <v>tim</v>
          </cell>
          <cell r="AG105" t="str">
            <v>erro</v>
          </cell>
          <cell r="AH105" t="str">
            <v>tim</v>
          </cell>
          <cell r="AI105">
            <v>0</v>
          </cell>
          <cell r="AJ105" t="str">
            <v>ver tim</v>
          </cell>
          <cell r="AK105">
            <v>0</v>
          </cell>
          <cell r="AL105"/>
          <cell r="AM105"/>
          <cell r="AN105"/>
          <cell r="AO105"/>
          <cell r="AP105"/>
          <cell r="AQ105"/>
          <cell r="AR105"/>
          <cell r="AS105"/>
          <cell r="AT105"/>
          <cell r="AU105"/>
          <cell r="AV105"/>
          <cell r="AW105"/>
          <cell r="AX105"/>
          <cell r="AY105"/>
          <cell r="AZ105"/>
          <cell r="BA105"/>
          <cell r="BB105"/>
          <cell r="BC105"/>
          <cell r="BD105"/>
          <cell r="BE105"/>
          <cell r="BF105"/>
          <cell r="BG105"/>
          <cell r="BH105"/>
          <cell r="BI105"/>
          <cell r="BJ105"/>
          <cell r="BK105"/>
        </row>
        <row r="106">
          <cell r="L106" t="str">
            <v>IOR-03</v>
          </cell>
          <cell r="M106" t="str">
            <v>tim</v>
          </cell>
          <cell r="N106" t="str">
            <v>erro</v>
          </cell>
          <cell r="O106" t="str">
            <v>tim</v>
          </cell>
          <cell r="P106" t="e">
            <v>#NUM!</v>
          </cell>
          <cell r="Q106" t="e">
            <v>#NUM!</v>
          </cell>
          <cell r="R106" t="e">
            <v>#NUM!</v>
          </cell>
          <cell r="S106" t="e">
            <v>#NUM!</v>
          </cell>
          <cell r="T106" t="e">
            <v>#NUM!</v>
          </cell>
          <cell r="U106" t="e">
            <v>#NUM!</v>
          </cell>
          <cell r="V106" t="e">
            <v>#NUM!</v>
          </cell>
          <cell r="W106" t="e">
            <v>#NUM!</v>
          </cell>
          <cell r="X106" t="e">
            <v>#NUM!</v>
          </cell>
          <cell r="Y106" t="e">
            <v>#NUM!</v>
          </cell>
          <cell r="Z106" t="e">
            <v>#NUM!</v>
          </cell>
          <cell r="AA106" t="e">
            <v>#NUM!</v>
          </cell>
          <cell r="AB106" t="e">
            <v>#NUM!</v>
          </cell>
          <cell r="AC106" t="e">
            <v>#NUM!</v>
          </cell>
          <cell r="AD106" t="e">
            <v>#NUM!</v>
          </cell>
          <cell r="AE106" t="str">
            <v>IOR-03</v>
          </cell>
          <cell r="AF106" t="str">
            <v>tim</v>
          </cell>
          <cell r="AG106" t="str">
            <v>erro</v>
          </cell>
          <cell r="AH106" t="str">
            <v>tim</v>
          </cell>
          <cell r="AI106">
            <v>0</v>
          </cell>
          <cell r="AJ106" t="str">
            <v>ver tim</v>
          </cell>
          <cell r="AK106">
            <v>0</v>
          </cell>
          <cell r="AL106"/>
          <cell r="AM106"/>
          <cell r="AN106"/>
          <cell r="AO106"/>
          <cell r="AP106"/>
          <cell r="AQ106"/>
          <cell r="AR106"/>
          <cell r="AS106"/>
          <cell r="AT106"/>
          <cell r="AU106"/>
          <cell r="AV106"/>
          <cell r="AW106"/>
          <cell r="AX106"/>
          <cell r="AY106"/>
          <cell r="AZ106"/>
          <cell r="BA106"/>
          <cell r="BB106"/>
          <cell r="BC106"/>
          <cell r="BD106"/>
          <cell r="BE106"/>
          <cell r="BF106"/>
          <cell r="BG106"/>
          <cell r="BH106"/>
          <cell r="BI106"/>
          <cell r="BJ106"/>
          <cell r="BK106"/>
        </row>
        <row r="107">
          <cell r="L107" t="str">
            <v>RLA-01</v>
          </cell>
          <cell r="M107" t="str">
            <v>tim</v>
          </cell>
          <cell r="N107" t="str">
            <v>erro</v>
          </cell>
          <cell r="O107" t="str">
            <v>tim</v>
          </cell>
          <cell r="P107" t="e">
            <v>#NUM!</v>
          </cell>
          <cell r="Q107" t="e">
            <v>#NUM!</v>
          </cell>
          <cell r="R107" t="e">
            <v>#NUM!</v>
          </cell>
          <cell r="S107" t="e">
            <v>#NUM!</v>
          </cell>
          <cell r="T107" t="e">
            <v>#NUM!</v>
          </cell>
          <cell r="U107" t="e">
            <v>#NUM!</v>
          </cell>
          <cell r="V107" t="e">
            <v>#NUM!</v>
          </cell>
          <cell r="W107" t="e">
            <v>#NUM!</v>
          </cell>
          <cell r="X107" t="e">
            <v>#NUM!</v>
          </cell>
          <cell r="Y107" t="e">
            <v>#NUM!</v>
          </cell>
          <cell r="Z107" t="e">
            <v>#NUM!</v>
          </cell>
          <cell r="AA107" t="e">
            <v>#NUM!</v>
          </cell>
          <cell r="AB107" t="e">
            <v>#NUM!</v>
          </cell>
          <cell r="AC107" t="e">
            <v>#NUM!</v>
          </cell>
          <cell r="AD107" t="e">
            <v>#NUM!</v>
          </cell>
          <cell r="AE107" t="str">
            <v>RLA-01</v>
          </cell>
          <cell r="AF107" t="str">
            <v>tim</v>
          </cell>
          <cell r="AG107" t="str">
            <v>erro</v>
          </cell>
          <cell r="AH107" t="str">
            <v>tim</v>
          </cell>
          <cell r="AI107">
            <v>0</v>
          </cell>
          <cell r="AJ107" t="str">
            <v>ver tim</v>
          </cell>
          <cell r="AK107">
            <v>0</v>
          </cell>
          <cell r="AL107"/>
          <cell r="AM107"/>
          <cell r="AN107"/>
          <cell r="AO107"/>
          <cell r="AP107"/>
          <cell r="AQ107"/>
          <cell r="AR107"/>
          <cell r="AS107"/>
          <cell r="AT107"/>
          <cell r="AU107"/>
          <cell r="AV107"/>
          <cell r="AW107"/>
          <cell r="AX107"/>
          <cell r="AY107"/>
          <cell r="AZ107"/>
          <cell r="BA107"/>
          <cell r="BB107"/>
          <cell r="BC107"/>
          <cell r="BD107"/>
          <cell r="BE107"/>
          <cell r="BF107"/>
          <cell r="BG107"/>
          <cell r="BH107"/>
          <cell r="BI107"/>
          <cell r="BJ107"/>
          <cell r="BK107"/>
        </row>
        <row r="108">
          <cell r="L108" t="str">
            <v>RLA-02</v>
          </cell>
          <cell r="M108" t="str">
            <v>tim</v>
          </cell>
          <cell r="N108" t="str">
            <v>erro</v>
          </cell>
          <cell r="O108" t="str">
            <v>tim</v>
          </cell>
          <cell r="P108" t="e">
            <v>#NUM!</v>
          </cell>
          <cell r="Q108" t="e">
            <v>#NUM!</v>
          </cell>
          <cell r="R108" t="e">
            <v>#NUM!</v>
          </cell>
          <cell r="S108" t="e">
            <v>#NUM!</v>
          </cell>
          <cell r="T108" t="e">
            <v>#NUM!</v>
          </cell>
          <cell r="U108" t="e">
            <v>#NUM!</v>
          </cell>
          <cell r="V108" t="e">
            <v>#NUM!</v>
          </cell>
          <cell r="W108" t="e">
            <v>#NUM!</v>
          </cell>
          <cell r="X108" t="e">
            <v>#NUM!</v>
          </cell>
          <cell r="Y108" t="e">
            <v>#NUM!</v>
          </cell>
          <cell r="Z108" t="e">
            <v>#NUM!</v>
          </cell>
          <cell r="AA108" t="e">
            <v>#NUM!</v>
          </cell>
          <cell r="AB108" t="e">
            <v>#NUM!</v>
          </cell>
          <cell r="AC108" t="e">
            <v>#NUM!</v>
          </cell>
          <cell r="AD108" t="e">
            <v>#NUM!</v>
          </cell>
          <cell r="AE108" t="str">
            <v>RLA-02</v>
          </cell>
          <cell r="AF108" t="str">
            <v>tim</v>
          </cell>
          <cell r="AG108" t="str">
            <v>erro</v>
          </cell>
          <cell r="AH108" t="str">
            <v>tim</v>
          </cell>
          <cell r="AI108">
            <v>0</v>
          </cell>
          <cell r="AJ108" t="str">
            <v>ver tim</v>
          </cell>
          <cell r="AK108">
            <v>0</v>
          </cell>
          <cell r="AL108"/>
          <cell r="AM108"/>
          <cell r="AN108"/>
          <cell r="AO108"/>
          <cell r="AP108"/>
          <cell r="AQ108"/>
          <cell r="AR108"/>
          <cell r="AS108"/>
          <cell r="AT108"/>
          <cell r="AU108"/>
          <cell r="AV108"/>
          <cell r="AW108"/>
          <cell r="AX108"/>
          <cell r="AY108"/>
          <cell r="AZ108"/>
          <cell r="BA108"/>
          <cell r="BB108"/>
          <cell r="BC108"/>
          <cell r="BD108"/>
          <cell r="BE108"/>
          <cell r="BF108"/>
          <cell r="BG108"/>
          <cell r="BH108"/>
          <cell r="BI108"/>
          <cell r="BJ108"/>
          <cell r="BK108"/>
        </row>
        <row r="109">
          <cell r="L109" t="str">
            <v>RLA-03</v>
          </cell>
          <cell r="M109" t="str">
            <v>tim</v>
          </cell>
          <cell r="N109" t="str">
            <v>erro</v>
          </cell>
          <cell r="O109" t="str">
            <v>tim</v>
          </cell>
          <cell r="P109" t="e">
            <v>#NUM!</v>
          </cell>
          <cell r="Q109" t="e">
            <v>#NUM!</v>
          </cell>
          <cell r="R109" t="e">
            <v>#NUM!</v>
          </cell>
          <cell r="S109" t="e">
            <v>#NUM!</v>
          </cell>
          <cell r="T109" t="e">
            <v>#NUM!</v>
          </cell>
          <cell r="U109" t="e">
            <v>#NUM!</v>
          </cell>
          <cell r="V109" t="e">
            <v>#NUM!</v>
          </cell>
          <cell r="W109" t="e">
            <v>#NUM!</v>
          </cell>
          <cell r="X109" t="e">
            <v>#NUM!</v>
          </cell>
          <cell r="Y109" t="e">
            <v>#NUM!</v>
          </cell>
          <cell r="Z109" t="e">
            <v>#NUM!</v>
          </cell>
          <cell r="AA109" t="e">
            <v>#NUM!</v>
          </cell>
          <cell r="AB109" t="e">
            <v>#NUM!</v>
          </cell>
          <cell r="AC109" t="e">
            <v>#NUM!</v>
          </cell>
          <cell r="AD109" t="e">
            <v>#NUM!</v>
          </cell>
          <cell r="AE109" t="str">
            <v>RLA-03</v>
          </cell>
          <cell r="AF109" t="str">
            <v>tim</v>
          </cell>
          <cell r="AG109" t="str">
            <v>erro</v>
          </cell>
          <cell r="AH109" t="str">
            <v>tim</v>
          </cell>
          <cell r="AI109">
            <v>0</v>
          </cell>
          <cell r="AJ109" t="str">
            <v>ver tim</v>
          </cell>
          <cell r="AK109">
            <v>0</v>
          </cell>
          <cell r="AL109"/>
          <cell r="AM109"/>
          <cell r="AN109"/>
          <cell r="AO109"/>
          <cell r="AP109"/>
          <cell r="AQ109"/>
          <cell r="AR109"/>
          <cell r="AS109"/>
          <cell r="AT109"/>
          <cell r="AU109"/>
          <cell r="AV109"/>
          <cell r="AW109"/>
          <cell r="AX109"/>
          <cell r="AY109"/>
          <cell r="AZ109"/>
          <cell r="BA109"/>
          <cell r="BB109"/>
          <cell r="BC109"/>
          <cell r="BD109"/>
          <cell r="BE109"/>
          <cell r="BF109"/>
          <cell r="BG109"/>
          <cell r="BH109"/>
          <cell r="BI109"/>
          <cell r="BJ109"/>
          <cell r="BK109"/>
        </row>
      </sheetData>
      <sheetData sheetId="9">
        <row r="4">
          <cell r="A4" t="str">
            <v>cel</v>
          </cell>
        </row>
      </sheetData>
      <sheetData sheetId="10">
        <row r="4">
          <cell r="A4" t="str">
            <v>cel</v>
          </cell>
        </row>
      </sheetData>
      <sheetData sheetId="11">
        <row r="3">
          <cell r="A3" t="str">
            <v>cel</v>
          </cell>
        </row>
      </sheetData>
      <sheetData sheetId="12">
        <row r="4">
          <cell r="A4" t="str">
            <v>cel</v>
          </cell>
        </row>
      </sheetData>
      <sheetData sheetId="13" refreshError="1">
        <row r="4">
          <cell r="A4" t="str">
            <v>cel</v>
          </cell>
          <cell r="B4" t="str">
            <v>ATC</v>
          </cell>
          <cell r="C4" t="str">
            <v>DTC</v>
          </cell>
        </row>
        <row r="5">
          <cell r="A5" t="str">
            <v>ALP-01</v>
          </cell>
          <cell r="B5">
            <v>4</v>
          </cell>
          <cell r="C5">
            <v>5</v>
          </cell>
        </row>
        <row r="6">
          <cell r="A6" t="str">
            <v>ALP-02</v>
          </cell>
          <cell r="B6">
            <v>8</v>
          </cell>
          <cell r="C6">
            <v>8</v>
          </cell>
        </row>
        <row r="7">
          <cell r="A7" t="str">
            <v>ALP-03</v>
          </cell>
          <cell r="B7">
            <v>7</v>
          </cell>
          <cell r="C7">
            <v>11</v>
          </cell>
        </row>
        <row r="8">
          <cell r="A8" t="str">
            <v>BAH-01</v>
          </cell>
          <cell r="B8">
            <v>9</v>
          </cell>
          <cell r="C8">
            <v>11</v>
          </cell>
        </row>
        <row r="9">
          <cell r="A9" t="str">
            <v>BAH-02</v>
          </cell>
          <cell r="B9">
            <v>9</v>
          </cell>
          <cell r="C9">
            <v>11</v>
          </cell>
        </row>
        <row r="10">
          <cell r="A10" t="str">
            <v>BAH-03</v>
          </cell>
          <cell r="B10">
            <v>9</v>
          </cell>
          <cell r="C10">
            <v>17</v>
          </cell>
        </row>
        <row r="11">
          <cell r="A11" t="str">
            <v>CAS-01</v>
          </cell>
          <cell r="B11">
            <v>7</v>
          </cell>
          <cell r="C11">
            <v>8</v>
          </cell>
        </row>
        <row r="12">
          <cell r="A12" t="str">
            <v>CAS-02</v>
          </cell>
          <cell r="B12">
            <v>7</v>
          </cell>
          <cell r="C12">
            <v>8</v>
          </cell>
        </row>
        <row r="13">
          <cell r="A13" t="str">
            <v>CAS-03</v>
          </cell>
          <cell r="B13">
            <v>10</v>
          </cell>
          <cell r="C13">
            <v>14</v>
          </cell>
        </row>
        <row r="14">
          <cell r="A14" t="str">
            <v>CP1</v>
          </cell>
          <cell r="B14">
            <v>3</v>
          </cell>
          <cell r="C14">
            <v>11</v>
          </cell>
        </row>
        <row r="15">
          <cell r="A15" t="str">
            <v>JCD-01</v>
          </cell>
          <cell r="B15">
            <v>6</v>
          </cell>
          <cell r="C15">
            <v>17</v>
          </cell>
        </row>
        <row r="16">
          <cell r="A16" t="str">
            <v>JCD-02</v>
          </cell>
          <cell r="B16">
            <v>7</v>
          </cell>
          <cell r="C16">
            <v>14</v>
          </cell>
        </row>
        <row r="17">
          <cell r="A17" t="str">
            <v>JCD-03</v>
          </cell>
          <cell r="B17">
            <v>6</v>
          </cell>
          <cell r="C17">
            <v>26</v>
          </cell>
        </row>
        <row r="18">
          <cell r="A18" t="str">
            <v>JGS-01</v>
          </cell>
          <cell r="B18">
            <v>7</v>
          </cell>
          <cell r="C18">
            <v>17</v>
          </cell>
        </row>
        <row r="19">
          <cell r="A19" t="str">
            <v>JGS-02</v>
          </cell>
          <cell r="B19">
            <v>6</v>
          </cell>
          <cell r="C19">
            <v>26</v>
          </cell>
        </row>
        <row r="20">
          <cell r="A20" t="str">
            <v>JGS-03</v>
          </cell>
          <cell r="B20">
            <v>6</v>
          </cell>
          <cell r="C20">
            <v>26</v>
          </cell>
        </row>
        <row r="21">
          <cell r="A21" t="str">
            <v>LRV-01</v>
          </cell>
          <cell r="B21">
            <v>20</v>
          </cell>
          <cell r="C21">
            <v>8</v>
          </cell>
        </row>
        <row r="22">
          <cell r="A22" t="str">
            <v>MC1</v>
          </cell>
          <cell r="B22">
            <v>1</v>
          </cell>
          <cell r="C22">
            <v>17</v>
          </cell>
        </row>
        <row r="23">
          <cell r="A23" t="str">
            <v>MC10</v>
          </cell>
          <cell r="B23">
            <v>2</v>
          </cell>
          <cell r="C23">
            <v>14</v>
          </cell>
        </row>
        <row r="24">
          <cell r="A24" t="str">
            <v>MC11</v>
          </cell>
          <cell r="B24">
            <v>11</v>
          </cell>
          <cell r="C24">
            <v>11</v>
          </cell>
        </row>
        <row r="25">
          <cell r="A25" t="str">
            <v>MC12</v>
          </cell>
          <cell r="B25">
            <v>7</v>
          </cell>
          <cell r="C25">
            <v>23</v>
          </cell>
        </row>
        <row r="26">
          <cell r="A26" t="str">
            <v>MC13</v>
          </cell>
          <cell r="B26">
            <v>3</v>
          </cell>
          <cell r="C26">
            <v>35</v>
          </cell>
        </row>
        <row r="27">
          <cell r="A27" t="str">
            <v>MC14</v>
          </cell>
          <cell r="B27">
            <v>5</v>
          </cell>
          <cell r="C27">
            <v>29</v>
          </cell>
        </row>
        <row r="28">
          <cell r="A28" t="str">
            <v>MC2</v>
          </cell>
          <cell r="B28">
            <v>7</v>
          </cell>
          <cell r="C28">
            <v>20</v>
          </cell>
        </row>
        <row r="29">
          <cell r="A29" t="str">
            <v>MC3</v>
          </cell>
          <cell r="B29">
            <v>0</v>
          </cell>
          <cell r="C29">
            <v>44</v>
          </cell>
        </row>
        <row r="30">
          <cell r="A30" t="str">
            <v>MC4</v>
          </cell>
          <cell r="B30">
            <v>6</v>
          </cell>
          <cell r="C30">
            <v>26</v>
          </cell>
        </row>
        <row r="31">
          <cell r="A31" t="str">
            <v>MC5</v>
          </cell>
          <cell r="B31">
            <v>3</v>
          </cell>
          <cell r="C31">
            <v>11</v>
          </cell>
        </row>
        <row r="32">
          <cell r="A32" t="str">
            <v>MC6</v>
          </cell>
          <cell r="B32">
            <v>5</v>
          </cell>
          <cell r="C32">
            <v>29</v>
          </cell>
        </row>
        <row r="33">
          <cell r="A33" t="str">
            <v>MC7</v>
          </cell>
          <cell r="B33">
            <v>8</v>
          </cell>
          <cell r="C33">
            <v>20</v>
          </cell>
        </row>
        <row r="34">
          <cell r="A34" t="str">
            <v>MC8</v>
          </cell>
          <cell r="B34">
            <v>7</v>
          </cell>
          <cell r="C34">
            <v>23</v>
          </cell>
        </row>
        <row r="35">
          <cell r="A35" t="str">
            <v>MC9</v>
          </cell>
          <cell r="B35">
            <v>7</v>
          </cell>
          <cell r="C35">
            <v>23</v>
          </cell>
        </row>
        <row r="36">
          <cell r="A36" t="str">
            <v>NWC-01</v>
          </cell>
          <cell r="B36">
            <v>8</v>
          </cell>
          <cell r="C36">
            <v>26</v>
          </cell>
        </row>
        <row r="37">
          <cell r="A37" t="str">
            <v>NWC-02</v>
          </cell>
          <cell r="B37">
            <v>9</v>
          </cell>
          <cell r="C37">
            <v>26</v>
          </cell>
        </row>
        <row r="38">
          <cell r="A38" t="str">
            <v>NWC-03</v>
          </cell>
          <cell r="B38">
            <v>8</v>
          </cell>
          <cell r="C38">
            <v>23</v>
          </cell>
        </row>
        <row r="39">
          <cell r="A39" t="str">
            <v>OBR-01</v>
          </cell>
          <cell r="B39">
            <v>8</v>
          </cell>
          <cell r="C39">
            <v>14</v>
          </cell>
        </row>
        <row r="40">
          <cell r="A40" t="str">
            <v>OBR-02</v>
          </cell>
          <cell r="B40">
            <v>8</v>
          </cell>
          <cell r="C40">
            <v>11</v>
          </cell>
        </row>
        <row r="41">
          <cell r="A41" t="str">
            <v>OBR-03</v>
          </cell>
          <cell r="B41">
            <v>8</v>
          </cell>
          <cell r="C41">
            <v>11</v>
          </cell>
        </row>
        <row r="42">
          <cell r="A42" t="str">
            <v>OFU-01</v>
          </cell>
          <cell r="B42">
            <v>7</v>
          </cell>
          <cell r="C42">
            <v>35</v>
          </cell>
        </row>
        <row r="43">
          <cell r="A43" t="str">
            <v>OFU-02</v>
          </cell>
          <cell r="B43">
            <v>7</v>
          </cell>
          <cell r="C43">
            <v>35</v>
          </cell>
        </row>
        <row r="44">
          <cell r="A44" t="str">
            <v>OFU-03</v>
          </cell>
          <cell r="B44">
            <v>7</v>
          </cell>
          <cell r="C44">
            <v>35</v>
          </cell>
        </row>
        <row r="45">
          <cell r="A45" t="str">
            <v>PET-01</v>
          </cell>
          <cell r="B45">
            <v>6</v>
          </cell>
          <cell r="C45">
            <v>20</v>
          </cell>
        </row>
        <row r="46">
          <cell r="A46" t="str">
            <v>PET-02</v>
          </cell>
          <cell r="B46">
            <v>7</v>
          </cell>
          <cell r="C46">
            <v>14</v>
          </cell>
        </row>
        <row r="47">
          <cell r="A47" t="str">
            <v>PET-03</v>
          </cell>
          <cell r="B47">
            <v>9</v>
          </cell>
          <cell r="C47">
            <v>11</v>
          </cell>
        </row>
        <row r="48">
          <cell r="A48" t="str">
            <v>PIO-01</v>
          </cell>
          <cell r="B48">
            <v>8</v>
          </cell>
          <cell r="C48">
            <v>17</v>
          </cell>
        </row>
        <row r="49">
          <cell r="A49" t="str">
            <v>PIO-02</v>
          </cell>
          <cell r="B49">
            <v>10</v>
          </cell>
          <cell r="C49">
            <v>17</v>
          </cell>
        </row>
        <row r="50">
          <cell r="A50" t="str">
            <v>PIO-03</v>
          </cell>
          <cell r="B50">
            <v>7</v>
          </cell>
          <cell r="C50">
            <v>17</v>
          </cell>
        </row>
        <row r="51">
          <cell r="A51" t="str">
            <v>PQR-01</v>
          </cell>
          <cell r="B51">
            <v>13</v>
          </cell>
          <cell r="C51">
            <v>5</v>
          </cell>
        </row>
        <row r="52">
          <cell r="A52" t="str">
            <v>RCL-01</v>
          </cell>
          <cell r="B52">
            <v>12</v>
          </cell>
          <cell r="C52">
            <v>8</v>
          </cell>
        </row>
        <row r="53">
          <cell r="A53" t="str">
            <v>SAN-01</v>
          </cell>
          <cell r="B53">
            <v>4</v>
          </cell>
          <cell r="C53">
            <v>5</v>
          </cell>
        </row>
        <row r="54">
          <cell r="A54" t="str">
            <v>SAN-02</v>
          </cell>
          <cell r="B54">
            <v>10</v>
          </cell>
          <cell r="C54">
            <v>11</v>
          </cell>
        </row>
        <row r="55">
          <cell r="A55" t="str">
            <v>SAN-03</v>
          </cell>
          <cell r="B55">
            <v>7</v>
          </cell>
          <cell r="C55">
            <v>8</v>
          </cell>
        </row>
        <row r="56">
          <cell r="A56" t="str">
            <v>SFR-01</v>
          </cell>
          <cell r="B56">
            <v>9</v>
          </cell>
          <cell r="C56">
            <v>8</v>
          </cell>
        </row>
        <row r="57">
          <cell r="A57" t="str">
            <v>SFR-02</v>
          </cell>
          <cell r="B57">
            <v>9</v>
          </cell>
          <cell r="C57">
            <v>17</v>
          </cell>
        </row>
        <row r="58">
          <cell r="A58" t="str">
            <v>SFR-03</v>
          </cell>
          <cell r="B58">
            <v>11</v>
          </cell>
          <cell r="C58">
            <v>11</v>
          </cell>
        </row>
        <row r="59">
          <cell r="A59" t="str">
            <v>SJO-01</v>
          </cell>
          <cell r="B59">
            <v>7</v>
          </cell>
          <cell r="C59">
            <v>11</v>
          </cell>
        </row>
        <row r="60">
          <cell r="A60" t="str">
            <v>SJO-02</v>
          </cell>
          <cell r="B60">
            <v>7</v>
          </cell>
          <cell r="C60">
            <v>17</v>
          </cell>
        </row>
        <row r="61">
          <cell r="A61" t="str">
            <v>SJO-03</v>
          </cell>
          <cell r="B61">
            <v>11</v>
          </cell>
          <cell r="C61">
            <v>14</v>
          </cell>
        </row>
        <row r="62">
          <cell r="A62" t="str">
            <v>SLZ-01</v>
          </cell>
          <cell r="B62">
            <v>11</v>
          </cell>
          <cell r="C62">
            <v>5</v>
          </cell>
        </row>
        <row r="63">
          <cell r="A63" t="str">
            <v>SMO-01</v>
          </cell>
          <cell r="B63">
            <v>6</v>
          </cell>
          <cell r="C63">
            <v>11</v>
          </cell>
        </row>
        <row r="64">
          <cell r="A64" t="str">
            <v>SMO-02</v>
          </cell>
          <cell r="B64">
            <v>9</v>
          </cell>
          <cell r="C64">
            <v>14</v>
          </cell>
        </row>
        <row r="65">
          <cell r="A65" t="str">
            <v>SMO-03</v>
          </cell>
          <cell r="B65">
            <v>9</v>
          </cell>
          <cell r="C65">
            <v>17</v>
          </cell>
        </row>
        <row r="66">
          <cell r="A66" t="str">
            <v>SNV-01</v>
          </cell>
          <cell r="B66">
            <v>7</v>
          </cell>
          <cell r="C66">
            <v>14</v>
          </cell>
        </row>
        <row r="67">
          <cell r="A67" t="str">
            <v>SNV-02</v>
          </cell>
          <cell r="B67">
            <v>7</v>
          </cell>
          <cell r="C67">
            <v>17</v>
          </cell>
        </row>
        <row r="68">
          <cell r="A68" t="str">
            <v>SNV-03</v>
          </cell>
          <cell r="B68">
            <v>7</v>
          </cell>
          <cell r="C68">
            <v>23</v>
          </cell>
        </row>
        <row r="69">
          <cell r="A69" t="str">
            <v>TRP-01</v>
          </cell>
          <cell r="B69">
            <v>11</v>
          </cell>
          <cell r="C69">
            <v>11</v>
          </cell>
        </row>
        <row r="70">
          <cell r="A70" t="str">
            <v>TRP-02</v>
          </cell>
          <cell r="B70">
            <v>11</v>
          </cell>
          <cell r="C70">
            <v>8</v>
          </cell>
        </row>
        <row r="71">
          <cell r="A71" t="str">
            <v>TRP-03</v>
          </cell>
          <cell r="B71">
            <v>5</v>
          </cell>
          <cell r="C71">
            <v>5</v>
          </cell>
        </row>
        <row r="72">
          <cell r="A72" t="str">
            <v>TVT-01</v>
          </cell>
          <cell r="B72">
            <v>9</v>
          </cell>
          <cell r="C72">
            <v>8</v>
          </cell>
        </row>
        <row r="73">
          <cell r="A73" t="str">
            <v>TVT-02</v>
          </cell>
          <cell r="B73">
            <v>9</v>
          </cell>
          <cell r="C73">
            <v>14</v>
          </cell>
        </row>
        <row r="74">
          <cell r="A74" t="str">
            <v>TVT-03</v>
          </cell>
          <cell r="B74">
            <v>9</v>
          </cell>
          <cell r="C74">
            <v>14</v>
          </cell>
        </row>
        <row r="75">
          <cell r="A75" t="str">
            <v>VIZ-01</v>
          </cell>
          <cell r="B75">
            <v>4</v>
          </cell>
          <cell r="C75">
            <v>5</v>
          </cell>
        </row>
        <row r="76">
          <cell r="A76" t="str">
            <v>VIZ-02</v>
          </cell>
          <cell r="B76">
            <v>9</v>
          </cell>
          <cell r="C76">
            <v>8</v>
          </cell>
        </row>
        <row r="77">
          <cell r="A77" t="str">
            <v>VIZ-03</v>
          </cell>
          <cell r="B77">
            <v>9</v>
          </cell>
          <cell r="C77">
            <v>8</v>
          </cell>
        </row>
        <row r="78">
          <cell r="A78" t="str">
            <v>WAR-02</v>
          </cell>
          <cell r="B78">
            <v>11</v>
          </cell>
          <cell r="C78">
            <v>8</v>
          </cell>
        </row>
        <row r="79">
          <cell r="A79" t="str">
            <v>NAT-01</v>
          </cell>
          <cell r="B79">
            <v>5</v>
          </cell>
          <cell r="C79">
            <v>2</v>
          </cell>
        </row>
        <row r="80">
          <cell r="A80" t="str">
            <v>APS1-01</v>
          </cell>
          <cell r="B80" t="str">
            <v>tim</v>
          </cell>
          <cell r="C80" t="str">
            <v>tim</v>
          </cell>
        </row>
        <row r="81">
          <cell r="A81" t="str">
            <v>APS1-02</v>
          </cell>
          <cell r="B81" t="str">
            <v>tim</v>
          </cell>
          <cell r="C81" t="str">
            <v>tim</v>
          </cell>
        </row>
        <row r="82">
          <cell r="A82" t="str">
            <v>APS1-03</v>
          </cell>
          <cell r="B82" t="str">
            <v>tim</v>
          </cell>
          <cell r="C82" t="str">
            <v>tim</v>
          </cell>
        </row>
        <row r="83">
          <cell r="A83" t="str">
            <v>APS2-01</v>
          </cell>
          <cell r="B83" t="str">
            <v>tim</v>
          </cell>
          <cell r="C83" t="str">
            <v>tim</v>
          </cell>
        </row>
        <row r="84">
          <cell r="A84" t="str">
            <v>APS2-02</v>
          </cell>
          <cell r="B84" t="str">
            <v>tim</v>
          </cell>
          <cell r="C84" t="str">
            <v>tim</v>
          </cell>
        </row>
        <row r="85">
          <cell r="A85" t="str">
            <v>APS2-03</v>
          </cell>
          <cell r="B85" t="str">
            <v>tim</v>
          </cell>
          <cell r="C85" t="str">
            <v>tim</v>
          </cell>
        </row>
        <row r="86">
          <cell r="A86" t="str">
            <v>APU1-01</v>
          </cell>
          <cell r="B86" t="str">
            <v>tim</v>
          </cell>
          <cell r="C86" t="str">
            <v>tim</v>
          </cell>
        </row>
        <row r="87">
          <cell r="A87" t="str">
            <v>APU1-02</v>
          </cell>
          <cell r="B87" t="str">
            <v>tim</v>
          </cell>
          <cell r="C87" t="str">
            <v>tim</v>
          </cell>
        </row>
        <row r="88">
          <cell r="A88" t="str">
            <v>APU1-03</v>
          </cell>
          <cell r="B88" t="str">
            <v>tim</v>
          </cell>
          <cell r="C88" t="str">
            <v>tim</v>
          </cell>
        </row>
        <row r="89">
          <cell r="A89" t="str">
            <v>APU2-02</v>
          </cell>
          <cell r="B89" t="str">
            <v>tim</v>
          </cell>
          <cell r="C89" t="str">
            <v>tim</v>
          </cell>
        </row>
        <row r="90">
          <cell r="A90" t="str">
            <v>APU2-01</v>
          </cell>
          <cell r="B90" t="str">
            <v>tim</v>
          </cell>
          <cell r="C90" t="str">
            <v>tim</v>
          </cell>
        </row>
        <row r="91">
          <cell r="A91" t="str">
            <v>APU2-03</v>
          </cell>
          <cell r="B91" t="str">
            <v>tim</v>
          </cell>
          <cell r="C91" t="str">
            <v>tim</v>
          </cell>
        </row>
        <row r="92">
          <cell r="A92" t="str">
            <v>CAB1-01</v>
          </cell>
          <cell r="B92" t="str">
            <v>tim</v>
          </cell>
          <cell r="C92" t="str">
            <v>tim</v>
          </cell>
        </row>
        <row r="93">
          <cell r="A93" t="str">
            <v>CAB1-02</v>
          </cell>
          <cell r="B93" t="str">
            <v>tim</v>
          </cell>
          <cell r="C93" t="str">
            <v>tim</v>
          </cell>
        </row>
        <row r="94">
          <cell r="A94" t="str">
            <v>CAB1-03</v>
          </cell>
          <cell r="B94" t="str">
            <v>tim</v>
          </cell>
          <cell r="C94" t="str">
            <v>tim</v>
          </cell>
        </row>
        <row r="95">
          <cell r="A95" t="str">
            <v>CAB2-01</v>
          </cell>
          <cell r="B95" t="str">
            <v>tim</v>
          </cell>
          <cell r="C95" t="str">
            <v>tim</v>
          </cell>
        </row>
        <row r="96">
          <cell r="A96" t="str">
            <v>CAB2-02</v>
          </cell>
          <cell r="B96" t="str">
            <v>tim</v>
          </cell>
          <cell r="C96" t="str">
            <v>tim</v>
          </cell>
        </row>
        <row r="97">
          <cell r="A97" t="str">
            <v>CAB2-03</v>
          </cell>
          <cell r="B97" t="str">
            <v>tim</v>
          </cell>
          <cell r="C97" t="str">
            <v>tim</v>
          </cell>
        </row>
        <row r="98">
          <cell r="A98" t="str">
            <v>CPP1-01</v>
          </cell>
          <cell r="B98" t="str">
            <v>tim</v>
          </cell>
          <cell r="C98" t="str">
            <v>tim</v>
          </cell>
        </row>
        <row r="99">
          <cell r="A99" t="str">
            <v>CPP1-02</v>
          </cell>
          <cell r="B99" t="str">
            <v>tim</v>
          </cell>
          <cell r="C99" t="str">
            <v>tim</v>
          </cell>
        </row>
        <row r="100">
          <cell r="A100" t="str">
            <v>CPP1-03</v>
          </cell>
          <cell r="B100" t="str">
            <v>tim</v>
          </cell>
          <cell r="C100" t="str">
            <v>tim</v>
          </cell>
        </row>
        <row r="101">
          <cell r="A101" t="str">
            <v>CPP2-01</v>
          </cell>
          <cell r="B101" t="str">
            <v>tim</v>
          </cell>
          <cell r="C101" t="str">
            <v>tim</v>
          </cell>
        </row>
        <row r="102">
          <cell r="A102" t="str">
            <v>CPP2-02</v>
          </cell>
          <cell r="B102" t="str">
            <v>tim</v>
          </cell>
          <cell r="C102" t="str">
            <v>tim</v>
          </cell>
        </row>
        <row r="103">
          <cell r="A103" t="str">
            <v>CPP2-03</v>
          </cell>
          <cell r="B103" t="str">
            <v>tim</v>
          </cell>
          <cell r="C103" t="str">
            <v>tim</v>
          </cell>
        </row>
        <row r="104">
          <cell r="A104" t="str">
            <v>IOR-01</v>
          </cell>
          <cell r="B104" t="str">
            <v>tim</v>
          </cell>
          <cell r="C104" t="str">
            <v>tim</v>
          </cell>
        </row>
        <row r="105">
          <cell r="A105" t="str">
            <v>IOR-02</v>
          </cell>
          <cell r="B105" t="str">
            <v>tim</v>
          </cell>
          <cell r="C105" t="str">
            <v>tim</v>
          </cell>
        </row>
        <row r="106">
          <cell r="A106" t="str">
            <v>IOR-03</v>
          </cell>
          <cell r="B106" t="str">
            <v>tim</v>
          </cell>
          <cell r="C106" t="str">
            <v>tim</v>
          </cell>
        </row>
        <row r="107">
          <cell r="A107" t="str">
            <v>RLA-01</v>
          </cell>
          <cell r="B107" t="str">
            <v>tim</v>
          </cell>
          <cell r="C107" t="str">
            <v>tim</v>
          </cell>
        </row>
        <row r="108">
          <cell r="A108" t="str">
            <v>RLA-02</v>
          </cell>
          <cell r="B108" t="str">
            <v>tim</v>
          </cell>
          <cell r="C108" t="str">
            <v>tim</v>
          </cell>
        </row>
        <row r="109">
          <cell r="A109" t="str">
            <v>RLA-03</v>
          </cell>
          <cell r="B109" t="str">
            <v>tim</v>
          </cell>
          <cell r="C109" t="str">
            <v>tim</v>
          </cell>
        </row>
      </sheetData>
      <sheetData sheetId="14" refreshError="1">
        <row r="3">
          <cell r="A3" t="str">
            <v>cel</v>
          </cell>
          <cell r="D3" t="str">
            <v>dvcc</v>
          </cell>
          <cell r="E3" t="str">
            <v>col (dcc)</v>
          </cell>
          <cell r="F3" t="str">
            <v>scol</v>
          </cell>
          <cell r="G3" t="str">
            <v>col (sat)</v>
          </cell>
          <cell r="H3" t="str">
            <v>cel</v>
          </cell>
          <cell r="I3" t="str">
            <v>gr.freq 7/21</v>
          </cell>
        </row>
        <row r="4">
          <cell r="A4" t="str">
            <v>ALP-01</v>
          </cell>
          <cell r="B4" t="str">
            <v>SERCOMTEL CELULAR</v>
          </cell>
          <cell r="C4" t="str">
            <v>ALP01</v>
          </cell>
          <cell r="D4">
            <v>1</v>
          </cell>
          <cell r="E4">
            <v>3</v>
          </cell>
          <cell r="F4">
            <v>12</v>
          </cell>
          <cell r="G4">
            <v>0</v>
          </cell>
          <cell r="H4" t="str">
            <v>ALP-01</v>
          </cell>
          <cell r="I4" t="str">
            <v>F1</v>
          </cell>
        </row>
        <row r="5">
          <cell r="A5" t="str">
            <v>ALP-02</v>
          </cell>
          <cell r="B5" t="str">
            <v>SERCOMTEL CELULAR</v>
          </cell>
          <cell r="C5" t="str">
            <v>ALP02</v>
          </cell>
          <cell r="D5">
            <v>3</v>
          </cell>
          <cell r="E5">
            <v>1</v>
          </cell>
          <cell r="F5">
            <v>6</v>
          </cell>
          <cell r="G5">
            <v>0</v>
          </cell>
          <cell r="H5" t="str">
            <v>ALP-02</v>
          </cell>
          <cell r="I5" t="str">
            <v>F2</v>
          </cell>
        </row>
        <row r="6">
          <cell r="A6" t="str">
            <v>ALP-03</v>
          </cell>
          <cell r="B6" t="str">
            <v>SERCOMTEL CELULAR</v>
          </cell>
          <cell r="C6" t="str">
            <v>ALP03</v>
          </cell>
          <cell r="D6">
            <v>5</v>
          </cell>
          <cell r="E6">
            <v>1</v>
          </cell>
          <cell r="F6">
            <v>7</v>
          </cell>
          <cell r="G6">
            <v>0</v>
          </cell>
          <cell r="H6" t="str">
            <v>ALP-03</v>
          </cell>
          <cell r="I6" t="str">
            <v>F3</v>
          </cell>
        </row>
        <row r="7">
          <cell r="A7" t="str">
            <v>BAH-01</v>
          </cell>
          <cell r="B7" t="str">
            <v>SERCOMTEL CELULAR</v>
          </cell>
          <cell r="C7" t="str">
            <v>BAH01</v>
          </cell>
          <cell r="D7">
            <v>7</v>
          </cell>
          <cell r="E7">
            <v>2</v>
          </cell>
          <cell r="F7">
            <v>14</v>
          </cell>
          <cell r="G7">
            <v>2</v>
          </cell>
          <cell r="H7" t="str">
            <v>BAH-01</v>
          </cell>
          <cell r="I7" t="str">
            <v>E1</v>
          </cell>
        </row>
        <row r="8">
          <cell r="A8" t="str">
            <v>BAH-02</v>
          </cell>
          <cell r="B8" t="str">
            <v>SERCOMTEL CELULAR</v>
          </cell>
          <cell r="C8" t="str">
            <v>BAH02</v>
          </cell>
          <cell r="D8">
            <v>9</v>
          </cell>
          <cell r="E8">
            <v>2</v>
          </cell>
          <cell r="F8">
            <v>4</v>
          </cell>
          <cell r="G8">
            <v>2</v>
          </cell>
          <cell r="H8" t="str">
            <v>BAH-02</v>
          </cell>
          <cell r="I8" t="str">
            <v>E2</v>
          </cell>
        </row>
        <row r="9">
          <cell r="A9" t="str">
            <v>BAH-03</v>
          </cell>
          <cell r="B9" t="str">
            <v>SERCOMTEL CELULAR</v>
          </cell>
          <cell r="C9" t="str">
            <v>BAH03</v>
          </cell>
          <cell r="D9">
            <v>11</v>
          </cell>
          <cell r="E9">
            <v>2</v>
          </cell>
          <cell r="F9">
            <v>11</v>
          </cell>
          <cell r="G9">
            <v>2</v>
          </cell>
          <cell r="H9" t="str">
            <v>BAH-03</v>
          </cell>
          <cell r="I9" t="str">
            <v>E3</v>
          </cell>
        </row>
        <row r="10">
          <cell r="A10" t="str">
            <v>CAS-01</v>
          </cell>
          <cell r="B10" t="str">
            <v>SERCOMTEL CELULAR</v>
          </cell>
          <cell r="C10" t="str">
            <v>CAS01</v>
          </cell>
          <cell r="D10">
            <v>13</v>
          </cell>
          <cell r="E10">
            <v>1</v>
          </cell>
          <cell r="F10">
            <v>12</v>
          </cell>
          <cell r="G10">
            <v>1</v>
          </cell>
          <cell r="H10" t="str">
            <v>CAS-01</v>
          </cell>
          <cell r="I10" t="str">
            <v>B1</v>
          </cell>
        </row>
        <row r="11">
          <cell r="A11" t="str">
            <v>CAS-02</v>
          </cell>
          <cell r="B11" t="str">
            <v>SERCOMTEL CELULAR</v>
          </cell>
          <cell r="C11" t="str">
            <v>CAS02</v>
          </cell>
          <cell r="D11">
            <v>15</v>
          </cell>
          <cell r="E11">
            <v>3</v>
          </cell>
          <cell r="F11">
            <v>10</v>
          </cell>
          <cell r="G11">
            <v>1</v>
          </cell>
          <cell r="H11" t="str">
            <v>CAS-02</v>
          </cell>
          <cell r="I11" t="str">
            <v>B2</v>
          </cell>
        </row>
        <row r="12">
          <cell r="A12" t="str">
            <v>CAS-03</v>
          </cell>
          <cell r="B12" t="str">
            <v>SERCOMTEL CELULAR</v>
          </cell>
          <cell r="C12" t="str">
            <v>CAS03</v>
          </cell>
          <cell r="D12">
            <v>17</v>
          </cell>
          <cell r="E12">
            <v>1</v>
          </cell>
          <cell r="F12">
            <v>8</v>
          </cell>
          <cell r="G12">
            <v>2</v>
          </cell>
          <cell r="H12" t="str">
            <v>CAS-03</v>
          </cell>
          <cell r="I12" t="str">
            <v>B3</v>
          </cell>
        </row>
        <row r="13">
          <cell r="A13" t="str">
            <v>CP1</v>
          </cell>
          <cell r="B13" t="str">
            <v>SERCOMTEL CELULAR</v>
          </cell>
          <cell r="C13" t="str">
            <v>CP1</v>
          </cell>
          <cell r="D13">
            <v>18</v>
          </cell>
          <cell r="E13">
            <v>0</v>
          </cell>
          <cell r="F13"/>
          <cell r="G13">
            <v>0</v>
          </cell>
          <cell r="H13" t="str">
            <v>CP1</v>
          </cell>
          <cell r="I13" t="str">
            <v>B1</v>
          </cell>
        </row>
        <row r="14">
          <cell r="A14" t="str">
            <v>JCD-01</v>
          </cell>
          <cell r="B14" t="str">
            <v>SERCOMTEL CELULAR</v>
          </cell>
          <cell r="C14" t="str">
            <v>JCD01</v>
          </cell>
          <cell r="D14">
            <v>20</v>
          </cell>
          <cell r="E14">
            <v>2</v>
          </cell>
          <cell r="F14">
            <v>0</v>
          </cell>
          <cell r="G14">
            <v>2</v>
          </cell>
          <cell r="H14" t="str">
            <v>JCD-01</v>
          </cell>
          <cell r="I14" t="str">
            <v>D1</v>
          </cell>
        </row>
        <row r="15">
          <cell r="A15" t="str">
            <v>JCD-02</v>
          </cell>
          <cell r="B15" t="str">
            <v>SERCOMTEL CELULAR</v>
          </cell>
          <cell r="C15" t="str">
            <v>JCD02</v>
          </cell>
          <cell r="D15">
            <v>22</v>
          </cell>
          <cell r="E15">
            <v>2</v>
          </cell>
          <cell r="F15">
            <v>0</v>
          </cell>
          <cell r="G15">
            <v>2</v>
          </cell>
          <cell r="H15" t="str">
            <v>JCD-02</v>
          </cell>
          <cell r="I15" t="str">
            <v>D2</v>
          </cell>
        </row>
        <row r="16">
          <cell r="A16" t="str">
            <v>JCD-03</v>
          </cell>
          <cell r="B16" t="str">
            <v>SERCOMTEL CELULAR</v>
          </cell>
          <cell r="C16" t="str">
            <v>JCD03</v>
          </cell>
          <cell r="D16">
            <v>24</v>
          </cell>
          <cell r="E16">
            <v>2</v>
          </cell>
          <cell r="F16">
            <v>0</v>
          </cell>
          <cell r="G16">
            <v>2</v>
          </cell>
          <cell r="H16" t="str">
            <v>JCD-03</v>
          </cell>
          <cell r="I16" t="str">
            <v>D3</v>
          </cell>
        </row>
        <row r="17">
          <cell r="A17" t="str">
            <v>JGS-01</v>
          </cell>
          <cell r="B17" t="str">
            <v>SERCOMTEL CELULAR</v>
          </cell>
          <cell r="C17" t="str">
            <v>JGS01</v>
          </cell>
          <cell r="D17">
            <v>26</v>
          </cell>
          <cell r="E17">
            <v>2</v>
          </cell>
          <cell r="F17">
            <v>0</v>
          </cell>
          <cell r="G17">
            <v>2</v>
          </cell>
          <cell r="H17" t="str">
            <v>JGS-01</v>
          </cell>
          <cell r="I17" t="str">
            <v>C1</v>
          </cell>
        </row>
        <row r="18">
          <cell r="A18" t="str">
            <v>JGS-02</v>
          </cell>
          <cell r="B18" t="str">
            <v>SERCOMTEL CELULAR</v>
          </cell>
          <cell r="C18" t="str">
            <v>JGS02</v>
          </cell>
          <cell r="D18">
            <v>28</v>
          </cell>
          <cell r="E18">
            <v>2</v>
          </cell>
          <cell r="F18">
            <v>0</v>
          </cell>
          <cell r="G18">
            <v>2</v>
          </cell>
          <cell r="H18" t="str">
            <v>JGS-02</v>
          </cell>
          <cell r="I18" t="str">
            <v>C2</v>
          </cell>
        </row>
        <row r="19">
          <cell r="A19" t="str">
            <v>JGS-03</v>
          </cell>
          <cell r="B19" t="str">
            <v>SERCOMTEL CELULAR</v>
          </cell>
          <cell r="C19" t="str">
            <v>JGS03</v>
          </cell>
          <cell r="D19">
            <v>30</v>
          </cell>
          <cell r="E19">
            <v>2</v>
          </cell>
          <cell r="F19">
            <v>0</v>
          </cell>
          <cell r="G19">
            <v>2</v>
          </cell>
          <cell r="H19" t="str">
            <v>JGS-03</v>
          </cell>
          <cell r="I19" t="str">
            <v>C3</v>
          </cell>
        </row>
        <row r="20">
          <cell r="A20" t="str">
            <v>LRV-01</v>
          </cell>
          <cell r="B20" t="str">
            <v>SERCOMTEL CELULAR</v>
          </cell>
          <cell r="C20" t="str">
            <v>LRV01</v>
          </cell>
          <cell r="D20">
            <v>136</v>
          </cell>
          <cell r="E20">
            <v>0</v>
          </cell>
          <cell r="F20">
            <v>0</v>
          </cell>
          <cell r="G20">
            <v>1</v>
          </cell>
          <cell r="H20" t="str">
            <v>LRV-01</v>
          </cell>
          <cell r="I20" t="str">
            <v>B2</v>
          </cell>
        </row>
        <row r="21">
          <cell r="A21" t="str">
            <v>MC1</v>
          </cell>
          <cell r="B21" t="str">
            <v>SERCOMTEL CELULAR</v>
          </cell>
          <cell r="C21" t="str">
            <v>MC1</v>
          </cell>
          <cell r="D21">
            <v>33</v>
          </cell>
          <cell r="E21">
            <v>1</v>
          </cell>
          <cell r="F21">
            <v>6</v>
          </cell>
          <cell r="G21">
            <v>0</v>
          </cell>
          <cell r="H21" t="str">
            <v>MC1</v>
          </cell>
          <cell r="I21" t="str">
            <v>B2</v>
          </cell>
        </row>
        <row r="22">
          <cell r="A22" t="str">
            <v>MC10</v>
          </cell>
          <cell r="B22" t="str">
            <v>SERCOMTEL CELULAR</v>
          </cell>
          <cell r="C22" t="str">
            <v>MC10</v>
          </cell>
          <cell r="D22">
            <v>35</v>
          </cell>
          <cell r="E22">
            <v>2</v>
          </cell>
          <cell r="F22">
            <v>0</v>
          </cell>
          <cell r="G22">
            <v>2</v>
          </cell>
          <cell r="H22" t="str">
            <v>MC10</v>
          </cell>
          <cell r="I22" t="str">
            <v>A3</v>
          </cell>
        </row>
        <row r="23">
          <cell r="A23" t="str">
            <v>MC11</v>
          </cell>
          <cell r="B23" t="str">
            <v>SERCOMTEL CELULAR</v>
          </cell>
          <cell r="C23" t="str">
            <v>MC11</v>
          </cell>
          <cell r="D23">
            <v>37</v>
          </cell>
          <cell r="E23">
            <v>0</v>
          </cell>
          <cell r="F23"/>
          <cell r="G23">
            <v>0</v>
          </cell>
          <cell r="H23" t="str">
            <v>MC11</v>
          </cell>
          <cell r="I23" t="str">
            <v>C1</v>
          </cell>
        </row>
        <row r="24">
          <cell r="A24" t="str">
            <v>MC12</v>
          </cell>
          <cell r="B24" t="str">
            <v>SERCOMTEL CELULAR</v>
          </cell>
          <cell r="C24" t="str">
            <v>MC12</v>
          </cell>
          <cell r="D24">
            <v>39</v>
          </cell>
          <cell r="E24">
            <v>1</v>
          </cell>
          <cell r="F24"/>
          <cell r="G24">
            <v>1</v>
          </cell>
          <cell r="H24" t="str">
            <v>MC12</v>
          </cell>
          <cell r="I24" t="str">
            <v>A3</v>
          </cell>
        </row>
        <row r="25">
          <cell r="A25" t="str">
            <v>MC13</v>
          </cell>
          <cell r="B25" t="str">
            <v>SERCOMTEL CELULAR</v>
          </cell>
          <cell r="C25" t="str">
            <v>MC13</v>
          </cell>
          <cell r="D25">
            <v>12</v>
          </cell>
          <cell r="E25">
            <v>3</v>
          </cell>
          <cell r="F25">
            <v>2</v>
          </cell>
          <cell r="G25">
            <v>2</v>
          </cell>
          <cell r="H25" t="str">
            <v>MC13</v>
          </cell>
          <cell r="I25" t="str">
            <v>F3</v>
          </cell>
        </row>
        <row r="26">
          <cell r="A26" t="str">
            <v>MC14</v>
          </cell>
          <cell r="B26" t="str">
            <v>SERCOMTEL CELULAR</v>
          </cell>
          <cell r="C26" t="str">
            <v>MC14</v>
          </cell>
          <cell r="D26">
            <v>1</v>
          </cell>
          <cell r="E26">
            <v>0</v>
          </cell>
          <cell r="F26"/>
          <cell r="G26">
            <v>0</v>
          </cell>
          <cell r="H26" t="str">
            <v>MC14</v>
          </cell>
          <cell r="I26" t="str">
            <v>B3</v>
          </cell>
        </row>
        <row r="27">
          <cell r="A27" t="str">
            <v>MC2</v>
          </cell>
          <cell r="B27" t="str">
            <v>SERCOMTEL CELULAR</v>
          </cell>
          <cell r="C27" t="str">
            <v>MC2</v>
          </cell>
          <cell r="D27">
            <v>44</v>
          </cell>
          <cell r="E27">
            <v>1</v>
          </cell>
          <cell r="F27"/>
          <cell r="G27">
            <v>0</v>
          </cell>
          <cell r="H27" t="str">
            <v>MC2</v>
          </cell>
          <cell r="I27" t="str">
            <v>G1</v>
          </cell>
        </row>
        <row r="28">
          <cell r="A28" t="str">
            <v>MC3</v>
          </cell>
          <cell r="B28" t="str">
            <v>SERCOMTEL CELULAR</v>
          </cell>
          <cell r="C28" t="str">
            <v>MC3</v>
          </cell>
          <cell r="D28">
            <v>46</v>
          </cell>
          <cell r="E28" t="e">
            <v>#N/A</v>
          </cell>
          <cell r="F28" t="e">
            <v>#N/A</v>
          </cell>
          <cell r="G28" t="e">
            <v>#N/A</v>
          </cell>
          <cell r="H28" t="str">
            <v>MC3</v>
          </cell>
          <cell r="I28" t="e">
            <v>#N/A</v>
          </cell>
        </row>
        <row r="29">
          <cell r="A29" t="str">
            <v>MC4</v>
          </cell>
          <cell r="B29" t="str">
            <v>SERCOMTEL CELULAR</v>
          </cell>
          <cell r="C29" t="str">
            <v>MC4</v>
          </cell>
          <cell r="D29">
            <v>48</v>
          </cell>
          <cell r="E29">
            <v>2</v>
          </cell>
          <cell r="F29">
            <v>2</v>
          </cell>
          <cell r="G29">
            <v>2</v>
          </cell>
          <cell r="H29" t="str">
            <v>MC4</v>
          </cell>
          <cell r="I29" t="str">
            <v>G1</v>
          </cell>
        </row>
        <row r="30">
          <cell r="A30" t="str">
            <v>MC5</v>
          </cell>
          <cell r="B30" t="str">
            <v>SERCOMTEL CELULAR</v>
          </cell>
          <cell r="C30" t="str">
            <v>MC5</v>
          </cell>
          <cell r="D30">
            <v>40</v>
          </cell>
          <cell r="E30">
            <v>0</v>
          </cell>
          <cell r="F30">
            <v>2</v>
          </cell>
          <cell r="G30">
            <v>0</v>
          </cell>
          <cell r="H30" t="str">
            <v>MC5</v>
          </cell>
          <cell r="I30" t="str">
            <v>E1</v>
          </cell>
        </row>
        <row r="31">
          <cell r="A31" t="str">
            <v>MC6</v>
          </cell>
          <cell r="B31" t="str">
            <v>SERCOMTEL CELULAR</v>
          </cell>
          <cell r="C31" t="str">
            <v>MC6</v>
          </cell>
          <cell r="D31">
            <v>52</v>
          </cell>
          <cell r="E31">
            <v>3</v>
          </cell>
          <cell r="F31">
            <v>2</v>
          </cell>
          <cell r="G31">
            <v>1</v>
          </cell>
          <cell r="H31" t="str">
            <v>MC6</v>
          </cell>
          <cell r="I31" t="str">
            <v>E2</v>
          </cell>
        </row>
        <row r="32">
          <cell r="A32" t="str">
            <v>MC7</v>
          </cell>
          <cell r="B32" t="str">
            <v>SERCOMTEL CELULAR</v>
          </cell>
          <cell r="C32" t="str">
            <v>MC7</v>
          </cell>
          <cell r="D32">
            <v>54</v>
          </cell>
          <cell r="E32">
            <v>3</v>
          </cell>
          <cell r="F32">
            <v>3</v>
          </cell>
          <cell r="G32">
            <v>0</v>
          </cell>
          <cell r="H32" t="str">
            <v>MC7</v>
          </cell>
          <cell r="I32" t="str">
            <v>C2</v>
          </cell>
        </row>
        <row r="33">
          <cell r="A33" t="str">
            <v>MC8</v>
          </cell>
          <cell r="B33" t="str">
            <v>SERCOMTEL CELULAR</v>
          </cell>
          <cell r="C33" t="str">
            <v>MC8</v>
          </cell>
          <cell r="D33">
            <v>56</v>
          </cell>
          <cell r="E33">
            <v>1</v>
          </cell>
          <cell r="F33">
            <v>2</v>
          </cell>
          <cell r="G33">
            <v>1</v>
          </cell>
          <cell r="H33" t="str">
            <v>MC8</v>
          </cell>
          <cell r="I33" t="str">
            <v>A1</v>
          </cell>
        </row>
        <row r="34">
          <cell r="A34" t="str">
            <v>MC9</v>
          </cell>
          <cell r="B34" t="str">
            <v>SERCOMTEL CELULAR</v>
          </cell>
          <cell r="C34" t="str">
            <v>MC9</v>
          </cell>
          <cell r="D34">
            <v>58</v>
          </cell>
          <cell r="E34">
            <v>1</v>
          </cell>
          <cell r="F34">
            <v>2</v>
          </cell>
          <cell r="G34">
            <v>1</v>
          </cell>
          <cell r="H34" t="str">
            <v>MC9</v>
          </cell>
          <cell r="I34" t="str">
            <v>A2</v>
          </cell>
        </row>
        <row r="35">
          <cell r="A35" t="str">
            <v>NWC-01</v>
          </cell>
          <cell r="B35" t="str">
            <v>SERCOMTEL CELULAR</v>
          </cell>
          <cell r="C35" t="str">
            <v>NWC01</v>
          </cell>
          <cell r="D35">
            <v>60</v>
          </cell>
          <cell r="E35">
            <v>2</v>
          </cell>
          <cell r="F35">
            <v>0</v>
          </cell>
          <cell r="G35">
            <v>2</v>
          </cell>
          <cell r="H35" t="str">
            <v>NWC-01</v>
          </cell>
          <cell r="I35" t="str">
            <v>F1</v>
          </cell>
        </row>
        <row r="36">
          <cell r="A36" t="str">
            <v>NWC-02</v>
          </cell>
          <cell r="B36" t="str">
            <v>SERCOMTEL CELULAR</v>
          </cell>
          <cell r="C36" t="str">
            <v>NWC02</v>
          </cell>
          <cell r="D36">
            <v>62</v>
          </cell>
          <cell r="E36">
            <v>2</v>
          </cell>
          <cell r="F36">
            <v>0</v>
          </cell>
          <cell r="G36">
            <v>2</v>
          </cell>
          <cell r="H36" t="str">
            <v>NWC-02</v>
          </cell>
          <cell r="I36" t="str">
            <v>F2</v>
          </cell>
        </row>
        <row r="37">
          <cell r="A37" t="str">
            <v>NWC-03</v>
          </cell>
          <cell r="B37" t="str">
            <v>SERCOMTEL CELULAR</v>
          </cell>
          <cell r="C37" t="str">
            <v>NWC03</v>
          </cell>
          <cell r="D37">
            <v>64</v>
          </cell>
          <cell r="E37">
            <v>2</v>
          </cell>
          <cell r="F37">
            <v>0</v>
          </cell>
          <cell r="G37">
            <v>2</v>
          </cell>
          <cell r="H37" t="str">
            <v>NWC-03</v>
          </cell>
          <cell r="I37" t="str">
            <v>F3</v>
          </cell>
        </row>
        <row r="38">
          <cell r="A38" t="str">
            <v>OBR-01</v>
          </cell>
          <cell r="B38" t="str">
            <v>SERCOMTEL CELULAR</v>
          </cell>
          <cell r="C38" t="str">
            <v>OBR01</v>
          </cell>
          <cell r="D38">
            <v>66</v>
          </cell>
          <cell r="E38">
            <v>1</v>
          </cell>
          <cell r="F38">
            <v>9</v>
          </cell>
          <cell r="G38">
            <v>1</v>
          </cell>
          <cell r="H38" t="str">
            <v>OBR-01</v>
          </cell>
          <cell r="I38" t="str">
            <v>D1</v>
          </cell>
        </row>
        <row r="39">
          <cell r="A39" t="str">
            <v>OBR-02</v>
          </cell>
          <cell r="B39" t="str">
            <v>SERCOMTEL CELULAR</v>
          </cell>
          <cell r="C39" t="str">
            <v>OBR02</v>
          </cell>
          <cell r="D39">
            <v>68</v>
          </cell>
          <cell r="E39">
            <v>1</v>
          </cell>
          <cell r="F39">
            <v>1</v>
          </cell>
          <cell r="G39">
            <v>1</v>
          </cell>
          <cell r="H39" t="str">
            <v>OBR-02</v>
          </cell>
          <cell r="I39" t="str">
            <v>D2</v>
          </cell>
        </row>
        <row r="40">
          <cell r="A40" t="str">
            <v>OBR-03</v>
          </cell>
          <cell r="B40" t="str">
            <v>SERCOMTEL CELULAR</v>
          </cell>
          <cell r="C40" t="str">
            <v>OBR03</v>
          </cell>
          <cell r="D40">
            <v>71</v>
          </cell>
          <cell r="E40">
            <v>1</v>
          </cell>
          <cell r="F40">
            <v>0</v>
          </cell>
          <cell r="G40">
            <v>1</v>
          </cell>
          <cell r="H40" t="str">
            <v>OBR-03</v>
          </cell>
          <cell r="I40" t="str">
            <v>D3</v>
          </cell>
        </row>
        <row r="41">
          <cell r="A41" t="str">
            <v>OFU-01</v>
          </cell>
          <cell r="B41" t="str">
            <v>SERCOMTEL CELULAR</v>
          </cell>
          <cell r="C41" t="str">
            <v>OFU01</v>
          </cell>
          <cell r="D41">
            <v>148</v>
          </cell>
          <cell r="E41">
            <v>1</v>
          </cell>
          <cell r="F41">
            <v>2</v>
          </cell>
          <cell r="G41">
            <v>1</v>
          </cell>
          <cell r="H41" t="str">
            <v>OFU-01</v>
          </cell>
          <cell r="I41" t="str">
            <v>A1</v>
          </cell>
        </row>
        <row r="42">
          <cell r="A42" t="str">
            <v>OFU-02</v>
          </cell>
          <cell r="B42" t="str">
            <v>SERCOMTEL CELULAR</v>
          </cell>
          <cell r="C42" t="str">
            <v>OFU02</v>
          </cell>
          <cell r="D42">
            <v>150</v>
          </cell>
          <cell r="E42">
            <v>1</v>
          </cell>
          <cell r="F42">
            <v>2</v>
          </cell>
          <cell r="G42">
            <v>1</v>
          </cell>
          <cell r="H42" t="str">
            <v>OFU-02</v>
          </cell>
          <cell r="I42" t="str">
            <v>A2</v>
          </cell>
        </row>
        <row r="43">
          <cell r="A43" t="str">
            <v>OFU-03</v>
          </cell>
          <cell r="B43" t="str">
            <v>SERCOMTEL CELULAR</v>
          </cell>
          <cell r="C43" t="str">
            <v>OFU03</v>
          </cell>
          <cell r="D43">
            <v>148</v>
          </cell>
          <cell r="E43">
            <v>1</v>
          </cell>
          <cell r="F43">
            <v>2</v>
          </cell>
          <cell r="G43">
            <v>1</v>
          </cell>
          <cell r="H43" t="str">
            <v>OFU-03</v>
          </cell>
          <cell r="I43" t="str">
            <v>A3</v>
          </cell>
        </row>
        <row r="44">
          <cell r="A44" t="str">
            <v>PET-01</v>
          </cell>
          <cell r="B44" t="str">
            <v>SERCOMTEL CELULAR</v>
          </cell>
          <cell r="C44" t="str">
            <v>PET01</v>
          </cell>
          <cell r="D44">
            <v>72</v>
          </cell>
          <cell r="E44">
            <v>1</v>
          </cell>
          <cell r="F44">
            <v>0</v>
          </cell>
          <cell r="G44">
            <v>1</v>
          </cell>
          <cell r="H44" t="str">
            <v>PET-01</v>
          </cell>
          <cell r="I44" t="str">
            <v>E1</v>
          </cell>
        </row>
        <row r="45">
          <cell r="A45" t="str">
            <v>PET-02</v>
          </cell>
          <cell r="B45" t="str">
            <v>SERCOMTEL CELULAR</v>
          </cell>
          <cell r="C45" t="str">
            <v>PET02</v>
          </cell>
          <cell r="D45">
            <v>74</v>
          </cell>
          <cell r="E45">
            <v>1</v>
          </cell>
          <cell r="F45">
            <v>0</v>
          </cell>
          <cell r="G45">
            <v>1</v>
          </cell>
          <cell r="H45" t="str">
            <v>PET-02</v>
          </cell>
          <cell r="I45" t="str">
            <v>E2</v>
          </cell>
        </row>
        <row r="46">
          <cell r="A46" t="str">
            <v>PET-03</v>
          </cell>
          <cell r="B46" t="str">
            <v>SERCOMTEL CELULAR</v>
          </cell>
          <cell r="C46" t="str">
            <v>PET03</v>
          </cell>
          <cell r="D46">
            <v>76</v>
          </cell>
          <cell r="E46">
            <v>1</v>
          </cell>
          <cell r="F46">
            <v>0</v>
          </cell>
          <cell r="G46">
            <v>1</v>
          </cell>
          <cell r="H46" t="str">
            <v>PET-03</v>
          </cell>
          <cell r="I46" t="str">
            <v>E3</v>
          </cell>
        </row>
        <row r="47">
          <cell r="A47" t="str">
            <v>PIO-01</v>
          </cell>
          <cell r="B47" t="str">
            <v>SERCOMTEL CELULAR</v>
          </cell>
          <cell r="C47" t="str">
            <v>PIO01</v>
          </cell>
          <cell r="D47">
            <v>78</v>
          </cell>
          <cell r="E47">
            <v>2</v>
          </cell>
          <cell r="F47">
            <v>0</v>
          </cell>
          <cell r="G47">
            <v>2</v>
          </cell>
          <cell r="H47" t="str">
            <v>PIO-01</v>
          </cell>
          <cell r="I47" t="str">
            <v>B1</v>
          </cell>
        </row>
        <row r="48">
          <cell r="A48" t="str">
            <v>PIO-02</v>
          </cell>
          <cell r="B48" t="str">
            <v>SERCOMTEL CELULAR</v>
          </cell>
          <cell r="C48" t="str">
            <v>PIO02</v>
          </cell>
          <cell r="D48">
            <v>80</v>
          </cell>
          <cell r="E48">
            <v>2</v>
          </cell>
          <cell r="F48">
            <v>12</v>
          </cell>
          <cell r="G48">
            <v>2</v>
          </cell>
          <cell r="H48" t="str">
            <v>PIO-02</v>
          </cell>
          <cell r="I48" t="str">
            <v>B2</v>
          </cell>
        </row>
        <row r="49">
          <cell r="A49" t="str">
            <v>PIO-03</v>
          </cell>
          <cell r="B49" t="str">
            <v>SERCOMTEL CELULAR</v>
          </cell>
          <cell r="C49" t="str">
            <v>PIO03</v>
          </cell>
          <cell r="D49">
            <v>82</v>
          </cell>
          <cell r="E49">
            <v>2</v>
          </cell>
          <cell r="F49">
            <v>0</v>
          </cell>
          <cell r="G49">
            <v>2</v>
          </cell>
          <cell r="H49" t="str">
            <v>PIO-03</v>
          </cell>
          <cell r="I49" t="str">
            <v>B3</v>
          </cell>
        </row>
        <row r="50">
          <cell r="A50" t="str">
            <v>PQR-01</v>
          </cell>
          <cell r="B50" t="str">
            <v>SERCOMTEL CELULAR</v>
          </cell>
          <cell r="C50" t="str">
            <v>PQR01</v>
          </cell>
          <cell r="D50">
            <v>142</v>
          </cell>
          <cell r="E50">
            <v>1</v>
          </cell>
          <cell r="F50">
            <v>1</v>
          </cell>
          <cell r="G50">
            <v>1</v>
          </cell>
          <cell r="H50" t="str">
            <v>PQR-01</v>
          </cell>
          <cell r="I50" t="str">
            <v>F1</v>
          </cell>
        </row>
        <row r="51">
          <cell r="A51" t="str">
            <v>RCL-01</v>
          </cell>
          <cell r="B51" t="str">
            <v>SERCOMTEL CELULAR</v>
          </cell>
          <cell r="C51" t="str">
            <v>RCL01</v>
          </cell>
          <cell r="D51">
            <v>105</v>
          </cell>
          <cell r="E51">
            <v>0</v>
          </cell>
          <cell r="F51">
            <v>11</v>
          </cell>
          <cell r="G51">
            <v>0</v>
          </cell>
          <cell r="H51" t="str">
            <v>RCL-01</v>
          </cell>
          <cell r="I51" t="str">
            <v>D1</v>
          </cell>
        </row>
        <row r="52">
          <cell r="A52" t="str">
            <v>SAN-01</v>
          </cell>
          <cell r="B52" t="str">
            <v>SERCOMTEL CELULAR</v>
          </cell>
          <cell r="C52" t="str">
            <v>SAN01</v>
          </cell>
          <cell r="D52">
            <v>88</v>
          </cell>
          <cell r="E52">
            <v>3</v>
          </cell>
          <cell r="F52">
            <v>13</v>
          </cell>
          <cell r="G52">
            <v>0</v>
          </cell>
          <cell r="H52" t="str">
            <v>SAN-01</v>
          </cell>
          <cell r="I52" t="str">
            <v>G1</v>
          </cell>
        </row>
        <row r="53">
          <cell r="A53" t="str">
            <v>SAN-02</v>
          </cell>
          <cell r="B53" t="str">
            <v>SERCOMTEL CELULAR</v>
          </cell>
          <cell r="C53" t="str">
            <v>SAN02</v>
          </cell>
          <cell r="D53">
            <v>90</v>
          </cell>
          <cell r="E53">
            <v>3</v>
          </cell>
          <cell r="F53">
            <v>15</v>
          </cell>
          <cell r="G53">
            <v>0</v>
          </cell>
          <cell r="H53" t="str">
            <v>SAN-02</v>
          </cell>
          <cell r="I53" t="str">
            <v>G2</v>
          </cell>
        </row>
        <row r="54">
          <cell r="A54" t="str">
            <v>SAN-03</v>
          </cell>
          <cell r="B54" t="str">
            <v>SERCOMTEL CELULAR</v>
          </cell>
          <cell r="C54" t="str">
            <v>SAN03</v>
          </cell>
          <cell r="D54">
            <v>92</v>
          </cell>
          <cell r="E54">
            <v>0</v>
          </cell>
          <cell r="F54">
            <v>6</v>
          </cell>
          <cell r="G54">
            <v>0</v>
          </cell>
          <cell r="H54" t="str">
            <v>SAN-03</v>
          </cell>
          <cell r="I54" t="str">
            <v>G3</v>
          </cell>
        </row>
        <row r="55">
          <cell r="A55" t="str">
            <v>SFR-01</v>
          </cell>
          <cell r="B55" t="str">
            <v>SERCOMTEL CELULAR</v>
          </cell>
          <cell r="C55" t="str">
            <v>SFR01</v>
          </cell>
          <cell r="D55">
            <v>8</v>
          </cell>
          <cell r="E55">
            <v>3</v>
          </cell>
          <cell r="F55">
            <v>1</v>
          </cell>
          <cell r="G55">
            <v>0</v>
          </cell>
          <cell r="H55" t="str">
            <v>SFR-01</v>
          </cell>
          <cell r="I55" t="str">
            <v>B1</v>
          </cell>
        </row>
        <row r="56">
          <cell r="A56" t="str">
            <v>SFR-02</v>
          </cell>
          <cell r="B56" t="str">
            <v>SERCOMTEL CELULAR</v>
          </cell>
          <cell r="C56" t="str">
            <v>SFR02</v>
          </cell>
          <cell r="D56">
            <v>94</v>
          </cell>
          <cell r="E56">
            <v>1</v>
          </cell>
          <cell r="F56">
            <v>11</v>
          </cell>
          <cell r="G56">
            <v>0</v>
          </cell>
          <cell r="H56" t="str">
            <v>SFR-02</v>
          </cell>
          <cell r="I56" t="str">
            <v>B2</v>
          </cell>
        </row>
        <row r="57">
          <cell r="A57" t="str">
            <v>SFR-03</v>
          </cell>
          <cell r="B57" t="str">
            <v>SERCOMTEL CELULAR</v>
          </cell>
          <cell r="C57" t="str">
            <v>SFR03</v>
          </cell>
          <cell r="D57">
            <v>34</v>
          </cell>
          <cell r="E57">
            <v>3</v>
          </cell>
          <cell r="F57">
            <v>9</v>
          </cell>
          <cell r="G57">
            <v>0</v>
          </cell>
          <cell r="H57" t="str">
            <v>SFR-03</v>
          </cell>
          <cell r="I57" t="str">
            <v>B3</v>
          </cell>
        </row>
        <row r="58">
          <cell r="A58" t="str">
            <v>SJO-01</v>
          </cell>
          <cell r="B58" t="str">
            <v>SERCOMTEL CELULAR</v>
          </cell>
          <cell r="C58" t="str">
            <v>SJO01</v>
          </cell>
          <cell r="D58">
            <v>96</v>
          </cell>
          <cell r="E58">
            <v>1</v>
          </cell>
          <cell r="F58">
            <v>1</v>
          </cell>
          <cell r="G58">
            <v>1</v>
          </cell>
          <cell r="H58" t="str">
            <v>SJO-01</v>
          </cell>
          <cell r="I58" t="str">
            <v>C1</v>
          </cell>
        </row>
        <row r="59">
          <cell r="A59" t="str">
            <v>SJO-02</v>
          </cell>
          <cell r="B59" t="str">
            <v>SERCOMTEL CELULAR</v>
          </cell>
          <cell r="C59" t="str">
            <v>SJO02</v>
          </cell>
          <cell r="D59">
            <v>98</v>
          </cell>
          <cell r="E59">
            <v>1</v>
          </cell>
          <cell r="F59">
            <v>1</v>
          </cell>
          <cell r="G59">
            <v>1</v>
          </cell>
          <cell r="H59" t="str">
            <v>SJO-02</v>
          </cell>
          <cell r="I59" t="str">
            <v>C2</v>
          </cell>
        </row>
        <row r="60">
          <cell r="A60" t="str">
            <v>SJO-03</v>
          </cell>
          <cell r="B60" t="str">
            <v>SERCOMTEL CELULAR</v>
          </cell>
          <cell r="C60" t="str">
            <v>SJO03</v>
          </cell>
          <cell r="D60">
            <v>100</v>
          </cell>
          <cell r="E60">
            <v>1</v>
          </cell>
          <cell r="F60">
            <v>1</v>
          </cell>
          <cell r="G60">
            <v>1</v>
          </cell>
          <cell r="H60" t="str">
            <v>SJO-03</v>
          </cell>
          <cell r="I60" t="str">
            <v>C3</v>
          </cell>
        </row>
        <row r="61">
          <cell r="A61" t="str">
            <v>SLZ-01</v>
          </cell>
          <cell r="B61" t="str">
            <v>SERCOMTEL CELULAR</v>
          </cell>
          <cell r="C61" t="str">
            <v>SLZ01</v>
          </cell>
          <cell r="D61">
            <v>102</v>
          </cell>
          <cell r="E61">
            <v>1</v>
          </cell>
          <cell r="F61">
            <v>0</v>
          </cell>
          <cell r="G61">
            <v>1</v>
          </cell>
          <cell r="H61" t="str">
            <v>SLZ-01</v>
          </cell>
          <cell r="I61" t="str">
            <v>A1</v>
          </cell>
        </row>
        <row r="62">
          <cell r="A62" t="str">
            <v>SMO-01</v>
          </cell>
          <cell r="B62" t="str">
            <v>SERCOMTEL CELULAR</v>
          </cell>
          <cell r="C62" t="str">
            <v>SMO01</v>
          </cell>
          <cell r="D62">
            <v>104</v>
          </cell>
          <cell r="E62">
            <v>3</v>
          </cell>
          <cell r="F62">
            <v>1</v>
          </cell>
          <cell r="G62">
            <v>0</v>
          </cell>
          <cell r="H62" t="str">
            <v>SMO-01</v>
          </cell>
          <cell r="I62" t="str">
            <v>A1</v>
          </cell>
        </row>
        <row r="63">
          <cell r="A63" t="str">
            <v>SMO-02</v>
          </cell>
          <cell r="B63" t="str">
            <v>SERCOMTEL CELULAR</v>
          </cell>
          <cell r="C63" t="str">
            <v>SMO02</v>
          </cell>
          <cell r="D63">
            <v>106</v>
          </cell>
          <cell r="E63">
            <v>3</v>
          </cell>
          <cell r="F63">
            <v>1</v>
          </cell>
          <cell r="G63">
            <v>0</v>
          </cell>
          <cell r="H63" t="str">
            <v>SMO-02</v>
          </cell>
          <cell r="I63" t="str">
            <v>A3</v>
          </cell>
        </row>
        <row r="64">
          <cell r="A64" t="str">
            <v>SMO-03</v>
          </cell>
          <cell r="B64" t="str">
            <v>SERCOMTEL CELULAR</v>
          </cell>
          <cell r="C64" t="str">
            <v>SMO03</v>
          </cell>
          <cell r="D64">
            <v>108</v>
          </cell>
          <cell r="E64">
            <v>3</v>
          </cell>
          <cell r="F64">
            <v>1</v>
          </cell>
          <cell r="G64">
            <v>2</v>
          </cell>
          <cell r="H64" t="str">
            <v>SMO-03</v>
          </cell>
          <cell r="I64" t="str">
            <v>A2</v>
          </cell>
        </row>
        <row r="65">
          <cell r="A65" t="str">
            <v>SNV-01</v>
          </cell>
          <cell r="B65" t="str">
            <v>SERCOMTEL CELULAR</v>
          </cell>
          <cell r="C65" t="str">
            <v>SNV01</v>
          </cell>
          <cell r="D65">
            <v>110</v>
          </cell>
          <cell r="E65">
            <v>1</v>
          </cell>
          <cell r="F65">
            <v>0</v>
          </cell>
          <cell r="G65">
            <v>1</v>
          </cell>
          <cell r="H65" t="str">
            <v>SNV-01</v>
          </cell>
          <cell r="I65" t="str">
            <v>G1</v>
          </cell>
        </row>
        <row r="66">
          <cell r="A66" t="str">
            <v>SNV-02</v>
          </cell>
          <cell r="B66" t="str">
            <v>SERCOMTEL CELULAR</v>
          </cell>
          <cell r="C66" t="str">
            <v>SNV02</v>
          </cell>
          <cell r="D66">
            <v>112</v>
          </cell>
          <cell r="E66">
            <v>1</v>
          </cell>
          <cell r="F66">
            <v>0</v>
          </cell>
          <cell r="G66">
            <v>1</v>
          </cell>
          <cell r="H66" t="str">
            <v>SNV-02</v>
          </cell>
          <cell r="I66" t="str">
            <v>G2</v>
          </cell>
        </row>
        <row r="67">
          <cell r="A67" t="str">
            <v>SNV-03</v>
          </cell>
          <cell r="B67" t="str">
            <v>SERCOMTEL CELULAR</v>
          </cell>
          <cell r="C67" t="str">
            <v>SNV03</v>
          </cell>
          <cell r="D67">
            <v>114</v>
          </cell>
          <cell r="E67">
            <v>1</v>
          </cell>
          <cell r="F67">
            <v>0</v>
          </cell>
          <cell r="G67">
            <v>1</v>
          </cell>
          <cell r="H67" t="str">
            <v>SNV-03</v>
          </cell>
          <cell r="I67" t="str">
            <v>G3</v>
          </cell>
        </row>
        <row r="68">
          <cell r="A68" t="str">
            <v>TRP-01</v>
          </cell>
          <cell r="B68" t="str">
            <v>SERCOMTEL CELULAR</v>
          </cell>
          <cell r="C68" t="str">
            <v>TRP01</v>
          </cell>
          <cell r="D68">
            <v>116</v>
          </cell>
          <cell r="E68">
            <v>2</v>
          </cell>
          <cell r="F68">
            <v>2</v>
          </cell>
          <cell r="G68">
            <v>2</v>
          </cell>
          <cell r="H68" t="str">
            <v>TRP-01</v>
          </cell>
          <cell r="I68" t="str">
            <v>C1</v>
          </cell>
        </row>
        <row r="69">
          <cell r="A69" t="str">
            <v>TRP-02</v>
          </cell>
          <cell r="B69" t="str">
            <v>SERCOMTEL CELULAR</v>
          </cell>
          <cell r="C69" t="str">
            <v>TRP02</v>
          </cell>
          <cell r="D69">
            <v>118</v>
          </cell>
          <cell r="E69">
            <v>2</v>
          </cell>
          <cell r="F69">
            <v>2</v>
          </cell>
          <cell r="G69">
            <v>2</v>
          </cell>
          <cell r="H69" t="str">
            <v>TRP-02</v>
          </cell>
          <cell r="I69" t="str">
            <v>C2</v>
          </cell>
        </row>
        <row r="70">
          <cell r="A70" t="str">
            <v>TRP-03</v>
          </cell>
          <cell r="B70" t="str">
            <v>SERCOMTEL CELULAR</v>
          </cell>
          <cell r="C70" t="str">
            <v>TRP03</v>
          </cell>
          <cell r="D70">
            <v>120</v>
          </cell>
          <cell r="E70">
            <v>2</v>
          </cell>
          <cell r="F70">
            <v>2</v>
          </cell>
          <cell r="G70">
            <v>2</v>
          </cell>
          <cell r="H70" t="str">
            <v>TRP-03</v>
          </cell>
          <cell r="I70" t="str">
            <v>C3</v>
          </cell>
        </row>
        <row r="71">
          <cell r="A71" t="str">
            <v>TVT-01</v>
          </cell>
          <cell r="B71" t="str">
            <v>SERCOMTEL CELULAR</v>
          </cell>
          <cell r="C71" t="str">
            <v>TVT01</v>
          </cell>
          <cell r="D71">
            <v>122</v>
          </cell>
          <cell r="E71">
            <v>0</v>
          </cell>
          <cell r="F71">
            <v>11</v>
          </cell>
          <cell r="G71">
            <v>1</v>
          </cell>
          <cell r="H71" t="str">
            <v>TVT-01</v>
          </cell>
          <cell r="I71" t="str">
            <v>F1</v>
          </cell>
        </row>
        <row r="72">
          <cell r="A72" t="str">
            <v>TVT-02</v>
          </cell>
          <cell r="B72" t="str">
            <v>SERCOMTEL CELULAR</v>
          </cell>
          <cell r="C72" t="str">
            <v>TVT02</v>
          </cell>
          <cell r="D72">
            <v>124</v>
          </cell>
          <cell r="E72">
            <v>0</v>
          </cell>
          <cell r="F72">
            <v>5</v>
          </cell>
          <cell r="G72">
            <v>1</v>
          </cell>
          <cell r="H72" t="str">
            <v>TVT-02</v>
          </cell>
          <cell r="I72" t="str">
            <v>F2</v>
          </cell>
        </row>
        <row r="73">
          <cell r="A73" t="str">
            <v>TVT-03</v>
          </cell>
          <cell r="B73" t="str">
            <v>SERCOMTEL CELULAR</v>
          </cell>
          <cell r="C73" t="str">
            <v>TVT03</v>
          </cell>
          <cell r="D73">
            <v>126</v>
          </cell>
          <cell r="E73">
            <v>0</v>
          </cell>
          <cell r="F73">
            <v>4</v>
          </cell>
          <cell r="G73">
            <v>1</v>
          </cell>
          <cell r="H73" t="str">
            <v>TVT-03</v>
          </cell>
          <cell r="I73" t="str">
            <v>D2</v>
          </cell>
        </row>
        <row r="74">
          <cell r="A74" t="str">
            <v>VIZ-01</v>
          </cell>
          <cell r="B74" t="str">
            <v>SERCOMTEL CELULAR</v>
          </cell>
          <cell r="C74" t="str">
            <v>VIZ01</v>
          </cell>
          <cell r="D74">
            <v>128</v>
          </cell>
          <cell r="E74">
            <v>3</v>
          </cell>
          <cell r="F74">
            <v>10</v>
          </cell>
          <cell r="G74">
            <v>0</v>
          </cell>
          <cell r="H74" t="str">
            <v>VIZ-01</v>
          </cell>
          <cell r="I74" t="str">
            <v>D1</v>
          </cell>
        </row>
        <row r="75">
          <cell r="A75" t="str">
            <v>VIZ-02</v>
          </cell>
          <cell r="B75" t="str">
            <v>SERCOMTEL CELULAR</v>
          </cell>
          <cell r="C75" t="str">
            <v>VIZ02</v>
          </cell>
          <cell r="D75">
            <v>70</v>
          </cell>
          <cell r="E75">
            <v>0</v>
          </cell>
          <cell r="F75">
            <v>3</v>
          </cell>
          <cell r="G75">
            <v>0</v>
          </cell>
          <cell r="H75" t="str">
            <v>VIZ-02</v>
          </cell>
          <cell r="I75" t="str">
            <v>D2</v>
          </cell>
        </row>
        <row r="76">
          <cell r="A76" t="str">
            <v>VIZ-03</v>
          </cell>
          <cell r="B76" t="str">
            <v>SERCOMTEL CELULAR</v>
          </cell>
          <cell r="C76" t="str">
            <v>VIZ03</v>
          </cell>
          <cell r="D76">
            <v>70</v>
          </cell>
          <cell r="E76">
            <v>3</v>
          </cell>
          <cell r="F76">
            <v>8</v>
          </cell>
          <cell r="G76">
            <v>0</v>
          </cell>
          <cell r="H76" t="str">
            <v>VIZ-03</v>
          </cell>
          <cell r="I76" t="str">
            <v>D3</v>
          </cell>
        </row>
        <row r="77">
          <cell r="A77" t="str">
            <v>WAR-02</v>
          </cell>
          <cell r="B77" t="str">
            <v>SERCOMTEL CELULAR</v>
          </cell>
          <cell r="C77" t="str">
            <v>WAR02</v>
          </cell>
          <cell r="D77">
            <v>130</v>
          </cell>
          <cell r="E77">
            <v>3</v>
          </cell>
          <cell r="F77">
            <v>2</v>
          </cell>
          <cell r="G77">
            <v>0</v>
          </cell>
          <cell r="H77" t="str">
            <v>WAR-02</v>
          </cell>
          <cell r="I77" t="str">
            <v>D2</v>
          </cell>
        </row>
        <row r="78">
          <cell r="A78" t="str">
            <v>NAT-01</v>
          </cell>
          <cell r="B78" t="str">
            <v>SERCOMTEL CELULAR</v>
          </cell>
          <cell r="C78" t="str">
            <v>NAT01</v>
          </cell>
          <cell r="D78">
            <v>1</v>
          </cell>
          <cell r="E78">
            <v>2</v>
          </cell>
          <cell r="F78">
            <v>0</v>
          </cell>
          <cell r="G78">
            <v>0</v>
          </cell>
          <cell r="H78" t="str">
            <v>NAT-01</v>
          </cell>
          <cell r="I78" t="str">
            <v>G1</v>
          </cell>
        </row>
        <row r="79">
          <cell r="A79" t="str">
            <v>APS1-01</v>
          </cell>
          <cell r="B79" t="str">
            <v>TIM TELEPAR</v>
          </cell>
          <cell r="C79" t="str">
            <v>APS101</v>
          </cell>
          <cell r="D79" t="str">
            <v>VER TIM</v>
          </cell>
          <cell r="E79" t="str">
            <v>VER TIM</v>
          </cell>
          <cell r="F79" t="str">
            <v>VER TIM</v>
          </cell>
          <cell r="G79" t="str">
            <v>VER TIM</v>
          </cell>
          <cell r="H79" t="str">
            <v>APS1-01</v>
          </cell>
          <cell r="I79" t="str">
            <v>ver tim</v>
          </cell>
        </row>
        <row r="80">
          <cell r="A80" t="str">
            <v>APS1-02</v>
          </cell>
          <cell r="B80" t="str">
            <v>TIM TELEPAR</v>
          </cell>
          <cell r="C80" t="str">
            <v>APS102</v>
          </cell>
          <cell r="D80" t="str">
            <v>VER TIM</v>
          </cell>
          <cell r="E80" t="str">
            <v>VER TIM</v>
          </cell>
          <cell r="F80" t="str">
            <v>VER TIM</v>
          </cell>
          <cell r="G80" t="str">
            <v>VER TIM</v>
          </cell>
          <cell r="H80" t="str">
            <v>APS1-02</v>
          </cell>
          <cell r="I80" t="str">
            <v>ver tim</v>
          </cell>
        </row>
        <row r="81">
          <cell r="A81" t="str">
            <v>APS1-03</v>
          </cell>
          <cell r="B81" t="str">
            <v>TIM TELEPAR</v>
          </cell>
          <cell r="C81" t="str">
            <v>APS103</v>
          </cell>
          <cell r="D81" t="str">
            <v>VER TIM</v>
          </cell>
          <cell r="E81" t="str">
            <v>VER TIM</v>
          </cell>
          <cell r="F81" t="str">
            <v>VER TIM</v>
          </cell>
          <cell r="G81" t="str">
            <v>VER TIM</v>
          </cell>
          <cell r="H81" t="str">
            <v>APS1-03</v>
          </cell>
          <cell r="I81" t="str">
            <v>ver tim</v>
          </cell>
        </row>
        <row r="82">
          <cell r="A82" t="str">
            <v>APS2-01</v>
          </cell>
          <cell r="B82" t="str">
            <v>TIM TELEPAR</v>
          </cell>
          <cell r="C82" t="str">
            <v>APS201</v>
          </cell>
          <cell r="D82" t="str">
            <v>VER TIM</v>
          </cell>
          <cell r="E82" t="str">
            <v>VER TIM</v>
          </cell>
          <cell r="F82" t="str">
            <v>VER TIM</v>
          </cell>
          <cell r="G82" t="str">
            <v>VER TIM</v>
          </cell>
          <cell r="H82" t="str">
            <v>APS2-01</v>
          </cell>
          <cell r="I82" t="str">
            <v>ver tim</v>
          </cell>
        </row>
        <row r="83">
          <cell r="A83" t="str">
            <v>APS2-02</v>
          </cell>
          <cell r="B83" t="str">
            <v>TIM TELEPAR</v>
          </cell>
          <cell r="C83" t="str">
            <v>APS202</v>
          </cell>
          <cell r="D83" t="str">
            <v>VER TIM</v>
          </cell>
          <cell r="E83" t="str">
            <v>VER TIM</v>
          </cell>
          <cell r="F83" t="str">
            <v>VER TIM</v>
          </cell>
          <cell r="G83" t="str">
            <v>VER TIM</v>
          </cell>
          <cell r="H83" t="str">
            <v>APS2-02</v>
          </cell>
          <cell r="I83" t="str">
            <v>ver tim</v>
          </cell>
        </row>
        <row r="84">
          <cell r="A84" t="str">
            <v>APS2-03</v>
          </cell>
          <cell r="B84" t="str">
            <v>TIM TELEPAR</v>
          </cell>
          <cell r="C84" t="str">
            <v>APS203</v>
          </cell>
          <cell r="D84" t="str">
            <v>VER TIM</v>
          </cell>
          <cell r="E84" t="str">
            <v>VER TIM</v>
          </cell>
          <cell r="F84" t="str">
            <v>VER TIM</v>
          </cell>
          <cell r="G84" t="str">
            <v>VER TIM</v>
          </cell>
          <cell r="H84" t="str">
            <v>APS2-03</v>
          </cell>
          <cell r="I84" t="str">
            <v>ver tim</v>
          </cell>
        </row>
        <row r="85">
          <cell r="A85" t="str">
            <v>APU1-01</v>
          </cell>
          <cell r="B85" t="str">
            <v>TIM TELEPAR</v>
          </cell>
          <cell r="C85" t="str">
            <v>APU101</v>
          </cell>
          <cell r="D85" t="str">
            <v>VER TIM</v>
          </cell>
          <cell r="E85" t="str">
            <v>VER TIM</v>
          </cell>
          <cell r="F85" t="str">
            <v>VER TIM</v>
          </cell>
          <cell r="G85" t="str">
            <v>VER TIM</v>
          </cell>
          <cell r="H85" t="str">
            <v>APU1-01</v>
          </cell>
          <cell r="I85" t="str">
            <v>ver tim</v>
          </cell>
        </row>
        <row r="86">
          <cell r="A86" t="str">
            <v>APU1-02</v>
          </cell>
          <cell r="B86" t="str">
            <v>TIM TELEPAR</v>
          </cell>
          <cell r="C86" t="str">
            <v>APU102</v>
          </cell>
          <cell r="D86" t="str">
            <v>VER TIM</v>
          </cell>
          <cell r="E86" t="str">
            <v>VER TIM</v>
          </cell>
          <cell r="F86" t="str">
            <v>VER TIM</v>
          </cell>
          <cell r="G86" t="str">
            <v>VER TIM</v>
          </cell>
          <cell r="H86" t="str">
            <v>APU1-02</v>
          </cell>
          <cell r="I86" t="str">
            <v>ver tim</v>
          </cell>
        </row>
        <row r="87">
          <cell r="A87" t="str">
            <v>APU1-03</v>
          </cell>
          <cell r="B87" t="str">
            <v>TIM TELEPAR</v>
          </cell>
          <cell r="C87" t="str">
            <v>APU103</v>
          </cell>
          <cell r="D87" t="str">
            <v>VER TIM</v>
          </cell>
          <cell r="E87" t="str">
            <v>VER TIM</v>
          </cell>
          <cell r="F87" t="str">
            <v>VER TIM</v>
          </cell>
          <cell r="G87" t="str">
            <v>VER TIM</v>
          </cell>
          <cell r="H87" t="str">
            <v>APU1-03</v>
          </cell>
          <cell r="I87" t="str">
            <v>ver tim</v>
          </cell>
        </row>
        <row r="88">
          <cell r="A88" t="str">
            <v>APU2-02</v>
          </cell>
          <cell r="B88" t="str">
            <v>TIM TELEPAR</v>
          </cell>
          <cell r="C88" t="str">
            <v>APU202</v>
          </cell>
          <cell r="D88" t="str">
            <v>VER TIM</v>
          </cell>
          <cell r="E88" t="str">
            <v>VER TIM</v>
          </cell>
          <cell r="F88" t="str">
            <v>VER TIM</v>
          </cell>
          <cell r="G88" t="str">
            <v>VER TIM</v>
          </cell>
          <cell r="H88" t="str">
            <v>APU2-02</v>
          </cell>
          <cell r="I88" t="str">
            <v>ver tim</v>
          </cell>
        </row>
        <row r="89">
          <cell r="A89" t="str">
            <v>APU2-01</v>
          </cell>
          <cell r="B89" t="str">
            <v>TIM TELEPAR</v>
          </cell>
          <cell r="C89" t="str">
            <v>APU201</v>
          </cell>
          <cell r="D89" t="str">
            <v>VER TIM</v>
          </cell>
          <cell r="E89" t="str">
            <v>VER TIM</v>
          </cell>
          <cell r="F89" t="str">
            <v>VER TIM</v>
          </cell>
          <cell r="G89" t="str">
            <v>VER TIM</v>
          </cell>
          <cell r="H89" t="str">
            <v>APU2-01</v>
          </cell>
          <cell r="I89" t="str">
            <v>ver tim</v>
          </cell>
        </row>
        <row r="90">
          <cell r="A90" t="str">
            <v>APU2-03</v>
          </cell>
          <cell r="B90" t="str">
            <v>TIM TELEPAR</v>
          </cell>
          <cell r="C90" t="str">
            <v>APU203</v>
          </cell>
          <cell r="D90" t="str">
            <v>VER TIM</v>
          </cell>
          <cell r="E90" t="str">
            <v>VER TIM</v>
          </cell>
          <cell r="F90" t="str">
            <v>VER TIM</v>
          </cell>
          <cell r="G90" t="str">
            <v>VER TIM</v>
          </cell>
          <cell r="H90" t="str">
            <v>APU2-03</v>
          </cell>
          <cell r="I90" t="str">
            <v>ver tim</v>
          </cell>
        </row>
        <row r="91">
          <cell r="A91" t="str">
            <v>CAB1-01</v>
          </cell>
          <cell r="B91" t="str">
            <v>TIM TELEPAR</v>
          </cell>
          <cell r="C91" t="str">
            <v>CAB101</v>
          </cell>
          <cell r="D91" t="str">
            <v>VER TIM</v>
          </cell>
          <cell r="E91" t="str">
            <v>VER TIM</v>
          </cell>
          <cell r="F91" t="str">
            <v>VER TIM</v>
          </cell>
          <cell r="G91" t="str">
            <v>VER TIM</v>
          </cell>
          <cell r="H91" t="str">
            <v>CAB1-01</v>
          </cell>
          <cell r="I91" t="str">
            <v>ver tim</v>
          </cell>
        </row>
        <row r="92">
          <cell r="A92" t="str">
            <v>CAB1-02</v>
          </cell>
          <cell r="B92" t="str">
            <v>TIM TELEPAR</v>
          </cell>
          <cell r="C92" t="str">
            <v>CAB102</v>
          </cell>
          <cell r="D92" t="str">
            <v>VER TIM</v>
          </cell>
          <cell r="E92" t="str">
            <v>VER TIM</v>
          </cell>
          <cell r="F92" t="str">
            <v>VER TIM</v>
          </cell>
          <cell r="G92" t="str">
            <v>VER TIM</v>
          </cell>
          <cell r="H92" t="str">
            <v>CAB1-02</v>
          </cell>
          <cell r="I92" t="str">
            <v>ver tim</v>
          </cell>
        </row>
        <row r="93">
          <cell r="A93" t="str">
            <v>CAB1-03</v>
          </cell>
          <cell r="B93" t="str">
            <v>TIM TELEPAR</v>
          </cell>
          <cell r="C93" t="str">
            <v>CAB103</v>
          </cell>
          <cell r="D93" t="str">
            <v>VER TIM</v>
          </cell>
          <cell r="E93" t="str">
            <v>VER TIM</v>
          </cell>
          <cell r="F93" t="str">
            <v>VER TIM</v>
          </cell>
          <cell r="G93" t="str">
            <v>VER TIM</v>
          </cell>
          <cell r="H93" t="str">
            <v>CAB1-03</v>
          </cell>
          <cell r="I93" t="str">
            <v>ver tim</v>
          </cell>
        </row>
        <row r="94">
          <cell r="A94" t="str">
            <v>CAB2-01</v>
          </cell>
          <cell r="B94" t="str">
            <v>TIM TELEPAR</v>
          </cell>
          <cell r="C94" t="str">
            <v>CAB201</v>
          </cell>
          <cell r="D94" t="str">
            <v>VER TIM</v>
          </cell>
          <cell r="E94" t="str">
            <v>VER TIM</v>
          </cell>
          <cell r="F94" t="str">
            <v>VER TIM</v>
          </cell>
          <cell r="G94" t="str">
            <v>VER TIM</v>
          </cell>
          <cell r="H94" t="str">
            <v>CAB2-01</v>
          </cell>
          <cell r="I94" t="str">
            <v>ver tim</v>
          </cell>
        </row>
        <row r="95">
          <cell r="A95" t="str">
            <v>CAB2-02</v>
          </cell>
          <cell r="B95" t="str">
            <v>TIM TELEPAR</v>
          </cell>
          <cell r="C95" t="str">
            <v>CAB202</v>
          </cell>
          <cell r="D95" t="str">
            <v>VER TIM</v>
          </cell>
          <cell r="E95" t="str">
            <v>VER TIM</v>
          </cell>
          <cell r="F95" t="str">
            <v>VER TIM</v>
          </cell>
          <cell r="G95" t="str">
            <v>VER TIM</v>
          </cell>
          <cell r="H95" t="str">
            <v>CAB2-02</v>
          </cell>
          <cell r="I95" t="str">
            <v>ver tim</v>
          </cell>
        </row>
        <row r="96">
          <cell r="A96" t="str">
            <v>CAB2-03</v>
          </cell>
          <cell r="B96" t="str">
            <v>TIM TELEPAR</v>
          </cell>
          <cell r="C96" t="str">
            <v>CAB203</v>
          </cell>
          <cell r="D96" t="str">
            <v>VER TIM</v>
          </cell>
          <cell r="E96" t="str">
            <v>VER TIM</v>
          </cell>
          <cell r="F96" t="str">
            <v>VER TIM</v>
          </cell>
          <cell r="G96" t="str">
            <v>VER TIM</v>
          </cell>
          <cell r="H96" t="str">
            <v>CAB2-03</v>
          </cell>
          <cell r="I96" t="str">
            <v>ver tim</v>
          </cell>
        </row>
        <row r="97">
          <cell r="A97" t="str">
            <v>CPP1-01</v>
          </cell>
          <cell r="B97" t="str">
            <v>TIM TELEPAR</v>
          </cell>
          <cell r="C97" t="str">
            <v>CPP101</v>
          </cell>
          <cell r="D97" t="str">
            <v>VER TIM</v>
          </cell>
          <cell r="E97" t="str">
            <v>VER TIM</v>
          </cell>
          <cell r="F97" t="str">
            <v>VER TIM</v>
          </cell>
          <cell r="G97" t="str">
            <v>VER TIM</v>
          </cell>
          <cell r="H97" t="str">
            <v>CPP1-01</v>
          </cell>
          <cell r="I97" t="str">
            <v>ver tim</v>
          </cell>
        </row>
        <row r="98">
          <cell r="A98" t="str">
            <v>CPP1-02</v>
          </cell>
          <cell r="B98" t="str">
            <v>TIM TELEPAR</v>
          </cell>
          <cell r="C98" t="str">
            <v>CPP102</v>
          </cell>
          <cell r="D98" t="str">
            <v>VER TIM</v>
          </cell>
          <cell r="E98" t="str">
            <v>VER TIM</v>
          </cell>
          <cell r="F98" t="str">
            <v>VER TIM</v>
          </cell>
          <cell r="G98" t="str">
            <v>VER TIM</v>
          </cell>
          <cell r="H98" t="str">
            <v>CPP1-02</v>
          </cell>
          <cell r="I98" t="str">
            <v>ver tim</v>
          </cell>
        </row>
        <row r="99">
          <cell r="A99" t="str">
            <v>CPP1-03</v>
          </cell>
          <cell r="B99" t="str">
            <v>TIM TELEPAR</v>
          </cell>
          <cell r="C99" t="str">
            <v>CPP103</v>
          </cell>
          <cell r="D99" t="str">
            <v>VER TIM</v>
          </cell>
          <cell r="E99" t="str">
            <v>VER TIM</v>
          </cell>
          <cell r="F99" t="str">
            <v>VER TIM</v>
          </cell>
          <cell r="G99" t="str">
            <v>VER TIM</v>
          </cell>
          <cell r="H99" t="str">
            <v>CPP1-03</v>
          </cell>
          <cell r="I99" t="str">
            <v>ver tim</v>
          </cell>
        </row>
        <row r="100">
          <cell r="A100" t="str">
            <v>CPP2-01</v>
          </cell>
          <cell r="B100" t="str">
            <v>TIM TELEPAR</v>
          </cell>
          <cell r="C100" t="str">
            <v>CPP201</v>
          </cell>
          <cell r="D100" t="str">
            <v>VER TIM</v>
          </cell>
          <cell r="E100" t="str">
            <v>VER TIM</v>
          </cell>
          <cell r="F100" t="str">
            <v>VER TIM</v>
          </cell>
          <cell r="G100" t="str">
            <v>VER TIM</v>
          </cell>
          <cell r="H100" t="str">
            <v>CPP2-01</v>
          </cell>
          <cell r="I100" t="str">
            <v>ver tim</v>
          </cell>
        </row>
        <row r="101">
          <cell r="A101" t="str">
            <v>CPP2-02</v>
          </cell>
          <cell r="B101" t="str">
            <v>TIM TELEPAR</v>
          </cell>
          <cell r="C101" t="str">
            <v>CPP202</v>
          </cell>
          <cell r="D101" t="str">
            <v>VER TIM</v>
          </cell>
          <cell r="E101" t="str">
            <v>VER TIM</v>
          </cell>
          <cell r="F101" t="str">
            <v>VER TIM</v>
          </cell>
          <cell r="G101" t="str">
            <v>VER TIM</v>
          </cell>
          <cell r="H101" t="str">
            <v>CPP2-02</v>
          </cell>
          <cell r="I101" t="str">
            <v>ver tim</v>
          </cell>
        </row>
        <row r="102">
          <cell r="A102" t="str">
            <v>CPP2-03</v>
          </cell>
          <cell r="B102" t="str">
            <v>TIM TELEPAR</v>
          </cell>
          <cell r="C102" t="str">
            <v>CPP203</v>
          </cell>
          <cell r="D102" t="str">
            <v>VER TIM</v>
          </cell>
          <cell r="E102" t="str">
            <v>VER TIM</v>
          </cell>
          <cell r="F102" t="str">
            <v>VER TIM</v>
          </cell>
          <cell r="G102" t="str">
            <v>VER TIM</v>
          </cell>
          <cell r="H102" t="str">
            <v>CPP2-03</v>
          </cell>
          <cell r="I102" t="str">
            <v>ver tim</v>
          </cell>
        </row>
        <row r="103">
          <cell r="A103" t="str">
            <v>IOR-01</v>
          </cell>
          <cell r="B103" t="str">
            <v>TIM TELEPAR</v>
          </cell>
          <cell r="C103" t="str">
            <v>IOR01</v>
          </cell>
          <cell r="D103" t="str">
            <v>VER TIM</v>
          </cell>
          <cell r="E103" t="str">
            <v>VER TIM</v>
          </cell>
          <cell r="F103" t="str">
            <v>VER TIM</v>
          </cell>
          <cell r="G103" t="str">
            <v>VER TIM</v>
          </cell>
          <cell r="H103" t="str">
            <v>IOR-01</v>
          </cell>
          <cell r="I103" t="str">
            <v>ver tim</v>
          </cell>
        </row>
        <row r="104">
          <cell r="A104" t="str">
            <v>IOR-02</v>
          </cell>
          <cell r="B104" t="str">
            <v>TIM TELEPAR</v>
          </cell>
          <cell r="C104" t="str">
            <v>IOR02</v>
          </cell>
          <cell r="D104" t="str">
            <v>VER TIM</v>
          </cell>
          <cell r="E104" t="str">
            <v>VER TIM</v>
          </cell>
          <cell r="F104" t="str">
            <v>VER TIM</v>
          </cell>
          <cell r="G104" t="str">
            <v>VER TIM</v>
          </cell>
          <cell r="H104" t="str">
            <v>IOR-02</v>
          </cell>
          <cell r="I104" t="str">
            <v>ver tim</v>
          </cell>
        </row>
        <row r="105">
          <cell r="A105" t="str">
            <v>IOR-03</v>
          </cell>
          <cell r="B105" t="str">
            <v>TIM TELEPAR</v>
          </cell>
          <cell r="C105" t="str">
            <v>IOR03</v>
          </cell>
          <cell r="D105" t="str">
            <v>VER TIM</v>
          </cell>
          <cell r="E105" t="str">
            <v>VER TIM</v>
          </cell>
          <cell r="F105" t="str">
            <v>VER TIM</v>
          </cell>
          <cell r="G105" t="str">
            <v>VER TIM</v>
          </cell>
          <cell r="H105" t="str">
            <v>IOR-03</v>
          </cell>
          <cell r="I105" t="str">
            <v>ver tim</v>
          </cell>
        </row>
        <row r="106">
          <cell r="A106" t="str">
            <v>RLA-01</v>
          </cell>
          <cell r="B106" t="str">
            <v>TIM TELEPAR</v>
          </cell>
          <cell r="C106" t="str">
            <v>RLA01</v>
          </cell>
          <cell r="D106" t="str">
            <v>VER TIM</v>
          </cell>
          <cell r="E106" t="str">
            <v>VER TIM</v>
          </cell>
          <cell r="F106" t="str">
            <v>VER TIM</v>
          </cell>
          <cell r="G106" t="str">
            <v>VER TIM</v>
          </cell>
          <cell r="H106" t="str">
            <v>RLA-01</v>
          </cell>
          <cell r="I106" t="str">
            <v>ver tim</v>
          </cell>
        </row>
        <row r="107">
          <cell r="A107" t="str">
            <v>RLA-02</v>
          </cell>
          <cell r="B107" t="str">
            <v>TIM TELEPAR</v>
          </cell>
          <cell r="C107" t="str">
            <v>RLA02</v>
          </cell>
          <cell r="D107" t="str">
            <v>VER TIM</v>
          </cell>
          <cell r="E107" t="str">
            <v>VER TIM</v>
          </cell>
          <cell r="F107" t="str">
            <v>VER TIM</v>
          </cell>
          <cell r="G107" t="str">
            <v>VER TIM</v>
          </cell>
          <cell r="H107" t="str">
            <v>RLA-02</v>
          </cell>
          <cell r="I107" t="str">
            <v>ver tim</v>
          </cell>
        </row>
        <row r="108">
          <cell r="A108" t="str">
            <v>RLA-03</v>
          </cell>
          <cell r="B108" t="str">
            <v>TIM TELEPAR</v>
          </cell>
          <cell r="C108" t="str">
            <v>RLA03</v>
          </cell>
          <cell r="D108" t="str">
            <v>VER TIM</v>
          </cell>
          <cell r="E108" t="str">
            <v>VER TIM</v>
          </cell>
          <cell r="F108" t="str">
            <v>VER TIM</v>
          </cell>
          <cell r="G108" t="str">
            <v>VER TIM</v>
          </cell>
          <cell r="H108" t="str">
            <v>RLA-03</v>
          </cell>
          <cell r="I108" t="str">
            <v>ver tim</v>
          </cell>
        </row>
      </sheetData>
      <sheetData sheetId="15" refreshError="1">
        <row r="4">
          <cell r="A4" t="str">
            <v>cel</v>
          </cell>
          <cell r="D4" t="str">
            <v>dev</v>
          </cell>
          <cell r="E4" t="str">
            <v>dcch</v>
          </cell>
          <cell r="F4" t="str">
            <v>dev</v>
          </cell>
          <cell r="G4" t="str">
            <v>dcch-r</v>
          </cell>
          <cell r="H4" t="str">
            <v>dev</v>
          </cell>
          <cell r="I4" t="str">
            <v>acc</v>
          </cell>
          <cell r="J4" t="str">
            <v>col (dcc)</v>
          </cell>
          <cell r="K4" t="str">
            <v>cel</v>
          </cell>
          <cell r="L4" t="str">
            <v>gr. 7/21</v>
          </cell>
        </row>
        <row r="5">
          <cell r="A5" t="str">
            <v>ALP-01</v>
          </cell>
          <cell r="B5" t="str">
            <v>SERCOMTEL CELULAR</v>
          </cell>
          <cell r="C5" t="str">
            <v>ALP01</v>
          </cell>
          <cell r="D5" t="str">
            <v>160</v>
          </cell>
          <cell r="E5">
            <v>13</v>
          </cell>
          <cell r="F5" t="str">
            <v>161</v>
          </cell>
          <cell r="G5">
            <v>994</v>
          </cell>
          <cell r="H5" t="str">
            <v>288</v>
          </cell>
          <cell r="I5">
            <v>328</v>
          </cell>
          <cell r="J5">
            <v>3</v>
          </cell>
          <cell r="K5" t="str">
            <v>ALP-01</v>
          </cell>
          <cell r="L5" t="str">
            <v>F1</v>
          </cell>
        </row>
        <row r="6">
          <cell r="A6" t="str">
            <v>ALP-02</v>
          </cell>
          <cell r="B6" t="str">
            <v>SERCOMTEL CELULAR</v>
          </cell>
          <cell r="C6" t="str">
            <v>ALP02</v>
          </cell>
          <cell r="D6" t="str">
            <v>162</v>
          </cell>
          <cell r="E6">
            <v>27</v>
          </cell>
          <cell r="F6" t="str">
            <v>163</v>
          </cell>
          <cell r="G6">
            <v>6</v>
          </cell>
          <cell r="H6" t="str">
            <v>290</v>
          </cell>
          <cell r="I6">
            <v>321</v>
          </cell>
          <cell r="J6">
            <v>1</v>
          </cell>
          <cell r="K6" t="str">
            <v>ALP-02</v>
          </cell>
          <cell r="L6" t="str">
            <v>F2</v>
          </cell>
        </row>
        <row r="7">
          <cell r="A7" t="str">
            <v>ALP-03</v>
          </cell>
          <cell r="B7" t="str">
            <v>SERCOMTEL CELULAR</v>
          </cell>
          <cell r="C7" t="str">
            <v>ALP03</v>
          </cell>
          <cell r="D7" t="str">
            <v>164</v>
          </cell>
          <cell r="E7">
            <v>1022</v>
          </cell>
          <cell r="F7" t="str">
            <v>165</v>
          </cell>
          <cell r="G7">
            <v>1001</v>
          </cell>
          <cell r="H7" t="str">
            <v>292</v>
          </cell>
          <cell r="I7">
            <v>314</v>
          </cell>
          <cell r="J7">
            <v>1</v>
          </cell>
          <cell r="K7" t="str">
            <v>ALP-03</v>
          </cell>
          <cell r="L7" t="str">
            <v>F3</v>
          </cell>
        </row>
        <row r="8">
          <cell r="A8" t="str">
            <v>BAH-01</v>
          </cell>
          <cell r="B8" t="str">
            <v>SERCOMTEL CELULAR</v>
          </cell>
          <cell r="C8" t="str">
            <v>BAH01</v>
          </cell>
          <cell r="D8" t="str">
            <v>100</v>
          </cell>
          <cell r="E8">
            <v>1016</v>
          </cell>
          <cell r="F8" t="str">
            <v>101</v>
          </cell>
          <cell r="G8">
            <v>679</v>
          </cell>
          <cell r="H8" t="str">
            <v>256</v>
          </cell>
          <cell r="I8">
            <v>329</v>
          </cell>
          <cell r="J8">
            <v>2</v>
          </cell>
          <cell r="K8" t="str">
            <v>BAH-01</v>
          </cell>
          <cell r="L8" t="str">
            <v>E1</v>
          </cell>
        </row>
        <row r="9">
          <cell r="A9" t="str">
            <v>BAH-02</v>
          </cell>
          <cell r="B9" t="str">
            <v>SERCOMTEL CELULAR</v>
          </cell>
          <cell r="C9" t="str">
            <v>BAH02</v>
          </cell>
          <cell r="D9" t="str">
            <v>102</v>
          </cell>
          <cell r="E9">
            <v>672</v>
          </cell>
          <cell r="F9" t="str">
            <v>103</v>
          </cell>
          <cell r="G9">
            <v>714</v>
          </cell>
          <cell r="H9" t="str">
            <v>258</v>
          </cell>
          <cell r="I9">
            <v>322</v>
          </cell>
          <cell r="J9">
            <v>2</v>
          </cell>
          <cell r="K9" t="str">
            <v>BAH-02</v>
          </cell>
          <cell r="L9" t="str">
            <v>E2</v>
          </cell>
        </row>
        <row r="10">
          <cell r="A10" t="str">
            <v>BAH-03</v>
          </cell>
          <cell r="B10" t="str">
            <v>SERCOMTEL CELULAR</v>
          </cell>
          <cell r="C10" t="str">
            <v>BAH03</v>
          </cell>
          <cell r="D10" t="str">
            <v>104</v>
          </cell>
          <cell r="E10">
            <v>686</v>
          </cell>
          <cell r="F10" t="str">
            <v>105</v>
          </cell>
          <cell r="G10">
            <v>707</v>
          </cell>
          <cell r="H10" t="str">
            <v>260</v>
          </cell>
          <cell r="I10">
            <v>315</v>
          </cell>
          <cell r="J10">
            <v>2</v>
          </cell>
          <cell r="K10" t="str">
            <v>BAH-03</v>
          </cell>
          <cell r="L10" t="str">
            <v>E3</v>
          </cell>
        </row>
        <row r="11">
          <cell r="A11" t="str">
            <v>CAS-01</v>
          </cell>
          <cell r="B11" t="str">
            <v>SERCOMTEL CELULAR</v>
          </cell>
          <cell r="C11" t="str">
            <v>CAS01</v>
          </cell>
          <cell r="D11" t="str">
            <v>200</v>
          </cell>
          <cell r="E11">
            <v>1019</v>
          </cell>
          <cell r="F11" t="str">
            <v>201</v>
          </cell>
          <cell r="G11">
            <v>998</v>
          </cell>
          <cell r="H11" t="str">
            <v>168</v>
          </cell>
          <cell r="I11">
            <v>332</v>
          </cell>
          <cell r="J11">
            <v>1</v>
          </cell>
          <cell r="K11" t="str">
            <v>CAS-01</v>
          </cell>
          <cell r="L11" t="str">
            <v>B1</v>
          </cell>
        </row>
        <row r="12">
          <cell r="A12" t="str">
            <v>CAS-02</v>
          </cell>
          <cell r="B12" t="str">
            <v>SERCOMTEL CELULAR</v>
          </cell>
          <cell r="C12" t="str">
            <v>CAS02</v>
          </cell>
          <cell r="D12" t="str">
            <v>202</v>
          </cell>
          <cell r="E12">
            <v>1012</v>
          </cell>
          <cell r="F12" t="str">
            <v>203</v>
          </cell>
          <cell r="G12">
            <v>991</v>
          </cell>
          <cell r="H12" t="str">
            <v>170</v>
          </cell>
          <cell r="I12">
            <v>325</v>
          </cell>
          <cell r="J12">
            <v>3</v>
          </cell>
          <cell r="K12" t="str">
            <v>CAS-02</v>
          </cell>
          <cell r="L12" t="str">
            <v>B2</v>
          </cell>
        </row>
        <row r="13">
          <cell r="A13" t="str">
            <v>CAS-03</v>
          </cell>
          <cell r="B13" t="str">
            <v>SERCOMTEL CELULAR</v>
          </cell>
          <cell r="C13" t="str">
            <v>CAS03</v>
          </cell>
          <cell r="D13" t="str">
            <v>204</v>
          </cell>
          <cell r="E13">
            <v>1005</v>
          </cell>
          <cell r="F13" t="str">
            <v>205</v>
          </cell>
          <cell r="G13">
            <v>710</v>
          </cell>
          <cell r="H13" t="str">
            <v>172</v>
          </cell>
          <cell r="I13">
            <v>318</v>
          </cell>
          <cell r="J13">
            <v>1</v>
          </cell>
          <cell r="K13" t="str">
            <v>CAS-03</v>
          </cell>
          <cell r="L13" t="str">
            <v>B3</v>
          </cell>
        </row>
        <row r="14">
          <cell r="A14" t="str">
            <v>CP1</v>
          </cell>
          <cell r="B14" t="str">
            <v>SERCOMTEL CELULAR</v>
          </cell>
          <cell r="C14" t="str">
            <v>CP1</v>
          </cell>
          <cell r="D14" t="str">
            <v>624</v>
          </cell>
          <cell r="E14">
            <v>1019</v>
          </cell>
          <cell r="F14" t="str">
            <v>625</v>
          </cell>
          <cell r="G14">
            <v>998</v>
          </cell>
          <cell r="H14" t="str">
            <v>392</v>
          </cell>
          <cell r="I14">
            <v>332</v>
          </cell>
          <cell r="J14">
            <v>0</v>
          </cell>
          <cell r="K14" t="str">
            <v>CP1</v>
          </cell>
          <cell r="L14" t="str">
            <v>B1</v>
          </cell>
        </row>
        <row r="15">
          <cell r="A15" t="str">
            <v>JCD-01</v>
          </cell>
          <cell r="B15" t="str">
            <v>SERCOMTEL CELULAR</v>
          </cell>
          <cell r="C15" t="str">
            <v>JCD01</v>
          </cell>
          <cell r="D15" t="str">
            <v>64</v>
          </cell>
          <cell r="E15">
            <v>680</v>
          </cell>
          <cell r="F15" t="str">
            <v>65</v>
          </cell>
          <cell r="G15">
            <v>701</v>
          </cell>
          <cell r="H15" t="str">
            <v>16</v>
          </cell>
          <cell r="I15">
            <v>330</v>
          </cell>
          <cell r="J15">
            <v>2</v>
          </cell>
          <cell r="K15" t="str">
            <v>JCD-01</v>
          </cell>
          <cell r="L15" t="str">
            <v>D1</v>
          </cell>
        </row>
        <row r="16">
          <cell r="A16" t="str">
            <v>JCD-02</v>
          </cell>
          <cell r="B16" t="str">
            <v>SERCOMTEL CELULAR</v>
          </cell>
          <cell r="C16" t="str">
            <v>JCD02</v>
          </cell>
          <cell r="D16" t="str">
            <v>66</v>
          </cell>
          <cell r="E16">
            <v>694</v>
          </cell>
          <cell r="F16" t="str">
            <v>67</v>
          </cell>
          <cell r="G16">
            <v>715</v>
          </cell>
          <cell r="H16" t="str">
            <v>18</v>
          </cell>
          <cell r="I16">
            <v>323</v>
          </cell>
          <cell r="J16">
            <v>2</v>
          </cell>
          <cell r="K16" t="str">
            <v>JCD-02</v>
          </cell>
          <cell r="L16" t="str">
            <v>D2</v>
          </cell>
        </row>
        <row r="17">
          <cell r="A17" t="str">
            <v>JCD-03</v>
          </cell>
          <cell r="B17" t="str">
            <v>SERCOMTEL CELULAR</v>
          </cell>
          <cell r="C17" t="str">
            <v>JCD03</v>
          </cell>
          <cell r="D17" t="str">
            <v>68</v>
          </cell>
          <cell r="E17">
            <v>708</v>
          </cell>
          <cell r="F17" t="str">
            <v>69</v>
          </cell>
          <cell r="G17">
            <v>687</v>
          </cell>
          <cell r="H17" t="str">
            <v>20</v>
          </cell>
          <cell r="I17">
            <v>316</v>
          </cell>
          <cell r="J17">
            <v>2</v>
          </cell>
          <cell r="K17" t="str">
            <v>JCD-03</v>
          </cell>
          <cell r="L17" t="str">
            <v>D3</v>
          </cell>
        </row>
        <row r="18">
          <cell r="A18" t="str">
            <v>JGS-01</v>
          </cell>
          <cell r="B18" t="str">
            <v>SERCOMTEL CELULAR</v>
          </cell>
          <cell r="C18" t="str">
            <v>JGS01</v>
          </cell>
          <cell r="D18" t="str">
            <v>32</v>
          </cell>
          <cell r="E18">
            <v>681</v>
          </cell>
          <cell r="F18" t="str">
            <v>33</v>
          </cell>
          <cell r="G18">
            <v>702</v>
          </cell>
          <cell r="H18" t="str">
            <v>32</v>
          </cell>
          <cell r="I18">
            <v>331</v>
          </cell>
          <cell r="J18">
            <v>2</v>
          </cell>
          <cell r="K18" t="str">
            <v>JGS-01</v>
          </cell>
          <cell r="L18" t="str">
            <v>C1</v>
          </cell>
        </row>
        <row r="19">
          <cell r="A19" t="str">
            <v>JGS-02</v>
          </cell>
          <cell r="B19" t="str">
            <v>SERCOMTEL CELULAR</v>
          </cell>
          <cell r="C19" t="str">
            <v>JGS02</v>
          </cell>
          <cell r="D19" t="str">
            <v>34</v>
          </cell>
          <cell r="E19">
            <v>695</v>
          </cell>
          <cell r="F19" t="str">
            <v>35</v>
          </cell>
          <cell r="G19">
            <v>674</v>
          </cell>
          <cell r="H19" t="str">
            <v>34</v>
          </cell>
          <cell r="I19">
            <v>324</v>
          </cell>
          <cell r="J19">
            <v>2</v>
          </cell>
          <cell r="K19" t="str">
            <v>JGS-02</v>
          </cell>
          <cell r="L19" t="str">
            <v>C2</v>
          </cell>
        </row>
        <row r="20">
          <cell r="A20" t="str">
            <v>JGS-03</v>
          </cell>
          <cell r="B20" t="str">
            <v>SERCOMTEL CELULAR</v>
          </cell>
          <cell r="C20" t="str">
            <v>JGS03</v>
          </cell>
          <cell r="D20" t="str">
            <v>36</v>
          </cell>
          <cell r="E20">
            <v>688</v>
          </cell>
          <cell r="F20" t="str">
            <v>37</v>
          </cell>
          <cell r="G20">
            <v>667</v>
          </cell>
          <cell r="H20" t="str">
            <v>36</v>
          </cell>
          <cell r="I20">
            <v>317</v>
          </cell>
          <cell r="J20">
            <v>2</v>
          </cell>
          <cell r="K20" t="str">
            <v>JGS-03</v>
          </cell>
          <cell r="L20" t="str">
            <v>C3</v>
          </cell>
        </row>
        <row r="21">
          <cell r="A21" t="str">
            <v>LRV-01</v>
          </cell>
          <cell r="B21" t="str">
            <v>SERCOMTEL CELULAR</v>
          </cell>
          <cell r="C21" t="str">
            <v>LRV01</v>
          </cell>
          <cell r="D21" t="str">
            <v>24</v>
          </cell>
          <cell r="E21">
            <v>10</v>
          </cell>
          <cell r="F21" t="str">
            <v>25</v>
          </cell>
          <cell r="G21">
            <v>31</v>
          </cell>
          <cell r="H21" t="str">
            <v>72</v>
          </cell>
          <cell r="I21">
            <v>325</v>
          </cell>
          <cell r="J21">
            <v>0</v>
          </cell>
          <cell r="K21" t="str">
            <v>LRV-01</v>
          </cell>
          <cell r="L21" t="str">
            <v>B2</v>
          </cell>
        </row>
        <row r="22">
          <cell r="A22" t="str">
            <v>MC1</v>
          </cell>
          <cell r="B22" t="str">
            <v>SERCOMTEL CELULAR</v>
          </cell>
          <cell r="C22" t="str">
            <v>MC1</v>
          </cell>
          <cell r="D22" t="str">
            <v>0</v>
          </cell>
          <cell r="E22">
            <v>991</v>
          </cell>
          <cell r="F22" t="str">
            <v>1</v>
          </cell>
          <cell r="G22">
            <v>1012</v>
          </cell>
          <cell r="H22" t="str">
            <v>96</v>
          </cell>
          <cell r="I22">
            <v>325</v>
          </cell>
          <cell r="J22">
            <v>1</v>
          </cell>
          <cell r="K22" t="str">
            <v>MC1</v>
          </cell>
          <cell r="L22" t="str">
            <v>B2</v>
          </cell>
        </row>
        <row r="23">
          <cell r="A23" t="str">
            <v>MC10</v>
          </cell>
          <cell r="B23" t="str">
            <v>SERCOMTEL CELULAR</v>
          </cell>
          <cell r="C23" t="str">
            <v>MC10</v>
          </cell>
          <cell r="D23" t="str">
            <v>594</v>
          </cell>
          <cell r="E23">
            <v>4</v>
          </cell>
          <cell r="F23" t="str">
            <v>595</v>
          </cell>
          <cell r="G23">
            <v>669</v>
          </cell>
          <cell r="H23" t="str">
            <v>362</v>
          </cell>
          <cell r="I23">
            <v>319</v>
          </cell>
          <cell r="J23">
            <v>2</v>
          </cell>
          <cell r="K23" t="str">
            <v>MC10</v>
          </cell>
          <cell r="L23" t="str">
            <v>A3</v>
          </cell>
        </row>
        <row r="24">
          <cell r="A24" t="str">
            <v>MC11</v>
          </cell>
          <cell r="B24" t="str">
            <v>SERCOMTEL CELULAR</v>
          </cell>
          <cell r="C24" t="str">
            <v>MC11</v>
          </cell>
          <cell r="D24" t="str">
            <v>600</v>
          </cell>
          <cell r="E24">
            <v>997</v>
          </cell>
          <cell r="F24" t="str">
            <v>601</v>
          </cell>
          <cell r="G24">
            <v>681</v>
          </cell>
          <cell r="H24" t="str">
            <v>368</v>
          </cell>
          <cell r="I24">
            <v>331</v>
          </cell>
          <cell r="J24">
            <v>0</v>
          </cell>
          <cell r="K24" t="str">
            <v>MC11</v>
          </cell>
          <cell r="L24" t="str">
            <v>C1</v>
          </cell>
        </row>
        <row r="25">
          <cell r="A25" t="str">
            <v>MC12</v>
          </cell>
          <cell r="B25" t="str">
            <v>SERCOMTEL CELULAR</v>
          </cell>
          <cell r="C25" t="str">
            <v>MC12</v>
          </cell>
          <cell r="D25" t="str">
            <v>606</v>
          </cell>
          <cell r="E25">
            <v>690</v>
          </cell>
          <cell r="F25" t="str">
            <v>607</v>
          </cell>
          <cell r="G25">
            <v>669</v>
          </cell>
          <cell r="H25" t="str">
            <v>374</v>
          </cell>
          <cell r="I25">
            <v>319</v>
          </cell>
          <cell r="J25">
            <v>1</v>
          </cell>
          <cell r="K25" t="str">
            <v>MC12</v>
          </cell>
          <cell r="L25" t="str">
            <v>A3</v>
          </cell>
        </row>
        <row r="26">
          <cell r="A26" t="str">
            <v>MC13</v>
          </cell>
          <cell r="B26" t="str">
            <v>SERCOMTEL CELULAR</v>
          </cell>
          <cell r="C26" t="str">
            <v>MC13</v>
          </cell>
          <cell r="D26" t="str">
            <v>380</v>
          </cell>
          <cell r="E26">
            <v>706</v>
          </cell>
          <cell r="F26" t="str">
            <v>381</v>
          </cell>
          <cell r="G26">
            <v>685</v>
          </cell>
          <cell r="H26" t="str">
            <v>380</v>
          </cell>
          <cell r="I26">
            <v>314</v>
          </cell>
          <cell r="J26">
            <v>3</v>
          </cell>
          <cell r="K26" t="str">
            <v>MC13</v>
          </cell>
          <cell r="L26" t="str">
            <v>F3</v>
          </cell>
        </row>
        <row r="27">
          <cell r="A27" t="str">
            <v>MC14</v>
          </cell>
          <cell r="B27" t="str">
            <v>SERCOMTEL CELULAR</v>
          </cell>
          <cell r="C27" t="str">
            <v>MC14</v>
          </cell>
          <cell r="D27" t="str">
            <v>40</v>
          </cell>
          <cell r="E27">
            <v>66</v>
          </cell>
          <cell r="F27" t="str">
            <v>41</v>
          </cell>
          <cell r="G27">
            <v>668</v>
          </cell>
          <cell r="H27" t="str">
            <v>382</v>
          </cell>
          <cell r="I27">
            <v>318</v>
          </cell>
          <cell r="J27">
            <v>0</v>
          </cell>
          <cell r="K27" t="str">
            <v>MC14</v>
          </cell>
          <cell r="L27" t="str">
            <v>B3</v>
          </cell>
        </row>
        <row r="28">
          <cell r="A28" t="str">
            <v>MC2</v>
          </cell>
          <cell r="B28" t="str">
            <v>SERCOMTEL CELULAR</v>
          </cell>
          <cell r="C28" t="str">
            <v>MC2</v>
          </cell>
          <cell r="D28" t="str">
            <v>2</v>
          </cell>
          <cell r="E28">
            <v>12</v>
          </cell>
          <cell r="F28" t="str">
            <v>3</v>
          </cell>
          <cell r="G28">
            <v>33</v>
          </cell>
          <cell r="H28" t="str">
            <v>98</v>
          </cell>
          <cell r="I28">
            <v>327</v>
          </cell>
          <cell r="J28">
            <v>1</v>
          </cell>
          <cell r="K28" t="str">
            <v>MC2</v>
          </cell>
          <cell r="L28" t="str">
            <v>G1</v>
          </cell>
        </row>
        <row r="29">
          <cell r="A29" t="str">
            <v>MC3</v>
          </cell>
          <cell r="B29" t="str">
            <v>SERCOMTEL CELULAR</v>
          </cell>
          <cell r="C29" t="str">
            <v>MC3</v>
          </cell>
          <cell r="D29" t="str">
            <v>4</v>
          </cell>
          <cell r="E29">
            <v>43</v>
          </cell>
          <cell r="F29" t="str">
            <v>5</v>
          </cell>
          <cell r="G29">
            <v>1</v>
          </cell>
          <cell r="H29" t="e">
            <v>#N/A</v>
          </cell>
          <cell r="I29" t="e">
            <v>#N/A</v>
          </cell>
          <cell r="J29" t="e">
            <v>#N/A</v>
          </cell>
          <cell r="K29" t="str">
            <v>MC3</v>
          </cell>
          <cell r="L29" t="e">
            <v>#N/A</v>
          </cell>
        </row>
        <row r="30">
          <cell r="A30" t="str">
            <v>MC4</v>
          </cell>
          <cell r="B30" t="str">
            <v>SERCOMTEL CELULAR</v>
          </cell>
          <cell r="C30" t="str">
            <v>MC4</v>
          </cell>
          <cell r="D30" t="str">
            <v>6</v>
          </cell>
          <cell r="E30">
            <v>993</v>
          </cell>
          <cell r="F30" t="str">
            <v>7</v>
          </cell>
          <cell r="G30">
            <v>677</v>
          </cell>
          <cell r="H30" t="str">
            <v>102</v>
          </cell>
          <cell r="I30">
            <v>327</v>
          </cell>
          <cell r="J30">
            <v>2</v>
          </cell>
          <cell r="K30" t="str">
            <v>MC4</v>
          </cell>
          <cell r="L30" t="str">
            <v>G1</v>
          </cell>
        </row>
        <row r="31">
          <cell r="A31" t="str">
            <v>MC5</v>
          </cell>
          <cell r="B31" t="str">
            <v>SERCOMTEL CELULAR</v>
          </cell>
          <cell r="C31" t="str">
            <v>MC5</v>
          </cell>
          <cell r="D31" t="str">
            <v>8</v>
          </cell>
          <cell r="E31">
            <v>14</v>
          </cell>
          <cell r="F31" t="str">
            <v>9</v>
          </cell>
          <cell r="G31">
            <v>35</v>
          </cell>
          <cell r="H31" t="str">
            <v>110</v>
          </cell>
          <cell r="I31">
            <v>329</v>
          </cell>
          <cell r="J31">
            <v>0</v>
          </cell>
          <cell r="K31" t="str">
            <v>MC5</v>
          </cell>
          <cell r="L31" t="str">
            <v>E1</v>
          </cell>
        </row>
        <row r="32">
          <cell r="A32" t="str">
            <v>MC6</v>
          </cell>
          <cell r="B32" t="str">
            <v>SERCOMTEL CELULAR</v>
          </cell>
          <cell r="C32" t="str">
            <v>MC6</v>
          </cell>
          <cell r="D32" t="str">
            <v>10</v>
          </cell>
          <cell r="E32">
            <v>7</v>
          </cell>
          <cell r="F32" t="str">
            <v>11</v>
          </cell>
          <cell r="G32">
            <v>154</v>
          </cell>
          <cell r="H32" t="str">
            <v>112</v>
          </cell>
          <cell r="I32">
            <v>322</v>
          </cell>
          <cell r="J32">
            <v>3</v>
          </cell>
          <cell r="K32" t="str">
            <v>MC6</v>
          </cell>
          <cell r="L32" t="str">
            <v>E2</v>
          </cell>
        </row>
        <row r="33">
          <cell r="A33" t="str">
            <v>MC7</v>
          </cell>
          <cell r="B33" t="str">
            <v>SERCOMTEL CELULAR</v>
          </cell>
          <cell r="C33" t="str">
            <v>MC7</v>
          </cell>
          <cell r="D33" t="str">
            <v>576</v>
          </cell>
          <cell r="E33">
            <v>72</v>
          </cell>
          <cell r="F33" t="str">
            <v>577</v>
          </cell>
          <cell r="G33">
            <v>51</v>
          </cell>
          <cell r="H33" t="str">
            <v>344</v>
          </cell>
          <cell r="I33">
            <v>324</v>
          </cell>
          <cell r="J33">
            <v>3</v>
          </cell>
          <cell r="K33" t="str">
            <v>MC7</v>
          </cell>
          <cell r="L33" t="str">
            <v>C2</v>
          </cell>
        </row>
        <row r="34">
          <cell r="A34" t="str">
            <v>MC8</v>
          </cell>
          <cell r="B34" t="str">
            <v>SERCOMTEL CELULAR</v>
          </cell>
          <cell r="C34" t="str">
            <v>MC8</v>
          </cell>
          <cell r="D34" t="str">
            <v>582</v>
          </cell>
          <cell r="E34">
            <v>999</v>
          </cell>
          <cell r="F34" t="str">
            <v>583</v>
          </cell>
          <cell r="G34">
            <v>683</v>
          </cell>
          <cell r="H34" t="str">
            <v>350</v>
          </cell>
          <cell r="I34">
            <v>333</v>
          </cell>
          <cell r="J34">
            <v>1</v>
          </cell>
          <cell r="K34" t="str">
            <v>MC8</v>
          </cell>
          <cell r="L34" t="str">
            <v>A1</v>
          </cell>
        </row>
        <row r="35">
          <cell r="A35" t="str">
            <v>MC9</v>
          </cell>
          <cell r="B35" t="str">
            <v>SERCOMTEL CELULAR</v>
          </cell>
          <cell r="C35" t="str">
            <v>MC9</v>
          </cell>
          <cell r="D35" t="str">
            <v>588</v>
          </cell>
          <cell r="E35">
            <v>697</v>
          </cell>
          <cell r="F35" t="str">
            <v>589</v>
          </cell>
          <cell r="G35">
            <v>676</v>
          </cell>
          <cell r="H35" t="str">
            <v>356</v>
          </cell>
          <cell r="I35">
            <v>326</v>
          </cell>
          <cell r="J35">
            <v>1</v>
          </cell>
          <cell r="K35" t="str">
            <v>MC9</v>
          </cell>
          <cell r="L35" t="str">
            <v>A2</v>
          </cell>
        </row>
        <row r="36">
          <cell r="A36" t="str">
            <v>NWC-01</v>
          </cell>
          <cell r="B36" t="str">
            <v>SERCOMTEL CELULAR</v>
          </cell>
          <cell r="C36" t="str">
            <v>NWC01</v>
          </cell>
          <cell r="D36" t="str">
            <v>12</v>
          </cell>
          <cell r="E36">
            <v>678</v>
          </cell>
          <cell r="F36" t="str">
            <v>13</v>
          </cell>
          <cell r="G36">
            <v>699</v>
          </cell>
          <cell r="H36" t="str">
            <v>200</v>
          </cell>
          <cell r="I36">
            <v>328</v>
          </cell>
          <cell r="J36">
            <v>2</v>
          </cell>
          <cell r="K36" t="str">
            <v>NWC-01</v>
          </cell>
          <cell r="L36" t="str">
            <v>F1</v>
          </cell>
        </row>
        <row r="37">
          <cell r="A37" t="str">
            <v>NWC-02</v>
          </cell>
          <cell r="B37" t="str">
            <v>SERCOMTEL CELULAR</v>
          </cell>
          <cell r="C37" t="str">
            <v>NWC02</v>
          </cell>
          <cell r="D37" t="str">
            <v>14</v>
          </cell>
          <cell r="E37">
            <v>713</v>
          </cell>
          <cell r="F37" t="str">
            <v>15</v>
          </cell>
          <cell r="G37">
            <v>671</v>
          </cell>
          <cell r="H37" t="str">
            <v>202</v>
          </cell>
          <cell r="I37">
            <v>321</v>
          </cell>
          <cell r="J37">
            <v>2</v>
          </cell>
          <cell r="K37" t="str">
            <v>NWC-02</v>
          </cell>
          <cell r="L37" t="str">
            <v>F2</v>
          </cell>
        </row>
        <row r="38">
          <cell r="A38" t="str">
            <v>NWC-03</v>
          </cell>
          <cell r="B38" t="str">
            <v>SERCOMTEL CELULAR</v>
          </cell>
          <cell r="C38" t="str">
            <v>NWC03</v>
          </cell>
          <cell r="D38" t="str">
            <v>16</v>
          </cell>
          <cell r="E38">
            <v>20</v>
          </cell>
          <cell r="F38" t="str">
            <v>17</v>
          </cell>
          <cell r="G38">
            <v>706</v>
          </cell>
          <cell r="H38" t="str">
            <v>204</v>
          </cell>
          <cell r="I38">
            <v>314</v>
          </cell>
          <cell r="J38">
            <v>2</v>
          </cell>
          <cell r="K38" t="str">
            <v>NWC-03</v>
          </cell>
          <cell r="L38" t="str">
            <v>F3</v>
          </cell>
        </row>
        <row r="39">
          <cell r="A39" t="str">
            <v>OBR-01</v>
          </cell>
          <cell r="B39" t="str">
            <v>SERCOMTEL CELULAR</v>
          </cell>
          <cell r="C39" t="str">
            <v>OBR01</v>
          </cell>
          <cell r="D39" t="str">
            <v>352</v>
          </cell>
          <cell r="E39">
            <v>701</v>
          </cell>
          <cell r="F39" t="str">
            <v>353</v>
          </cell>
          <cell r="G39">
            <v>680</v>
          </cell>
          <cell r="H39" t="str">
            <v>0</v>
          </cell>
          <cell r="I39">
            <v>330</v>
          </cell>
          <cell r="J39">
            <v>1</v>
          </cell>
          <cell r="K39" t="str">
            <v>OBR-01</v>
          </cell>
          <cell r="L39" t="str">
            <v>D1</v>
          </cell>
        </row>
        <row r="40">
          <cell r="A40" t="str">
            <v>OBR-02</v>
          </cell>
          <cell r="B40" t="str">
            <v>SERCOMTEL CELULAR</v>
          </cell>
          <cell r="C40" t="str">
            <v>OBR02</v>
          </cell>
          <cell r="D40" t="str">
            <v>354</v>
          </cell>
          <cell r="E40">
            <v>673</v>
          </cell>
          <cell r="F40" t="str">
            <v>355</v>
          </cell>
          <cell r="G40">
            <v>694</v>
          </cell>
          <cell r="H40" t="str">
            <v>2</v>
          </cell>
          <cell r="I40">
            <v>323</v>
          </cell>
          <cell r="J40">
            <v>1</v>
          </cell>
          <cell r="K40" t="str">
            <v>OBR-02</v>
          </cell>
          <cell r="L40" t="str">
            <v>D2</v>
          </cell>
        </row>
        <row r="41">
          <cell r="A41" t="str">
            <v>OBR-03</v>
          </cell>
          <cell r="B41" t="str">
            <v>SERCOMTEL CELULAR</v>
          </cell>
          <cell r="C41" t="str">
            <v>OBR03</v>
          </cell>
          <cell r="D41" t="str">
            <v>356</v>
          </cell>
          <cell r="E41">
            <v>1</v>
          </cell>
          <cell r="F41" t="str">
            <v>357</v>
          </cell>
          <cell r="G41">
            <v>22</v>
          </cell>
          <cell r="H41" t="str">
            <v>4</v>
          </cell>
          <cell r="I41">
            <v>316</v>
          </cell>
          <cell r="J41">
            <v>1</v>
          </cell>
          <cell r="K41" t="str">
            <v>OBR-03</v>
          </cell>
          <cell r="L41" t="str">
            <v>D3</v>
          </cell>
        </row>
        <row r="42">
          <cell r="A42" t="str">
            <v>OFU-01</v>
          </cell>
          <cell r="B42" t="str">
            <v>SERCOMTEL CELULAR</v>
          </cell>
          <cell r="C42" t="str">
            <v>OFU01</v>
          </cell>
          <cell r="D42" t="str">
            <v>300</v>
          </cell>
          <cell r="E42">
            <v>999</v>
          </cell>
          <cell r="F42" t="str">
            <v>301</v>
          </cell>
          <cell r="G42">
            <v>683</v>
          </cell>
          <cell r="H42" t="str">
            <v>6</v>
          </cell>
          <cell r="I42">
            <v>333</v>
          </cell>
          <cell r="J42">
            <v>1</v>
          </cell>
          <cell r="K42" t="str">
            <v>OFU-01</v>
          </cell>
          <cell r="L42" t="str">
            <v>A1</v>
          </cell>
        </row>
        <row r="43">
          <cell r="A43" t="str">
            <v>OFU-02</v>
          </cell>
          <cell r="B43" t="str">
            <v>SERCOMTEL CELULAR</v>
          </cell>
          <cell r="C43" t="str">
            <v>OFU02</v>
          </cell>
          <cell r="D43" t="str">
            <v>302</v>
          </cell>
          <cell r="E43">
            <v>697</v>
          </cell>
          <cell r="F43" t="str">
            <v>303</v>
          </cell>
          <cell r="G43">
            <v>676</v>
          </cell>
          <cell r="H43" t="str">
            <v>8</v>
          </cell>
          <cell r="I43">
            <v>326</v>
          </cell>
          <cell r="J43">
            <v>1</v>
          </cell>
          <cell r="K43" t="str">
            <v>OFU-02</v>
          </cell>
          <cell r="L43" t="str">
            <v>A2</v>
          </cell>
        </row>
        <row r="44">
          <cell r="A44" t="str">
            <v>OFU-03</v>
          </cell>
          <cell r="B44" t="str">
            <v>SERCOMTEL CELULAR</v>
          </cell>
          <cell r="C44" t="str">
            <v>OFU03</v>
          </cell>
          <cell r="D44" t="str">
            <v>304</v>
          </cell>
          <cell r="E44">
            <v>1006</v>
          </cell>
          <cell r="F44" t="str">
            <v>305</v>
          </cell>
          <cell r="G44">
            <v>711</v>
          </cell>
          <cell r="H44" t="str">
            <v>10</v>
          </cell>
          <cell r="I44">
            <v>319</v>
          </cell>
          <cell r="J44">
            <v>1</v>
          </cell>
          <cell r="K44" t="str">
            <v>OFU-03</v>
          </cell>
          <cell r="L44" t="str">
            <v>A3</v>
          </cell>
        </row>
        <row r="45">
          <cell r="A45" t="str">
            <v>PET-01</v>
          </cell>
          <cell r="B45" t="str">
            <v>SERCOMTEL CELULAR</v>
          </cell>
          <cell r="C45" t="str">
            <v>PET01</v>
          </cell>
          <cell r="D45" t="str">
            <v>112</v>
          </cell>
          <cell r="E45">
            <v>700</v>
          </cell>
          <cell r="F45" t="str">
            <v>113</v>
          </cell>
          <cell r="G45">
            <v>679</v>
          </cell>
          <cell r="H45" t="str">
            <v>104</v>
          </cell>
          <cell r="I45">
            <v>329</v>
          </cell>
          <cell r="J45">
            <v>1</v>
          </cell>
          <cell r="K45" t="str">
            <v>PET-01</v>
          </cell>
          <cell r="L45" t="str">
            <v>E1</v>
          </cell>
        </row>
        <row r="46">
          <cell r="A46" t="str">
            <v>PET-02</v>
          </cell>
          <cell r="B46" t="str">
            <v>SERCOMTEL CELULAR</v>
          </cell>
          <cell r="C46" t="str">
            <v>PET02</v>
          </cell>
          <cell r="D46" t="str">
            <v>114</v>
          </cell>
          <cell r="E46">
            <v>693</v>
          </cell>
          <cell r="F46" t="str">
            <v>115</v>
          </cell>
          <cell r="G46">
            <v>672</v>
          </cell>
          <cell r="H46" t="str">
            <v>106</v>
          </cell>
          <cell r="I46">
            <v>322</v>
          </cell>
          <cell r="J46">
            <v>1</v>
          </cell>
          <cell r="K46" t="str">
            <v>PET-02</v>
          </cell>
          <cell r="L46" t="str">
            <v>E2</v>
          </cell>
        </row>
        <row r="47">
          <cell r="A47" t="str">
            <v>PET-03</v>
          </cell>
          <cell r="B47" t="str">
            <v>SERCOMTEL CELULAR</v>
          </cell>
          <cell r="C47" t="str">
            <v>PET03</v>
          </cell>
          <cell r="D47" t="str">
            <v>116</v>
          </cell>
          <cell r="E47">
            <v>707</v>
          </cell>
          <cell r="F47" t="str">
            <v>117</v>
          </cell>
          <cell r="G47">
            <v>686</v>
          </cell>
          <cell r="H47" t="str">
            <v>108</v>
          </cell>
          <cell r="I47">
            <v>315</v>
          </cell>
          <cell r="J47">
            <v>1</v>
          </cell>
          <cell r="K47" t="str">
            <v>PET-03</v>
          </cell>
          <cell r="L47" t="str">
            <v>E3</v>
          </cell>
        </row>
        <row r="48">
          <cell r="A48" t="str">
            <v>PIO-01</v>
          </cell>
          <cell r="B48" t="str">
            <v>SERCOMTEL CELULAR</v>
          </cell>
          <cell r="C48" t="str">
            <v>PIO01</v>
          </cell>
          <cell r="D48" t="str">
            <v>18</v>
          </cell>
          <cell r="E48">
            <v>703</v>
          </cell>
          <cell r="F48" t="str">
            <v>19</v>
          </cell>
          <cell r="G48">
            <v>682</v>
          </cell>
          <cell r="H48" t="str">
            <v>216</v>
          </cell>
          <cell r="I48">
            <v>332</v>
          </cell>
          <cell r="J48">
            <v>2</v>
          </cell>
          <cell r="K48" t="str">
            <v>PIO-01</v>
          </cell>
          <cell r="L48" t="str">
            <v>B1</v>
          </cell>
        </row>
        <row r="49">
          <cell r="A49" t="str">
            <v>PIO-02</v>
          </cell>
          <cell r="B49" t="str">
            <v>SERCOMTEL CELULAR</v>
          </cell>
          <cell r="C49" t="str">
            <v>PIO02</v>
          </cell>
          <cell r="D49" t="str">
            <v>20</v>
          </cell>
          <cell r="E49">
            <v>696</v>
          </cell>
          <cell r="F49" t="str">
            <v>21</v>
          </cell>
          <cell r="G49">
            <v>675</v>
          </cell>
          <cell r="H49" t="str">
            <v>218</v>
          </cell>
          <cell r="I49">
            <v>325</v>
          </cell>
          <cell r="J49">
            <v>2</v>
          </cell>
          <cell r="K49" t="str">
            <v>PIO-02</v>
          </cell>
          <cell r="L49" t="str">
            <v>B2</v>
          </cell>
        </row>
        <row r="50">
          <cell r="A50" t="str">
            <v>PIO-03</v>
          </cell>
          <cell r="B50" t="str">
            <v>SERCOMTEL CELULAR</v>
          </cell>
          <cell r="C50" t="str">
            <v>PIO03</v>
          </cell>
          <cell r="D50" t="str">
            <v>22</v>
          </cell>
          <cell r="E50">
            <v>689</v>
          </cell>
          <cell r="F50" t="str">
            <v>23</v>
          </cell>
          <cell r="G50">
            <v>668</v>
          </cell>
          <cell r="H50" t="str">
            <v>220</v>
          </cell>
          <cell r="I50">
            <v>318</v>
          </cell>
          <cell r="J50">
            <v>2</v>
          </cell>
          <cell r="K50" t="str">
            <v>PIO-03</v>
          </cell>
          <cell r="L50" t="str">
            <v>B3</v>
          </cell>
        </row>
        <row r="51">
          <cell r="A51" t="str">
            <v>PQR-01</v>
          </cell>
          <cell r="B51" t="str">
            <v>SERCOMTEL CELULAR</v>
          </cell>
          <cell r="C51" t="str">
            <v>PQR01</v>
          </cell>
          <cell r="D51" t="str">
            <v>26</v>
          </cell>
          <cell r="E51">
            <v>1015</v>
          </cell>
          <cell r="F51" t="str">
            <v>27</v>
          </cell>
          <cell r="G51">
            <v>994</v>
          </cell>
          <cell r="H51" t="str">
            <v>64</v>
          </cell>
          <cell r="I51">
            <v>328</v>
          </cell>
          <cell r="J51">
            <v>1</v>
          </cell>
          <cell r="K51" t="str">
            <v>PQR-01</v>
          </cell>
          <cell r="L51" t="str">
            <v>F1</v>
          </cell>
        </row>
        <row r="52">
          <cell r="A52" t="str">
            <v>RCL-01</v>
          </cell>
          <cell r="B52" t="str">
            <v>SERCOMTEL CELULAR</v>
          </cell>
          <cell r="C52" t="str">
            <v>RCL01</v>
          </cell>
          <cell r="D52" t="str">
            <v>30</v>
          </cell>
          <cell r="E52">
            <v>701</v>
          </cell>
          <cell r="F52" t="str">
            <v>31</v>
          </cell>
          <cell r="G52">
            <v>680</v>
          </cell>
          <cell r="H52" t="str">
            <v>152</v>
          </cell>
          <cell r="I52">
            <v>330</v>
          </cell>
          <cell r="J52">
            <v>0</v>
          </cell>
          <cell r="K52" t="str">
            <v>RCL-01</v>
          </cell>
          <cell r="L52" t="str">
            <v>D1</v>
          </cell>
        </row>
        <row r="53">
          <cell r="A53" t="str">
            <v>SAN-01</v>
          </cell>
          <cell r="B53" t="str">
            <v>SERCOMTEL CELULAR</v>
          </cell>
          <cell r="C53" t="str">
            <v>SAN01</v>
          </cell>
          <cell r="D53" t="str">
            <v>150</v>
          </cell>
          <cell r="E53">
            <v>1014</v>
          </cell>
          <cell r="F53" t="str">
            <v>151</v>
          </cell>
          <cell r="G53">
            <v>993</v>
          </cell>
          <cell r="H53" t="str">
            <v>328</v>
          </cell>
          <cell r="I53">
            <v>327</v>
          </cell>
          <cell r="J53">
            <v>3</v>
          </cell>
          <cell r="K53" t="str">
            <v>SAN-01</v>
          </cell>
          <cell r="L53" t="str">
            <v>G1</v>
          </cell>
        </row>
        <row r="54">
          <cell r="A54" t="str">
            <v>SAN-02</v>
          </cell>
          <cell r="B54" t="str">
            <v>SERCOMTEL CELULAR</v>
          </cell>
          <cell r="C54" t="str">
            <v>SAN02</v>
          </cell>
          <cell r="D54" t="str">
            <v>152</v>
          </cell>
          <cell r="E54">
            <v>5</v>
          </cell>
          <cell r="F54" t="str">
            <v>153</v>
          </cell>
          <cell r="G54">
            <v>26</v>
          </cell>
          <cell r="H54" t="str">
            <v>330</v>
          </cell>
          <cell r="I54">
            <v>320</v>
          </cell>
          <cell r="J54">
            <v>3</v>
          </cell>
          <cell r="K54" t="str">
            <v>SAN-02</v>
          </cell>
          <cell r="L54" t="str">
            <v>G2</v>
          </cell>
        </row>
        <row r="55">
          <cell r="A55" t="str">
            <v>SAN-03</v>
          </cell>
          <cell r="B55" t="str">
            <v>SERCOMTEL CELULAR</v>
          </cell>
          <cell r="C55" t="str">
            <v>SAN03</v>
          </cell>
          <cell r="D55" t="str">
            <v>154</v>
          </cell>
          <cell r="E55">
            <v>19</v>
          </cell>
          <cell r="F55" t="str">
            <v>155</v>
          </cell>
          <cell r="G55">
            <v>684</v>
          </cell>
          <cell r="H55" t="str">
            <v>332</v>
          </cell>
          <cell r="I55">
            <v>313</v>
          </cell>
          <cell r="J55">
            <v>0</v>
          </cell>
          <cell r="K55" t="str">
            <v>SAN-03</v>
          </cell>
          <cell r="L55" t="str">
            <v>G3</v>
          </cell>
        </row>
        <row r="56">
          <cell r="A56" t="str">
            <v>SFR-01</v>
          </cell>
          <cell r="B56" t="str">
            <v>SERCOMTEL CELULAR</v>
          </cell>
          <cell r="C56" t="str">
            <v>SFR01</v>
          </cell>
          <cell r="D56" t="str">
            <v>192</v>
          </cell>
          <cell r="E56">
            <v>17</v>
          </cell>
          <cell r="F56" t="str">
            <v>193</v>
          </cell>
          <cell r="G56">
            <v>703</v>
          </cell>
          <cell r="H56" t="str">
            <v>56</v>
          </cell>
          <cell r="I56">
            <v>332</v>
          </cell>
          <cell r="J56">
            <v>3</v>
          </cell>
          <cell r="K56" t="str">
            <v>SFR-01</v>
          </cell>
          <cell r="L56" t="str">
            <v>B1</v>
          </cell>
        </row>
        <row r="57">
          <cell r="A57" t="str">
            <v>SFR-02</v>
          </cell>
          <cell r="B57" t="str">
            <v>SERCOMTEL CELULAR</v>
          </cell>
          <cell r="C57" t="str">
            <v>SFR02</v>
          </cell>
          <cell r="D57" t="str">
            <v>194</v>
          </cell>
          <cell r="E57">
            <v>675</v>
          </cell>
          <cell r="F57" t="str">
            <v>195</v>
          </cell>
          <cell r="G57">
            <v>696</v>
          </cell>
          <cell r="H57" t="str">
            <v>58</v>
          </cell>
          <cell r="I57">
            <v>325</v>
          </cell>
          <cell r="J57">
            <v>1</v>
          </cell>
          <cell r="K57" t="str">
            <v>SFR-02</v>
          </cell>
          <cell r="L57" t="str">
            <v>B2</v>
          </cell>
        </row>
        <row r="58">
          <cell r="A58" t="str">
            <v>SFR-03</v>
          </cell>
          <cell r="B58" t="str">
            <v>SERCOMTEL CELULAR</v>
          </cell>
          <cell r="C58" t="str">
            <v>SFR03</v>
          </cell>
          <cell r="D58" t="str">
            <v>196</v>
          </cell>
          <cell r="E58">
            <v>668</v>
          </cell>
          <cell r="F58" t="str">
            <v>197</v>
          </cell>
          <cell r="G58">
            <v>689</v>
          </cell>
          <cell r="H58" t="str">
            <v>60</v>
          </cell>
          <cell r="I58">
            <v>318</v>
          </cell>
          <cell r="J58">
            <v>3</v>
          </cell>
          <cell r="K58" t="str">
            <v>SFR-03</v>
          </cell>
          <cell r="L58" t="str">
            <v>B3</v>
          </cell>
        </row>
        <row r="59">
          <cell r="A59" t="str">
            <v>SJO-01</v>
          </cell>
          <cell r="B59" t="str">
            <v>SERCOMTEL CELULAR</v>
          </cell>
          <cell r="C59" t="str">
            <v>SJO01</v>
          </cell>
          <cell r="D59" t="str">
            <v>120</v>
          </cell>
          <cell r="E59">
            <v>702</v>
          </cell>
          <cell r="F59" t="str">
            <v>121</v>
          </cell>
          <cell r="G59">
            <v>681</v>
          </cell>
          <cell r="H59" t="str">
            <v>120</v>
          </cell>
          <cell r="I59">
            <v>331</v>
          </cell>
          <cell r="J59">
            <v>1</v>
          </cell>
          <cell r="K59" t="str">
            <v>SJO-01</v>
          </cell>
          <cell r="L59" t="str">
            <v>C1</v>
          </cell>
        </row>
        <row r="60">
          <cell r="A60" t="str">
            <v>SJO-02</v>
          </cell>
          <cell r="B60" t="str">
            <v>SERCOMTEL CELULAR</v>
          </cell>
          <cell r="C60" t="str">
            <v>SJO02</v>
          </cell>
          <cell r="D60" t="str">
            <v>122</v>
          </cell>
          <cell r="E60">
            <v>674</v>
          </cell>
          <cell r="F60" t="str">
            <v>123</v>
          </cell>
          <cell r="G60">
            <v>695</v>
          </cell>
          <cell r="H60" t="str">
            <v>122</v>
          </cell>
          <cell r="I60">
            <v>324</v>
          </cell>
          <cell r="J60">
            <v>1</v>
          </cell>
          <cell r="K60" t="str">
            <v>SJO-02</v>
          </cell>
          <cell r="L60" t="str">
            <v>C2</v>
          </cell>
        </row>
        <row r="61">
          <cell r="A61" t="str">
            <v>SJO-03</v>
          </cell>
          <cell r="B61" t="str">
            <v>SERCOMTEL CELULAR</v>
          </cell>
          <cell r="C61" t="str">
            <v>SJO03</v>
          </cell>
          <cell r="D61" t="str">
            <v>124</v>
          </cell>
          <cell r="E61">
            <v>1004</v>
          </cell>
          <cell r="F61" t="str">
            <v>125</v>
          </cell>
          <cell r="G61">
            <v>688</v>
          </cell>
          <cell r="H61" t="str">
            <v>124</v>
          </cell>
          <cell r="I61">
            <v>317</v>
          </cell>
          <cell r="J61">
            <v>1</v>
          </cell>
          <cell r="K61" t="str">
            <v>SJO-03</v>
          </cell>
          <cell r="L61" t="str">
            <v>C3</v>
          </cell>
        </row>
        <row r="62">
          <cell r="A62" t="str">
            <v>SLZ-01</v>
          </cell>
          <cell r="B62" t="str">
            <v>SERCOMTEL CELULAR</v>
          </cell>
          <cell r="C62" t="str">
            <v>SLZ01</v>
          </cell>
          <cell r="D62" t="str">
            <v>28</v>
          </cell>
          <cell r="E62">
            <v>1020</v>
          </cell>
          <cell r="F62" t="str">
            <v>29</v>
          </cell>
          <cell r="G62">
            <v>999</v>
          </cell>
          <cell r="H62" t="str">
            <v>48</v>
          </cell>
          <cell r="I62">
            <v>333</v>
          </cell>
          <cell r="J62">
            <v>1</v>
          </cell>
          <cell r="K62" t="str">
            <v>SLZ-01</v>
          </cell>
          <cell r="L62" t="str">
            <v>A1</v>
          </cell>
        </row>
        <row r="63">
          <cell r="A63" t="str">
            <v>SMO-01</v>
          </cell>
          <cell r="B63" t="str">
            <v>SERCOMTEL CELULAR</v>
          </cell>
          <cell r="C63" t="str">
            <v>SMO01</v>
          </cell>
          <cell r="D63" t="str">
            <v>184</v>
          </cell>
          <cell r="E63">
            <v>683</v>
          </cell>
          <cell r="F63" t="str">
            <v>185</v>
          </cell>
          <cell r="G63">
            <v>704</v>
          </cell>
          <cell r="H63" t="str">
            <v>88</v>
          </cell>
          <cell r="I63">
            <v>333</v>
          </cell>
          <cell r="J63">
            <v>3</v>
          </cell>
          <cell r="K63" t="str">
            <v>SMO-01</v>
          </cell>
          <cell r="L63" t="str">
            <v>A1</v>
          </cell>
        </row>
        <row r="64">
          <cell r="A64" t="str">
            <v>SMO-02</v>
          </cell>
          <cell r="B64" t="str">
            <v>SERCOMTEL CELULAR</v>
          </cell>
          <cell r="C64" t="str">
            <v>SMO02</v>
          </cell>
          <cell r="D64" t="str">
            <v>186</v>
          </cell>
          <cell r="E64">
            <v>669</v>
          </cell>
          <cell r="F64" t="str">
            <v>187</v>
          </cell>
          <cell r="G64">
            <v>690</v>
          </cell>
          <cell r="H64" t="str">
            <v>90</v>
          </cell>
          <cell r="I64">
            <v>319</v>
          </cell>
          <cell r="J64">
            <v>3</v>
          </cell>
          <cell r="K64" t="str">
            <v>SMO-02</v>
          </cell>
          <cell r="L64" t="str">
            <v>A3</v>
          </cell>
        </row>
        <row r="65">
          <cell r="A65" t="str">
            <v>SMO-03</v>
          </cell>
          <cell r="B65" t="str">
            <v>SERCOMTEL CELULAR</v>
          </cell>
          <cell r="C65" t="str">
            <v>SMO03</v>
          </cell>
          <cell r="D65" t="str">
            <v>188</v>
          </cell>
          <cell r="E65">
            <v>676</v>
          </cell>
          <cell r="F65" t="str">
            <v>189</v>
          </cell>
          <cell r="G65">
            <v>697</v>
          </cell>
          <cell r="H65" t="str">
            <v>92</v>
          </cell>
          <cell r="I65">
            <v>326</v>
          </cell>
          <cell r="J65">
            <v>3</v>
          </cell>
          <cell r="K65" t="str">
            <v>SMO-03</v>
          </cell>
          <cell r="L65" t="str">
            <v>A2</v>
          </cell>
        </row>
        <row r="66">
          <cell r="A66" t="str">
            <v>SNV-01</v>
          </cell>
          <cell r="B66" t="str">
            <v>SERCOMTEL CELULAR</v>
          </cell>
          <cell r="C66" t="str">
            <v>SNV01</v>
          </cell>
          <cell r="D66" t="str">
            <v>288</v>
          </cell>
          <cell r="E66">
            <v>698</v>
          </cell>
          <cell r="F66" t="str">
            <v>289</v>
          </cell>
          <cell r="G66">
            <v>677</v>
          </cell>
          <cell r="H66" t="str">
            <v>136</v>
          </cell>
          <cell r="I66">
            <v>327</v>
          </cell>
          <cell r="J66">
            <v>1</v>
          </cell>
          <cell r="K66" t="str">
            <v>SNV-01</v>
          </cell>
          <cell r="L66" t="str">
            <v>G1</v>
          </cell>
        </row>
        <row r="67">
          <cell r="A67" t="str">
            <v>SNV-02</v>
          </cell>
          <cell r="B67" t="str">
            <v>SERCOMTEL CELULAR</v>
          </cell>
          <cell r="C67" t="str">
            <v>SNV02</v>
          </cell>
          <cell r="D67" t="str">
            <v>290</v>
          </cell>
          <cell r="E67">
            <v>691</v>
          </cell>
          <cell r="F67" t="str">
            <v>291</v>
          </cell>
          <cell r="G67">
            <v>670</v>
          </cell>
          <cell r="H67" t="str">
            <v>138</v>
          </cell>
          <cell r="I67">
            <v>320</v>
          </cell>
          <cell r="J67">
            <v>1</v>
          </cell>
          <cell r="K67" t="str">
            <v>SNV-02</v>
          </cell>
          <cell r="L67" t="str">
            <v>G2</v>
          </cell>
        </row>
        <row r="68">
          <cell r="A68" t="str">
            <v>SNV-03</v>
          </cell>
          <cell r="B68" t="str">
            <v>SERCOMTEL CELULAR</v>
          </cell>
          <cell r="C68" t="str">
            <v>SNV03</v>
          </cell>
          <cell r="D68" t="str">
            <v>292</v>
          </cell>
          <cell r="E68">
            <v>705</v>
          </cell>
          <cell r="F68" t="str">
            <v>293</v>
          </cell>
          <cell r="G68">
            <v>684</v>
          </cell>
          <cell r="H68" t="str">
            <v>140</v>
          </cell>
          <cell r="I68">
            <v>313</v>
          </cell>
          <cell r="J68">
            <v>1</v>
          </cell>
          <cell r="K68" t="str">
            <v>SNV-03</v>
          </cell>
          <cell r="L68" t="str">
            <v>G3</v>
          </cell>
        </row>
        <row r="69">
          <cell r="A69" t="str">
            <v>TRP-01</v>
          </cell>
          <cell r="B69" t="str">
            <v>SERCOMTEL CELULAR</v>
          </cell>
          <cell r="C69" t="str">
            <v>TRP01</v>
          </cell>
          <cell r="D69" t="str">
            <v>384</v>
          </cell>
          <cell r="E69">
            <v>37</v>
          </cell>
          <cell r="F69" t="str">
            <v>385</v>
          </cell>
          <cell r="G69">
            <v>58</v>
          </cell>
          <cell r="H69" t="str">
            <v>184</v>
          </cell>
          <cell r="I69">
            <v>331</v>
          </cell>
          <cell r="J69">
            <v>2</v>
          </cell>
          <cell r="K69" t="str">
            <v>TRP-01</v>
          </cell>
          <cell r="L69" t="str">
            <v>C1</v>
          </cell>
        </row>
        <row r="70">
          <cell r="A70" t="str">
            <v>TRP-02</v>
          </cell>
          <cell r="B70" t="str">
            <v>SERCOMTEL CELULAR</v>
          </cell>
          <cell r="C70" t="str">
            <v>TRP02</v>
          </cell>
          <cell r="D70" t="str">
            <v>388</v>
          </cell>
          <cell r="E70">
            <v>51</v>
          </cell>
          <cell r="F70" t="str">
            <v>389</v>
          </cell>
          <cell r="G70">
            <v>30</v>
          </cell>
          <cell r="H70" t="str">
            <v>188</v>
          </cell>
          <cell r="I70">
            <v>324</v>
          </cell>
          <cell r="J70">
            <v>2</v>
          </cell>
          <cell r="K70" t="str">
            <v>TRP-02</v>
          </cell>
          <cell r="L70" t="str">
            <v>C2</v>
          </cell>
        </row>
        <row r="71">
          <cell r="A71" t="str">
            <v>TRP-03</v>
          </cell>
          <cell r="B71" t="str">
            <v>SERCOMTEL CELULAR</v>
          </cell>
          <cell r="C71" t="str">
            <v>TRP03</v>
          </cell>
          <cell r="D71" t="str">
            <v>386</v>
          </cell>
          <cell r="E71">
            <v>44</v>
          </cell>
          <cell r="F71" t="str">
            <v>387</v>
          </cell>
          <cell r="G71">
            <v>65</v>
          </cell>
          <cell r="H71" t="str">
            <v>186</v>
          </cell>
          <cell r="I71">
            <v>317</v>
          </cell>
          <cell r="J71">
            <v>2</v>
          </cell>
          <cell r="K71" t="str">
            <v>TRP-03</v>
          </cell>
          <cell r="L71" t="str">
            <v>C3</v>
          </cell>
        </row>
        <row r="72">
          <cell r="A72" t="str">
            <v>TVT-01</v>
          </cell>
          <cell r="B72" t="str">
            <v>SERCOMTEL CELULAR</v>
          </cell>
          <cell r="C72" t="str">
            <v>TVT01</v>
          </cell>
          <cell r="D72" t="str">
            <v>512</v>
          </cell>
          <cell r="E72">
            <v>13</v>
          </cell>
          <cell r="F72" t="str">
            <v>513</v>
          </cell>
          <cell r="G72">
            <v>34</v>
          </cell>
          <cell r="H72" t="str">
            <v>304</v>
          </cell>
          <cell r="I72">
            <v>328</v>
          </cell>
          <cell r="J72">
            <v>0</v>
          </cell>
          <cell r="K72" t="str">
            <v>TVT-01</v>
          </cell>
          <cell r="L72" t="str">
            <v>F1</v>
          </cell>
        </row>
        <row r="73">
          <cell r="A73" t="str">
            <v>TVT-02</v>
          </cell>
          <cell r="B73" t="str">
            <v>SERCOMTEL CELULAR</v>
          </cell>
          <cell r="C73" t="str">
            <v>TVT02</v>
          </cell>
          <cell r="D73" t="str">
            <v>514</v>
          </cell>
          <cell r="E73">
            <v>27</v>
          </cell>
          <cell r="F73" t="str">
            <v>515</v>
          </cell>
          <cell r="G73">
            <v>48</v>
          </cell>
          <cell r="H73" t="str">
            <v>306</v>
          </cell>
          <cell r="I73">
            <v>321</v>
          </cell>
          <cell r="J73">
            <v>0</v>
          </cell>
          <cell r="K73" t="str">
            <v>TVT-02</v>
          </cell>
          <cell r="L73" t="str">
            <v>F2</v>
          </cell>
        </row>
        <row r="74">
          <cell r="A74" t="str">
            <v>TVT-03</v>
          </cell>
          <cell r="B74" t="str">
            <v>SERCOMTEL CELULAR</v>
          </cell>
          <cell r="C74" t="str">
            <v>TVT03</v>
          </cell>
          <cell r="D74" t="str">
            <v>516</v>
          </cell>
          <cell r="E74">
            <v>715</v>
          </cell>
          <cell r="F74" t="str">
            <v>517</v>
          </cell>
          <cell r="G74">
            <v>694</v>
          </cell>
          <cell r="H74" t="str">
            <v>308</v>
          </cell>
          <cell r="I74">
            <v>323</v>
          </cell>
          <cell r="J74">
            <v>0</v>
          </cell>
          <cell r="K74" t="str">
            <v>TVT-03</v>
          </cell>
          <cell r="L74" t="str">
            <v>D2</v>
          </cell>
        </row>
        <row r="75">
          <cell r="A75" t="str">
            <v>VIZ-01</v>
          </cell>
          <cell r="B75" t="str">
            <v>SERCOMTEL CELULAR</v>
          </cell>
          <cell r="C75" t="str">
            <v>VIZ01</v>
          </cell>
          <cell r="D75" t="str">
            <v>50</v>
          </cell>
          <cell r="E75">
            <v>1017</v>
          </cell>
          <cell r="F75" t="str">
            <v>51</v>
          </cell>
          <cell r="G75">
            <v>15</v>
          </cell>
          <cell r="H75" t="str">
            <v>272</v>
          </cell>
          <cell r="I75">
            <v>330</v>
          </cell>
          <cell r="J75">
            <v>3</v>
          </cell>
          <cell r="K75" t="str">
            <v>VIZ-01</v>
          </cell>
          <cell r="L75" t="str">
            <v>D1</v>
          </cell>
        </row>
        <row r="76">
          <cell r="A76" t="str">
            <v>VIZ-02</v>
          </cell>
          <cell r="B76" t="str">
            <v>SERCOMTEL CELULAR</v>
          </cell>
          <cell r="C76" t="str">
            <v>VIZ02</v>
          </cell>
          <cell r="D76" t="str">
            <v>52</v>
          </cell>
          <cell r="E76">
            <v>1010</v>
          </cell>
          <cell r="F76" t="str">
            <v>53</v>
          </cell>
          <cell r="G76">
            <v>673</v>
          </cell>
          <cell r="H76" t="str">
            <v>274</v>
          </cell>
          <cell r="I76">
            <v>323</v>
          </cell>
          <cell r="J76">
            <v>0</v>
          </cell>
          <cell r="K76" t="str">
            <v>VIZ-02</v>
          </cell>
          <cell r="L76" t="str">
            <v>D2</v>
          </cell>
        </row>
        <row r="77">
          <cell r="A77" t="str">
            <v>VIZ-03</v>
          </cell>
          <cell r="B77" t="str">
            <v>SERCOMTEL CELULAR</v>
          </cell>
          <cell r="C77" t="str">
            <v>VIZ03</v>
          </cell>
          <cell r="D77" t="str">
            <v>54</v>
          </cell>
          <cell r="E77">
            <v>1003</v>
          </cell>
          <cell r="F77" t="str">
            <v>55</v>
          </cell>
          <cell r="G77">
            <v>687</v>
          </cell>
          <cell r="H77" t="str">
            <v>276</v>
          </cell>
          <cell r="I77">
            <v>316</v>
          </cell>
          <cell r="J77">
            <v>3</v>
          </cell>
          <cell r="K77" t="str">
            <v>VIZ-03</v>
          </cell>
          <cell r="L77" t="str">
            <v>D3</v>
          </cell>
        </row>
        <row r="78">
          <cell r="A78" t="str">
            <v>WAR-02</v>
          </cell>
          <cell r="B78" t="str">
            <v>SERCOMTEL CELULAR</v>
          </cell>
          <cell r="C78" t="str">
            <v>WAR02</v>
          </cell>
          <cell r="D78" t="str">
            <v>232</v>
          </cell>
          <cell r="E78">
            <v>8</v>
          </cell>
          <cell r="F78" t="str">
            <v>233</v>
          </cell>
          <cell r="G78">
            <v>29</v>
          </cell>
          <cell r="H78" t="str">
            <v>232</v>
          </cell>
          <cell r="I78">
            <v>323</v>
          </cell>
          <cell r="J78">
            <v>3</v>
          </cell>
          <cell r="K78" t="str">
            <v>WAR-02</v>
          </cell>
          <cell r="L78" t="str">
            <v>D2</v>
          </cell>
        </row>
        <row r="79">
          <cell r="A79" t="str">
            <v>NAT-01</v>
          </cell>
          <cell r="B79" t="str">
            <v>SERCOMTEL CELULAR</v>
          </cell>
          <cell r="C79" t="str">
            <v>NAT01</v>
          </cell>
          <cell r="D79" t="str">
            <v>74</v>
          </cell>
          <cell r="E79">
            <v>33</v>
          </cell>
          <cell r="F79"/>
          <cell r="G79"/>
          <cell r="H79" t="str">
            <v>160</v>
          </cell>
          <cell r="I79">
            <v>327</v>
          </cell>
          <cell r="J79">
            <v>2</v>
          </cell>
          <cell r="K79" t="str">
            <v>NAT-01</v>
          </cell>
          <cell r="L79" t="str">
            <v>G1</v>
          </cell>
        </row>
        <row r="80">
          <cell r="A80" t="str">
            <v>APS1-01</v>
          </cell>
          <cell r="B80" t="str">
            <v>TIM TELEPAR</v>
          </cell>
          <cell r="C80" t="str">
            <v>APS101</v>
          </cell>
          <cell r="D80" t="str">
            <v>VER TIM</v>
          </cell>
          <cell r="E80" t="str">
            <v>VER TIM</v>
          </cell>
          <cell r="F80" t="str">
            <v>VER TIM</v>
          </cell>
          <cell r="G80" t="str">
            <v>VER TIM</v>
          </cell>
          <cell r="H80" t="str">
            <v>VER TIM</v>
          </cell>
          <cell r="I80" t="str">
            <v>VER TIM</v>
          </cell>
          <cell r="J80" t="str">
            <v>VER TIM</v>
          </cell>
          <cell r="K80" t="str">
            <v>APS1-01</v>
          </cell>
          <cell r="L80" t="str">
            <v>ver tim</v>
          </cell>
        </row>
        <row r="81">
          <cell r="A81" t="str">
            <v>APS1-02</v>
          </cell>
          <cell r="B81" t="str">
            <v>TIM TELEPAR</v>
          </cell>
          <cell r="C81" t="str">
            <v>APS102</v>
          </cell>
          <cell r="D81" t="str">
            <v>VER TIM</v>
          </cell>
          <cell r="E81" t="str">
            <v>VER TIM</v>
          </cell>
          <cell r="F81" t="str">
            <v>VER TIM</v>
          </cell>
          <cell r="G81" t="str">
            <v>VER TIM</v>
          </cell>
          <cell r="H81" t="str">
            <v>VER TIM</v>
          </cell>
          <cell r="I81" t="str">
            <v>VER TIM</v>
          </cell>
          <cell r="J81" t="str">
            <v>VER TIM</v>
          </cell>
          <cell r="K81" t="str">
            <v>APS1-02</v>
          </cell>
          <cell r="L81" t="str">
            <v>ver tim</v>
          </cell>
        </row>
        <row r="82">
          <cell r="A82" t="str">
            <v>APS1-03</v>
          </cell>
          <cell r="B82" t="str">
            <v>TIM TELEPAR</v>
          </cell>
          <cell r="C82" t="str">
            <v>APS103</v>
          </cell>
          <cell r="D82" t="str">
            <v>VER TIM</v>
          </cell>
          <cell r="E82" t="str">
            <v>VER TIM</v>
          </cell>
          <cell r="F82" t="str">
            <v>VER TIM</v>
          </cell>
          <cell r="G82" t="str">
            <v>VER TIM</v>
          </cell>
          <cell r="H82" t="str">
            <v>VER TIM</v>
          </cell>
          <cell r="I82" t="str">
            <v>VER TIM</v>
          </cell>
          <cell r="J82" t="str">
            <v>VER TIM</v>
          </cell>
          <cell r="K82" t="str">
            <v>APS1-03</v>
          </cell>
          <cell r="L82" t="str">
            <v>ver tim</v>
          </cell>
        </row>
        <row r="83">
          <cell r="A83" t="str">
            <v>APS2-01</v>
          </cell>
          <cell r="B83" t="str">
            <v>TIM TELEPAR</v>
          </cell>
          <cell r="C83" t="str">
            <v>APS201</v>
          </cell>
          <cell r="D83" t="str">
            <v>VER TIM</v>
          </cell>
          <cell r="E83" t="str">
            <v>VER TIM</v>
          </cell>
          <cell r="F83" t="str">
            <v>VER TIM</v>
          </cell>
          <cell r="G83" t="str">
            <v>VER TIM</v>
          </cell>
          <cell r="H83" t="str">
            <v>VER TIM</v>
          </cell>
          <cell r="I83" t="str">
            <v>VER TIM</v>
          </cell>
          <cell r="J83" t="str">
            <v>VER TIM</v>
          </cell>
          <cell r="K83" t="str">
            <v>APS2-01</v>
          </cell>
          <cell r="L83" t="str">
            <v>ver tim</v>
          </cell>
        </row>
        <row r="84">
          <cell r="A84" t="str">
            <v>APS2-02</v>
          </cell>
          <cell r="B84" t="str">
            <v>TIM TELEPAR</v>
          </cell>
          <cell r="C84" t="str">
            <v>APS202</v>
          </cell>
          <cell r="D84" t="str">
            <v>VER TIM</v>
          </cell>
          <cell r="E84" t="str">
            <v>VER TIM</v>
          </cell>
          <cell r="F84" t="str">
            <v>VER TIM</v>
          </cell>
          <cell r="G84" t="str">
            <v>VER TIM</v>
          </cell>
          <cell r="H84" t="str">
            <v>VER TIM</v>
          </cell>
          <cell r="I84" t="str">
            <v>VER TIM</v>
          </cell>
          <cell r="J84" t="str">
            <v>VER TIM</v>
          </cell>
          <cell r="K84" t="str">
            <v>APS2-02</v>
          </cell>
          <cell r="L84" t="str">
            <v>ver tim</v>
          </cell>
        </row>
        <row r="85">
          <cell r="A85" t="str">
            <v>APS2-03</v>
          </cell>
          <cell r="B85" t="str">
            <v>TIM TELEPAR</v>
          </cell>
          <cell r="C85" t="str">
            <v>APS203</v>
          </cell>
          <cell r="D85" t="str">
            <v>VER TIM</v>
          </cell>
          <cell r="E85" t="str">
            <v>VER TIM</v>
          </cell>
          <cell r="F85" t="str">
            <v>VER TIM</v>
          </cell>
          <cell r="G85" t="str">
            <v>VER TIM</v>
          </cell>
          <cell r="H85" t="str">
            <v>VER TIM</v>
          </cell>
          <cell r="I85" t="str">
            <v>VER TIM</v>
          </cell>
          <cell r="J85" t="str">
            <v>VER TIM</v>
          </cell>
          <cell r="K85" t="str">
            <v>APS2-03</v>
          </cell>
          <cell r="L85" t="str">
            <v>ver tim</v>
          </cell>
        </row>
        <row r="86">
          <cell r="A86" t="str">
            <v>APU1-01</v>
          </cell>
          <cell r="B86" t="str">
            <v>TIM TELEPAR</v>
          </cell>
          <cell r="C86" t="str">
            <v>APU101</v>
          </cell>
          <cell r="D86" t="str">
            <v>VER TIM</v>
          </cell>
          <cell r="E86" t="str">
            <v>VER TIM</v>
          </cell>
          <cell r="F86" t="str">
            <v>VER TIM</v>
          </cell>
          <cell r="G86" t="str">
            <v>VER TIM</v>
          </cell>
          <cell r="H86" t="str">
            <v>VER TIM</v>
          </cell>
          <cell r="I86" t="str">
            <v>VER TIM</v>
          </cell>
          <cell r="J86" t="str">
            <v>VER TIM</v>
          </cell>
          <cell r="K86" t="str">
            <v>APU1-01</v>
          </cell>
          <cell r="L86" t="str">
            <v>ver tim</v>
          </cell>
        </row>
        <row r="87">
          <cell r="A87" t="str">
            <v>APU1-02</v>
          </cell>
          <cell r="B87" t="str">
            <v>TIM TELEPAR</v>
          </cell>
          <cell r="C87" t="str">
            <v>APU102</v>
          </cell>
          <cell r="D87" t="str">
            <v>VER TIM</v>
          </cell>
          <cell r="E87" t="str">
            <v>VER TIM</v>
          </cell>
          <cell r="F87" t="str">
            <v>VER TIM</v>
          </cell>
          <cell r="G87" t="str">
            <v>VER TIM</v>
          </cell>
          <cell r="H87" t="str">
            <v>VER TIM</v>
          </cell>
          <cell r="I87" t="str">
            <v>VER TIM</v>
          </cell>
          <cell r="J87" t="str">
            <v>VER TIM</v>
          </cell>
          <cell r="K87" t="str">
            <v>APU1-02</v>
          </cell>
          <cell r="L87" t="str">
            <v>ver tim</v>
          </cell>
        </row>
        <row r="88">
          <cell r="A88" t="str">
            <v>APU1-03</v>
          </cell>
          <cell r="B88" t="str">
            <v>TIM TELEPAR</v>
          </cell>
          <cell r="C88" t="str">
            <v>APU103</v>
          </cell>
          <cell r="D88" t="str">
            <v>VER TIM</v>
          </cell>
          <cell r="E88" t="str">
            <v>VER TIM</v>
          </cell>
          <cell r="F88" t="str">
            <v>VER TIM</v>
          </cell>
          <cell r="G88" t="str">
            <v>VER TIM</v>
          </cell>
          <cell r="H88" t="str">
            <v>VER TIM</v>
          </cell>
          <cell r="I88" t="str">
            <v>VER TIM</v>
          </cell>
          <cell r="J88" t="str">
            <v>VER TIM</v>
          </cell>
          <cell r="K88" t="str">
            <v>APU1-03</v>
          </cell>
          <cell r="L88" t="str">
            <v>ver tim</v>
          </cell>
        </row>
        <row r="89">
          <cell r="A89" t="str">
            <v>APU2-02</v>
          </cell>
          <cell r="B89" t="str">
            <v>TIM TELEPAR</v>
          </cell>
          <cell r="C89" t="str">
            <v>APU202</v>
          </cell>
          <cell r="D89" t="str">
            <v>VER TIM</v>
          </cell>
          <cell r="E89" t="str">
            <v>VER TIM</v>
          </cell>
          <cell r="F89" t="str">
            <v>VER TIM</v>
          </cell>
          <cell r="G89" t="str">
            <v>VER TIM</v>
          </cell>
          <cell r="H89" t="str">
            <v>VER TIM</v>
          </cell>
          <cell r="I89" t="str">
            <v>VER TIM</v>
          </cell>
          <cell r="J89" t="str">
            <v>VER TIM</v>
          </cell>
          <cell r="K89" t="str">
            <v>APU2-02</v>
          </cell>
          <cell r="L89" t="str">
            <v>ver tim</v>
          </cell>
        </row>
        <row r="90">
          <cell r="A90" t="str">
            <v>APU2-01</v>
          </cell>
          <cell r="B90" t="str">
            <v>TIM TELEPAR</v>
          </cell>
          <cell r="C90" t="str">
            <v>APU201</v>
          </cell>
          <cell r="D90" t="str">
            <v>VER TIM</v>
          </cell>
          <cell r="E90" t="str">
            <v>VER TIM</v>
          </cell>
          <cell r="F90" t="str">
            <v>VER TIM</v>
          </cell>
          <cell r="G90" t="str">
            <v>VER TIM</v>
          </cell>
          <cell r="H90" t="str">
            <v>VER TIM</v>
          </cell>
          <cell r="I90" t="str">
            <v>VER TIM</v>
          </cell>
          <cell r="J90" t="str">
            <v>VER TIM</v>
          </cell>
          <cell r="K90" t="str">
            <v>APU2-01</v>
          </cell>
          <cell r="L90" t="str">
            <v>ver tim</v>
          </cell>
        </row>
        <row r="91">
          <cell r="A91" t="str">
            <v>APU2-03</v>
          </cell>
          <cell r="B91" t="str">
            <v>TIM TELEPAR</v>
          </cell>
          <cell r="C91" t="str">
            <v>APU203</v>
          </cell>
          <cell r="D91" t="str">
            <v>VER TIM</v>
          </cell>
          <cell r="E91" t="str">
            <v>VER TIM</v>
          </cell>
          <cell r="F91" t="str">
            <v>VER TIM</v>
          </cell>
          <cell r="G91" t="str">
            <v>VER TIM</v>
          </cell>
          <cell r="H91" t="str">
            <v>VER TIM</v>
          </cell>
          <cell r="I91" t="str">
            <v>VER TIM</v>
          </cell>
          <cell r="J91" t="str">
            <v>VER TIM</v>
          </cell>
          <cell r="K91" t="str">
            <v>APU2-03</v>
          </cell>
          <cell r="L91" t="str">
            <v>ver tim</v>
          </cell>
        </row>
        <row r="92">
          <cell r="A92" t="str">
            <v>CAB1-01</v>
          </cell>
          <cell r="B92" t="str">
            <v>TIM TELEPAR</v>
          </cell>
          <cell r="C92" t="str">
            <v>CAB101</v>
          </cell>
          <cell r="D92" t="str">
            <v>VER TIM</v>
          </cell>
          <cell r="E92" t="str">
            <v>VER TIM</v>
          </cell>
          <cell r="F92" t="str">
            <v>VER TIM</v>
          </cell>
          <cell r="G92" t="str">
            <v>VER TIM</v>
          </cell>
          <cell r="H92" t="str">
            <v>VER TIM</v>
          </cell>
          <cell r="I92" t="str">
            <v>VER TIM</v>
          </cell>
          <cell r="J92" t="str">
            <v>VER TIM</v>
          </cell>
          <cell r="K92" t="str">
            <v>CAB1-01</v>
          </cell>
          <cell r="L92" t="str">
            <v>ver tim</v>
          </cell>
        </row>
        <row r="93">
          <cell r="A93" t="str">
            <v>CAB1-02</v>
          </cell>
          <cell r="B93" t="str">
            <v>TIM TELEPAR</v>
          </cell>
          <cell r="C93" t="str">
            <v>CAB102</v>
          </cell>
          <cell r="D93" t="str">
            <v>VER TIM</v>
          </cell>
          <cell r="E93" t="str">
            <v>VER TIM</v>
          </cell>
          <cell r="F93" t="str">
            <v>VER TIM</v>
          </cell>
          <cell r="G93" t="str">
            <v>VER TIM</v>
          </cell>
          <cell r="H93" t="str">
            <v>VER TIM</v>
          </cell>
          <cell r="I93" t="str">
            <v>VER TIM</v>
          </cell>
          <cell r="J93" t="str">
            <v>VER TIM</v>
          </cell>
          <cell r="K93" t="str">
            <v>CAB1-02</v>
          </cell>
          <cell r="L93" t="str">
            <v>ver tim</v>
          </cell>
        </row>
        <row r="94">
          <cell r="A94" t="str">
            <v>CAB1-03</v>
          </cell>
          <cell r="B94" t="str">
            <v>TIM TELEPAR</v>
          </cell>
          <cell r="C94" t="str">
            <v>CAB103</v>
          </cell>
          <cell r="D94" t="str">
            <v>VER TIM</v>
          </cell>
          <cell r="E94" t="str">
            <v>VER TIM</v>
          </cell>
          <cell r="F94" t="str">
            <v>VER TIM</v>
          </cell>
          <cell r="G94" t="str">
            <v>VER TIM</v>
          </cell>
          <cell r="H94" t="str">
            <v>VER TIM</v>
          </cell>
          <cell r="I94" t="str">
            <v>VER TIM</v>
          </cell>
          <cell r="J94" t="str">
            <v>VER TIM</v>
          </cell>
          <cell r="K94" t="str">
            <v>CAB1-03</v>
          </cell>
          <cell r="L94" t="str">
            <v>ver tim</v>
          </cell>
        </row>
        <row r="95">
          <cell r="A95" t="str">
            <v>CAB2-01</v>
          </cell>
          <cell r="B95" t="str">
            <v>TIM TELEPAR</v>
          </cell>
          <cell r="C95" t="str">
            <v>CAB201</v>
          </cell>
          <cell r="D95" t="str">
            <v>VER TIM</v>
          </cell>
          <cell r="E95" t="str">
            <v>VER TIM</v>
          </cell>
          <cell r="F95" t="str">
            <v>VER TIM</v>
          </cell>
          <cell r="G95" t="str">
            <v>VER TIM</v>
          </cell>
          <cell r="H95" t="str">
            <v>VER TIM</v>
          </cell>
          <cell r="I95" t="str">
            <v>VER TIM</v>
          </cell>
          <cell r="J95" t="str">
            <v>VER TIM</v>
          </cell>
          <cell r="K95" t="str">
            <v>CAB2-01</v>
          </cell>
          <cell r="L95" t="str">
            <v>ver tim</v>
          </cell>
        </row>
        <row r="96">
          <cell r="A96" t="str">
            <v>CAB2-02</v>
          </cell>
          <cell r="B96" t="str">
            <v>TIM TELEPAR</v>
          </cell>
          <cell r="C96" t="str">
            <v>CAB202</v>
          </cell>
          <cell r="D96" t="str">
            <v>VER TIM</v>
          </cell>
          <cell r="E96" t="str">
            <v>VER TIM</v>
          </cell>
          <cell r="F96" t="str">
            <v>VER TIM</v>
          </cell>
          <cell r="G96" t="str">
            <v>VER TIM</v>
          </cell>
          <cell r="H96" t="str">
            <v>VER TIM</v>
          </cell>
          <cell r="I96" t="str">
            <v>VER TIM</v>
          </cell>
          <cell r="J96" t="str">
            <v>VER TIM</v>
          </cell>
          <cell r="K96" t="str">
            <v>CAB2-02</v>
          </cell>
          <cell r="L96" t="str">
            <v>ver tim</v>
          </cell>
        </row>
        <row r="97">
          <cell r="A97" t="str">
            <v>CAB2-03</v>
          </cell>
          <cell r="B97" t="str">
            <v>TIM TELEPAR</v>
          </cell>
          <cell r="C97" t="str">
            <v>CAB203</v>
          </cell>
          <cell r="D97" t="str">
            <v>VER TIM</v>
          </cell>
          <cell r="E97" t="str">
            <v>VER TIM</v>
          </cell>
          <cell r="F97" t="str">
            <v>VER TIM</v>
          </cell>
          <cell r="G97" t="str">
            <v>VER TIM</v>
          </cell>
          <cell r="H97" t="str">
            <v>VER TIM</v>
          </cell>
          <cell r="I97" t="str">
            <v>VER TIM</v>
          </cell>
          <cell r="J97" t="str">
            <v>VER TIM</v>
          </cell>
          <cell r="K97" t="str">
            <v>CAB2-03</v>
          </cell>
          <cell r="L97" t="str">
            <v>ver tim</v>
          </cell>
        </row>
        <row r="98">
          <cell r="A98" t="str">
            <v>CPP1-01</v>
          </cell>
          <cell r="B98" t="str">
            <v>TIM TELEPAR</v>
          </cell>
          <cell r="C98" t="str">
            <v>CPP101</v>
          </cell>
          <cell r="D98" t="str">
            <v>VER TIM</v>
          </cell>
          <cell r="E98" t="str">
            <v>VER TIM</v>
          </cell>
          <cell r="F98" t="str">
            <v>VER TIM</v>
          </cell>
          <cell r="G98" t="str">
            <v>VER TIM</v>
          </cell>
          <cell r="H98" t="str">
            <v>VER TIM</v>
          </cell>
          <cell r="I98" t="str">
            <v>VER TIM</v>
          </cell>
          <cell r="J98" t="str">
            <v>VER TIM</v>
          </cell>
          <cell r="K98" t="str">
            <v>CPP1-01</v>
          </cell>
          <cell r="L98" t="str">
            <v>ver tim</v>
          </cell>
        </row>
        <row r="99">
          <cell r="A99" t="str">
            <v>CPP1-02</v>
          </cell>
          <cell r="B99" t="str">
            <v>TIM TELEPAR</v>
          </cell>
          <cell r="C99" t="str">
            <v>CPP102</v>
          </cell>
          <cell r="D99" t="str">
            <v>VER TIM</v>
          </cell>
          <cell r="E99" t="str">
            <v>VER TIM</v>
          </cell>
          <cell r="F99" t="str">
            <v>VER TIM</v>
          </cell>
          <cell r="G99" t="str">
            <v>VER TIM</v>
          </cell>
          <cell r="H99" t="str">
            <v>VER TIM</v>
          </cell>
          <cell r="I99" t="str">
            <v>VER TIM</v>
          </cell>
          <cell r="J99" t="str">
            <v>VER TIM</v>
          </cell>
          <cell r="K99" t="str">
            <v>CPP1-02</v>
          </cell>
          <cell r="L99" t="str">
            <v>ver tim</v>
          </cell>
        </row>
        <row r="100">
          <cell r="A100" t="str">
            <v>CPP1-03</v>
          </cell>
          <cell r="B100" t="str">
            <v>TIM TELEPAR</v>
          </cell>
          <cell r="C100" t="str">
            <v>CPP103</v>
          </cell>
          <cell r="D100" t="str">
            <v>VER TIM</v>
          </cell>
          <cell r="E100" t="str">
            <v>VER TIM</v>
          </cell>
          <cell r="F100" t="str">
            <v>VER TIM</v>
          </cell>
          <cell r="G100" t="str">
            <v>VER TIM</v>
          </cell>
          <cell r="H100" t="str">
            <v>VER TIM</v>
          </cell>
          <cell r="I100" t="str">
            <v>VER TIM</v>
          </cell>
          <cell r="J100" t="str">
            <v>VER TIM</v>
          </cell>
          <cell r="K100" t="str">
            <v>CPP1-03</v>
          </cell>
          <cell r="L100" t="str">
            <v>ver tim</v>
          </cell>
        </row>
        <row r="101">
          <cell r="A101" t="str">
            <v>CPP2-01</v>
          </cell>
          <cell r="B101" t="str">
            <v>TIM TELEPAR</v>
          </cell>
          <cell r="C101" t="str">
            <v>CPP201</v>
          </cell>
          <cell r="D101" t="str">
            <v>VER TIM</v>
          </cell>
          <cell r="E101" t="str">
            <v>VER TIM</v>
          </cell>
          <cell r="F101" t="str">
            <v>VER TIM</v>
          </cell>
          <cell r="G101" t="str">
            <v>VER TIM</v>
          </cell>
          <cell r="H101" t="str">
            <v>VER TIM</v>
          </cell>
          <cell r="I101" t="str">
            <v>VER TIM</v>
          </cell>
          <cell r="J101" t="str">
            <v>VER TIM</v>
          </cell>
          <cell r="K101" t="str">
            <v>CPP2-01</v>
          </cell>
          <cell r="L101" t="str">
            <v>ver tim</v>
          </cell>
        </row>
        <row r="102">
          <cell r="A102" t="str">
            <v>CPP2-02</v>
          </cell>
          <cell r="B102" t="str">
            <v>TIM TELEPAR</v>
          </cell>
          <cell r="C102" t="str">
            <v>CPP202</v>
          </cell>
          <cell r="D102" t="str">
            <v>VER TIM</v>
          </cell>
          <cell r="E102" t="str">
            <v>VER TIM</v>
          </cell>
          <cell r="F102" t="str">
            <v>VER TIM</v>
          </cell>
          <cell r="G102" t="str">
            <v>VER TIM</v>
          </cell>
          <cell r="H102" t="str">
            <v>VER TIM</v>
          </cell>
          <cell r="I102" t="str">
            <v>VER TIM</v>
          </cell>
          <cell r="J102" t="str">
            <v>VER TIM</v>
          </cell>
          <cell r="K102" t="str">
            <v>CPP2-02</v>
          </cell>
          <cell r="L102" t="str">
            <v>ver tim</v>
          </cell>
        </row>
        <row r="103">
          <cell r="A103" t="str">
            <v>CPP2-03</v>
          </cell>
          <cell r="B103" t="str">
            <v>TIM TELEPAR</v>
          </cell>
          <cell r="C103" t="str">
            <v>CPP203</v>
          </cell>
          <cell r="D103" t="str">
            <v>VER TIM</v>
          </cell>
          <cell r="E103" t="str">
            <v>VER TIM</v>
          </cell>
          <cell r="F103" t="str">
            <v>VER TIM</v>
          </cell>
          <cell r="G103" t="str">
            <v>VER TIM</v>
          </cell>
          <cell r="H103" t="str">
            <v>VER TIM</v>
          </cell>
          <cell r="I103" t="str">
            <v>VER TIM</v>
          </cell>
          <cell r="J103" t="str">
            <v>VER TIM</v>
          </cell>
          <cell r="K103" t="str">
            <v>CPP2-03</v>
          </cell>
          <cell r="L103" t="str">
            <v>ver tim</v>
          </cell>
        </row>
        <row r="104">
          <cell r="A104" t="str">
            <v>IOR-01</v>
          </cell>
          <cell r="B104" t="str">
            <v>TIM TELEPAR</v>
          </cell>
          <cell r="C104" t="str">
            <v>IOR01</v>
          </cell>
          <cell r="D104" t="str">
            <v>VER TIM</v>
          </cell>
          <cell r="E104" t="str">
            <v>VER TIM</v>
          </cell>
          <cell r="F104" t="str">
            <v>VER TIM</v>
          </cell>
          <cell r="G104" t="str">
            <v>VER TIM</v>
          </cell>
          <cell r="H104" t="str">
            <v>VER TIM</v>
          </cell>
          <cell r="I104" t="str">
            <v>VER TIM</v>
          </cell>
          <cell r="J104" t="str">
            <v>VER TIM</v>
          </cell>
          <cell r="K104" t="str">
            <v>IOR-01</v>
          </cell>
          <cell r="L104" t="str">
            <v>ver tim</v>
          </cell>
        </row>
        <row r="105">
          <cell r="A105" t="str">
            <v>IOR-02</v>
          </cell>
          <cell r="B105" t="str">
            <v>TIM TELEPAR</v>
          </cell>
          <cell r="C105" t="str">
            <v>IOR02</v>
          </cell>
          <cell r="D105" t="str">
            <v>VER TIM</v>
          </cell>
          <cell r="E105" t="str">
            <v>VER TIM</v>
          </cell>
          <cell r="F105" t="str">
            <v>VER TIM</v>
          </cell>
          <cell r="G105" t="str">
            <v>VER TIM</v>
          </cell>
          <cell r="H105" t="str">
            <v>VER TIM</v>
          </cell>
          <cell r="I105" t="str">
            <v>VER TIM</v>
          </cell>
          <cell r="J105" t="str">
            <v>VER TIM</v>
          </cell>
          <cell r="K105" t="str">
            <v>IOR-02</v>
          </cell>
          <cell r="L105" t="str">
            <v>ver tim</v>
          </cell>
        </row>
        <row r="106">
          <cell r="A106" t="str">
            <v>IOR-03</v>
          </cell>
          <cell r="B106" t="str">
            <v>TIM TELEPAR</v>
          </cell>
          <cell r="C106" t="str">
            <v>IOR03</v>
          </cell>
          <cell r="D106" t="str">
            <v>VER TIM</v>
          </cell>
          <cell r="E106" t="str">
            <v>VER TIM</v>
          </cell>
          <cell r="F106" t="str">
            <v>VER TIM</v>
          </cell>
          <cell r="G106" t="str">
            <v>VER TIM</v>
          </cell>
          <cell r="H106" t="str">
            <v>VER TIM</v>
          </cell>
          <cell r="I106" t="str">
            <v>VER TIM</v>
          </cell>
          <cell r="J106" t="str">
            <v>VER TIM</v>
          </cell>
          <cell r="K106" t="str">
            <v>IOR-03</v>
          </cell>
          <cell r="L106" t="str">
            <v>ver tim</v>
          </cell>
        </row>
        <row r="107">
          <cell r="A107" t="str">
            <v>RLA-01</v>
          </cell>
          <cell r="B107" t="str">
            <v>TIM TELEPAR</v>
          </cell>
          <cell r="C107" t="str">
            <v>RLA01</v>
          </cell>
          <cell r="D107" t="str">
            <v>VER TIM</v>
          </cell>
          <cell r="E107" t="str">
            <v>VER TIM</v>
          </cell>
          <cell r="F107" t="str">
            <v>VER TIM</v>
          </cell>
          <cell r="G107" t="str">
            <v>VER TIM</v>
          </cell>
          <cell r="H107" t="str">
            <v>VER TIM</v>
          </cell>
          <cell r="I107" t="str">
            <v>VER TIM</v>
          </cell>
          <cell r="J107" t="str">
            <v>VER TIM</v>
          </cell>
          <cell r="K107" t="str">
            <v>RLA-01</v>
          </cell>
          <cell r="L107" t="str">
            <v>ver tim</v>
          </cell>
        </row>
        <row r="108">
          <cell r="A108" t="str">
            <v>RLA-02</v>
          </cell>
          <cell r="B108" t="str">
            <v>TIM TELEPAR</v>
          </cell>
          <cell r="C108" t="str">
            <v>RLA02</v>
          </cell>
          <cell r="D108" t="str">
            <v>VER TIM</v>
          </cell>
          <cell r="E108" t="str">
            <v>VER TIM</v>
          </cell>
          <cell r="F108" t="str">
            <v>VER TIM</v>
          </cell>
          <cell r="G108" t="str">
            <v>VER TIM</v>
          </cell>
          <cell r="H108" t="str">
            <v>VER TIM</v>
          </cell>
          <cell r="I108" t="str">
            <v>VER TIM</v>
          </cell>
          <cell r="J108" t="str">
            <v>VER TIM</v>
          </cell>
          <cell r="K108" t="str">
            <v>RLA-02</v>
          </cell>
          <cell r="L108" t="str">
            <v>ver tim</v>
          </cell>
        </row>
        <row r="109">
          <cell r="A109" t="str">
            <v>RLA-03</v>
          </cell>
          <cell r="B109" t="str">
            <v>TIM TELEPAR</v>
          </cell>
          <cell r="C109" t="str">
            <v>RLA03</v>
          </cell>
          <cell r="D109" t="str">
            <v>VER TIM</v>
          </cell>
          <cell r="E109" t="str">
            <v>VER TIM</v>
          </cell>
          <cell r="F109" t="str">
            <v>VER TIM</v>
          </cell>
          <cell r="G109" t="str">
            <v>VER TIM</v>
          </cell>
          <cell r="H109" t="str">
            <v>VER TIM</v>
          </cell>
          <cell r="I109" t="str">
            <v>VER TIM</v>
          </cell>
          <cell r="J109" t="str">
            <v>VER TIM</v>
          </cell>
          <cell r="K109" t="str">
            <v>RLA-03</v>
          </cell>
          <cell r="L109" t="str">
            <v>ver tim</v>
          </cell>
        </row>
      </sheetData>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4">
          <cell r="L4">
            <v>0</v>
          </cell>
        </row>
      </sheetData>
      <sheetData sheetId="47"/>
      <sheetData sheetId="48">
        <row r="4">
          <cell r="L4">
            <v>0</v>
          </cell>
        </row>
      </sheetData>
      <sheetData sheetId="49">
        <row r="4">
          <cell r="A4" t="str">
            <v>cel</v>
          </cell>
        </row>
      </sheetData>
      <sheetData sheetId="50">
        <row r="3">
          <cell r="A3" t="str">
            <v>cel</v>
          </cell>
        </row>
      </sheetData>
      <sheetData sheetId="51">
        <row r="4">
          <cell r="A4" t="str">
            <v>cel</v>
          </cell>
        </row>
      </sheetData>
      <sheetData sheetId="52">
        <row r="3">
          <cell r="A3" t="str">
            <v>cel</v>
          </cell>
        </row>
      </sheetData>
      <sheetData sheetId="53">
        <row r="4">
          <cell r="A4" t="str">
            <v>cel</v>
          </cell>
        </row>
      </sheetData>
      <sheetData sheetId="54"/>
      <sheetData sheetId="55"/>
      <sheetData sheetId="56"/>
      <sheetData sheetId="57"/>
      <sheetData sheetId="58"/>
      <sheetData sheetId="59"/>
      <sheetData sheetId="60"/>
      <sheetData sheetId="61"/>
      <sheetData sheetId="62"/>
      <sheetData sheetId="63"/>
      <sheetData sheetId="64">
        <row r="4">
          <cell r="L4">
            <v>0</v>
          </cell>
        </row>
      </sheetData>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ow r="4">
          <cell r="L4">
            <v>0</v>
          </cell>
        </row>
      </sheetData>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ow r="4">
          <cell r="L4">
            <v>0</v>
          </cell>
        </row>
      </sheetData>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ow r="4">
          <cell r="L4">
            <v>0</v>
          </cell>
        </row>
      </sheetData>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ow r="4">
          <cell r="L4">
            <v>0</v>
          </cell>
        </row>
      </sheetData>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ow r="4">
          <cell r="L4">
            <v>0</v>
          </cell>
        </row>
      </sheetData>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ow r="4">
          <cell r="L4">
            <v>0</v>
          </cell>
        </row>
      </sheetData>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ow r="4">
          <cell r="L4">
            <v>0</v>
          </cell>
        </row>
      </sheetData>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ow r="4">
          <cell r="L4">
            <v>0</v>
          </cell>
        </row>
      </sheetData>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row r="4">
          <cell r="L4">
            <v>0</v>
          </cell>
        </row>
      </sheetData>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dereços das ERBs 10-11-98"/>
      <sheetName val="Endereços das ERBs (2)"/>
      <sheetName val="Endereços das ERBs"/>
      <sheetName val="EMISSÃO.A.12-02-98.wjo"/>
      <sheetName val="CANALIZAÇÃO-A.25.02.98"/>
      <sheetName val="DADOS DE REFERÊNCIA"/>
      <sheetName val="GERAL.C.25-02-98"/>
      <sheetName val="SÓ.ERBS.A.12-02-98"/>
      <sheetName val="GERAL.teste-11.03.98"/>
      <sheetName val="TELEPAR.A.19.05.98"/>
      <sheetName val="GLOBAL.A.28.05.98"/>
      <sheetName val="DESENHOS"/>
      <sheetName val="Listas"/>
      <sheetName val="BANDA A"/>
      <sheetName val="BANDA B"/>
      <sheetName val="atc e dtc"/>
      <sheetName val="RESUMO ATC-DTC"/>
      <sheetName val="resumo dcch e acc"/>
      <sheetName val="resumo color code"/>
      <sheetName val="CADASTRO"/>
      <sheetName val="Resource Plan &amp; Calculations"/>
      <sheetName val="Inputs A"/>
      <sheetName val="Input Table"/>
      <sheetName val="Endereços_das_ERBs_10-11-98"/>
      <sheetName val="Endereços_das_ERBs_(2)"/>
      <sheetName val="Endereços_das_ERBs"/>
      <sheetName val="EMISSÃO_A_12-02-98_wjo"/>
      <sheetName val="CANALIZAÇÃO-A_25_02_98"/>
      <sheetName val="DADOS_DE_REFERÊNCIA"/>
      <sheetName val="GERAL_C_25-02-98"/>
      <sheetName val="SÓ_ERBS_A_12-02-98"/>
      <sheetName val="GERAL_teste-11_03_98"/>
      <sheetName val="TELEPAR_A_19_05_98"/>
      <sheetName val="GLOBAL_A_28_05_98"/>
      <sheetName val="BANDA_A"/>
      <sheetName val="BANDA_B"/>
      <sheetName val="atc_e_dtc"/>
      <sheetName val="RESUMO_ATC-DTC"/>
      <sheetName val="resumo_dcch_e_acc"/>
      <sheetName val="resumo_color_code"/>
      <sheetName val="INDICE"/>
      <sheetName val="AJUSTES"/>
      <sheetName val="LIBRO COMPRAS PPC"/>
      <sheetName val="VENTAS PwC"/>
      <sheetName val="Mayor Cpra"/>
      <sheetName val="Mayor Ventas"/>
      <sheetName val="Conciliaciones"/>
      <sheetName val="Validac"/>
      <sheetName val="Antenas"/>
      <sheetName val="Alimentadores"/>
      <sheetName val="Radio"/>
      <sheetName val="Sitios"/>
      <sheetName val="(1)Input Wizard"/>
      <sheetName val="A.XLS"/>
      <sheetName val="Param BC"/>
      <sheetName val="PARAM-22-12-1999"/>
      <sheetName val="PPU"/>
      <sheetName val="RESUMO-0"/>
      <sheetName val="Agosto 2019"/>
      <sheetName val="DDJJ-Agosto-F.120"/>
      <sheetName val="TC"/>
      <sheetName val="Visión Integral"/>
      <sheetName val="Control Ret. Recibidas"/>
      <sheetName val="Ret. Recibidas"/>
      <sheetName val="CW Venta Repercutido"/>
      <sheetName val="CW Iva Debito"/>
      <sheetName val="CW Compras soportado"/>
      <sheetName val="CW IVA Crédito"/>
      <sheetName val="Diario Agosto"/>
      <sheetName val="Endereços_das_ERBs_10-11-981"/>
      <sheetName val="Endereços_das_ERBs_(2)1"/>
      <sheetName val="Endereços_das_ERBs1"/>
      <sheetName val="EMISSÃO_A_12-02-98_wjo1"/>
      <sheetName val="CANALIZAÇÃO-A_25_02_981"/>
      <sheetName val="DADOS_DE_REFERÊNCIA1"/>
      <sheetName val="GERAL_C_25-02-981"/>
      <sheetName val="SÓ_ERBS_A_12-02-981"/>
      <sheetName val="GERAL_teste-11_03_981"/>
      <sheetName val="TELEPAR_A_19_05_981"/>
      <sheetName val="GLOBAL_A_28_05_981"/>
      <sheetName val="BANDA_A1"/>
      <sheetName val="BANDA_B1"/>
      <sheetName val="atc_e_dtc1"/>
      <sheetName val="RESUMO_ATC-DTC1"/>
      <sheetName val="resumo_dcch_e_acc1"/>
      <sheetName val="resumo_color_code1"/>
      <sheetName val="Resource_Plan_&amp;_Calculations"/>
      <sheetName val="Inputs_A"/>
      <sheetName val="Input_Table"/>
      <sheetName val="(1)Input_Wizard"/>
      <sheetName val="A_XLS"/>
      <sheetName val="Param_BC"/>
      <sheetName val="LIBRO_COMPRAS_PPC"/>
      <sheetName val="VENTAS_PwC"/>
      <sheetName val="Mayor_Cpra"/>
      <sheetName val="Mayor_Ventas"/>
      <sheetName val="Agosto_2019"/>
      <sheetName val="DDJJ-Agosto-F_120"/>
      <sheetName val="Visión_Integral"/>
      <sheetName val="Control_Ret__Recibidas"/>
      <sheetName val="Ret__Recibidas"/>
      <sheetName val="CW_Venta_Repercutido"/>
      <sheetName val="CW_Iva_Debito"/>
      <sheetName val="CW_Compras_soportado"/>
      <sheetName val="CW_IVA_Crédito"/>
      <sheetName val="Diario_Agosto"/>
      <sheetName val="Endereços_das_ERBs_10-11-982"/>
      <sheetName val="Endereços_das_ERBs_(2)2"/>
      <sheetName val="Endereços_das_ERBs2"/>
      <sheetName val="EMISSÃO_A_12-02-98_wjo2"/>
      <sheetName val="CANALIZAÇÃO-A_25_02_982"/>
      <sheetName val="DADOS_DE_REFERÊNCIA2"/>
      <sheetName val="GERAL_C_25-02-982"/>
      <sheetName val="SÓ_ERBS_A_12-02-982"/>
      <sheetName val="GERAL_teste-11_03_982"/>
      <sheetName val="TELEPAR_A_19_05_982"/>
      <sheetName val="GLOBAL_A_28_05_982"/>
      <sheetName val="BANDA_A2"/>
      <sheetName val="BANDA_B2"/>
      <sheetName val="atc_e_dtc2"/>
      <sheetName val="RESUMO_ATC-DTC2"/>
      <sheetName val="resumo_dcch_e_acc2"/>
      <sheetName val="resumo_color_code2"/>
      <sheetName val="Resource_Plan_&amp;_Calculations1"/>
      <sheetName val="Inputs_A1"/>
      <sheetName val="Input_Table1"/>
      <sheetName val="LIBRO_COMPRAS_PPC1"/>
      <sheetName val="VENTAS_PwC1"/>
      <sheetName val="Mayor_Cpra1"/>
      <sheetName val="Mayor_Ventas1"/>
      <sheetName val="(1)Input_Wizard1"/>
      <sheetName val="A_XLS1"/>
      <sheetName val="Param_BC1"/>
      <sheetName val="Endereços_das_ERBs_10-11-983"/>
      <sheetName val="Endereços_das_ERBs_(2)3"/>
      <sheetName val="Endereços_das_ERBs3"/>
      <sheetName val="EMISSÃO_A_12-02-98_wjo3"/>
      <sheetName val="CANALIZAÇÃO-A_25_02_983"/>
      <sheetName val="DADOS_DE_REFERÊNCIA3"/>
      <sheetName val="GERAL_C_25-02-983"/>
      <sheetName val="SÓ_ERBS_A_12-02-983"/>
      <sheetName val="GERAL_teste-11_03_983"/>
      <sheetName val="TELEPAR_A_19_05_983"/>
      <sheetName val="GLOBAL_A_28_05_983"/>
      <sheetName val="BANDA_A3"/>
      <sheetName val="BANDA_B3"/>
      <sheetName val="atc_e_dtc3"/>
      <sheetName val="RESUMO_ATC-DTC3"/>
      <sheetName val="resumo_dcch_e_acc3"/>
      <sheetName val="resumo_color_code3"/>
      <sheetName val="Resource_Plan_&amp;_Calculations2"/>
      <sheetName val="Inputs_A2"/>
      <sheetName val="Input_Table2"/>
      <sheetName val="LIBRO_COMPRAS_PPC2"/>
      <sheetName val="VENTAS_PwC2"/>
      <sheetName val="Mayor_Cpra2"/>
      <sheetName val="Mayor_Ventas2"/>
      <sheetName val="(1)Input_Wizard2"/>
      <sheetName val="A_XLS2"/>
      <sheetName val="Param_BC2"/>
      <sheetName val="Endereços_das_ERBs_10-11-984"/>
      <sheetName val="Endereços_das_ERBs_(2)4"/>
      <sheetName val="Endereços_das_ERBs4"/>
      <sheetName val="EMISSÃO_A_12-02-98_wjo4"/>
      <sheetName val="CANALIZAÇÃO-A_25_02_984"/>
      <sheetName val="DADOS_DE_REFERÊNCIA4"/>
      <sheetName val="GERAL_C_25-02-984"/>
      <sheetName val="SÓ_ERBS_A_12-02-984"/>
      <sheetName val="GERAL_teste-11_03_984"/>
      <sheetName val="TELEPAR_A_19_05_984"/>
      <sheetName val="GLOBAL_A_28_05_984"/>
      <sheetName val="BANDA_A4"/>
      <sheetName val="BANDA_B4"/>
      <sheetName val="atc_e_dtc4"/>
      <sheetName val="RESUMO_ATC-DTC4"/>
      <sheetName val="resumo_dcch_e_acc4"/>
      <sheetName val="resumo_color_code4"/>
      <sheetName val="Resource_Plan_&amp;_Calculations3"/>
      <sheetName val="Inputs_A3"/>
      <sheetName val="Input_Table3"/>
      <sheetName val="LIBRO_COMPRAS_PPC3"/>
      <sheetName val="VENTAS_PwC3"/>
      <sheetName val="Mayor_Cpra3"/>
      <sheetName val="Mayor_Ventas3"/>
      <sheetName val="(1)Input_Wizard3"/>
      <sheetName val="A_XLS3"/>
      <sheetName val="Param_BC3"/>
      <sheetName val="Endereços_das_ERBs_10-11-985"/>
      <sheetName val="Endereços_das_ERBs_(2)5"/>
      <sheetName val="Endereços_das_ERBs5"/>
      <sheetName val="EMISSÃO_A_12-02-98_wjo5"/>
      <sheetName val="CANALIZAÇÃO-A_25_02_985"/>
      <sheetName val="DADOS_DE_REFERÊNCIA5"/>
      <sheetName val="GERAL_C_25-02-985"/>
      <sheetName val="SÓ_ERBS_A_12-02-985"/>
      <sheetName val="GERAL_teste-11_03_985"/>
      <sheetName val="TELEPAR_A_19_05_985"/>
      <sheetName val="GLOBAL_A_28_05_985"/>
      <sheetName val="BANDA_A5"/>
      <sheetName val="BANDA_B5"/>
      <sheetName val="atc_e_dtc5"/>
      <sheetName val="RESUMO_ATC-DTC5"/>
      <sheetName val="resumo_dcch_e_acc5"/>
      <sheetName val="resumo_color_code5"/>
      <sheetName val="Resource_Plan_&amp;_Calculations4"/>
      <sheetName val="Inputs_A4"/>
      <sheetName val="Input_Table4"/>
      <sheetName val="LIBRO_COMPRAS_PPC4"/>
      <sheetName val="VENTAS_PwC4"/>
      <sheetName val="Mayor_Cpra4"/>
      <sheetName val="Mayor_Ventas4"/>
      <sheetName val="(1)Input_Wizard4"/>
      <sheetName val="A_XLS4"/>
      <sheetName val="Param_BC4"/>
      <sheetName val="Endereços_das_ERBs_10-11-986"/>
      <sheetName val="Endereços_das_ERBs_(2)6"/>
      <sheetName val="Endereços_das_ERBs6"/>
      <sheetName val="EMISSÃO_A_12-02-98_wjo6"/>
      <sheetName val="CANALIZAÇÃO-A_25_02_986"/>
      <sheetName val="DADOS_DE_REFERÊNCIA6"/>
      <sheetName val="GERAL_C_25-02-986"/>
      <sheetName val="SÓ_ERBS_A_12-02-986"/>
      <sheetName val="GERAL_teste-11_03_986"/>
      <sheetName val="TELEPAR_A_19_05_986"/>
      <sheetName val="GLOBAL_A_28_05_986"/>
      <sheetName val="BANDA_A6"/>
      <sheetName val="BANDA_B6"/>
      <sheetName val="atc_e_dtc6"/>
      <sheetName val="RESUMO_ATC-DTC6"/>
      <sheetName val="resumo_dcch_e_acc6"/>
      <sheetName val="resumo_color_code6"/>
      <sheetName val="Resource_Plan_&amp;_Calculations5"/>
      <sheetName val="Inputs_A5"/>
      <sheetName val="Input_Table5"/>
      <sheetName val="LIBRO_COMPRAS_PPC5"/>
      <sheetName val="VENTAS_PwC5"/>
      <sheetName val="Mayor_Cpra5"/>
      <sheetName val="Mayor_Ventas5"/>
      <sheetName val="(1)Input_Wizard5"/>
      <sheetName val="A_XLS5"/>
      <sheetName val="Param_BC5"/>
      <sheetName val="Endereços_das_ERBs_10-11-987"/>
      <sheetName val="Endereços_das_ERBs_(2)7"/>
      <sheetName val="Endereços_das_ERBs7"/>
      <sheetName val="EMISSÃO_A_12-02-98_wjo7"/>
      <sheetName val="CANALIZAÇÃO-A_25_02_987"/>
      <sheetName val="DADOS_DE_REFERÊNCIA7"/>
      <sheetName val="GERAL_C_25-02-987"/>
      <sheetName val="SÓ_ERBS_A_12-02-987"/>
      <sheetName val="GERAL_teste-11_03_987"/>
      <sheetName val="TELEPAR_A_19_05_987"/>
      <sheetName val="GLOBAL_A_28_05_987"/>
      <sheetName val="BANDA_A7"/>
      <sheetName val="BANDA_B7"/>
      <sheetName val="atc_e_dtc7"/>
      <sheetName val="RESUMO_ATC-DTC7"/>
      <sheetName val="resumo_dcch_e_acc7"/>
      <sheetName val="resumo_color_code7"/>
      <sheetName val="Resource_Plan_&amp;_Calculations6"/>
      <sheetName val="Inputs_A6"/>
      <sheetName val="Input_Table6"/>
      <sheetName val="LIBRO_COMPRAS_PPC6"/>
      <sheetName val="VENTAS_PwC6"/>
      <sheetName val="Mayor_Cpra6"/>
      <sheetName val="Mayor_Ventas6"/>
      <sheetName val="(1)Input_Wizard6"/>
      <sheetName val="A_XLS6"/>
      <sheetName val="Param_BC6"/>
      <sheetName val="Endereços_das_ERBs_10-11-988"/>
      <sheetName val="Endereços_das_ERBs_(2)8"/>
      <sheetName val="Endereços_das_ERBs8"/>
      <sheetName val="EMISSÃO_A_12-02-98_wjo8"/>
      <sheetName val="CANALIZAÇÃO-A_25_02_988"/>
      <sheetName val="DADOS_DE_REFERÊNCIA8"/>
      <sheetName val="GERAL_C_25-02-988"/>
      <sheetName val="SÓ_ERBS_A_12-02-988"/>
      <sheetName val="GERAL_teste-11_03_988"/>
      <sheetName val="TELEPAR_A_19_05_988"/>
      <sheetName val="GLOBAL_A_28_05_988"/>
      <sheetName val="BANDA_A8"/>
      <sheetName val="BANDA_B8"/>
      <sheetName val="atc_e_dtc8"/>
      <sheetName val="RESUMO_ATC-DTC8"/>
      <sheetName val="resumo_dcch_e_acc8"/>
      <sheetName val="resumo_color_code8"/>
      <sheetName val="Resource_Plan_&amp;_Calculations7"/>
      <sheetName val="Inputs_A7"/>
      <sheetName val="Input_Table7"/>
      <sheetName val="LIBRO_COMPRAS_PPC7"/>
      <sheetName val="VENTAS_PwC7"/>
      <sheetName val="Mayor_Cpra7"/>
      <sheetName val="Mayor_Ventas7"/>
      <sheetName val="(1)Input_Wizard7"/>
      <sheetName val="A_XLS7"/>
      <sheetName val="Param_BC7"/>
      <sheetName val="Endereços_das_ERBs_10-11-989"/>
      <sheetName val="Endereços_das_ERBs_(2)9"/>
      <sheetName val="Endereços_das_ERBs9"/>
      <sheetName val="EMISSÃO_A_12-02-98_wjo9"/>
      <sheetName val="CANALIZAÇÃO-A_25_02_989"/>
      <sheetName val="DADOS_DE_REFERÊNCIA9"/>
      <sheetName val="GERAL_C_25-02-989"/>
      <sheetName val="SÓ_ERBS_A_12-02-989"/>
      <sheetName val="GERAL_teste-11_03_989"/>
      <sheetName val="TELEPAR_A_19_05_989"/>
      <sheetName val="GLOBAL_A_28_05_989"/>
      <sheetName val="BANDA_A9"/>
      <sheetName val="BANDA_B9"/>
      <sheetName val="atc_e_dtc9"/>
      <sheetName val="RESUMO_ATC-DTC9"/>
      <sheetName val="resumo_dcch_e_acc9"/>
      <sheetName val="resumo_color_code9"/>
      <sheetName val="Resource_Plan_&amp;_Calculations8"/>
      <sheetName val="Inputs_A8"/>
      <sheetName val="Input_Table8"/>
      <sheetName val="LIBRO_COMPRAS_PPC8"/>
      <sheetName val="VENTAS_PwC8"/>
      <sheetName val="Mayor_Cpra8"/>
      <sheetName val="Mayor_Ventas8"/>
      <sheetName val="(1)Input_Wizard8"/>
      <sheetName val="A_XLS8"/>
      <sheetName val="Param_BC8"/>
      <sheetName val="Agosto_20191"/>
      <sheetName val="DDJJ-Agosto-F_1201"/>
      <sheetName val="Visión_Integral1"/>
      <sheetName val="Control_Ret__Recibidas1"/>
      <sheetName val="Ret__Recibidas1"/>
      <sheetName val="CW_Venta_Repercutido1"/>
      <sheetName val="CW_Iva_Debito1"/>
      <sheetName val="CW_Compras_soportado1"/>
      <sheetName val="CW_IVA_Crédito1"/>
      <sheetName val="Diario_Agosto1"/>
      <sheetName val="Endereços_das_ERBs_10-11-9811"/>
      <sheetName val="Endereços_das_ERBs_(2)11"/>
      <sheetName val="Endereços_das_ERBs11"/>
      <sheetName val="EMISSÃO_A_12-02-98_wjo11"/>
      <sheetName val="CANALIZAÇÃO-A_25_02_9811"/>
      <sheetName val="DADOS_DE_REFERÊNCIA11"/>
      <sheetName val="GERAL_C_25-02-9811"/>
      <sheetName val="SÓ_ERBS_A_12-02-9811"/>
      <sheetName val="GERAL_teste-11_03_9811"/>
      <sheetName val="TELEPAR_A_19_05_9811"/>
      <sheetName val="GLOBAL_A_28_05_9811"/>
      <sheetName val="BANDA_A11"/>
      <sheetName val="BANDA_B11"/>
      <sheetName val="atc_e_dtc11"/>
      <sheetName val="RESUMO_ATC-DTC11"/>
      <sheetName val="resumo_dcch_e_acc11"/>
      <sheetName val="resumo_color_code11"/>
      <sheetName val="Resource_Plan_&amp;_Calculations10"/>
      <sheetName val="Inputs_A10"/>
      <sheetName val="Input_Table10"/>
      <sheetName val="LIBRO_COMPRAS_PPC10"/>
      <sheetName val="VENTAS_PwC10"/>
      <sheetName val="Mayor_Cpra10"/>
      <sheetName val="Mayor_Ventas10"/>
      <sheetName val="(1)Input_Wizard10"/>
      <sheetName val="A_XLS10"/>
      <sheetName val="Param_BC10"/>
      <sheetName val="Agosto_20193"/>
      <sheetName val="DDJJ-Agosto-F_1203"/>
      <sheetName val="Visión_Integral3"/>
      <sheetName val="Control_Ret__Recibidas3"/>
      <sheetName val="Ret__Recibidas3"/>
      <sheetName val="CW_Venta_Repercutido3"/>
      <sheetName val="CW_Iva_Debito3"/>
      <sheetName val="CW_Compras_soportado3"/>
      <sheetName val="CW_IVA_Crédito3"/>
      <sheetName val="Diario_Agosto3"/>
      <sheetName val="Endereços_das_ERBs_10-11-9810"/>
      <sheetName val="Endereços_das_ERBs_(2)10"/>
      <sheetName val="Endereços_das_ERBs10"/>
      <sheetName val="EMISSÃO_A_12-02-98_wjo10"/>
      <sheetName val="CANALIZAÇÃO-A_25_02_9810"/>
      <sheetName val="DADOS_DE_REFERÊNCIA10"/>
      <sheetName val="GERAL_C_25-02-9810"/>
      <sheetName val="SÓ_ERBS_A_12-02-9810"/>
      <sheetName val="GERAL_teste-11_03_9810"/>
      <sheetName val="TELEPAR_A_19_05_9810"/>
      <sheetName val="GLOBAL_A_28_05_9810"/>
      <sheetName val="BANDA_A10"/>
      <sheetName val="BANDA_B10"/>
      <sheetName val="atc_e_dtc10"/>
      <sheetName val="RESUMO_ATC-DTC10"/>
      <sheetName val="resumo_dcch_e_acc10"/>
      <sheetName val="resumo_color_code10"/>
      <sheetName val="Resource_Plan_&amp;_Calculations9"/>
      <sheetName val="Inputs_A9"/>
      <sheetName val="Input_Table9"/>
      <sheetName val="LIBRO_COMPRAS_PPC9"/>
      <sheetName val="VENTAS_PwC9"/>
      <sheetName val="Mayor_Cpra9"/>
      <sheetName val="Mayor_Ventas9"/>
      <sheetName val="(1)Input_Wizard9"/>
      <sheetName val="A_XLS9"/>
      <sheetName val="Param_BC9"/>
      <sheetName val="Agosto_20192"/>
      <sheetName val="DDJJ-Agosto-F_1202"/>
      <sheetName val="Visión_Integral2"/>
      <sheetName val="Control_Ret__Recibidas2"/>
      <sheetName val="Ret__Recibidas2"/>
      <sheetName val="CW_Venta_Repercutido2"/>
      <sheetName val="CW_Iva_Debito2"/>
      <sheetName val="CW_Compras_soportado2"/>
      <sheetName val="CW_IVA_Crédito2"/>
      <sheetName val="Diario_Agosto2"/>
      <sheetName val="Hidden"/>
      <sheetName val="target book"/>
      <sheetName val="19001"/>
    </sheetNames>
    <sheetDataSet>
      <sheetData sheetId="0">
        <row r="4">
          <cell r="A4">
            <v>333</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row r="4">
          <cell r="A4">
            <v>333</v>
          </cell>
          <cell r="B4">
            <v>332</v>
          </cell>
          <cell r="C4">
            <v>331</v>
          </cell>
          <cell r="D4">
            <v>330</v>
          </cell>
          <cell r="E4">
            <v>329</v>
          </cell>
          <cell r="F4">
            <v>328</v>
          </cell>
          <cell r="G4">
            <v>327</v>
          </cell>
          <cell r="H4">
            <v>326</v>
          </cell>
          <cell r="I4">
            <v>325</v>
          </cell>
          <cell r="J4">
            <v>324</v>
          </cell>
          <cell r="K4">
            <v>323</v>
          </cell>
          <cell r="L4">
            <v>322</v>
          </cell>
          <cell r="M4">
            <v>321</v>
          </cell>
          <cell r="N4">
            <v>320</v>
          </cell>
          <cell r="O4">
            <v>319</v>
          </cell>
          <cell r="P4">
            <v>318</v>
          </cell>
          <cell r="Q4">
            <v>317</v>
          </cell>
          <cell r="R4">
            <v>316</v>
          </cell>
          <cell r="S4">
            <v>315</v>
          </cell>
          <cell r="T4">
            <v>314</v>
          </cell>
          <cell r="U4">
            <v>313</v>
          </cell>
        </row>
        <row r="5">
          <cell r="A5">
            <v>312</v>
          </cell>
          <cell r="B5">
            <v>311</v>
          </cell>
          <cell r="C5">
            <v>310</v>
          </cell>
          <cell r="D5">
            <v>309</v>
          </cell>
          <cell r="E5">
            <v>308</v>
          </cell>
          <cell r="F5">
            <v>307</v>
          </cell>
          <cell r="G5">
            <v>306</v>
          </cell>
          <cell r="H5">
            <v>305</v>
          </cell>
          <cell r="I5">
            <v>304</v>
          </cell>
          <cell r="J5">
            <v>303</v>
          </cell>
          <cell r="K5">
            <v>302</v>
          </cell>
          <cell r="L5">
            <v>301</v>
          </cell>
          <cell r="M5">
            <v>300</v>
          </cell>
          <cell r="N5">
            <v>299</v>
          </cell>
          <cell r="O5">
            <v>298</v>
          </cell>
          <cell r="P5">
            <v>297</v>
          </cell>
          <cell r="Q5">
            <v>296</v>
          </cell>
          <cell r="R5">
            <v>295</v>
          </cell>
          <cell r="S5">
            <v>294</v>
          </cell>
          <cell r="T5">
            <v>293</v>
          </cell>
          <cell r="U5">
            <v>292</v>
          </cell>
        </row>
        <row r="6">
          <cell r="A6">
            <v>291</v>
          </cell>
          <cell r="B6">
            <v>290</v>
          </cell>
          <cell r="C6">
            <v>289</v>
          </cell>
          <cell r="D6">
            <v>288</v>
          </cell>
          <cell r="E6">
            <v>287</v>
          </cell>
          <cell r="F6">
            <v>286</v>
          </cell>
          <cell r="G6">
            <v>285</v>
          </cell>
          <cell r="H6">
            <v>284</v>
          </cell>
          <cell r="I6">
            <v>283</v>
          </cell>
          <cell r="J6">
            <v>282</v>
          </cell>
          <cell r="K6">
            <v>281</v>
          </cell>
          <cell r="L6">
            <v>280</v>
          </cell>
          <cell r="M6">
            <v>279</v>
          </cell>
          <cell r="N6">
            <v>278</v>
          </cell>
          <cell r="O6">
            <v>277</v>
          </cell>
          <cell r="P6">
            <v>276</v>
          </cell>
          <cell r="Q6">
            <v>275</v>
          </cell>
          <cell r="R6">
            <v>274</v>
          </cell>
          <cell r="S6">
            <v>273</v>
          </cell>
          <cell r="T6">
            <v>272</v>
          </cell>
          <cell r="U6">
            <v>271</v>
          </cell>
        </row>
        <row r="7">
          <cell r="A7">
            <v>270</v>
          </cell>
          <cell r="B7">
            <v>269</v>
          </cell>
          <cell r="C7">
            <v>268</v>
          </cell>
          <cell r="D7">
            <v>267</v>
          </cell>
          <cell r="E7">
            <v>266</v>
          </cell>
          <cell r="F7">
            <v>265</v>
          </cell>
          <cell r="G7">
            <v>264</v>
          </cell>
          <cell r="H7">
            <v>263</v>
          </cell>
          <cell r="I7">
            <v>262</v>
          </cell>
          <cell r="J7">
            <v>261</v>
          </cell>
          <cell r="K7">
            <v>260</v>
          </cell>
          <cell r="L7">
            <v>259</v>
          </cell>
          <cell r="M7">
            <v>258</v>
          </cell>
          <cell r="N7">
            <v>257</v>
          </cell>
          <cell r="O7">
            <v>256</v>
          </cell>
          <cell r="P7">
            <v>255</v>
          </cell>
          <cell r="Q7">
            <v>254</v>
          </cell>
          <cell r="R7">
            <v>253</v>
          </cell>
          <cell r="S7">
            <v>252</v>
          </cell>
          <cell r="T7">
            <v>251</v>
          </cell>
          <cell r="U7">
            <v>250</v>
          </cell>
        </row>
        <row r="8">
          <cell r="A8">
            <v>249</v>
          </cell>
          <cell r="B8">
            <v>248</v>
          </cell>
          <cell r="C8">
            <v>247</v>
          </cell>
          <cell r="D8">
            <v>246</v>
          </cell>
          <cell r="E8">
            <v>245</v>
          </cell>
          <cell r="F8">
            <v>244</v>
          </cell>
          <cell r="G8">
            <v>243</v>
          </cell>
          <cell r="H8">
            <v>242</v>
          </cell>
          <cell r="I8">
            <v>241</v>
          </cell>
          <cell r="J8">
            <v>240</v>
          </cell>
          <cell r="K8">
            <v>239</v>
          </cell>
          <cell r="L8">
            <v>238</v>
          </cell>
          <cell r="M8">
            <v>237</v>
          </cell>
          <cell r="N8">
            <v>236</v>
          </cell>
          <cell r="O8">
            <v>235</v>
          </cell>
          <cell r="P8">
            <v>234</v>
          </cell>
          <cell r="Q8">
            <v>233</v>
          </cell>
          <cell r="R8">
            <v>232</v>
          </cell>
          <cell r="S8">
            <v>231</v>
          </cell>
          <cell r="T8">
            <v>230</v>
          </cell>
          <cell r="U8">
            <v>229</v>
          </cell>
        </row>
        <row r="9">
          <cell r="A9">
            <v>228</v>
          </cell>
          <cell r="B9">
            <v>227</v>
          </cell>
          <cell r="C9">
            <v>226</v>
          </cell>
          <cell r="D9">
            <v>225</v>
          </cell>
          <cell r="E9">
            <v>224</v>
          </cell>
          <cell r="F9">
            <v>223</v>
          </cell>
          <cell r="G9">
            <v>222</v>
          </cell>
          <cell r="H9">
            <v>221</v>
          </cell>
          <cell r="I9">
            <v>220</v>
          </cell>
          <cell r="J9">
            <v>219</v>
          </cell>
          <cell r="K9">
            <v>218</v>
          </cell>
          <cell r="L9">
            <v>217</v>
          </cell>
          <cell r="M9">
            <v>216</v>
          </cell>
          <cell r="N9">
            <v>215</v>
          </cell>
          <cell r="O9">
            <v>214</v>
          </cell>
          <cell r="P9">
            <v>213</v>
          </cell>
          <cell r="Q9">
            <v>212</v>
          </cell>
          <cell r="R9">
            <v>211</v>
          </cell>
          <cell r="S9">
            <v>210</v>
          </cell>
          <cell r="T9">
            <v>209</v>
          </cell>
          <cell r="U9">
            <v>208</v>
          </cell>
        </row>
        <row r="10">
          <cell r="A10">
            <v>207</v>
          </cell>
          <cell r="B10">
            <v>206</v>
          </cell>
          <cell r="C10">
            <v>205</v>
          </cell>
          <cell r="D10">
            <v>204</v>
          </cell>
          <cell r="E10">
            <v>203</v>
          </cell>
          <cell r="F10">
            <v>202</v>
          </cell>
          <cell r="G10">
            <v>201</v>
          </cell>
          <cell r="H10">
            <v>200</v>
          </cell>
          <cell r="I10">
            <v>199</v>
          </cell>
          <cell r="J10">
            <v>198</v>
          </cell>
          <cell r="K10">
            <v>197</v>
          </cell>
          <cell r="L10">
            <v>196</v>
          </cell>
          <cell r="M10">
            <v>195</v>
          </cell>
          <cell r="N10">
            <v>194</v>
          </cell>
          <cell r="O10">
            <v>193</v>
          </cell>
          <cell r="P10">
            <v>192</v>
          </cell>
          <cell r="Q10">
            <v>191</v>
          </cell>
          <cell r="R10">
            <v>190</v>
          </cell>
          <cell r="S10">
            <v>189</v>
          </cell>
          <cell r="T10">
            <v>188</v>
          </cell>
          <cell r="U10">
            <v>187</v>
          </cell>
        </row>
        <row r="11">
          <cell r="A11">
            <v>186</v>
          </cell>
          <cell r="B11">
            <v>185</v>
          </cell>
          <cell r="C11">
            <v>184</v>
          </cell>
          <cell r="D11">
            <v>183</v>
          </cell>
          <cell r="E11">
            <v>182</v>
          </cell>
          <cell r="F11">
            <v>181</v>
          </cell>
          <cell r="G11">
            <v>180</v>
          </cell>
          <cell r="H11">
            <v>179</v>
          </cell>
          <cell r="I11">
            <v>178</v>
          </cell>
          <cell r="J11">
            <v>177</v>
          </cell>
          <cell r="K11">
            <v>176</v>
          </cell>
          <cell r="L11">
            <v>175</v>
          </cell>
          <cell r="M11">
            <v>174</v>
          </cell>
          <cell r="N11">
            <v>173</v>
          </cell>
          <cell r="O11">
            <v>172</v>
          </cell>
          <cell r="P11">
            <v>171</v>
          </cell>
          <cell r="Q11">
            <v>170</v>
          </cell>
          <cell r="R11">
            <v>169</v>
          </cell>
          <cell r="S11">
            <v>168</v>
          </cell>
          <cell r="T11">
            <v>167</v>
          </cell>
          <cell r="U11">
            <v>166</v>
          </cell>
        </row>
        <row r="12">
          <cell r="A12">
            <v>165</v>
          </cell>
          <cell r="B12">
            <v>164</v>
          </cell>
          <cell r="C12">
            <v>163</v>
          </cell>
          <cell r="D12">
            <v>162</v>
          </cell>
          <cell r="E12">
            <v>161</v>
          </cell>
          <cell r="F12">
            <v>160</v>
          </cell>
          <cell r="G12">
            <v>159</v>
          </cell>
          <cell r="H12">
            <v>158</v>
          </cell>
          <cell r="I12">
            <v>157</v>
          </cell>
          <cell r="J12">
            <v>156</v>
          </cell>
          <cell r="K12">
            <v>155</v>
          </cell>
          <cell r="L12">
            <v>154</v>
          </cell>
          <cell r="M12">
            <v>153</v>
          </cell>
          <cell r="N12">
            <v>152</v>
          </cell>
          <cell r="O12">
            <v>151</v>
          </cell>
          <cell r="P12">
            <v>150</v>
          </cell>
          <cell r="Q12">
            <v>149</v>
          </cell>
          <cell r="R12">
            <v>148</v>
          </cell>
          <cell r="S12">
            <v>147</v>
          </cell>
          <cell r="T12">
            <v>146</v>
          </cell>
          <cell r="U12">
            <v>145</v>
          </cell>
        </row>
        <row r="13">
          <cell r="A13">
            <v>144</v>
          </cell>
          <cell r="B13">
            <v>143</v>
          </cell>
          <cell r="C13">
            <v>142</v>
          </cell>
          <cell r="D13">
            <v>141</v>
          </cell>
          <cell r="E13">
            <v>140</v>
          </cell>
          <cell r="F13">
            <v>139</v>
          </cell>
          <cell r="G13">
            <v>138</v>
          </cell>
          <cell r="H13">
            <v>137</v>
          </cell>
          <cell r="I13">
            <v>136</v>
          </cell>
          <cell r="J13">
            <v>135</v>
          </cell>
          <cell r="K13">
            <v>134</v>
          </cell>
          <cell r="L13">
            <v>133</v>
          </cell>
          <cell r="M13">
            <v>132</v>
          </cell>
          <cell r="N13">
            <v>131</v>
          </cell>
          <cell r="O13">
            <v>130</v>
          </cell>
          <cell r="P13">
            <v>129</v>
          </cell>
          <cell r="Q13">
            <v>128</v>
          </cell>
          <cell r="R13">
            <v>127</v>
          </cell>
          <cell r="S13">
            <v>126</v>
          </cell>
          <cell r="T13">
            <v>125</v>
          </cell>
          <cell r="U13">
            <v>124</v>
          </cell>
        </row>
        <row r="14">
          <cell r="A14">
            <v>123</v>
          </cell>
          <cell r="B14">
            <v>122</v>
          </cell>
          <cell r="C14">
            <v>121</v>
          </cell>
          <cell r="D14">
            <v>120</v>
          </cell>
          <cell r="E14">
            <v>119</v>
          </cell>
          <cell r="F14">
            <v>118</v>
          </cell>
          <cell r="G14">
            <v>117</v>
          </cell>
          <cell r="H14">
            <v>116</v>
          </cell>
          <cell r="I14">
            <v>115</v>
          </cell>
          <cell r="J14">
            <v>114</v>
          </cell>
          <cell r="K14">
            <v>113</v>
          </cell>
          <cell r="L14">
            <v>112</v>
          </cell>
          <cell r="M14">
            <v>111</v>
          </cell>
          <cell r="N14">
            <v>110</v>
          </cell>
          <cell r="O14">
            <v>109</v>
          </cell>
          <cell r="P14">
            <v>108</v>
          </cell>
          <cell r="Q14">
            <v>107</v>
          </cell>
          <cell r="R14">
            <v>106</v>
          </cell>
          <cell r="S14">
            <v>105</v>
          </cell>
          <cell r="T14">
            <v>104</v>
          </cell>
          <cell r="U14">
            <v>103</v>
          </cell>
        </row>
        <row r="15">
          <cell r="A15">
            <v>102</v>
          </cell>
          <cell r="B15">
            <v>101</v>
          </cell>
          <cell r="C15">
            <v>100</v>
          </cell>
          <cell r="D15">
            <v>99</v>
          </cell>
          <cell r="E15">
            <v>98</v>
          </cell>
          <cell r="F15">
            <v>97</v>
          </cell>
          <cell r="G15">
            <v>96</v>
          </cell>
          <cell r="H15">
            <v>95</v>
          </cell>
          <cell r="I15">
            <v>94</v>
          </cell>
          <cell r="J15">
            <v>93</v>
          </cell>
          <cell r="K15">
            <v>92</v>
          </cell>
          <cell r="L15">
            <v>91</v>
          </cell>
          <cell r="M15">
            <v>90</v>
          </cell>
          <cell r="N15">
            <v>89</v>
          </cell>
          <cell r="O15">
            <v>88</v>
          </cell>
          <cell r="P15">
            <v>87</v>
          </cell>
          <cell r="Q15">
            <v>86</v>
          </cell>
          <cell r="R15">
            <v>85</v>
          </cell>
          <cell r="S15">
            <v>84</v>
          </cell>
          <cell r="T15">
            <v>83</v>
          </cell>
          <cell r="U15">
            <v>82</v>
          </cell>
        </row>
        <row r="16">
          <cell r="A16">
            <v>81</v>
          </cell>
          <cell r="B16">
            <v>80</v>
          </cell>
          <cell r="C16">
            <v>79</v>
          </cell>
          <cell r="D16">
            <v>78</v>
          </cell>
          <cell r="E16">
            <v>77</v>
          </cell>
          <cell r="F16">
            <v>76</v>
          </cell>
          <cell r="G16">
            <v>75</v>
          </cell>
          <cell r="H16">
            <v>74</v>
          </cell>
          <cell r="I16">
            <v>73</v>
          </cell>
          <cell r="J16">
            <v>72</v>
          </cell>
          <cell r="K16">
            <v>71</v>
          </cell>
          <cell r="L16">
            <v>70</v>
          </cell>
          <cell r="M16">
            <v>69</v>
          </cell>
          <cell r="N16">
            <v>68</v>
          </cell>
          <cell r="O16">
            <v>67</v>
          </cell>
          <cell r="P16">
            <v>66</v>
          </cell>
          <cell r="Q16">
            <v>65</v>
          </cell>
          <cell r="R16">
            <v>64</v>
          </cell>
          <cell r="S16">
            <v>63</v>
          </cell>
          <cell r="T16">
            <v>62</v>
          </cell>
          <cell r="U16">
            <v>61</v>
          </cell>
        </row>
        <row r="17">
          <cell r="A17">
            <v>60</v>
          </cell>
          <cell r="B17">
            <v>59</v>
          </cell>
          <cell r="C17">
            <v>58</v>
          </cell>
          <cell r="D17">
            <v>57</v>
          </cell>
          <cell r="E17">
            <v>56</v>
          </cell>
          <cell r="F17">
            <v>55</v>
          </cell>
          <cell r="G17">
            <v>54</v>
          </cell>
          <cell r="H17">
            <v>53</v>
          </cell>
          <cell r="I17">
            <v>52</v>
          </cell>
          <cell r="J17">
            <v>51</v>
          </cell>
          <cell r="K17">
            <v>50</v>
          </cell>
          <cell r="L17">
            <v>49</v>
          </cell>
          <cell r="M17">
            <v>48</v>
          </cell>
          <cell r="N17">
            <v>47</v>
          </cell>
          <cell r="O17">
            <v>46</v>
          </cell>
          <cell r="P17">
            <v>45</v>
          </cell>
          <cell r="Q17">
            <v>44</v>
          </cell>
          <cell r="R17">
            <v>43</v>
          </cell>
          <cell r="S17">
            <v>42</v>
          </cell>
          <cell r="T17">
            <v>41</v>
          </cell>
          <cell r="U17">
            <v>40</v>
          </cell>
        </row>
        <row r="18">
          <cell r="A18">
            <v>39</v>
          </cell>
          <cell r="B18">
            <v>38</v>
          </cell>
          <cell r="C18">
            <v>37</v>
          </cell>
          <cell r="D18">
            <v>36</v>
          </cell>
          <cell r="E18">
            <v>35</v>
          </cell>
          <cell r="F18">
            <v>34</v>
          </cell>
          <cell r="G18">
            <v>33</v>
          </cell>
          <cell r="H18">
            <v>32</v>
          </cell>
          <cell r="I18">
            <v>31</v>
          </cell>
          <cell r="J18">
            <v>30</v>
          </cell>
          <cell r="K18">
            <v>29</v>
          </cell>
          <cell r="L18">
            <v>28</v>
          </cell>
          <cell r="M18">
            <v>27</v>
          </cell>
          <cell r="N18">
            <v>26</v>
          </cell>
          <cell r="O18">
            <v>25</v>
          </cell>
          <cell r="P18">
            <v>24</v>
          </cell>
          <cell r="Q18">
            <v>23</v>
          </cell>
          <cell r="R18">
            <v>22</v>
          </cell>
          <cell r="S18">
            <v>21</v>
          </cell>
          <cell r="T18">
            <v>20</v>
          </cell>
          <cell r="U18">
            <v>19</v>
          </cell>
        </row>
        <row r="19">
          <cell r="A19">
            <v>18</v>
          </cell>
          <cell r="B19">
            <v>17</v>
          </cell>
          <cell r="C19">
            <v>16</v>
          </cell>
          <cell r="D19">
            <v>15</v>
          </cell>
          <cell r="E19">
            <v>14</v>
          </cell>
          <cell r="F19">
            <v>13</v>
          </cell>
          <cell r="G19">
            <v>12</v>
          </cell>
          <cell r="H19">
            <v>11</v>
          </cell>
          <cell r="I19">
            <v>10</v>
          </cell>
          <cell r="J19">
            <v>9</v>
          </cell>
          <cell r="K19">
            <v>8</v>
          </cell>
          <cell r="L19">
            <v>7</v>
          </cell>
          <cell r="M19">
            <v>6</v>
          </cell>
          <cell r="N19">
            <v>5</v>
          </cell>
          <cell r="O19">
            <v>4</v>
          </cell>
          <cell r="P19">
            <v>3</v>
          </cell>
          <cell r="Q19">
            <v>2</v>
          </cell>
          <cell r="R19">
            <v>1</v>
          </cell>
        </row>
        <row r="20">
          <cell r="S20">
            <v>1023</v>
          </cell>
          <cell r="T20">
            <v>1022</v>
          </cell>
          <cell r="U20">
            <v>1021</v>
          </cell>
        </row>
        <row r="21">
          <cell r="A21">
            <v>1020</v>
          </cell>
          <cell r="B21">
            <v>1019</v>
          </cell>
          <cell r="C21">
            <v>1018</v>
          </cell>
          <cell r="D21">
            <v>1017</v>
          </cell>
          <cell r="E21">
            <v>1016</v>
          </cell>
          <cell r="F21">
            <v>1015</v>
          </cell>
          <cell r="G21">
            <v>1014</v>
          </cell>
          <cell r="H21">
            <v>1013</v>
          </cell>
          <cell r="I21">
            <v>1012</v>
          </cell>
          <cell r="J21">
            <v>1011</v>
          </cell>
          <cell r="K21">
            <v>1010</v>
          </cell>
          <cell r="L21">
            <v>1009</v>
          </cell>
          <cell r="M21">
            <v>1008</v>
          </cell>
          <cell r="N21">
            <v>1007</v>
          </cell>
          <cell r="O21">
            <v>1006</v>
          </cell>
          <cell r="P21">
            <v>1005</v>
          </cell>
          <cell r="Q21">
            <v>1004</v>
          </cell>
          <cell r="R21">
            <v>1003</v>
          </cell>
          <cell r="S21">
            <v>1002</v>
          </cell>
          <cell r="T21">
            <v>1001</v>
          </cell>
          <cell r="U21">
            <v>1000</v>
          </cell>
        </row>
        <row r="22">
          <cell r="A22">
            <v>999</v>
          </cell>
          <cell r="B22">
            <v>998</v>
          </cell>
          <cell r="C22">
            <v>997</v>
          </cell>
          <cell r="D22">
            <v>996</v>
          </cell>
          <cell r="E22">
            <v>995</v>
          </cell>
          <cell r="F22">
            <v>994</v>
          </cell>
          <cell r="G22">
            <v>993</v>
          </cell>
          <cell r="H22">
            <v>992</v>
          </cell>
          <cell r="I22">
            <v>991</v>
          </cell>
        </row>
        <row r="23">
          <cell r="J23">
            <v>716</v>
          </cell>
          <cell r="K23">
            <v>715</v>
          </cell>
          <cell r="L23">
            <v>714</v>
          </cell>
          <cell r="M23">
            <v>713</v>
          </cell>
          <cell r="N23">
            <v>712</v>
          </cell>
          <cell r="O23">
            <v>711</v>
          </cell>
          <cell r="P23">
            <v>710</v>
          </cell>
          <cell r="Q23">
            <v>709</v>
          </cell>
          <cell r="R23">
            <v>708</v>
          </cell>
          <cell r="S23">
            <v>707</v>
          </cell>
          <cell r="T23">
            <v>706</v>
          </cell>
          <cell r="U23">
            <v>705</v>
          </cell>
        </row>
        <row r="24">
          <cell r="A24">
            <v>704</v>
          </cell>
          <cell r="B24">
            <v>703</v>
          </cell>
          <cell r="C24">
            <v>702</v>
          </cell>
          <cell r="D24">
            <v>701</v>
          </cell>
          <cell r="E24">
            <v>700</v>
          </cell>
          <cell r="F24">
            <v>699</v>
          </cell>
          <cell r="G24">
            <v>698</v>
          </cell>
          <cell r="H24">
            <v>697</v>
          </cell>
          <cell r="I24">
            <v>696</v>
          </cell>
          <cell r="J24">
            <v>695</v>
          </cell>
          <cell r="K24">
            <v>694</v>
          </cell>
          <cell r="L24">
            <v>693</v>
          </cell>
          <cell r="M24">
            <v>692</v>
          </cell>
          <cell r="N24">
            <v>691</v>
          </cell>
          <cell r="O24">
            <v>690</v>
          </cell>
          <cell r="P24">
            <v>689</v>
          </cell>
          <cell r="Q24">
            <v>688</v>
          </cell>
          <cell r="R24">
            <v>687</v>
          </cell>
          <cell r="S24">
            <v>686</v>
          </cell>
          <cell r="T24">
            <v>685</v>
          </cell>
          <cell r="U24">
            <v>684</v>
          </cell>
        </row>
        <row r="25">
          <cell r="A25">
            <v>683</v>
          </cell>
          <cell r="B25">
            <v>682</v>
          </cell>
          <cell r="C25">
            <v>681</v>
          </cell>
          <cell r="D25">
            <v>680</v>
          </cell>
          <cell r="E25">
            <v>679</v>
          </cell>
          <cell r="F25">
            <v>678</v>
          </cell>
          <cell r="G25">
            <v>677</v>
          </cell>
          <cell r="H25">
            <v>676</v>
          </cell>
          <cell r="I25">
            <v>675</v>
          </cell>
          <cell r="J25">
            <v>674</v>
          </cell>
          <cell r="K25">
            <v>673</v>
          </cell>
          <cell r="L25">
            <v>672</v>
          </cell>
          <cell r="M25">
            <v>671</v>
          </cell>
          <cell r="N25">
            <v>670</v>
          </cell>
          <cell r="O25">
            <v>669</v>
          </cell>
          <cell r="P25">
            <v>668</v>
          </cell>
          <cell r="Q25">
            <v>667</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ow r="4">
          <cell r="A4">
            <v>1113000004</v>
          </cell>
        </row>
      </sheetData>
      <sheetData sheetId="62"/>
      <sheetData sheetId="63" refreshError="1"/>
      <sheetData sheetId="64" refreshError="1"/>
      <sheetData sheetId="65" refreshError="1"/>
      <sheetData sheetId="66" refreshError="1"/>
      <sheetData sheetId="67" refreshError="1"/>
      <sheetData sheetId="68" refreshError="1"/>
      <sheetData sheetId="69">
        <row r="4">
          <cell r="A4">
            <v>333</v>
          </cell>
        </row>
      </sheetData>
      <sheetData sheetId="70"/>
      <sheetData sheetId="71"/>
      <sheetData sheetId="72"/>
      <sheetData sheetId="73"/>
      <sheetData sheetId="74"/>
      <sheetData sheetId="75"/>
      <sheetData sheetId="76"/>
      <sheetData sheetId="77"/>
      <sheetData sheetId="78"/>
      <sheetData sheetId="79"/>
      <sheetData sheetId="80">
        <row r="4">
          <cell r="A4">
            <v>333</v>
          </cell>
        </row>
      </sheetData>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ow r="4">
          <cell r="A4">
            <v>1113000004</v>
          </cell>
        </row>
      </sheetData>
      <sheetData sheetId="99"/>
      <sheetData sheetId="100"/>
      <sheetData sheetId="101"/>
      <sheetData sheetId="102"/>
      <sheetData sheetId="103"/>
      <sheetData sheetId="104">
        <row r="4">
          <cell r="A4">
            <v>1113000004</v>
          </cell>
        </row>
      </sheetData>
      <sheetData sheetId="105"/>
      <sheetData sheetId="106">
        <row r="4">
          <cell r="A4">
            <v>333</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ow r="4">
          <cell r="A4">
            <v>333</v>
          </cell>
        </row>
      </sheetData>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4">
          <cell r="A4">
            <v>333</v>
          </cell>
        </row>
      </sheetData>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ow r="4">
          <cell r="A4">
            <v>333</v>
          </cell>
        </row>
      </sheetData>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row r="4">
          <cell r="A4">
            <v>333</v>
          </cell>
        </row>
      </sheetData>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ow r="4">
          <cell r="A4">
            <v>333</v>
          </cell>
        </row>
      </sheetData>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ow r="4">
          <cell r="A4">
            <v>333</v>
          </cell>
        </row>
      </sheetData>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row r="4">
          <cell r="A4">
            <v>333</v>
          </cell>
        </row>
      </sheetData>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ow r="4">
          <cell r="A4">
            <v>1113000004</v>
          </cell>
        </row>
      </sheetData>
      <sheetData sheetId="325"/>
      <sheetData sheetId="326"/>
      <sheetData sheetId="327"/>
      <sheetData sheetId="328"/>
      <sheetData sheetId="329"/>
      <sheetData sheetId="330"/>
      <sheetData sheetId="331"/>
      <sheetData sheetId="332">
        <row r="4">
          <cell r="A4">
            <v>333</v>
          </cell>
        </row>
      </sheetData>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row r="4">
          <cell r="A4">
            <v>1113000004</v>
          </cell>
        </row>
      </sheetData>
      <sheetData sheetId="362"/>
      <sheetData sheetId="363"/>
      <sheetData sheetId="364"/>
      <sheetData sheetId="365"/>
      <sheetData sheetId="366"/>
      <sheetData sheetId="367"/>
      <sheetData sheetId="368"/>
      <sheetData sheetId="369">
        <row r="4">
          <cell r="A4">
            <v>333</v>
          </cell>
        </row>
      </sheetData>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row r="4">
          <cell r="A4">
            <v>1113000004</v>
          </cell>
        </row>
      </sheetData>
      <sheetData sheetId="399"/>
      <sheetData sheetId="400"/>
      <sheetData sheetId="401"/>
      <sheetData sheetId="402"/>
      <sheetData sheetId="403"/>
      <sheetData sheetId="404"/>
      <sheetData sheetId="405"/>
      <sheetData sheetId="406" refreshError="1"/>
      <sheetData sheetId="407" refreshError="1"/>
      <sheetData sheetId="40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onoposte 45"/>
      <sheetName val="Mastil 30"/>
      <sheetName val="Mastil 45"/>
      <sheetName val="Mastil 60"/>
      <sheetName val="Mastil 90"/>
      <sheetName val="Pedestales"/>
      <sheetName val="Torre 45"/>
      <sheetName val="Torre 90"/>
      <sheetName val="Precio"/>
    </sheetNames>
    <sheetDataSet>
      <sheetData sheetId="0"/>
      <sheetData sheetId="1"/>
      <sheetData sheetId="2"/>
      <sheetData sheetId="3"/>
      <sheetData sheetId="4"/>
      <sheetData sheetId="5"/>
      <sheetData sheetId="6"/>
      <sheetData sheetId="7"/>
      <sheetData sheetId="8"/>
      <sheetData sheetId="9" refreshError="1">
        <row r="7">
          <cell r="A7">
            <v>1</v>
          </cell>
          <cell r="B7" t="str">
            <v>Servicios de Ingenieria</v>
          </cell>
        </row>
        <row r="8">
          <cell r="A8" t="str">
            <v>1.1</v>
          </cell>
          <cell r="B8" t="str">
            <v>Relevamiento de sitio</v>
          </cell>
          <cell r="C8" t="str">
            <v>u</v>
          </cell>
          <cell r="D8">
            <v>96.46</v>
          </cell>
        </row>
        <row r="9">
          <cell r="A9" t="str">
            <v>1.2</v>
          </cell>
          <cell r="B9" t="str">
            <v>Estudio de Suelos</v>
          </cell>
          <cell r="C9" t="str">
            <v>u</v>
          </cell>
          <cell r="D9">
            <v>455.51</v>
          </cell>
        </row>
        <row r="10">
          <cell r="A10" t="str">
            <v>1.3</v>
          </cell>
          <cell r="B10" t="str">
            <v>Cálculo de Fundaciones (sitios a piso y sobre azotea)</v>
          </cell>
          <cell r="C10" t="str">
            <v>u</v>
          </cell>
          <cell r="D10">
            <v>303.67</v>
          </cell>
        </row>
        <row r="11">
          <cell r="A11" t="str">
            <v>1.4</v>
          </cell>
          <cell r="B11" t="str">
            <v>Verificación de terraza de BO y cálculo de banquina p/equipos</v>
          </cell>
          <cell r="C11" t="str">
            <v>u</v>
          </cell>
          <cell r="D11">
            <v>496</v>
          </cell>
        </row>
        <row r="12">
          <cell r="A12" t="str">
            <v>1.5</v>
          </cell>
          <cell r="B12" t="str">
            <v>Verificación de estructuras metálicas (torre, monopolo o mástil)</v>
          </cell>
          <cell r="C12" t="str">
            <v>u</v>
          </cell>
          <cell r="D12">
            <v>404.9</v>
          </cell>
        </row>
        <row r="13">
          <cell r="A13" t="str">
            <v>1.6</v>
          </cell>
          <cell r="B13" t="str">
            <v>Verificación de pedestales y soportes de antenas (en torre, monopolo o mástil)</v>
          </cell>
          <cell r="C13" t="str">
            <v>u</v>
          </cell>
          <cell r="D13">
            <v>202.45</v>
          </cell>
        </row>
        <row r="14">
          <cell r="A14" t="str">
            <v>1.7</v>
          </cell>
          <cell r="B14" t="str">
            <v>Ingeniería de detalle de soportes especiales o modificación de estructuras existentes</v>
          </cell>
          <cell r="C14" t="str">
            <v>u</v>
          </cell>
          <cell r="D14">
            <v>303.67</v>
          </cell>
        </row>
        <row r="15">
          <cell r="A15" t="str">
            <v>1.8</v>
          </cell>
          <cell r="B15" t="str">
            <v>Pliego de obra</v>
          </cell>
          <cell r="C15" t="str">
            <v>u</v>
          </cell>
          <cell r="D15">
            <v>73.39</v>
          </cell>
        </row>
        <row r="16">
          <cell r="A16">
            <v>2</v>
          </cell>
          <cell r="B16" t="str">
            <v>Adquisición de Sitios</v>
          </cell>
          <cell r="D16">
            <v>0</v>
          </cell>
        </row>
        <row r="17">
          <cell r="A17" t="str">
            <v>2.1</v>
          </cell>
          <cell r="B17" t="str">
            <v>Gestión de adquisición de Sitios</v>
          </cell>
          <cell r="C17" t="str">
            <v>u</v>
          </cell>
          <cell r="D17">
            <v>3178.77</v>
          </cell>
        </row>
        <row r="18">
          <cell r="A18" t="str">
            <v>2.2</v>
          </cell>
          <cell r="B18" t="str">
            <v>Estudio de Impacto Ambiental</v>
          </cell>
          <cell r="C18" t="str">
            <v>u</v>
          </cell>
          <cell r="D18">
            <v>683.22</v>
          </cell>
        </row>
        <row r="19">
          <cell r="A19" t="str">
            <v>2.3</v>
          </cell>
          <cell r="B19" t="str">
            <v>Trámites de Energía</v>
          </cell>
          <cell r="C19" t="str">
            <v>u</v>
          </cell>
          <cell r="D19">
            <v>213.36</v>
          </cell>
        </row>
        <row r="20">
          <cell r="A20">
            <v>3</v>
          </cell>
          <cell r="B20" t="str">
            <v>Tareas Preliminares</v>
          </cell>
        </row>
        <row r="21">
          <cell r="A21" t="str">
            <v>3.1</v>
          </cell>
          <cell r="B21" t="str">
            <v>Limpieza General de Terreno.</v>
          </cell>
          <cell r="C21" t="str">
            <v>m2</v>
          </cell>
          <cell r="D21">
            <v>0.76</v>
          </cell>
        </row>
        <row r="22">
          <cell r="A22" t="str">
            <v>3.2</v>
          </cell>
          <cell r="B22" t="str">
            <v>Cegado de Pozos Negros, Zanjas ,ect.</v>
          </cell>
          <cell r="C22" t="str">
            <v>m3</v>
          </cell>
          <cell r="D22">
            <v>25.28</v>
          </cell>
        </row>
        <row r="23">
          <cell r="A23" t="str">
            <v>3.3</v>
          </cell>
          <cell r="B23" t="str">
            <v>Tareas de Replanteo</v>
          </cell>
          <cell r="C23" t="str">
            <v>u</v>
          </cell>
          <cell r="D23">
            <v>69.67</v>
          </cell>
        </row>
        <row r="24">
          <cell r="A24" t="str">
            <v>3.4</v>
          </cell>
          <cell r="B24" t="str">
            <v>Demoliciones (de mamposterías)</v>
          </cell>
          <cell r="C24" t="str">
            <v>m3</v>
          </cell>
          <cell r="D24">
            <v>75.92</v>
          </cell>
        </row>
        <row r="25">
          <cell r="A25" t="str">
            <v>3.5</v>
          </cell>
          <cell r="B25" t="str">
            <v>Cerramiento de obra</v>
          </cell>
          <cell r="C25" t="str">
            <v>m</v>
          </cell>
          <cell r="D25">
            <v>10.72</v>
          </cell>
        </row>
        <row r="26">
          <cell r="A26">
            <v>4</v>
          </cell>
          <cell r="B26" t="str">
            <v>Accesos</v>
          </cell>
          <cell r="D26">
            <v>0</v>
          </cell>
        </row>
        <row r="27">
          <cell r="A27" t="str">
            <v>4.1</v>
          </cell>
          <cell r="B27" t="str">
            <v>Adecuación Camino Existente</v>
          </cell>
          <cell r="C27" t="str">
            <v>m2</v>
          </cell>
          <cell r="D27">
            <v>9.11</v>
          </cell>
        </row>
        <row r="28">
          <cell r="A28" t="str">
            <v>4.2</v>
          </cell>
          <cell r="B28" t="str">
            <v>Camino de Acceso</v>
          </cell>
          <cell r="C28" t="str">
            <v>m2</v>
          </cell>
          <cell r="D28">
            <v>17.71</v>
          </cell>
        </row>
        <row r="29">
          <cell r="A29" t="str">
            <v>4.3</v>
          </cell>
          <cell r="B29" t="str">
            <v>Alcantarilla tipo PG</v>
          </cell>
          <cell r="C29" t="str">
            <v>u</v>
          </cell>
          <cell r="D29">
            <v>506.12</v>
          </cell>
        </row>
        <row r="30">
          <cell r="A30" t="str">
            <v>4.4</v>
          </cell>
          <cell r="B30" t="str">
            <v>Alcantarilla tipo VN</v>
          </cell>
          <cell r="C30" t="str">
            <v>u</v>
          </cell>
          <cell r="D30">
            <v>708.57</v>
          </cell>
        </row>
        <row r="31">
          <cell r="A31" t="str">
            <v>4.5</v>
          </cell>
          <cell r="B31" t="str">
            <v>Construcción de Vereda</v>
          </cell>
          <cell r="C31" t="str">
            <v>m2</v>
          </cell>
          <cell r="D31">
            <v>29.48</v>
          </cell>
        </row>
        <row r="32">
          <cell r="A32" t="str">
            <v>4.6</v>
          </cell>
          <cell r="B32" t="str">
            <v>Construcción de Entrada de HºAº</v>
          </cell>
          <cell r="C32" t="str">
            <v>m2</v>
          </cell>
          <cell r="D32">
            <v>32.15</v>
          </cell>
        </row>
        <row r="33">
          <cell r="A33" t="str">
            <v>4.7</v>
          </cell>
          <cell r="B33" t="str">
            <v>Adecuación retiro municipal</v>
          </cell>
          <cell r="C33" t="str">
            <v>m2</v>
          </cell>
          <cell r="D33">
            <v>8.4600000000000009</v>
          </cell>
        </row>
        <row r="34">
          <cell r="A34">
            <v>5</v>
          </cell>
          <cell r="B34" t="str">
            <v>Prepar. del Sitio</v>
          </cell>
          <cell r="D34">
            <v>0</v>
          </cell>
        </row>
        <row r="35">
          <cell r="A35" t="str">
            <v>5.1</v>
          </cell>
          <cell r="B35" t="str">
            <v>Limpieza y relleno</v>
          </cell>
          <cell r="C35" t="str">
            <v>m2</v>
          </cell>
          <cell r="D35">
            <v>6.65</v>
          </cell>
        </row>
        <row r="36">
          <cell r="A36" t="str">
            <v>5.2</v>
          </cell>
          <cell r="B36" t="str">
            <v>Herbicida</v>
          </cell>
          <cell r="C36" t="str">
            <v>m2</v>
          </cell>
          <cell r="D36">
            <v>0.61</v>
          </cell>
        </row>
        <row r="37">
          <cell r="A37" t="str">
            <v>5.3</v>
          </cell>
          <cell r="B37" t="str">
            <v>Piedra partida</v>
          </cell>
          <cell r="C37" t="str">
            <v>m2</v>
          </cell>
          <cell r="D37">
            <v>3.9</v>
          </cell>
        </row>
        <row r="38">
          <cell r="A38" t="str">
            <v>5.4</v>
          </cell>
          <cell r="B38" t="str">
            <v>Terraplen adicional (compactado)</v>
          </cell>
          <cell r="C38" t="str">
            <v>m3</v>
          </cell>
          <cell r="D38">
            <v>16.079999999999998</v>
          </cell>
        </row>
        <row r="39">
          <cell r="A39">
            <v>6</v>
          </cell>
          <cell r="B39" t="str">
            <v>H° A° - Fund de Torres Auto Soport. / Fund de Monoposte</v>
          </cell>
          <cell r="D39">
            <v>0</v>
          </cell>
        </row>
        <row r="40">
          <cell r="A40" t="str">
            <v>6.1</v>
          </cell>
          <cell r="B40" t="str">
            <v>Superficial - Zapata Corridas</v>
          </cell>
          <cell r="C40" t="str">
            <v>m3</v>
          </cell>
          <cell r="D40">
            <v>334.04</v>
          </cell>
        </row>
        <row r="41">
          <cell r="A41" t="str">
            <v>6.2</v>
          </cell>
          <cell r="B41" t="str">
            <v>Superficial - Plateas</v>
          </cell>
          <cell r="C41" t="str">
            <v>m3</v>
          </cell>
          <cell r="D41">
            <v>359.35</v>
          </cell>
        </row>
        <row r="42">
          <cell r="A42" t="str">
            <v>6.3</v>
          </cell>
          <cell r="B42" t="str">
            <v>Profundas - Pozos Romanos</v>
          </cell>
          <cell r="C42" t="str">
            <v>m3</v>
          </cell>
          <cell r="D42">
            <v>334.04</v>
          </cell>
        </row>
        <row r="43">
          <cell r="A43" t="str">
            <v>6.4</v>
          </cell>
          <cell r="B43" t="str">
            <v>Pilotes excavados sin lodo</v>
          </cell>
          <cell r="C43" t="str">
            <v>m3</v>
          </cell>
          <cell r="D43">
            <v>556.73</v>
          </cell>
        </row>
        <row r="44">
          <cell r="A44" t="str">
            <v>6.5</v>
          </cell>
          <cell r="B44" t="str">
            <v>Profundas - Pilotes Excavados con Lodo</v>
          </cell>
          <cell r="C44" t="str">
            <v>m3</v>
          </cell>
          <cell r="D44">
            <v>657.96</v>
          </cell>
        </row>
        <row r="45">
          <cell r="B45" t="str">
            <v>Notas: Cuantías entre 170 y 125 kg. de Fe/M3 de H°</v>
          </cell>
          <cell r="D45">
            <v>0</v>
          </cell>
        </row>
        <row r="46">
          <cell r="A46">
            <v>7</v>
          </cell>
          <cell r="B46" t="str">
            <v>H° A° - Fund de Torres Arriostrada</v>
          </cell>
          <cell r="D46">
            <v>0</v>
          </cell>
        </row>
        <row r="47">
          <cell r="A47" t="str">
            <v>7.1</v>
          </cell>
          <cell r="B47" t="str">
            <v>Superficiales - Bases (y anclajes a piso)</v>
          </cell>
          <cell r="C47" t="str">
            <v>m3</v>
          </cell>
          <cell r="D47">
            <v>289.67</v>
          </cell>
        </row>
        <row r="48">
          <cell r="A48" t="str">
            <v>7.2</v>
          </cell>
          <cell r="B48" t="str">
            <v>Dados de Hormigón Armado para anclaje de mástil s/edificio</v>
          </cell>
          <cell r="C48" t="str">
            <v>u</v>
          </cell>
          <cell r="D48">
            <v>152.77000000000001</v>
          </cell>
        </row>
        <row r="49">
          <cell r="A49" t="str">
            <v>7.3</v>
          </cell>
          <cell r="B49" t="str">
            <v>Provisión de tillas y anclajes</v>
          </cell>
          <cell r="C49" t="str">
            <v>kg</v>
          </cell>
          <cell r="D49">
            <v>2.38</v>
          </cell>
        </row>
        <row r="50">
          <cell r="A50" t="str">
            <v>7.4</v>
          </cell>
          <cell r="B50" t="str">
            <v>Anclajes químicos</v>
          </cell>
          <cell r="C50" t="str">
            <v>un</v>
          </cell>
          <cell r="D50">
            <v>13.16</v>
          </cell>
        </row>
        <row r="51">
          <cell r="B51" t="str">
            <v>Nota: Cuantías entre 90 y 45 kg. de Fe/M3 de H°</v>
          </cell>
          <cell r="D51">
            <v>0</v>
          </cell>
        </row>
        <row r="52">
          <cell r="A52">
            <v>8</v>
          </cell>
          <cell r="B52" t="str">
            <v>H° A° - Fund de Equipos</v>
          </cell>
          <cell r="D52">
            <v>0</v>
          </cell>
        </row>
        <row r="53">
          <cell r="A53" t="str">
            <v>8.1</v>
          </cell>
          <cell r="B53" t="str">
            <v>Superficiales - Plateas</v>
          </cell>
          <cell r="C53" t="str">
            <v>m3</v>
          </cell>
          <cell r="D53">
            <v>235.19</v>
          </cell>
        </row>
        <row r="54">
          <cell r="B54" t="str">
            <v>Nota: Cuantía 30kg de Fe/M3 de H°</v>
          </cell>
          <cell r="D54">
            <v>0</v>
          </cell>
        </row>
        <row r="55">
          <cell r="A55" t="str">
            <v>8.2</v>
          </cell>
          <cell r="B55" t="str">
            <v>Anclaje de equipos</v>
          </cell>
          <cell r="C55" t="str">
            <v>gl</v>
          </cell>
          <cell r="D55">
            <v>68.16</v>
          </cell>
        </row>
        <row r="56">
          <cell r="A56">
            <v>9</v>
          </cell>
          <cell r="B56" t="str">
            <v>Alimentación Eléctrica</v>
          </cell>
          <cell r="D56">
            <v>0</v>
          </cell>
        </row>
        <row r="57">
          <cell r="A57" t="str">
            <v>9.1</v>
          </cell>
          <cell r="B57" t="str">
            <v>Pilar de Acometida Monofásico</v>
          </cell>
          <cell r="C57" t="str">
            <v>u</v>
          </cell>
          <cell r="D57">
            <v>755.02</v>
          </cell>
        </row>
        <row r="58">
          <cell r="A58" t="str">
            <v>9.2</v>
          </cell>
          <cell r="B58" t="str">
            <v>Pilar de Acometida Trifásico</v>
          </cell>
          <cell r="C58" t="str">
            <v>u</v>
          </cell>
          <cell r="D58">
            <v>780.32</v>
          </cell>
        </row>
        <row r="59">
          <cell r="A59" t="str">
            <v>9.3</v>
          </cell>
          <cell r="B59" t="str">
            <v>Tablero de distribución monofasico (para sitios outdoor)</v>
          </cell>
          <cell r="C59" t="str">
            <v>u</v>
          </cell>
          <cell r="D59">
            <v>734.94</v>
          </cell>
        </row>
        <row r="60">
          <cell r="A60" t="str">
            <v>9.4</v>
          </cell>
          <cell r="B60" t="str">
            <v>Tablero de distribución trifasico (para sitios outdoor)</v>
          </cell>
          <cell r="C60" t="str">
            <v>u</v>
          </cell>
          <cell r="D60">
            <v>760.24</v>
          </cell>
        </row>
        <row r="61">
          <cell r="A61" t="str">
            <v>9.5</v>
          </cell>
          <cell r="B61" t="str">
            <v>Conexiones</v>
          </cell>
          <cell r="C61" t="str">
            <v>gl</v>
          </cell>
          <cell r="D61">
            <v>87.56</v>
          </cell>
        </row>
        <row r="62">
          <cell r="A62" t="str">
            <v>9.6</v>
          </cell>
          <cell r="B62" t="str">
            <v>Ductos de PVC de 110 mm</v>
          </cell>
          <cell r="C62" t="str">
            <v>m</v>
          </cell>
          <cell r="D62">
            <v>7.43</v>
          </cell>
        </row>
        <row r="63">
          <cell r="A63" t="str">
            <v>9.7</v>
          </cell>
          <cell r="B63" t="str">
            <v>Ductos de PVC de 63 mm</v>
          </cell>
          <cell r="C63" t="str">
            <v>m</v>
          </cell>
          <cell r="D63">
            <v>5.32</v>
          </cell>
        </row>
        <row r="64">
          <cell r="A64" t="str">
            <v>9.8</v>
          </cell>
          <cell r="B64" t="str">
            <v>Ductos metálicos</v>
          </cell>
          <cell r="C64" t="str">
            <v>m</v>
          </cell>
          <cell r="D64">
            <v>16.66</v>
          </cell>
        </row>
        <row r="65">
          <cell r="A65" t="str">
            <v>9.9</v>
          </cell>
          <cell r="B65" t="str">
            <v>Provisión e Instalación de SVCA (cañero de interconexión)</v>
          </cell>
          <cell r="C65" t="str">
            <v>gl</v>
          </cell>
          <cell r="D65">
            <v>1421.01</v>
          </cell>
        </row>
        <row r="66">
          <cell r="A66" t="str">
            <v>9.10</v>
          </cell>
          <cell r="B66" t="str">
            <v>Instalación sistema balizamiento MEDIA Y BAJA</v>
          </cell>
          <cell r="C66" t="str">
            <v>m</v>
          </cell>
          <cell r="D66">
            <v>7.44</v>
          </cell>
        </row>
        <row r="67">
          <cell r="A67" t="str">
            <v>9.11</v>
          </cell>
          <cell r="B67" t="str">
            <v>Instalación de controladora de balizamiento</v>
          </cell>
          <cell r="C67" t="str">
            <v>u</v>
          </cell>
          <cell r="D67">
            <v>45.06</v>
          </cell>
        </row>
        <row r="68">
          <cell r="A68" t="str">
            <v>9.12</v>
          </cell>
          <cell r="B68" t="str">
            <v>Provisión y colocación de Célula fotoeléctrica</v>
          </cell>
          <cell r="C68" t="str">
            <v>u</v>
          </cell>
          <cell r="D68">
            <v>37.51</v>
          </cell>
        </row>
        <row r="69">
          <cell r="A69" t="str">
            <v>9.13</v>
          </cell>
          <cell r="B69" t="str">
            <v>Provisión de sistema de balizamiento de baja intensidad p/estructuras sobre edificios compuesto por dos balizas de baja intensidad a tope  + caja controladora + accesorios (soportes, cables, etc)</v>
          </cell>
          <cell r="C69" t="str">
            <v>u</v>
          </cell>
          <cell r="D69">
            <v>425.14</v>
          </cell>
        </row>
        <row r="70">
          <cell r="A70" t="str">
            <v>9.14</v>
          </cell>
          <cell r="B70" t="str">
            <v>Provisión y colocación de luminarias fluorecentes</v>
          </cell>
          <cell r="C70" t="str">
            <v>u</v>
          </cell>
          <cell r="D70">
            <v>59.36</v>
          </cell>
        </row>
        <row r="71">
          <cell r="A71" t="str">
            <v>9.15</v>
          </cell>
          <cell r="B71" t="str">
            <v>Provisión y colocación de luminarias tipo tortuga con celula fotoeléctrica</v>
          </cell>
          <cell r="C71" t="str">
            <v>u</v>
          </cell>
          <cell r="D71">
            <v>42.28</v>
          </cell>
        </row>
        <row r="72">
          <cell r="A72" t="str">
            <v>9.16</v>
          </cell>
          <cell r="B72" t="str">
            <v>Provisión y colocación de tomacorrientes dobles con puesta a tierra</v>
          </cell>
          <cell r="C72" t="str">
            <v>u</v>
          </cell>
          <cell r="D72">
            <v>14.49</v>
          </cell>
        </row>
        <row r="73">
          <cell r="A73" t="str">
            <v>9.17</v>
          </cell>
          <cell r="B73" t="str">
            <v>Provisión e instalación de cañería de energía eléctrica</v>
          </cell>
          <cell r="C73" t="str">
            <v>m</v>
          </cell>
          <cell r="D73">
            <v>11.14</v>
          </cell>
        </row>
        <row r="74">
          <cell r="A74" t="str">
            <v>9.18</v>
          </cell>
          <cell r="B74" t="str">
            <v>Provisión e instalación de bocas de energía eléctrica</v>
          </cell>
          <cell r="C74" t="str">
            <v>u</v>
          </cell>
          <cell r="D74">
            <v>61.48</v>
          </cell>
        </row>
        <row r="75">
          <cell r="A75" t="str">
            <v>9.19</v>
          </cell>
          <cell r="B75" t="str">
            <v>Provisión y colocación de luminarias de emergencia</v>
          </cell>
          <cell r="C75" t="str">
            <v>u</v>
          </cell>
          <cell r="D75">
            <v>91.77</v>
          </cell>
        </row>
        <row r="76">
          <cell r="A76" t="str">
            <v>9.20</v>
          </cell>
          <cell r="B76" t="str">
            <v>Instalación generador monofásico c/tranfer Switch</v>
          </cell>
          <cell r="C76" t="str">
            <v>u</v>
          </cell>
          <cell r="D76">
            <v>963.56</v>
          </cell>
        </row>
        <row r="77">
          <cell r="A77" t="str">
            <v>9.21</v>
          </cell>
          <cell r="B77" t="str">
            <v>Instalación generador trifásico c/tranfer Switch</v>
          </cell>
          <cell r="C77" t="str">
            <v>u</v>
          </cell>
          <cell r="D77">
            <v>1095.3699999999999</v>
          </cell>
        </row>
        <row r="78">
          <cell r="A78">
            <v>10</v>
          </cell>
          <cell r="B78" t="str">
            <v>Conductor en sitio Tipo s/ Terreno</v>
          </cell>
          <cell r="D78">
            <v>0</v>
          </cell>
        </row>
        <row r="79">
          <cell r="A79" t="str">
            <v>10.1</v>
          </cell>
          <cell r="B79" t="str">
            <v>Conductor de Sintenax 2 x 10 mm</v>
          </cell>
          <cell r="C79" t="str">
            <v>m</v>
          </cell>
          <cell r="D79">
            <v>5.36</v>
          </cell>
        </row>
        <row r="80">
          <cell r="A80" t="str">
            <v>10.2</v>
          </cell>
          <cell r="B80" t="str">
            <v>Conductor de Sintenax 2 x 16 mm</v>
          </cell>
          <cell r="C80" t="str">
            <v>m</v>
          </cell>
          <cell r="D80">
            <v>6.64</v>
          </cell>
        </row>
        <row r="81">
          <cell r="A81" t="str">
            <v>10.3</v>
          </cell>
          <cell r="B81" t="str">
            <v>Conductor de Sintenax 4 x 10 mm</v>
          </cell>
          <cell r="C81" t="str">
            <v>m</v>
          </cell>
          <cell r="D81">
            <v>6.77</v>
          </cell>
        </row>
        <row r="82">
          <cell r="A82" t="str">
            <v>10.4</v>
          </cell>
          <cell r="B82" t="str">
            <v>Conductor de Sintenax 4 x 16 mm</v>
          </cell>
          <cell r="C82" t="str">
            <v>m</v>
          </cell>
          <cell r="D82">
            <v>8.06</v>
          </cell>
        </row>
        <row r="83">
          <cell r="A83" t="str">
            <v>10.5</v>
          </cell>
          <cell r="B83" t="str">
            <v>Conductor de Sintenax 3 x 25 + 1 x 16 mm</v>
          </cell>
          <cell r="C83" t="str">
            <v>m</v>
          </cell>
          <cell r="D83">
            <v>10.63</v>
          </cell>
        </row>
        <row r="84">
          <cell r="A84" t="str">
            <v>10.6</v>
          </cell>
          <cell r="B84" t="str">
            <v>Conductor de Sintenax 4x32 mm ó  x 35 + 1 x 16 mm</v>
          </cell>
          <cell r="C84" t="str">
            <v>m</v>
          </cell>
          <cell r="D84">
            <v>12.43</v>
          </cell>
        </row>
        <row r="85">
          <cell r="A85">
            <v>11</v>
          </cell>
          <cell r="B85" t="str">
            <v>Conductor en sitio Tipo s/ Edificio (Build Out)</v>
          </cell>
          <cell r="D85">
            <v>0</v>
          </cell>
        </row>
        <row r="86">
          <cell r="A86" t="str">
            <v>11.1</v>
          </cell>
          <cell r="B86" t="str">
            <v>Conductor de Sintenax 2 x 10 mm</v>
          </cell>
          <cell r="C86" t="str">
            <v>m</v>
          </cell>
          <cell r="D86">
            <v>6.09</v>
          </cell>
        </row>
        <row r="87">
          <cell r="A87" t="str">
            <v>11.2</v>
          </cell>
          <cell r="B87" t="str">
            <v>Conductor de Sintenax 2 x 16 mm</v>
          </cell>
          <cell r="C87" t="str">
            <v>m</v>
          </cell>
          <cell r="D87">
            <v>7.26</v>
          </cell>
        </row>
        <row r="88">
          <cell r="A88" t="str">
            <v>11.3</v>
          </cell>
          <cell r="B88" t="str">
            <v>Conductor de Sintenax 4 x 10 mm</v>
          </cell>
          <cell r="C88" t="str">
            <v>m</v>
          </cell>
          <cell r="D88">
            <v>7.42</v>
          </cell>
        </row>
        <row r="89">
          <cell r="A89" t="str">
            <v>11.4</v>
          </cell>
          <cell r="B89" t="str">
            <v>Conductor de Sintenax 4 x 16 mm</v>
          </cell>
          <cell r="C89" t="str">
            <v>m</v>
          </cell>
          <cell r="D89">
            <v>9.01</v>
          </cell>
        </row>
        <row r="90">
          <cell r="A90" t="str">
            <v>11.5</v>
          </cell>
          <cell r="B90" t="str">
            <v>Conductor de Sintenax 3 x 25 + 1 x 16 mm</v>
          </cell>
          <cell r="C90" t="str">
            <v>m</v>
          </cell>
          <cell r="D90">
            <v>11.17</v>
          </cell>
        </row>
        <row r="91">
          <cell r="A91" t="str">
            <v>11.6</v>
          </cell>
          <cell r="B91" t="str">
            <v>Conductor de Sintenax 4x32 mm ó  x 35 + 1 x 16 mm</v>
          </cell>
          <cell r="C91" t="str">
            <v>m</v>
          </cell>
          <cell r="D91">
            <v>13.02</v>
          </cell>
        </row>
        <row r="92">
          <cell r="A92">
            <v>12</v>
          </cell>
          <cell r="B92" t="str">
            <v>Montaje de Torre y Antenas</v>
          </cell>
          <cell r="D92">
            <v>0</v>
          </cell>
        </row>
        <row r="93">
          <cell r="A93" t="str">
            <v>12.1</v>
          </cell>
          <cell r="B93" t="str">
            <v>Provisión y montaje  de Torre de 30G Arriostrada - baja capacidad</v>
          </cell>
          <cell r="C93" t="str">
            <v>u</v>
          </cell>
          <cell r="D93">
            <v>12192.19</v>
          </cell>
        </row>
        <row r="94">
          <cell r="A94" t="str">
            <v>12.1.1</v>
          </cell>
          <cell r="B94" t="str">
            <v>Provisión y montaje  de Torre de 30G Arriostrada - alta capacidad</v>
          </cell>
          <cell r="C94" t="str">
            <v>u</v>
          </cell>
          <cell r="D94">
            <v>15946.12</v>
          </cell>
        </row>
        <row r="95">
          <cell r="A95" t="str">
            <v>12.2</v>
          </cell>
          <cell r="B95" t="str">
            <v>Provisión y montaje  de Torre de 42G Arriostrada - baja capacidad</v>
          </cell>
          <cell r="C95" t="str">
            <v>u</v>
          </cell>
          <cell r="D95">
            <v>18809.740000000002</v>
          </cell>
        </row>
        <row r="96">
          <cell r="A96" t="str">
            <v>12.2.1</v>
          </cell>
          <cell r="B96" t="str">
            <v>Provisión y montaje  de Torre de 42G Arriostrada - alta capacidad</v>
          </cell>
          <cell r="C96" t="str">
            <v>u</v>
          </cell>
          <cell r="D96">
            <v>20876.349999999999</v>
          </cell>
        </row>
        <row r="97">
          <cell r="A97" t="str">
            <v>12.3</v>
          </cell>
          <cell r="B97" t="str">
            <v>Provisión y montaje  de Torre de 60G Arriostrada - baja capacidad</v>
          </cell>
          <cell r="C97" t="str">
            <v>u</v>
          </cell>
          <cell r="D97">
            <v>22867.22</v>
          </cell>
        </row>
        <row r="98">
          <cell r="A98" t="str">
            <v>12.3.1</v>
          </cell>
          <cell r="B98" t="str">
            <v>Provisión y montaje  de Torre de 60G Arriostrada - alta capacidad</v>
          </cell>
          <cell r="C98" t="str">
            <v>u</v>
          </cell>
          <cell r="D98">
            <v>27994.75</v>
          </cell>
        </row>
        <row r="99">
          <cell r="A99" t="str">
            <v>12.4</v>
          </cell>
          <cell r="B99" t="str">
            <v>Provisión y montaje  de Torre de 90G Arriostrada - baja capacidad</v>
          </cell>
          <cell r="C99" t="str">
            <v>u</v>
          </cell>
          <cell r="D99">
            <v>32320.45</v>
          </cell>
        </row>
        <row r="100">
          <cell r="A100" t="str">
            <v>12.4.1</v>
          </cell>
          <cell r="B100" t="str">
            <v>Provisión y montaje  de Torre de 90G Arriostrada - alta capacidad</v>
          </cell>
          <cell r="C100" t="str">
            <v>u</v>
          </cell>
          <cell r="D100">
            <v>39810.589999999997</v>
          </cell>
        </row>
        <row r="101">
          <cell r="A101" t="str">
            <v>12.5</v>
          </cell>
          <cell r="B101" t="str">
            <v>Provisión y montaje  de Torre de 45SS Autosoportada</v>
          </cell>
          <cell r="C101" t="str">
            <v>u</v>
          </cell>
          <cell r="D101">
            <v>43646.71</v>
          </cell>
        </row>
        <row r="102">
          <cell r="A102" t="str">
            <v>12.6</v>
          </cell>
          <cell r="B102" t="str">
            <v>Provisión y montaje  de Torre de 60SS Autosoportada</v>
          </cell>
          <cell r="C102" t="str">
            <v>u</v>
          </cell>
          <cell r="D102">
            <v>52430.99</v>
          </cell>
        </row>
        <row r="103">
          <cell r="A103" t="str">
            <v>12.7</v>
          </cell>
          <cell r="B103" t="str">
            <v>Provisión y montaje  de Torre de 90SS Autosoportada</v>
          </cell>
          <cell r="C103" t="str">
            <v>u</v>
          </cell>
          <cell r="D103">
            <v>149738.92000000001</v>
          </cell>
        </row>
        <row r="104">
          <cell r="A104" t="str">
            <v>12.8</v>
          </cell>
          <cell r="B104" t="str">
            <v>Provisión y montaje  de Torre de estructura sobre edificio</v>
          </cell>
          <cell r="C104" t="str">
            <v>kg</v>
          </cell>
          <cell r="D104">
            <v>3.47</v>
          </cell>
        </row>
        <row r="105">
          <cell r="A105" t="str">
            <v>12.9</v>
          </cell>
          <cell r="B105" t="str">
            <v>Provisión y montaje  de Monoposte de 30m</v>
          </cell>
          <cell r="C105" t="str">
            <v>u</v>
          </cell>
          <cell r="D105">
            <v>22511.25</v>
          </cell>
        </row>
        <row r="106">
          <cell r="A106" t="str">
            <v>12.10</v>
          </cell>
          <cell r="B106" t="str">
            <v>Provisión y montaje  de Monoposte de 45m</v>
          </cell>
          <cell r="C106" t="str">
            <v>u</v>
          </cell>
          <cell r="D106">
            <v>54532.17</v>
          </cell>
        </row>
        <row r="107">
          <cell r="A107" t="str">
            <v>12.11</v>
          </cell>
          <cell r="B107" t="str">
            <v>Montaje soporte para antenas MW en terraza</v>
          </cell>
          <cell r="C107" t="str">
            <v>u</v>
          </cell>
          <cell r="D107">
            <v>70.2</v>
          </cell>
        </row>
        <row r="108">
          <cell r="A108" t="str">
            <v>12.12</v>
          </cell>
          <cell r="B108" t="str">
            <v>Montaje soporte para antenas MW en estructura</v>
          </cell>
          <cell r="C108" t="str">
            <v>u</v>
          </cell>
          <cell r="D108">
            <v>131.44</v>
          </cell>
        </row>
        <row r="109">
          <cell r="A109" t="str">
            <v>12.13</v>
          </cell>
          <cell r="B109" t="str">
            <v>Montaje soporte antenas celular en terraza</v>
          </cell>
          <cell r="C109" t="str">
            <v>u</v>
          </cell>
          <cell r="D109">
            <v>155.41</v>
          </cell>
        </row>
        <row r="110">
          <cell r="A110" t="str">
            <v>12.14</v>
          </cell>
          <cell r="B110" t="str">
            <v>Montaje soporte antenas celular en estructura</v>
          </cell>
          <cell r="C110" t="str">
            <v>u</v>
          </cell>
          <cell r="D110">
            <v>401.93</v>
          </cell>
        </row>
        <row r="111">
          <cell r="A111" t="str">
            <v>12.15</v>
          </cell>
          <cell r="B111" t="str">
            <v>Dados de Hormigón Armado para apoyo de pedestales / puntales</v>
          </cell>
          <cell r="C111" t="str">
            <v>u</v>
          </cell>
          <cell r="D111">
            <v>104.28</v>
          </cell>
        </row>
        <row r="112">
          <cell r="A112" t="str">
            <v>12.16</v>
          </cell>
          <cell r="B112" t="str">
            <v>Provisión soporte antena direccional sobre mástil (tipo MW)</v>
          </cell>
          <cell r="C112" t="str">
            <v>u</v>
          </cell>
          <cell r="D112">
            <v>147.88999999999999</v>
          </cell>
        </row>
        <row r="113">
          <cell r="A113" t="str">
            <v>12.17</v>
          </cell>
          <cell r="B113" t="str">
            <v>Provisión de soporte anular universal con 3 caños para la instalación de 3 paneles celulares sobre mástil / monoposte</v>
          </cell>
          <cell r="C113" t="str">
            <v>u</v>
          </cell>
          <cell r="D113">
            <v>931.76</v>
          </cell>
        </row>
        <row r="114">
          <cell r="A114" t="str">
            <v>12.18</v>
          </cell>
          <cell r="B114" t="str">
            <v>Provisión de soporte de cara orientable s/mástil para la instalación de dos antenas direccionales</v>
          </cell>
          <cell r="C114" t="str">
            <v>u</v>
          </cell>
          <cell r="D114">
            <v>1075.8900000000001</v>
          </cell>
        </row>
        <row r="115">
          <cell r="A115" t="str">
            <v>12.19</v>
          </cell>
          <cell r="B115" t="str">
            <v>Provisión soporte de cara torre autosoportada para la instalación de dos antenas direccionales</v>
          </cell>
          <cell r="C115" t="str">
            <v>u</v>
          </cell>
          <cell r="D115">
            <v>522.62</v>
          </cell>
        </row>
        <row r="116">
          <cell r="A116" t="str">
            <v>12.20</v>
          </cell>
          <cell r="B116" t="str">
            <v>Provisión de soporte tipo pedestal / soportes especiales</v>
          </cell>
          <cell r="C116" t="str">
            <v>kg</v>
          </cell>
          <cell r="D116">
            <v>2.61</v>
          </cell>
        </row>
        <row r="117">
          <cell r="A117" t="str">
            <v>12.21</v>
          </cell>
          <cell r="B117" t="str">
            <v>Montaje puente guia de ondas</v>
          </cell>
          <cell r="C117" t="str">
            <v>m</v>
          </cell>
          <cell r="D117">
            <v>28.11</v>
          </cell>
        </row>
        <row r="118">
          <cell r="A118" t="str">
            <v>12.22</v>
          </cell>
          <cell r="B118" t="str">
            <v>Provisión de puente guía de ondas</v>
          </cell>
          <cell r="C118" t="str">
            <v>m</v>
          </cell>
          <cell r="D118">
            <v>125.99</v>
          </cell>
        </row>
        <row r="119">
          <cell r="A119" t="str">
            <v>12.23</v>
          </cell>
          <cell r="B119" t="str">
            <v>Prov. y Montaje de bandeja portacable c/tapa 5 cm interior/ext.</v>
          </cell>
          <cell r="C119" t="str">
            <v>m</v>
          </cell>
          <cell r="D119">
            <v>9.64</v>
          </cell>
        </row>
        <row r="120">
          <cell r="A120" t="str">
            <v>12.24</v>
          </cell>
          <cell r="B120" t="str">
            <v>Prov. y Montaje de bandeja portacable c/tapa 10 cm interior/ext.</v>
          </cell>
          <cell r="C120" t="str">
            <v>m</v>
          </cell>
          <cell r="D120">
            <v>12.47</v>
          </cell>
        </row>
        <row r="121">
          <cell r="A121" t="str">
            <v>12.25</v>
          </cell>
          <cell r="B121" t="str">
            <v>Prov. y Montaje de bandeja portacable c/tapa 15 cm interior/ext.</v>
          </cell>
          <cell r="C121" t="str">
            <v>m</v>
          </cell>
          <cell r="D121">
            <v>17.91</v>
          </cell>
        </row>
        <row r="122">
          <cell r="A122" t="str">
            <v>12.26</v>
          </cell>
          <cell r="B122" t="str">
            <v>Prov. y Montaje de bandeja portacable c/tapa 30 cm interior/ext.</v>
          </cell>
          <cell r="C122" t="str">
            <v>m</v>
          </cell>
          <cell r="D122">
            <v>22.67</v>
          </cell>
        </row>
        <row r="123">
          <cell r="A123" t="str">
            <v>12.27</v>
          </cell>
          <cell r="B123" t="str">
            <v>Prov. y Montaje de bandeja portacable c/tapa 5 cm en altura</v>
          </cell>
          <cell r="C123" t="str">
            <v>m</v>
          </cell>
          <cell r="D123">
            <v>15.94</v>
          </cell>
        </row>
        <row r="124">
          <cell r="A124" t="str">
            <v>12.28</v>
          </cell>
          <cell r="B124" t="str">
            <v>Prov. y Montaje de bandeja portacable c/tapa 10 cm en altura</v>
          </cell>
          <cell r="C124" t="str">
            <v>m</v>
          </cell>
          <cell r="D124">
            <v>17.809999999999999</v>
          </cell>
        </row>
        <row r="125">
          <cell r="A125" t="str">
            <v>12.29</v>
          </cell>
          <cell r="B125" t="str">
            <v>Prov. y Montaje de bandeja portacable c/tapa 15 cm en altura</v>
          </cell>
          <cell r="C125" t="str">
            <v>m</v>
          </cell>
          <cell r="D125">
            <v>23.9</v>
          </cell>
        </row>
        <row r="126">
          <cell r="A126" t="str">
            <v>12.30</v>
          </cell>
          <cell r="B126" t="str">
            <v>Prov. y Montaje de bandeja portacable c/tapa 30 cm en altura</v>
          </cell>
          <cell r="C126" t="str">
            <v>m</v>
          </cell>
          <cell r="D126">
            <v>25.79</v>
          </cell>
        </row>
        <row r="127">
          <cell r="A127" t="str">
            <v>12.31</v>
          </cell>
          <cell r="B127" t="str">
            <v>Prov. y Montaje de escalera portacable 15cm interior/ext.</v>
          </cell>
          <cell r="C127" t="str">
            <v>m</v>
          </cell>
          <cell r="D127">
            <v>15.31</v>
          </cell>
        </row>
        <row r="128">
          <cell r="A128" t="str">
            <v>12.32</v>
          </cell>
          <cell r="B128" t="str">
            <v>Prov. y Montaje de escalera portacable 30cm interior/ext.</v>
          </cell>
          <cell r="C128" t="str">
            <v>m</v>
          </cell>
          <cell r="D128">
            <v>17.43</v>
          </cell>
        </row>
        <row r="129">
          <cell r="A129" t="str">
            <v>12.33</v>
          </cell>
          <cell r="B129" t="str">
            <v>Prov. y Montaje de escalera portacable 45cm interior/ext.</v>
          </cell>
          <cell r="C129" t="str">
            <v>m</v>
          </cell>
          <cell r="D129">
            <v>22.72</v>
          </cell>
        </row>
        <row r="130">
          <cell r="A130" t="str">
            <v>12.34</v>
          </cell>
          <cell r="B130" t="str">
            <v>Prov. y Montaje de escalera portacable 60cm interior/ext.</v>
          </cell>
          <cell r="C130" t="str">
            <v>m</v>
          </cell>
          <cell r="D130">
            <v>30.04</v>
          </cell>
        </row>
        <row r="131">
          <cell r="A131" t="str">
            <v>12.35</v>
          </cell>
          <cell r="B131" t="str">
            <v>Prov. y Montaje de escalera portacable 15cm en altura</v>
          </cell>
          <cell r="C131" t="str">
            <v>m</v>
          </cell>
          <cell r="D131">
            <v>20.149999999999999</v>
          </cell>
        </row>
        <row r="132">
          <cell r="A132" t="str">
            <v>12.36</v>
          </cell>
          <cell r="B132" t="str">
            <v>Prov. y Montaje de escalera portacable 30cm en altura</v>
          </cell>
          <cell r="C132" t="str">
            <v>m</v>
          </cell>
          <cell r="D132">
            <v>22.5</v>
          </cell>
        </row>
        <row r="133">
          <cell r="A133" t="str">
            <v>12.37</v>
          </cell>
          <cell r="B133" t="str">
            <v>Prov. y Montaje de escalera portacable 45cm en altura</v>
          </cell>
          <cell r="C133" t="str">
            <v>m</v>
          </cell>
          <cell r="D133">
            <v>23.9</v>
          </cell>
        </row>
        <row r="134">
          <cell r="A134" t="str">
            <v>12.38</v>
          </cell>
          <cell r="B134" t="str">
            <v>Prov. y Montaje de escalera portacable 60cm en altura</v>
          </cell>
          <cell r="C134" t="str">
            <v>m</v>
          </cell>
          <cell r="D134">
            <v>30.04</v>
          </cell>
        </row>
        <row r="135">
          <cell r="A135" t="str">
            <v>12.39</v>
          </cell>
          <cell r="B135" t="str">
            <v>Prov. y Montaje de escalera portacable 15cm c/tapa en altura</v>
          </cell>
          <cell r="C135" t="str">
            <v>m</v>
          </cell>
          <cell r="D135">
            <v>23.56</v>
          </cell>
        </row>
        <row r="136">
          <cell r="A136" t="str">
            <v>12.40</v>
          </cell>
          <cell r="B136" t="str">
            <v>Prov. y Montaje de escalera portacable 30cm c/tapa en altura</v>
          </cell>
          <cell r="C136" t="str">
            <v>m</v>
          </cell>
          <cell r="D136">
            <v>27.59</v>
          </cell>
        </row>
        <row r="137">
          <cell r="A137" t="str">
            <v>12.41</v>
          </cell>
          <cell r="B137" t="str">
            <v>Prov. y Montaje de escalera portacable 45cm c/tapa en altura</v>
          </cell>
          <cell r="C137" t="str">
            <v>m</v>
          </cell>
          <cell r="D137">
            <v>34.97</v>
          </cell>
        </row>
        <row r="138">
          <cell r="A138" t="str">
            <v>12.42</v>
          </cell>
          <cell r="B138" t="str">
            <v>Prov. y Montaje de escalera portacable 60cm c/tapa en altura</v>
          </cell>
          <cell r="C138" t="str">
            <v>m</v>
          </cell>
          <cell r="D138">
            <v>39.92</v>
          </cell>
        </row>
        <row r="139">
          <cell r="A139" t="str">
            <v>12.43</v>
          </cell>
          <cell r="B139" t="str">
            <v>Prov. y Montaje de escalerilla portacables de 30cm en exterior de monoposte de 45m, tomada con zunchos especiales cada 2m</v>
          </cell>
          <cell r="C139" t="str">
            <v>m</v>
          </cell>
          <cell r="D139">
            <v>64.69</v>
          </cell>
        </row>
        <row r="140">
          <cell r="A140" t="str">
            <v>12.44</v>
          </cell>
          <cell r="B140" t="str">
            <v>Prov. y Montaje de Herrería en general</v>
          </cell>
          <cell r="C140" t="str">
            <v>kg</v>
          </cell>
          <cell r="D140">
            <v>2.78</v>
          </cell>
        </row>
        <row r="141">
          <cell r="A141" t="str">
            <v>12.45</v>
          </cell>
          <cell r="B141" t="str">
            <v>Prov. y Montaje de Herrería en General Galvanizada</v>
          </cell>
          <cell r="C141" t="str">
            <v>kg</v>
          </cell>
          <cell r="D141">
            <v>3.29</v>
          </cell>
        </row>
        <row r="142">
          <cell r="A142" t="str">
            <v>12.46</v>
          </cell>
          <cell r="B142" t="str">
            <v>Rienda instalada con morsetería</v>
          </cell>
          <cell r="C142" t="str">
            <v>kg</v>
          </cell>
          <cell r="D142">
            <v>4.6500000000000004</v>
          </cell>
        </row>
        <row r="143">
          <cell r="A143" t="str">
            <v>12.47</v>
          </cell>
          <cell r="B143" t="str">
            <v>Provisión y montaje de entry ports de 12 orificios</v>
          </cell>
          <cell r="C143" t="str">
            <v>u</v>
          </cell>
          <cell r="D143">
            <v>1978.42</v>
          </cell>
        </row>
        <row r="144">
          <cell r="A144" t="str">
            <v>12.48</v>
          </cell>
          <cell r="B144" t="str">
            <v>Provisión y montaje de entry ports de 4 orificios</v>
          </cell>
          <cell r="C144" t="str">
            <v>u</v>
          </cell>
          <cell r="D144">
            <v>783.14</v>
          </cell>
        </row>
        <row r="145">
          <cell r="A145" t="str">
            <v>12.49</v>
          </cell>
          <cell r="B145" t="str">
            <v>Provisión y montaje de entry ports de 2 orificios</v>
          </cell>
          <cell r="C145" t="str">
            <v>u</v>
          </cell>
          <cell r="D145">
            <v>437.83</v>
          </cell>
        </row>
        <row r="146">
          <cell r="A146" t="str">
            <v>12.50</v>
          </cell>
          <cell r="B146" t="str">
            <v>Provisión y montaje de maromas de acero de 8 mm</v>
          </cell>
          <cell r="C146" t="str">
            <v>m</v>
          </cell>
          <cell r="D146">
            <v>1.93</v>
          </cell>
        </row>
        <row r="147">
          <cell r="A147" t="str">
            <v>12.51</v>
          </cell>
          <cell r="B147" t="str">
            <v>Provisión y montaje soporte antena GPS</v>
          </cell>
          <cell r="C147" t="str">
            <v>u</v>
          </cell>
          <cell r="D147">
            <v>76.16</v>
          </cell>
        </row>
        <row r="148">
          <cell r="A148">
            <v>13</v>
          </cell>
          <cell r="B148" t="str">
            <v>Cercos</v>
          </cell>
          <cell r="D148">
            <v>0</v>
          </cell>
        </row>
        <row r="149">
          <cell r="A149" t="str">
            <v>13.1</v>
          </cell>
          <cell r="B149" t="str">
            <v>Cerco Olímpico - Montaje y Provisión</v>
          </cell>
          <cell r="C149" t="str">
            <v>m</v>
          </cell>
          <cell r="D149">
            <v>18.760000000000002</v>
          </cell>
        </row>
        <row r="150">
          <cell r="A150" t="str">
            <v>13.2</v>
          </cell>
          <cell r="B150" t="str">
            <v>Alambrado Rural - Montaje y Provisión</v>
          </cell>
          <cell r="C150" t="str">
            <v>m</v>
          </cell>
          <cell r="D150">
            <v>11.5</v>
          </cell>
        </row>
        <row r="151">
          <cell r="A151" t="str">
            <v>13.3</v>
          </cell>
          <cell r="B151" t="str">
            <v>Provisión y Montaje de Portón (para cerco olímpico)</v>
          </cell>
          <cell r="C151" t="str">
            <v>u</v>
          </cell>
          <cell r="D151">
            <v>438.58</v>
          </cell>
        </row>
        <row r="152">
          <cell r="A152" t="str">
            <v>13.4</v>
          </cell>
          <cell r="B152" t="str">
            <v>Provisión y Montaje de Tranquera</v>
          </cell>
          <cell r="C152" t="str">
            <v>u</v>
          </cell>
          <cell r="D152">
            <v>273.31</v>
          </cell>
        </row>
        <row r="153">
          <cell r="A153" t="str">
            <v>13.5</v>
          </cell>
          <cell r="B153" t="str">
            <v>Provisión y Montaje de Puerta (para cerco olímpico)</v>
          </cell>
          <cell r="C153" t="str">
            <v>u</v>
          </cell>
          <cell r="D153">
            <v>128.62</v>
          </cell>
        </row>
        <row r="154">
          <cell r="A154" t="str">
            <v>13.6</v>
          </cell>
          <cell r="B154" t="str">
            <v>Defensa antichoque</v>
          </cell>
          <cell r="C154" t="str">
            <v>u</v>
          </cell>
          <cell r="D154">
            <v>150.05000000000001</v>
          </cell>
        </row>
        <row r="155">
          <cell r="A155" t="str">
            <v>13.7</v>
          </cell>
          <cell r="B155" t="str">
            <v>Muro nuevo</v>
          </cell>
          <cell r="C155" t="str">
            <v>m2</v>
          </cell>
          <cell r="D155">
            <v>56.27</v>
          </cell>
        </row>
        <row r="156">
          <cell r="A156" t="str">
            <v>13.8</v>
          </cell>
          <cell r="B156" t="str">
            <v>Mejora muro existente</v>
          </cell>
          <cell r="C156" t="str">
            <v>m2</v>
          </cell>
          <cell r="D156">
            <v>32.81</v>
          </cell>
        </row>
        <row r="157">
          <cell r="A157" t="str">
            <v>13.9</v>
          </cell>
          <cell r="B157" t="str">
            <v>Hilos de puas</v>
          </cell>
          <cell r="C157" t="str">
            <v>m</v>
          </cell>
          <cell r="D157">
            <v>13.4</v>
          </cell>
        </row>
        <row r="158">
          <cell r="A158" t="str">
            <v>13.10</v>
          </cell>
          <cell r="B158" t="str">
            <v>Blanqueo</v>
          </cell>
          <cell r="C158" t="str">
            <v>m2</v>
          </cell>
          <cell r="D158">
            <v>7.97</v>
          </cell>
        </row>
        <row r="159">
          <cell r="A159">
            <v>14</v>
          </cell>
          <cell r="B159" t="str">
            <v>Puesta a Tierra</v>
          </cell>
          <cell r="D159">
            <v>0</v>
          </cell>
        </row>
        <row r="160">
          <cell r="A160" t="str">
            <v>14.1</v>
          </cell>
          <cell r="B160" t="str">
            <v>Puesta a Tierra completa p/sitio nuevo tipo rural</v>
          </cell>
          <cell r="C160" t="str">
            <v>gl</v>
          </cell>
          <cell r="D160">
            <v>1702.73</v>
          </cell>
        </row>
        <row r="161">
          <cell r="A161" t="str">
            <v>14.2</v>
          </cell>
          <cell r="B161" t="str">
            <v>Puesta a Tierra completa p/recinto de mampostería</v>
          </cell>
          <cell r="C161" t="str">
            <v>gl</v>
          </cell>
          <cell r="D161" t="str">
            <v>no aplicable</v>
          </cell>
        </row>
        <row r="162">
          <cell r="A162" t="str">
            <v>14.3</v>
          </cell>
          <cell r="B162" t="str">
            <v>Puesta a Tierra completa p/shelter modular</v>
          </cell>
          <cell r="C162" t="str">
            <v>gl</v>
          </cell>
          <cell r="D162" t="str">
            <v>no aplicable</v>
          </cell>
        </row>
        <row r="163">
          <cell r="A163" t="str">
            <v>14.4</v>
          </cell>
          <cell r="B163" t="str">
            <v>Puesta a Tierra completa para sitio outdoor nuevo a piso</v>
          </cell>
          <cell r="C163" t="str">
            <v>gl</v>
          </cell>
          <cell r="D163">
            <v>1702.73</v>
          </cell>
        </row>
        <row r="164">
          <cell r="A164" t="str">
            <v>14.5</v>
          </cell>
          <cell r="B164" t="str">
            <v>Puesta a Tierra completa para sitio outdoor nuevo en azotea</v>
          </cell>
          <cell r="C164" t="str">
            <v>gl</v>
          </cell>
          <cell r="D164">
            <v>1618.24</v>
          </cell>
        </row>
        <row r="165">
          <cell r="A165" t="str">
            <v>14.6</v>
          </cell>
          <cell r="B165" t="str">
            <v>Puesta a Tierra completa para sitio outdoor colocalizado vinculada a PAT existente</v>
          </cell>
          <cell r="C165" t="str">
            <v>gl</v>
          </cell>
          <cell r="D165">
            <v>1163.94</v>
          </cell>
        </row>
        <row r="166">
          <cell r="A166" t="str">
            <v>14.7</v>
          </cell>
          <cell r="B166" t="str">
            <v>Bajada de puesta a tierra de cable de Cu estañado desnudo 50 mm2</v>
          </cell>
          <cell r="C166" t="str">
            <v>m</v>
          </cell>
          <cell r="D166">
            <v>4.72</v>
          </cell>
        </row>
        <row r="167">
          <cell r="A167" t="str">
            <v>14.8</v>
          </cell>
          <cell r="B167" t="str">
            <v>Provisión e instalación pararrayos con pentapuntas</v>
          </cell>
          <cell r="C167" t="str">
            <v>u</v>
          </cell>
          <cell r="D167">
            <v>121.87</v>
          </cell>
        </row>
        <row r="168">
          <cell r="A168" t="str">
            <v>14.10</v>
          </cell>
          <cell r="B168" t="str">
            <v>Provisión e instalación pararrayos completo para soporte de antenas tipo pedestal</v>
          </cell>
          <cell r="C168" t="str">
            <v>u</v>
          </cell>
          <cell r="D168">
            <v>67.91</v>
          </cell>
        </row>
        <row r="169">
          <cell r="A169" t="str">
            <v>14.11</v>
          </cell>
          <cell r="B169" t="str">
            <v>Provisión e instalación de placa de cobre extra aislada (s/estructura o a nivel)</v>
          </cell>
          <cell r="C169" t="str">
            <v>cm2</v>
          </cell>
          <cell r="D169">
            <v>0.13</v>
          </cell>
        </row>
        <row r="170">
          <cell r="A170" t="str">
            <v>14.12</v>
          </cell>
          <cell r="B170" t="str">
            <v>Provisión e instalación de jabalina extra</v>
          </cell>
          <cell r="C170" t="str">
            <v>u</v>
          </cell>
          <cell r="D170">
            <v>29.48</v>
          </cell>
        </row>
        <row r="171">
          <cell r="A171" t="str">
            <v>14.13</v>
          </cell>
          <cell r="B171" t="str">
            <v>Soldaduras Cuproaluminotérmicas adicionales</v>
          </cell>
          <cell r="C171" t="str">
            <v>u</v>
          </cell>
          <cell r="D171">
            <v>17.760000000000002</v>
          </cell>
        </row>
        <row r="172">
          <cell r="A172">
            <v>15</v>
          </cell>
          <cell r="B172" t="str">
            <v>PROVISIÓN Y Montaje de Shelter Modular desarmable</v>
          </cell>
          <cell r="D172">
            <v>0</v>
          </cell>
        </row>
        <row r="173">
          <cell r="A173" t="str">
            <v>15.1</v>
          </cell>
          <cell r="B173" t="str">
            <v>Gabinete 0,7m x 0,7m x 1,2 m</v>
          </cell>
          <cell r="C173" t="str">
            <v>u</v>
          </cell>
          <cell r="D173" t="str">
            <v>no aplicable</v>
          </cell>
        </row>
        <row r="174">
          <cell r="A174" t="str">
            <v>15.2</v>
          </cell>
          <cell r="B174" t="str">
            <v>Shelter dimensiones int. ancho:2,279m, largo:2,933m, alto: 2,625m</v>
          </cell>
          <cell r="C174" t="str">
            <v>u</v>
          </cell>
          <cell r="D174">
            <v>9482.68</v>
          </cell>
        </row>
        <row r="175">
          <cell r="A175" t="str">
            <v>15.3</v>
          </cell>
          <cell r="B175" t="str">
            <v>Shelter dimensiones int. ancho:2,279m, largo:5,867m, alto: 2,625m</v>
          </cell>
          <cell r="C175" t="str">
            <v>u</v>
          </cell>
          <cell r="D175">
            <v>11047.6</v>
          </cell>
        </row>
        <row r="176">
          <cell r="A176" t="str">
            <v>15.4</v>
          </cell>
          <cell r="B176" t="str">
            <v>Provisión e instalación de banquinas de soporte</v>
          </cell>
          <cell r="C176" t="str">
            <v>kg</v>
          </cell>
          <cell r="D176">
            <v>3.04</v>
          </cell>
        </row>
        <row r="177">
          <cell r="A177" t="str">
            <v>15.5</v>
          </cell>
          <cell r="B177" t="str">
            <v>Provisión e instalación de Pisos y barandas</v>
          </cell>
          <cell r="C177" t="str">
            <v>kg</v>
          </cell>
          <cell r="D177">
            <v>3.54</v>
          </cell>
        </row>
        <row r="178">
          <cell r="A178" t="str">
            <v>15.6</v>
          </cell>
          <cell r="B178" t="str">
            <v>Dados de Hormigón Armado para apoyo de banquinas</v>
          </cell>
          <cell r="C178" t="str">
            <v>u</v>
          </cell>
          <cell r="D178">
            <v>82.01</v>
          </cell>
        </row>
        <row r="179">
          <cell r="A179">
            <v>16</v>
          </cell>
          <cell r="B179" t="str">
            <v>Provisión y construcción de recintos de equipos con materiales tradicionales</v>
          </cell>
          <cell r="D179">
            <v>0</v>
          </cell>
        </row>
        <row r="180">
          <cell r="A180" t="str">
            <v>16.1</v>
          </cell>
          <cell r="B180" t="str">
            <v>Construcción propiamente dicha (Nivel de piso, mampostería, losa, cubierta de techo, puerta de acceso, instalación eléctrica, pintura y puesta a tierra)</v>
          </cell>
          <cell r="C180" t="str">
            <v>m2</v>
          </cell>
          <cell r="D180" t="str">
            <v>no aplicable</v>
          </cell>
        </row>
        <row r="181">
          <cell r="A181" t="str">
            <v>16.2</v>
          </cell>
          <cell r="B181" t="str">
            <v>Plataforma para baterías</v>
          </cell>
          <cell r="C181" t="str">
            <v>kg</v>
          </cell>
          <cell r="D181">
            <v>3.29</v>
          </cell>
        </row>
        <row r="182">
          <cell r="A182" t="str">
            <v>16.3</v>
          </cell>
          <cell r="B182" t="str">
            <v>Nivel de piso</v>
          </cell>
          <cell r="C182" t="str">
            <v>m2</v>
          </cell>
          <cell r="D182" t="str">
            <v>no aplicable</v>
          </cell>
        </row>
        <row r="183">
          <cell r="A183" t="str">
            <v>16.4</v>
          </cell>
          <cell r="B183" t="str">
            <v>Mampostería</v>
          </cell>
          <cell r="C183" t="str">
            <v>m3</v>
          </cell>
          <cell r="D183" t="str">
            <v>no aplicable</v>
          </cell>
        </row>
        <row r="184">
          <cell r="A184" t="str">
            <v>16.5</v>
          </cell>
          <cell r="B184" t="str">
            <v>Cerramientos tipo Durlock simple tabique</v>
          </cell>
          <cell r="C184" t="str">
            <v>m2</v>
          </cell>
          <cell r="D184" t="str">
            <v>no aplicable</v>
          </cell>
        </row>
        <row r="185">
          <cell r="A185" t="str">
            <v>16.6</v>
          </cell>
          <cell r="B185" t="str">
            <v>Cerramientos tipo Durlock doble tabique</v>
          </cell>
          <cell r="C185" t="str">
            <v>m2</v>
          </cell>
          <cell r="D185" t="str">
            <v>no aplicable</v>
          </cell>
        </row>
        <row r="186">
          <cell r="A186" t="str">
            <v>16.7</v>
          </cell>
          <cell r="B186" t="str">
            <v>Losa</v>
          </cell>
          <cell r="C186" t="str">
            <v>m2</v>
          </cell>
          <cell r="D186" t="str">
            <v>no aplicable</v>
          </cell>
        </row>
        <row r="187">
          <cell r="A187" t="str">
            <v>16.8</v>
          </cell>
          <cell r="B187" t="str">
            <v>Provisión e instalación puerta de acceso</v>
          </cell>
          <cell r="C187" t="str">
            <v>u</v>
          </cell>
          <cell r="D187" t="str">
            <v>no aplicable</v>
          </cell>
        </row>
        <row r="188">
          <cell r="A188" t="str">
            <v>16.9</v>
          </cell>
          <cell r="B188" t="str">
            <v>Cubierta de techo plano</v>
          </cell>
          <cell r="C188" t="str">
            <v>m2</v>
          </cell>
          <cell r="D188" t="str">
            <v>no aplicable</v>
          </cell>
        </row>
        <row r="189">
          <cell r="A189" t="str">
            <v>16.10</v>
          </cell>
          <cell r="B189" t="str">
            <v>Reparación cubierta de techo plano</v>
          </cell>
          <cell r="C189" t="str">
            <v>m2</v>
          </cell>
          <cell r="D189" t="str">
            <v>no aplicable</v>
          </cell>
        </row>
        <row r="190">
          <cell r="A190" t="str">
            <v>16.11</v>
          </cell>
          <cell r="B190" t="str">
            <v>Cubierta de techo con membrana 4mm</v>
          </cell>
          <cell r="C190" t="str">
            <v>m2</v>
          </cell>
          <cell r="D190" t="str">
            <v>no aplicable</v>
          </cell>
        </row>
        <row r="191">
          <cell r="A191" t="str">
            <v>16.12</v>
          </cell>
          <cell r="B191" t="str">
            <v>Reparación cubierta de techo con membrana 4mm</v>
          </cell>
          <cell r="C191" t="str">
            <v>m2</v>
          </cell>
          <cell r="D191">
            <v>9.35</v>
          </cell>
        </row>
        <row r="192">
          <cell r="A192" t="str">
            <v>16.13</v>
          </cell>
          <cell r="B192" t="str">
            <v>Provisión e instalación eléctrica interna</v>
          </cell>
          <cell r="C192" t="str">
            <v>gl</v>
          </cell>
          <cell r="D192" t="str">
            <v>no aplicable</v>
          </cell>
        </row>
        <row r="193">
          <cell r="A193" t="str">
            <v>16.14</v>
          </cell>
          <cell r="B193" t="str">
            <v>Provisión e instalación de tablero de energía</v>
          </cell>
          <cell r="C193" t="str">
            <v>u</v>
          </cell>
          <cell r="D193" t="str">
            <v>no aplicable</v>
          </cell>
        </row>
        <row r="194">
          <cell r="A194" t="str">
            <v>16.15</v>
          </cell>
          <cell r="B194" t="str">
            <v>Tablero general de energía</v>
          </cell>
          <cell r="C194" t="str">
            <v>u</v>
          </cell>
          <cell r="D194" t="str">
            <v>no aplicable</v>
          </cell>
        </row>
        <row r="195">
          <cell r="A195" t="str">
            <v>16.16</v>
          </cell>
          <cell r="B195" t="str">
            <v>Provisión e instalación de sensores de alta temperatura</v>
          </cell>
          <cell r="C195" t="str">
            <v>u</v>
          </cell>
          <cell r="D195">
            <v>113.31</v>
          </cell>
        </row>
        <row r="196">
          <cell r="A196" t="str">
            <v>16.17</v>
          </cell>
          <cell r="B196" t="str">
            <v>Provisión e instalación de sensores de temperatura máxima y mínima</v>
          </cell>
          <cell r="C196" t="str">
            <v>u</v>
          </cell>
          <cell r="D196">
            <v>117.66</v>
          </cell>
        </row>
        <row r="197">
          <cell r="A197" t="str">
            <v>16.18</v>
          </cell>
          <cell r="B197" t="str">
            <v>Provisión e instalación de sensores de humo tipo iónico</v>
          </cell>
          <cell r="C197" t="str">
            <v>u</v>
          </cell>
          <cell r="D197">
            <v>143.79</v>
          </cell>
        </row>
        <row r="198">
          <cell r="A198" t="str">
            <v>16.19</v>
          </cell>
          <cell r="B198" t="str">
            <v>Provisión e instalación de sensores de intrusión</v>
          </cell>
          <cell r="C198" t="str">
            <v>u</v>
          </cell>
          <cell r="D198">
            <v>53.81</v>
          </cell>
        </row>
        <row r="199">
          <cell r="A199" t="str">
            <v>16.20</v>
          </cell>
          <cell r="B199" t="str">
            <v>Provisión e instalación regleta conexión alarmas</v>
          </cell>
          <cell r="C199" t="str">
            <v>u</v>
          </cell>
          <cell r="D199">
            <v>37.58</v>
          </cell>
        </row>
        <row r="200">
          <cell r="A200" t="str">
            <v>16.21</v>
          </cell>
          <cell r="B200" t="str">
            <v>Cableado de alarmas</v>
          </cell>
          <cell r="C200" t="str">
            <v>m</v>
          </cell>
          <cell r="D200">
            <v>92.2</v>
          </cell>
        </row>
        <row r="201">
          <cell r="A201" t="str">
            <v>16.22</v>
          </cell>
          <cell r="B201" t="str">
            <v>Provisión e instalación matafuego</v>
          </cell>
          <cell r="C201" t="str">
            <v>u</v>
          </cell>
          <cell r="D201" t="str">
            <v>no aplicable</v>
          </cell>
        </row>
        <row r="202">
          <cell r="A202" t="str">
            <v>16.23</v>
          </cell>
          <cell r="B202" t="str">
            <v>Pintura</v>
          </cell>
          <cell r="C202" t="str">
            <v>m2</v>
          </cell>
          <cell r="D202" t="str">
            <v>no aplicable</v>
          </cell>
        </row>
        <row r="203">
          <cell r="A203">
            <v>17</v>
          </cell>
          <cell r="B203" t="str">
            <v>Desmontaje de Sitios</v>
          </cell>
          <cell r="D203">
            <v>0</v>
          </cell>
        </row>
        <row r="204">
          <cell r="A204" t="str">
            <v>17.1</v>
          </cell>
          <cell r="B204" t="str">
            <v>Desmontaje total de sitio (obra civil)</v>
          </cell>
          <cell r="C204" t="str">
            <v>gl</v>
          </cell>
          <cell r="D204" t="str">
            <v>no aplicable</v>
          </cell>
        </row>
        <row r="205">
          <cell r="A205" t="str">
            <v>17.2</v>
          </cell>
          <cell r="B205" t="str">
            <v>Desmontaje deTorre Autosoportada</v>
          </cell>
          <cell r="C205" t="str">
            <v>kg</v>
          </cell>
          <cell r="D205">
            <v>0.54</v>
          </cell>
        </row>
        <row r="206">
          <cell r="A206" t="str">
            <v>17.3</v>
          </cell>
          <cell r="B206" t="str">
            <v>Desmontaje de Mástil</v>
          </cell>
          <cell r="C206" t="str">
            <v>kg</v>
          </cell>
          <cell r="D206">
            <v>0.38</v>
          </cell>
        </row>
        <row r="207">
          <cell r="A207" t="str">
            <v>17.4</v>
          </cell>
          <cell r="B207" t="str">
            <v>Desmontaje de Monoposte</v>
          </cell>
          <cell r="C207" t="str">
            <v>m</v>
          </cell>
          <cell r="D207">
            <v>131.62</v>
          </cell>
        </row>
        <row r="208">
          <cell r="A208" t="str">
            <v>17.5</v>
          </cell>
          <cell r="B208" t="str">
            <v>Embalaje</v>
          </cell>
          <cell r="C208" t="str">
            <v>gl</v>
          </cell>
          <cell r="D208">
            <v>341.23</v>
          </cell>
        </row>
        <row r="209">
          <cell r="A209" t="str">
            <v>17.8</v>
          </cell>
          <cell r="B209" t="str">
            <v>Envio a Warehouse</v>
          </cell>
          <cell r="C209" t="str">
            <v>km</v>
          </cell>
          <cell r="D209">
            <v>1.01</v>
          </cell>
        </row>
        <row r="210">
          <cell r="A210">
            <v>18</v>
          </cell>
          <cell r="B210" t="str">
            <v>Generadores de energía</v>
          </cell>
        </row>
        <row r="211">
          <cell r="A211" t="str">
            <v>18.1</v>
          </cell>
          <cell r="B211" t="str">
            <v>Onan 6DNAC 6 kW Stand by monofásico c/tranfer Switch OTPC-40 - Tanque combustible:178lts - Autonomía aprox.:48hs</v>
          </cell>
          <cell r="C211" t="str">
            <v>u</v>
          </cell>
          <cell r="D211">
            <v>15876.96</v>
          </cell>
        </row>
        <row r="212">
          <cell r="A212" t="str">
            <v>18.2</v>
          </cell>
          <cell r="B212" t="str">
            <v>Onan 9DNAD 9 kW Stand by monofásico c/tranfer Switch OTPC-40 - Tanque combustible:178lts - Autonomía aprox.:48hs</v>
          </cell>
          <cell r="C212" t="str">
            <v>u</v>
          </cell>
          <cell r="D212">
            <v>16354.36</v>
          </cell>
        </row>
        <row r="213">
          <cell r="A213" t="str">
            <v>18.3</v>
          </cell>
          <cell r="B213" t="str">
            <v>Onan 9DNAD 9 kW Stand by trifásico c/tranfer Switch OTPC-40 - Tanque combustible:178lts - Autonomía aprox.:48hs</v>
          </cell>
          <cell r="C213" t="str">
            <v>u</v>
          </cell>
          <cell r="D213">
            <v>16778.439999999999</v>
          </cell>
        </row>
        <row r="214">
          <cell r="A214" t="str">
            <v>18.4</v>
          </cell>
          <cell r="B214" t="str">
            <v>Onan 28DGBD 28kW (35kVA) Stand by trifásico c/tranfer Switch OTPC-125 - Tanque combustible:300lts - Autonomía aprox.:37hs</v>
          </cell>
          <cell r="C214" t="str">
            <v>u</v>
          </cell>
          <cell r="D214">
            <v>19006.72</v>
          </cell>
        </row>
        <row r="215">
          <cell r="A215" t="str">
            <v>18.5</v>
          </cell>
          <cell r="B215" t="str">
            <v>Onan 250DFBJ 250kW (300kVA) Stand by trifásico c/tranfer Switch OTPC-600 - Tanque combustible:970lts - Autonomía aprox.:14hs</v>
          </cell>
          <cell r="C215" t="str">
            <v>u</v>
          </cell>
          <cell r="D215">
            <v>56325.760000000002</v>
          </cell>
        </row>
        <row r="216">
          <cell r="A216">
            <v>19</v>
          </cell>
          <cell r="B216" t="str">
            <v>Obra fibra optica</v>
          </cell>
          <cell r="D216">
            <v>0</v>
          </cell>
        </row>
        <row r="217">
          <cell r="A217" t="str">
            <v>19.1</v>
          </cell>
          <cell r="B217" t="str">
            <v>Tendido subterráneo de fibra óptica</v>
          </cell>
          <cell r="C217" t="str">
            <v>m</v>
          </cell>
          <cell r="D217">
            <v>0.62</v>
          </cell>
        </row>
        <row r="218">
          <cell r="A218" t="str">
            <v>19.2</v>
          </cell>
          <cell r="B218" t="str">
            <v>Cámara Tipo</v>
          </cell>
          <cell r="C218" t="str">
            <v>c/u</v>
          </cell>
          <cell r="D218">
            <v>459.56</v>
          </cell>
        </row>
        <row r="219">
          <cell r="A219" t="str">
            <v>19.3</v>
          </cell>
          <cell r="B219" t="str">
            <v>Excavaciones En suelos normales</v>
          </cell>
          <cell r="C219" t="str">
            <v>m3</v>
          </cell>
          <cell r="D219">
            <v>46.58</v>
          </cell>
        </row>
        <row r="220">
          <cell r="A220" t="str">
            <v>19.4</v>
          </cell>
          <cell r="B220" t="str">
            <v>Excavaciones En suelos normales con presencia  de agua</v>
          </cell>
          <cell r="C220" t="str">
            <v>m3</v>
          </cell>
          <cell r="D220">
            <v>59.25</v>
          </cell>
        </row>
        <row r="221">
          <cell r="A221" t="str">
            <v>19.5</v>
          </cell>
          <cell r="B221" t="str">
            <v>Excavaciones En suelos duros que requieran el empleo de martillo neumático</v>
          </cell>
          <cell r="C221" t="str">
            <v>m3</v>
          </cell>
          <cell r="D221">
            <v>65.41</v>
          </cell>
        </row>
        <row r="222">
          <cell r="A222" t="str">
            <v>19.6</v>
          </cell>
          <cell r="B222" t="str">
            <v>Contrapisos de veredas</v>
          </cell>
          <cell r="C222" t="str">
            <v>m2</v>
          </cell>
          <cell r="D222">
            <v>7.09</v>
          </cell>
        </row>
        <row r="223">
          <cell r="A223" t="str">
            <v>19.7</v>
          </cell>
          <cell r="B223" t="str">
            <v>Veredas Baldosa común 20cm x 20 cm</v>
          </cell>
          <cell r="C223" t="str">
            <v>m2</v>
          </cell>
          <cell r="D223">
            <v>16.54</v>
          </cell>
        </row>
        <row r="224">
          <cell r="A224" t="str">
            <v>19.8</v>
          </cell>
          <cell r="B224" t="str">
            <v xml:space="preserve">Veredas Baldosones 40cm x 40 cm </v>
          </cell>
          <cell r="C224" t="str">
            <v>m2</v>
          </cell>
          <cell r="D224">
            <v>22.05</v>
          </cell>
        </row>
        <row r="225">
          <cell r="A225" t="str">
            <v>19.9</v>
          </cell>
          <cell r="B225" t="str">
            <v xml:space="preserve">Veredas Baldosones 40cm x 60 </v>
          </cell>
          <cell r="C225" t="str">
            <v>m2</v>
          </cell>
          <cell r="D225">
            <v>22.05</v>
          </cell>
        </row>
        <row r="226">
          <cell r="A226" t="str">
            <v>19.10</v>
          </cell>
          <cell r="B226" t="str">
            <v>Trabajos complementarios en cruces de calles</v>
          </cell>
          <cell r="D226">
            <v>0</v>
          </cell>
        </row>
        <row r="227">
          <cell r="A227" t="str">
            <v>19.11</v>
          </cell>
          <cell r="B227" t="str">
            <v>Compactación de subrasante</v>
          </cell>
          <cell r="C227" t="str">
            <v>m2</v>
          </cell>
          <cell r="D227">
            <v>14.18</v>
          </cell>
        </row>
        <row r="228">
          <cell r="A228" t="str">
            <v>19.12</v>
          </cell>
          <cell r="B228" t="str">
            <v>Reposición de pavimento de Hon Ado incluyendo juntas según estén construidas</v>
          </cell>
          <cell r="C228" t="str">
            <v>m3</v>
          </cell>
          <cell r="D228">
            <v>177.14</v>
          </cell>
        </row>
        <row r="229">
          <cell r="A229">
            <v>20</v>
          </cell>
          <cell r="B229" t="str">
            <v>Varios</v>
          </cell>
        </row>
        <row r="230">
          <cell r="A230" t="str">
            <v>20.1</v>
          </cell>
          <cell r="B230" t="str">
            <v>Pintura de antenas</v>
          </cell>
          <cell r="C230" t="str">
            <v>u</v>
          </cell>
          <cell r="D230">
            <v>121.87</v>
          </cell>
        </row>
        <row r="231">
          <cell r="A231" t="str">
            <v>20.2</v>
          </cell>
          <cell r="B231" t="str">
            <v>Pintura de bandejas de cables</v>
          </cell>
          <cell r="C231" t="str">
            <v>m2</v>
          </cell>
          <cell r="D231">
            <v>7.12</v>
          </cell>
        </row>
        <row r="232">
          <cell r="A232" t="str">
            <v>20.3</v>
          </cell>
          <cell r="B232" t="str">
            <v>Provisión e instalacion de equipo de aire acondicionado tipo split 1,5 Tn</v>
          </cell>
          <cell r="C232" t="str">
            <v>u</v>
          </cell>
          <cell r="D232">
            <v>6954.86</v>
          </cell>
        </row>
        <row r="233">
          <cell r="A233" t="str">
            <v>20.4</v>
          </cell>
          <cell r="B233" t="str">
            <v>Provisión e instalaciónde equipo de aire acondicionado tipo split 3 Tn</v>
          </cell>
          <cell r="C233" t="str">
            <v>u</v>
          </cell>
          <cell r="D233">
            <v>9366.7000000000007</v>
          </cell>
        </row>
        <row r="234">
          <cell r="A234" t="str">
            <v>20.5</v>
          </cell>
          <cell r="B234" t="str">
            <v>Provisión e instalaciónde equipo de aire acondicionado tipo autocontenido 1,5 Tn</v>
          </cell>
          <cell r="C234" t="str">
            <v>u</v>
          </cell>
          <cell r="D234">
            <v>2992.79</v>
          </cell>
        </row>
        <row r="235">
          <cell r="A235" t="str">
            <v>20.6</v>
          </cell>
          <cell r="B235" t="str">
            <v>Provisión e instalación de equipo de aire acondicionado tipo autocontenido 3 Tn</v>
          </cell>
          <cell r="C235" t="str">
            <v>u</v>
          </cell>
          <cell r="D235">
            <v>3277.99</v>
          </cell>
        </row>
        <row r="236">
          <cell r="A236" t="str">
            <v>20.7</v>
          </cell>
          <cell r="B236" t="str">
            <v>Elaboracion de Balance termico para sitio BO</v>
          </cell>
          <cell r="C236" t="str">
            <v>u</v>
          </cell>
          <cell r="D236">
            <v>55.67</v>
          </cell>
        </row>
        <row r="237">
          <cell r="A237" t="str">
            <v>20.8</v>
          </cell>
          <cell r="B237" t="str">
            <v>Construcción pozo negro 1,3x5,00mts.</v>
          </cell>
          <cell r="C237" t="str">
            <v>u</v>
          </cell>
          <cell r="D237">
            <v>1265.3</v>
          </cell>
        </row>
        <row r="238">
          <cell r="A238" t="str">
            <v>20.9</v>
          </cell>
          <cell r="B238" t="str">
            <v>Cámara de inspección desagüe pluvial</v>
          </cell>
          <cell r="C238" t="str">
            <v>u</v>
          </cell>
          <cell r="D238">
            <v>111.35</v>
          </cell>
        </row>
        <row r="239">
          <cell r="A239" t="str">
            <v>20.10</v>
          </cell>
          <cell r="B239" t="str">
            <v>Porton ciego de chapa</v>
          </cell>
          <cell r="C239" t="str">
            <v>m2</v>
          </cell>
          <cell r="D239">
            <v>88.46</v>
          </cell>
        </row>
        <row r="240">
          <cell r="A240" t="str">
            <v>20.11</v>
          </cell>
          <cell r="B240" t="str">
            <v>Rebaje de cordón</v>
          </cell>
          <cell r="C240" t="str">
            <v>m</v>
          </cell>
          <cell r="D240">
            <v>13.54</v>
          </cell>
        </row>
        <row r="241">
          <cell r="A241" t="str">
            <v>20.12</v>
          </cell>
          <cell r="B241" t="str">
            <v>Rotura y reconstrucción de pisos de mosaicos</v>
          </cell>
          <cell r="C241" t="str">
            <v>m2</v>
          </cell>
          <cell r="D241">
            <v>47.98</v>
          </cell>
        </row>
        <row r="242">
          <cell r="A242" t="str">
            <v>20.13</v>
          </cell>
          <cell r="B242" t="str">
            <v>Reparación con concreto alisado</v>
          </cell>
          <cell r="C242" t="str">
            <v>m2</v>
          </cell>
          <cell r="D242">
            <v>10.63</v>
          </cell>
        </row>
        <row r="243">
          <cell r="A243" t="str">
            <v>20.14</v>
          </cell>
          <cell r="B243" t="str">
            <v>Revoque grueso y fino</v>
          </cell>
          <cell r="C243" t="str">
            <v>m2</v>
          </cell>
          <cell r="D243">
            <v>10.48</v>
          </cell>
        </row>
        <row r="244">
          <cell r="A244" t="str">
            <v>20.15</v>
          </cell>
          <cell r="B244" t="str">
            <v>Columnas</v>
          </cell>
          <cell r="C244" t="str">
            <v>m3</v>
          </cell>
          <cell r="D244">
            <v>401.86</v>
          </cell>
        </row>
        <row r="245">
          <cell r="A245" t="str">
            <v>20.16</v>
          </cell>
          <cell r="B245" t="str">
            <v>Conductor sintenax 12 x 1 mm2</v>
          </cell>
          <cell r="C245" t="str">
            <v>m</v>
          </cell>
          <cell r="D245">
            <v>4.05</v>
          </cell>
        </row>
        <row r="246">
          <cell r="A246" t="str">
            <v>20.17</v>
          </cell>
          <cell r="B246" t="str">
            <v>Cañería desagüe pluvial PVC 110 mm</v>
          </cell>
          <cell r="C246" t="str">
            <v>ml</v>
          </cell>
          <cell r="D246">
            <v>39.479999999999997</v>
          </cell>
        </row>
        <row r="247">
          <cell r="A247" t="str">
            <v>20.18</v>
          </cell>
          <cell r="B247" t="str">
            <v>Toma para generador móvil (380v 50Hz 3P + N + T 63A) Steck S5546</v>
          </cell>
          <cell r="C247" t="str">
            <v>u</v>
          </cell>
          <cell r="D247">
            <v>117.98</v>
          </cell>
        </row>
        <row r="248">
          <cell r="A248" t="str">
            <v>20.19</v>
          </cell>
          <cell r="B248" t="str">
            <v>Kit salvacaidas</v>
          </cell>
          <cell r="C248" t="str">
            <v>u</v>
          </cell>
          <cell r="D248">
            <v>241.92</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átula"/>
      <sheetName val="Nota 8"/>
      <sheetName val="Nota 9"/>
      <sheetName val="ANEXO A"/>
      <sheetName val="EOAF Cresud"/>
      <sheetName val="Bce Patrim"/>
      <sheetName val="EEPN"/>
      <sheetName val="EDO RDOS"/>
      <sheetName val="Anexo C"/>
      <sheetName val="Anexo D"/>
      <sheetName val="Anexo E"/>
      <sheetName val="Anexo F"/>
      <sheetName val="Anexo G"/>
      <sheetName val="Anexo H"/>
      <sheetName val="Bce Patrim cons"/>
      <sheetName val="EDO RDOS cons"/>
      <sheetName val="EOAF cons"/>
      <sheetName val="Hoja1"/>
      <sheetName val="Hoja2"/>
      <sheetName val="Hoja3"/>
      <sheetName val="Hoja4"/>
    </sheetNames>
    <sheetDataSet>
      <sheetData sheetId="0"/>
      <sheetData sheetId="1" refreshError="1">
        <row r="20">
          <cell r="F20">
            <v>0</v>
          </cell>
        </row>
        <row r="30">
          <cell r="F30">
            <v>0</v>
          </cell>
        </row>
        <row r="36">
          <cell r="F36">
            <v>0</v>
          </cell>
        </row>
        <row r="52">
          <cell r="F52">
            <v>0</v>
          </cell>
        </row>
        <row r="78">
          <cell r="F78">
            <v>0</v>
          </cell>
        </row>
        <row r="87">
          <cell r="F87">
            <v>0</v>
          </cell>
        </row>
        <row r="101">
          <cell r="F101">
            <v>0</v>
          </cell>
        </row>
        <row r="104">
          <cell r="F104">
            <v>0</v>
          </cell>
        </row>
        <row r="125">
          <cell r="F125">
            <v>0</v>
          </cell>
        </row>
        <row r="140">
          <cell r="F140">
            <v>0</v>
          </cell>
        </row>
        <row r="165">
          <cell r="F165">
            <v>0</v>
          </cell>
        </row>
        <row r="186">
          <cell r="F186">
            <v>0</v>
          </cell>
        </row>
        <row r="202">
          <cell r="F202">
            <v>0</v>
          </cell>
        </row>
        <row r="212">
          <cell r="F212">
            <v>0</v>
          </cell>
        </row>
      </sheetData>
      <sheetData sheetId="2"/>
      <sheetData sheetId="3"/>
      <sheetData sheetId="4"/>
      <sheetData sheetId="5" refreshError="1">
        <row r="23">
          <cell r="H23">
            <v>0</v>
          </cell>
        </row>
      </sheetData>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mador"/>
      <sheetName val="Saldos"/>
      <sheetName val="Datos del Balance"/>
      <sheetName val="Bce Patrim"/>
      <sheetName val="EEPN"/>
      <sheetName val="Edo Rdos"/>
      <sheetName val="EOAF CRESUD"/>
      <sheetName val="PT EOAF CRESUD"/>
      <sheetName val="Nota 8"/>
      <sheetName val="ARM INF ADICIONAL"/>
      <sheetName val="ARMADO NOTA 9"/>
      <sheetName val="NOTA 9"/>
      <sheetName val="ANEXO A"/>
      <sheetName val="ANEXO B"/>
      <sheetName val="Anexo D"/>
      <sheetName val="Anexo C"/>
      <sheetName val="Anexo E"/>
      <sheetName val="Armado F"/>
      <sheetName val="Anexo F"/>
      <sheetName val="Anexo G"/>
      <sheetName val="Anexo H"/>
      <sheetName val="Indices"/>
    </sheetNames>
    <sheetDataSet>
      <sheetData sheetId="0" refreshError="1"/>
      <sheetData sheetId="1" refreshError="1"/>
      <sheetData sheetId="2" refreshError="1"/>
      <sheetData sheetId="3" refreshError="1">
        <row r="20">
          <cell r="C20">
            <v>119750711.852962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azil Summary"/>
      <sheetName val="Brazil by Sub-Region &amp; Type"/>
      <sheetName val="Brazil by platform &amp; Type"/>
      <sheetName val="Brazil by platform &amp; Type (2)"/>
      <sheetName val="format Brazil summary"/>
      <sheetName val="format Brazil by sub reg &amp; typ"/>
      <sheetName val="format Brazil plat&amp;type"/>
      <sheetName val="Dimension"/>
      <sheetName val="Data by box analysed"/>
      <sheetName val="Data by reporting unit analys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Asia Summary"/>
      <sheetName val="format summary"/>
      <sheetName val="Asia by sub Region &amp; Type"/>
      <sheetName val="format sub Region &amp; Type"/>
      <sheetName val="Asia by Paltform &amp; Type"/>
      <sheetName val="Format Asia by plat &amp; type"/>
      <sheetName val="G&amp;A Summary"/>
      <sheetName val="G&amp;A sum format"/>
      <sheetName val="G&amp;A "/>
      <sheetName val="format G&amp;A"/>
      <sheetName val="Currency analysis"/>
      <sheetName val="format Currency analysis"/>
      <sheetName val="Dimension"/>
      <sheetName val="Data by box analysed"/>
      <sheetName val="Data by reporting unit analysed"/>
      <sheetName val="Data by RU"/>
      <sheetName val="Data by RU local curren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ulo"/>
      <sheetName val="Saldos"/>
      <sheetName val="Cruce-Aging"/>
      <sheetName val="1211600001"/>
    </sheetNames>
    <sheetDataSet>
      <sheetData sheetId="0" refreshError="1"/>
      <sheetData sheetId="1"/>
      <sheetData sheetId="2"/>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 Summary"/>
      <sheetName val="format NA Summary"/>
      <sheetName val="NA by Sub-Region &amp; Type"/>
      <sheetName val="format NA SR &amp; Type"/>
      <sheetName val="NA by Platform &amp; Type"/>
      <sheetName val="Format NA Platform &amp; Type"/>
      <sheetName val="G&amp;A summary"/>
      <sheetName val="Format G&amp;A S"/>
      <sheetName val="Feuil4"/>
      <sheetName val="Feuil5"/>
      <sheetName val="G&amp;A Analysis"/>
      <sheetName val="format G&amp;A"/>
      <sheetName val="Dimension"/>
      <sheetName val="Data by box analysed"/>
      <sheetName val="Data by reporting unit analysed"/>
      <sheetName val="Data by R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5"/>
      <sheetName val="flujo"/>
      <sheetName val="Bal.Impositivo"/>
      <sheetName val="cuadro Revaluo"/>
      <sheetName val="Comparativo"/>
      <sheetName val="BCEGRAL"/>
      <sheetName val="EVP"/>
      <sheetName val="Anexo IV"/>
      <sheetName val="Hoja1"/>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erminación de calculos"/>
      <sheetName val="30-6-2006"/>
      <sheetName val="30-6-2007"/>
      <sheetName val="Overview"/>
      <sheetName val="Básico"/>
      <sheetName val="Consolidado"/>
      <sheetName val="Consolidado (2)"/>
      <sheetName val="Sheet2"/>
    </sheetNames>
    <sheetDataSet>
      <sheetData sheetId="0"/>
      <sheetData sheetId="1"/>
      <sheetData sheetId="2"/>
      <sheetData sheetId="3"/>
      <sheetData sheetId="4">
        <row r="3">
          <cell r="J3" t="str">
            <v>MET</v>
          </cell>
        </row>
        <row r="4">
          <cell r="J4">
            <v>38961</v>
          </cell>
        </row>
      </sheetData>
      <sheetData sheetId="5"/>
      <sheetData sheetId="6"/>
      <sheetData sheetId="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a"/>
      <sheetName val="Judicial"/>
      <sheetName val="Arreglo"/>
      <sheetName val="Cuadre"/>
      <sheetName val="INFCGC_Dic"/>
      <sheetName val="Altas"/>
      <sheetName val="Bajas"/>
      <sheetName val="Tablas"/>
      <sheetName val="Resumen"/>
      <sheetName val="Resumen Analistas"/>
    </sheetNames>
    <sheetDataSet>
      <sheetData sheetId="0"/>
      <sheetData sheetId="1"/>
      <sheetData sheetId="2"/>
      <sheetData sheetId="3" refreshError="1"/>
      <sheetData sheetId="4" refreshError="1"/>
      <sheetData sheetId="5"/>
      <sheetData sheetId="6"/>
      <sheetData sheetId="7" refreshError="1"/>
      <sheetData sheetId="8" refreshError="1"/>
      <sheetData sheetId="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ordenadas"/>
      <sheetName val="endereço MIC-27-03-2000"/>
      <sheetName val="endereço ERBs-27-03-2000"/>
      <sheetName val="cell"/>
      <sheetName val="auxiliar"/>
      <sheetName val="mcc000411"/>
      <sheetName val="mvc000411"/>
      <sheetName val="mdcc000411"/>
      <sheetName val="mdvc000411"/>
      <sheetName val="freq"/>
      <sheetName val="banda A"/>
      <sheetName val="PARAM-27-03-00 TIM"/>
      <sheetName val="Sercomtel-27.03.2000 TIM"/>
      <sheetName val="Sctl-canais-27.03.2000 TIM"/>
      <sheetName val="Emissão.a02.02.2000.wjo."/>
      <sheetName val="PARAM-15-06-00teste290600"/>
      <sheetName val="DVCC"/>
      <sheetName val="Sercomtel-15.06.2000"/>
      <sheetName val="Sctl-canais-27.03.2000"/>
      <sheetName val="Telepar-01.11.1999"/>
      <sheetName val="AUX"/>
      <sheetName val="DADOS  DA APF 02-02-2000"/>
      <sheetName val="cl000327"/>
      <sheetName val="MTCLP221299aaaa"/>
      <sheetName val="CUENTAS SAP"/>
      <sheetName val="Precio"/>
      <sheetName val="endereço_MIC-27-03-2000"/>
      <sheetName val="endereço_ERBs-27-03-2000"/>
      <sheetName val="banda_A"/>
      <sheetName val="PARAM-27-03-00_TIM"/>
      <sheetName val="Sercomtel-27_03_2000_TIM"/>
      <sheetName val="Sctl-canais-27_03_2000_TIM"/>
      <sheetName val="Emissão_a02_02_2000_wjo_"/>
      <sheetName val="Sercomtel-15_06_2000"/>
      <sheetName val="Sctl-canais-27_03_2000"/>
      <sheetName val="Telepar-01_11_1999"/>
      <sheetName val="DADOS__DA_APF_02-02-2000"/>
      <sheetName val="CUENTAS_SAP"/>
      <sheetName val="plan de cuentas PY"/>
      <sheetName val="Patrimonial"/>
      <sheetName val="endereço_MIC-27-03-20001"/>
      <sheetName val="endereço_ERBs-27-03-20001"/>
      <sheetName val="banda_A1"/>
      <sheetName val="PARAM-27-03-00_TIM1"/>
      <sheetName val="Sercomtel-27_03_2000_TIM1"/>
      <sheetName val="Sctl-canais-27_03_2000_TIM1"/>
      <sheetName val="Emissão_a02_02_2000_wjo_1"/>
      <sheetName val="Sercomtel-15_06_20001"/>
      <sheetName val="Sctl-canais-27_03_20001"/>
      <sheetName val="Telepar-01_11_19991"/>
      <sheetName val="DADOS__DA_APF_02-02-20001"/>
      <sheetName val="CUENTAS_SAP1"/>
      <sheetName val="plan_de_cuentas_PY"/>
      <sheetName val="endereço_MIC-27-03-20002"/>
      <sheetName val="endereço_ERBs-27-03-20002"/>
      <sheetName val="banda_A2"/>
      <sheetName val="PARAM-27-03-00_TIM2"/>
      <sheetName val="Sercomtel-27_03_2000_TIM2"/>
      <sheetName val="Sctl-canais-27_03_2000_TIM2"/>
      <sheetName val="Emissão_a02_02_2000_wjo_2"/>
      <sheetName val="Sercomtel-15_06_20002"/>
      <sheetName val="Sctl-canais-27_03_20002"/>
      <sheetName val="Telepar-01_11_19992"/>
      <sheetName val="DADOS__DA_APF_02-02-20002"/>
      <sheetName val="CUENTAS_SAP2"/>
      <sheetName val="plan_de_cuentas_PY1"/>
      <sheetName val="endereço_MIC-27-03-20003"/>
      <sheetName val="endereço_ERBs-27-03-20003"/>
      <sheetName val="banda_A3"/>
      <sheetName val="PARAM-27-03-00_TIM3"/>
      <sheetName val="Sercomtel-27_03_2000_TIM3"/>
      <sheetName val="Sctl-canais-27_03_2000_TIM3"/>
      <sheetName val="Emissão_a02_02_2000_wjo_3"/>
      <sheetName val="Sercomtel-15_06_20003"/>
      <sheetName val="Sctl-canais-27_03_20003"/>
      <sheetName val="Telepar-01_11_19993"/>
      <sheetName val="DADOS__DA_APF_02-02-20003"/>
      <sheetName val="CUENTAS_SAP3"/>
      <sheetName val="plan_de_cuentas_PY2"/>
      <sheetName val="endereço_MIC-27-03-20004"/>
      <sheetName val="endereço_ERBs-27-03-20004"/>
      <sheetName val="banda_A4"/>
      <sheetName val="PARAM-27-03-00_TIM4"/>
      <sheetName val="Sercomtel-27_03_2000_TIM4"/>
      <sheetName val="Sctl-canais-27_03_2000_TIM4"/>
      <sheetName val="Emissão_a02_02_2000_wjo_4"/>
      <sheetName val="Sercomtel-15_06_20004"/>
      <sheetName val="Sctl-canais-27_03_20004"/>
      <sheetName val="Telepar-01_11_19994"/>
      <sheetName val="DADOS__DA_APF_02-02-20004"/>
      <sheetName val="CUENTAS_SAP4"/>
      <sheetName val="plan_de_cuentas_PY3"/>
      <sheetName val="endereço_MIC-27-03-20005"/>
      <sheetName val="endereço_ERBs-27-03-20005"/>
      <sheetName val="banda_A5"/>
      <sheetName val="PARAM-27-03-00_TIM5"/>
      <sheetName val="Sercomtel-27_03_2000_TIM5"/>
      <sheetName val="Sctl-canais-27_03_2000_TIM5"/>
      <sheetName val="Emissão_a02_02_2000_wjo_5"/>
      <sheetName val="Sercomtel-15_06_20005"/>
      <sheetName val="Sctl-canais-27_03_20005"/>
      <sheetName val="Telepar-01_11_19995"/>
      <sheetName val="DADOS__DA_APF_02-02-20005"/>
      <sheetName val="CUENTAS_SAP5"/>
      <sheetName val="plan_de_cuentas_PY4"/>
      <sheetName val="endereço_MIC-27-03-20006"/>
      <sheetName val="endereço_ERBs-27-03-20006"/>
      <sheetName val="banda_A6"/>
      <sheetName val="PARAM-27-03-00_TIM6"/>
      <sheetName val="Sercomtel-27_03_2000_TIM6"/>
      <sheetName val="Sctl-canais-27_03_2000_TIM6"/>
      <sheetName val="Emissão_a02_02_2000_wjo_6"/>
      <sheetName val="Sercomtel-15_06_20006"/>
      <sheetName val="Sctl-canais-27_03_20006"/>
      <sheetName val="Telepar-01_11_19996"/>
      <sheetName val="DADOS__DA_APF_02-02-20006"/>
      <sheetName val="CUENTAS_SAP6"/>
      <sheetName val="plan_de_cuentas_PY5"/>
      <sheetName val="endereço_MIC-27-03-20007"/>
      <sheetName val="endereço_ERBs-27-03-20007"/>
      <sheetName val="banda_A7"/>
      <sheetName val="PARAM-27-03-00_TIM7"/>
      <sheetName val="Sercomtel-27_03_2000_TIM7"/>
      <sheetName val="Sctl-canais-27_03_2000_TIM7"/>
      <sheetName val="Emissão_a02_02_2000_wjo_7"/>
      <sheetName val="Sercomtel-15_06_20007"/>
      <sheetName val="Sctl-canais-27_03_20007"/>
      <sheetName val="Telepar-01_11_19997"/>
      <sheetName val="DADOS__DA_APF_02-02-20007"/>
      <sheetName val="CUENTAS_SAP7"/>
      <sheetName val="plan_de_cuentas_PY6"/>
      <sheetName val="endereço_MIC-27-03-20008"/>
      <sheetName val="endereço_ERBs-27-03-20008"/>
      <sheetName val="banda_A8"/>
      <sheetName val="PARAM-27-03-00_TIM8"/>
      <sheetName val="Sercomtel-27_03_2000_TIM8"/>
      <sheetName val="Sctl-canais-27_03_2000_TIM8"/>
      <sheetName val="Emissão_a02_02_2000_wjo_8"/>
      <sheetName val="Sercomtel-15_06_20008"/>
      <sheetName val="Sctl-canais-27_03_20008"/>
      <sheetName val="Telepar-01_11_19998"/>
      <sheetName val="DADOS__DA_APF_02-02-20008"/>
      <sheetName val="CUENTAS_SAP8"/>
      <sheetName val="plan_de_cuentas_PY7"/>
      <sheetName val="endereço_MIC-27-03-20009"/>
      <sheetName val="endereço_ERBs-27-03-20009"/>
      <sheetName val="banda_A9"/>
      <sheetName val="PARAM-27-03-00_TIM9"/>
      <sheetName val="Sercomtel-27_03_2000_TIM9"/>
      <sheetName val="Sctl-canais-27_03_2000_TIM9"/>
      <sheetName val="Emissão_a02_02_2000_wjo_9"/>
      <sheetName val="Sercomtel-15_06_20009"/>
      <sheetName val="Sctl-canais-27_03_20009"/>
      <sheetName val="Telepar-01_11_19999"/>
      <sheetName val="DADOS__DA_APF_02-02-20009"/>
      <sheetName val="CUENTAS_SAP9"/>
      <sheetName val="plan_de_cuentas_PY8"/>
      <sheetName val="endereço_MIC-27-03-200011"/>
      <sheetName val="endereço_ERBs-27-03-200011"/>
      <sheetName val="banda_A11"/>
      <sheetName val="PARAM-27-03-00_TIM11"/>
      <sheetName val="Sercomtel-27_03_2000_TIM11"/>
      <sheetName val="Sctl-canais-27_03_2000_TIM11"/>
      <sheetName val="Emissão_a02_02_2000_wjo_11"/>
      <sheetName val="Sercomtel-15_06_200011"/>
      <sheetName val="Sctl-canais-27_03_200011"/>
      <sheetName val="Telepar-01_11_199911"/>
      <sheetName val="DADOS__DA_APF_02-02-200011"/>
      <sheetName val="CUENTAS_SAP11"/>
      <sheetName val="plan_de_cuentas_PY10"/>
      <sheetName val="endereço_MIC-27-03-200010"/>
      <sheetName val="endereço_ERBs-27-03-200010"/>
      <sheetName val="banda_A10"/>
      <sheetName val="PARAM-27-03-00_TIM10"/>
      <sheetName val="Sercomtel-27_03_2000_TIM10"/>
      <sheetName val="Sctl-canais-27_03_2000_TIM10"/>
      <sheetName val="Emissão_a02_02_2000_wjo_10"/>
      <sheetName val="Sercomtel-15_06_200010"/>
      <sheetName val="Sctl-canais-27_03_200010"/>
      <sheetName val="Telepar-01_11_199910"/>
      <sheetName val="DADOS__DA_APF_02-02-200010"/>
      <sheetName val="CUENTAS_SAP10"/>
      <sheetName val="plan_de_cuentas_PY9"/>
    </sheetNames>
    <sheetDataSet>
      <sheetData sheetId="0"/>
      <sheetData sheetId="1"/>
      <sheetData sheetId="2"/>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langana"/>
      <sheetName val="ESTADO"/>
      <sheetName val="Adaptación p-20F"/>
      <sheetName val="EBITDA"/>
      <sheetName val="EBITDA(Vtas establecim.eoaf)"/>
      <sheetName val="elim interco"/>
      <sheetName val="eliminaciones vpp"/>
      <sheetName val="controles"/>
      <sheetName val="Datos del Balance"/>
      <sheetName val="Bce Resumido AIF"/>
      <sheetName val="Bce Patrim"/>
      <sheetName val="RDOS elim interco"/>
      <sheetName val="Edo Rdos"/>
      <sheetName val="EOAF"/>
      <sheetName val="Edo Rdos (cactus)"/>
      <sheetName val="nota numérica cactus"/>
      <sheetName val="nota numérica"/>
      <sheetName val="rt12 activos"/>
      <sheetName val="rt12 act 12-2004"/>
      <sheetName val="rt12 pasivos"/>
      <sheetName val="rtdo por acción"/>
      <sheetName val="info por segmento"/>
      <sheetName val="ANEXO A"/>
      <sheetName val="ANEXO B"/>
      <sheetName val="ANEXO C  cactus"/>
      <sheetName val="ANEXO C"/>
      <sheetName val="ANEXO E"/>
      <sheetName val="Anexo F cactus"/>
      <sheetName val="ANEXO G (cactus)"/>
      <sheetName val="ANEXO F"/>
      <sheetName val="ANEXO G"/>
      <sheetName val="ANEXO H"/>
      <sheetName val="Reseña cuadros"/>
      <sheetName val="Anexo H (Cactus)"/>
      <sheetName val="INDICES"/>
    </sheetNames>
    <sheetDataSet>
      <sheetData sheetId="0"/>
      <sheetData sheetId="1"/>
      <sheetData sheetId="2"/>
      <sheetData sheetId="3"/>
      <sheetData sheetId="4"/>
      <sheetData sheetId="5"/>
      <sheetData sheetId="6"/>
      <sheetData sheetId="7"/>
      <sheetData sheetId="8" refreshError="1">
        <row r="8">
          <cell r="B8">
            <v>38807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Costo venta "/>
      <sheetName val="Hoja1"/>
      <sheetName val="Hoja1 (7)"/>
    </sheetNames>
    <sheetDataSet>
      <sheetData sheetId="0"/>
      <sheetData sheetId="1"/>
      <sheetData sheetId="2" refreshError="1">
        <row r="2">
          <cell r="I2" t="str">
            <v/>
          </cell>
        </row>
        <row r="3">
          <cell r="I3" t="str">
            <v/>
          </cell>
        </row>
        <row r="4">
          <cell r="I4" t="str">
            <v/>
          </cell>
        </row>
        <row r="5">
          <cell r="I5" t="str">
            <v/>
          </cell>
        </row>
        <row r="6">
          <cell r="I6" t="str">
            <v/>
          </cell>
        </row>
        <row r="7">
          <cell r="I7" t="str">
            <v/>
          </cell>
        </row>
        <row r="8">
          <cell r="I8" t="str">
            <v>GL1500</v>
          </cell>
        </row>
        <row r="9">
          <cell r="I9" t="str">
            <v/>
          </cell>
        </row>
        <row r="10">
          <cell r="I10" t="str">
            <v/>
          </cell>
        </row>
        <row r="11">
          <cell r="I11" t="str">
            <v/>
          </cell>
        </row>
        <row r="12">
          <cell r="I12" t="str">
            <v/>
          </cell>
        </row>
        <row r="13">
          <cell r="I13" t="str">
            <v/>
          </cell>
        </row>
        <row r="14">
          <cell r="I14" t="str">
            <v/>
          </cell>
        </row>
        <row r="15">
          <cell r="I15" t="str">
            <v/>
          </cell>
        </row>
        <row r="16">
          <cell r="I16" t="str">
            <v/>
          </cell>
        </row>
        <row r="17">
          <cell r="I17" t="str">
            <v/>
          </cell>
        </row>
        <row r="18">
          <cell r="I18" t="str">
            <v/>
          </cell>
        </row>
        <row r="19">
          <cell r="I19" t="str">
            <v/>
          </cell>
        </row>
        <row r="20">
          <cell r="I20" t="str">
            <v/>
          </cell>
        </row>
        <row r="21">
          <cell r="I21" t="str">
            <v/>
          </cell>
        </row>
        <row r="22">
          <cell r="I22" t="str">
            <v/>
          </cell>
        </row>
        <row r="23">
          <cell r="I23" t="str">
            <v/>
          </cell>
        </row>
        <row r="24">
          <cell r="I24" t="str">
            <v/>
          </cell>
        </row>
      </sheetData>
      <sheetData sheetId="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INTRO"/>
      <sheetName val="ROLLOUT"/>
      <sheetName val="BSC2i ETSI"/>
      <sheetName val="BSC2i ANSI"/>
      <sheetName val="BSC2"/>
      <sheetName val="TCSM2"/>
      <sheetName val="OPTIONAL FEATURES, ETSI"/>
      <sheetName val="OPTIONAL FEATURES, ANSI"/>
      <sheetName val="DOC"/>
      <sheetName val="HW_UPGRADES"/>
      <sheetName val="DIMENSION"/>
      <sheetName val="SPARE"/>
      <sheetName val="GLP-DISCOUNT"/>
      <sheetName val="CURRENCY"/>
      <sheetName val="REVISION"/>
      <sheetName val="Module1"/>
      <sheetName val="GLP 2001"/>
      <sheetName val="Macro1"/>
      <sheetName val="Macro2"/>
      <sheetName val="Macro3"/>
      <sheetName val="Module2"/>
      <sheetName val="Module3"/>
      <sheetName val="Coordenadas"/>
      <sheetName val="BSC2i_ETSI"/>
      <sheetName val="BSC2i_ANSI"/>
      <sheetName val="OPTIONAL_FEATURES,_ETSI"/>
      <sheetName val="OPTIONAL_FEATURES,_ANSI"/>
      <sheetName val="GLP_2001"/>
      <sheetName val="DDJJ"/>
      <sheetName val="Remuneraciones"/>
      <sheetName val="PG Cs.Sociales"/>
      <sheetName val="plan de cuentas PY"/>
      <sheetName val="IPC"/>
      <sheetName val="BSC2i_ETSI1"/>
      <sheetName val="BSC2i_ANSI1"/>
      <sheetName val="OPTIONAL_FEATURES,_ETSI1"/>
      <sheetName val="OPTIONAL_FEATURES,_ANSI1"/>
      <sheetName val="GLP_20011"/>
      <sheetName val="PG_Cs_Sociales"/>
      <sheetName val="plan_de_cuentas_PY"/>
      <sheetName val="BSC2i_ETSI2"/>
      <sheetName val="BSC2i_ANSI2"/>
      <sheetName val="OPTIONAL_FEATURES,_ETSI2"/>
      <sheetName val="OPTIONAL_FEATURES,_ANSI2"/>
      <sheetName val="GLP_20012"/>
      <sheetName val="plan_de_cuentas_PY1"/>
      <sheetName val="PG_Cs_Sociales1"/>
      <sheetName val="BSC2i_ETSI3"/>
      <sheetName val="BSC2i_ANSI3"/>
      <sheetName val="OPTIONAL_FEATURES,_ETSI3"/>
      <sheetName val="OPTIONAL_FEATURES,_ANSI3"/>
      <sheetName val="GLP_20013"/>
      <sheetName val="plan_de_cuentas_PY2"/>
      <sheetName val="PG_Cs_Sociales2"/>
      <sheetName val="BSC2i_ETSI4"/>
      <sheetName val="BSC2i_ANSI4"/>
      <sheetName val="OPTIONAL_FEATURES,_ETSI4"/>
      <sheetName val="OPTIONAL_FEATURES,_ANSI4"/>
      <sheetName val="GLP_20014"/>
      <sheetName val="plan_de_cuentas_PY3"/>
      <sheetName val="PG_Cs_Sociales3"/>
      <sheetName val="BSC2i_ETSI5"/>
      <sheetName val="BSC2i_ANSI5"/>
      <sheetName val="OPTIONAL_FEATURES,_ETSI5"/>
      <sheetName val="OPTIONAL_FEATURES,_ANSI5"/>
      <sheetName val="GLP_20015"/>
      <sheetName val="plan_de_cuentas_PY4"/>
      <sheetName val="PG_Cs_Sociales4"/>
      <sheetName val="BSC2i_ETSI6"/>
      <sheetName val="BSC2i_ANSI6"/>
      <sheetName val="OPTIONAL_FEATURES,_ETSI6"/>
      <sheetName val="OPTIONAL_FEATURES,_ANSI6"/>
      <sheetName val="GLP_20016"/>
      <sheetName val="plan_de_cuentas_PY5"/>
      <sheetName val="PG_Cs_Sociales5"/>
      <sheetName val="BSC2i_ETSI7"/>
      <sheetName val="BSC2i_ANSI7"/>
      <sheetName val="OPTIONAL_FEATURES,_ETSI7"/>
      <sheetName val="OPTIONAL_FEATURES,_ANSI7"/>
      <sheetName val="GLP_20017"/>
      <sheetName val="plan_de_cuentas_PY6"/>
      <sheetName val="PG_Cs_Sociales6"/>
      <sheetName val="BSC2i_ETSI8"/>
      <sheetName val="BSC2i_ANSI8"/>
      <sheetName val="OPTIONAL_FEATURES,_ETSI8"/>
      <sheetName val="OPTIONAL_FEATURES,_ANSI8"/>
      <sheetName val="GLP_20018"/>
      <sheetName val="plan_de_cuentas_PY7"/>
      <sheetName val="PG_Cs_Sociales7"/>
      <sheetName val="BSC2i_ETSI9"/>
      <sheetName val="BSC2i_ANSI9"/>
      <sheetName val="OPTIONAL_FEATURES,_ETSI9"/>
      <sheetName val="OPTIONAL_FEATURES,_ANSI9"/>
      <sheetName val="GLP_20019"/>
      <sheetName val="plan_de_cuentas_PY8"/>
      <sheetName val="PG_Cs_Sociales8"/>
      <sheetName val="BSC2i_ETSI11"/>
      <sheetName val="BSC2i_ANSI11"/>
      <sheetName val="OPTIONAL_FEATURES,_ETSI11"/>
      <sheetName val="OPTIONAL_FEATURES,_ANSI11"/>
      <sheetName val="GLP_200111"/>
      <sheetName val="plan_de_cuentas_PY10"/>
      <sheetName val="PG_Cs_Sociales10"/>
      <sheetName val="BSC2i_ETSI10"/>
      <sheetName val="BSC2i_ANSI10"/>
      <sheetName val="OPTIONAL_FEATURES,_ETSI10"/>
      <sheetName val="OPTIONAL_FEATURES,_ANSI10"/>
      <sheetName val="GLP_200110"/>
      <sheetName val="plan_de_cuentas_PY9"/>
      <sheetName val="PG_Cs_Sociales9"/>
      <sheetName val="data"/>
      <sheetName val="Plan1"/>
    </sheetNames>
    <sheetDataSet>
      <sheetData sheetId="0">
        <row r="1">
          <cell r="E1" t="str">
            <v>EUR</v>
          </cell>
        </row>
      </sheetData>
      <sheetData sheetId="1">
        <row r="7">
          <cell r="A7">
            <v>1000074</v>
          </cell>
        </row>
      </sheetData>
      <sheetData sheetId="2">
        <row r="5">
          <cell r="E5">
            <v>0</v>
          </cell>
        </row>
      </sheetData>
      <sheetData sheetId="3"/>
      <sheetData sheetId="4"/>
      <sheetData sheetId="5"/>
      <sheetData sheetId="6"/>
      <sheetData sheetId="7"/>
      <sheetData sheetId="8"/>
      <sheetData sheetId="9"/>
      <sheetData sheetId="10"/>
      <sheetData sheetId="11"/>
      <sheetData sheetId="12"/>
      <sheetData sheetId="13" refreshError="1">
        <row r="5">
          <cell r="E5">
            <v>0</v>
          </cell>
        </row>
      </sheetData>
      <sheetData sheetId="14" refreshError="1">
        <row r="1">
          <cell r="E1" t="str">
            <v>EUR</v>
          </cell>
        </row>
      </sheetData>
      <sheetData sheetId="15"/>
      <sheetData sheetId="16"/>
      <sheetData sheetId="17" refreshError="1">
        <row r="1">
          <cell r="E1" t="str">
            <v>EUR</v>
          </cell>
        </row>
        <row r="7">
          <cell r="A7">
            <v>1000074</v>
          </cell>
          <cell r="B7" t="str">
            <v>128 TRX Large Functionality</v>
          </cell>
          <cell r="C7">
            <v>330483.27</v>
          </cell>
        </row>
        <row r="8">
          <cell r="A8">
            <v>1000093</v>
          </cell>
          <cell r="B8" t="str">
            <v>16 TRX Basic Functionality</v>
          </cell>
          <cell r="C8">
            <v>25293.71</v>
          </cell>
        </row>
        <row r="9">
          <cell r="A9">
            <v>1000110</v>
          </cell>
          <cell r="B9" t="str">
            <v>Upgrade</v>
          </cell>
          <cell r="C9">
            <v>7238.01</v>
          </cell>
        </row>
        <row r="10">
          <cell r="A10">
            <v>1000111</v>
          </cell>
          <cell r="B10" t="str">
            <v>Upgrade</v>
          </cell>
          <cell r="C10">
            <v>21125.1</v>
          </cell>
        </row>
        <row r="11">
          <cell r="A11">
            <v>1000115</v>
          </cell>
          <cell r="B11" t="str">
            <v>Upgrade</v>
          </cell>
          <cell r="C11">
            <v>21125.1</v>
          </cell>
        </row>
        <row r="12">
          <cell r="A12">
            <v>1000116</v>
          </cell>
          <cell r="B12" t="str">
            <v>High Capacity Common Units for BSCi</v>
          </cell>
          <cell r="C12">
            <v>28664.66</v>
          </cell>
        </row>
        <row r="13">
          <cell r="A13">
            <v>1000118</v>
          </cell>
          <cell r="B13" t="str">
            <v>Upgrade</v>
          </cell>
          <cell r="C13">
            <v>7238.01</v>
          </cell>
        </row>
        <row r="14">
          <cell r="A14">
            <v>1000119</v>
          </cell>
          <cell r="B14" t="str">
            <v>Upgrade</v>
          </cell>
          <cell r="C14">
            <v>7238.01</v>
          </cell>
        </row>
        <row r="15">
          <cell r="A15">
            <v>1000120</v>
          </cell>
          <cell r="B15" t="str">
            <v>High Capacity Common Units for BSCi</v>
          </cell>
          <cell r="C15">
            <v>28664.66</v>
          </cell>
        </row>
        <row r="16">
          <cell r="A16">
            <v>1000192</v>
          </cell>
          <cell r="B16" t="str">
            <v>BSC2i 64 TRX Basic Functionality</v>
          </cell>
          <cell r="C16">
            <v>84578.25</v>
          </cell>
        </row>
        <row r="17">
          <cell r="A17">
            <v>1000193</v>
          </cell>
          <cell r="B17" t="str">
            <v>BSCi/2i 128 TRX Basic High Capacity Functionality</v>
          </cell>
          <cell r="C17">
            <v>169156.38</v>
          </cell>
        </row>
        <row r="18">
          <cell r="A18">
            <v>1000800</v>
          </cell>
          <cell r="B18" t="str">
            <v>NMS Link G.703</v>
          </cell>
          <cell r="C18">
            <v>1660.88</v>
          </cell>
        </row>
        <row r="19">
          <cell r="A19">
            <v>1000805</v>
          </cell>
          <cell r="B19" t="str">
            <v>NMS Link G.703 BSC2A</v>
          </cell>
          <cell r="C19">
            <v>1660.88</v>
          </cell>
        </row>
        <row r="20">
          <cell r="A20">
            <v>1000850</v>
          </cell>
          <cell r="B20" t="str">
            <v>NMS Link X.21</v>
          </cell>
          <cell r="C20">
            <v>826.54</v>
          </cell>
        </row>
        <row r="21">
          <cell r="A21">
            <v>1000860</v>
          </cell>
          <cell r="B21" t="str">
            <v>NMS Link X.24</v>
          </cell>
          <cell r="C21">
            <v>826.54</v>
          </cell>
        </row>
        <row r="22">
          <cell r="A22">
            <v>1000870</v>
          </cell>
          <cell r="B22" t="str">
            <v>NMS Link V.35</v>
          </cell>
          <cell r="C22">
            <v>826.54</v>
          </cell>
        </row>
        <row r="23">
          <cell r="A23">
            <v>1000880</v>
          </cell>
          <cell r="B23" t="str">
            <v>NMS Link COCEN</v>
          </cell>
          <cell r="C23">
            <v>1579.5</v>
          </cell>
        </row>
        <row r="24">
          <cell r="A24">
            <v>1000885</v>
          </cell>
          <cell r="B24" t="str">
            <v>NMS Link G.703</v>
          </cell>
          <cell r="C24">
            <v>4504.2700000000004</v>
          </cell>
        </row>
        <row r="25">
          <cell r="A25">
            <v>1000886</v>
          </cell>
          <cell r="B25" t="str">
            <v>NMS Link G.703</v>
          </cell>
          <cell r="C25">
            <v>4504.2700000000004</v>
          </cell>
        </row>
        <row r="26">
          <cell r="A26">
            <v>1000900</v>
          </cell>
          <cell r="B26" t="str">
            <v>Alarm Lamp Panel and  cable CYK 20m</v>
          </cell>
          <cell r="C26">
            <v>917.02</v>
          </cell>
        </row>
        <row r="27">
          <cell r="A27">
            <v>1000906</v>
          </cell>
          <cell r="B27" t="str">
            <v>Adapter for CCITT no 7</v>
          </cell>
          <cell r="C27">
            <v>1660.88</v>
          </cell>
        </row>
        <row r="28">
          <cell r="A28">
            <v>1000910</v>
          </cell>
          <cell r="B28" t="str">
            <v>Alarm Lamp Panel and  cable CYK 30m</v>
          </cell>
          <cell r="C28">
            <v>917.02</v>
          </cell>
        </row>
        <row r="29">
          <cell r="A29">
            <v>1000920</v>
          </cell>
          <cell r="B29" t="str">
            <v>Alarm Lamp Panel and  cable CYK 40m</v>
          </cell>
          <cell r="C29">
            <v>917.02</v>
          </cell>
        </row>
        <row r="30">
          <cell r="A30">
            <v>1000930</v>
          </cell>
          <cell r="B30" t="str">
            <v>Alarm Lamp Panel and  cable CYK 50m</v>
          </cell>
          <cell r="C30">
            <v>917.02</v>
          </cell>
        </row>
        <row r="31">
          <cell r="A31">
            <v>1000936</v>
          </cell>
          <cell r="B31" t="str">
            <v>Line Printer</v>
          </cell>
          <cell r="C31">
            <v>1093.17</v>
          </cell>
        </row>
        <row r="32">
          <cell r="A32">
            <v>1000942</v>
          </cell>
          <cell r="B32" t="str">
            <v>Display Controller</v>
          </cell>
          <cell r="C32">
            <v>1093.17</v>
          </cell>
        </row>
        <row r="33">
          <cell r="A33">
            <v>1000963</v>
          </cell>
          <cell r="B33" t="str">
            <v>DAT Recorder to SD3C-S</v>
          </cell>
          <cell r="C33">
            <v>2301.2600000000002</v>
          </cell>
        </row>
        <row r="34">
          <cell r="A34">
            <v>1001002</v>
          </cell>
          <cell r="B34" t="str">
            <v>DAT12G</v>
          </cell>
          <cell r="C34">
            <v>2301.2600000000002</v>
          </cell>
        </row>
        <row r="35">
          <cell r="A35">
            <v>1001003</v>
          </cell>
          <cell r="B35" t="str">
            <v>DAT12G</v>
          </cell>
          <cell r="C35">
            <v>2301.2600000000002</v>
          </cell>
        </row>
        <row r="36">
          <cell r="A36">
            <v>2000011</v>
          </cell>
          <cell r="B36" t="str">
            <v>BSC2E/A Extra Cartridge (ET5C 4)</v>
          </cell>
          <cell r="C36">
            <v>1433.64</v>
          </cell>
        </row>
        <row r="37">
          <cell r="A37">
            <v>2000030</v>
          </cell>
          <cell r="B37" t="str">
            <v>BSC2E/A Extra Cartridge (ET5C 4)</v>
          </cell>
          <cell r="C37">
            <v>1433.64</v>
          </cell>
        </row>
        <row r="38">
          <cell r="A38">
            <v>2000031</v>
          </cell>
          <cell r="B38" t="str">
            <v>BSC2E/A Extra Cartridge (ET5C 5-6)</v>
          </cell>
          <cell r="C38">
            <v>2867.28</v>
          </cell>
        </row>
        <row r="39">
          <cell r="A39">
            <v>2000032</v>
          </cell>
          <cell r="B39" t="str">
            <v>BSC2E/A Extra Cartridge (ET5C 7-8)</v>
          </cell>
          <cell r="C39">
            <v>2867.28</v>
          </cell>
        </row>
        <row r="40">
          <cell r="A40">
            <v>2000035</v>
          </cell>
          <cell r="B40" t="str">
            <v>NEBS3 Kit for BSC2i, ANSI (two racks)</v>
          </cell>
          <cell r="C40">
            <v>12200.899814999997</v>
          </cell>
        </row>
        <row r="41">
          <cell r="A41">
            <v>2000040</v>
          </cell>
          <cell r="B41" t="str">
            <v>GSWB Upgrade for BSC</v>
          </cell>
          <cell r="C41">
            <v>11675.17</v>
          </cell>
        </row>
        <row r="42">
          <cell r="A42">
            <v>2000041</v>
          </cell>
          <cell r="B42" t="str">
            <v>GSWB Upgrade for BSC2</v>
          </cell>
          <cell r="C42">
            <v>11675.17</v>
          </cell>
        </row>
        <row r="43">
          <cell r="A43">
            <v>2000044</v>
          </cell>
          <cell r="B43" t="str">
            <v>CP4HL Upgrade</v>
          </cell>
          <cell r="C43">
            <v>5947.11</v>
          </cell>
        </row>
        <row r="44">
          <cell r="A44">
            <v>2000045</v>
          </cell>
          <cell r="B44" t="str">
            <v>GSWB Upgrade for BSCi</v>
          </cell>
          <cell r="C44">
            <v>11675.17</v>
          </cell>
        </row>
        <row r="45">
          <cell r="A45">
            <v>2000046</v>
          </cell>
          <cell r="B45" t="str">
            <v>Commission kit for BSCi/BSC2E  CP4HL</v>
          </cell>
          <cell r="C45">
            <v>19940.310000000001</v>
          </cell>
        </row>
        <row r="46">
          <cell r="A46">
            <v>2000047</v>
          </cell>
          <cell r="B46" t="str">
            <v>GSWB Upgrade from GSW to GSWB</v>
          </cell>
          <cell r="C46">
            <v>11675.17</v>
          </cell>
        </row>
        <row r="47">
          <cell r="A47">
            <v>2000048</v>
          </cell>
          <cell r="B47" t="str">
            <v>GSWB Extension from 128 to 192 PCMs</v>
          </cell>
          <cell r="C47">
            <v>6274.84</v>
          </cell>
        </row>
        <row r="48">
          <cell r="A48">
            <v>2000051</v>
          </cell>
          <cell r="B48" t="str">
            <v>GSWB Upgrade from GSW to GSWB</v>
          </cell>
          <cell r="C48">
            <v>11675.17</v>
          </cell>
        </row>
        <row r="49">
          <cell r="A49">
            <v>2000052</v>
          </cell>
          <cell r="B49" t="str">
            <v>GSWB Extension from 128 to 192 PCMs</v>
          </cell>
          <cell r="C49">
            <v>6274.84</v>
          </cell>
        </row>
        <row r="50">
          <cell r="A50">
            <v>2000053</v>
          </cell>
          <cell r="B50" t="str">
            <v>GSWB Upgrade for BSCi</v>
          </cell>
          <cell r="C50">
            <v>11675.17</v>
          </cell>
        </row>
        <row r="51">
          <cell r="A51">
            <v>2000068</v>
          </cell>
          <cell r="B51" t="str">
            <v>BCSU 16TRX Etsi</v>
          </cell>
          <cell r="C51">
            <v>12039.17</v>
          </cell>
        </row>
        <row r="52">
          <cell r="A52">
            <v>2000069</v>
          </cell>
          <cell r="B52" t="str">
            <v>BCSU 16 TRX BSC2A</v>
          </cell>
          <cell r="C52">
            <v>12039.17</v>
          </cell>
        </row>
        <row r="53">
          <cell r="A53">
            <v>2000070</v>
          </cell>
          <cell r="B53" t="str">
            <v>Exchange Terminal for BSC2A</v>
          </cell>
          <cell r="C53">
            <v>1104</v>
          </cell>
        </row>
        <row r="54">
          <cell r="A54">
            <v>2000071</v>
          </cell>
          <cell r="B54" t="str">
            <v>BCSU 64TRX Etsi</v>
          </cell>
          <cell r="C54">
            <v>21081.96</v>
          </cell>
        </row>
        <row r="55">
          <cell r="A55">
            <v>2000072</v>
          </cell>
          <cell r="B55" t="str">
            <v>BCSU 64TRX Ansi</v>
          </cell>
          <cell r="C55">
            <v>21081.96</v>
          </cell>
        </row>
        <row r="56">
          <cell r="A56">
            <v>2000073</v>
          </cell>
          <cell r="B56" t="str">
            <v>BCSU (GPRS) 16TRX  Etsi</v>
          </cell>
          <cell r="C56">
            <v>17706.18</v>
          </cell>
        </row>
        <row r="57">
          <cell r="A57">
            <v>2000075</v>
          </cell>
          <cell r="B57" t="str">
            <v>BCSU (GPRS) 16TRX  Ansi</v>
          </cell>
          <cell r="C57">
            <v>17706.18</v>
          </cell>
        </row>
        <row r="58">
          <cell r="A58">
            <v>2000076</v>
          </cell>
          <cell r="B58" t="str">
            <v>BCSU 64TRX  Ansi</v>
          </cell>
          <cell r="C58">
            <v>21081.96</v>
          </cell>
        </row>
        <row r="59">
          <cell r="A59">
            <v>2000077</v>
          </cell>
          <cell r="B59" t="str">
            <v>BCSU (GPRS) 64TRX Ansi</v>
          </cell>
          <cell r="C59">
            <v>26748.98</v>
          </cell>
        </row>
        <row r="60">
          <cell r="A60">
            <v>2000078</v>
          </cell>
          <cell r="B60" t="str">
            <v>BCSU (GPRS) 64TRX Etsi</v>
          </cell>
          <cell r="C60">
            <v>26748.98</v>
          </cell>
        </row>
        <row r="61">
          <cell r="A61">
            <v>2000079</v>
          </cell>
          <cell r="B61" t="str">
            <v>Upgrade</v>
          </cell>
          <cell r="C61">
            <v>21125.1</v>
          </cell>
        </row>
        <row r="62">
          <cell r="A62">
            <v>2000082</v>
          </cell>
          <cell r="B62" t="str">
            <v>High Capacity Upgrade</v>
          </cell>
          <cell r="C62">
            <v>21125.1</v>
          </cell>
        </row>
        <row r="63">
          <cell r="A63">
            <v>2000084</v>
          </cell>
          <cell r="B63" t="str">
            <v>High Capacity Upgrade</v>
          </cell>
          <cell r="C63">
            <v>21125.1</v>
          </cell>
        </row>
        <row r="64">
          <cell r="A64">
            <v>2000085</v>
          </cell>
          <cell r="B64" t="str">
            <v>High Capacity Upgrade if SMLC included;BCSU</v>
          </cell>
          <cell r="C64">
            <v>19958.099999999999</v>
          </cell>
        </row>
        <row r="65">
          <cell r="A65">
            <v>2000109</v>
          </cell>
          <cell r="B65" t="str">
            <v>Rack 1 BCBE</v>
          </cell>
          <cell r="C65">
            <v>69590.820000000007</v>
          </cell>
        </row>
        <row r="66">
          <cell r="A66">
            <v>2000116</v>
          </cell>
          <cell r="B66" t="str">
            <v>Rack 2 BCEE</v>
          </cell>
          <cell r="C66">
            <v>19001.97</v>
          </cell>
        </row>
        <row r="67">
          <cell r="A67">
            <v>2000151</v>
          </cell>
          <cell r="B67" t="str">
            <v>Sym.Exchange Terminal for Etsi BSC</v>
          </cell>
          <cell r="C67">
            <v>1104</v>
          </cell>
        </row>
        <row r="68">
          <cell r="A68">
            <v>2000161</v>
          </cell>
          <cell r="B68" t="str">
            <v>Coax.Exchange Terminal for Etsi BSC</v>
          </cell>
          <cell r="C68">
            <v>1104</v>
          </cell>
        </row>
        <row r="69">
          <cell r="A69">
            <v>2000165</v>
          </cell>
          <cell r="B69" t="str">
            <v>CL1TG Default</v>
          </cell>
          <cell r="C69">
            <v>2400.06</v>
          </cell>
        </row>
        <row r="70">
          <cell r="A70">
            <v>2000166</v>
          </cell>
          <cell r="B70" t="str">
            <v>CL3TG  Optional</v>
          </cell>
          <cell r="C70">
            <v>3916.38</v>
          </cell>
        </row>
        <row r="71">
          <cell r="A71">
            <v>2000168</v>
          </cell>
          <cell r="B71" t="str">
            <v>PCU Packet Control Unit Upgrade kit</v>
          </cell>
          <cell r="C71">
            <v>5667.01</v>
          </cell>
        </row>
        <row r="72">
          <cell r="A72">
            <v>2000171</v>
          </cell>
          <cell r="B72" t="str">
            <v>Winchester for Spare use</v>
          </cell>
          <cell r="C72">
            <v>1441.96</v>
          </cell>
        </row>
        <row r="73">
          <cell r="A73">
            <v>2000172</v>
          </cell>
          <cell r="B73" t="str">
            <v>Winchester Upgrade to WDDC</v>
          </cell>
          <cell r="C73">
            <v>2883.92</v>
          </cell>
        </row>
        <row r="74">
          <cell r="A74">
            <v>2000173</v>
          </cell>
          <cell r="B74" t="str">
            <v>Winchester Upgrade to 3D3C-S</v>
          </cell>
          <cell r="C74">
            <v>2883.92</v>
          </cell>
        </row>
        <row r="75">
          <cell r="A75">
            <v>2000174</v>
          </cell>
          <cell r="B75" t="str">
            <v>Winchester Upgrade to BSC2i</v>
          </cell>
          <cell r="C75">
            <v>2883.92</v>
          </cell>
        </row>
        <row r="76">
          <cell r="A76">
            <v>2000181</v>
          </cell>
          <cell r="B76" t="str">
            <v>Cabling Conduit if Raised Floor BSC2 TCSM2</v>
          </cell>
          <cell r="C76">
            <v>739.18</v>
          </cell>
        </row>
        <row r="77">
          <cell r="A77">
            <v>2000182</v>
          </cell>
          <cell r="B77" t="str">
            <v>Cabling Rack if Raised Floor  BSC2 TCSM2</v>
          </cell>
          <cell r="C77">
            <v>2133.9499999999998</v>
          </cell>
        </row>
        <row r="78">
          <cell r="A78">
            <v>2000212</v>
          </cell>
          <cell r="B78" t="str">
            <v>Rack1 BCBE Etsi</v>
          </cell>
          <cell r="C78">
            <v>86634.69</v>
          </cell>
        </row>
        <row r="79">
          <cell r="A79">
            <v>2000213</v>
          </cell>
          <cell r="B79" t="str">
            <v>Rack2 BCEE</v>
          </cell>
          <cell r="C79">
            <v>20108.27</v>
          </cell>
        </row>
        <row r="80">
          <cell r="A80">
            <v>2000214</v>
          </cell>
          <cell r="B80" t="str">
            <v>Rack 1 BCBE</v>
          </cell>
          <cell r="C80">
            <v>69590.820000000007</v>
          </cell>
        </row>
        <row r="81">
          <cell r="A81">
            <v>2000215</v>
          </cell>
          <cell r="B81" t="str">
            <v>Rack1 BCBE  Ansi</v>
          </cell>
          <cell r="C81">
            <v>86634.69</v>
          </cell>
        </row>
        <row r="82">
          <cell r="A82">
            <v>2000216</v>
          </cell>
          <cell r="B82" t="str">
            <v>Rack 1 BCBE</v>
          </cell>
          <cell r="C82">
            <v>69590.820000000007</v>
          </cell>
        </row>
        <row r="83">
          <cell r="A83">
            <v>2000217</v>
          </cell>
          <cell r="B83" t="str">
            <v>Rack 1 BCBE</v>
          </cell>
          <cell r="C83">
            <v>69590.820000000007</v>
          </cell>
        </row>
        <row r="84">
          <cell r="A84">
            <v>2000218</v>
          </cell>
          <cell r="B84" t="str">
            <v>Rack 1 (GPRS) BCBE</v>
          </cell>
          <cell r="C84">
            <v>81095.3</v>
          </cell>
        </row>
        <row r="85">
          <cell r="A85">
            <v>2000219</v>
          </cell>
          <cell r="B85" t="str">
            <v>Rack1 BCBE  Ansi</v>
          </cell>
          <cell r="C85">
            <v>86634.69</v>
          </cell>
        </row>
        <row r="86">
          <cell r="A86">
            <v>2000220</v>
          </cell>
          <cell r="B86" t="str">
            <v>Rack1 (GPRS) BCBE</v>
          </cell>
          <cell r="C86">
            <v>92301.7</v>
          </cell>
        </row>
        <row r="87">
          <cell r="A87">
            <v>2000221</v>
          </cell>
          <cell r="B87" t="str">
            <v>Rack 1 (GPRS) BCBE</v>
          </cell>
          <cell r="C87">
            <v>81095.3</v>
          </cell>
        </row>
        <row r="88">
          <cell r="A88">
            <v>2000222</v>
          </cell>
          <cell r="B88" t="str">
            <v>Rack1 (GPRS) BCBE</v>
          </cell>
          <cell r="C88">
            <v>92301.7</v>
          </cell>
        </row>
        <row r="89">
          <cell r="A89">
            <v>2000226</v>
          </cell>
          <cell r="B89" t="str">
            <v>PCU Upgrade kit for GPRS/EDGE</v>
          </cell>
          <cell r="C89">
            <v>5667.01</v>
          </cell>
        </row>
        <row r="90">
          <cell r="A90">
            <v>2000227</v>
          </cell>
          <cell r="B90" t="str">
            <v>GSWB Extension from 192 to 256 PCMs</v>
          </cell>
          <cell r="C90">
            <v>6274.84</v>
          </cell>
        </row>
        <row r="91">
          <cell r="A91">
            <v>2000228</v>
          </cell>
          <cell r="B91" t="str">
            <v>GPRS GSM BSS Functionality per PCU (24*64kbps)ANSI</v>
          </cell>
          <cell r="C91">
            <v>15600</v>
          </cell>
        </row>
        <row r="92">
          <cell r="A92">
            <v>2001000</v>
          </cell>
          <cell r="B92" t="str">
            <v>BSC S9+ NED CD ETSI 10 CD inc. Licence</v>
          </cell>
          <cell r="C92">
            <v>3279.64</v>
          </cell>
        </row>
        <row r="93">
          <cell r="A93">
            <v>2001100</v>
          </cell>
          <cell r="B93" t="str">
            <v>BSC S9+ NED CD ETSI 1 CD Media only</v>
          </cell>
          <cell r="C93">
            <v>819.91</v>
          </cell>
        </row>
        <row r="94">
          <cell r="A94">
            <v>2001110</v>
          </cell>
          <cell r="B94" t="str">
            <v>TCSM S9+ NED CD ETSI 10 CD inc. Licence</v>
          </cell>
          <cell r="C94">
            <v>1093.17</v>
          </cell>
        </row>
        <row r="95">
          <cell r="A95">
            <v>2001120</v>
          </cell>
          <cell r="B95" t="str">
            <v>TCSM S9+ NED CD ETSI 1 CD Media only</v>
          </cell>
          <cell r="C95">
            <v>273.26</v>
          </cell>
        </row>
        <row r="96">
          <cell r="A96">
            <v>2001130</v>
          </cell>
          <cell r="B96" t="str">
            <v>BSC S9+ NED CD ANSI 10 CD inc. Licence</v>
          </cell>
          <cell r="C96">
            <v>3279.64</v>
          </cell>
        </row>
        <row r="97">
          <cell r="A97">
            <v>2001140</v>
          </cell>
          <cell r="B97" t="str">
            <v>BSC S9+ NED CD ANSI 1 CD Media only</v>
          </cell>
          <cell r="C97">
            <v>819.91</v>
          </cell>
        </row>
        <row r="98">
          <cell r="A98">
            <v>2001150</v>
          </cell>
          <cell r="B98" t="str">
            <v>TCSM S9+ NED CD ANSI 10 CD inc. Licence</v>
          </cell>
          <cell r="C98">
            <v>1093.17</v>
          </cell>
        </row>
        <row r="99">
          <cell r="A99">
            <v>2001160</v>
          </cell>
          <cell r="B99" t="str">
            <v>TCSM S9+ NED CD ANSI 1 CD Media only</v>
          </cell>
          <cell r="C99">
            <v>273.26</v>
          </cell>
        </row>
        <row r="100">
          <cell r="A100">
            <v>2001250</v>
          </cell>
          <cell r="B100" t="str">
            <v>BSC S9+ ETSI Documentation Paper Update</v>
          </cell>
          <cell r="C100">
            <v>6559.8</v>
          </cell>
        </row>
        <row r="101">
          <cell r="A101">
            <v>2001260</v>
          </cell>
          <cell r="B101" t="str">
            <v>TCSM2 S9+ ETSI Documentation Paper Update</v>
          </cell>
          <cell r="C101">
            <v>1311.7</v>
          </cell>
        </row>
        <row r="102">
          <cell r="A102">
            <v>2001270</v>
          </cell>
          <cell r="B102" t="str">
            <v>BSC S9+ ANSI Documentation Paper Update</v>
          </cell>
          <cell r="C102">
            <v>6559.8</v>
          </cell>
        </row>
        <row r="103">
          <cell r="A103">
            <v>2001280</v>
          </cell>
          <cell r="B103" t="str">
            <v>TCSM2 S9+ ANSI Documentation Pape Update</v>
          </cell>
          <cell r="C103">
            <v>1311.7</v>
          </cell>
        </row>
        <row r="104">
          <cell r="A104">
            <v>2002530</v>
          </cell>
          <cell r="B104" t="str">
            <v>BSC_TCSM S10 NED Documentation</v>
          </cell>
          <cell r="C104">
            <v>4373.2</v>
          </cell>
        </row>
        <row r="105">
          <cell r="A105">
            <v>2003105</v>
          </cell>
          <cell r="B105" t="str">
            <v>Memory Upgrade MM32M-S</v>
          </cell>
          <cell r="C105">
            <v>514.79999999999995</v>
          </cell>
        </row>
        <row r="106">
          <cell r="A106">
            <v>2003106</v>
          </cell>
          <cell r="B106" t="str">
            <v>Memory Upgrade MS64M</v>
          </cell>
          <cell r="C106">
            <v>97.8</v>
          </cell>
        </row>
        <row r="107">
          <cell r="A107">
            <v>2003107</v>
          </cell>
          <cell r="B107" t="str">
            <v>Memory Upgrade MS128M</v>
          </cell>
          <cell r="C107">
            <v>197.5</v>
          </cell>
        </row>
        <row r="108">
          <cell r="A108">
            <v>2003112</v>
          </cell>
          <cell r="B108" t="str">
            <v>NMS Link G.703 BSC2A</v>
          </cell>
          <cell r="C108">
            <v>4504.2660000000005</v>
          </cell>
        </row>
        <row r="109">
          <cell r="A109">
            <v>2003115</v>
          </cell>
          <cell r="B109" t="str">
            <v>High Capacity Common Units for BSC2i</v>
          </cell>
          <cell r="C109">
            <v>28664.66</v>
          </cell>
        </row>
        <row r="110">
          <cell r="A110">
            <v>2003118</v>
          </cell>
          <cell r="B110" t="str">
            <v>Alarm Lamp Panel and  cable CYL 35m</v>
          </cell>
          <cell r="C110">
            <v>917.02</v>
          </cell>
        </row>
        <row r="111">
          <cell r="A111">
            <v>2003119</v>
          </cell>
          <cell r="B111" t="str">
            <v>GPRS GSM BSS Functionality per PCU (31*64kbps)ETSI</v>
          </cell>
          <cell r="C111">
            <v>19500</v>
          </cell>
        </row>
        <row r="112">
          <cell r="A112">
            <v>2003120</v>
          </cell>
          <cell r="B112" t="str">
            <v>GPRS Interface Functionality</v>
          </cell>
          <cell r="C112">
            <v>4810</v>
          </cell>
        </row>
        <row r="113">
          <cell r="A113">
            <v>2003137</v>
          </cell>
          <cell r="B113" t="str">
            <v>BCSU 64TRX  Ansi</v>
          </cell>
          <cell r="C113">
            <v>21081.96</v>
          </cell>
        </row>
        <row r="114">
          <cell r="A114">
            <v>2003138</v>
          </cell>
          <cell r="B114" t="str">
            <v>BCSU 64TRX  Ansi  GPRS</v>
          </cell>
          <cell r="C114">
            <v>26748.98</v>
          </cell>
        </row>
        <row r="115">
          <cell r="A115">
            <v>2003139</v>
          </cell>
          <cell r="B115" t="str">
            <v>BCSU 64TRX  Ansi EDGE</v>
          </cell>
          <cell r="C115">
            <v>32415.99</v>
          </cell>
        </row>
        <row r="116">
          <cell r="A116">
            <v>2003140</v>
          </cell>
          <cell r="B116" t="str">
            <v>BCSU 64TRX  Etsi</v>
          </cell>
          <cell r="C116">
            <v>21081.96</v>
          </cell>
        </row>
        <row r="117">
          <cell r="A117">
            <v>2003141</v>
          </cell>
          <cell r="B117" t="str">
            <v>BCSU 64TRX  Etsi GPRS</v>
          </cell>
          <cell r="C117">
            <v>26748.98</v>
          </cell>
        </row>
        <row r="118">
          <cell r="A118">
            <v>2003142</v>
          </cell>
          <cell r="B118" t="str">
            <v>BCSU 64TRX Etsi EDGE</v>
          </cell>
          <cell r="C118">
            <v>32415.99</v>
          </cell>
        </row>
        <row r="119">
          <cell r="A119">
            <v>2003143</v>
          </cell>
          <cell r="B119" t="str">
            <v>Rack1 BCBE</v>
          </cell>
          <cell r="C119">
            <v>86634.69</v>
          </cell>
        </row>
        <row r="120">
          <cell r="A120">
            <v>2003144</v>
          </cell>
          <cell r="B120" t="str">
            <v>Rack1 BCBE GPRS</v>
          </cell>
          <cell r="C120">
            <v>92301.7</v>
          </cell>
        </row>
        <row r="121">
          <cell r="A121">
            <v>2003145</v>
          </cell>
          <cell r="B121" t="str">
            <v>Rack1 BCBE EDGE</v>
          </cell>
          <cell r="C121">
            <v>97968.71</v>
          </cell>
        </row>
        <row r="122">
          <cell r="A122">
            <v>2003146</v>
          </cell>
          <cell r="B122" t="str">
            <v>Rack1 BCBE</v>
          </cell>
          <cell r="C122">
            <v>86634.69</v>
          </cell>
        </row>
        <row r="123">
          <cell r="A123">
            <v>2003147</v>
          </cell>
          <cell r="B123" t="str">
            <v>Rack1 BCBE Ansi GPRS</v>
          </cell>
          <cell r="C123">
            <v>92301.7</v>
          </cell>
        </row>
        <row r="124">
          <cell r="A124">
            <v>2003148</v>
          </cell>
          <cell r="B124" t="str">
            <v>Rack1 BCBE Ansi EDGE</v>
          </cell>
          <cell r="C124">
            <v>97968.71</v>
          </cell>
        </row>
        <row r="125">
          <cell r="A125">
            <v>2003149</v>
          </cell>
          <cell r="B125" t="str">
            <v>Rack2 BCEE</v>
          </cell>
          <cell r="C125">
            <v>20108.27</v>
          </cell>
        </row>
        <row r="126">
          <cell r="A126">
            <v>2003150</v>
          </cell>
          <cell r="B126" t="str">
            <v>Network Element Documents for BSC2 S10</v>
          </cell>
          <cell r="C126">
            <v>0</v>
          </cell>
        </row>
        <row r="127">
          <cell r="A127">
            <v>2003156</v>
          </cell>
          <cell r="B127" t="str">
            <v>SMLC Common kit for BSCi BSC2i</v>
          </cell>
          <cell r="C127">
            <v>17940</v>
          </cell>
        </row>
        <row r="128">
          <cell r="A128">
            <v>2003157</v>
          </cell>
          <cell r="B128" t="str">
            <v>MBIF-UA BCSU kit for SMCL in BSCE/BSC2E/A</v>
          </cell>
          <cell r="C128">
            <v>1167.4000000000001</v>
          </cell>
        </row>
        <row r="129">
          <cell r="A129">
            <v>2003159</v>
          </cell>
          <cell r="B129" t="str">
            <v>High Capacity Common Units for BSC2Ai</v>
          </cell>
          <cell r="C129">
            <v>28664.66</v>
          </cell>
        </row>
        <row r="130">
          <cell r="A130">
            <v>2003160</v>
          </cell>
          <cell r="B130" t="str">
            <v>SMLC Common kit for BSCE&amp;BSC2E/A</v>
          </cell>
          <cell r="C130">
            <v>21442.2</v>
          </cell>
        </row>
        <row r="131">
          <cell r="A131">
            <v>2003161</v>
          </cell>
          <cell r="B131" t="str">
            <v>High Capacity Common Units for BSC2Ai</v>
          </cell>
          <cell r="C131">
            <v>28664.66</v>
          </cell>
        </row>
        <row r="132">
          <cell r="A132">
            <v>2003162</v>
          </cell>
          <cell r="B132" t="str">
            <v>High Capacity Common Units for BSC2Ei</v>
          </cell>
          <cell r="C132">
            <v>28664.66</v>
          </cell>
        </row>
        <row r="133">
          <cell r="A133">
            <v>2003163</v>
          </cell>
          <cell r="B133" t="str">
            <v>GPRS/EDGE  GSM BSS Functionality per PCU (31*64kbps)ETSI</v>
          </cell>
          <cell r="C133">
            <v>19500</v>
          </cell>
        </row>
        <row r="134">
          <cell r="A134">
            <v>2003164</v>
          </cell>
          <cell r="B134" t="str">
            <v>GPRS/EDGE GSM BSS Functionality per PCU (24*64kbps)ANSI</v>
          </cell>
          <cell r="C134">
            <v>15600</v>
          </cell>
        </row>
        <row r="135">
          <cell r="A135">
            <v>2003171</v>
          </cell>
          <cell r="B135" t="str">
            <v>High Capacity Common Units for BSC2Ei if SMLC</v>
          </cell>
          <cell r="C135">
            <v>11683.46</v>
          </cell>
        </row>
        <row r="136">
          <cell r="A136">
            <v>5000016</v>
          </cell>
          <cell r="B136" t="str">
            <v>Rack TC2E</v>
          </cell>
          <cell r="C136">
            <v>13569.66</v>
          </cell>
        </row>
        <row r="137">
          <cell r="A137">
            <v>5000031</v>
          </cell>
          <cell r="B137" t="str">
            <v>NEBS3 Kit for TCSM2A</v>
          </cell>
          <cell r="C137">
            <v>6980.4513089999991</v>
          </cell>
        </row>
        <row r="138">
          <cell r="A138">
            <v>5000301</v>
          </cell>
          <cell r="B138" t="str">
            <v>Basic Units TC1C Sym</v>
          </cell>
          <cell r="C138">
            <v>5906.42</v>
          </cell>
        </row>
        <row r="139">
          <cell r="A139">
            <v>5000302</v>
          </cell>
          <cell r="B139" t="str">
            <v>Basic Units TC1C Sym</v>
          </cell>
          <cell r="C139">
            <v>5906.42</v>
          </cell>
        </row>
        <row r="140">
          <cell r="A140">
            <v>5000303</v>
          </cell>
          <cell r="B140" t="str">
            <v>Basic Units TC1C Sym - Half Rate</v>
          </cell>
          <cell r="C140">
            <v>6803.68</v>
          </cell>
        </row>
        <row r="141">
          <cell r="A141">
            <v>5000351</v>
          </cell>
          <cell r="B141" t="str">
            <v>Basic Units TC1C Coax</v>
          </cell>
          <cell r="C141">
            <v>5906.42</v>
          </cell>
        </row>
        <row r="142">
          <cell r="A142">
            <v>5000352</v>
          </cell>
          <cell r="B142" t="str">
            <v>Basic Units TC1C Coax</v>
          </cell>
          <cell r="C142">
            <v>5906.42</v>
          </cell>
        </row>
        <row r="143">
          <cell r="A143">
            <v>5000453</v>
          </cell>
          <cell r="B143" t="str">
            <v>Basic Units TC1C Ansi</v>
          </cell>
          <cell r="C143">
            <v>5906.42</v>
          </cell>
        </row>
        <row r="144">
          <cell r="A144">
            <v>5000454</v>
          </cell>
          <cell r="B144" t="str">
            <v>Basic Units TC1C Sym.TCSM2A-C</v>
          </cell>
          <cell r="C144">
            <v>5906.42</v>
          </cell>
        </row>
        <row r="145">
          <cell r="A145">
            <v>5000455</v>
          </cell>
          <cell r="B145" t="str">
            <v>Basic Units TC1C CoaxTCSM2A-C</v>
          </cell>
          <cell r="C145">
            <v>5906.42</v>
          </cell>
        </row>
        <row r="146">
          <cell r="A146">
            <v>5000500</v>
          </cell>
          <cell r="B146" t="str">
            <v>30 Transcoding Channels</v>
          </cell>
          <cell r="C146">
            <v>4939.32</v>
          </cell>
        </row>
        <row r="147">
          <cell r="A147">
            <v>5000600</v>
          </cell>
          <cell r="B147" t="str">
            <v>24 Transcoding Channels Ansi</v>
          </cell>
          <cell r="C147">
            <v>3951.48</v>
          </cell>
        </row>
        <row r="148">
          <cell r="A148">
            <v>5000651</v>
          </cell>
          <cell r="B148" t="str">
            <v>Rack TCSM2A</v>
          </cell>
          <cell r="C148">
            <v>13569.66</v>
          </cell>
        </row>
        <row r="149">
          <cell r="A149">
            <v>5000652</v>
          </cell>
          <cell r="B149" t="str">
            <v>Rack TCSM2A-C</v>
          </cell>
          <cell r="C149">
            <v>13569.66</v>
          </cell>
        </row>
        <row r="150">
          <cell r="A150" t="str">
            <v>BSC.1000</v>
          </cell>
          <cell r="B150" t="str">
            <v>S10 OPT. FEAT PACK</v>
          </cell>
          <cell r="C150">
            <v>139502.60999999999</v>
          </cell>
        </row>
        <row r="151">
          <cell r="A151" t="str">
            <v>BSC.1000.A</v>
          </cell>
          <cell r="B151" t="str">
            <v>S10 OPT. FEAT PACK</v>
          </cell>
          <cell r="C151">
            <v>139502.60999999999</v>
          </cell>
        </row>
        <row r="152">
          <cell r="A152" t="str">
            <v>BSC.1000.B</v>
          </cell>
          <cell r="B152" t="str">
            <v>S10 OPT. FEAT PACK</v>
          </cell>
          <cell r="C152">
            <v>115089.65</v>
          </cell>
        </row>
        <row r="153">
          <cell r="A153" t="str">
            <v>BSC.1000.C</v>
          </cell>
          <cell r="B153" t="str">
            <v>S10 OPT. FEAT PACK</v>
          </cell>
          <cell r="C153">
            <v>94164.27</v>
          </cell>
        </row>
        <row r="154">
          <cell r="A154" t="str">
            <v>BSC.1000.D</v>
          </cell>
          <cell r="B154" t="str">
            <v>S10 OPT. FEAT PACK</v>
          </cell>
          <cell r="C154">
            <v>69751.31</v>
          </cell>
        </row>
        <row r="155">
          <cell r="A155" t="str">
            <v>BSC.1000.E</v>
          </cell>
          <cell r="B155" t="str">
            <v>S10 OPT. FEAT PACK</v>
          </cell>
          <cell r="C155">
            <v>0</v>
          </cell>
        </row>
        <row r="156">
          <cell r="A156" t="str">
            <v>BSC.133</v>
          </cell>
          <cell r="B156" t="str">
            <v>Directed Retry</v>
          </cell>
          <cell r="C156">
            <v>6456.84</v>
          </cell>
        </row>
        <row r="157">
          <cell r="A157" t="str">
            <v>BSC.133.A</v>
          </cell>
          <cell r="B157" t="str">
            <v>Directed Retry</v>
          </cell>
          <cell r="C157">
            <v>6456.84</v>
          </cell>
        </row>
        <row r="158">
          <cell r="A158" t="str">
            <v>BSC.133.B</v>
          </cell>
          <cell r="B158" t="str">
            <v>Directed Retry</v>
          </cell>
          <cell r="C158">
            <v>5326.88</v>
          </cell>
        </row>
        <row r="159">
          <cell r="A159" t="str">
            <v>BSC.133.C</v>
          </cell>
          <cell r="B159" t="str">
            <v>Directed Retry</v>
          </cell>
          <cell r="C159">
            <v>4358.51</v>
          </cell>
        </row>
        <row r="160">
          <cell r="A160" t="str">
            <v>BSC.133.D</v>
          </cell>
          <cell r="B160" t="str">
            <v>Directed Retry</v>
          </cell>
          <cell r="C160">
            <v>3228.55</v>
          </cell>
        </row>
        <row r="161">
          <cell r="A161" t="str">
            <v>BSC.133.E</v>
          </cell>
          <cell r="B161" t="str">
            <v>Directed Retry</v>
          </cell>
          <cell r="C161">
            <v>0</v>
          </cell>
        </row>
        <row r="162">
          <cell r="A162" t="str">
            <v>BSC.144</v>
          </cell>
          <cell r="B162" t="str">
            <v>Queuing and Priority</v>
          </cell>
          <cell r="C162">
            <v>5022.03</v>
          </cell>
        </row>
        <row r="163">
          <cell r="A163" t="str">
            <v>BSC.144.A</v>
          </cell>
          <cell r="B163" t="str">
            <v>Queuing and Priority</v>
          </cell>
          <cell r="C163">
            <v>5022.03</v>
          </cell>
        </row>
        <row r="164">
          <cell r="A164" t="str">
            <v>BSC.144.B</v>
          </cell>
          <cell r="B164" t="str">
            <v>Queuing and Priority</v>
          </cell>
          <cell r="C164">
            <v>4143.1000000000004</v>
          </cell>
        </row>
        <row r="165">
          <cell r="A165" t="str">
            <v>BSC.144.C</v>
          </cell>
          <cell r="B165" t="str">
            <v>Queuing and Priority</v>
          </cell>
          <cell r="C165">
            <v>3389.88</v>
          </cell>
        </row>
        <row r="166">
          <cell r="A166" t="str">
            <v>BSC.144.D</v>
          </cell>
          <cell r="B166" t="str">
            <v>Queuing and Priority</v>
          </cell>
          <cell r="C166">
            <v>2510.9499999999998</v>
          </cell>
        </row>
        <row r="167">
          <cell r="A167" t="str">
            <v>BSC.144.E</v>
          </cell>
          <cell r="B167" t="str">
            <v>Queuing and Priority</v>
          </cell>
          <cell r="C167">
            <v>0</v>
          </cell>
        </row>
        <row r="168">
          <cell r="A168" t="str">
            <v>BSC.153</v>
          </cell>
          <cell r="B168" t="str">
            <v>Proms Voice Vol. Adj.+0dB Upl. Adapt Downlk.</v>
          </cell>
          <cell r="C168">
            <v>65.650000000000006</v>
          </cell>
        </row>
        <row r="169">
          <cell r="A169" t="str">
            <v>BSC.177</v>
          </cell>
          <cell r="B169" t="str">
            <v>Transmission management</v>
          </cell>
          <cell r="C169">
            <v>0</v>
          </cell>
        </row>
        <row r="170">
          <cell r="A170" t="str">
            <v>BSC.185</v>
          </cell>
          <cell r="B170" t="str">
            <v>Intelligent BTS Shutdown due to mains break</v>
          </cell>
          <cell r="C170">
            <v>4776.07</v>
          </cell>
        </row>
        <row r="171">
          <cell r="A171" t="str">
            <v>BSC.185.A</v>
          </cell>
          <cell r="B171" t="str">
            <v>Intelligent BTS Shutdown due to mains break</v>
          </cell>
          <cell r="C171">
            <v>4776.07</v>
          </cell>
        </row>
        <row r="172">
          <cell r="A172" t="str">
            <v>BSC.185.B</v>
          </cell>
          <cell r="B172" t="str">
            <v>Intelligent BTS Shutdown due to mains break</v>
          </cell>
          <cell r="C172">
            <v>3940.17</v>
          </cell>
        </row>
        <row r="173">
          <cell r="A173" t="str">
            <v>BSC.185.C</v>
          </cell>
          <cell r="B173" t="str">
            <v>Intelligent BTS Shutdown due to mains break</v>
          </cell>
          <cell r="C173">
            <v>3223.87</v>
          </cell>
        </row>
        <row r="174">
          <cell r="A174" t="str">
            <v>BSC.185.D</v>
          </cell>
          <cell r="B174" t="str">
            <v>Intelligent BTS Shutdown due to mains break</v>
          </cell>
          <cell r="C174">
            <v>2387.9699999999998</v>
          </cell>
        </row>
        <row r="175">
          <cell r="A175" t="str">
            <v>BSC.185.E</v>
          </cell>
          <cell r="B175" t="str">
            <v>Intelligent BTS Shutdown due to mains break</v>
          </cell>
          <cell r="C175">
            <v>0</v>
          </cell>
        </row>
        <row r="176">
          <cell r="A176" t="str">
            <v>BSC.198</v>
          </cell>
          <cell r="B176" t="str">
            <v>BTS Remote MMI from BSC</v>
          </cell>
          <cell r="C176">
            <v>3587.09</v>
          </cell>
        </row>
        <row r="177">
          <cell r="A177" t="str">
            <v>BSC.198.A</v>
          </cell>
          <cell r="B177" t="str">
            <v>BTS Remote MMI from BSC</v>
          </cell>
          <cell r="C177">
            <v>3587.09</v>
          </cell>
        </row>
        <row r="178">
          <cell r="A178" t="str">
            <v>BSC.198.B</v>
          </cell>
          <cell r="B178" t="str">
            <v>BTS Remote MMI from BSC</v>
          </cell>
          <cell r="C178">
            <v>2959.32</v>
          </cell>
        </row>
        <row r="179">
          <cell r="A179" t="str">
            <v>BSC.198.C</v>
          </cell>
          <cell r="B179" t="str">
            <v>BTS Remote MMI from BSC</v>
          </cell>
          <cell r="C179">
            <v>2421.25</v>
          </cell>
        </row>
        <row r="180">
          <cell r="A180" t="str">
            <v>BSC.198.D</v>
          </cell>
          <cell r="B180" t="str">
            <v>BTS Remote MMI from BSC</v>
          </cell>
          <cell r="C180">
            <v>1793.48</v>
          </cell>
        </row>
        <row r="181">
          <cell r="A181" t="str">
            <v>BSC.198.E</v>
          </cell>
          <cell r="B181" t="str">
            <v>BTS Remote MMI from BSC</v>
          </cell>
          <cell r="C181">
            <v>0</v>
          </cell>
        </row>
        <row r="182">
          <cell r="A182" t="str">
            <v>BSC.215</v>
          </cell>
          <cell r="B182" t="str">
            <v>Proms Voice Vol. Adj.Uplk. &amp; Dwlk(fix.gain)</v>
          </cell>
          <cell r="C182">
            <v>65.650000000000006</v>
          </cell>
        </row>
        <row r="183">
          <cell r="A183" t="str">
            <v>BSC.220</v>
          </cell>
          <cell r="B183" t="str">
            <v>C/I based handover candidate evaluation</v>
          </cell>
          <cell r="C183">
            <v>5964.79</v>
          </cell>
        </row>
        <row r="184">
          <cell r="A184" t="str">
            <v>BSC.220.A</v>
          </cell>
          <cell r="B184" t="str">
            <v>C/I based handover candidate evaluation</v>
          </cell>
          <cell r="C184">
            <v>5964.79</v>
          </cell>
        </row>
        <row r="185">
          <cell r="A185" t="str">
            <v>BSC.220.B</v>
          </cell>
          <cell r="B185" t="str">
            <v>C/I based handover candidate evaluation</v>
          </cell>
          <cell r="C185">
            <v>4921.0200000000004</v>
          </cell>
        </row>
        <row r="186">
          <cell r="A186" t="str">
            <v>BSC.220.C</v>
          </cell>
          <cell r="B186" t="str">
            <v>C/I based handover candidate evaluation</v>
          </cell>
          <cell r="C186">
            <v>4026.36</v>
          </cell>
        </row>
        <row r="187">
          <cell r="A187" t="str">
            <v>BSC.220.D</v>
          </cell>
          <cell r="B187" t="str">
            <v>C/I based handover candidate evaluation</v>
          </cell>
          <cell r="C187">
            <v>2982.59</v>
          </cell>
        </row>
        <row r="188">
          <cell r="A188" t="str">
            <v>BSC.220.E</v>
          </cell>
          <cell r="B188" t="str">
            <v>C/I based handover candidate evaluation</v>
          </cell>
          <cell r="C188">
            <v>0</v>
          </cell>
        </row>
        <row r="189">
          <cell r="A189" t="str">
            <v>BSC.223</v>
          </cell>
          <cell r="B189" t="str">
            <v>Extended cell radius</v>
          </cell>
          <cell r="C189">
            <v>1503.19</v>
          </cell>
        </row>
        <row r="190">
          <cell r="A190" t="str">
            <v>BSC.224</v>
          </cell>
          <cell r="B190" t="str">
            <v>Intelligent Underlay Overlay</v>
          </cell>
          <cell r="C190">
            <v>35871.42</v>
          </cell>
        </row>
        <row r="191">
          <cell r="A191" t="str">
            <v>BSC.224.A</v>
          </cell>
          <cell r="B191" t="str">
            <v>Intelligent Underlay Overlay</v>
          </cell>
          <cell r="C191">
            <v>35871.42</v>
          </cell>
        </row>
        <row r="192">
          <cell r="A192" t="str">
            <v>BSC.224.B</v>
          </cell>
          <cell r="B192" t="str">
            <v>Intelligent Underlay Overlay</v>
          </cell>
          <cell r="C192">
            <v>29593.98</v>
          </cell>
        </row>
        <row r="193">
          <cell r="A193" t="str">
            <v>BSC.224.C</v>
          </cell>
          <cell r="B193" t="str">
            <v>Intelligent Underlay Overlay</v>
          </cell>
          <cell r="C193">
            <v>24213.15</v>
          </cell>
        </row>
        <row r="194">
          <cell r="A194" t="str">
            <v>BSC.224.D</v>
          </cell>
          <cell r="B194" t="str">
            <v>Intelligent Underlay Overlay</v>
          </cell>
          <cell r="C194">
            <v>17935.580000000002</v>
          </cell>
        </row>
        <row r="195">
          <cell r="A195" t="str">
            <v>BSC.224.E</v>
          </cell>
          <cell r="B195" t="str">
            <v>Intelligent Underlay Overlay</v>
          </cell>
          <cell r="C195">
            <v>0</v>
          </cell>
        </row>
        <row r="196">
          <cell r="A196" t="str">
            <v>BSC.227</v>
          </cell>
          <cell r="B196" t="str">
            <v>Satellite A-bis</v>
          </cell>
          <cell r="C196">
            <v>265.72000000000003</v>
          </cell>
        </row>
        <row r="197">
          <cell r="A197" t="str">
            <v>BSC.227.A</v>
          </cell>
          <cell r="B197" t="str">
            <v>Satellite A-bis</v>
          </cell>
          <cell r="C197">
            <v>265.72000000000003</v>
          </cell>
        </row>
        <row r="198">
          <cell r="A198" t="str">
            <v>BSC.252</v>
          </cell>
          <cell r="B198" t="str">
            <v>Satellite A-ter</v>
          </cell>
          <cell r="C198">
            <v>265.72000000000003</v>
          </cell>
        </row>
        <row r="199">
          <cell r="A199" t="str">
            <v>BSC.252.A</v>
          </cell>
          <cell r="B199" t="str">
            <v>Satellite A-ter</v>
          </cell>
          <cell r="C199">
            <v>265.72000000000003</v>
          </cell>
        </row>
        <row r="200">
          <cell r="A200" t="str">
            <v>BSC.260</v>
          </cell>
          <cell r="B200" t="str">
            <v>Radionetwork optimization statistics</v>
          </cell>
          <cell r="C200">
            <v>5964.79</v>
          </cell>
        </row>
        <row r="201">
          <cell r="A201" t="str">
            <v>BSC.260.A</v>
          </cell>
          <cell r="B201" t="str">
            <v>Radionetwork optimization statistics</v>
          </cell>
          <cell r="C201">
            <v>5964.79</v>
          </cell>
        </row>
        <row r="202">
          <cell r="A202" t="str">
            <v>BSC.260.B</v>
          </cell>
          <cell r="B202" t="str">
            <v>Radionetwork optimization statistics</v>
          </cell>
          <cell r="C202">
            <v>4921.0200000000004</v>
          </cell>
        </row>
        <row r="203">
          <cell r="A203" t="str">
            <v>BSC.260.C</v>
          </cell>
          <cell r="B203" t="str">
            <v>Radionetwork optimization statistics</v>
          </cell>
          <cell r="C203">
            <v>4026.36</v>
          </cell>
        </row>
        <row r="204">
          <cell r="A204" t="str">
            <v>BSC.260.D</v>
          </cell>
          <cell r="B204" t="str">
            <v>Radionetwork optimization statistics</v>
          </cell>
          <cell r="C204">
            <v>2982.59</v>
          </cell>
        </row>
        <row r="205">
          <cell r="A205" t="str">
            <v>BSC.260.E</v>
          </cell>
          <cell r="B205" t="str">
            <v>Radionetwork optimization statistics</v>
          </cell>
          <cell r="C205">
            <v>0</v>
          </cell>
        </row>
        <row r="206">
          <cell r="A206" t="str">
            <v>BSC.266</v>
          </cell>
          <cell r="B206" t="str">
            <v>Large Capacity BSC</v>
          </cell>
          <cell r="C206">
            <v>0</v>
          </cell>
        </row>
        <row r="207">
          <cell r="A207" t="str">
            <v>BSC.276</v>
          </cell>
          <cell r="B207" t="str">
            <v>Impr. sol. for ext. cell radius (includes 223)</v>
          </cell>
          <cell r="C207">
            <v>1503.19</v>
          </cell>
        </row>
        <row r="208">
          <cell r="A208" t="str">
            <v>BSC.276.A</v>
          </cell>
          <cell r="B208" t="str">
            <v>Impr. sol. for ext. cell radius (includes 223)</v>
          </cell>
          <cell r="C208">
            <v>1503.19</v>
          </cell>
        </row>
        <row r="209">
          <cell r="A209" t="str">
            <v>BSC.277.A</v>
          </cell>
          <cell r="B209" t="str">
            <v>Enhanced Full Rate Codec ETSI</v>
          </cell>
          <cell r="C209">
            <v>6559.28</v>
          </cell>
        </row>
        <row r="210">
          <cell r="A210" t="str">
            <v>BSC.277.B</v>
          </cell>
          <cell r="B210" t="str">
            <v>Enhanced Full Rate Codec ETSI</v>
          </cell>
          <cell r="C210">
            <v>5247.45</v>
          </cell>
        </row>
        <row r="211">
          <cell r="A211" t="str">
            <v>BSC.277.C</v>
          </cell>
          <cell r="B211" t="str">
            <v>Enhanced Full Rate Codec ETSI</v>
          </cell>
          <cell r="C211">
            <v>3935.62</v>
          </cell>
        </row>
        <row r="212">
          <cell r="A212" t="str">
            <v>BSC.277.D</v>
          </cell>
          <cell r="B212" t="str">
            <v>Enhanced Full Rate Codec ETSI</v>
          </cell>
          <cell r="C212">
            <v>2623.79</v>
          </cell>
        </row>
        <row r="213">
          <cell r="A213" t="str">
            <v>BSC.277.E</v>
          </cell>
          <cell r="B213" t="str">
            <v>Enhanced Full Rate Codec ETSI</v>
          </cell>
          <cell r="C213">
            <v>1311.83</v>
          </cell>
        </row>
        <row r="214">
          <cell r="A214" t="str">
            <v>BSC.277.F</v>
          </cell>
          <cell r="B214" t="str">
            <v>Enhanced Full Rate Codec ETSI</v>
          </cell>
          <cell r="C214">
            <v>0</v>
          </cell>
        </row>
        <row r="215">
          <cell r="A215" t="str">
            <v>BSC.278</v>
          </cell>
          <cell r="B215" t="str">
            <v>MS Speed Detection</v>
          </cell>
          <cell r="C215">
            <v>3279.64</v>
          </cell>
        </row>
        <row r="216">
          <cell r="A216" t="str">
            <v>BSC.278.A</v>
          </cell>
          <cell r="B216" t="str">
            <v>MS Speed Detection</v>
          </cell>
          <cell r="C216">
            <v>3279.64</v>
          </cell>
        </row>
        <row r="217">
          <cell r="A217" t="str">
            <v>BSC.278.B</v>
          </cell>
          <cell r="B217" t="str">
            <v>MS Speed Detection</v>
          </cell>
          <cell r="C217">
            <v>2705.69</v>
          </cell>
        </row>
        <row r="218">
          <cell r="A218" t="str">
            <v>BSC.278.C</v>
          </cell>
          <cell r="B218" t="str">
            <v>MS Speed Detection</v>
          </cell>
          <cell r="C218">
            <v>2213.77</v>
          </cell>
        </row>
        <row r="219">
          <cell r="A219" t="str">
            <v>BSC.278.D</v>
          </cell>
          <cell r="B219" t="str">
            <v>MS Speed Detection</v>
          </cell>
          <cell r="C219">
            <v>1639.82</v>
          </cell>
        </row>
        <row r="220">
          <cell r="A220" t="str">
            <v>BSC.278.E</v>
          </cell>
          <cell r="B220" t="str">
            <v>MS Speed Detection</v>
          </cell>
          <cell r="C220">
            <v>0</v>
          </cell>
        </row>
        <row r="221">
          <cell r="A221" t="str">
            <v>BSC.280</v>
          </cell>
          <cell r="B221" t="str">
            <v>C2 Cell reselection parameter (old BSS5590)</v>
          </cell>
          <cell r="C221">
            <v>2869.75</v>
          </cell>
        </row>
        <row r="222">
          <cell r="A222" t="str">
            <v>BSC.280.A</v>
          </cell>
          <cell r="B222" t="str">
            <v>C2 Cell reselection parameter (old BSS5590)</v>
          </cell>
          <cell r="C222">
            <v>2869.75</v>
          </cell>
        </row>
        <row r="223">
          <cell r="A223" t="str">
            <v>BSC.280.B</v>
          </cell>
          <cell r="B223" t="str">
            <v>C2 Cell reselection parameter (old BSS5590)</v>
          </cell>
          <cell r="C223">
            <v>2367.4299999999998</v>
          </cell>
        </row>
        <row r="224">
          <cell r="A224" t="str">
            <v>BSC.280.C</v>
          </cell>
          <cell r="B224" t="str">
            <v>C2 Cell reselection parameter (old BSS5590)</v>
          </cell>
          <cell r="C224">
            <v>1937</v>
          </cell>
        </row>
        <row r="225">
          <cell r="A225" t="str">
            <v>BSC.280.D</v>
          </cell>
          <cell r="B225" t="str">
            <v>C2 Cell reselection parameter (old BSS5590)</v>
          </cell>
          <cell r="C225">
            <v>1434.94</v>
          </cell>
        </row>
        <row r="226">
          <cell r="A226" t="str">
            <v>BSC.280.E</v>
          </cell>
          <cell r="B226" t="str">
            <v>C2 Cell reselection parameter (old BSS5590)</v>
          </cell>
          <cell r="C226">
            <v>0</v>
          </cell>
        </row>
        <row r="227">
          <cell r="A227" t="str">
            <v>BSC.290</v>
          </cell>
          <cell r="B227" t="str">
            <v>Dual band GSM/DCS</v>
          </cell>
          <cell r="C227">
            <v>52474.63</v>
          </cell>
        </row>
        <row r="228">
          <cell r="A228" t="str">
            <v>BSC.290.A</v>
          </cell>
          <cell r="B228" t="str">
            <v>Dual band GSM/DCS</v>
          </cell>
          <cell r="C228">
            <v>52474.63</v>
          </cell>
        </row>
        <row r="229">
          <cell r="A229" t="str">
            <v>BSC.290.B</v>
          </cell>
          <cell r="B229" t="str">
            <v>Dual band GSM/DCS</v>
          </cell>
          <cell r="C229">
            <v>43291.56</v>
          </cell>
        </row>
        <row r="230">
          <cell r="A230" t="str">
            <v>BSC.290.C</v>
          </cell>
          <cell r="B230" t="str">
            <v>Dual band GSM/DCS</v>
          </cell>
          <cell r="C230">
            <v>35420.32</v>
          </cell>
        </row>
        <row r="231">
          <cell r="A231" t="str">
            <v>BSC.290.D</v>
          </cell>
          <cell r="B231" t="str">
            <v>Dual band GSM/DCS</v>
          </cell>
          <cell r="C231">
            <v>26237.38</v>
          </cell>
        </row>
        <row r="232">
          <cell r="A232" t="str">
            <v>BSC.290.E</v>
          </cell>
          <cell r="B232" t="str">
            <v>Dual band GSM/DCS</v>
          </cell>
          <cell r="C232">
            <v>0</v>
          </cell>
        </row>
        <row r="233">
          <cell r="A233" t="str">
            <v>BSC.300</v>
          </cell>
          <cell r="B233" t="str">
            <v>Half Rate</v>
          </cell>
          <cell r="C233">
            <v>3279.64</v>
          </cell>
        </row>
        <row r="234">
          <cell r="A234" t="str">
            <v>BSC.300.A</v>
          </cell>
          <cell r="B234" t="str">
            <v>Half Rate</v>
          </cell>
          <cell r="C234">
            <v>3279.67</v>
          </cell>
        </row>
        <row r="235">
          <cell r="A235" t="str">
            <v>BSC.300.B</v>
          </cell>
          <cell r="B235" t="str">
            <v>Half Rate</v>
          </cell>
          <cell r="C235">
            <v>2733.12</v>
          </cell>
        </row>
        <row r="236">
          <cell r="A236" t="str">
            <v>BSC.300.C</v>
          </cell>
          <cell r="B236" t="str">
            <v>Half Rate</v>
          </cell>
          <cell r="C236">
            <v>2186.4699999999998</v>
          </cell>
        </row>
        <row r="237">
          <cell r="A237" t="str">
            <v>BSC.300.D</v>
          </cell>
          <cell r="B237" t="str">
            <v>Half Rate</v>
          </cell>
          <cell r="C237">
            <v>1639.82</v>
          </cell>
        </row>
        <row r="238">
          <cell r="A238" t="str">
            <v>BSC.310</v>
          </cell>
          <cell r="B238" t="str">
            <v>Enhanced Full Rate Codec ANSI</v>
          </cell>
          <cell r="C238">
            <v>5247.45</v>
          </cell>
        </row>
        <row r="239">
          <cell r="A239" t="str">
            <v>BSC.310.A</v>
          </cell>
          <cell r="B239" t="str">
            <v>Enhanced Full Rate Codec ANSI</v>
          </cell>
          <cell r="C239">
            <v>5247.45</v>
          </cell>
        </row>
        <row r="240">
          <cell r="A240" t="str">
            <v>BSC.310.B</v>
          </cell>
          <cell r="B240" t="str">
            <v>Enhanced Full Rate Codec ANSI</v>
          </cell>
          <cell r="C240">
            <v>4197.96</v>
          </cell>
        </row>
        <row r="241">
          <cell r="A241" t="str">
            <v>BSC.310.C</v>
          </cell>
          <cell r="B241" t="str">
            <v>Enhanced Full Rate Codec ANSI</v>
          </cell>
          <cell r="C241">
            <v>3148.47</v>
          </cell>
        </row>
        <row r="242">
          <cell r="A242" t="str">
            <v>BSC.310.D</v>
          </cell>
          <cell r="B242" t="str">
            <v>Enhanced Full Rate Codec ANSI</v>
          </cell>
          <cell r="C242">
            <v>2098.98</v>
          </cell>
        </row>
        <row r="243">
          <cell r="A243" t="str">
            <v>BSC.310.E</v>
          </cell>
          <cell r="B243" t="str">
            <v>Enhanced Full Rate Codec ANSI</v>
          </cell>
          <cell r="C243">
            <v>1049.49</v>
          </cell>
        </row>
        <row r="244">
          <cell r="A244" t="str">
            <v>BSC.310.F</v>
          </cell>
          <cell r="B244" t="str">
            <v>Enhanced Full Rate Codec ANSI</v>
          </cell>
          <cell r="C244">
            <v>0</v>
          </cell>
        </row>
        <row r="245">
          <cell r="A245" t="str">
            <v>BSC.330</v>
          </cell>
          <cell r="B245" t="str">
            <v>Accoustic Echo Canceller (Etsi)</v>
          </cell>
          <cell r="C245">
            <v>1950</v>
          </cell>
        </row>
        <row r="246">
          <cell r="A246" t="str">
            <v>BSC.330.A</v>
          </cell>
          <cell r="B246" t="str">
            <v>Accoustic Echo Canceller (Etsi)</v>
          </cell>
          <cell r="C246">
            <v>1950</v>
          </cell>
        </row>
        <row r="247">
          <cell r="A247" t="str">
            <v>BSC.330.B</v>
          </cell>
          <cell r="B247" t="str">
            <v>Accoustic Echo Canceller (Etsi)</v>
          </cell>
          <cell r="C247">
            <v>1560</v>
          </cell>
        </row>
        <row r="248">
          <cell r="A248" t="str">
            <v>BSC.330.C</v>
          </cell>
          <cell r="B248" t="str">
            <v>Accoustic Echo Canceller (Etsi)</v>
          </cell>
          <cell r="C248">
            <v>1170</v>
          </cell>
        </row>
        <row r="249">
          <cell r="A249" t="str">
            <v>BSC.330.D</v>
          </cell>
          <cell r="B249" t="str">
            <v>Accoustic Echo Canceller (Etsi)</v>
          </cell>
          <cell r="C249">
            <v>780</v>
          </cell>
        </row>
        <row r="250">
          <cell r="A250" t="str">
            <v>BSC.330.E</v>
          </cell>
          <cell r="B250" t="str">
            <v>Accoustic Echo Canceller (Etsi)</v>
          </cell>
          <cell r="C250">
            <v>390</v>
          </cell>
        </row>
        <row r="251">
          <cell r="A251" t="str">
            <v>BSC.330.F</v>
          </cell>
          <cell r="B251" t="str">
            <v>Accoustic Echo Canceller (Etsi)</v>
          </cell>
          <cell r="C251">
            <v>0</v>
          </cell>
        </row>
        <row r="252">
          <cell r="A252" t="str">
            <v>BSC.335</v>
          </cell>
          <cell r="B252" t="str">
            <v>Accoustic Echo Canceller (Ansi)</v>
          </cell>
          <cell r="C252">
            <v>1560</v>
          </cell>
        </row>
        <row r="253">
          <cell r="A253" t="str">
            <v>BSC.335.A</v>
          </cell>
          <cell r="B253" t="str">
            <v>Accoustic Echo Canceller (Ansi)</v>
          </cell>
          <cell r="C253">
            <v>1560</v>
          </cell>
        </row>
        <row r="254">
          <cell r="A254" t="str">
            <v>BSC.335.B</v>
          </cell>
          <cell r="B254" t="str">
            <v>Accoustic Echo Canceller (Ansi)</v>
          </cell>
          <cell r="C254">
            <v>1248</v>
          </cell>
        </row>
        <row r="255">
          <cell r="A255" t="str">
            <v>BSC.335.C</v>
          </cell>
          <cell r="B255" t="str">
            <v>Accoustic Echo Canceller (Ansi)</v>
          </cell>
          <cell r="C255">
            <v>936</v>
          </cell>
        </row>
        <row r="256">
          <cell r="A256" t="str">
            <v>BSC.335.D</v>
          </cell>
          <cell r="B256" t="str">
            <v>Accoustic Echo Canceller (Ansi)</v>
          </cell>
          <cell r="C256">
            <v>624</v>
          </cell>
        </row>
        <row r="257">
          <cell r="A257" t="str">
            <v>BSC.335.E</v>
          </cell>
          <cell r="B257" t="str">
            <v>Accoustic Echo Canceller (Ansi)</v>
          </cell>
          <cell r="C257">
            <v>312</v>
          </cell>
        </row>
        <row r="258">
          <cell r="A258" t="str">
            <v>BSC.335.F</v>
          </cell>
          <cell r="B258" t="str">
            <v>Accoustic Echo Canceller (Ansi)</v>
          </cell>
          <cell r="C258">
            <v>0</v>
          </cell>
        </row>
        <row r="259">
          <cell r="A259" t="str">
            <v>BSC.360</v>
          </cell>
          <cell r="B259" t="str">
            <v>High speed circuit switched data (Etsi)</v>
          </cell>
          <cell r="C259">
            <v>15305.16</v>
          </cell>
        </row>
        <row r="260">
          <cell r="A260" t="str">
            <v>BSC.360.A</v>
          </cell>
          <cell r="B260" t="str">
            <v>High speed circuit switched data (Etsi) per A PCM</v>
          </cell>
          <cell r="C260">
            <v>15305.16</v>
          </cell>
        </row>
        <row r="261">
          <cell r="A261" t="str">
            <v>BSC.365</v>
          </cell>
          <cell r="B261" t="str">
            <v>High speed circuit switched data (Ansi)</v>
          </cell>
          <cell r="C261">
            <v>12244.05</v>
          </cell>
        </row>
        <row r="262">
          <cell r="A262" t="str">
            <v>BSC.365.A</v>
          </cell>
          <cell r="B262" t="str">
            <v>High speed circuit switched data (Ansi) per A PCM</v>
          </cell>
          <cell r="C262">
            <v>12244.05</v>
          </cell>
        </row>
        <row r="263">
          <cell r="A263" t="str">
            <v>BSC.370</v>
          </cell>
          <cell r="B263" t="str">
            <v>Intelligent frequency hopping (IFH)</v>
          </cell>
          <cell r="C263">
            <v>6559.28</v>
          </cell>
        </row>
        <row r="264">
          <cell r="A264" t="str">
            <v>BSC.370.A</v>
          </cell>
          <cell r="B264" t="str">
            <v>Intelligent frequency hopping (IFH)</v>
          </cell>
          <cell r="C264">
            <v>6559.28</v>
          </cell>
        </row>
        <row r="265">
          <cell r="A265" t="str">
            <v>BSC.370.B</v>
          </cell>
          <cell r="B265" t="str">
            <v>Intelligent frequency hopping (IFH)</v>
          </cell>
          <cell r="C265">
            <v>5411.51</v>
          </cell>
        </row>
        <row r="266">
          <cell r="A266" t="str">
            <v>BSC.370.C</v>
          </cell>
          <cell r="B266" t="str">
            <v>Intelligent frequency hopping (IFH)</v>
          </cell>
          <cell r="C266">
            <v>4427.54</v>
          </cell>
        </row>
        <row r="267">
          <cell r="A267" t="str">
            <v>BSC.370.D</v>
          </cell>
          <cell r="B267" t="str">
            <v>Intelligent frequency hopping (IFH)</v>
          </cell>
          <cell r="C267">
            <v>3279.64</v>
          </cell>
        </row>
        <row r="268">
          <cell r="A268" t="str">
            <v>BSC.370.E</v>
          </cell>
          <cell r="B268" t="str">
            <v>Intelligent frequency hopping (IFH)</v>
          </cell>
          <cell r="C268">
            <v>0</v>
          </cell>
        </row>
        <row r="269">
          <cell r="A269" t="str">
            <v>BSC.380</v>
          </cell>
          <cell r="B269" t="str">
            <v>Cell broadcast interface to cell broadcast centre</v>
          </cell>
          <cell r="C269">
            <v>8199.1</v>
          </cell>
        </row>
        <row r="270">
          <cell r="A270" t="str">
            <v>BSC.380.A</v>
          </cell>
          <cell r="B270" t="str">
            <v>Cell broadcast interface to cell broadcast centre</v>
          </cell>
          <cell r="C270">
            <v>8199.1</v>
          </cell>
        </row>
        <row r="271">
          <cell r="A271" t="str">
            <v>BSC.380.B</v>
          </cell>
          <cell r="B271" t="str">
            <v>Cell broadcast interface to cell broadcast centre</v>
          </cell>
          <cell r="C271">
            <v>6764.42</v>
          </cell>
        </row>
        <row r="272">
          <cell r="A272" t="str">
            <v>BSC.380.C</v>
          </cell>
          <cell r="B272" t="str">
            <v>Cell broadcast interface to cell broadcast centre</v>
          </cell>
          <cell r="C272">
            <v>5534.49</v>
          </cell>
        </row>
        <row r="273">
          <cell r="A273" t="str">
            <v>BSC.380.D</v>
          </cell>
          <cell r="B273" t="str">
            <v>Cell broadcast interface to cell broadcast centre</v>
          </cell>
          <cell r="C273">
            <v>4099.55</v>
          </cell>
        </row>
        <row r="274">
          <cell r="A274" t="str">
            <v>BSC.380.E</v>
          </cell>
          <cell r="B274" t="str">
            <v>Cell broadcast interface to cell broadcast centre</v>
          </cell>
          <cell r="C274">
            <v>0</v>
          </cell>
        </row>
        <row r="275">
          <cell r="A275" t="str">
            <v>BSC.390</v>
          </cell>
          <cell r="B275" t="str">
            <v>Dynamic SDCCH allocation</v>
          </cell>
          <cell r="C275">
            <v>5903.43</v>
          </cell>
        </row>
        <row r="276">
          <cell r="A276" t="str">
            <v>BSC.390.A</v>
          </cell>
          <cell r="B276" t="str">
            <v>Dynamic SDCCH allocation</v>
          </cell>
          <cell r="C276">
            <v>5903.43</v>
          </cell>
        </row>
        <row r="277">
          <cell r="A277" t="str">
            <v>BSC.390.B</v>
          </cell>
          <cell r="B277" t="str">
            <v>Dynamic SDCCH allocation</v>
          </cell>
          <cell r="C277">
            <v>4870.32</v>
          </cell>
        </row>
        <row r="278">
          <cell r="A278" t="str">
            <v>BSC.390.C</v>
          </cell>
          <cell r="B278" t="str">
            <v>Dynamic SDCCH allocation</v>
          </cell>
          <cell r="C278">
            <v>3984.76</v>
          </cell>
        </row>
        <row r="279">
          <cell r="A279" t="str">
            <v>BSC.390.D</v>
          </cell>
          <cell r="B279" t="str">
            <v>Dynamic SDCCH allocation</v>
          </cell>
          <cell r="C279">
            <v>2951.65</v>
          </cell>
        </row>
        <row r="280">
          <cell r="A280" t="str">
            <v>BSC.390.E</v>
          </cell>
          <cell r="B280" t="str">
            <v>Dynamic SDCCH allocation</v>
          </cell>
          <cell r="C280">
            <v>0</v>
          </cell>
        </row>
        <row r="281">
          <cell r="A281" t="str">
            <v>BSC.430</v>
          </cell>
          <cell r="B281" t="str">
            <v>New Flexible Maio Management</v>
          </cell>
          <cell r="C281">
            <v>5028.79</v>
          </cell>
        </row>
        <row r="282">
          <cell r="A282" t="str">
            <v>BSC.430.A</v>
          </cell>
          <cell r="B282" t="str">
            <v>New Flexible Maio Management</v>
          </cell>
          <cell r="C282">
            <v>5028.79</v>
          </cell>
        </row>
        <row r="283">
          <cell r="A283" t="str">
            <v>BSC.430.B</v>
          </cell>
          <cell r="B283" t="str">
            <v>New Flexible Maio Management</v>
          </cell>
          <cell r="C283">
            <v>4148.82</v>
          </cell>
        </row>
        <row r="284">
          <cell r="A284" t="str">
            <v>BSC.430.C</v>
          </cell>
          <cell r="B284" t="str">
            <v>New Flexible Maio Management</v>
          </cell>
          <cell r="C284">
            <v>3394.43</v>
          </cell>
        </row>
        <row r="285">
          <cell r="A285" t="str">
            <v>BSC.430.D</v>
          </cell>
          <cell r="B285" t="str">
            <v>New Flexible Maio Management</v>
          </cell>
          <cell r="C285">
            <v>2514.46</v>
          </cell>
        </row>
        <row r="286">
          <cell r="A286" t="str">
            <v>BSC.430.E</v>
          </cell>
          <cell r="B286" t="str">
            <v>New Flexible Maio Management</v>
          </cell>
          <cell r="C286">
            <v>0</v>
          </cell>
        </row>
        <row r="287">
          <cell r="A287" t="str">
            <v>BSC.440</v>
          </cell>
          <cell r="B287" t="str">
            <v>Advanced Multilayer Handling  AMH</v>
          </cell>
          <cell r="C287">
            <v>7379.19</v>
          </cell>
        </row>
        <row r="288">
          <cell r="A288" t="str">
            <v>BSC.440.A</v>
          </cell>
          <cell r="B288" t="str">
            <v>Advanced Multilayer Handling  AMH</v>
          </cell>
          <cell r="C288">
            <v>7379.19</v>
          </cell>
        </row>
        <row r="289">
          <cell r="A289" t="str">
            <v>BSC.440.B</v>
          </cell>
          <cell r="B289" t="str">
            <v>Advanced Multilayer Handling  AMH</v>
          </cell>
          <cell r="C289">
            <v>6087.9</v>
          </cell>
        </row>
        <row r="290">
          <cell r="A290" t="str">
            <v>BSC.440.C</v>
          </cell>
          <cell r="B290" t="str">
            <v>Advanced Multilayer Handling  AMH</v>
          </cell>
          <cell r="C290">
            <v>4980.95</v>
          </cell>
        </row>
        <row r="291">
          <cell r="A291" t="str">
            <v>BSC.440.D</v>
          </cell>
          <cell r="B291" t="str">
            <v>Advanced Multilayer Handling  AMH</v>
          </cell>
          <cell r="C291">
            <v>3689.66</v>
          </cell>
        </row>
        <row r="292">
          <cell r="A292" t="str">
            <v>BSC.440.E</v>
          </cell>
          <cell r="B292" t="str">
            <v>Advanced Multilayer Handling AMH</v>
          </cell>
          <cell r="C292">
            <v>0</v>
          </cell>
        </row>
        <row r="293">
          <cell r="A293" t="str">
            <v>BSC.450</v>
          </cell>
          <cell r="B293" t="str">
            <v>Direct Access to Desired Layer/Band</v>
          </cell>
          <cell r="C293">
            <v>6149.39</v>
          </cell>
        </row>
        <row r="294">
          <cell r="A294" t="str">
            <v>BSC.450.A</v>
          </cell>
          <cell r="B294" t="str">
            <v>Direct Access to Desired Layer/Band</v>
          </cell>
          <cell r="C294">
            <v>6149.39</v>
          </cell>
        </row>
        <row r="295">
          <cell r="A295" t="str">
            <v>BSC.450.B</v>
          </cell>
          <cell r="B295" t="str">
            <v>Direct Access to Desired Layer/Band</v>
          </cell>
          <cell r="C295">
            <v>5073.25</v>
          </cell>
        </row>
        <row r="296">
          <cell r="A296" t="str">
            <v>BSC.450.C</v>
          </cell>
          <cell r="B296" t="str">
            <v>Direct Access to Desired Layer/Band</v>
          </cell>
          <cell r="C296">
            <v>4150.7700000000004</v>
          </cell>
        </row>
        <row r="297">
          <cell r="A297" t="str">
            <v>BSC.450.D</v>
          </cell>
          <cell r="B297" t="str">
            <v>Direct Access to Desired Layer/Band</v>
          </cell>
          <cell r="C297">
            <v>3074.76</v>
          </cell>
        </row>
        <row r="298">
          <cell r="A298" t="str">
            <v>BSC.450.E</v>
          </cell>
          <cell r="B298" t="str">
            <v>Direct Access to Desired Layer/Band</v>
          </cell>
          <cell r="C298">
            <v>0</v>
          </cell>
        </row>
        <row r="299">
          <cell r="A299" t="str">
            <v>BSC.460</v>
          </cell>
          <cell r="B299" t="str">
            <v>Dynamic Hotspot</v>
          </cell>
          <cell r="C299">
            <v>11150.88</v>
          </cell>
        </row>
        <row r="300">
          <cell r="A300" t="str">
            <v>BSC.460.A</v>
          </cell>
          <cell r="B300" t="str">
            <v>Dynamic Hotspot</v>
          </cell>
          <cell r="C300">
            <v>11150.88</v>
          </cell>
        </row>
        <row r="301">
          <cell r="A301" t="str">
            <v>BSC.460.B</v>
          </cell>
          <cell r="B301" t="str">
            <v>Dynamic Hotspot</v>
          </cell>
          <cell r="C301">
            <v>9199.4500000000007</v>
          </cell>
        </row>
        <row r="302">
          <cell r="A302" t="str">
            <v>BSC.460.C</v>
          </cell>
          <cell r="B302" t="str">
            <v>Dynamic Hotspot</v>
          </cell>
          <cell r="C302">
            <v>7526.87</v>
          </cell>
        </row>
        <row r="303">
          <cell r="A303" t="str">
            <v>BSC.460.D</v>
          </cell>
          <cell r="B303" t="str">
            <v>Dynamic Hotspot</v>
          </cell>
          <cell r="C303">
            <v>5575.44</v>
          </cell>
        </row>
        <row r="304">
          <cell r="A304" t="str">
            <v>BSC.460.E</v>
          </cell>
          <cell r="B304" t="str">
            <v>Dynamic Hotspot</v>
          </cell>
          <cell r="C304">
            <v>0</v>
          </cell>
        </row>
        <row r="305">
          <cell r="A305" t="str">
            <v>BSC.470</v>
          </cell>
          <cell r="B305" t="str">
            <v>Trace window for dropped calls</v>
          </cell>
          <cell r="C305">
            <v>7433.92</v>
          </cell>
        </row>
        <row r="306">
          <cell r="A306" t="str">
            <v>BSC.470.A</v>
          </cell>
          <cell r="B306" t="str">
            <v>Trace window for dropped calls</v>
          </cell>
          <cell r="C306">
            <v>7433.92</v>
          </cell>
        </row>
        <row r="307">
          <cell r="A307" t="str">
            <v>BSC.470.B</v>
          </cell>
          <cell r="B307" t="str">
            <v>Trace window for dropped calls</v>
          </cell>
          <cell r="C307">
            <v>6133.01</v>
          </cell>
        </row>
        <row r="308">
          <cell r="A308" t="str">
            <v>BSC.470.C</v>
          </cell>
          <cell r="B308" t="str">
            <v>Trace window for dropped calls</v>
          </cell>
          <cell r="C308">
            <v>5017.87</v>
          </cell>
        </row>
        <row r="309">
          <cell r="A309" t="str">
            <v>BSC.470.D</v>
          </cell>
          <cell r="B309" t="str">
            <v>Trace window for dropped calls</v>
          </cell>
          <cell r="C309">
            <v>3716.96</v>
          </cell>
        </row>
        <row r="310">
          <cell r="A310" t="str">
            <v>BSC.470.E</v>
          </cell>
          <cell r="B310" t="str">
            <v>Trace window for dropped calls</v>
          </cell>
          <cell r="C310">
            <v>0</v>
          </cell>
        </row>
        <row r="311">
          <cell r="A311" t="str">
            <v>BSC.480</v>
          </cell>
          <cell r="B311" t="str">
            <v>Enhanced Coverage by Frequency Hopping</v>
          </cell>
          <cell r="C311">
            <v>13096.85</v>
          </cell>
        </row>
        <row r="312">
          <cell r="A312" t="str">
            <v>BSC.480.A</v>
          </cell>
          <cell r="B312" t="str">
            <v>Enhanced Coverage by Frequency Hopping</v>
          </cell>
          <cell r="C312">
            <v>13096.85</v>
          </cell>
        </row>
        <row r="313">
          <cell r="A313" t="str">
            <v>BSC.480.B</v>
          </cell>
          <cell r="B313" t="str">
            <v>Enhanced Coverage by Frequency Hopping</v>
          </cell>
          <cell r="C313">
            <v>10804.82</v>
          </cell>
        </row>
        <row r="314">
          <cell r="A314" t="str">
            <v>BSC.480.C</v>
          </cell>
          <cell r="B314" t="str">
            <v>Enhanced Coverage by Frequency Hopping</v>
          </cell>
          <cell r="C314">
            <v>8840.39</v>
          </cell>
        </row>
        <row r="315">
          <cell r="A315" t="str">
            <v>BSC.480.D</v>
          </cell>
          <cell r="B315" t="str">
            <v>Enhanced Coverage by Frequency Hopping</v>
          </cell>
          <cell r="C315">
            <v>6548.36</v>
          </cell>
        </row>
        <row r="316">
          <cell r="A316" t="str">
            <v>BSC.480.E</v>
          </cell>
          <cell r="B316" t="str">
            <v>Enhanced Coverage by Frequency Hopping</v>
          </cell>
          <cell r="C316">
            <v>0</v>
          </cell>
        </row>
        <row r="317">
          <cell r="A317" t="str">
            <v>BSC.490</v>
          </cell>
          <cell r="B317" t="str">
            <v>High Capacity BSC Optio</v>
          </cell>
          <cell r="C317">
            <v>0</v>
          </cell>
        </row>
        <row r="318">
          <cell r="A318" t="str">
            <v>BSC.530</v>
          </cell>
          <cell r="B318" t="str">
            <v xml:space="preserve">MS Capability Indication </v>
          </cell>
          <cell r="C318">
            <v>5684.77</v>
          </cell>
        </row>
        <row r="319">
          <cell r="A319" t="str">
            <v>BSC.530.A</v>
          </cell>
          <cell r="B319" t="str">
            <v>MS Capability Indication</v>
          </cell>
          <cell r="C319">
            <v>5684.77</v>
          </cell>
        </row>
        <row r="320">
          <cell r="A320" t="str">
            <v>BSC.530.B</v>
          </cell>
          <cell r="B320" t="str">
            <v>MS Capability Indication</v>
          </cell>
          <cell r="C320">
            <v>4689.88</v>
          </cell>
        </row>
        <row r="321">
          <cell r="A321" t="str">
            <v>BSC.530.C</v>
          </cell>
          <cell r="B321" t="str">
            <v>MS Capability Indication</v>
          </cell>
          <cell r="C321">
            <v>3837.21</v>
          </cell>
        </row>
        <row r="322">
          <cell r="A322" t="str">
            <v>BSC.530.D</v>
          </cell>
          <cell r="B322" t="str">
            <v>MS Capability Indication</v>
          </cell>
          <cell r="C322">
            <v>2842.45</v>
          </cell>
        </row>
        <row r="323">
          <cell r="A323" t="str">
            <v>BSC.530.E</v>
          </cell>
          <cell r="B323" t="str">
            <v>MS Capability Indication</v>
          </cell>
          <cell r="C323">
            <v>0</v>
          </cell>
        </row>
        <row r="324">
          <cell r="A324" t="str">
            <v>BSC.540</v>
          </cell>
          <cell r="B324" t="str">
            <v>Tandem Free Operation TFO (ETSI)</v>
          </cell>
          <cell r="C324">
            <v>1311.83</v>
          </cell>
        </row>
        <row r="325">
          <cell r="A325" t="str">
            <v>BSC.540.A</v>
          </cell>
          <cell r="B325" t="str">
            <v>Tandem Free Operation  TFO (ETSI)</v>
          </cell>
          <cell r="C325">
            <v>1311.83</v>
          </cell>
        </row>
        <row r="326">
          <cell r="A326" t="str">
            <v>BSC.540.B</v>
          </cell>
          <cell r="B326" t="str">
            <v>Tandem Free Operation  TFO (ETSI)</v>
          </cell>
          <cell r="C326">
            <v>1049.49</v>
          </cell>
        </row>
        <row r="327">
          <cell r="A327" t="str">
            <v>BSC.540.C</v>
          </cell>
          <cell r="B327" t="str">
            <v>Tandem Free Operation TFO (ETSI)</v>
          </cell>
          <cell r="C327">
            <v>787.15</v>
          </cell>
        </row>
        <row r="328">
          <cell r="A328" t="str">
            <v>BSC.540.D</v>
          </cell>
          <cell r="B328" t="str">
            <v>Tandem Free Operation TFO (ETSI)</v>
          </cell>
          <cell r="C328">
            <v>524.80999999999995</v>
          </cell>
        </row>
        <row r="329">
          <cell r="A329" t="str">
            <v>BSC.540.E</v>
          </cell>
          <cell r="B329" t="str">
            <v>Tandem Free Operation TFO (ETSI)</v>
          </cell>
          <cell r="C329">
            <v>262.33999999999997</v>
          </cell>
        </row>
        <row r="330">
          <cell r="A330" t="str">
            <v>BSC.540.F</v>
          </cell>
          <cell r="B330" t="str">
            <v>Tandem Free Operation TFO (ETSI)</v>
          </cell>
          <cell r="C330">
            <v>0</v>
          </cell>
        </row>
        <row r="331">
          <cell r="A331" t="str">
            <v>BSC.550</v>
          </cell>
          <cell r="B331" t="str">
            <v>Tandem Free Operation TFO (ANSI)</v>
          </cell>
          <cell r="C331">
            <v>1049.49</v>
          </cell>
        </row>
        <row r="332">
          <cell r="A332" t="str">
            <v>BSC.550.A</v>
          </cell>
          <cell r="B332" t="str">
            <v>Tandem Free Operation TFO (ANSI)</v>
          </cell>
          <cell r="C332">
            <v>1049.49</v>
          </cell>
        </row>
        <row r="333">
          <cell r="A333" t="str">
            <v>BSC.550.B</v>
          </cell>
          <cell r="B333" t="str">
            <v>Tandem Free Operation TFO (ANSI)</v>
          </cell>
          <cell r="C333">
            <v>787.54</v>
          </cell>
        </row>
        <row r="334">
          <cell r="A334" t="str">
            <v>BSC.550.C</v>
          </cell>
          <cell r="B334" t="str">
            <v>Tandem Free Operation TFO (ANSI)</v>
          </cell>
          <cell r="C334">
            <v>629.72</v>
          </cell>
        </row>
        <row r="335">
          <cell r="A335" t="str">
            <v>BSC.550.D</v>
          </cell>
          <cell r="B335" t="str">
            <v>Tandem Free Operation TFO (ANSI)</v>
          </cell>
          <cell r="C335">
            <v>419.77</v>
          </cell>
        </row>
        <row r="336">
          <cell r="A336" t="str">
            <v>BSC.550.E</v>
          </cell>
          <cell r="B336" t="str">
            <v>Tandem Free Operation TFO (ANSI)</v>
          </cell>
          <cell r="C336">
            <v>209.95</v>
          </cell>
        </row>
        <row r="337">
          <cell r="A337" t="str">
            <v>BSC.550.F</v>
          </cell>
          <cell r="B337" t="str">
            <v>Tandem Free Operation TFO (ANSI)</v>
          </cell>
          <cell r="C337">
            <v>0</v>
          </cell>
        </row>
        <row r="338">
          <cell r="A338" t="str">
            <v>BSC.560</v>
          </cell>
          <cell r="B338" t="str">
            <v>GPRS BSC Optio</v>
          </cell>
          <cell r="C338">
            <v>0</v>
          </cell>
        </row>
        <row r="339">
          <cell r="A339" t="str">
            <v>BSC.590</v>
          </cell>
          <cell r="B339" t="str">
            <v>Automatic Picocell Parameterization</v>
          </cell>
          <cell r="C339">
            <v>0</v>
          </cell>
        </row>
        <row r="340">
          <cell r="A340" t="str">
            <v>BSC.610</v>
          </cell>
          <cell r="B340" t="str">
            <v>Channel Finder Measurement</v>
          </cell>
          <cell r="C340">
            <v>0</v>
          </cell>
        </row>
        <row r="341">
          <cell r="A341" t="str">
            <v>BSC.620</v>
          </cell>
          <cell r="B341" t="str">
            <v>Noise supression feature</v>
          </cell>
          <cell r="C341">
            <v>1625</v>
          </cell>
        </row>
        <row r="342">
          <cell r="A342" t="str">
            <v>BSC.620.A</v>
          </cell>
          <cell r="B342" t="str">
            <v>Noise supression feature</v>
          </cell>
          <cell r="C342">
            <v>1625</v>
          </cell>
        </row>
        <row r="343">
          <cell r="A343" t="str">
            <v>BSC.620.B</v>
          </cell>
          <cell r="B343" t="str">
            <v>Noise supression feature</v>
          </cell>
          <cell r="C343">
            <v>1300</v>
          </cell>
        </row>
        <row r="344">
          <cell r="A344" t="str">
            <v>BSC.620.C</v>
          </cell>
          <cell r="B344" t="str">
            <v>Noise supression feature</v>
          </cell>
          <cell r="C344">
            <v>975</v>
          </cell>
        </row>
        <row r="345">
          <cell r="A345" t="str">
            <v>BSC.620.D</v>
          </cell>
          <cell r="B345" t="str">
            <v>Noise supression feature</v>
          </cell>
          <cell r="C345">
            <v>650</v>
          </cell>
        </row>
        <row r="346">
          <cell r="A346" t="str">
            <v>BSC.620.E</v>
          </cell>
          <cell r="B346" t="str">
            <v>Noise supression feature</v>
          </cell>
          <cell r="C346">
            <v>325</v>
          </cell>
        </row>
        <row r="347">
          <cell r="A347" t="str">
            <v>BSC.620.F</v>
          </cell>
          <cell r="B347" t="str">
            <v>Noise supression feature</v>
          </cell>
          <cell r="C347">
            <v>0</v>
          </cell>
        </row>
        <row r="348">
          <cell r="A348" t="str">
            <v>BSC.630</v>
          </cell>
          <cell r="B348" t="str">
            <v>Advance Multirate Coding Feature</v>
          </cell>
          <cell r="C348">
            <v>656</v>
          </cell>
        </row>
        <row r="349">
          <cell r="A349" t="str">
            <v>BSC.630.A</v>
          </cell>
          <cell r="B349" t="str">
            <v>Advance Multirate Coding Feature</v>
          </cell>
          <cell r="C349">
            <v>656</v>
          </cell>
        </row>
        <row r="350">
          <cell r="A350" t="str">
            <v>BSC.630.B</v>
          </cell>
          <cell r="B350" t="str">
            <v>Advance Multirate Coding Feature</v>
          </cell>
          <cell r="C350">
            <v>546.666667104</v>
          </cell>
        </row>
        <row r="351">
          <cell r="A351" t="str">
            <v>BSC.630.C</v>
          </cell>
          <cell r="B351" t="str">
            <v>Advance Multirate Coding Feature</v>
          </cell>
          <cell r="C351">
            <v>437.33333335520001</v>
          </cell>
        </row>
        <row r="352">
          <cell r="A352" t="str">
            <v>BSC.630.D</v>
          </cell>
          <cell r="B352" t="str">
            <v>Advance Multirate Coding Feature</v>
          </cell>
          <cell r="C352">
            <v>328</v>
          </cell>
        </row>
        <row r="353">
          <cell r="A353" t="str">
            <v>BSC.630.E</v>
          </cell>
          <cell r="B353" t="str">
            <v>Advance Multirate Coding Feature</v>
          </cell>
          <cell r="C353">
            <v>0</v>
          </cell>
        </row>
        <row r="354">
          <cell r="A354" t="str">
            <v>BSC.640</v>
          </cell>
          <cell r="B354" t="str">
            <v>Support of Localised Service Area feature</v>
          </cell>
          <cell r="C354">
            <v>16347.5</v>
          </cell>
        </row>
        <row r="355">
          <cell r="A355" t="str">
            <v>BSC.640.A</v>
          </cell>
          <cell r="B355" t="str">
            <v>Support of Localised Service Area feature</v>
          </cell>
          <cell r="C355">
            <v>16347.5</v>
          </cell>
        </row>
        <row r="356">
          <cell r="A356" t="str">
            <v>BSC.640.B</v>
          </cell>
          <cell r="B356" t="str">
            <v>Support of Localised Service Area feature</v>
          </cell>
          <cell r="C356">
            <v>13486.69</v>
          </cell>
        </row>
        <row r="357">
          <cell r="A357" t="str">
            <v>BSC.640.C</v>
          </cell>
          <cell r="B357" t="str">
            <v>Support of Localised Service Area feature</v>
          </cell>
          <cell r="C357">
            <v>11034.57</v>
          </cell>
        </row>
        <row r="358">
          <cell r="A358" t="str">
            <v>BSC.640.D</v>
          </cell>
          <cell r="B358" t="str">
            <v>Support of Localised Service Area feature</v>
          </cell>
          <cell r="C358">
            <v>8173.75</v>
          </cell>
        </row>
        <row r="359">
          <cell r="A359" t="str">
            <v>BSC.640.E</v>
          </cell>
          <cell r="B359" t="str">
            <v>Support of Localised Service Area feature</v>
          </cell>
          <cell r="C359">
            <v>0</v>
          </cell>
        </row>
        <row r="360">
          <cell r="A360" t="str">
            <v>BSC.650</v>
          </cell>
          <cell r="B360" t="str">
            <v>Enhanced Data Rates for Global Evolution</v>
          </cell>
          <cell r="C360">
            <v>1125.8</v>
          </cell>
        </row>
        <row r="361">
          <cell r="A361" t="str">
            <v>BSC.650.A</v>
          </cell>
          <cell r="B361" t="str">
            <v>Enhanced Data Rates for Global Evolution</v>
          </cell>
          <cell r="C361">
            <v>1125.8</v>
          </cell>
        </row>
        <row r="362">
          <cell r="A362" t="str">
            <v>BSC.650.B</v>
          </cell>
          <cell r="B362" t="str">
            <v>Enhanced Data Rates for Global Evolution</v>
          </cell>
          <cell r="C362">
            <v>1013.22</v>
          </cell>
        </row>
        <row r="363">
          <cell r="A363" t="str">
            <v>BSC.650.C</v>
          </cell>
          <cell r="B363" t="str">
            <v>Enhanced Data Rates for Global Evolution</v>
          </cell>
          <cell r="C363">
            <v>956.93</v>
          </cell>
        </row>
        <row r="364">
          <cell r="A364" t="str">
            <v>BSC.650.D</v>
          </cell>
          <cell r="B364" t="str">
            <v>Enhanced Data Rates for Global Evolution</v>
          </cell>
          <cell r="C364">
            <v>900.64</v>
          </cell>
        </row>
        <row r="365">
          <cell r="A365" t="str">
            <v>BSC.650.E</v>
          </cell>
          <cell r="B365" t="str">
            <v>Enhanced Data Rates for Global Evolution</v>
          </cell>
          <cell r="C365">
            <v>788.06</v>
          </cell>
        </row>
        <row r="366">
          <cell r="A366" t="str">
            <v>BSC.650.F</v>
          </cell>
          <cell r="B366" t="str">
            <v>Enhanced Data Rates for Global Evolution</v>
          </cell>
          <cell r="C366">
            <v>675.48</v>
          </cell>
        </row>
        <row r="367">
          <cell r="A367" t="str">
            <v>BSC.650.G</v>
          </cell>
          <cell r="B367" t="str">
            <v>Enhanced Data Rates for Global Evolution</v>
          </cell>
          <cell r="C367">
            <v>562.9</v>
          </cell>
        </row>
        <row r="368">
          <cell r="A368" t="str">
            <v>BSC.660</v>
          </cell>
          <cell r="B368" t="str">
            <v>mCatch 1.0 for legacy phones</v>
          </cell>
          <cell r="C368">
            <v>169</v>
          </cell>
        </row>
        <row r="369">
          <cell r="A369" t="str">
            <v>BSC.680</v>
          </cell>
          <cell r="B369" t="str">
            <v>Automated planning Feature</v>
          </cell>
          <cell r="C369">
            <v>0</v>
          </cell>
        </row>
        <row r="370">
          <cell r="A370" t="str">
            <v>BSC.690</v>
          </cell>
          <cell r="B370" t="str">
            <v>Common BCCH  Feature</v>
          </cell>
          <cell r="C370">
            <v>18307.900000000001</v>
          </cell>
        </row>
        <row r="371">
          <cell r="A371" t="str">
            <v>BSC.690.A</v>
          </cell>
          <cell r="B371" t="str">
            <v>Common BCCH  Feature</v>
          </cell>
          <cell r="C371">
            <v>18307.900000000001</v>
          </cell>
        </row>
        <row r="372">
          <cell r="A372" t="str">
            <v>BSC.690.B</v>
          </cell>
          <cell r="B372" t="str">
            <v>Common BCCH  Feature</v>
          </cell>
          <cell r="C372">
            <v>15104.02</v>
          </cell>
        </row>
        <row r="373">
          <cell r="A373" t="str">
            <v>BSC.690.C</v>
          </cell>
          <cell r="B373" t="str">
            <v>Common BCCH  Feature</v>
          </cell>
          <cell r="C373">
            <v>12357.84</v>
          </cell>
        </row>
        <row r="374">
          <cell r="A374" t="str">
            <v>BSC.690.D</v>
          </cell>
          <cell r="B374" t="str">
            <v>Common BCCH  Feature</v>
          </cell>
          <cell r="C374">
            <v>9153.9500000000007</v>
          </cell>
        </row>
        <row r="375">
          <cell r="A375" t="str">
            <v>BSC.690.E</v>
          </cell>
          <cell r="B375" t="str">
            <v>Common BCCH  Feature</v>
          </cell>
          <cell r="C375">
            <v>0</v>
          </cell>
        </row>
        <row r="376">
          <cell r="A376" t="str">
            <v>BSC.700</v>
          </cell>
          <cell r="B376" t="str">
            <v>BSC S7 Optional Features Package</v>
          </cell>
          <cell r="C376">
            <v>91060.58</v>
          </cell>
        </row>
        <row r="377">
          <cell r="A377" t="str">
            <v>BSC.700.A</v>
          </cell>
          <cell r="B377" t="str">
            <v>BSC S7 Optional Features Package</v>
          </cell>
          <cell r="C377">
            <v>91060.58</v>
          </cell>
        </row>
        <row r="378">
          <cell r="A378" t="str">
            <v>BSC.700.B</v>
          </cell>
          <cell r="B378" t="str">
            <v>BSC S7 Optional Features Package</v>
          </cell>
          <cell r="C378">
            <v>75124.92</v>
          </cell>
        </row>
        <row r="379">
          <cell r="A379" t="str">
            <v>BSC.700.C</v>
          </cell>
          <cell r="B379" t="str">
            <v>BSC S7 Optional Features Package</v>
          </cell>
          <cell r="C379">
            <v>61465.82</v>
          </cell>
        </row>
        <row r="380">
          <cell r="A380" t="str">
            <v>BSC.700.D</v>
          </cell>
          <cell r="B380" t="str">
            <v>BSC S7 Optional Features Package</v>
          </cell>
          <cell r="C380">
            <v>45530.29</v>
          </cell>
        </row>
        <row r="381">
          <cell r="A381" t="str">
            <v>BSC.700.E</v>
          </cell>
          <cell r="B381" t="str">
            <v>BSC S7 Optional Features Package</v>
          </cell>
          <cell r="C381">
            <v>0</v>
          </cell>
        </row>
        <row r="382">
          <cell r="A382" t="str">
            <v>BSC.710</v>
          </cell>
          <cell r="B382" t="str">
            <v>mCatch 2.0 for E-OTD</v>
          </cell>
          <cell r="C382">
            <v>338</v>
          </cell>
        </row>
        <row r="383">
          <cell r="A383" t="str">
            <v>BSC.720</v>
          </cell>
          <cell r="B383" t="str">
            <v>Noice Suppression Ansi</v>
          </cell>
          <cell r="C383">
            <v>1300</v>
          </cell>
        </row>
        <row r="384">
          <cell r="A384" t="str">
            <v>BSC.720.A</v>
          </cell>
          <cell r="B384" t="str">
            <v>Noice Suppression Ansi</v>
          </cell>
          <cell r="C384">
            <v>1040</v>
          </cell>
        </row>
        <row r="385">
          <cell r="A385" t="str">
            <v>BSC.720.B</v>
          </cell>
          <cell r="B385" t="str">
            <v>Noice Suppression Ansi</v>
          </cell>
          <cell r="C385">
            <v>780</v>
          </cell>
        </row>
        <row r="386">
          <cell r="A386" t="str">
            <v>BSC.720.C</v>
          </cell>
          <cell r="B386" t="str">
            <v>Noice Suppression Ansi</v>
          </cell>
          <cell r="C386">
            <v>520</v>
          </cell>
        </row>
        <row r="387">
          <cell r="A387" t="str">
            <v>BSC.720.D</v>
          </cell>
          <cell r="B387" t="str">
            <v>Noice Suppression Ansi</v>
          </cell>
          <cell r="C387">
            <v>260</v>
          </cell>
        </row>
        <row r="388">
          <cell r="A388" t="str">
            <v>BSC.720.F</v>
          </cell>
          <cell r="B388" t="str">
            <v>Noice Suppression Ansi</v>
          </cell>
          <cell r="C388">
            <v>0</v>
          </cell>
        </row>
        <row r="389">
          <cell r="A389" t="str">
            <v>BSC.730</v>
          </cell>
          <cell r="B389" t="str">
            <v>mCatch upgrade to E-OTD</v>
          </cell>
          <cell r="C389">
            <v>126.75</v>
          </cell>
        </row>
        <row r="390">
          <cell r="A390" t="str">
            <v>BSC.740</v>
          </cell>
          <cell r="B390" t="str">
            <v>GSM/EDGE WCDMA Interworking</v>
          </cell>
          <cell r="C390">
            <v>104949</v>
          </cell>
        </row>
        <row r="391">
          <cell r="A391" t="str">
            <v>BSC.750</v>
          </cell>
          <cell r="B391" t="str">
            <v>GSM/EDGE  800/1900 Common BCCH</v>
          </cell>
          <cell r="C391">
            <v>18307.900000000001</v>
          </cell>
        </row>
        <row r="392">
          <cell r="A392" t="str">
            <v>BSC.750.A</v>
          </cell>
          <cell r="B392" t="str">
            <v>GSM/EDGE  800/1900 Common BCCH</v>
          </cell>
          <cell r="C392">
            <v>18307.900000000001</v>
          </cell>
        </row>
        <row r="393">
          <cell r="A393" t="str">
            <v>BSC.750.B</v>
          </cell>
          <cell r="B393" t="str">
            <v>GSM/EDGE  800/1900 Common BCCH</v>
          </cell>
          <cell r="C393">
            <v>15104.02</v>
          </cell>
        </row>
        <row r="394">
          <cell r="A394" t="str">
            <v>BSC.750.C</v>
          </cell>
          <cell r="B394" t="str">
            <v>GSM/EDGE  800/1900 Common BCCH</v>
          </cell>
          <cell r="C394">
            <v>12357.84</v>
          </cell>
        </row>
        <row r="395">
          <cell r="A395" t="str">
            <v>BSC.750.D</v>
          </cell>
          <cell r="B395" t="str">
            <v>GSM/EDGE  800/1900 Common BCCH</v>
          </cell>
          <cell r="C395">
            <v>9153.9500000000007</v>
          </cell>
        </row>
        <row r="396">
          <cell r="A396" t="str">
            <v>BSC.750.F</v>
          </cell>
          <cell r="B396" t="str">
            <v>GSM/EDGE  800/1900 Common BCCH</v>
          </cell>
          <cell r="C396">
            <v>0</v>
          </cell>
        </row>
        <row r="397">
          <cell r="A397" t="str">
            <v>BSC.760</v>
          </cell>
          <cell r="B397" t="str">
            <v>Dual band GSM 800/1900</v>
          </cell>
          <cell r="C397">
            <v>52474.63</v>
          </cell>
        </row>
        <row r="398">
          <cell r="A398" t="str">
            <v>BSC.760.A</v>
          </cell>
          <cell r="B398" t="str">
            <v>Dual band GSM 800/1901</v>
          </cell>
          <cell r="C398">
            <v>52474.63</v>
          </cell>
        </row>
        <row r="399">
          <cell r="A399" t="str">
            <v>BSC.760.B</v>
          </cell>
          <cell r="B399" t="str">
            <v>Dual band GSM 800/1902</v>
          </cell>
          <cell r="C399">
            <v>43291.56</v>
          </cell>
        </row>
        <row r="400">
          <cell r="A400" t="str">
            <v>BSC.760.C</v>
          </cell>
          <cell r="B400" t="str">
            <v>Dual band GSM 800/1903</v>
          </cell>
          <cell r="C400">
            <v>35420.32</v>
          </cell>
        </row>
        <row r="401">
          <cell r="A401" t="str">
            <v>BSC.760.D</v>
          </cell>
          <cell r="B401" t="str">
            <v>Dual band GSM 800/1904</v>
          </cell>
          <cell r="C401">
            <v>26237.38</v>
          </cell>
        </row>
        <row r="402">
          <cell r="A402" t="str">
            <v>BSC.760.F</v>
          </cell>
          <cell r="B402" t="str">
            <v>Dual band GSM 800/1905</v>
          </cell>
          <cell r="C402">
            <v>0</v>
          </cell>
        </row>
        <row r="403">
          <cell r="A403" t="str">
            <v>BSC.770</v>
          </cell>
          <cell r="B403" t="str">
            <v>Network Controlled Cell re-selection</v>
          </cell>
          <cell r="C403">
            <v>7379.19</v>
          </cell>
        </row>
        <row r="404">
          <cell r="A404" t="str">
            <v>BSC.770.A</v>
          </cell>
          <cell r="B404" t="str">
            <v>Network Controlled Cell re-selection</v>
          </cell>
          <cell r="C404">
            <v>7379.19</v>
          </cell>
        </row>
        <row r="405">
          <cell r="A405" t="str">
            <v>BSC.800</v>
          </cell>
          <cell r="B405" t="str">
            <v>S8 OPT. FEAT PACK</v>
          </cell>
          <cell r="C405">
            <v>122707.65</v>
          </cell>
        </row>
        <row r="406">
          <cell r="A406" t="str">
            <v>BSC.800.A</v>
          </cell>
          <cell r="B406" t="str">
            <v>S8 OPT. FEAT PACK</v>
          </cell>
          <cell r="C406">
            <v>122707.65</v>
          </cell>
        </row>
        <row r="407">
          <cell r="A407" t="str">
            <v>BSC.800.B</v>
          </cell>
          <cell r="B407" t="str">
            <v>S8 OPT. FEAT PACK</v>
          </cell>
          <cell r="C407">
            <v>101233.86</v>
          </cell>
        </row>
        <row r="408">
          <cell r="A408" t="str">
            <v>BSC.800.C</v>
          </cell>
          <cell r="B408" t="str">
            <v>S8 OPT. FEAT PACK</v>
          </cell>
          <cell r="C408">
            <v>82827.679999999993</v>
          </cell>
        </row>
        <row r="409">
          <cell r="A409" t="str">
            <v>BSC.800.D</v>
          </cell>
          <cell r="B409" t="str">
            <v>S8 OPT. FEAT PACK</v>
          </cell>
          <cell r="C409">
            <v>61353.89</v>
          </cell>
        </row>
        <row r="410">
          <cell r="A410" t="str">
            <v>BSC.800.E</v>
          </cell>
          <cell r="B410" t="str">
            <v>S8 OPT. FEAT PACK</v>
          </cell>
          <cell r="C410">
            <v>0</v>
          </cell>
        </row>
        <row r="411">
          <cell r="A411" t="str">
            <v>BSC.900</v>
          </cell>
          <cell r="B411" t="str">
            <v>S9 OPT. FEAT PACK</v>
          </cell>
          <cell r="C411">
            <v>126687.08</v>
          </cell>
        </row>
        <row r="412">
          <cell r="A412" t="str">
            <v>BSC.900.A</v>
          </cell>
          <cell r="B412" t="str">
            <v>S9 OPT. FEAT PACK</v>
          </cell>
          <cell r="C412">
            <v>126687.08</v>
          </cell>
        </row>
        <row r="413">
          <cell r="A413" t="str">
            <v>BSC.900.B</v>
          </cell>
          <cell r="B413" t="str">
            <v>S9 OPT. FEAT PACK</v>
          </cell>
          <cell r="C413">
            <v>104516.75</v>
          </cell>
        </row>
        <row r="414">
          <cell r="A414" t="str">
            <v>BSC.900.C</v>
          </cell>
          <cell r="B414" t="str">
            <v>S9 OPT. FEAT PACK</v>
          </cell>
          <cell r="C414">
            <v>85513.74</v>
          </cell>
        </row>
        <row r="415">
          <cell r="A415" t="str">
            <v>BSC.900.D</v>
          </cell>
          <cell r="B415" t="str">
            <v>S9 OPT. FEAT PACK</v>
          </cell>
          <cell r="C415">
            <v>63343.54</v>
          </cell>
        </row>
        <row r="416">
          <cell r="A416" t="str">
            <v>BSC.900.E</v>
          </cell>
          <cell r="B416" t="str">
            <v>S9 OPT. FEAT PACK</v>
          </cell>
          <cell r="C416">
            <v>0</v>
          </cell>
        </row>
        <row r="417">
          <cell r="A417" t="str">
            <v>BSC.PACK1</v>
          </cell>
          <cell r="B417" t="str">
            <v>BSS Subs. Seg. Feat. inc. 134 136 135</v>
          </cell>
          <cell r="C417">
            <v>17935.580000000002</v>
          </cell>
        </row>
        <row r="418">
          <cell r="A418" t="str">
            <v>BSC.PACK1.A</v>
          </cell>
          <cell r="B418" t="str">
            <v>BSS Subs. Seg. Feat. inc. 134 136 135</v>
          </cell>
          <cell r="C418">
            <v>17935.580000000002</v>
          </cell>
        </row>
        <row r="419">
          <cell r="A419" t="str">
            <v>BSC.PACK1.B</v>
          </cell>
          <cell r="B419" t="str">
            <v>BSS Subs. Seg. Feat. inc. 134 136 135</v>
          </cell>
          <cell r="C419">
            <v>14796.99</v>
          </cell>
        </row>
        <row r="420">
          <cell r="A420" t="str">
            <v>BSC.PACK1.C</v>
          </cell>
          <cell r="B420" t="str">
            <v>BSS Subs. Seg. Feat. inc. 134 136 135</v>
          </cell>
          <cell r="C420">
            <v>12106.51</v>
          </cell>
        </row>
        <row r="421">
          <cell r="A421" t="str">
            <v>BSC.PACK1.D</v>
          </cell>
          <cell r="B421" t="str">
            <v>BSS Subs. Seg. Feat. inc. 134 136 135</v>
          </cell>
          <cell r="C421">
            <v>8967.92</v>
          </cell>
        </row>
        <row r="422">
          <cell r="A422" t="str">
            <v>BSC.PACK1.E</v>
          </cell>
          <cell r="B422" t="str">
            <v>BSS Subs. Seg. Feat. inc. 134 136 135</v>
          </cell>
          <cell r="C422">
            <v>0</v>
          </cell>
        </row>
        <row r="423">
          <cell r="A423" t="str">
            <v>BSC.PACK2</v>
          </cell>
          <cell r="B423" t="str">
            <v>FEATURE PACK 2 incl. 221 140  270  278</v>
          </cell>
          <cell r="C423">
            <v>8055.73</v>
          </cell>
        </row>
        <row r="424">
          <cell r="A424" t="str">
            <v>BSC.PACK2.A</v>
          </cell>
          <cell r="B424" t="str">
            <v>FEATURE PACK 2 incl. 221 140  270  278</v>
          </cell>
          <cell r="C424">
            <v>8055.73</v>
          </cell>
        </row>
        <row r="425">
          <cell r="A425" t="str">
            <v>BSC.PACK2.B</v>
          </cell>
          <cell r="B425" t="str">
            <v>FEATURE PACK 2 incl. 221 140  270  278</v>
          </cell>
          <cell r="C425">
            <v>3940.17</v>
          </cell>
        </row>
        <row r="426">
          <cell r="A426" t="str">
            <v>BSC.PACK2.C</v>
          </cell>
          <cell r="B426" t="str">
            <v>FEATURE PACK 2 incl. 221 140  270  278</v>
          </cell>
          <cell r="C426">
            <v>3223.87</v>
          </cell>
        </row>
        <row r="427">
          <cell r="A427" t="str">
            <v>BSC.PACK2.D</v>
          </cell>
          <cell r="B427" t="str">
            <v>FEATURE PACK 2 incl. 221 140  270  278</v>
          </cell>
          <cell r="C427">
            <v>2387.9699999999998</v>
          </cell>
        </row>
        <row r="428">
          <cell r="A428" t="str">
            <v>BSC.PACK2.E</v>
          </cell>
          <cell r="B428" t="str">
            <v>FEATURE PACK 2  incl. 221 140 270  278</v>
          </cell>
          <cell r="C428">
            <v>0</v>
          </cell>
        </row>
        <row r="429">
          <cell r="A429" t="str">
            <v>BSC.PACK3</v>
          </cell>
          <cell r="B429" t="str">
            <v>FEATURE PACK 3  inc.  132  159</v>
          </cell>
          <cell r="C429">
            <v>4304.6899999999996</v>
          </cell>
        </row>
        <row r="430">
          <cell r="A430" t="str">
            <v>BSC.PACK3.A</v>
          </cell>
          <cell r="B430" t="str">
            <v>FEATURE PACK 3  inc.  132  159</v>
          </cell>
          <cell r="C430">
            <v>4304.6899999999996</v>
          </cell>
        </row>
        <row r="431">
          <cell r="A431" t="str">
            <v>BSC.PACK3.B</v>
          </cell>
          <cell r="B431" t="str">
            <v>FEATURE PACK 3  inc.  132  159</v>
          </cell>
          <cell r="C431">
            <v>3551.21</v>
          </cell>
        </row>
        <row r="432">
          <cell r="A432" t="str">
            <v>BSC.PACK3.C</v>
          </cell>
          <cell r="B432" t="str">
            <v>FEATURE PACK 3  inc.  132  159</v>
          </cell>
          <cell r="C432">
            <v>2905.5</v>
          </cell>
        </row>
        <row r="433">
          <cell r="A433" t="str">
            <v>BSC.PACK3.D</v>
          </cell>
          <cell r="B433" t="str">
            <v>FEATURE PACK 3  inc.  132  159</v>
          </cell>
          <cell r="C433">
            <v>2152.2800000000002</v>
          </cell>
        </row>
        <row r="434">
          <cell r="A434" t="str">
            <v>BSC.PACK3.E</v>
          </cell>
          <cell r="B434" t="str">
            <v>FEATURE PACK 3  inc.  132  159</v>
          </cell>
          <cell r="C434">
            <v>0</v>
          </cell>
        </row>
        <row r="435">
          <cell r="A435" t="str">
            <v>BSC.PACK4</v>
          </cell>
          <cell r="B435" t="str">
            <v>FEATURE PACK 4 inc.  160  161</v>
          </cell>
          <cell r="C435">
            <v>3587.09</v>
          </cell>
        </row>
        <row r="436">
          <cell r="A436" t="str">
            <v>BSC.PACK4.A</v>
          </cell>
          <cell r="B436" t="str">
            <v>FEATURE PACK 4 inc.  160  161</v>
          </cell>
          <cell r="C436">
            <v>3587.09</v>
          </cell>
        </row>
        <row r="437">
          <cell r="A437" t="str">
            <v>BSC.PACK4.B</v>
          </cell>
          <cell r="B437" t="str">
            <v>FEATURE PACK 4 inc.  160  161</v>
          </cell>
          <cell r="C437">
            <v>2959.32</v>
          </cell>
        </row>
        <row r="438">
          <cell r="A438" t="str">
            <v>BSC.PACK4.C</v>
          </cell>
          <cell r="B438" t="str">
            <v>FEATURE PACK 4 inc.  160  161</v>
          </cell>
          <cell r="C438">
            <v>2421.25</v>
          </cell>
        </row>
        <row r="439">
          <cell r="A439" t="str">
            <v>BSC.PACK4.D</v>
          </cell>
          <cell r="B439" t="str">
            <v>FEATURE PACK 4 inc.  160  161</v>
          </cell>
          <cell r="C439">
            <v>1793.48</v>
          </cell>
        </row>
        <row r="440">
          <cell r="A440" t="str">
            <v>BSC.PACK4.E</v>
          </cell>
          <cell r="B440" t="str">
            <v>FEATURE PACK 4  inc.  160  161</v>
          </cell>
          <cell r="C440">
            <v>0</v>
          </cell>
        </row>
        <row r="441">
          <cell r="A441" t="str">
            <v>BSC.PACK5</v>
          </cell>
          <cell r="B441" t="str">
            <v>BSC QUALITY FEATURE PACKAGE ETSI</v>
          </cell>
          <cell r="C441">
            <v>3420.3</v>
          </cell>
        </row>
        <row r="442">
          <cell r="A442" t="str">
            <v>BSC.PACK5.A</v>
          </cell>
          <cell r="B442" t="str">
            <v>BSC QUALITY FEATURE PACKAGE ETSI</v>
          </cell>
          <cell r="C442">
            <v>3420.3</v>
          </cell>
        </row>
        <row r="443">
          <cell r="A443" t="str">
            <v>BSC.PACK5.B</v>
          </cell>
          <cell r="B443" t="str">
            <v>BSC QUALITY FEATURE PACKAGE ETSI</v>
          </cell>
          <cell r="C443">
            <v>2736.24</v>
          </cell>
        </row>
        <row r="444">
          <cell r="A444" t="str">
            <v>BSC.PACK5.C</v>
          </cell>
          <cell r="B444" t="str">
            <v>BSC QUALITY FEATURE PACKAGE ETSI</v>
          </cell>
          <cell r="C444">
            <v>2052.1799999999998</v>
          </cell>
        </row>
        <row r="445">
          <cell r="A445" t="str">
            <v>BSC.PACK5.D</v>
          </cell>
          <cell r="B445" t="str">
            <v>BSC QUALITY FEATURE PACKAGE ETSI</v>
          </cell>
          <cell r="C445">
            <v>1368.12</v>
          </cell>
        </row>
        <row r="446">
          <cell r="A446" t="str">
            <v>BSC.PACK5.E</v>
          </cell>
          <cell r="B446" t="str">
            <v>BSC QUALITY FEATURE PACKAGE ETSI</v>
          </cell>
          <cell r="C446">
            <v>684.06</v>
          </cell>
        </row>
        <row r="447">
          <cell r="A447" t="str">
            <v>BSC.PACK5.F</v>
          </cell>
          <cell r="B447" t="str">
            <v>BSC QUALITY FEATURE PACKAGE ETSI</v>
          </cell>
          <cell r="C447">
            <v>0</v>
          </cell>
        </row>
        <row r="448">
          <cell r="A448" t="str">
            <v>BSC.PACK6</v>
          </cell>
          <cell r="B448" t="str">
            <v>BSC QUALITY FEATURE PACKAGE ANSI</v>
          </cell>
          <cell r="C448">
            <v>2736.24</v>
          </cell>
        </row>
        <row r="449">
          <cell r="A449" t="str">
            <v>BSC.PACK6.A</v>
          </cell>
          <cell r="B449" t="str">
            <v>BSC QUALITY FEATURE PACKAGE ANSI</v>
          </cell>
          <cell r="C449">
            <v>2736.24</v>
          </cell>
        </row>
        <row r="450">
          <cell r="A450" t="str">
            <v>BSC.PACK6.B</v>
          </cell>
          <cell r="B450" t="str">
            <v>BSC QUALITY FEATURE PACKAGE ANSI</v>
          </cell>
          <cell r="C450">
            <v>2188.94</v>
          </cell>
        </row>
        <row r="451">
          <cell r="A451" t="str">
            <v>BSC.PACK6.C</v>
          </cell>
          <cell r="B451" t="str">
            <v>BSC QUALITY FEATURE PACKAGE ANSI</v>
          </cell>
          <cell r="C451">
            <v>1641.77</v>
          </cell>
        </row>
        <row r="452">
          <cell r="A452" t="str">
            <v>BSC.PACK6.D</v>
          </cell>
          <cell r="B452" t="str">
            <v>BSC QUALITY FEATURE PACKAGE ANSI</v>
          </cell>
          <cell r="C452">
            <v>1094.47</v>
          </cell>
        </row>
        <row r="453">
          <cell r="A453" t="str">
            <v>BSC.PACK6.E</v>
          </cell>
          <cell r="B453" t="str">
            <v>BSC QUALITY FEATURE PACKAGE ANSI</v>
          </cell>
          <cell r="C453">
            <v>547.29999999999995</v>
          </cell>
        </row>
        <row r="454">
          <cell r="A454" t="str">
            <v>BSC.PACK6.F</v>
          </cell>
          <cell r="B454" t="str">
            <v>BSC QUALITY FEATURE PACKAGE ANSI</v>
          </cell>
          <cell r="C454">
            <v>0</v>
          </cell>
        </row>
        <row r="455">
          <cell r="A455" t="str">
            <v>BSC8000002</v>
          </cell>
          <cell r="B455" t="str">
            <v>BSC S8 NED CD ETSI  10 CD inc. Licence</v>
          </cell>
          <cell r="C455">
            <v>3279.64</v>
          </cell>
        </row>
        <row r="456">
          <cell r="A456" t="str">
            <v>BSC8000022</v>
          </cell>
          <cell r="B456" t="str">
            <v>BSC S8 NED CD ETSI  1 CD Media Only</v>
          </cell>
          <cell r="C456">
            <v>819.91</v>
          </cell>
        </row>
        <row r="457">
          <cell r="A457" t="str">
            <v>BSC8000030</v>
          </cell>
          <cell r="B457" t="str">
            <v>TCSM2 S8 NED CD ETSI  10 CD inc. Licence</v>
          </cell>
          <cell r="C457">
            <v>1093.17</v>
          </cell>
        </row>
        <row r="458">
          <cell r="A458" t="str">
            <v>BSC8000040</v>
          </cell>
          <cell r="B458" t="str">
            <v>TCSM2 S8 NED CD ETSI  1 CD Media Only</v>
          </cell>
          <cell r="C458">
            <v>273.26</v>
          </cell>
        </row>
        <row r="459">
          <cell r="A459" t="str">
            <v>BSC8000051</v>
          </cell>
          <cell r="B459" t="str">
            <v>BSC S8 NED CD ANSI  10 CD inc. Licence</v>
          </cell>
          <cell r="C459">
            <v>3279.64</v>
          </cell>
        </row>
        <row r="460">
          <cell r="A460" t="str">
            <v>BSC8000072</v>
          </cell>
          <cell r="B460" t="str">
            <v>BSC S8 NED CD ANSI  1 CD Media Only</v>
          </cell>
          <cell r="C460">
            <v>819.91</v>
          </cell>
        </row>
        <row r="461">
          <cell r="A461" t="str">
            <v>BSC8000080</v>
          </cell>
          <cell r="B461" t="str">
            <v>TCSM2 S8 NED CD ANSI  10 CD inc. Licence</v>
          </cell>
          <cell r="C461">
            <v>1093.17</v>
          </cell>
        </row>
        <row r="462">
          <cell r="A462" t="str">
            <v>BSC8000090</v>
          </cell>
          <cell r="B462" t="str">
            <v>TCSM2 S8 NED CD ANSI  1 CD Media Only</v>
          </cell>
          <cell r="C462">
            <v>273.26</v>
          </cell>
        </row>
        <row r="463">
          <cell r="A463" t="str">
            <v>BSC9000600</v>
          </cell>
          <cell r="B463" t="str">
            <v>BSC S9 ETSI Nokia On Line Services</v>
          </cell>
          <cell r="C463">
            <v>3279.64</v>
          </cell>
        </row>
        <row r="464">
          <cell r="A464" t="str">
            <v>BSC9000610</v>
          </cell>
          <cell r="B464" t="str">
            <v>TCSM2 S9 ETSI Nokia On Line Services</v>
          </cell>
          <cell r="C464">
            <v>1093.17</v>
          </cell>
        </row>
        <row r="465">
          <cell r="A465" t="str">
            <v>BSC9000700</v>
          </cell>
          <cell r="B465" t="str">
            <v>BSC S9 ANSI Nokia On Line Services</v>
          </cell>
          <cell r="C465">
            <v>3279.64</v>
          </cell>
        </row>
        <row r="466">
          <cell r="A466" t="str">
            <v>BSC9000710</v>
          </cell>
          <cell r="B466" t="str">
            <v>TCSM2 S9 ANSI Nokia On Line Services</v>
          </cell>
          <cell r="C466">
            <v>1093.17</v>
          </cell>
        </row>
        <row r="467">
          <cell r="A467" t="str">
            <v>C08512</v>
          </cell>
          <cell r="B467" t="str">
            <v>Message Bus Interface</v>
          </cell>
          <cell r="C467">
            <v>885.69</v>
          </cell>
        </row>
        <row r="468">
          <cell r="A468" t="str">
            <v>C08530</v>
          </cell>
          <cell r="B468" t="str">
            <v>Adapter for CCITT no 7</v>
          </cell>
          <cell r="C468">
            <v>2046.98</v>
          </cell>
        </row>
        <row r="469">
          <cell r="A469" t="str">
            <v>C08544</v>
          </cell>
          <cell r="B469" t="str">
            <v>Power Supply for Cartridge</v>
          </cell>
          <cell r="C469">
            <v>2196.09</v>
          </cell>
        </row>
        <row r="470">
          <cell r="A470" t="str">
            <v>C08596</v>
          </cell>
          <cell r="B470" t="str">
            <v>Adapter for Communications X.25</v>
          </cell>
          <cell r="C470">
            <v>1487.72</v>
          </cell>
        </row>
        <row r="471">
          <cell r="A471" t="str">
            <v>C08614</v>
          </cell>
          <cell r="B471" t="str">
            <v>Clock and Tone Generator 1</v>
          </cell>
          <cell r="C471">
            <v>2159.9499999999998</v>
          </cell>
        </row>
        <row r="472">
          <cell r="A472" t="str">
            <v>C08641</v>
          </cell>
          <cell r="B472" t="str">
            <v>Hardware Alarm Terminal</v>
          </cell>
          <cell r="C472">
            <v>1517.36</v>
          </cell>
        </row>
        <row r="473">
          <cell r="A473" t="str">
            <v>C08646</v>
          </cell>
          <cell r="B473" t="str">
            <v>Plug-in unit PSC3</v>
          </cell>
          <cell r="C473">
            <v>854.23</v>
          </cell>
        </row>
        <row r="474">
          <cell r="A474" t="str">
            <v>C08647</v>
          </cell>
          <cell r="B474" t="str">
            <v>Power Supply for Cartridge</v>
          </cell>
          <cell r="C474">
            <v>930.8</v>
          </cell>
        </row>
        <row r="475">
          <cell r="A475" t="str">
            <v>C08652</v>
          </cell>
          <cell r="B475" t="str">
            <v>Serial Output Buffered Interface</v>
          </cell>
          <cell r="C475">
            <v>1451.97</v>
          </cell>
        </row>
        <row r="476">
          <cell r="A476" t="str">
            <v>C08653</v>
          </cell>
          <cell r="B476" t="str">
            <v>SCSI Bus Interface</v>
          </cell>
          <cell r="C476">
            <v>1257.23</v>
          </cell>
        </row>
        <row r="477">
          <cell r="A477" t="str">
            <v>C08655</v>
          </cell>
          <cell r="B477" t="str">
            <v>Switch Control Processor</v>
          </cell>
          <cell r="C477">
            <v>1275.17</v>
          </cell>
        </row>
        <row r="478">
          <cell r="A478" t="str">
            <v>C08656</v>
          </cell>
          <cell r="B478" t="str">
            <v>Adapter for Frame Aligner</v>
          </cell>
          <cell r="C478">
            <v>949.39</v>
          </cell>
        </row>
        <row r="479">
          <cell r="A479" t="str">
            <v>C08661</v>
          </cell>
          <cell r="B479" t="str">
            <v>Clock and Alarm Buffer</v>
          </cell>
          <cell r="C479">
            <v>950.04</v>
          </cell>
        </row>
        <row r="480">
          <cell r="A480" t="str">
            <v>C08690</v>
          </cell>
          <cell r="B480" t="str">
            <v>Tone Product FIA</v>
          </cell>
          <cell r="C480">
            <v>47.84</v>
          </cell>
        </row>
        <row r="481">
          <cell r="A481" t="str">
            <v>C08773</v>
          </cell>
          <cell r="B481" t="str">
            <v>Transcoder Controller</v>
          </cell>
          <cell r="C481">
            <v>2709.72</v>
          </cell>
        </row>
        <row r="482">
          <cell r="A482" t="str">
            <v>C08781</v>
          </cell>
          <cell r="B482" t="str">
            <v>Exchange Terminal</v>
          </cell>
          <cell r="C482">
            <v>1615.12</v>
          </cell>
        </row>
        <row r="483">
          <cell r="A483" t="str">
            <v>C08790</v>
          </cell>
          <cell r="B483" t="str">
            <v>Switching Network (8 kbits/s channels)</v>
          </cell>
          <cell r="C483">
            <v>5253.82</v>
          </cell>
        </row>
        <row r="484">
          <cell r="A484" t="str">
            <v>C08821</v>
          </cell>
          <cell r="B484" t="str">
            <v>Floppy Drive Adapter</v>
          </cell>
          <cell r="C484">
            <v>212.55</v>
          </cell>
        </row>
        <row r="485">
          <cell r="A485" t="str">
            <v>C08822</v>
          </cell>
          <cell r="B485" t="str">
            <v>DAT Casette Tape Adapter</v>
          </cell>
          <cell r="C485">
            <v>212.55</v>
          </cell>
        </row>
        <row r="486">
          <cell r="A486" t="str">
            <v>C08823</v>
          </cell>
          <cell r="B486" t="str">
            <v>Winchester Disk Adapter</v>
          </cell>
          <cell r="C486">
            <v>212.55</v>
          </cell>
        </row>
        <row r="487">
          <cell r="A487" t="str">
            <v>C08825</v>
          </cell>
          <cell r="B487" t="str">
            <v>Clock and Tone Generator</v>
          </cell>
          <cell r="C487">
            <v>11281.4</v>
          </cell>
        </row>
        <row r="488">
          <cell r="A488" t="str">
            <v>C08826</v>
          </cell>
          <cell r="B488" t="str">
            <v>Clock and Tone Generator</v>
          </cell>
          <cell r="C488">
            <v>3524.82</v>
          </cell>
        </row>
        <row r="489">
          <cell r="A489" t="str">
            <v>C08828</v>
          </cell>
          <cell r="B489" t="str">
            <v>Adapter for CCITT no 7</v>
          </cell>
          <cell r="C489">
            <v>8107.63</v>
          </cell>
        </row>
        <row r="490">
          <cell r="A490" t="str">
            <v>C08839</v>
          </cell>
          <cell r="B490" t="str">
            <v>Clock and Alarm Buffer CLAB-S</v>
          </cell>
          <cell r="C490">
            <v>2561.39</v>
          </cell>
        </row>
        <row r="491">
          <cell r="A491" t="str">
            <v>C08840</v>
          </cell>
          <cell r="B491" t="str">
            <v>Transcoder PIU (12Channels)</v>
          </cell>
          <cell r="C491">
            <v>4739.55</v>
          </cell>
        </row>
        <row r="492">
          <cell r="A492" t="str">
            <v>C08841</v>
          </cell>
          <cell r="B492" t="str">
            <v>Transcoder PIU (16 Channels)</v>
          </cell>
          <cell r="C492">
            <v>4739.55</v>
          </cell>
        </row>
        <row r="493">
          <cell r="A493" t="str">
            <v>C08860</v>
          </cell>
          <cell r="B493" t="str">
            <v>Power Supply for Cartridge</v>
          </cell>
          <cell r="C493">
            <v>2196.09</v>
          </cell>
        </row>
        <row r="494">
          <cell r="A494" t="str">
            <v>C08887</v>
          </cell>
          <cell r="B494" t="str">
            <v>Message Bus Interface</v>
          </cell>
          <cell r="C494">
            <v>945.01</v>
          </cell>
        </row>
        <row r="495">
          <cell r="A495" t="str">
            <v>C08900</v>
          </cell>
          <cell r="B495" t="str">
            <v>Power Supply for Cartridge</v>
          </cell>
          <cell r="C495">
            <v>2780.51</v>
          </cell>
        </row>
        <row r="496">
          <cell r="A496" t="str">
            <v>C08901</v>
          </cell>
          <cell r="B496" t="str">
            <v>Sym.Exchange Terminal</v>
          </cell>
          <cell r="C496">
            <v>1615.12</v>
          </cell>
        </row>
        <row r="497">
          <cell r="A497" t="str">
            <v>C08902</v>
          </cell>
          <cell r="B497" t="str">
            <v>Coax.Exchange Terminal</v>
          </cell>
          <cell r="C497">
            <v>1615.12</v>
          </cell>
        </row>
        <row r="498">
          <cell r="A498" t="str">
            <v>C08905</v>
          </cell>
          <cell r="B498" t="str">
            <v>Adapter for CCITT no 7</v>
          </cell>
          <cell r="C498">
            <v>2046.98</v>
          </cell>
        </row>
        <row r="499">
          <cell r="A499" t="str">
            <v>C08932</v>
          </cell>
          <cell r="B499" t="str">
            <v>Central Processing Unit (486)</v>
          </cell>
          <cell r="C499">
            <v>9445.41</v>
          </cell>
        </row>
        <row r="500">
          <cell r="A500" t="str">
            <v>C08937</v>
          </cell>
          <cell r="B500" t="str">
            <v>Memory module</v>
          </cell>
          <cell r="C500">
            <v>463.32</v>
          </cell>
        </row>
        <row r="501">
          <cell r="A501" t="str">
            <v>C29336</v>
          </cell>
          <cell r="B501" t="str">
            <v>Power Supply Adapter 20</v>
          </cell>
          <cell r="C501">
            <v>898.82</v>
          </cell>
        </row>
        <row r="502">
          <cell r="A502" t="str">
            <v>C29337</v>
          </cell>
          <cell r="B502" t="str">
            <v>Power Supply Fuse Panel</v>
          </cell>
          <cell r="C502">
            <v>893.36</v>
          </cell>
        </row>
        <row r="503">
          <cell r="A503" t="str">
            <v>C71650</v>
          </cell>
          <cell r="B503" t="str">
            <v>PLUG-IN UNIT MS128M</v>
          </cell>
          <cell r="C503">
            <v>944.19</v>
          </cell>
        </row>
        <row r="504">
          <cell r="A504" t="str">
            <v>C71680</v>
          </cell>
          <cell r="B504" t="str">
            <v>Pentium II Central Processing Unit</v>
          </cell>
          <cell r="C504">
            <v>11716.26</v>
          </cell>
        </row>
        <row r="505">
          <cell r="A505" t="str">
            <v>C72070</v>
          </cell>
          <cell r="B505" t="str">
            <v>Packet Control Unit</v>
          </cell>
          <cell r="C505">
            <v>10200.65</v>
          </cell>
        </row>
        <row r="506">
          <cell r="A506" t="str">
            <v>C72382</v>
          </cell>
          <cell r="B506" t="str">
            <v>Memory module</v>
          </cell>
          <cell r="C506">
            <v>1013.87</v>
          </cell>
        </row>
        <row r="507">
          <cell r="A507" t="str">
            <v>C72589</v>
          </cell>
          <cell r="B507" t="str">
            <v>Winchester Disk Adapter</v>
          </cell>
          <cell r="C507">
            <v>1201.72</v>
          </cell>
        </row>
        <row r="508">
          <cell r="A508" t="str">
            <v>C83368</v>
          </cell>
          <cell r="B508" t="str">
            <v>Adapter for CCITT no 7</v>
          </cell>
          <cell r="C508">
            <v>8107.63</v>
          </cell>
        </row>
        <row r="509">
          <cell r="A509" t="str">
            <v>D1390</v>
          </cell>
          <cell r="B509" t="str">
            <v xml:space="preserve">BSC NED CD-ROM  ETSI </v>
          </cell>
          <cell r="C509">
            <v>1093.17</v>
          </cell>
        </row>
        <row r="510">
          <cell r="A510" t="str">
            <v>D1391</v>
          </cell>
          <cell r="B510" t="str">
            <v>BSC NED CD-ROM ETSI Update</v>
          </cell>
          <cell r="C510">
            <v>655.98</v>
          </cell>
        </row>
        <row r="511">
          <cell r="A511" t="str">
            <v>D1392</v>
          </cell>
          <cell r="B511" t="str">
            <v>BSC NED CD-ROM  ANSI</v>
          </cell>
          <cell r="C511">
            <v>1093.17</v>
          </cell>
        </row>
        <row r="512">
          <cell r="A512" t="str">
            <v>D1393</v>
          </cell>
          <cell r="B512" t="str">
            <v>BSC NED CD-ROM ANSI  Update</v>
          </cell>
          <cell r="C512">
            <v>655.98</v>
          </cell>
        </row>
        <row r="513">
          <cell r="A513" t="str">
            <v>D1773</v>
          </cell>
          <cell r="B513" t="str">
            <v>BSC S8 ETSI Documentation Paper</v>
          </cell>
          <cell r="C513">
            <v>6559.28</v>
          </cell>
        </row>
        <row r="514">
          <cell r="A514" t="str">
            <v>D1774</v>
          </cell>
          <cell r="B514" t="str">
            <v>BSC S8 ETSI Documentation Paper Update</v>
          </cell>
          <cell r="C514">
            <v>874.64</v>
          </cell>
        </row>
        <row r="515">
          <cell r="A515" t="str">
            <v>D1776</v>
          </cell>
          <cell r="B515" t="str">
            <v>BSC S8 ETSI User Manuals Paper Update</v>
          </cell>
          <cell r="C515">
            <v>765.31</v>
          </cell>
        </row>
        <row r="516">
          <cell r="A516" t="str">
            <v>D1778</v>
          </cell>
          <cell r="B516" t="str">
            <v>TCSM2 S8 ETSI Documentation Paper Update</v>
          </cell>
          <cell r="C516">
            <v>218.66</v>
          </cell>
        </row>
        <row r="517">
          <cell r="A517" t="str">
            <v>D1783</v>
          </cell>
          <cell r="B517" t="str">
            <v>BSC S8 ANSI Documentation Paper Update</v>
          </cell>
          <cell r="C517">
            <v>874.64</v>
          </cell>
        </row>
        <row r="518">
          <cell r="A518" t="str">
            <v>D1785</v>
          </cell>
          <cell r="B518" t="str">
            <v>BSC S8 ANSI User Manuals Paper Update</v>
          </cell>
          <cell r="C518">
            <v>765.31</v>
          </cell>
        </row>
        <row r="519">
          <cell r="A519" t="str">
            <v>D1787</v>
          </cell>
          <cell r="B519" t="str">
            <v>TCSM2 S8 ANSI Documentation Paper Update</v>
          </cell>
          <cell r="C519">
            <v>218.66</v>
          </cell>
        </row>
        <row r="520">
          <cell r="A520" t="str">
            <v>P01043</v>
          </cell>
          <cell r="B520" t="str">
            <v>Floppy Disk Drive (SCSI interface)</v>
          </cell>
          <cell r="C520">
            <v>675.35</v>
          </cell>
        </row>
        <row r="521">
          <cell r="A521" t="str">
            <v>P01074</v>
          </cell>
          <cell r="B521" t="str">
            <v>DAT Tape Unit DC  SCSI</v>
          </cell>
          <cell r="C521">
            <v>2761.46</v>
          </cell>
        </row>
        <row r="522">
          <cell r="A522" t="str">
            <v>P01087</v>
          </cell>
          <cell r="B522" t="str">
            <v>Winchester Disk Drive Unit 18G wide</v>
          </cell>
          <cell r="C522">
            <v>1201.2</v>
          </cell>
        </row>
      </sheetData>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row r="1">
          <cell r="E1" t="str">
            <v>EUR</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namica"/>
      <sheetName val="DESACOPIOS ANALITICO"/>
      <sheetName val="Base"/>
      <sheetName val="ANTICIPOS PARA GRAFOS"/>
      <sheetName val="Hoja2"/>
    </sheetNames>
    <sheetDataSet>
      <sheetData sheetId="0"/>
      <sheetData sheetId="1"/>
      <sheetData sheetId="2"/>
      <sheetData sheetId="3"/>
      <sheetData sheetId="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IRSA HIST"/>
      <sheetName val="IRSA AXI"/>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iestro"/>
      <sheetName val="Información Sox"/>
      <sheetName val="Seguimiento de Cambios SOX"/>
      <sheetName val="E.O.A.F."/>
      <sheetName val="Evol inversiones"/>
      <sheetName val="ArmadoVariaciones"/>
      <sheetName val="AnálisisVariaciones"/>
      <sheetName val="diferencia cbio prest"/>
      <sheetName val="Evolución ON"/>
      <sheetName val="Balances Empalme"/>
      <sheetName val="Balances Pamsa"/>
      <sheetName val="Otras inversiones"/>
      <sheetName val="Mutuos Tarshop-AC"/>
      <sheetName val="Prestamos Interco"/>
      <sheetName val="Fusion Alto Invest"/>
      <sheetName val="2133-1 sapsa"/>
      <sheetName val="2233-1 ersa"/>
      <sheetName val="Imp Gcias"/>
      <sheetName val="amort mejora inm"/>
      <sheetName val="amort sc"/>
      <sheetName val="Conversiones "/>
      <sheetName val="Prev x Desval"/>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allSamp"/>
      <sheetName val="Check_Spell"/>
      <sheetName val="Targeted Testing-1"/>
      <sheetName val="Targeted Testing-2"/>
      <sheetName val="Non-Statistical Sampling-1"/>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C3" t="str">
            <v>AUS$</v>
          </cell>
        </row>
        <row r="9">
          <cell r="B9" t="str">
            <v>Currency?</v>
          </cell>
        </row>
        <row r="10">
          <cell r="B10" t="str">
            <v>AUS$</v>
          </cell>
        </row>
        <row r="11">
          <cell r="B11" t="str">
            <v>CAN$</v>
          </cell>
        </row>
        <row r="12">
          <cell r="B12" t="str">
            <v>Euro</v>
          </cell>
        </row>
        <row r="13">
          <cell r="B13" t="str">
            <v>Pound</v>
          </cell>
        </row>
        <row r="14">
          <cell r="B14" t="str">
            <v>US$</v>
          </cell>
        </row>
        <row r="15">
          <cell r="B15" t="str">
            <v>Yen</v>
          </cell>
        </row>
        <row r="16">
          <cell r="B16" t="str">
            <v>Colon</v>
          </cell>
        </row>
        <row r="17">
          <cell r="B17" t="str">
            <v>Dong</v>
          </cell>
        </row>
        <row r="18">
          <cell r="B18" t="str">
            <v>Franc</v>
          </cell>
        </row>
        <row r="19">
          <cell r="B19" t="str">
            <v>Kip</v>
          </cell>
        </row>
        <row r="20">
          <cell r="B20" t="str">
            <v>Kroner</v>
          </cell>
        </row>
        <row r="21">
          <cell r="B21" t="str">
            <v>Lira</v>
          </cell>
        </row>
        <row r="22">
          <cell r="B22" t="str">
            <v>Naira</v>
          </cell>
        </row>
        <row r="23">
          <cell r="B23" t="str">
            <v>Reais</v>
          </cell>
        </row>
        <row r="24">
          <cell r="B24" t="str">
            <v>Rubles</v>
          </cell>
        </row>
        <row r="25">
          <cell r="B25" t="str">
            <v>Rupee</v>
          </cell>
        </row>
        <row r="26">
          <cell r="B26" t="str">
            <v>Sequel</v>
          </cell>
        </row>
        <row r="27">
          <cell r="B27" t="str">
            <v>Thai</v>
          </cell>
        </row>
        <row r="28">
          <cell r="B28" t="str">
            <v>Tugrik</v>
          </cell>
        </row>
        <row r="29">
          <cell r="B29" t="str">
            <v>Won</v>
          </cell>
        </row>
        <row r="30">
          <cell r="B30" t="str">
            <v>Yuan</v>
          </cell>
        </row>
        <row r="31">
          <cell r="B31" t="str">
            <v>Other</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 asto"/>
      <sheetName val="Sin asto"/>
      <sheetName val="abm productos"/>
      <sheetName val="Ajustes"/>
      <sheetName val="Print"/>
      <sheetName val="Mov no stan"/>
      <sheetName val="Base_depositos"/>
    </sheetNames>
    <sheetDataSet>
      <sheetData sheetId="0" refreshError="1">
        <row r="1">
          <cell r="A1" t="str">
            <v>DEPOSI</v>
          </cell>
          <cell r="B1" t="str">
            <v>ARTCOD</v>
          </cell>
          <cell r="C1" t="str">
            <v>Descripción</v>
          </cell>
          <cell r="D1" t="str">
            <v>CODORI</v>
          </cell>
          <cell r="E1" t="str">
            <v>NROMOV</v>
          </cell>
          <cell r="F1" t="str">
            <v>NRITEM</v>
          </cell>
          <cell r="G1" t="str">
            <v>PRECIO</v>
          </cell>
          <cell r="H1" t="str">
            <v>CANTID</v>
          </cell>
          <cell r="I1" t="str">
            <v>CANTOT</v>
          </cell>
          <cell r="J1" t="str">
            <v>FCHMOV</v>
          </cell>
          <cell r="K1" t="str">
            <v>CTADEB</v>
          </cell>
          <cell r="L1" t="str">
            <v>CTAHAB</v>
          </cell>
          <cell r="M1" t="str">
            <v>CULTIV</v>
          </cell>
        </row>
        <row r="2">
          <cell r="A2" t="str">
            <v>T003</v>
          </cell>
          <cell r="B2">
            <v>1301000003</v>
          </cell>
          <cell r="C2" t="str">
            <v>BORREGO</v>
          </cell>
          <cell r="D2" t="str">
            <v>57</v>
          </cell>
          <cell r="E2">
            <v>529</v>
          </cell>
          <cell r="F2">
            <v>2</v>
          </cell>
          <cell r="G2">
            <v>20</v>
          </cell>
          <cell r="H2">
            <v>-2</v>
          </cell>
          <cell r="I2">
            <v>-40</v>
          </cell>
          <cell r="J2">
            <v>19991031</v>
          </cell>
          <cell r="K2" t="str">
            <v>5120802010</v>
          </cell>
          <cell r="L2" t="str">
            <v>6220301000</v>
          </cell>
        </row>
        <row r="3">
          <cell r="A3" t="str">
            <v>T013</v>
          </cell>
          <cell r="B3">
            <v>1301000003</v>
          </cell>
          <cell r="C3" t="str">
            <v>BORREGO</v>
          </cell>
          <cell r="D3" t="str">
            <v>57</v>
          </cell>
          <cell r="E3">
            <v>530</v>
          </cell>
          <cell r="F3">
            <v>1</v>
          </cell>
          <cell r="G3">
            <v>20</v>
          </cell>
          <cell r="H3">
            <v>-6</v>
          </cell>
          <cell r="I3">
            <v>-120</v>
          </cell>
          <cell r="J3">
            <v>19991031</v>
          </cell>
          <cell r="K3" t="str">
            <v>5120802010</v>
          </cell>
          <cell r="L3" t="str">
            <v>6220301000</v>
          </cell>
        </row>
        <row r="4">
          <cell r="A4" t="str">
            <v>T003</v>
          </cell>
          <cell r="B4">
            <v>1301000004</v>
          </cell>
          <cell r="C4" t="str">
            <v>CAPON</v>
          </cell>
          <cell r="D4" t="str">
            <v>57</v>
          </cell>
          <cell r="E4">
            <v>529</v>
          </cell>
          <cell r="F4">
            <v>3</v>
          </cell>
          <cell r="G4">
            <v>15</v>
          </cell>
          <cell r="H4">
            <v>-2</v>
          </cell>
          <cell r="I4">
            <v>-30</v>
          </cell>
          <cell r="J4">
            <v>19991031</v>
          </cell>
          <cell r="K4" t="str">
            <v>5120802010</v>
          </cell>
          <cell r="L4" t="str">
            <v>6220301000</v>
          </cell>
        </row>
        <row r="5">
          <cell r="A5" t="str">
            <v>T003</v>
          </cell>
          <cell r="B5">
            <v>1301000006</v>
          </cell>
          <cell r="C5" t="str">
            <v>OVEJA RECHAZO</v>
          </cell>
          <cell r="D5" t="str">
            <v>57</v>
          </cell>
          <cell r="E5">
            <v>529</v>
          </cell>
          <cell r="F5">
            <v>1</v>
          </cell>
          <cell r="G5">
            <v>14</v>
          </cell>
          <cell r="H5">
            <v>-3</v>
          </cell>
          <cell r="I5">
            <v>-42</v>
          </cell>
          <cell r="J5">
            <v>19991031</v>
          </cell>
          <cell r="K5" t="str">
            <v>5120802010</v>
          </cell>
          <cell r="L5" t="str">
            <v>6220301000</v>
          </cell>
        </row>
        <row r="6">
          <cell r="A6" t="str">
            <v>P005</v>
          </cell>
          <cell r="B6">
            <v>2101000002</v>
          </cell>
          <cell r="C6" t="str">
            <v>TRIGO PAN INFERIOR CALIDAD</v>
          </cell>
          <cell r="D6" t="str">
            <v>H1</v>
          </cell>
          <cell r="E6">
            <v>207</v>
          </cell>
          <cell r="F6">
            <v>1</v>
          </cell>
          <cell r="G6">
            <v>48.5</v>
          </cell>
          <cell r="H6">
            <v>-40</v>
          </cell>
          <cell r="I6">
            <v>-1940</v>
          </cell>
          <cell r="J6">
            <v>19991031</v>
          </cell>
          <cell r="K6" t="str">
            <v>5110201015</v>
          </cell>
          <cell r="L6" t="str">
            <v>6210219001</v>
          </cell>
          <cell r="M6" t="str">
            <v>9200000002</v>
          </cell>
        </row>
        <row r="7">
          <cell r="A7" t="str">
            <v>T008</v>
          </cell>
          <cell r="B7">
            <v>2105000001</v>
          </cell>
          <cell r="C7" t="str">
            <v>MAIZ 1ra</v>
          </cell>
          <cell r="D7" t="str">
            <v>E1</v>
          </cell>
          <cell r="E7">
            <v>418</v>
          </cell>
          <cell r="F7">
            <v>2</v>
          </cell>
          <cell r="G7">
            <v>80</v>
          </cell>
          <cell r="H7">
            <v>-15</v>
          </cell>
          <cell r="I7">
            <v>-1200</v>
          </cell>
          <cell r="J7">
            <v>19991031</v>
          </cell>
          <cell r="K7" t="str">
            <v>5110201015</v>
          </cell>
          <cell r="L7" t="str">
            <v>6210219001</v>
          </cell>
          <cell r="M7" t="str">
            <v>9200000002</v>
          </cell>
        </row>
        <row r="8">
          <cell r="A8" t="str">
            <v>P012</v>
          </cell>
          <cell r="B8">
            <v>2105000001</v>
          </cell>
          <cell r="C8" t="str">
            <v>MAIZ 1ra</v>
          </cell>
          <cell r="D8" t="str">
            <v>N1</v>
          </cell>
          <cell r="E8">
            <v>306</v>
          </cell>
          <cell r="F8">
            <v>1</v>
          </cell>
          <cell r="G8">
            <v>80</v>
          </cell>
          <cell r="H8">
            <v>-7.218</v>
          </cell>
          <cell r="I8">
            <v>-577.44000000000005</v>
          </cell>
          <cell r="J8">
            <v>19991031</v>
          </cell>
          <cell r="K8" t="str">
            <v>5110301015</v>
          </cell>
          <cell r="L8" t="str">
            <v>6210219002</v>
          </cell>
          <cell r="M8" t="str">
            <v>9200000004</v>
          </cell>
        </row>
        <row r="9">
          <cell r="A9" t="str">
            <v>P012</v>
          </cell>
          <cell r="B9">
            <v>2105000001</v>
          </cell>
          <cell r="C9" t="str">
            <v>MAIZ 1ra</v>
          </cell>
          <cell r="D9" t="str">
            <v>N1</v>
          </cell>
          <cell r="E9">
            <v>337</v>
          </cell>
          <cell r="F9">
            <v>1</v>
          </cell>
          <cell r="G9">
            <v>80</v>
          </cell>
          <cell r="H9">
            <v>-15</v>
          </cell>
          <cell r="I9">
            <v>-1200</v>
          </cell>
          <cell r="J9">
            <v>19991031</v>
          </cell>
          <cell r="K9" t="str">
            <v>5110301015</v>
          </cell>
          <cell r="L9" t="str">
            <v>6210219002</v>
          </cell>
          <cell r="M9" t="str">
            <v>9200000004</v>
          </cell>
        </row>
        <row r="10">
          <cell r="A10" t="str">
            <v>P012</v>
          </cell>
          <cell r="B10">
            <v>2105000001</v>
          </cell>
          <cell r="C10" t="str">
            <v>MAIZ 1ra</v>
          </cell>
          <cell r="D10" t="str">
            <v>N1</v>
          </cell>
          <cell r="E10">
            <v>338</v>
          </cell>
          <cell r="F10">
            <v>1</v>
          </cell>
          <cell r="G10">
            <v>80</v>
          </cell>
          <cell r="H10">
            <v>-2</v>
          </cell>
          <cell r="I10">
            <v>-160</v>
          </cell>
          <cell r="J10">
            <v>19991031</v>
          </cell>
          <cell r="K10" t="str">
            <v>5110301015</v>
          </cell>
          <cell r="L10" t="str">
            <v>6210219002</v>
          </cell>
          <cell r="M10" t="str">
            <v>9200000004</v>
          </cell>
        </row>
        <row r="11">
          <cell r="A11" t="str">
            <v>P012</v>
          </cell>
          <cell r="B11">
            <v>2105000001</v>
          </cell>
          <cell r="C11" t="str">
            <v>MAIZ 1ra</v>
          </cell>
          <cell r="D11" t="str">
            <v>N1</v>
          </cell>
          <cell r="E11">
            <v>307</v>
          </cell>
          <cell r="F11">
            <v>1</v>
          </cell>
          <cell r="G11">
            <v>80</v>
          </cell>
          <cell r="H11">
            <v>-3.7349999999999999</v>
          </cell>
          <cell r="I11">
            <v>-298.8</v>
          </cell>
          <cell r="J11">
            <v>19991031</v>
          </cell>
          <cell r="K11" t="str">
            <v>5110304015</v>
          </cell>
          <cell r="L11" t="str">
            <v>6210219003</v>
          </cell>
          <cell r="M11" t="str">
            <v>9200000012</v>
          </cell>
        </row>
        <row r="12">
          <cell r="A12" t="str">
            <v>P001</v>
          </cell>
          <cell r="B12">
            <v>2105000003</v>
          </cell>
          <cell r="C12" t="str">
            <v>MAIZ QUEBRADO</v>
          </cell>
          <cell r="D12" t="str">
            <v>L1</v>
          </cell>
          <cell r="E12">
            <v>281</v>
          </cell>
          <cell r="F12">
            <v>2</v>
          </cell>
          <cell r="G12">
            <v>94</v>
          </cell>
          <cell r="H12">
            <v>-99.13</v>
          </cell>
          <cell r="I12">
            <v>-9318.2199999999993</v>
          </cell>
          <cell r="J12">
            <v>19991030</v>
          </cell>
          <cell r="K12" t="str">
            <v>5110301015</v>
          </cell>
          <cell r="L12" t="str">
            <v>6210219002</v>
          </cell>
          <cell r="M12" t="str">
            <v>9200000004</v>
          </cell>
        </row>
        <row r="13">
          <cell r="A13" t="str">
            <v>P001</v>
          </cell>
          <cell r="B13">
            <v>2105000003</v>
          </cell>
          <cell r="C13" t="str">
            <v>MAIZ QUEBRADO</v>
          </cell>
          <cell r="D13" t="str">
            <v>L1</v>
          </cell>
          <cell r="E13">
            <v>280</v>
          </cell>
          <cell r="F13">
            <v>2</v>
          </cell>
          <cell r="G13">
            <v>94</v>
          </cell>
          <cell r="H13">
            <v>-13.95</v>
          </cell>
          <cell r="I13">
            <v>-1311.3</v>
          </cell>
          <cell r="J13">
            <v>19991030</v>
          </cell>
          <cell r="K13" t="str">
            <v>5110302015</v>
          </cell>
          <cell r="L13" t="str">
            <v>6210219004</v>
          </cell>
          <cell r="M13" t="str">
            <v>9200000003</v>
          </cell>
        </row>
        <row r="14">
          <cell r="A14" t="str">
            <v>P005</v>
          </cell>
          <cell r="B14">
            <v>2108000001</v>
          </cell>
          <cell r="C14" t="str">
            <v>SORGO</v>
          </cell>
          <cell r="D14" t="str">
            <v>H1</v>
          </cell>
          <cell r="E14">
            <v>207</v>
          </cell>
          <cell r="F14">
            <v>2</v>
          </cell>
          <cell r="G14">
            <v>72</v>
          </cell>
          <cell r="H14">
            <v>-126</v>
          </cell>
          <cell r="I14">
            <v>-9072</v>
          </cell>
          <cell r="J14">
            <v>19991031</v>
          </cell>
          <cell r="K14" t="str">
            <v>5110201015</v>
          </cell>
          <cell r="L14" t="str">
            <v>6210219001</v>
          </cell>
          <cell r="M14" t="str">
            <v>9200000002</v>
          </cell>
        </row>
        <row r="15">
          <cell r="A15" t="str">
            <v>P012</v>
          </cell>
          <cell r="B15">
            <v>2201000002</v>
          </cell>
          <cell r="C15" t="str">
            <v>MAIZ GRANO HUMEDO</v>
          </cell>
          <cell r="D15" t="str">
            <v>N1</v>
          </cell>
          <cell r="E15">
            <v>310</v>
          </cell>
          <cell r="F15">
            <v>3</v>
          </cell>
          <cell r="G15">
            <v>82.81</v>
          </cell>
          <cell r="H15">
            <v>-4.3659999999999997</v>
          </cell>
          <cell r="I15">
            <v>-361.54845999999998</v>
          </cell>
          <cell r="J15">
            <v>19991031</v>
          </cell>
          <cell r="K15" t="str">
            <v>5110301043</v>
          </cell>
          <cell r="L15" t="str">
            <v>6210219002</v>
          </cell>
          <cell r="M15" t="str">
            <v>9200000004</v>
          </cell>
        </row>
        <row r="16">
          <cell r="A16" t="str">
            <v>P023</v>
          </cell>
          <cell r="B16">
            <v>2201000002</v>
          </cell>
          <cell r="C16" t="str">
            <v>MAIZ GRANO HUMEDO</v>
          </cell>
          <cell r="D16" t="str">
            <v>B1</v>
          </cell>
          <cell r="E16">
            <v>217</v>
          </cell>
          <cell r="F16">
            <v>6</v>
          </cell>
          <cell r="G16">
            <v>75.47</v>
          </cell>
          <cell r="H16">
            <v>-51.6</v>
          </cell>
          <cell r="I16">
            <v>-3894.252</v>
          </cell>
          <cell r="J16">
            <v>19991030</v>
          </cell>
          <cell r="K16" t="str">
            <v>5110301043</v>
          </cell>
          <cell r="L16" t="str">
            <v>6210219002</v>
          </cell>
          <cell r="M16" t="str">
            <v>9200000004</v>
          </cell>
        </row>
        <row r="17">
          <cell r="A17" t="str">
            <v>P023</v>
          </cell>
          <cell r="B17">
            <v>2201000002</v>
          </cell>
          <cell r="C17" t="str">
            <v>MAIZ GRANO HUMEDO</v>
          </cell>
          <cell r="D17" t="str">
            <v>B1</v>
          </cell>
          <cell r="E17">
            <v>218</v>
          </cell>
          <cell r="F17">
            <v>3</v>
          </cell>
          <cell r="G17">
            <v>75.47</v>
          </cell>
          <cell r="H17">
            <v>-2.5</v>
          </cell>
          <cell r="I17">
            <v>-188.67500000000001</v>
          </cell>
          <cell r="J17">
            <v>19991030</v>
          </cell>
          <cell r="K17" t="str">
            <v>5110302048</v>
          </cell>
          <cell r="L17" t="str">
            <v>6210219004</v>
          </cell>
          <cell r="M17" t="str">
            <v>9200000003</v>
          </cell>
        </row>
        <row r="18">
          <cell r="A18" t="str">
            <v>P009</v>
          </cell>
          <cell r="B18">
            <v>2201000004</v>
          </cell>
          <cell r="C18" t="str">
            <v>ROLLOS</v>
          </cell>
          <cell r="D18" t="str">
            <v>O1</v>
          </cell>
          <cell r="E18">
            <v>105</v>
          </cell>
          <cell r="F18">
            <v>4</v>
          </cell>
          <cell r="G18">
            <v>13</v>
          </cell>
          <cell r="H18">
            <v>-456</v>
          </cell>
          <cell r="I18">
            <v>-5928</v>
          </cell>
          <cell r="J18">
            <v>19991004</v>
          </cell>
          <cell r="K18" t="str">
            <v>5110201013</v>
          </cell>
          <cell r="L18" t="str">
            <v>6210219011</v>
          </cell>
          <cell r="M18" t="str">
            <v>9200000002</v>
          </cell>
        </row>
        <row r="19">
          <cell r="A19" t="str">
            <v>P009</v>
          </cell>
          <cell r="B19">
            <v>2201000004</v>
          </cell>
          <cell r="C19" t="str">
            <v>ROLLOS</v>
          </cell>
          <cell r="D19" t="str">
            <v>O1</v>
          </cell>
          <cell r="E19">
            <v>107</v>
          </cell>
          <cell r="F19">
            <v>3</v>
          </cell>
          <cell r="G19">
            <v>13</v>
          </cell>
          <cell r="H19">
            <v>-406</v>
          </cell>
          <cell r="I19">
            <v>-5278</v>
          </cell>
          <cell r="J19">
            <v>19991011</v>
          </cell>
          <cell r="K19" t="str">
            <v>5110201013</v>
          </cell>
          <cell r="L19" t="str">
            <v>6210219011</v>
          </cell>
          <cell r="M19" t="str">
            <v>9200000002</v>
          </cell>
        </row>
        <row r="20">
          <cell r="A20" t="str">
            <v>P009</v>
          </cell>
          <cell r="B20">
            <v>2201000004</v>
          </cell>
          <cell r="C20" t="str">
            <v>ROLLOS</v>
          </cell>
          <cell r="D20" t="str">
            <v>O1</v>
          </cell>
          <cell r="E20">
            <v>109</v>
          </cell>
          <cell r="F20">
            <v>3</v>
          </cell>
          <cell r="G20">
            <v>13</v>
          </cell>
          <cell r="H20">
            <v>-338</v>
          </cell>
          <cell r="I20">
            <v>-4394</v>
          </cell>
          <cell r="J20">
            <v>19991018</v>
          </cell>
          <cell r="K20" t="str">
            <v>5110201013</v>
          </cell>
          <cell r="L20" t="str">
            <v>6210219011</v>
          </cell>
          <cell r="M20" t="str">
            <v>9200000002</v>
          </cell>
        </row>
        <row r="21">
          <cell r="A21" t="str">
            <v>P009</v>
          </cell>
          <cell r="B21">
            <v>2201000004</v>
          </cell>
          <cell r="C21" t="str">
            <v>ROLLOS</v>
          </cell>
          <cell r="D21" t="str">
            <v>O1</v>
          </cell>
          <cell r="E21">
            <v>111</v>
          </cell>
          <cell r="F21">
            <v>4</v>
          </cell>
          <cell r="G21">
            <v>13</v>
          </cell>
          <cell r="H21">
            <v>-340</v>
          </cell>
          <cell r="I21">
            <v>-4420</v>
          </cell>
          <cell r="J21">
            <v>19991026</v>
          </cell>
          <cell r="K21" t="str">
            <v>5110201013</v>
          </cell>
          <cell r="L21" t="str">
            <v>6210219011</v>
          </cell>
          <cell r="M21" t="str">
            <v>9200000002</v>
          </cell>
        </row>
        <row r="22">
          <cell r="A22" t="str">
            <v>P014</v>
          </cell>
          <cell r="B22">
            <v>2201000004</v>
          </cell>
          <cell r="C22" t="str">
            <v>ROLLOS</v>
          </cell>
          <cell r="D22" t="str">
            <v>S1</v>
          </cell>
          <cell r="E22">
            <v>261</v>
          </cell>
          <cell r="F22">
            <v>1</v>
          </cell>
          <cell r="G22">
            <v>13</v>
          </cell>
          <cell r="H22">
            <v>-23</v>
          </cell>
          <cell r="I22">
            <v>-299</v>
          </cell>
          <cell r="J22">
            <v>19991031</v>
          </cell>
          <cell r="K22" t="str">
            <v>5110201013</v>
          </cell>
          <cell r="L22" t="str">
            <v>6210219011</v>
          </cell>
          <cell r="M22" t="str">
            <v>9200000002</v>
          </cell>
        </row>
        <row r="23">
          <cell r="A23" t="str">
            <v>P012</v>
          </cell>
          <cell r="B23">
            <v>2201000004</v>
          </cell>
          <cell r="C23" t="str">
            <v>ROLLOS</v>
          </cell>
          <cell r="D23" t="str">
            <v>N1</v>
          </cell>
          <cell r="E23">
            <v>307</v>
          </cell>
          <cell r="F23">
            <v>4</v>
          </cell>
          <cell r="G23">
            <v>13</v>
          </cell>
          <cell r="H23">
            <v>-7</v>
          </cell>
          <cell r="I23">
            <v>-91</v>
          </cell>
          <cell r="J23">
            <v>19991031</v>
          </cell>
          <cell r="K23" t="str">
            <v>5110304013</v>
          </cell>
          <cell r="L23" t="str">
            <v>6210219012</v>
          </cell>
          <cell r="M23" t="str">
            <v>9200000012</v>
          </cell>
        </row>
        <row r="24">
          <cell r="A24" t="str">
            <v>P012</v>
          </cell>
          <cell r="B24">
            <v>2201000005</v>
          </cell>
          <cell r="C24" t="str">
            <v>SILAJE DE MAIZ</v>
          </cell>
          <cell r="D24" t="str">
            <v>N1</v>
          </cell>
          <cell r="E24">
            <v>309</v>
          </cell>
          <cell r="F24">
            <v>1</v>
          </cell>
          <cell r="G24">
            <v>16.559999999999999</v>
          </cell>
          <cell r="H24">
            <v>-22.15</v>
          </cell>
          <cell r="I24">
            <v>-366.80399999999997</v>
          </cell>
          <cell r="J24">
            <v>19991031</v>
          </cell>
          <cell r="K24" t="str">
            <v>5110201017</v>
          </cell>
          <cell r="L24" t="str">
            <v>6210219001</v>
          </cell>
          <cell r="M24" t="str">
            <v>9200000002</v>
          </cell>
        </row>
        <row r="25">
          <cell r="A25" t="str">
            <v>T008</v>
          </cell>
          <cell r="B25">
            <v>2201000005</v>
          </cell>
          <cell r="C25" t="str">
            <v>SILAJE DE MAIZ</v>
          </cell>
          <cell r="D25" t="str">
            <v>E1</v>
          </cell>
          <cell r="E25">
            <v>418</v>
          </cell>
          <cell r="F25">
            <v>1</v>
          </cell>
          <cell r="G25">
            <v>19.3</v>
          </cell>
          <cell r="H25">
            <v>-40</v>
          </cell>
          <cell r="I25">
            <v>-772</v>
          </cell>
          <cell r="J25">
            <v>19991031</v>
          </cell>
          <cell r="K25" t="str">
            <v>5110201017</v>
          </cell>
          <cell r="L25" t="str">
            <v>6210219001</v>
          </cell>
          <cell r="M25" t="str">
            <v>9200000002</v>
          </cell>
        </row>
        <row r="26">
          <cell r="A26" t="str">
            <v>P001</v>
          </cell>
          <cell r="B26">
            <v>2201000005</v>
          </cell>
          <cell r="C26" t="str">
            <v>SILAJE DE MAIZ</v>
          </cell>
          <cell r="D26" t="str">
            <v>L1</v>
          </cell>
          <cell r="E26">
            <v>281</v>
          </cell>
          <cell r="F26">
            <v>1</v>
          </cell>
          <cell r="G26">
            <v>20.7</v>
          </cell>
          <cell r="H26">
            <v>-362.5</v>
          </cell>
          <cell r="I26">
            <v>-7503.75</v>
          </cell>
          <cell r="J26">
            <v>19991030</v>
          </cell>
          <cell r="K26" t="str">
            <v>5110301017</v>
          </cell>
          <cell r="L26" t="str">
            <v>6210219002</v>
          </cell>
          <cell r="M26" t="str">
            <v>9200000004</v>
          </cell>
        </row>
        <row r="27">
          <cell r="A27" t="str">
            <v>P012</v>
          </cell>
          <cell r="B27">
            <v>2201000005</v>
          </cell>
          <cell r="C27" t="str">
            <v>SILAJE DE MAIZ</v>
          </cell>
          <cell r="D27" t="str">
            <v>N1</v>
          </cell>
          <cell r="E27">
            <v>310</v>
          </cell>
          <cell r="F27">
            <v>4</v>
          </cell>
          <cell r="G27">
            <v>16.559999999999999</v>
          </cell>
          <cell r="H27">
            <v>-123.029</v>
          </cell>
          <cell r="I27">
            <v>-2037.3602399999997</v>
          </cell>
          <cell r="J27">
            <v>19991031</v>
          </cell>
          <cell r="K27" t="str">
            <v>5110301017</v>
          </cell>
          <cell r="L27" t="str">
            <v>6210219002</v>
          </cell>
          <cell r="M27" t="str">
            <v>9200000004</v>
          </cell>
        </row>
        <row r="28">
          <cell r="A28" t="str">
            <v>P023</v>
          </cell>
          <cell r="B28">
            <v>2201000005</v>
          </cell>
          <cell r="C28" t="str">
            <v>SILAJE DE MAIZ</v>
          </cell>
          <cell r="D28" t="str">
            <v>B1</v>
          </cell>
          <cell r="E28">
            <v>217</v>
          </cell>
          <cell r="F28">
            <v>3</v>
          </cell>
          <cell r="G28">
            <v>18.559999999999999</v>
          </cell>
          <cell r="H28">
            <v>-116</v>
          </cell>
          <cell r="I28">
            <v>-2152.96</v>
          </cell>
          <cell r="J28">
            <v>19991030</v>
          </cell>
          <cell r="K28" t="str">
            <v>5110301017</v>
          </cell>
          <cell r="L28" t="str">
            <v>6210219002</v>
          </cell>
          <cell r="M28" t="str">
            <v>9200000004</v>
          </cell>
        </row>
        <row r="29">
          <cell r="A29" t="str">
            <v>P001</v>
          </cell>
          <cell r="B29">
            <v>2201000005</v>
          </cell>
          <cell r="C29" t="str">
            <v>SILAJE DE MAIZ</v>
          </cell>
          <cell r="D29" t="str">
            <v>L1</v>
          </cell>
          <cell r="E29">
            <v>280</v>
          </cell>
          <cell r="F29">
            <v>1</v>
          </cell>
          <cell r="G29">
            <v>20.7</v>
          </cell>
          <cell r="H29">
            <v>-140</v>
          </cell>
          <cell r="I29">
            <v>-2898</v>
          </cell>
          <cell r="J29">
            <v>19991030</v>
          </cell>
          <cell r="K29" t="str">
            <v>5110302017</v>
          </cell>
          <cell r="L29" t="str">
            <v>6210219004</v>
          </cell>
          <cell r="M29" t="str">
            <v>9200000003</v>
          </cell>
        </row>
        <row r="30">
          <cell r="A30" t="str">
            <v>P012</v>
          </cell>
          <cell r="B30">
            <v>2201000005</v>
          </cell>
          <cell r="C30" t="str">
            <v>SILAJE DE MAIZ</v>
          </cell>
          <cell r="D30" t="str">
            <v>N1</v>
          </cell>
          <cell r="E30">
            <v>307</v>
          </cell>
          <cell r="F30">
            <v>3</v>
          </cell>
          <cell r="G30">
            <v>16.559999999999999</v>
          </cell>
          <cell r="H30">
            <v>-5.88</v>
          </cell>
          <cell r="I30">
            <v>-97.372799999999984</v>
          </cell>
          <cell r="J30">
            <v>19991031</v>
          </cell>
          <cell r="K30" t="str">
            <v>5110304017</v>
          </cell>
          <cell r="L30" t="str">
            <v>6210219003</v>
          </cell>
          <cell r="M30" t="str">
            <v>9200000012</v>
          </cell>
        </row>
        <row r="31">
          <cell r="A31" t="str">
            <v>P009</v>
          </cell>
          <cell r="B31">
            <v>2201000008</v>
          </cell>
          <cell r="C31" t="str">
            <v>SILAJE DE SORGO</v>
          </cell>
          <cell r="D31" t="str">
            <v>O1</v>
          </cell>
          <cell r="E31">
            <v>105</v>
          </cell>
          <cell r="F31">
            <v>1</v>
          </cell>
          <cell r="G31">
            <v>18.170000000000002</v>
          </cell>
          <cell r="H31">
            <v>-121.8</v>
          </cell>
          <cell r="I31">
            <v>-2213.1060000000002</v>
          </cell>
          <cell r="J31">
            <v>19991004</v>
          </cell>
          <cell r="K31" t="str">
            <v>5110201044</v>
          </cell>
          <cell r="L31" t="str">
            <v>6210219001</v>
          </cell>
          <cell r="M31" t="str">
            <v>9200000002</v>
          </cell>
        </row>
        <row r="32">
          <cell r="A32" t="str">
            <v>P009</v>
          </cell>
          <cell r="B32">
            <v>2201000008</v>
          </cell>
          <cell r="C32" t="str">
            <v>SILAJE DE SORGO</v>
          </cell>
          <cell r="D32" t="str">
            <v>O1</v>
          </cell>
          <cell r="E32">
            <v>107</v>
          </cell>
          <cell r="F32">
            <v>1</v>
          </cell>
          <cell r="G32">
            <v>18.170000000000002</v>
          </cell>
          <cell r="H32">
            <v>-101.26</v>
          </cell>
          <cell r="I32">
            <v>-1839.8942000000002</v>
          </cell>
          <cell r="J32">
            <v>19991011</v>
          </cell>
          <cell r="K32" t="str">
            <v>5110201044</v>
          </cell>
          <cell r="L32" t="str">
            <v>6210219001</v>
          </cell>
          <cell r="M32" t="str">
            <v>9200000002</v>
          </cell>
        </row>
        <row r="33">
          <cell r="A33" t="str">
            <v>P009</v>
          </cell>
          <cell r="B33">
            <v>2201000008</v>
          </cell>
          <cell r="C33" t="str">
            <v>SILAJE DE SORGO</v>
          </cell>
          <cell r="D33" t="str">
            <v>O1</v>
          </cell>
          <cell r="E33">
            <v>109</v>
          </cell>
          <cell r="F33">
            <v>1</v>
          </cell>
          <cell r="G33">
            <v>18.170000000000002</v>
          </cell>
          <cell r="H33">
            <v>-94.1</v>
          </cell>
          <cell r="I33">
            <v>-1709.797</v>
          </cell>
          <cell r="J33">
            <v>19991018</v>
          </cell>
          <cell r="K33" t="str">
            <v>5110201044</v>
          </cell>
          <cell r="L33" t="str">
            <v>6210219001</v>
          </cell>
          <cell r="M33" t="str">
            <v>9200000002</v>
          </cell>
        </row>
        <row r="34">
          <cell r="A34" t="str">
            <v>P009</v>
          </cell>
          <cell r="B34">
            <v>2201000008</v>
          </cell>
          <cell r="C34" t="str">
            <v>SILAJE DE SORGO</v>
          </cell>
          <cell r="D34" t="str">
            <v>O1</v>
          </cell>
          <cell r="E34">
            <v>111</v>
          </cell>
          <cell r="F34">
            <v>1</v>
          </cell>
          <cell r="G34">
            <v>18.170000000000002</v>
          </cell>
          <cell r="H34">
            <v>-101.6</v>
          </cell>
          <cell r="I34">
            <v>-1846.0720000000001</v>
          </cell>
          <cell r="J34">
            <v>19991026</v>
          </cell>
          <cell r="K34" t="str">
            <v>5110201044</v>
          </cell>
          <cell r="L34" t="str">
            <v>6210219001</v>
          </cell>
          <cell r="M34" t="str">
            <v>9200000002</v>
          </cell>
        </row>
        <row r="35">
          <cell r="A35" t="str">
            <v>P001</v>
          </cell>
          <cell r="B35">
            <v>2202000009</v>
          </cell>
          <cell r="C35" t="str">
            <v>ALIMIMENTO CRIADERO</v>
          </cell>
          <cell r="D35" t="str">
            <v>L1</v>
          </cell>
          <cell r="E35">
            <v>278</v>
          </cell>
          <cell r="F35">
            <v>1</v>
          </cell>
          <cell r="G35">
            <v>130.81899999999999</v>
          </cell>
          <cell r="H35">
            <v>-10.24</v>
          </cell>
          <cell r="I35">
            <v>-1339.58656</v>
          </cell>
          <cell r="J35">
            <v>19991030</v>
          </cell>
          <cell r="K35" t="str">
            <v>5110302016</v>
          </cell>
          <cell r="L35" t="str">
            <v>6210219006</v>
          </cell>
          <cell r="M35" t="str">
            <v>9200000003</v>
          </cell>
        </row>
        <row r="36">
          <cell r="A36" t="str">
            <v>P023</v>
          </cell>
          <cell r="B36">
            <v>2202000009</v>
          </cell>
          <cell r="C36" t="str">
            <v>ALIMIMENTO CRIADERO</v>
          </cell>
          <cell r="D36" t="str">
            <v>B1</v>
          </cell>
          <cell r="E36">
            <v>218</v>
          </cell>
          <cell r="F36">
            <v>1</v>
          </cell>
          <cell r="G36">
            <v>188</v>
          </cell>
          <cell r="H36">
            <v>-0.34</v>
          </cell>
          <cell r="I36">
            <v>-63.92</v>
          </cell>
          <cell r="J36">
            <v>19991030</v>
          </cell>
          <cell r="K36" t="str">
            <v>5110302016</v>
          </cell>
          <cell r="L36" t="str">
            <v>6210219006</v>
          </cell>
          <cell r="M36" t="str">
            <v>9200000003</v>
          </cell>
        </row>
        <row r="37">
          <cell r="A37" t="str">
            <v>P001</v>
          </cell>
          <cell r="B37">
            <v>2202000019</v>
          </cell>
          <cell r="C37" t="str">
            <v>SUSTITUTO LACTEO</v>
          </cell>
          <cell r="D37" t="str">
            <v>L1</v>
          </cell>
          <cell r="E37">
            <v>279</v>
          </cell>
          <cell r="F37">
            <v>1</v>
          </cell>
          <cell r="G37">
            <v>1.788</v>
          </cell>
          <cell r="H37">
            <v>-925</v>
          </cell>
          <cell r="I37">
            <v>-1653.9</v>
          </cell>
          <cell r="J37">
            <v>19991030</v>
          </cell>
          <cell r="K37" t="str">
            <v>5110302016</v>
          </cell>
          <cell r="L37" t="str">
            <v>6210219006</v>
          </cell>
          <cell r="M37" t="str">
            <v>9200000003</v>
          </cell>
        </row>
        <row r="38">
          <cell r="A38" t="str">
            <v>P012</v>
          </cell>
          <cell r="B38">
            <v>2202000019</v>
          </cell>
          <cell r="C38" t="str">
            <v>SUSTITUTO LACTEO</v>
          </cell>
          <cell r="D38" t="str">
            <v>N1</v>
          </cell>
          <cell r="E38">
            <v>308</v>
          </cell>
          <cell r="F38">
            <v>1</v>
          </cell>
          <cell r="G38">
            <v>1.228</v>
          </cell>
          <cell r="H38">
            <v>-950</v>
          </cell>
          <cell r="I38">
            <v>-1166.5999999999999</v>
          </cell>
          <cell r="J38">
            <v>19991031</v>
          </cell>
          <cell r="K38" t="str">
            <v>5110302016</v>
          </cell>
          <cell r="L38" t="str">
            <v>6210219006</v>
          </cell>
          <cell r="M38" t="str">
            <v>9200000003</v>
          </cell>
        </row>
        <row r="39">
          <cell r="A39" t="str">
            <v>P001</v>
          </cell>
          <cell r="B39">
            <v>2202000020</v>
          </cell>
          <cell r="C39" t="str">
            <v>ALIMENTO TAMBO</v>
          </cell>
          <cell r="D39" t="str">
            <v>L1</v>
          </cell>
          <cell r="E39">
            <v>281</v>
          </cell>
          <cell r="F39">
            <v>5</v>
          </cell>
          <cell r="G39">
            <v>80</v>
          </cell>
          <cell r="H39">
            <v>-39.270000000000003</v>
          </cell>
          <cell r="I39">
            <v>-3141.6000000000004</v>
          </cell>
          <cell r="J39">
            <v>19991030</v>
          </cell>
          <cell r="K39" t="str">
            <v>5110301016</v>
          </cell>
          <cell r="L39" t="str">
            <v>6210219005</v>
          </cell>
          <cell r="M39" t="str">
            <v>9200000004</v>
          </cell>
        </row>
        <row r="40">
          <cell r="A40" t="str">
            <v>P012</v>
          </cell>
          <cell r="B40">
            <v>2203000001</v>
          </cell>
          <cell r="C40" t="str">
            <v>AFRECHILLO</v>
          </cell>
          <cell r="D40" t="str">
            <v>N1</v>
          </cell>
          <cell r="E40">
            <v>310</v>
          </cell>
          <cell r="F40">
            <v>1</v>
          </cell>
          <cell r="G40">
            <v>57</v>
          </cell>
          <cell r="H40">
            <v>-10.035</v>
          </cell>
          <cell r="I40">
            <v>-571.995</v>
          </cell>
          <cell r="J40">
            <v>19991031</v>
          </cell>
          <cell r="K40" t="str">
            <v>5110301016</v>
          </cell>
          <cell r="L40" t="str">
            <v>6210219005</v>
          </cell>
          <cell r="M40" t="str">
            <v>9200000004</v>
          </cell>
        </row>
        <row r="41">
          <cell r="A41" t="str">
            <v>P012</v>
          </cell>
          <cell r="B41">
            <v>2203000001</v>
          </cell>
          <cell r="C41" t="str">
            <v>AFRECHILLO</v>
          </cell>
          <cell r="D41" t="str">
            <v>N1</v>
          </cell>
          <cell r="E41">
            <v>337</v>
          </cell>
          <cell r="F41">
            <v>2</v>
          </cell>
          <cell r="G41">
            <v>57</v>
          </cell>
          <cell r="H41">
            <v>-5</v>
          </cell>
          <cell r="I41">
            <v>-285</v>
          </cell>
          <cell r="J41">
            <v>19991031</v>
          </cell>
          <cell r="K41" t="str">
            <v>5110301016</v>
          </cell>
          <cell r="L41" t="str">
            <v>6210219005</v>
          </cell>
          <cell r="M41" t="str">
            <v>9200000004</v>
          </cell>
        </row>
        <row r="42">
          <cell r="A42" t="str">
            <v>P001</v>
          </cell>
          <cell r="B42">
            <v>2203000003</v>
          </cell>
          <cell r="C42" t="str">
            <v>CONCHILLA</v>
          </cell>
          <cell r="D42" t="str">
            <v>L1</v>
          </cell>
          <cell r="E42">
            <v>281</v>
          </cell>
          <cell r="F42">
            <v>6</v>
          </cell>
          <cell r="G42">
            <v>65</v>
          </cell>
          <cell r="H42">
            <v>-6.1230000000000002</v>
          </cell>
          <cell r="I42">
            <v>-397.995</v>
          </cell>
          <cell r="J42">
            <v>19991030</v>
          </cell>
          <cell r="K42" t="str">
            <v>5110301016</v>
          </cell>
          <cell r="L42" t="str">
            <v>6210219005</v>
          </cell>
          <cell r="M42" t="str">
            <v>9200000004</v>
          </cell>
        </row>
        <row r="43">
          <cell r="A43" t="str">
            <v>P023</v>
          </cell>
          <cell r="B43">
            <v>2203000003</v>
          </cell>
          <cell r="C43" t="str">
            <v>CONCHILLA</v>
          </cell>
          <cell r="D43" t="str">
            <v>B1</v>
          </cell>
          <cell r="E43">
            <v>217</v>
          </cell>
          <cell r="F43">
            <v>4</v>
          </cell>
          <cell r="G43">
            <v>65</v>
          </cell>
          <cell r="H43">
            <v>-2.35</v>
          </cell>
          <cell r="I43">
            <v>-152.75</v>
          </cell>
          <cell r="J43">
            <v>19991030</v>
          </cell>
          <cell r="K43" t="str">
            <v>5110301016</v>
          </cell>
          <cell r="L43" t="str">
            <v>6210219005</v>
          </cell>
          <cell r="M43" t="str">
            <v>9200000004</v>
          </cell>
        </row>
        <row r="44">
          <cell r="A44" t="str">
            <v>P001</v>
          </cell>
          <cell r="B44">
            <v>2203000003</v>
          </cell>
          <cell r="C44" t="str">
            <v>CONCHILLA</v>
          </cell>
          <cell r="D44" t="str">
            <v>L1</v>
          </cell>
          <cell r="E44">
            <v>280</v>
          </cell>
          <cell r="F44">
            <v>4</v>
          </cell>
          <cell r="G44">
            <v>65</v>
          </cell>
          <cell r="H44">
            <v>-0.52</v>
          </cell>
          <cell r="I44">
            <v>-33.800000000000004</v>
          </cell>
          <cell r="J44">
            <v>19991030</v>
          </cell>
          <cell r="K44" t="str">
            <v>5110302016</v>
          </cell>
          <cell r="L44" t="str">
            <v>6210219006</v>
          </cell>
          <cell r="M44" t="str">
            <v>9200000003</v>
          </cell>
        </row>
        <row r="45">
          <cell r="A45" t="str">
            <v>P023</v>
          </cell>
          <cell r="B45">
            <v>2203000004</v>
          </cell>
          <cell r="C45" t="str">
            <v>GLUTEN FEED</v>
          </cell>
          <cell r="D45" t="str">
            <v>B1</v>
          </cell>
          <cell r="E45">
            <v>217</v>
          </cell>
          <cell r="F45">
            <v>1</v>
          </cell>
          <cell r="G45">
            <v>30</v>
          </cell>
          <cell r="H45">
            <v>-62.96</v>
          </cell>
          <cell r="I45">
            <v>-1888.8</v>
          </cell>
          <cell r="J45">
            <v>19991030</v>
          </cell>
          <cell r="K45" t="str">
            <v>5110301016</v>
          </cell>
          <cell r="L45" t="str">
            <v>6210219005</v>
          </cell>
          <cell r="M45" t="str">
            <v>9200000004</v>
          </cell>
        </row>
        <row r="46">
          <cell r="A46" t="str">
            <v>P001</v>
          </cell>
          <cell r="B46">
            <v>2203000009</v>
          </cell>
          <cell r="C46" t="str">
            <v>OXIDO DE MAGNESIO</v>
          </cell>
          <cell r="D46" t="str">
            <v>L1</v>
          </cell>
          <cell r="E46">
            <v>282</v>
          </cell>
          <cell r="F46">
            <v>1</v>
          </cell>
          <cell r="G46">
            <v>0.78</v>
          </cell>
          <cell r="H46">
            <v>-1240</v>
          </cell>
          <cell r="I46">
            <v>-967.2</v>
          </cell>
          <cell r="J46">
            <v>19991030</v>
          </cell>
          <cell r="K46" t="str">
            <v>5110301016</v>
          </cell>
          <cell r="L46" t="str">
            <v>6210219005</v>
          </cell>
          <cell r="M46" t="str">
            <v>9200000004</v>
          </cell>
        </row>
        <row r="47">
          <cell r="A47" t="str">
            <v>P023</v>
          </cell>
          <cell r="B47">
            <v>2203000009</v>
          </cell>
          <cell r="C47" t="str">
            <v>OXIDO DE MAGNESIO</v>
          </cell>
          <cell r="D47" t="str">
            <v>B1</v>
          </cell>
          <cell r="E47">
            <v>217</v>
          </cell>
          <cell r="F47">
            <v>5</v>
          </cell>
          <cell r="G47">
            <v>0.78</v>
          </cell>
          <cell r="H47">
            <v>-200</v>
          </cell>
          <cell r="I47">
            <v>-156</v>
          </cell>
          <cell r="J47">
            <v>19991030</v>
          </cell>
          <cell r="K47" t="str">
            <v>5110301016</v>
          </cell>
          <cell r="L47" t="str">
            <v>6210219005</v>
          </cell>
          <cell r="M47" t="str">
            <v>9200000004</v>
          </cell>
        </row>
        <row r="48">
          <cell r="A48" t="str">
            <v>P001</v>
          </cell>
          <cell r="B48">
            <v>2203000010</v>
          </cell>
          <cell r="C48" t="str">
            <v>PELLET AFRECHO</v>
          </cell>
          <cell r="D48" t="str">
            <v>L1</v>
          </cell>
          <cell r="E48">
            <v>281</v>
          </cell>
          <cell r="F48">
            <v>3</v>
          </cell>
          <cell r="G48">
            <v>55</v>
          </cell>
          <cell r="H48">
            <v>-42.84</v>
          </cell>
          <cell r="I48">
            <v>-2356.2000000000003</v>
          </cell>
          <cell r="J48">
            <v>19991030</v>
          </cell>
          <cell r="K48" t="str">
            <v>5110301016</v>
          </cell>
          <cell r="L48" t="str">
            <v>6210219005</v>
          </cell>
          <cell r="M48" t="str">
            <v>9200000004</v>
          </cell>
        </row>
        <row r="49">
          <cell r="A49" t="str">
            <v>P001</v>
          </cell>
          <cell r="B49">
            <v>2203000012</v>
          </cell>
          <cell r="C49" t="str">
            <v>PELLET DE SOJA</v>
          </cell>
          <cell r="D49" t="str">
            <v>L1</v>
          </cell>
          <cell r="E49">
            <v>281</v>
          </cell>
          <cell r="F49">
            <v>4</v>
          </cell>
          <cell r="G49">
            <v>144</v>
          </cell>
          <cell r="H49">
            <v>-40.1</v>
          </cell>
          <cell r="I49">
            <v>-5774.4000000000005</v>
          </cell>
          <cell r="J49">
            <v>19991030</v>
          </cell>
          <cell r="K49" t="str">
            <v>5110301016</v>
          </cell>
          <cell r="L49" t="str">
            <v>6210219005</v>
          </cell>
          <cell r="M49" t="str">
            <v>9200000004</v>
          </cell>
        </row>
        <row r="50">
          <cell r="A50" t="str">
            <v>P012</v>
          </cell>
          <cell r="B50">
            <v>2203000012</v>
          </cell>
          <cell r="C50" t="str">
            <v>PELLET DE SOJA</v>
          </cell>
          <cell r="D50" t="str">
            <v>N1</v>
          </cell>
          <cell r="E50">
            <v>310</v>
          </cell>
          <cell r="F50">
            <v>2</v>
          </cell>
          <cell r="G50">
            <v>132.553</v>
          </cell>
          <cell r="H50">
            <v>-2.2149999999999999</v>
          </cell>
          <cell r="I50">
            <v>-293.604895</v>
          </cell>
          <cell r="J50">
            <v>19991031</v>
          </cell>
          <cell r="K50" t="str">
            <v>5110301016</v>
          </cell>
          <cell r="L50" t="str">
            <v>6210219005</v>
          </cell>
          <cell r="M50" t="str">
            <v>9200000004</v>
          </cell>
        </row>
        <row r="51">
          <cell r="A51" t="str">
            <v>P012</v>
          </cell>
          <cell r="B51">
            <v>2203000012</v>
          </cell>
          <cell r="C51" t="str">
            <v>PELLET DE SOJA</v>
          </cell>
          <cell r="D51" t="str">
            <v>N1</v>
          </cell>
          <cell r="E51">
            <v>338</v>
          </cell>
          <cell r="F51">
            <v>2</v>
          </cell>
          <cell r="G51">
            <v>132.553</v>
          </cell>
          <cell r="H51">
            <v>-2</v>
          </cell>
          <cell r="I51">
            <v>-265.10599999999999</v>
          </cell>
          <cell r="J51">
            <v>19991031</v>
          </cell>
          <cell r="K51" t="str">
            <v>5110301016</v>
          </cell>
          <cell r="L51" t="str">
            <v>6210219005</v>
          </cell>
          <cell r="M51" t="str">
            <v>9200000004</v>
          </cell>
        </row>
        <row r="52">
          <cell r="A52" t="str">
            <v>P023</v>
          </cell>
          <cell r="B52">
            <v>2203000012</v>
          </cell>
          <cell r="C52" t="str">
            <v>PELLET DE SOJA</v>
          </cell>
          <cell r="D52" t="str">
            <v>B1</v>
          </cell>
          <cell r="E52">
            <v>217</v>
          </cell>
          <cell r="F52">
            <v>2</v>
          </cell>
          <cell r="G52">
            <v>169.32400000000001</v>
          </cell>
          <cell r="H52">
            <v>-21.53</v>
          </cell>
          <cell r="I52">
            <v>-3645.5457200000005</v>
          </cell>
          <cell r="J52">
            <v>19991030</v>
          </cell>
          <cell r="K52" t="str">
            <v>5110301016</v>
          </cell>
          <cell r="L52" t="str">
            <v>6210219005</v>
          </cell>
          <cell r="M52" t="str">
            <v>9200000004</v>
          </cell>
        </row>
        <row r="53">
          <cell r="A53" t="str">
            <v>P023</v>
          </cell>
          <cell r="B53">
            <v>2203000012</v>
          </cell>
          <cell r="C53" t="str">
            <v>PELLET DE SOJA</v>
          </cell>
          <cell r="D53" t="str">
            <v>B1</v>
          </cell>
          <cell r="E53">
            <v>218</v>
          </cell>
          <cell r="F53">
            <v>2</v>
          </cell>
          <cell r="G53">
            <v>169.32400000000001</v>
          </cell>
          <cell r="H53">
            <v>-1.8</v>
          </cell>
          <cell r="I53">
            <v>-304.78320000000002</v>
          </cell>
          <cell r="J53">
            <v>19991030</v>
          </cell>
          <cell r="K53" t="str">
            <v>5110302016</v>
          </cell>
          <cell r="L53" t="str">
            <v>6210219006</v>
          </cell>
          <cell r="M53" t="str">
            <v>9200000003</v>
          </cell>
        </row>
        <row r="54">
          <cell r="A54" t="str">
            <v>P012</v>
          </cell>
          <cell r="B54">
            <v>2203000012</v>
          </cell>
          <cell r="C54" t="str">
            <v>PELLET DE SOJA</v>
          </cell>
          <cell r="D54" t="str">
            <v>N1</v>
          </cell>
          <cell r="E54">
            <v>307</v>
          </cell>
          <cell r="F54">
            <v>2</v>
          </cell>
          <cell r="G54">
            <v>132.553</v>
          </cell>
          <cell r="H54">
            <v>-2.0049999999999999</v>
          </cell>
          <cell r="I54">
            <v>-265.76876499999997</v>
          </cell>
          <cell r="J54">
            <v>19991031</v>
          </cell>
          <cell r="K54" t="str">
            <v>5110304016</v>
          </cell>
          <cell r="L54" t="str">
            <v>6210219008</v>
          </cell>
          <cell r="M54" t="str">
            <v>9200000012</v>
          </cell>
        </row>
        <row r="55">
          <cell r="A55" t="str">
            <v>P012</v>
          </cell>
          <cell r="B55">
            <v>2203000012</v>
          </cell>
          <cell r="C55" t="str">
            <v>PELLET DE SOJA</v>
          </cell>
          <cell r="D55" t="str">
            <v>N1</v>
          </cell>
          <cell r="E55">
            <v>339</v>
          </cell>
          <cell r="F55">
            <v>1</v>
          </cell>
          <cell r="G55">
            <v>132.553</v>
          </cell>
          <cell r="H55">
            <v>-2</v>
          </cell>
          <cell r="I55">
            <v>-265.10599999999999</v>
          </cell>
          <cell r="J55">
            <v>19991031</v>
          </cell>
          <cell r="K55" t="str">
            <v>5110304016</v>
          </cell>
          <cell r="L55" t="str">
            <v>6210219008</v>
          </cell>
          <cell r="M55" t="str">
            <v>9200000012</v>
          </cell>
        </row>
        <row r="56">
          <cell r="A56" t="str">
            <v>P001</v>
          </cell>
          <cell r="B56">
            <v>2203000014</v>
          </cell>
          <cell r="C56" t="str">
            <v>PELLET GIRASOL</v>
          </cell>
          <cell r="D56" t="str">
            <v>L1</v>
          </cell>
          <cell r="E56">
            <v>281</v>
          </cell>
          <cell r="F56">
            <v>7</v>
          </cell>
          <cell r="G56">
            <v>50</v>
          </cell>
          <cell r="H56">
            <v>-48.18</v>
          </cell>
          <cell r="I56">
            <v>-2409</v>
          </cell>
          <cell r="J56">
            <v>19991030</v>
          </cell>
          <cell r="K56" t="str">
            <v>5110301016</v>
          </cell>
          <cell r="L56" t="str">
            <v>6210219005</v>
          </cell>
          <cell r="M56" t="str">
            <v>9200000004</v>
          </cell>
        </row>
        <row r="57">
          <cell r="A57" t="str">
            <v>P001</v>
          </cell>
          <cell r="B57">
            <v>2203000014</v>
          </cell>
          <cell r="C57" t="str">
            <v>PELLET GIRASOL</v>
          </cell>
          <cell r="D57" t="str">
            <v>L1</v>
          </cell>
          <cell r="E57">
            <v>280</v>
          </cell>
          <cell r="F57">
            <v>3</v>
          </cell>
          <cell r="G57">
            <v>50</v>
          </cell>
          <cell r="H57">
            <v>-16.3</v>
          </cell>
          <cell r="I57">
            <v>-815</v>
          </cell>
          <cell r="J57">
            <v>19991030</v>
          </cell>
          <cell r="K57" t="str">
            <v>5110302016</v>
          </cell>
          <cell r="L57" t="str">
            <v>6210219006</v>
          </cell>
          <cell r="M57" t="str">
            <v>9200000003</v>
          </cell>
        </row>
        <row r="58">
          <cell r="A58" t="str">
            <v>MF23</v>
          </cell>
          <cell r="B58">
            <v>3101020005</v>
          </cell>
          <cell r="C58" t="str">
            <v>GR MORGAN 742</v>
          </cell>
          <cell r="D58" t="str">
            <v>63</v>
          </cell>
          <cell r="E58">
            <v>635</v>
          </cell>
          <cell r="F58">
            <v>3</v>
          </cell>
          <cell r="G58">
            <v>90</v>
          </cell>
          <cell r="H58">
            <v>-60</v>
          </cell>
          <cell r="I58">
            <v>-5400</v>
          </cell>
          <cell r="J58">
            <v>19991031</v>
          </cell>
          <cell r="K58" t="str">
            <v>1140303001</v>
          </cell>
          <cell r="L58" t="str">
            <v>6210302003</v>
          </cell>
        </row>
        <row r="59">
          <cell r="A59" t="str">
            <v>MF32</v>
          </cell>
          <cell r="B59">
            <v>3101020005</v>
          </cell>
          <cell r="C59" t="str">
            <v>GR MORGAN 742</v>
          </cell>
          <cell r="D59" t="str">
            <v>63</v>
          </cell>
          <cell r="E59">
            <v>639</v>
          </cell>
          <cell r="F59">
            <v>3</v>
          </cell>
          <cell r="G59">
            <v>66.45</v>
          </cell>
          <cell r="H59">
            <v>-35</v>
          </cell>
          <cell r="I59">
            <v>-2325.75</v>
          </cell>
          <cell r="J59">
            <v>19991031</v>
          </cell>
          <cell r="K59" t="str">
            <v>1140303001</v>
          </cell>
          <cell r="L59" t="str">
            <v>6210302003</v>
          </cell>
        </row>
        <row r="60">
          <cell r="A60" t="str">
            <v>MF35</v>
          </cell>
          <cell r="B60">
            <v>3101020005</v>
          </cell>
          <cell r="C60" t="str">
            <v>GR MORGAN 742</v>
          </cell>
          <cell r="D60" t="str">
            <v>63</v>
          </cell>
          <cell r="E60">
            <v>644</v>
          </cell>
          <cell r="F60">
            <v>2</v>
          </cell>
          <cell r="G60">
            <v>66.45</v>
          </cell>
          <cell r="H60">
            <v>-28</v>
          </cell>
          <cell r="I60">
            <v>-1860.6000000000001</v>
          </cell>
          <cell r="J60">
            <v>19991031</v>
          </cell>
          <cell r="K60" t="str">
            <v>1140303001</v>
          </cell>
          <cell r="L60" t="str">
            <v>6210302003</v>
          </cell>
        </row>
        <row r="61">
          <cell r="A61" t="str">
            <v>P012</v>
          </cell>
          <cell r="B61">
            <v>3101020005</v>
          </cell>
          <cell r="C61" t="str">
            <v>GR MORGAN 742</v>
          </cell>
          <cell r="D61" t="str">
            <v>N1</v>
          </cell>
          <cell r="E61">
            <v>322</v>
          </cell>
          <cell r="F61">
            <v>3</v>
          </cell>
          <cell r="G61">
            <v>90</v>
          </cell>
          <cell r="H61">
            <v>-18</v>
          </cell>
          <cell r="I61">
            <v>-1620</v>
          </cell>
          <cell r="J61">
            <v>19991031</v>
          </cell>
          <cell r="K61" t="str">
            <v>1140303001</v>
          </cell>
          <cell r="L61" t="str">
            <v>6210302003</v>
          </cell>
          <cell r="M61" t="str">
            <v>9100000003</v>
          </cell>
        </row>
        <row r="62">
          <cell r="A62" t="str">
            <v>TG01</v>
          </cell>
          <cell r="B62">
            <v>3101020005</v>
          </cell>
          <cell r="C62" t="str">
            <v>GR MORGAN 742</v>
          </cell>
          <cell r="D62" t="str">
            <v>63</v>
          </cell>
          <cell r="E62">
            <v>612</v>
          </cell>
          <cell r="F62">
            <v>5</v>
          </cell>
          <cell r="G62">
            <v>66.45</v>
          </cell>
          <cell r="H62">
            <v>-46</v>
          </cell>
          <cell r="I62">
            <v>-3056.7000000000003</v>
          </cell>
          <cell r="J62">
            <v>19991031</v>
          </cell>
          <cell r="K62" t="str">
            <v>1140303001</v>
          </cell>
          <cell r="L62" t="str">
            <v>6210302003</v>
          </cell>
        </row>
        <row r="63">
          <cell r="A63" t="str">
            <v>TG02</v>
          </cell>
          <cell r="B63">
            <v>3101020005</v>
          </cell>
          <cell r="C63" t="str">
            <v>GR MORGAN 742</v>
          </cell>
          <cell r="D63" t="str">
            <v>63</v>
          </cell>
          <cell r="E63">
            <v>616</v>
          </cell>
          <cell r="F63">
            <v>6</v>
          </cell>
          <cell r="G63">
            <v>66.45</v>
          </cell>
          <cell r="H63">
            <v>-77</v>
          </cell>
          <cell r="I63">
            <v>-5116.6500000000005</v>
          </cell>
          <cell r="J63">
            <v>19991031</v>
          </cell>
          <cell r="K63" t="str">
            <v>1140303001</v>
          </cell>
          <cell r="L63" t="str">
            <v>6210302003</v>
          </cell>
        </row>
        <row r="64">
          <cell r="A64" t="str">
            <v>TG03</v>
          </cell>
          <cell r="B64">
            <v>3101020005</v>
          </cell>
          <cell r="C64" t="str">
            <v>GR MORGAN 742</v>
          </cell>
          <cell r="D64" t="str">
            <v>63</v>
          </cell>
          <cell r="E64">
            <v>613</v>
          </cell>
          <cell r="F64">
            <v>2</v>
          </cell>
          <cell r="G64">
            <v>66.45</v>
          </cell>
          <cell r="H64">
            <v>-111</v>
          </cell>
          <cell r="I64">
            <v>-7375.9500000000007</v>
          </cell>
          <cell r="J64">
            <v>19991031</v>
          </cell>
          <cell r="K64" t="str">
            <v>1140303001</v>
          </cell>
          <cell r="L64" t="str">
            <v>6210302003</v>
          </cell>
        </row>
        <row r="65">
          <cell r="A65" t="str">
            <v>TG29</v>
          </cell>
          <cell r="B65">
            <v>3101020005</v>
          </cell>
          <cell r="C65" t="str">
            <v>GR MORGAN 742</v>
          </cell>
          <cell r="D65" t="str">
            <v>63</v>
          </cell>
          <cell r="E65">
            <v>611</v>
          </cell>
          <cell r="F65">
            <v>5</v>
          </cell>
          <cell r="G65">
            <v>66.45</v>
          </cell>
          <cell r="H65">
            <v>-36</v>
          </cell>
          <cell r="I65">
            <v>-2392.2000000000003</v>
          </cell>
          <cell r="J65">
            <v>19991031</v>
          </cell>
          <cell r="K65" t="str">
            <v>1140303001</v>
          </cell>
          <cell r="L65" t="str">
            <v>6210302003</v>
          </cell>
        </row>
        <row r="66">
          <cell r="A66" t="str">
            <v>P005</v>
          </cell>
          <cell r="B66">
            <v>3101020008</v>
          </cell>
          <cell r="C66" t="str">
            <v>GR T.C. 2001</v>
          </cell>
          <cell r="D66" t="str">
            <v>H1</v>
          </cell>
          <cell r="E66">
            <v>204</v>
          </cell>
          <cell r="F66">
            <v>2</v>
          </cell>
          <cell r="G66">
            <v>35</v>
          </cell>
          <cell r="H66">
            <v>-11</v>
          </cell>
          <cell r="I66">
            <v>-385</v>
          </cell>
          <cell r="J66">
            <v>19991029</v>
          </cell>
          <cell r="K66" t="str">
            <v>1140303001</v>
          </cell>
          <cell r="L66" t="str">
            <v>6210302003</v>
          </cell>
          <cell r="M66" t="str">
            <v>9100000003</v>
          </cell>
        </row>
        <row r="67">
          <cell r="A67" t="str">
            <v>P005</v>
          </cell>
          <cell r="B67">
            <v>3101020008</v>
          </cell>
          <cell r="C67" t="str">
            <v>GR T.C. 2001</v>
          </cell>
          <cell r="D67" t="str">
            <v>H1</v>
          </cell>
          <cell r="E67">
            <v>206</v>
          </cell>
          <cell r="F67">
            <v>1</v>
          </cell>
          <cell r="G67">
            <v>35</v>
          </cell>
          <cell r="H67">
            <v>-12</v>
          </cell>
          <cell r="I67">
            <v>-420</v>
          </cell>
          <cell r="J67">
            <v>19991029</v>
          </cell>
          <cell r="K67" t="str">
            <v>1140303001</v>
          </cell>
          <cell r="L67" t="str">
            <v>6210302003</v>
          </cell>
          <cell r="M67" t="str">
            <v>9100000003</v>
          </cell>
        </row>
        <row r="68">
          <cell r="A68" t="str">
            <v>P012</v>
          </cell>
          <cell r="B68">
            <v>3101020008</v>
          </cell>
          <cell r="C68" t="str">
            <v>GR T.C. 2001</v>
          </cell>
          <cell r="D68" t="str">
            <v>N1</v>
          </cell>
          <cell r="E68">
            <v>322</v>
          </cell>
          <cell r="F68">
            <v>2</v>
          </cell>
          <cell r="G68">
            <v>66.66</v>
          </cell>
          <cell r="H68">
            <v>-1</v>
          </cell>
          <cell r="I68">
            <v>-66.66</v>
          </cell>
          <cell r="J68">
            <v>19991031</v>
          </cell>
          <cell r="K68" t="str">
            <v>1140303001</v>
          </cell>
          <cell r="L68" t="str">
            <v>6210302003</v>
          </cell>
          <cell r="M68" t="str">
            <v>9100000003</v>
          </cell>
        </row>
        <row r="69">
          <cell r="A69" t="str">
            <v>S001</v>
          </cell>
          <cell r="B69">
            <v>3101020008</v>
          </cell>
          <cell r="C69" t="str">
            <v>GR T.C. 2001</v>
          </cell>
          <cell r="D69" t="str">
            <v>63</v>
          </cell>
          <cell r="E69">
            <v>624</v>
          </cell>
          <cell r="F69">
            <v>1</v>
          </cell>
          <cell r="G69">
            <v>35</v>
          </cell>
          <cell r="H69">
            <v>-45</v>
          </cell>
          <cell r="I69">
            <v>-1575</v>
          </cell>
          <cell r="J69">
            <v>19991031</v>
          </cell>
          <cell r="K69" t="str">
            <v>1140303001</v>
          </cell>
          <cell r="L69" t="str">
            <v>6210302003</v>
          </cell>
        </row>
        <row r="70">
          <cell r="A70" t="str">
            <v>S002</v>
          </cell>
          <cell r="B70">
            <v>3101020008</v>
          </cell>
          <cell r="C70" t="str">
            <v>GR T.C. 2001</v>
          </cell>
          <cell r="D70" t="str">
            <v>63</v>
          </cell>
          <cell r="E70">
            <v>627</v>
          </cell>
          <cell r="F70">
            <v>1</v>
          </cell>
          <cell r="G70">
            <v>35</v>
          </cell>
          <cell r="H70">
            <v>-36</v>
          </cell>
          <cell r="I70">
            <v>-1260</v>
          </cell>
          <cell r="J70">
            <v>19991031</v>
          </cell>
          <cell r="K70" t="str">
            <v>1140303001</v>
          </cell>
          <cell r="L70" t="str">
            <v>6210302003</v>
          </cell>
        </row>
        <row r="71">
          <cell r="A71" t="str">
            <v>TL06</v>
          </cell>
          <cell r="B71">
            <v>3101020008</v>
          </cell>
          <cell r="C71" t="str">
            <v>GR T.C. 2001</v>
          </cell>
          <cell r="D71" t="str">
            <v>63</v>
          </cell>
          <cell r="E71">
            <v>621</v>
          </cell>
          <cell r="F71">
            <v>9</v>
          </cell>
          <cell r="G71">
            <v>35</v>
          </cell>
          <cell r="H71">
            <v>-6</v>
          </cell>
          <cell r="I71">
            <v>-210</v>
          </cell>
          <cell r="J71">
            <v>19991031</v>
          </cell>
          <cell r="K71" t="str">
            <v>1140303001</v>
          </cell>
          <cell r="L71" t="str">
            <v>6210302003</v>
          </cell>
        </row>
        <row r="72">
          <cell r="A72" t="str">
            <v>P005</v>
          </cell>
          <cell r="B72">
            <v>3101020013</v>
          </cell>
          <cell r="C72" t="str">
            <v>GR CARGILL 515</v>
          </cell>
          <cell r="D72" t="str">
            <v>H1</v>
          </cell>
          <cell r="E72">
            <v>206</v>
          </cell>
          <cell r="F72">
            <v>2</v>
          </cell>
          <cell r="G72">
            <v>50</v>
          </cell>
          <cell r="H72">
            <v>-8</v>
          </cell>
          <cell r="I72">
            <v>-400</v>
          </cell>
          <cell r="J72">
            <v>19991029</v>
          </cell>
          <cell r="K72" t="str">
            <v>1140303001</v>
          </cell>
          <cell r="L72" t="str">
            <v>6210302003</v>
          </cell>
          <cell r="M72" t="str">
            <v>9100000003</v>
          </cell>
        </row>
        <row r="73">
          <cell r="A73" t="str">
            <v>TA26</v>
          </cell>
          <cell r="B73">
            <v>3101020015</v>
          </cell>
          <cell r="C73" t="str">
            <v>GR CONF.M. 9338</v>
          </cell>
          <cell r="D73" t="str">
            <v>64</v>
          </cell>
          <cell r="E73">
            <v>155</v>
          </cell>
          <cell r="F73">
            <v>1</v>
          </cell>
          <cell r="G73">
            <v>80</v>
          </cell>
          <cell r="H73">
            <v>-95</v>
          </cell>
          <cell r="I73">
            <v>-7600</v>
          </cell>
          <cell r="J73">
            <v>19991031</v>
          </cell>
          <cell r="K73" t="str">
            <v>1140304001</v>
          </cell>
          <cell r="L73" t="str">
            <v>6210302004</v>
          </cell>
        </row>
        <row r="74">
          <cell r="A74" t="str">
            <v>TA30</v>
          </cell>
          <cell r="B74">
            <v>3101020015</v>
          </cell>
          <cell r="C74" t="str">
            <v>GR CONF.M. 9338</v>
          </cell>
          <cell r="D74" t="str">
            <v>64</v>
          </cell>
          <cell r="E74">
            <v>158</v>
          </cell>
          <cell r="F74">
            <v>1</v>
          </cell>
          <cell r="G74">
            <v>80</v>
          </cell>
          <cell r="H74">
            <v>-98</v>
          </cell>
          <cell r="I74">
            <v>-7840</v>
          </cell>
          <cell r="J74">
            <v>19991031</v>
          </cell>
          <cell r="K74" t="str">
            <v>1140304001</v>
          </cell>
          <cell r="L74" t="str">
            <v>6210302004</v>
          </cell>
        </row>
        <row r="75">
          <cell r="A75" t="str">
            <v>TA33</v>
          </cell>
          <cell r="B75">
            <v>3101020015</v>
          </cell>
          <cell r="C75" t="str">
            <v>GR CONF.M. 9338</v>
          </cell>
          <cell r="D75" t="str">
            <v>64</v>
          </cell>
          <cell r="E75">
            <v>160</v>
          </cell>
          <cell r="F75">
            <v>1</v>
          </cell>
          <cell r="G75">
            <v>80</v>
          </cell>
          <cell r="H75">
            <v>-31</v>
          </cell>
          <cell r="I75">
            <v>-2480</v>
          </cell>
          <cell r="J75">
            <v>19991031</v>
          </cell>
          <cell r="K75" t="str">
            <v>1140304001</v>
          </cell>
          <cell r="L75" t="str">
            <v>6210302004</v>
          </cell>
        </row>
        <row r="76">
          <cell r="A76" t="str">
            <v>P014</v>
          </cell>
          <cell r="B76">
            <v>3101020018</v>
          </cell>
          <cell r="C76" t="str">
            <v>GR CONTIFLOR 15</v>
          </cell>
          <cell r="D76" t="str">
            <v>S1</v>
          </cell>
          <cell r="E76">
            <v>319</v>
          </cell>
          <cell r="F76">
            <v>2</v>
          </cell>
          <cell r="G76">
            <v>91.08</v>
          </cell>
          <cell r="H76">
            <v>-8</v>
          </cell>
          <cell r="I76">
            <v>-728.64</v>
          </cell>
          <cell r="J76">
            <v>19991031</v>
          </cell>
          <cell r="K76" t="str">
            <v>1140303001</v>
          </cell>
          <cell r="L76" t="str">
            <v>6210302003</v>
          </cell>
          <cell r="M76" t="str">
            <v>9100000003</v>
          </cell>
        </row>
        <row r="77">
          <cell r="A77" t="str">
            <v>P014</v>
          </cell>
          <cell r="B77">
            <v>3101020018</v>
          </cell>
          <cell r="C77" t="str">
            <v>GR CONTIFLOR 15</v>
          </cell>
          <cell r="D77" t="str">
            <v>S1</v>
          </cell>
          <cell r="E77">
            <v>320</v>
          </cell>
          <cell r="F77">
            <v>2</v>
          </cell>
          <cell r="G77">
            <v>91.08</v>
          </cell>
          <cell r="H77">
            <v>-3</v>
          </cell>
          <cell r="I77">
            <v>-273.24</v>
          </cell>
          <cell r="J77">
            <v>19991031</v>
          </cell>
          <cell r="K77" t="str">
            <v>1140303001</v>
          </cell>
          <cell r="L77" t="str">
            <v>6210302003</v>
          </cell>
          <cell r="M77" t="str">
            <v>9100000003</v>
          </cell>
        </row>
        <row r="78">
          <cell r="A78" t="str">
            <v>P014</v>
          </cell>
          <cell r="B78">
            <v>3101020018</v>
          </cell>
          <cell r="C78" t="str">
            <v>GR CONTIFLOR 15</v>
          </cell>
          <cell r="D78" t="str">
            <v>S1</v>
          </cell>
          <cell r="E78">
            <v>321</v>
          </cell>
          <cell r="F78">
            <v>2</v>
          </cell>
          <cell r="G78">
            <v>91.08</v>
          </cell>
          <cell r="H78">
            <v>-7</v>
          </cell>
          <cell r="I78">
            <v>-637.55999999999995</v>
          </cell>
          <cell r="J78">
            <v>19991031</v>
          </cell>
          <cell r="K78" t="str">
            <v>1140303001</v>
          </cell>
          <cell r="L78" t="str">
            <v>6210302003</v>
          </cell>
          <cell r="M78" t="str">
            <v>9100000003</v>
          </cell>
        </row>
        <row r="79">
          <cell r="A79" t="str">
            <v>S001</v>
          </cell>
          <cell r="B79">
            <v>3101020018</v>
          </cell>
          <cell r="C79" t="str">
            <v>GR CONTIFLOR 15</v>
          </cell>
          <cell r="D79" t="str">
            <v>63</v>
          </cell>
          <cell r="E79">
            <v>625</v>
          </cell>
          <cell r="F79">
            <v>1</v>
          </cell>
          <cell r="G79">
            <v>76</v>
          </cell>
          <cell r="H79">
            <v>-30</v>
          </cell>
          <cell r="I79">
            <v>-2280</v>
          </cell>
          <cell r="J79">
            <v>19991031</v>
          </cell>
          <cell r="K79" t="str">
            <v>1140303001</v>
          </cell>
          <cell r="L79" t="str">
            <v>6210302003</v>
          </cell>
        </row>
        <row r="80">
          <cell r="A80" t="str">
            <v>TO12</v>
          </cell>
          <cell r="B80">
            <v>3101020018</v>
          </cell>
          <cell r="C80" t="str">
            <v>GR CONTIFLOR 15</v>
          </cell>
          <cell r="D80" t="str">
            <v>S1</v>
          </cell>
          <cell r="E80">
            <v>335</v>
          </cell>
          <cell r="F80">
            <v>6</v>
          </cell>
          <cell r="G80">
            <v>76</v>
          </cell>
          <cell r="H80">
            <v>-55</v>
          </cell>
          <cell r="I80">
            <v>-4180</v>
          </cell>
          <cell r="J80">
            <v>19991031</v>
          </cell>
          <cell r="K80" t="str">
            <v>1140303001</v>
          </cell>
          <cell r="L80" t="str">
            <v>6210302003</v>
          </cell>
          <cell r="M80" t="str">
            <v>9100000003</v>
          </cell>
        </row>
        <row r="81">
          <cell r="A81" t="str">
            <v>TZ01</v>
          </cell>
          <cell r="B81">
            <v>3101020018</v>
          </cell>
          <cell r="C81" t="str">
            <v>GR CONTIFLOR 15</v>
          </cell>
          <cell r="D81" t="str">
            <v>63</v>
          </cell>
          <cell r="E81">
            <v>603</v>
          </cell>
          <cell r="F81">
            <v>1</v>
          </cell>
          <cell r="G81">
            <v>76</v>
          </cell>
          <cell r="H81">
            <v>-20</v>
          </cell>
          <cell r="I81">
            <v>-1520</v>
          </cell>
          <cell r="J81">
            <v>19991031</v>
          </cell>
          <cell r="K81" t="str">
            <v>1140303001</v>
          </cell>
          <cell r="L81" t="str">
            <v>6210302003</v>
          </cell>
        </row>
        <row r="82">
          <cell r="A82" t="str">
            <v>TZ02</v>
          </cell>
          <cell r="B82">
            <v>3101020018</v>
          </cell>
          <cell r="C82" t="str">
            <v>GR CONTIFLOR 15</v>
          </cell>
          <cell r="D82" t="str">
            <v>63</v>
          </cell>
          <cell r="E82">
            <v>609</v>
          </cell>
          <cell r="F82">
            <v>1</v>
          </cell>
          <cell r="G82">
            <v>76</v>
          </cell>
          <cell r="H82">
            <v>-23</v>
          </cell>
          <cell r="I82">
            <v>-1748</v>
          </cell>
          <cell r="J82">
            <v>19991031</v>
          </cell>
          <cell r="K82" t="str">
            <v>1140303001</v>
          </cell>
          <cell r="L82" t="str">
            <v>6210302003</v>
          </cell>
        </row>
        <row r="83">
          <cell r="A83" t="str">
            <v>P012</v>
          </cell>
          <cell r="B83">
            <v>3101020019</v>
          </cell>
          <cell r="C83" t="str">
            <v>GR CONTIFLOR 3</v>
          </cell>
          <cell r="D83" t="str">
            <v>N1</v>
          </cell>
          <cell r="E83">
            <v>335</v>
          </cell>
          <cell r="F83">
            <v>1</v>
          </cell>
          <cell r="G83">
            <v>84.15</v>
          </cell>
          <cell r="H83">
            <v>-7</v>
          </cell>
          <cell r="I83">
            <v>-589.05000000000007</v>
          </cell>
          <cell r="J83">
            <v>19991031</v>
          </cell>
          <cell r="K83" t="str">
            <v>1140303001</v>
          </cell>
          <cell r="L83" t="str">
            <v>6210302003</v>
          </cell>
          <cell r="M83" t="str">
            <v>9100000003</v>
          </cell>
        </row>
        <row r="84">
          <cell r="A84" t="str">
            <v>MF23</v>
          </cell>
          <cell r="B84">
            <v>3101020022</v>
          </cell>
          <cell r="C84" t="str">
            <v>GR CONTIFLOR 9</v>
          </cell>
          <cell r="D84" t="str">
            <v>63</v>
          </cell>
          <cell r="E84">
            <v>635</v>
          </cell>
          <cell r="F84">
            <v>1</v>
          </cell>
          <cell r="G84">
            <v>92.92</v>
          </cell>
          <cell r="H84">
            <v>-57</v>
          </cell>
          <cell r="I84">
            <v>-5296.4400000000005</v>
          </cell>
          <cell r="J84">
            <v>19991031</v>
          </cell>
          <cell r="K84" t="str">
            <v>1140303001</v>
          </cell>
          <cell r="L84" t="str">
            <v>6210302003</v>
          </cell>
        </row>
        <row r="85">
          <cell r="A85" t="str">
            <v>MF28</v>
          </cell>
          <cell r="B85">
            <v>3101020022</v>
          </cell>
          <cell r="C85" t="str">
            <v>GR CONTIFLOR 9</v>
          </cell>
          <cell r="D85" t="str">
            <v>63</v>
          </cell>
          <cell r="E85">
            <v>642</v>
          </cell>
          <cell r="F85">
            <v>1</v>
          </cell>
          <cell r="G85">
            <v>82.93</v>
          </cell>
          <cell r="H85">
            <v>-23</v>
          </cell>
          <cell r="I85">
            <v>-1907.39</v>
          </cell>
          <cell r="J85">
            <v>19991031</v>
          </cell>
          <cell r="K85" t="str">
            <v>1140303001</v>
          </cell>
          <cell r="L85" t="str">
            <v>6210302003</v>
          </cell>
        </row>
        <row r="86">
          <cell r="A86" t="str">
            <v>MF32</v>
          </cell>
          <cell r="B86">
            <v>3101020022</v>
          </cell>
          <cell r="C86" t="str">
            <v>GR CONTIFLOR 9</v>
          </cell>
          <cell r="D86" t="str">
            <v>63</v>
          </cell>
          <cell r="E86">
            <v>639</v>
          </cell>
          <cell r="F86">
            <v>1</v>
          </cell>
          <cell r="G86">
            <v>82.93</v>
          </cell>
          <cell r="H86">
            <v>-35</v>
          </cell>
          <cell r="I86">
            <v>-2902.55</v>
          </cell>
          <cell r="J86">
            <v>19991031</v>
          </cell>
          <cell r="K86" t="str">
            <v>1140303001</v>
          </cell>
          <cell r="L86" t="str">
            <v>6210302003</v>
          </cell>
        </row>
        <row r="87">
          <cell r="A87" t="str">
            <v>MF35</v>
          </cell>
          <cell r="B87">
            <v>3101020022</v>
          </cell>
          <cell r="C87" t="str">
            <v>GR CONTIFLOR 9</v>
          </cell>
          <cell r="D87" t="str">
            <v>63</v>
          </cell>
          <cell r="E87">
            <v>644</v>
          </cell>
          <cell r="F87">
            <v>1</v>
          </cell>
          <cell r="G87">
            <v>82.93</v>
          </cell>
          <cell r="H87">
            <v>-16</v>
          </cell>
          <cell r="I87">
            <v>-1326.88</v>
          </cell>
          <cell r="J87">
            <v>19991031</v>
          </cell>
          <cell r="K87" t="str">
            <v>1140303001</v>
          </cell>
          <cell r="L87" t="str">
            <v>6210302003</v>
          </cell>
        </row>
        <row r="88">
          <cell r="A88" t="str">
            <v>P012</v>
          </cell>
          <cell r="B88">
            <v>3101020023</v>
          </cell>
          <cell r="C88" t="str">
            <v>GR DK 4030</v>
          </cell>
          <cell r="D88" t="str">
            <v>N1</v>
          </cell>
          <cell r="E88">
            <v>318</v>
          </cell>
          <cell r="F88">
            <v>1</v>
          </cell>
          <cell r="G88">
            <v>77.626000000000005</v>
          </cell>
          <cell r="H88">
            <v>-8</v>
          </cell>
          <cell r="I88">
            <v>-621.00800000000004</v>
          </cell>
          <cell r="J88">
            <v>19991031</v>
          </cell>
          <cell r="K88" t="str">
            <v>1140303001</v>
          </cell>
          <cell r="L88" t="str">
            <v>6210302003</v>
          </cell>
          <cell r="M88" t="str">
            <v>9100000003</v>
          </cell>
        </row>
        <row r="89">
          <cell r="A89" t="str">
            <v>P012</v>
          </cell>
          <cell r="B89">
            <v>3101020023</v>
          </cell>
          <cell r="C89" t="str">
            <v>GR DK 4030</v>
          </cell>
          <cell r="D89" t="str">
            <v>N1</v>
          </cell>
          <cell r="E89">
            <v>319</v>
          </cell>
          <cell r="F89">
            <v>1</v>
          </cell>
          <cell r="G89">
            <v>77.626000000000005</v>
          </cell>
          <cell r="H89">
            <v>-16</v>
          </cell>
          <cell r="I89">
            <v>-1242.0160000000001</v>
          </cell>
          <cell r="J89">
            <v>19991031</v>
          </cell>
          <cell r="K89" t="str">
            <v>1140303001</v>
          </cell>
          <cell r="L89" t="str">
            <v>6210302003</v>
          </cell>
          <cell r="M89" t="str">
            <v>9100000003</v>
          </cell>
        </row>
        <row r="90">
          <cell r="A90" t="str">
            <v>P012</v>
          </cell>
          <cell r="B90">
            <v>3101020023</v>
          </cell>
          <cell r="C90" t="str">
            <v>GR DK 4030</v>
          </cell>
          <cell r="D90" t="str">
            <v>N1</v>
          </cell>
          <cell r="E90">
            <v>320</v>
          </cell>
          <cell r="F90">
            <v>1</v>
          </cell>
          <cell r="G90">
            <v>77.626000000000005</v>
          </cell>
          <cell r="H90">
            <v>-16</v>
          </cell>
          <cell r="I90">
            <v>-1242.0160000000001</v>
          </cell>
          <cell r="J90">
            <v>19991031</v>
          </cell>
          <cell r="K90" t="str">
            <v>1140303001</v>
          </cell>
          <cell r="L90" t="str">
            <v>6210302003</v>
          </cell>
          <cell r="M90" t="str">
            <v>9100000003</v>
          </cell>
        </row>
        <row r="91">
          <cell r="A91" t="str">
            <v>P012</v>
          </cell>
          <cell r="B91">
            <v>3101020023</v>
          </cell>
          <cell r="C91" t="str">
            <v>GR DK 4030</v>
          </cell>
          <cell r="D91" t="str">
            <v>N1</v>
          </cell>
          <cell r="E91">
            <v>321</v>
          </cell>
          <cell r="F91">
            <v>1</v>
          </cell>
          <cell r="G91">
            <v>77.626000000000005</v>
          </cell>
          <cell r="H91">
            <v>-19</v>
          </cell>
          <cell r="I91">
            <v>-1474.894</v>
          </cell>
          <cell r="J91">
            <v>19991031</v>
          </cell>
          <cell r="K91" t="str">
            <v>1140303001</v>
          </cell>
          <cell r="L91" t="str">
            <v>6210302003</v>
          </cell>
          <cell r="M91" t="str">
            <v>9100000003</v>
          </cell>
        </row>
        <row r="92">
          <cell r="A92" t="str">
            <v>P012</v>
          </cell>
          <cell r="B92">
            <v>3101020023</v>
          </cell>
          <cell r="C92" t="str">
            <v>GR DK 4030</v>
          </cell>
          <cell r="D92" t="str">
            <v>N1</v>
          </cell>
          <cell r="E92">
            <v>322</v>
          </cell>
          <cell r="F92">
            <v>1</v>
          </cell>
          <cell r="G92">
            <v>77.626000000000005</v>
          </cell>
          <cell r="H92">
            <v>-2</v>
          </cell>
          <cell r="I92">
            <v>-155.25200000000001</v>
          </cell>
          <cell r="J92">
            <v>19991031</v>
          </cell>
          <cell r="K92" t="str">
            <v>1140303001</v>
          </cell>
          <cell r="L92" t="str">
            <v>6210302003</v>
          </cell>
          <cell r="M92" t="str">
            <v>9100000003</v>
          </cell>
        </row>
        <row r="93">
          <cell r="A93" t="str">
            <v>P005</v>
          </cell>
          <cell r="B93">
            <v>3101020027</v>
          </cell>
          <cell r="C93" t="str">
            <v>GR PARAISO 3</v>
          </cell>
          <cell r="D93" t="str">
            <v>H1</v>
          </cell>
          <cell r="E93">
            <v>204</v>
          </cell>
          <cell r="F93">
            <v>1</v>
          </cell>
          <cell r="G93">
            <v>62.62</v>
          </cell>
          <cell r="H93">
            <v>-47.5</v>
          </cell>
          <cell r="I93">
            <v>-2974.45</v>
          </cell>
          <cell r="J93">
            <v>19991029</v>
          </cell>
          <cell r="K93" t="str">
            <v>1140303001</v>
          </cell>
          <cell r="L93" t="str">
            <v>6210302003</v>
          </cell>
          <cell r="M93" t="str">
            <v>9100000003</v>
          </cell>
        </row>
        <row r="94">
          <cell r="A94" t="str">
            <v>P005</v>
          </cell>
          <cell r="B94">
            <v>3101020027</v>
          </cell>
          <cell r="C94" t="str">
            <v>GR PARAISO 3</v>
          </cell>
          <cell r="D94" t="str">
            <v>H1</v>
          </cell>
          <cell r="E94">
            <v>205</v>
          </cell>
          <cell r="F94">
            <v>1</v>
          </cell>
          <cell r="G94">
            <v>62.62</v>
          </cell>
          <cell r="H94">
            <v>-22.5</v>
          </cell>
          <cell r="I94">
            <v>-1408.95</v>
          </cell>
          <cell r="J94">
            <v>19991029</v>
          </cell>
          <cell r="K94" t="str">
            <v>1140303001</v>
          </cell>
          <cell r="L94" t="str">
            <v>6210302003</v>
          </cell>
          <cell r="M94" t="str">
            <v>9100000003</v>
          </cell>
        </row>
        <row r="95">
          <cell r="A95" t="str">
            <v>TO12</v>
          </cell>
          <cell r="B95">
            <v>3101020027</v>
          </cell>
          <cell r="C95" t="str">
            <v>GR PARAISO 3</v>
          </cell>
          <cell r="D95" t="str">
            <v>S1</v>
          </cell>
          <cell r="E95">
            <v>334</v>
          </cell>
          <cell r="F95">
            <v>7</v>
          </cell>
          <cell r="G95">
            <v>62.62</v>
          </cell>
          <cell r="H95">
            <v>-12</v>
          </cell>
          <cell r="I95">
            <v>-751.43999999999994</v>
          </cell>
          <cell r="J95">
            <v>19991031</v>
          </cell>
          <cell r="K95" t="str">
            <v>1140303001</v>
          </cell>
          <cell r="L95" t="str">
            <v>6210302003</v>
          </cell>
          <cell r="M95" t="str">
            <v>9100000003</v>
          </cell>
        </row>
        <row r="96">
          <cell r="A96" t="str">
            <v>P014</v>
          </cell>
          <cell r="B96">
            <v>3101020036</v>
          </cell>
          <cell r="C96" t="str">
            <v>GR TC 2000</v>
          </cell>
          <cell r="D96" t="str">
            <v>S1</v>
          </cell>
          <cell r="E96">
            <v>320</v>
          </cell>
          <cell r="F96">
            <v>1</v>
          </cell>
          <cell r="G96">
            <v>38.618000000000002</v>
          </cell>
          <cell r="H96">
            <v>-26</v>
          </cell>
          <cell r="I96">
            <v>-1004.0680000000001</v>
          </cell>
          <cell r="J96">
            <v>19991031</v>
          </cell>
          <cell r="K96" t="str">
            <v>1140303001</v>
          </cell>
          <cell r="L96" t="str">
            <v>6210302003</v>
          </cell>
          <cell r="M96" t="str">
            <v>9100000003</v>
          </cell>
        </row>
        <row r="97">
          <cell r="A97" t="str">
            <v>P014</v>
          </cell>
          <cell r="B97">
            <v>3101020036</v>
          </cell>
          <cell r="C97" t="str">
            <v>GR TC 2000</v>
          </cell>
          <cell r="D97" t="str">
            <v>S1</v>
          </cell>
          <cell r="E97">
            <v>321</v>
          </cell>
          <cell r="F97">
            <v>1</v>
          </cell>
          <cell r="G97">
            <v>38.618000000000002</v>
          </cell>
          <cell r="H97">
            <v>-17</v>
          </cell>
          <cell r="I97">
            <v>-656.50600000000009</v>
          </cell>
          <cell r="J97">
            <v>19991031</v>
          </cell>
          <cell r="K97" t="str">
            <v>1140303001</v>
          </cell>
          <cell r="L97" t="str">
            <v>6210302003</v>
          </cell>
          <cell r="M97" t="str">
            <v>9100000003</v>
          </cell>
        </row>
        <row r="98">
          <cell r="A98" t="str">
            <v>TL04</v>
          </cell>
          <cell r="B98">
            <v>3101020036</v>
          </cell>
          <cell r="C98" t="str">
            <v>GR TC 2000</v>
          </cell>
          <cell r="D98" t="str">
            <v>63</v>
          </cell>
          <cell r="E98">
            <v>622</v>
          </cell>
          <cell r="F98">
            <v>6</v>
          </cell>
          <cell r="G98">
            <v>35</v>
          </cell>
          <cell r="H98">
            <v>-66</v>
          </cell>
          <cell r="I98">
            <v>-2310</v>
          </cell>
          <cell r="J98">
            <v>19991031</v>
          </cell>
          <cell r="K98" t="str">
            <v>1140303001</v>
          </cell>
          <cell r="L98" t="str">
            <v>6210302003</v>
          </cell>
        </row>
        <row r="99">
          <cell r="A99" t="str">
            <v>TL06</v>
          </cell>
          <cell r="B99">
            <v>3101020036</v>
          </cell>
          <cell r="C99" t="str">
            <v>GR TC 2000</v>
          </cell>
          <cell r="D99" t="str">
            <v>63</v>
          </cell>
          <cell r="E99">
            <v>621</v>
          </cell>
          <cell r="F99">
            <v>7</v>
          </cell>
          <cell r="G99">
            <v>35</v>
          </cell>
          <cell r="H99">
            <v>-8</v>
          </cell>
          <cell r="I99">
            <v>-280</v>
          </cell>
          <cell r="J99">
            <v>19991031</v>
          </cell>
          <cell r="K99" t="str">
            <v>1140303001</v>
          </cell>
          <cell r="L99" t="str">
            <v>6210302003</v>
          </cell>
        </row>
        <row r="100">
          <cell r="A100" t="str">
            <v>TO12</v>
          </cell>
          <cell r="B100">
            <v>3101020036</v>
          </cell>
          <cell r="C100" t="str">
            <v>GR TC 2000</v>
          </cell>
          <cell r="D100" t="str">
            <v>S1</v>
          </cell>
          <cell r="E100">
            <v>334</v>
          </cell>
          <cell r="F100">
            <v>6</v>
          </cell>
          <cell r="G100">
            <v>35</v>
          </cell>
          <cell r="H100">
            <v>-56</v>
          </cell>
          <cell r="I100">
            <v>-1960</v>
          </cell>
          <cell r="J100">
            <v>19991031</v>
          </cell>
          <cell r="K100" t="str">
            <v>1140303001</v>
          </cell>
          <cell r="L100" t="str">
            <v>6210302003</v>
          </cell>
          <cell r="M100" t="str">
            <v>9100000003</v>
          </cell>
        </row>
        <row r="101">
          <cell r="A101" t="str">
            <v>P014</v>
          </cell>
          <cell r="B101">
            <v>3101020037</v>
          </cell>
          <cell r="C101" t="str">
            <v>GR TC 3001</v>
          </cell>
          <cell r="D101" t="str">
            <v>S1</v>
          </cell>
          <cell r="E101">
            <v>314</v>
          </cell>
          <cell r="F101">
            <v>2</v>
          </cell>
          <cell r="G101">
            <v>40</v>
          </cell>
          <cell r="H101">
            <v>-18</v>
          </cell>
          <cell r="I101">
            <v>-720</v>
          </cell>
          <cell r="J101">
            <v>19991031</v>
          </cell>
          <cell r="K101" t="str">
            <v>1140303001</v>
          </cell>
          <cell r="L101" t="str">
            <v>6210302003</v>
          </cell>
          <cell r="M101" t="str">
            <v>9100000003</v>
          </cell>
        </row>
        <row r="102">
          <cell r="A102" t="str">
            <v>P014</v>
          </cell>
          <cell r="B102">
            <v>3101020037</v>
          </cell>
          <cell r="C102" t="str">
            <v>GR TC 3001</v>
          </cell>
          <cell r="D102" t="str">
            <v>S1</v>
          </cell>
          <cell r="E102">
            <v>318</v>
          </cell>
          <cell r="F102">
            <v>1</v>
          </cell>
          <cell r="G102">
            <v>40</v>
          </cell>
          <cell r="H102">
            <v>-22</v>
          </cell>
          <cell r="I102">
            <v>-880</v>
          </cell>
          <cell r="J102">
            <v>19991031</v>
          </cell>
          <cell r="K102" t="str">
            <v>1140303001</v>
          </cell>
          <cell r="L102" t="str">
            <v>6210302003</v>
          </cell>
          <cell r="M102" t="str">
            <v>9100000003</v>
          </cell>
        </row>
        <row r="103">
          <cell r="A103" t="str">
            <v>P014</v>
          </cell>
          <cell r="B103">
            <v>3101020037</v>
          </cell>
          <cell r="C103" t="str">
            <v>GR TC 3001</v>
          </cell>
          <cell r="D103" t="str">
            <v>S1</v>
          </cell>
          <cell r="E103">
            <v>319</v>
          </cell>
          <cell r="F103">
            <v>1</v>
          </cell>
          <cell r="G103">
            <v>40</v>
          </cell>
          <cell r="H103">
            <v>-12</v>
          </cell>
          <cell r="I103">
            <v>-480</v>
          </cell>
          <cell r="J103">
            <v>19991031</v>
          </cell>
          <cell r="K103" t="str">
            <v>1140303001</v>
          </cell>
          <cell r="L103" t="str">
            <v>6210302003</v>
          </cell>
          <cell r="M103" t="str">
            <v>9100000003</v>
          </cell>
        </row>
        <row r="104">
          <cell r="A104" t="str">
            <v>P014</v>
          </cell>
          <cell r="B104">
            <v>3101020037</v>
          </cell>
          <cell r="C104" t="str">
            <v>GR TC 3001</v>
          </cell>
          <cell r="D104" t="str">
            <v>S1</v>
          </cell>
          <cell r="E104">
            <v>322</v>
          </cell>
          <cell r="F104">
            <v>1</v>
          </cell>
          <cell r="G104">
            <v>40</v>
          </cell>
          <cell r="H104">
            <v>-27</v>
          </cell>
          <cell r="I104">
            <v>-1080</v>
          </cell>
          <cell r="J104">
            <v>19991031</v>
          </cell>
          <cell r="K104" t="str">
            <v>1140303001</v>
          </cell>
          <cell r="L104" t="str">
            <v>6210302003</v>
          </cell>
          <cell r="M104" t="str">
            <v>9100000003</v>
          </cell>
        </row>
        <row r="105">
          <cell r="A105" t="str">
            <v>S001</v>
          </cell>
          <cell r="B105">
            <v>3101020037</v>
          </cell>
          <cell r="C105" t="str">
            <v>GR TC 3001</v>
          </cell>
          <cell r="D105" t="str">
            <v>63</v>
          </cell>
          <cell r="E105">
            <v>624</v>
          </cell>
          <cell r="F105">
            <v>2</v>
          </cell>
          <cell r="G105">
            <v>40</v>
          </cell>
          <cell r="H105">
            <v>-26</v>
          </cell>
          <cell r="I105">
            <v>-1040</v>
          </cell>
          <cell r="J105">
            <v>19991031</v>
          </cell>
          <cell r="K105" t="str">
            <v>1140303001</v>
          </cell>
          <cell r="L105" t="str">
            <v>6210302003</v>
          </cell>
        </row>
        <row r="106">
          <cell r="A106" t="str">
            <v>TL06</v>
          </cell>
          <cell r="B106">
            <v>3101020037</v>
          </cell>
          <cell r="C106" t="str">
            <v>GR TC 3001</v>
          </cell>
          <cell r="D106" t="str">
            <v>63</v>
          </cell>
          <cell r="E106">
            <v>621</v>
          </cell>
          <cell r="F106">
            <v>8</v>
          </cell>
          <cell r="G106">
            <v>40</v>
          </cell>
          <cell r="H106">
            <v>-58</v>
          </cell>
          <cell r="I106">
            <v>-2320</v>
          </cell>
          <cell r="J106">
            <v>19991031</v>
          </cell>
          <cell r="K106" t="str">
            <v>1140303001</v>
          </cell>
          <cell r="L106" t="str">
            <v>6210302003</v>
          </cell>
        </row>
        <row r="107">
          <cell r="A107" t="str">
            <v>TZ01</v>
          </cell>
          <cell r="B107">
            <v>3101020037</v>
          </cell>
          <cell r="C107" t="str">
            <v>GR TC 3001</v>
          </cell>
          <cell r="D107" t="str">
            <v>63</v>
          </cell>
          <cell r="E107">
            <v>604</v>
          </cell>
          <cell r="F107">
            <v>1</v>
          </cell>
          <cell r="G107">
            <v>40</v>
          </cell>
          <cell r="H107">
            <v>-64</v>
          </cell>
          <cell r="I107">
            <v>-2560</v>
          </cell>
          <cell r="J107">
            <v>19991031</v>
          </cell>
          <cell r="K107" t="str">
            <v>1140303001</v>
          </cell>
          <cell r="L107" t="str">
            <v>6210302003</v>
          </cell>
        </row>
        <row r="108">
          <cell r="A108" t="str">
            <v>TA26</v>
          </cell>
          <cell r="B108">
            <v>3101020040</v>
          </cell>
          <cell r="C108" t="str">
            <v>GR VICTORIA 807</v>
          </cell>
          <cell r="D108" t="str">
            <v>64</v>
          </cell>
          <cell r="E108">
            <v>155</v>
          </cell>
          <cell r="F108">
            <v>2</v>
          </cell>
          <cell r="G108">
            <v>80</v>
          </cell>
          <cell r="H108">
            <v>-55</v>
          </cell>
          <cell r="I108">
            <v>-4400</v>
          </cell>
          <cell r="J108">
            <v>19991031</v>
          </cell>
          <cell r="K108" t="str">
            <v>1140304001</v>
          </cell>
          <cell r="L108" t="str">
            <v>6210302004</v>
          </cell>
        </row>
        <row r="109">
          <cell r="A109" t="str">
            <v>TA30</v>
          </cell>
          <cell r="B109">
            <v>3101020040</v>
          </cell>
          <cell r="C109" t="str">
            <v>GR VICTORIA 807</v>
          </cell>
          <cell r="D109" t="str">
            <v>64</v>
          </cell>
          <cell r="E109">
            <v>157</v>
          </cell>
          <cell r="F109">
            <v>1</v>
          </cell>
          <cell r="G109">
            <v>80</v>
          </cell>
          <cell r="H109">
            <v>-98</v>
          </cell>
          <cell r="I109">
            <v>-7840</v>
          </cell>
          <cell r="J109">
            <v>19991031</v>
          </cell>
          <cell r="K109" t="str">
            <v>1140304001</v>
          </cell>
          <cell r="L109" t="str">
            <v>6210302004</v>
          </cell>
        </row>
        <row r="110">
          <cell r="A110" t="str">
            <v>P014</v>
          </cell>
          <cell r="B110">
            <v>3101020042</v>
          </cell>
          <cell r="C110" t="str">
            <v>GR P 288</v>
          </cell>
          <cell r="D110" t="str">
            <v>S1</v>
          </cell>
          <cell r="E110">
            <v>313</v>
          </cell>
          <cell r="F110">
            <v>1</v>
          </cell>
          <cell r="G110">
            <v>49</v>
          </cell>
          <cell r="H110">
            <v>-43</v>
          </cell>
          <cell r="I110">
            <v>-2107</v>
          </cell>
          <cell r="J110">
            <v>19991031</v>
          </cell>
          <cell r="K110" t="str">
            <v>1140303001</v>
          </cell>
          <cell r="L110" t="str">
            <v>6210302003</v>
          </cell>
          <cell r="M110" t="str">
            <v>9100000003</v>
          </cell>
        </row>
        <row r="111">
          <cell r="A111" t="str">
            <v>P014</v>
          </cell>
          <cell r="B111">
            <v>3101020042</v>
          </cell>
          <cell r="C111" t="str">
            <v>GR P 288</v>
          </cell>
          <cell r="D111" t="str">
            <v>S1</v>
          </cell>
          <cell r="E111">
            <v>314</v>
          </cell>
          <cell r="F111">
            <v>1</v>
          </cell>
          <cell r="G111">
            <v>49</v>
          </cell>
          <cell r="H111">
            <v>-40</v>
          </cell>
          <cell r="I111">
            <v>-1960</v>
          </cell>
          <cell r="J111">
            <v>19991031</v>
          </cell>
          <cell r="K111" t="str">
            <v>1140303001</v>
          </cell>
          <cell r="L111" t="str">
            <v>6210302003</v>
          </cell>
          <cell r="M111" t="str">
            <v>9100000003</v>
          </cell>
        </row>
        <row r="112">
          <cell r="A112" t="str">
            <v>MD01</v>
          </cell>
          <cell r="B112">
            <v>3101020046</v>
          </cell>
          <cell r="C112" t="str">
            <v>GR DK 3915</v>
          </cell>
          <cell r="D112" t="str">
            <v>63</v>
          </cell>
          <cell r="E112">
            <v>620</v>
          </cell>
          <cell r="F112">
            <v>5</v>
          </cell>
          <cell r="G112">
            <v>76.67</v>
          </cell>
          <cell r="H112">
            <v>-38</v>
          </cell>
          <cell r="I112">
            <v>-2913.46</v>
          </cell>
          <cell r="J112">
            <v>19991031</v>
          </cell>
          <cell r="K112" t="str">
            <v>1140303001</v>
          </cell>
          <cell r="L112" t="str">
            <v>6210302003</v>
          </cell>
        </row>
        <row r="113">
          <cell r="A113" t="str">
            <v>MD03</v>
          </cell>
          <cell r="B113">
            <v>3101020046</v>
          </cell>
          <cell r="C113" t="str">
            <v>GR DK 3915</v>
          </cell>
          <cell r="D113" t="str">
            <v>63</v>
          </cell>
          <cell r="E113">
            <v>619</v>
          </cell>
          <cell r="F113">
            <v>1</v>
          </cell>
          <cell r="G113">
            <v>76.67</v>
          </cell>
          <cell r="H113">
            <v>-79</v>
          </cell>
          <cell r="I113">
            <v>-6056.93</v>
          </cell>
          <cell r="J113">
            <v>19991031</v>
          </cell>
          <cell r="K113" t="str">
            <v>1140303001</v>
          </cell>
          <cell r="L113" t="str">
            <v>6210302003</v>
          </cell>
        </row>
        <row r="114">
          <cell r="A114" t="str">
            <v>MF09</v>
          </cell>
          <cell r="B114">
            <v>3101020046</v>
          </cell>
          <cell r="C114" t="str">
            <v>GR DK 3915</v>
          </cell>
          <cell r="D114" t="str">
            <v>63</v>
          </cell>
          <cell r="E114">
            <v>648</v>
          </cell>
          <cell r="F114">
            <v>1</v>
          </cell>
          <cell r="G114">
            <v>76.67</v>
          </cell>
          <cell r="H114">
            <v>-16</v>
          </cell>
          <cell r="I114">
            <v>-1226.72</v>
          </cell>
          <cell r="J114">
            <v>19991031</v>
          </cell>
          <cell r="K114" t="str">
            <v>1140303001</v>
          </cell>
          <cell r="L114" t="str">
            <v>6210302003</v>
          </cell>
        </row>
        <row r="115">
          <cell r="A115" t="str">
            <v>MF23</v>
          </cell>
          <cell r="B115">
            <v>3101020046</v>
          </cell>
          <cell r="C115" t="str">
            <v>GR DK 3915</v>
          </cell>
          <cell r="D115" t="str">
            <v>63</v>
          </cell>
          <cell r="E115">
            <v>635</v>
          </cell>
          <cell r="F115">
            <v>2</v>
          </cell>
          <cell r="G115">
            <v>76.67</v>
          </cell>
          <cell r="H115">
            <v>-192</v>
          </cell>
          <cell r="I115">
            <v>-14720.64</v>
          </cell>
          <cell r="J115">
            <v>19991031</v>
          </cell>
          <cell r="K115" t="str">
            <v>1140303001</v>
          </cell>
          <cell r="L115" t="str">
            <v>6210302003</v>
          </cell>
        </row>
        <row r="116">
          <cell r="A116" t="str">
            <v>MF29</v>
          </cell>
          <cell r="B116">
            <v>3101020046</v>
          </cell>
          <cell r="C116" t="str">
            <v>GR DK 3915</v>
          </cell>
          <cell r="D116" t="str">
            <v>63</v>
          </cell>
          <cell r="E116">
            <v>637</v>
          </cell>
          <cell r="F116">
            <v>1</v>
          </cell>
          <cell r="G116">
            <v>76.67</v>
          </cell>
          <cell r="H116">
            <v>-64</v>
          </cell>
          <cell r="I116">
            <v>-4906.88</v>
          </cell>
          <cell r="J116">
            <v>19991031</v>
          </cell>
          <cell r="K116" t="str">
            <v>1140303001</v>
          </cell>
          <cell r="L116" t="str">
            <v>6210302003</v>
          </cell>
        </row>
        <row r="117">
          <cell r="A117" t="str">
            <v>MF32</v>
          </cell>
          <cell r="B117">
            <v>3101020046</v>
          </cell>
          <cell r="C117" t="str">
            <v>GR DK 3915</v>
          </cell>
          <cell r="D117" t="str">
            <v>63</v>
          </cell>
          <cell r="E117">
            <v>639</v>
          </cell>
          <cell r="F117">
            <v>2</v>
          </cell>
          <cell r="G117">
            <v>76.67</v>
          </cell>
          <cell r="H117">
            <v>-50</v>
          </cell>
          <cell r="I117">
            <v>-3833.5</v>
          </cell>
          <cell r="J117">
            <v>19991031</v>
          </cell>
          <cell r="K117" t="str">
            <v>1140303001</v>
          </cell>
          <cell r="L117" t="str">
            <v>6210302003</v>
          </cell>
        </row>
        <row r="118">
          <cell r="A118" t="str">
            <v>MF39</v>
          </cell>
          <cell r="B118">
            <v>3101020046</v>
          </cell>
          <cell r="C118" t="str">
            <v>GR DK 3915</v>
          </cell>
          <cell r="D118" t="str">
            <v>63</v>
          </cell>
          <cell r="E118">
            <v>628</v>
          </cell>
          <cell r="F118">
            <v>1</v>
          </cell>
          <cell r="G118">
            <v>76.67</v>
          </cell>
          <cell r="H118">
            <v>-32</v>
          </cell>
          <cell r="I118">
            <v>-2453.44</v>
          </cell>
          <cell r="J118">
            <v>19991031</v>
          </cell>
          <cell r="K118" t="str">
            <v>1140303001</v>
          </cell>
          <cell r="L118" t="str">
            <v>6210302003</v>
          </cell>
        </row>
        <row r="119">
          <cell r="A119" t="str">
            <v>TG03</v>
          </cell>
          <cell r="B119">
            <v>3101020046</v>
          </cell>
          <cell r="C119" t="str">
            <v>GR DK 3915</v>
          </cell>
          <cell r="D119" t="str">
            <v>63</v>
          </cell>
          <cell r="E119">
            <v>613</v>
          </cell>
          <cell r="F119">
            <v>3</v>
          </cell>
          <cell r="G119">
            <v>76.67</v>
          </cell>
          <cell r="H119">
            <v>-54</v>
          </cell>
          <cell r="I119">
            <v>-4140.18</v>
          </cell>
          <cell r="J119">
            <v>19991031</v>
          </cell>
          <cell r="K119" t="str">
            <v>1140303001</v>
          </cell>
          <cell r="L119" t="str">
            <v>6210302003</v>
          </cell>
        </row>
        <row r="120">
          <cell r="A120" t="str">
            <v>TG28</v>
          </cell>
          <cell r="B120">
            <v>3101020046</v>
          </cell>
          <cell r="C120" t="str">
            <v>GR DK 3915</v>
          </cell>
          <cell r="D120" t="str">
            <v>63</v>
          </cell>
          <cell r="E120">
            <v>614</v>
          </cell>
          <cell r="F120">
            <v>5</v>
          </cell>
          <cell r="G120">
            <v>76.67</v>
          </cell>
          <cell r="H120">
            <v>-71</v>
          </cell>
          <cell r="I120">
            <v>-5443.57</v>
          </cell>
          <cell r="J120">
            <v>19991031</v>
          </cell>
          <cell r="K120" t="str">
            <v>1140303001</v>
          </cell>
          <cell r="L120" t="str">
            <v>6210302003</v>
          </cell>
        </row>
        <row r="121">
          <cell r="A121" t="str">
            <v>TG29</v>
          </cell>
          <cell r="B121">
            <v>3101020046</v>
          </cell>
          <cell r="C121" t="str">
            <v>GR DK 3915</v>
          </cell>
          <cell r="D121" t="str">
            <v>63</v>
          </cell>
          <cell r="E121">
            <v>611</v>
          </cell>
          <cell r="F121">
            <v>6</v>
          </cell>
          <cell r="G121">
            <v>76.67</v>
          </cell>
          <cell r="H121">
            <v>-37</v>
          </cell>
          <cell r="I121">
            <v>-2836.79</v>
          </cell>
          <cell r="J121">
            <v>19991031</v>
          </cell>
          <cell r="K121" t="str">
            <v>1140303001</v>
          </cell>
          <cell r="L121" t="str">
            <v>6210302003</v>
          </cell>
        </row>
        <row r="122">
          <cell r="A122" t="str">
            <v>TG31</v>
          </cell>
          <cell r="B122">
            <v>3101020046</v>
          </cell>
          <cell r="C122" t="str">
            <v>GR DK 3915</v>
          </cell>
          <cell r="D122" t="str">
            <v>63</v>
          </cell>
          <cell r="E122">
            <v>615</v>
          </cell>
          <cell r="F122">
            <v>3</v>
          </cell>
          <cell r="G122">
            <v>76.67</v>
          </cell>
          <cell r="H122">
            <v>-62</v>
          </cell>
          <cell r="I122">
            <v>-4753.54</v>
          </cell>
          <cell r="J122">
            <v>19991031</v>
          </cell>
          <cell r="K122" t="str">
            <v>1140303001</v>
          </cell>
          <cell r="L122" t="str">
            <v>6210302003</v>
          </cell>
        </row>
        <row r="123">
          <cell r="A123" t="str">
            <v>P014</v>
          </cell>
          <cell r="B123">
            <v>3101020049</v>
          </cell>
          <cell r="C123" t="str">
            <v>GIR CF 19</v>
          </cell>
          <cell r="D123" t="str">
            <v>S1</v>
          </cell>
          <cell r="E123">
            <v>321</v>
          </cell>
          <cell r="F123">
            <v>3</v>
          </cell>
          <cell r="G123">
            <v>84</v>
          </cell>
          <cell r="H123">
            <v>-46</v>
          </cell>
          <cell r="I123">
            <v>-3864</v>
          </cell>
          <cell r="J123">
            <v>19991031</v>
          </cell>
          <cell r="K123" t="str">
            <v>1140303001</v>
          </cell>
          <cell r="L123" t="str">
            <v>6210302003</v>
          </cell>
          <cell r="M123" t="str">
            <v>9100000003</v>
          </cell>
        </row>
        <row r="124">
          <cell r="A124" t="str">
            <v>P014</v>
          </cell>
          <cell r="B124">
            <v>3101020049</v>
          </cell>
          <cell r="C124" t="str">
            <v>GIR CF 19</v>
          </cell>
          <cell r="D124" t="str">
            <v>S1</v>
          </cell>
          <cell r="E124">
            <v>322</v>
          </cell>
          <cell r="F124">
            <v>2</v>
          </cell>
          <cell r="G124">
            <v>84</v>
          </cell>
          <cell r="H124">
            <v>-34</v>
          </cell>
          <cell r="I124">
            <v>-2856</v>
          </cell>
          <cell r="J124">
            <v>19991031</v>
          </cell>
          <cell r="K124" t="str">
            <v>1140303001</v>
          </cell>
          <cell r="L124" t="str">
            <v>6210302003</v>
          </cell>
          <cell r="M124" t="str">
            <v>9100000003</v>
          </cell>
        </row>
        <row r="125">
          <cell r="A125" t="str">
            <v>TG01</v>
          </cell>
          <cell r="B125">
            <v>3101020050</v>
          </cell>
          <cell r="C125" t="str">
            <v>GIR MORGAN MG2</v>
          </cell>
          <cell r="D125" t="str">
            <v>63</v>
          </cell>
          <cell r="E125">
            <v>612</v>
          </cell>
          <cell r="F125">
            <v>6</v>
          </cell>
          <cell r="G125">
            <v>61.85</v>
          </cell>
          <cell r="H125">
            <v>-4</v>
          </cell>
          <cell r="I125">
            <v>-247.4</v>
          </cell>
          <cell r="J125">
            <v>19991031</v>
          </cell>
          <cell r="K125" t="str">
            <v>1140303001</v>
          </cell>
          <cell r="L125" t="str">
            <v>6210302003</v>
          </cell>
        </row>
        <row r="126">
          <cell r="A126" t="str">
            <v>TG28</v>
          </cell>
          <cell r="B126">
            <v>3101020050</v>
          </cell>
          <cell r="C126" t="str">
            <v>GIR MORGAN MG2</v>
          </cell>
          <cell r="D126" t="str">
            <v>63</v>
          </cell>
          <cell r="E126">
            <v>614</v>
          </cell>
          <cell r="F126">
            <v>4</v>
          </cell>
          <cell r="G126">
            <v>61.85</v>
          </cell>
          <cell r="H126">
            <v>-41</v>
          </cell>
          <cell r="I126">
            <v>-2535.85</v>
          </cell>
          <cell r="J126">
            <v>19991031</v>
          </cell>
          <cell r="K126" t="str">
            <v>1140303001</v>
          </cell>
          <cell r="L126" t="str">
            <v>6210302003</v>
          </cell>
        </row>
        <row r="127">
          <cell r="A127" t="str">
            <v>TG29</v>
          </cell>
          <cell r="B127">
            <v>3101020050</v>
          </cell>
          <cell r="C127" t="str">
            <v>GIR MORGAN MG2</v>
          </cell>
          <cell r="D127" t="str">
            <v>63</v>
          </cell>
          <cell r="E127">
            <v>611</v>
          </cell>
          <cell r="F127">
            <v>7</v>
          </cell>
          <cell r="G127">
            <v>61.85</v>
          </cell>
          <cell r="H127">
            <v>-4</v>
          </cell>
          <cell r="I127">
            <v>-247.4</v>
          </cell>
          <cell r="J127">
            <v>19991031</v>
          </cell>
          <cell r="K127" t="str">
            <v>1140303001</v>
          </cell>
          <cell r="L127" t="str">
            <v>6210302003</v>
          </cell>
        </row>
        <row r="128">
          <cell r="A128" t="str">
            <v>TG31</v>
          </cell>
          <cell r="B128">
            <v>3101020050</v>
          </cell>
          <cell r="C128" t="str">
            <v>GIR MORGAN MG2</v>
          </cell>
          <cell r="D128" t="str">
            <v>63</v>
          </cell>
          <cell r="E128">
            <v>615</v>
          </cell>
          <cell r="F128">
            <v>5</v>
          </cell>
          <cell r="G128">
            <v>61.85</v>
          </cell>
          <cell r="H128">
            <v>-57</v>
          </cell>
          <cell r="I128">
            <v>-3525.4500000000003</v>
          </cell>
          <cell r="J128">
            <v>19991031</v>
          </cell>
          <cell r="K128" t="str">
            <v>1140303001</v>
          </cell>
          <cell r="L128" t="str">
            <v>6210302003</v>
          </cell>
        </row>
        <row r="129">
          <cell r="A129" t="str">
            <v>MF29</v>
          </cell>
          <cell r="B129">
            <v>3101020051</v>
          </cell>
          <cell r="C129" t="str">
            <v>GR SPS 3101</v>
          </cell>
          <cell r="D129" t="str">
            <v>63</v>
          </cell>
          <cell r="E129">
            <v>637</v>
          </cell>
          <cell r="F129">
            <v>2</v>
          </cell>
          <cell r="G129">
            <v>58</v>
          </cell>
          <cell r="H129">
            <v>-22</v>
          </cell>
          <cell r="I129">
            <v>-1276</v>
          </cell>
          <cell r="J129">
            <v>19991031</v>
          </cell>
          <cell r="K129" t="str">
            <v>1140303001</v>
          </cell>
          <cell r="L129" t="str">
            <v>6210302003</v>
          </cell>
        </row>
        <row r="130">
          <cell r="A130" t="str">
            <v>MF32</v>
          </cell>
          <cell r="B130">
            <v>3101020051</v>
          </cell>
          <cell r="C130" t="str">
            <v>GR SPS 3101</v>
          </cell>
          <cell r="D130" t="str">
            <v>63</v>
          </cell>
          <cell r="E130">
            <v>639</v>
          </cell>
          <cell r="F130">
            <v>4</v>
          </cell>
          <cell r="G130">
            <v>58</v>
          </cell>
          <cell r="H130">
            <v>-9</v>
          </cell>
          <cell r="I130">
            <v>-522</v>
          </cell>
          <cell r="J130">
            <v>19991031</v>
          </cell>
          <cell r="K130" t="str">
            <v>1140303001</v>
          </cell>
          <cell r="L130" t="str">
            <v>6210302003</v>
          </cell>
        </row>
        <row r="131">
          <cell r="A131" t="str">
            <v>MF39</v>
          </cell>
          <cell r="B131">
            <v>3101020051</v>
          </cell>
          <cell r="C131" t="str">
            <v>GR SPS 3101</v>
          </cell>
          <cell r="D131" t="str">
            <v>63</v>
          </cell>
          <cell r="E131">
            <v>628</v>
          </cell>
          <cell r="F131">
            <v>2</v>
          </cell>
          <cell r="G131">
            <v>58</v>
          </cell>
          <cell r="H131">
            <v>-38</v>
          </cell>
          <cell r="I131">
            <v>-2204</v>
          </cell>
          <cell r="J131">
            <v>19991031</v>
          </cell>
          <cell r="K131" t="str">
            <v>1140303001</v>
          </cell>
          <cell r="L131" t="str">
            <v>6210302003</v>
          </cell>
        </row>
        <row r="132">
          <cell r="A132" t="str">
            <v>TG01</v>
          </cell>
          <cell r="B132">
            <v>3101020051</v>
          </cell>
          <cell r="C132" t="str">
            <v>GR SPS 3101</v>
          </cell>
          <cell r="D132" t="str">
            <v>63</v>
          </cell>
          <cell r="E132">
            <v>612</v>
          </cell>
          <cell r="F132">
            <v>4</v>
          </cell>
          <cell r="G132">
            <v>58</v>
          </cell>
          <cell r="H132">
            <v>-39</v>
          </cell>
          <cell r="I132">
            <v>-2262</v>
          </cell>
          <cell r="J132">
            <v>19991031</v>
          </cell>
          <cell r="K132" t="str">
            <v>1140303001</v>
          </cell>
          <cell r="L132" t="str">
            <v>6210302003</v>
          </cell>
        </row>
        <row r="133">
          <cell r="A133" t="str">
            <v>TG03</v>
          </cell>
          <cell r="B133">
            <v>3101020051</v>
          </cell>
          <cell r="C133" t="str">
            <v>GR SPS 3101</v>
          </cell>
          <cell r="D133" t="str">
            <v>63</v>
          </cell>
          <cell r="E133">
            <v>613</v>
          </cell>
          <cell r="F133">
            <v>1</v>
          </cell>
          <cell r="G133">
            <v>58</v>
          </cell>
          <cell r="H133">
            <v>-64</v>
          </cell>
          <cell r="I133">
            <v>-3712</v>
          </cell>
          <cell r="J133">
            <v>19991031</v>
          </cell>
          <cell r="K133" t="str">
            <v>1140303001</v>
          </cell>
          <cell r="L133" t="str">
            <v>6210302003</v>
          </cell>
        </row>
        <row r="134">
          <cell r="A134" t="str">
            <v>TG02</v>
          </cell>
          <cell r="B134">
            <v>3101020052</v>
          </cell>
          <cell r="C134" t="str">
            <v>GR SPS 3102</v>
          </cell>
          <cell r="D134" t="str">
            <v>63</v>
          </cell>
          <cell r="E134">
            <v>616</v>
          </cell>
          <cell r="F134">
            <v>5</v>
          </cell>
          <cell r="G134">
            <v>58.5</v>
          </cell>
          <cell r="H134">
            <v>-63</v>
          </cell>
          <cell r="I134">
            <v>-3685.5</v>
          </cell>
          <cell r="J134">
            <v>19991031</v>
          </cell>
          <cell r="K134" t="str">
            <v>1140303001</v>
          </cell>
          <cell r="L134" t="str">
            <v>6210302003</v>
          </cell>
        </row>
        <row r="135">
          <cell r="A135" t="str">
            <v>P023</v>
          </cell>
          <cell r="B135">
            <v>3101030003</v>
          </cell>
          <cell r="C135" t="str">
            <v>MZ CARGILL 285</v>
          </cell>
          <cell r="D135" t="str">
            <v>B1</v>
          </cell>
          <cell r="E135">
            <v>232</v>
          </cell>
          <cell r="F135">
            <v>1</v>
          </cell>
          <cell r="G135">
            <v>52.56</v>
          </cell>
          <cell r="H135">
            <v>-4</v>
          </cell>
          <cell r="I135">
            <v>-210.24</v>
          </cell>
          <cell r="J135">
            <v>19991030</v>
          </cell>
          <cell r="K135" t="str">
            <v>1140305001</v>
          </cell>
          <cell r="L135" t="str">
            <v>6210302005</v>
          </cell>
          <cell r="M135" t="str">
            <v>9100000005</v>
          </cell>
        </row>
        <row r="136">
          <cell r="A136" t="str">
            <v>P023</v>
          </cell>
          <cell r="B136">
            <v>3101030003</v>
          </cell>
          <cell r="C136" t="str">
            <v>MZ CARGILL 285</v>
          </cell>
          <cell r="D136" t="str">
            <v>B1</v>
          </cell>
          <cell r="E136">
            <v>236</v>
          </cell>
          <cell r="F136">
            <v>1</v>
          </cell>
          <cell r="G136">
            <v>52.56</v>
          </cell>
          <cell r="H136">
            <v>-34</v>
          </cell>
          <cell r="I136">
            <v>-1787.04</v>
          </cell>
          <cell r="J136">
            <v>19991030</v>
          </cell>
          <cell r="K136" t="str">
            <v>1140325001</v>
          </cell>
          <cell r="L136" t="str">
            <v>6210302016</v>
          </cell>
          <cell r="M136" t="str">
            <v>9100000007</v>
          </cell>
        </row>
        <row r="137">
          <cell r="A137" t="str">
            <v>P023</v>
          </cell>
          <cell r="B137">
            <v>3101030009</v>
          </cell>
          <cell r="C137" t="str">
            <v>MZ CHALTEN</v>
          </cell>
          <cell r="D137" t="str">
            <v>B1</v>
          </cell>
          <cell r="E137">
            <v>229</v>
          </cell>
          <cell r="F137">
            <v>1</v>
          </cell>
          <cell r="G137">
            <v>46.5</v>
          </cell>
          <cell r="H137">
            <v>-62</v>
          </cell>
          <cell r="I137">
            <v>-2883</v>
          </cell>
          <cell r="J137">
            <v>19991030</v>
          </cell>
          <cell r="K137" t="str">
            <v>1140305001</v>
          </cell>
          <cell r="L137" t="str">
            <v>6210302005</v>
          </cell>
          <cell r="M137" t="str">
            <v>9100000005</v>
          </cell>
        </row>
        <row r="138">
          <cell r="A138" t="str">
            <v>P023</v>
          </cell>
          <cell r="B138">
            <v>3101030009</v>
          </cell>
          <cell r="C138" t="str">
            <v>MZ CHALTEN</v>
          </cell>
          <cell r="D138" t="str">
            <v>B1</v>
          </cell>
          <cell r="E138">
            <v>230</v>
          </cell>
          <cell r="F138">
            <v>1</v>
          </cell>
          <cell r="G138">
            <v>46.5</v>
          </cell>
          <cell r="H138">
            <v>-46</v>
          </cell>
          <cell r="I138">
            <v>-2139</v>
          </cell>
          <cell r="J138">
            <v>19991030</v>
          </cell>
          <cell r="K138" t="str">
            <v>1140305001</v>
          </cell>
          <cell r="L138" t="str">
            <v>6210302005</v>
          </cell>
          <cell r="M138" t="str">
            <v>9100000005</v>
          </cell>
        </row>
        <row r="139">
          <cell r="A139" t="str">
            <v>P023</v>
          </cell>
          <cell r="B139">
            <v>3101030009</v>
          </cell>
          <cell r="C139" t="str">
            <v>MZ CHALTEN</v>
          </cell>
          <cell r="D139" t="str">
            <v>B1</v>
          </cell>
          <cell r="E139">
            <v>231</v>
          </cell>
          <cell r="F139">
            <v>1</v>
          </cell>
          <cell r="G139">
            <v>46.5</v>
          </cell>
          <cell r="H139">
            <v>-45</v>
          </cell>
          <cell r="I139">
            <v>-2092.5</v>
          </cell>
          <cell r="J139">
            <v>19991030</v>
          </cell>
          <cell r="K139" t="str">
            <v>1140305001</v>
          </cell>
          <cell r="L139" t="str">
            <v>6210302005</v>
          </cell>
          <cell r="M139" t="str">
            <v>9100000005</v>
          </cell>
        </row>
        <row r="140">
          <cell r="A140" t="str">
            <v>P023</v>
          </cell>
          <cell r="B140">
            <v>3101030009</v>
          </cell>
          <cell r="C140" t="str">
            <v>MZ CHALTEN</v>
          </cell>
          <cell r="D140" t="str">
            <v>B1</v>
          </cell>
          <cell r="E140">
            <v>233</v>
          </cell>
          <cell r="F140">
            <v>1</v>
          </cell>
          <cell r="G140">
            <v>46.5</v>
          </cell>
          <cell r="H140">
            <v>-50</v>
          </cell>
          <cell r="I140">
            <v>-2325</v>
          </cell>
          <cell r="J140">
            <v>19991030</v>
          </cell>
          <cell r="K140" t="str">
            <v>1140305001</v>
          </cell>
          <cell r="L140" t="str">
            <v>6210302005</v>
          </cell>
          <cell r="M140" t="str">
            <v>9100000005</v>
          </cell>
        </row>
        <row r="141">
          <cell r="A141" t="str">
            <v>TZ01</v>
          </cell>
          <cell r="B141">
            <v>3101030013</v>
          </cell>
          <cell r="C141" t="str">
            <v>MZ DK 4F37</v>
          </cell>
          <cell r="D141" t="str">
            <v>65</v>
          </cell>
          <cell r="E141">
            <v>851</v>
          </cell>
          <cell r="F141">
            <v>1</v>
          </cell>
          <cell r="G141">
            <v>35</v>
          </cell>
          <cell r="H141">
            <v>-74</v>
          </cell>
          <cell r="I141">
            <v>-2590</v>
          </cell>
          <cell r="J141">
            <v>19991031</v>
          </cell>
          <cell r="K141" t="str">
            <v>1140305001</v>
          </cell>
          <cell r="L141" t="str">
            <v>6210302005</v>
          </cell>
        </row>
        <row r="142">
          <cell r="A142" t="str">
            <v>P001</v>
          </cell>
          <cell r="B142">
            <v>3101030015</v>
          </cell>
          <cell r="C142" t="str">
            <v>MZ DK 664 C5</v>
          </cell>
          <cell r="D142" t="str">
            <v>L1</v>
          </cell>
          <cell r="E142">
            <v>245</v>
          </cell>
          <cell r="F142">
            <v>1</v>
          </cell>
          <cell r="G142">
            <v>58.51</v>
          </cell>
          <cell r="H142">
            <v>-25</v>
          </cell>
          <cell r="I142">
            <v>-1462.75</v>
          </cell>
          <cell r="J142">
            <v>19991001</v>
          </cell>
          <cell r="K142" t="str">
            <v>1140325001</v>
          </cell>
          <cell r="L142" t="str">
            <v>6210302016</v>
          </cell>
          <cell r="M142" t="str">
            <v>9100000007</v>
          </cell>
        </row>
        <row r="143">
          <cell r="A143" t="str">
            <v>P001</v>
          </cell>
          <cell r="B143">
            <v>3101030015</v>
          </cell>
          <cell r="C143" t="str">
            <v>MZ DK 664 C5</v>
          </cell>
          <cell r="D143" t="str">
            <v>L1</v>
          </cell>
          <cell r="E143">
            <v>254</v>
          </cell>
          <cell r="F143">
            <v>1</v>
          </cell>
          <cell r="G143">
            <v>58.51</v>
          </cell>
          <cell r="H143">
            <v>-5</v>
          </cell>
          <cell r="I143">
            <v>-292.55</v>
          </cell>
          <cell r="J143">
            <v>19991028</v>
          </cell>
          <cell r="K143" t="str">
            <v>1140325001</v>
          </cell>
          <cell r="L143" t="str">
            <v>6210302016</v>
          </cell>
          <cell r="M143" t="str">
            <v>9100000007</v>
          </cell>
        </row>
        <row r="144">
          <cell r="A144" t="str">
            <v>EA03</v>
          </cell>
          <cell r="B144">
            <v>3101030019</v>
          </cell>
          <cell r="C144" t="str">
            <v>MZ DK 669</v>
          </cell>
          <cell r="D144" t="str">
            <v>65</v>
          </cell>
          <cell r="E144">
            <v>911</v>
          </cell>
          <cell r="F144">
            <v>2</v>
          </cell>
          <cell r="G144">
            <v>32.43</v>
          </cell>
          <cell r="H144">
            <v>-10</v>
          </cell>
          <cell r="I144">
            <v>-324.3</v>
          </cell>
          <cell r="J144">
            <v>19991031</v>
          </cell>
          <cell r="K144" t="str">
            <v>1140305001</v>
          </cell>
          <cell r="L144" t="str">
            <v>6210302005</v>
          </cell>
        </row>
        <row r="145">
          <cell r="A145" t="str">
            <v>MF29</v>
          </cell>
          <cell r="B145">
            <v>3101030019</v>
          </cell>
          <cell r="C145" t="str">
            <v>MZ DK 669</v>
          </cell>
          <cell r="D145" t="str">
            <v>65</v>
          </cell>
          <cell r="E145">
            <v>929</v>
          </cell>
          <cell r="F145">
            <v>1</v>
          </cell>
          <cell r="G145">
            <v>32.43</v>
          </cell>
          <cell r="H145">
            <v>-48</v>
          </cell>
          <cell r="I145">
            <v>-1556.6399999999999</v>
          </cell>
          <cell r="J145">
            <v>19991031</v>
          </cell>
          <cell r="K145" t="str">
            <v>1140305001</v>
          </cell>
          <cell r="L145" t="str">
            <v>6210302005</v>
          </cell>
        </row>
        <row r="146">
          <cell r="A146" t="str">
            <v>MF38</v>
          </cell>
          <cell r="B146">
            <v>3101030019</v>
          </cell>
          <cell r="C146" t="str">
            <v>MZ DK 669</v>
          </cell>
          <cell r="D146" t="str">
            <v>65</v>
          </cell>
          <cell r="E146">
            <v>927</v>
          </cell>
          <cell r="F146">
            <v>5</v>
          </cell>
          <cell r="G146">
            <v>32.43</v>
          </cell>
          <cell r="H146">
            <v>-53</v>
          </cell>
          <cell r="I146">
            <v>-1718.79</v>
          </cell>
          <cell r="J146">
            <v>19991031</v>
          </cell>
          <cell r="K146" t="str">
            <v>1140305001</v>
          </cell>
          <cell r="L146" t="str">
            <v>6210302005</v>
          </cell>
        </row>
        <row r="147">
          <cell r="A147" t="str">
            <v>TA32</v>
          </cell>
          <cell r="B147">
            <v>3101030019</v>
          </cell>
          <cell r="C147" t="str">
            <v>MZ DK 669</v>
          </cell>
          <cell r="D147" t="str">
            <v>65</v>
          </cell>
          <cell r="E147">
            <v>874</v>
          </cell>
          <cell r="F147">
            <v>1</v>
          </cell>
          <cell r="G147">
            <v>32.43</v>
          </cell>
          <cell r="H147">
            <v>-128</v>
          </cell>
          <cell r="I147">
            <v>-4151.04</v>
          </cell>
          <cell r="J147">
            <v>19991031</v>
          </cell>
          <cell r="K147" t="str">
            <v>1140305001</v>
          </cell>
          <cell r="L147" t="str">
            <v>6210302005</v>
          </cell>
        </row>
        <row r="148">
          <cell r="A148" t="str">
            <v>TA34</v>
          </cell>
          <cell r="B148">
            <v>3101030019</v>
          </cell>
          <cell r="C148" t="str">
            <v>MZ DK 669</v>
          </cell>
          <cell r="D148" t="str">
            <v>65</v>
          </cell>
          <cell r="E148">
            <v>881</v>
          </cell>
          <cell r="F148">
            <v>1</v>
          </cell>
          <cell r="G148">
            <v>32.43</v>
          </cell>
          <cell r="H148">
            <v>-134</v>
          </cell>
          <cell r="I148">
            <v>-4345.62</v>
          </cell>
          <cell r="J148">
            <v>19991031</v>
          </cell>
          <cell r="K148" t="str">
            <v>1140305001</v>
          </cell>
          <cell r="L148" t="str">
            <v>6210302005</v>
          </cell>
        </row>
        <row r="149">
          <cell r="A149" t="str">
            <v>P001</v>
          </cell>
          <cell r="B149">
            <v>3101030019</v>
          </cell>
          <cell r="C149" t="str">
            <v>MZ DK 669</v>
          </cell>
          <cell r="D149" t="str">
            <v>L1</v>
          </cell>
          <cell r="E149">
            <v>256</v>
          </cell>
          <cell r="F149">
            <v>2</v>
          </cell>
          <cell r="G149">
            <v>58.51</v>
          </cell>
          <cell r="H149">
            <v>-26</v>
          </cell>
          <cell r="I149">
            <v>-1521.26</v>
          </cell>
          <cell r="J149">
            <v>19991028</v>
          </cell>
          <cell r="K149" t="str">
            <v>1140325001</v>
          </cell>
          <cell r="L149" t="str">
            <v>6210302016</v>
          </cell>
          <cell r="M149" t="str">
            <v>9100000007</v>
          </cell>
        </row>
        <row r="150">
          <cell r="A150" t="str">
            <v>EA03</v>
          </cell>
          <cell r="B150">
            <v>3101030020</v>
          </cell>
          <cell r="C150" t="str">
            <v>MZ DK 696</v>
          </cell>
          <cell r="D150" t="str">
            <v>65</v>
          </cell>
          <cell r="E150">
            <v>911</v>
          </cell>
          <cell r="F150">
            <v>4</v>
          </cell>
          <cell r="G150">
            <v>40.54</v>
          </cell>
          <cell r="H150">
            <v>-15</v>
          </cell>
          <cell r="I150">
            <v>-608.1</v>
          </cell>
          <cell r="J150">
            <v>19991031</v>
          </cell>
          <cell r="K150" t="str">
            <v>1140305001</v>
          </cell>
          <cell r="L150" t="str">
            <v>6210302005</v>
          </cell>
        </row>
        <row r="151">
          <cell r="A151" t="str">
            <v>MF09</v>
          </cell>
          <cell r="B151">
            <v>3101030020</v>
          </cell>
          <cell r="C151" t="str">
            <v>MZ DK 696</v>
          </cell>
          <cell r="D151" t="str">
            <v>65</v>
          </cell>
          <cell r="E151">
            <v>937</v>
          </cell>
          <cell r="F151">
            <v>1</v>
          </cell>
          <cell r="G151">
            <v>40.54</v>
          </cell>
          <cell r="H151">
            <v>-139</v>
          </cell>
          <cell r="I151">
            <v>-5635.0599999999995</v>
          </cell>
          <cell r="J151">
            <v>19991031</v>
          </cell>
          <cell r="K151" t="str">
            <v>1140305001</v>
          </cell>
          <cell r="L151" t="str">
            <v>6210302005</v>
          </cell>
        </row>
        <row r="152">
          <cell r="A152" t="str">
            <v>MF28</v>
          </cell>
          <cell r="B152">
            <v>3101030020</v>
          </cell>
          <cell r="C152" t="str">
            <v>MZ DK 696</v>
          </cell>
          <cell r="D152" t="str">
            <v>65</v>
          </cell>
          <cell r="E152">
            <v>935</v>
          </cell>
          <cell r="F152">
            <v>2</v>
          </cell>
          <cell r="G152">
            <v>56.62</v>
          </cell>
          <cell r="H152">
            <v>-37</v>
          </cell>
          <cell r="I152">
            <v>-2094.94</v>
          </cell>
          <cell r="J152">
            <v>19991031</v>
          </cell>
          <cell r="K152" t="str">
            <v>1140305001</v>
          </cell>
          <cell r="L152" t="str">
            <v>6210302005</v>
          </cell>
        </row>
        <row r="153">
          <cell r="A153" t="str">
            <v>MF29</v>
          </cell>
          <cell r="B153">
            <v>3101030020</v>
          </cell>
          <cell r="C153" t="str">
            <v>MZ DK 696</v>
          </cell>
          <cell r="D153" t="str">
            <v>65</v>
          </cell>
          <cell r="E153">
            <v>929</v>
          </cell>
          <cell r="F153">
            <v>2</v>
          </cell>
          <cell r="G153">
            <v>48.23</v>
          </cell>
          <cell r="H153">
            <v>-170</v>
          </cell>
          <cell r="I153">
            <v>-8199.1</v>
          </cell>
          <cell r="J153">
            <v>19991031</v>
          </cell>
          <cell r="K153" t="str">
            <v>1140305001</v>
          </cell>
          <cell r="L153" t="str">
            <v>6210302005</v>
          </cell>
        </row>
        <row r="154">
          <cell r="A154" t="str">
            <v>MF32</v>
          </cell>
          <cell r="B154">
            <v>3101030020</v>
          </cell>
          <cell r="C154" t="str">
            <v>MZ DK 696</v>
          </cell>
          <cell r="D154" t="str">
            <v>65</v>
          </cell>
          <cell r="E154">
            <v>931</v>
          </cell>
          <cell r="F154">
            <v>2</v>
          </cell>
          <cell r="G154">
            <v>40.54</v>
          </cell>
          <cell r="H154">
            <v>-132</v>
          </cell>
          <cell r="I154">
            <v>-5351.28</v>
          </cell>
          <cell r="J154">
            <v>19991031</v>
          </cell>
          <cell r="K154" t="str">
            <v>1140305001</v>
          </cell>
          <cell r="L154" t="str">
            <v>6210302005</v>
          </cell>
        </row>
        <row r="155">
          <cell r="A155" t="str">
            <v>MF36</v>
          </cell>
          <cell r="B155">
            <v>3101030020</v>
          </cell>
          <cell r="C155" t="str">
            <v>MZ DK 696</v>
          </cell>
          <cell r="D155" t="str">
            <v>65</v>
          </cell>
          <cell r="E155">
            <v>919</v>
          </cell>
          <cell r="F155">
            <v>2</v>
          </cell>
          <cell r="G155">
            <v>40.54</v>
          </cell>
          <cell r="H155">
            <v>-120</v>
          </cell>
          <cell r="I155">
            <v>-4864.8</v>
          </cell>
          <cell r="J155">
            <v>19991031</v>
          </cell>
          <cell r="K155" t="str">
            <v>1140305001</v>
          </cell>
          <cell r="L155" t="str">
            <v>6210302005</v>
          </cell>
        </row>
        <row r="156">
          <cell r="A156" t="str">
            <v>MF38</v>
          </cell>
          <cell r="B156">
            <v>3101030020</v>
          </cell>
          <cell r="C156" t="str">
            <v>MZ DK 696</v>
          </cell>
          <cell r="D156" t="str">
            <v>65</v>
          </cell>
          <cell r="E156">
            <v>927</v>
          </cell>
          <cell r="F156">
            <v>6</v>
          </cell>
          <cell r="G156">
            <v>40.54</v>
          </cell>
          <cell r="H156">
            <v>-80</v>
          </cell>
          <cell r="I156">
            <v>-3243.2</v>
          </cell>
          <cell r="J156">
            <v>19991031</v>
          </cell>
          <cell r="K156" t="str">
            <v>1140305001</v>
          </cell>
          <cell r="L156" t="str">
            <v>6210302005</v>
          </cell>
        </row>
        <row r="157">
          <cell r="A157" t="str">
            <v>MF39</v>
          </cell>
          <cell r="B157">
            <v>3101030020</v>
          </cell>
          <cell r="C157" t="str">
            <v>MZ DK 696</v>
          </cell>
          <cell r="D157" t="str">
            <v>65</v>
          </cell>
          <cell r="E157">
            <v>922</v>
          </cell>
          <cell r="F157">
            <v>2</v>
          </cell>
          <cell r="G157">
            <v>40.54</v>
          </cell>
          <cell r="H157">
            <v>-30</v>
          </cell>
          <cell r="I157">
            <v>-1216.2</v>
          </cell>
          <cell r="J157">
            <v>19991031</v>
          </cell>
          <cell r="K157" t="str">
            <v>1140305001</v>
          </cell>
          <cell r="L157" t="str">
            <v>6210302005</v>
          </cell>
        </row>
        <row r="158">
          <cell r="A158" t="str">
            <v>P012</v>
          </cell>
          <cell r="B158">
            <v>3101030020</v>
          </cell>
          <cell r="C158" t="str">
            <v>MZ DK 696</v>
          </cell>
          <cell r="D158" t="str">
            <v>N1</v>
          </cell>
          <cell r="E158">
            <v>317</v>
          </cell>
          <cell r="F158">
            <v>1</v>
          </cell>
          <cell r="G158">
            <v>40.54</v>
          </cell>
          <cell r="H158">
            <v>-40</v>
          </cell>
          <cell r="I158">
            <v>-1621.6</v>
          </cell>
          <cell r="J158">
            <v>19991031</v>
          </cell>
          <cell r="K158" t="str">
            <v>1140305001</v>
          </cell>
          <cell r="L158" t="str">
            <v>6210302005</v>
          </cell>
          <cell r="M158" t="str">
            <v>9100000005</v>
          </cell>
        </row>
        <row r="159">
          <cell r="A159" t="str">
            <v>P012</v>
          </cell>
          <cell r="B159">
            <v>3101030020</v>
          </cell>
          <cell r="C159" t="str">
            <v>MZ DK 696</v>
          </cell>
          <cell r="D159" t="str">
            <v>N1</v>
          </cell>
          <cell r="E159">
            <v>334</v>
          </cell>
          <cell r="F159">
            <v>1</v>
          </cell>
          <cell r="G159">
            <v>40.54</v>
          </cell>
          <cell r="H159">
            <v>-14</v>
          </cell>
          <cell r="I159">
            <v>-567.55999999999995</v>
          </cell>
          <cell r="J159">
            <v>19991031</v>
          </cell>
          <cell r="K159" t="str">
            <v>1140305001</v>
          </cell>
          <cell r="L159" t="str">
            <v>6210302005</v>
          </cell>
          <cell r="M159" t="str">
            <v>9100000005</v>
          </cell>
        </row>
        <row r="160">
          <cell r="A160" t="str">
            <v>P023</v>
          </cell>
          <cell r="B160">
            <v>3101030020</v>
          </cell>
          <cell r="C160" t="str">
            <v>MZ DK 696</v>
          </cell>
          <cell r="D160" t="str">
            <v>B1</v>
          </cell>
          <cell r="E160">
            <v>219</v>
          </cell>
          <cell r="F160">
            <v>2</v>
          </cell>
          <cell r="G160">
            <v>39.74</v>
          </cell>
          <cell r="H160">
            <v>-8</v>
          </cell>
          <cell r="I160">
            <v>-317.92</v>
          </cell>
          <cell r="J160">
            <v>19991030</v>
          </cell>
          <cell r="K160" t="str">
            <v>1140305001</v>
          </cell>
          <cell r="L160" t="str">
            <v>6210302005</v>
          </cell>
          <cell r="M160" t="str">
            <v>9100000005</v>
          </cell>
        </row>
        <row r="161">
          <cell r="A161" t="str">
            <v>P023</v>
          </cell>
          <cell r="B161">
            <v>3101030020</v>
          </cell>
          <cell r="C161" t="str">
            <v>MZ DK 696</v>
          </cell>
          <cell r="D161" t="str">
            <v>B1</v>
          </cell>
          <cell r="E161">
            <v>224</v>
          </cell>
          <cell r="F161">
            <v>1</v>
          </cell>
          <cell r="G161">
            <v>39.74</v>
          </cell>
          <cell r="H161">
            <v>-30</v>
          </cell>
          <cell r="I161">
            <v>-1192.2</v>
          </cell>
          <cell r="J161">
            <v>19991030</v>
          </cell>
          <cell r="K161" t="str">
            <v>1140305001</v>
          </cell>
          <cell r="L161" t="str">
            <v>6210302005</v>
          </cell>
          <cell r="M161" t="str">
            <v>9100000005</v>
          </cell>
        </row>
        <row r="162">
          <cell r="A162" t="str">
            <v>P023</v>
          </cell>
          <cell r="B162">
            <v>3101030020</v>
          </cell>
          <cell r="C162" t="str">
            <v>MZ DK 696</v>
          </cell>
          <cell r="D162" t="str">
            <v>B1</v>
          </cell>
          <cell r="E162">
            <v>225</v>
          </cell>
          <cell r="F162">
            <v>1</v>
          </cell>
          <cell r="G162">
            <v>39.74</v>
          </cell>
          <cell r="H162">
            <v>-25</v>
          </cell>
          <cell r="I162">
            <v>-993.5</v>
          </cell>
          <cell r="J162">
            <v>19991030</v>
          </cell>
          <cell r="K162" t="str">
            <v>1140305001</v>
          </cell>
          <cell r="L162" t="str">
            <v>6210302005</v>
          </cell>
          <cell r="M162" t="str">
            <v>9100000005</v>
          </cell>
        </row>
        <row r="163">
          <cell r="A163" t="str">
            <v>P023</v>
          </cell>
          <cell r="B163">
            <v>3101030020</v>
          </cell>
          <cell r="C163" t="str">
            <v>MZ DK 696</v>
          </cell>
          <cell r="D163" t="str">
            <v>B1</v>
          </cell>
          <cell r="E163">
            <v>226</v>
          </cell>
          <cell r="F163">
            <v>1</v>
          </cell>
          <cell r="G163">
            <v>39.74</v>
          </cell>
          <cell r="H163">
            <v>-17</v>
          </cell>
          <cell r="I163">
            <v>-675.58</v>
          </cell>
          <cell r="J163">
            <v>19991030</v>
          </cell>
          <cell r="K163" t="str">
            <v>1140305001</v>
          </cell>
          <cell r="L163" t="str">
            <v>6210302005</v>
          </cell>
          <cell r="M163" t="str">
            <v>9100000005</v>
          </cell>
        </row>
        <row r="164">
          <cell r="A164" t="str">
            <v>P023</v>
          </cell>
          <cell r="B164">
            <v>3101030020</v>
          </cell>
          <cell r="C164" t="str">
            <v>MZ DK 696</v>
          </cell>
          <cell r="D164" t="str">
            <v>B1</v>
          </cell>
          <cell r="E164">
            <v>227</v>
          </cell>
          <cell r="F164">
            <v>1</v>
          </cell>
          <cell r="G164">
            <v>39.74</v>
          </cell>
          <cell r="H164">
            <v>-5</v>
          </cell>
          <cell r="I164">
            <v>-198.70000000000002</v>
          </cell>
          <cell r="J164">
            <v>19991030</v>
          </cell>
          <cell r="K164" t="str">
            <v>1140305001</v>
          </cell>
          <cell r="L164" t="str">
            <v>6210302005</v>
          </cell>
          <cell r="M164" t="str">
            <v>9100000005</v>
          </cell>
        </row>
        <row r="165">
          <cell r="A165" t="str">
            <v>P023</v>
          </cell>
          <cell r="B165">
            <v>3101030020</v>
          </cell>
          <cell r="C165" t="str">
            <v>MZ DK 696</v>
          </cell>
          <cell r="D165" t="str">
            <v>B1</v>
          </cell>
          <cell r="E165">
            <v>232</v>
          </cell>
          <cell r="F165">
            <v>2</v>
          </cell>
          <cell r="G165">
            <v>39.74</v>
          </cell>
          <cell r="H165">
            <v>-9</v>
          </cell>
          <cell r="I165">
            <v>-357.66</v>
          </cell>
          <cell r="J165">
            <v>19991030</v>
          </cell>
          <cell r="K165" t="str">
            <v>1140305001</v>
          </cell>
          <cell r="L165" t="str">
            <v>6210302005</v>
          </cell>
          <cell r="M165" t="str">
            <v>9100000005</v>
          </cell>
        </row>
        <row r="166">
          <cell r="A166" t="str">
            <v>EA03</v>
          </cell>
          <cell r="B166">
            <v>3101030021</v>
          </cell>
          <cell r="C166" t="str">
            <v>MZ DK 752</v>
          </cell>
          <cell r="D166" t="str">
            <v>65</v>
          </cell>
          <cell r="E166">
            <v>911</v>
          </cell>
          <cell r="F166">
            <v>3</v>
          </cell>
          <cell r="G166">
            <v>44.81</v>
          </cell>
          <cell r="H166">
            <v>-25</v>
          </cell>
          <cell r="I166">
            <v>-1120.25</v>
          </cell>
          <cell r="J166">
            <v>19991031</v>
          </cell>
          <cell r="K166" t="str">
            <v>1140305001</v>
          </cell>
          <cell r="L166" t="str">
            <v>6210302005</v>
          </cell>
        </row>
        <row r="167">
          <cell r="A167" t="str">
            <v>MF36</v>
          </cell>
          <cell r="B167">
            <v>3101030021</v>
          </cell>
          <cell r="C167" t="str">
            <v>MZ DK 752</v>
          </cell>
          <cell r="D167" t="str">
            <v>65</v>
          </cell>
          <cell r="E167">
            <v>919</v>
          </cell>
          <cell r="F167">
            <v>3</v>
          </cell>
          <cell r="G167">
            <v>44.81</v>
          </cell>
          <cell r="H167">
            <v>-117</v>
          </cell>
          <cell r="I167">
            <v>-5242.7700000000004</v>
          </cell>
          <cell r="J167">
            <v>19991031</v>
          </cell>
          <cell r="K167" t="str">
            <v>1140305001</v>
          </cell>
          <cell r="L167" t="str">
            <v>6210302005</v>
          </cell>
        </row>
        <row r="168">
          <cell r="A168" t="str">
            <v>P023</v>
          </cell>
          <cell r="B168">
            <v>3101030021</v>
          </cell>
          <cell r="C168" t="str">
            <v>MZ DK 752</v>
          </cell>
          <cell r="D168" t="str">
            <v>B1</v>
          </cell>
          <cell r="E168">
            <v>220</v>
          </cell>
          <cell r="F168">
            <v>1</v>
          </cell>
          <cell r="G168">
            <v>39.700000000000003</v>
          </cell>
          <cell r="H168">
            <v>-69</v>
          </cell>
          <cell r="I168">
            <v>-2739.3</v>
          </cell>
          <cell r="J168">
            <v>19991030</v>
          </cell>
          <cell r="K168" t="str">
            <v>1140305001</v>
          </cell>
          <cell r="L168" t="str">
            <v>6210302005</v>
          </cell>
          <cell r="M168" t="str">
            <v>9100000005</v>
          </cell>
        </row>
        <row r="169">
          <cell r="A169" t="str">
            <v>TA29</v>
          </cell>
          <cell r="B169">
            <v>3101030021</v>
          </cell>
          <cell r="C169" t="str">
            <v>MZ DK 752</v>
          </cell>
          <cell r="D169" t="str">
            <v>65</v>
          </cell>
          <cell r="E169">
            <v>822</v>
          </cell>
          <cell r="F169">
            <v>1</v>
          </cell>
          <cell r="G169">
            <v>44.81</v>
          </cell>
          <cell r="H169">
            <v>-195</v>
          </cell>
          <cell r="I169">
            <v>-8737.9500000000007</v>
          </cell>
          <cell r="J169">
            <v>19991020</v>
          </cell>
          <cell r="K169" t="str">
            <v>1140305001</v>
          </cell>
          <cell r="L169" t="str">
            <v>6210302005</v>
          </cell>
        </row>
        <row r="170">
          <cell r="A170" t="str">
            <v>TA29</v>
          </cell>
          <cell r="B170">
            <v>3101030021</v>
          </cell>
          <cell r="C170" t="str">
            <v>MZ DK 752</v>
          </cell>
          <cell r="D170" t="str">
            <v>65</v>
          </cell>
          <cell r="E170">
            <v>877</v>
          </cell>
          <cell r="F170">
            <v>1</v>
          </cell>
          <cell r="G170">
            <v>44.81</v>
          </cell>
          <cell r="H170">
            <v>-125</v>
          </cell>
          <cell r="I170">
            <v>-5601.25</v>
          </cell>
          <cell r="J170">
            <v>19991031</v>
          </cell>
          <cell r="K170" t="str">
            <v>1140305001</v>
          </cell>
          <cell r="L170" t="str">
            <v>6210302005</v>
          </cell>
        </row>
        <row r="171">
          <cell r="A171" t="str">
            <v>P023</v>
          </cell>
          <cell r="B171">
            <v>3101030023</v>
          </cell>
          <cell r="C171" t="str">
            <v>MZ DK 757</v>
          </cell>
          <cell r="D171" t="str">
            <v>B1</v>
          </cell>
          <cell r="E171">
            <v>223</v>
          </cell>
          <cell r="F171">
            <v>1</v>
          </cell>
          <cell r="G171">
            <v>39.74</v>
          </cell>
          <cell r="H171">
            <v>-89</v>
          </cell>
          <cell r="I171">
            <v>-3536.86</v>
          </cell>
          <cell r="J171">
            <v>19991030</v>
          </cell>
          <cell r="K171" t="str">
            <v>1140305001</v>
          </cell>
          <cell r="L171" t="str">
            <v>6210302005</v>
          </cell>
          <cell r="M171" t="str">
            <v>9100000005</v>
          </cell>
        </row>
        <row r="172">
          <cell r="A172" t="str">
            <v>P023</v>
          </cell>
          <cell r="B172">
            <v>3101030023</v>
          </cell>
          <cell r="C172" t="str">
            <v>MZ DK 757</v>
          </cell>
          <cell r="D172" t="str">
            <v>B1</v>
          </cell>
          <cell r="E172">
            <v>227</v>
          </cell>
          <cell r="F172">
            <v>2</v>
          </cell>
          <cell r="G172">
            <v>39.74</v>
          </cell>
          <cell r="H172">
            <v>-5</v>
          </cell>
          <cell r="I172">
            <v>-198.70000000000002</v>
          </cell>
          <cell r="J172">
            <v>19991030</v>
          </cell>
          <cell r="K172" t="str">
            <v>1140305001</v>
          </cell>
          <cell r="L172" t="str">
            <v>6210302005</v>
          </cell>
          <cell r="M172" t="str">
            <v>9100000005</v>
          </cell>
        </row>
        <row r="173">
          <cell r="A173" t="str">
            <v>P023</v>
          </cell>
          <cell r="B173">
            <v>3101030023</v>
          </cell>
          <cell r="C173" t="str">
            <v>MZ DK 757</v>
          </cell>
          <cell r="D173" t="str">
            <v>B1</v>
          </cell>
          <cell r="E173">
            <v>228</v>
          </cell>
          <cell r="F173">
            <v>1</v>
          </cell>
          <cell r="G173">
            <v>39.74</v>
          </cell>
          <cell r="H173">
            <v>-37</v>
          </cell>
          <cell r="I173">
            <v>-1470.38</v>
          </cell>
          <cell r="J173">
            <v>19991030</v>
          </cell>
          <cell r="K173" t="str">
            <v>1140305001</v>
          </cell>
          <cell r="L173" t="str">
            <v>6210302005</v>
          </cell>
          <cell r="M173" t="str">
            <v>9100000005</v>
          </cell>
        </row>
        <row r="174">
          <cell r="A174" t="str">
            <v>P023</v>
          </cell>
          <cell r="B174">
            <v>3101030023</v>
          </cell>
          <cell r="C174" t="str">
            <v>MZ DK 757</v>
          </cell>
          <cell r="D174" t="str">
            <v>B1</v>
          </cell>
          <cell r="E174">
            <v>232</v>
          </cell>
          <cell r="F174">
            <v>3</v>
          </cell>
          <cell r="G174">
            <v>39.74</v>
          </cell>
          <cell r="H174">
            <v>-43</v>
          </cell>
          <cell r="I174">
            <v>-1708.8200000000002</v>
          </cell>
          <cell r="J174">
            <v>19991030</v>
          </cell>
          <cell r="K174" t="str">
            <v>1140305001</v>
          </cell>
          <cell r="L174" t="str">
            <v>6210302005</v>
          </cell>
          <cell r="M174" t="str">
            <v>9100000005</v>
          </cell>
        </row>
        <row r="175">
          <cell r="A175" t="str">
            <v>TZ01</v>
          </cell>
          <cell r="B175">
            <v>3101030025</v>
          </cell>
          <cell r="C175" t="str">
            <v>MZ DK 762</v>
          </cell>
          <cell r="D175" t="str">
            <v>65</v>
          </cell>
          <cell r="E175">
            <v>850</v>
          </cell>
          <cell r="F175">
            <v>1</v>
          </cell>
          <cell r="G175">
            <v>63.34</v>
          </cell>
          <cell r="H175">
            <v>-200</v>
          </cell>
          <cell r="I175">
            <v>-12668</v>
          </cell>
          <cell r="J175">
            <v>19991031</v>
          </cell>
          <cell r="K175" t="str">
            <v>1140305001</v>
          </cell>
          <cell r="L175" t="str">
            <v>6210302005</v>
          </cell>
        </row>
        <row r="176">
          <cell r="A176" t="str">
            <v>P023</v>
          </cell>
          <cell r="B176">
            <v>3101030027</v>
          </cell>
          <cell r="C176" t="str">
            <v>MZ DK 765</v>
          </cell>
          <cell r="D176" t="str">
            <v>B1</v>
          </cell>
          <cell r="E176">
            <v>219</v>
          </cell>
          <cell r="F176">
            <v>3</v>
          </cell>
          <cell r="G176">
            <v>37.85</v>
          </cell>
          <cell r="H176">
            <v>-39</v>
          </cell>
          <cell r="I176">
            <v>-1476.15</v>
          </cell>
          <cell r="J176">
            <v>19991030</v>
          </cell>
          <cell r="K176" t="str">
            <v>1140305001</v>
          </cell>
          <cell r="L176" t="str">
            <v>6210302005</v>
          </cell>
          <cell r="M176" t="str">
            <v>9100000005</v>
          </cell>
        </row>
        <row r="177">
          <cell r="A177" t="str">
            <v>P023</v>
          </cell>
          <cell r="B177">
            <v>3101030038</v>
          </cell>
          <cell r="C177" t="str">
            <v>MZ MORGAN 369</v>
          </cell>
          <cell r="D177" t="str">
            <v>B1</v>
          </cell>
          <cell r="E177">
            <v>234</v>
          </cell>
          <cell r="F177">
            <v>1</v>
          </cell>
          <cell r="G177">
            <v>30</v>
          </cell>
          <cell r="H177">
            <v>-20</v>
          </cell>
          <cell r="I177">
            <v>-600</v>
          </cell>
          <cell r="J177">
            <v>19991030</v>
          </cell>
          <cell r="K177" t="str">
            <v>1140325001</v>
          </cell>
          <cell r="L177" t="str">
            <v>6210302016</v>
          </cell>
          <cell r="M177" t="str">
            <v>9100000007</v>
          </cell>
        </row>
        <row r="178">
          <cell r="A178" t="str">
            <v>P023</v>
          </cell>
          <cell r="B178">
            <v>3101030038</v>
          </cell>
          <cell r="C178" t="str">
            <v>MZ MORGAN 369</v>
          </cell>
          <cell r="D178" t="str">
            <v>B1</v>
          </cell>
          <cell r="E178">
            <v>237</v>
          </cell>
          <cell r="F178">
            <v>1</v>
          </cell>
          <cell r="G178">
            <v>30</v>
          </cell>
          <cell r="H178">
            <v>-26</v>
          </cell>
          <cell r="I178">
            <v>-780</v>
          </cell>
          <cell r="J178">
            <v>19991030</v>
          </cell>
          <cell r="K178" t="str">
            <v>1140325001</v>
          </cell>
          <cell r="L178" t="str">
            <v>6210302016</v>
          </cell>
          <cell r="M178" t="str">
            <v>9100000007</v>
          </cell>
        </row>
        <row r="179">
          <cell r="A179" t="str">
            <v>P014</v>
          </cell>
          <cell r="B179">
            <v>3101030040</v>
          </cell>
          <cell r="C179" t="str">
            <v>MZ MORGAN 401</v>
          </cell>
          <cell r="D179" t="str">
            <v>S1</v>
          </cell>
          <cell r="E179">
            <v>315</v>
          </cell>
          <cell r="F179">
            <v>1</v>
          </cell>
          <cell r="G179">
            <v>24.864999999999998</v>
          </cell>
          <cell r="H179">
            <v>-192</v>
          </cell>
          <cell r="I179">
            <v>-4774.08</v>
          </cell>
          <cell r="J179">
            <v>19991031</v>
          </cell>
          <cell r="K179" t="str">
            <v>1140305001</v>
          </cell>
          <cell r="L179" t="str">
            <v>6210302005</v>
          </cell>
          <cell r="M179" t="str">
            <v>9100000005</v>
          </cell>
        </row>
        <row r="180">
          <cell r="A180" t="str">
            <v>P014</v>
          </cell>
          <cell r="B180">
            <v>3101030040</v>
          </cell>
          <cell r="C180" t="str">
            <v>MZ MORGAN 401</v>
          </cell>
          <cell r="D180" t="str">
            <v>S1</v>
          </cell>
          <cell r="E180">
            <v>316</v>
          </cell>
          <cell r="F180">
            <v>1</v>
          </cell>
          <cell r="G180">
            <v>24.864999999999998</v>
          </cell>
          <cell r="H180">
            <v>-91</v>
          </cell>
          <cell r="I180">
            <v>-2262.7149999999997</v>
          </cell>
          <cell r="J180">
            <v>19991031</v>
          </cell>
          <cell r="K180" t="str">
            <v>1140305001</v>
          </cell>
          <cell r="L180" t="str">
            <v>6210302005</v>
          </cell>
          <cell r="M180" t="str">
            <v>9100000005</v>
          </cell>
        </row>
        <row r="181">
          <cell r="A181" t="str">
            <v>P014</v>
          </cell>
          <cell r="B181">
            <v>3101030040</v>
          </cell>
          <cell r="C181" t="str">
            <v>MZ MORGAN 401</v>
          </cell>
          <cell r="D181" t="str">
            <v>S1</v>
          </cell>
          <cell r="E181">
            <v>317</v>
          </cell>
          <cell r="F181">
            <v>1</v>
          </cell>
          <cell r="G181">
            <v>24.864999999999998</v>
          </cell>
          <cell r="H181">
            <v>-16</v>
          </cell>
          <cell r="I181">
            <v>-397.84</v>
          </cell>
          <cell r="J181">
            <v>19991031</v>
          </cell>
          <cell r="K181" t="str">
            <v>1140305001</v>
          </cell>
          <cell r="L181" t="str">
            <v>6210302005</v>
          </cell>
          <cell r="M181" t="str">
            <v>9100000005</v>
          </cell>
        </row>
        <row r="182">
          <cell r="A182" t="str">
            <v>TL04</v>
          </cell>
          <cell r="B182">
            <v>3101030040</v>
          </cell>
          <cell r="C182" t="str">
            <v>MZ MORGAN 401</v>
          </cell>
          <cell r="D182" t="str">
            <v>65</v>
          </cell>
          <cell r="E182">
            <v>899</v>
          </cell>
          <cell r="F182">
            <v>1</v>
          </cell>
          <cell r="G182">
            <v>19.98</v>
          </cell>
          <cell r="H182">
            <v>-132</v>
          </cell>
          <cell r="I182">
            <v>-2637.36</v>
          </cell>
          <cell r="J182">
            <v>19991031</v>
          </cell>
          <cell r="K182" t="str">
            <v>1140305001</v>
          </cell>
          <cell r="L182" t="str">
            <v>6210302005</v>
          </cell>
        </row>
        <row r="183">
          <cell r="A183" t="str">
            <v>TL05</v>
          </cell>
          <cell r="B183">
            <v>3101030040</v>
          </cell>
          <cell r="C183" t="str">
            <v>MZ MORGAN 401</v>
          </cell>
          <cell r="D183" t="str">
            <v>65</v>
          </cell>
          <cell r="E183">
            <v>890</v>
          </cell>
          <cell r="F183">
            <v>1</v>
          </cell>
          <cell r="G183">
            <v>19.98</v>
          </cell>
          <cell r="H183">
            <v>-117</v>
          </cell>
          <cell r="I183">
            <v>-2337.66</v>
          </cell>
          <cell r="J183">
            <v>19991031</v>
          </cell>
          <cell r="K183" t="str">
            <v>1140305001</v>
          </cell>
          <cell r="L183" t="str">
            <v>6210302005</v>
          </cell>
        </row>
        <row r="184">
          <cell r="A184" t="str">
            <v>TL06</v>
          </cell>
          <cell r="B184">
            <v>3101030040</v>
          </cell>
          <cell r="C184" t="str">
            <v>MZ MORGAN 401</v>
          </cell>
          <cell r="D184" t="str">
            <v>65</v>
          </cell>
          <cell r="E184">
            <v>896</v>
          </cell>
          <cell r="F184">
            <v>1</v>
          </cell>
          <cell r="G184">
            <v>19.98</v>
          </cell>
          <cell r="H184">
            <v>-81</v>
          </cell>
          <cell r="I184">
            <v>-1618.38</v>
          </cell>
          <cell r="J184">
            <v>19991031</v>
          </cell>
          <cell r="K184" t="str">
            <v>1140305001</v>
          </cell>
          <cell r="L184" t="str">
            <v>6210302005</v>
          </cell>
        </row>
        <row r="185">
          <cell r="A185" t="str">
            <v>TL07</v>
          </cell>
          <cell r="B185">
            <v>3101030040</v>
          </cell>
          <cell r="C185" t="str">
            <v>MZ MORGAN 401</v>
          </cell>
          <cell r="D185" t="str">
            <v>65</v>
          </cell>
          <cell r="E185">
            <v>894</v>
          </cell>
          <cell r="F185">
            <v>1</v>
          </cell>
          <cell r="G185">
            <v>19.98</v>
          </cell>
          <cell r="H185">
            <v>-124</v>
          </cell>
          <cell r="I185">
            <v>-2477.52</v>
          </cell>
          <cell r="J185">
            <v>19991031</v>
          </cell>
          <cell r="K185" t="str">
            <v>1140305001</v>
          </cell>
          <cell r="L185" t="str">
            <v>6210302005</v>
          </cell>
        </row>
        <row r="186">
          <cell r="A186" t="str">
            <v>TL08</v>
          </cell>
          <cell r="B186">
            <v>3101030040</v>
          </cell>
          <cell r="C186" t="str">
            <v>MZ MORGAN 401</v>
          </cell>
          <cell r="D186" t="str">
            <v>65</v>
          </cell>
          <cell r="E186">
            <v>893</v>
          </cell>
          <cell r="F186">
            <v>1</v>
          </cell>
          <cell r="G186">
            <v>27.439</v>
          </cell>
          <cell r="H186">
            <v>-205</v>
          </cell>
          <cell r="I186">
            <v>-5624.9949999999999</v>
          </cell>
          <cell r="J186">
            <v>19991031</v>
          </cell>
          <cell r="K186" t="str">
            <v>1140305001</v>
          </cell>
          <cell r="L186" t="str">
            <v>6210302005</v>
          </cell>
        </row>
        <row r="187">
          <cell r="A187" t="str">
            <v>TO03</v>
          </cell>
          <cell r="B187">
            <v>3101030040</v>
          </cell>
          <cell r="C187" t="str">
            <v>MZ MORGAN 401</v>
          </cell>
          <cell r="D187" t="str">
            <v>S1</v>
          </cell>
          <cell r="E187">
            <v>333</v>
          </cell>
          <cell r="F187">
            <v>1</v>
          </cell>
          <cell r="G187">
            <v>19.5</v>
          </cell>
          <cell r="H187">
            <v>-106</v>
          </cell>
          <cell r="I187">
            <v>-2067</v>
          </cell>
          <cell r="J187">
            <v>19991031</v>
          </cell>
          <cell r="K187" t="str">
            <v>1140305001</v>
          </cell>
          <cell r="L187" t="str">
            <v>6210302005</v>
          </cell>
          <cell r="M187" t="str">
            <v>9100000005</v>
          </cell>
        </row>
        <row r="188">
          <cell r="A188" t="str">
            <v>MF36</v>
          </cell>
          <cell r="B188">
            <v>3101030054</v>
          </cell>
          <cell r="C188" t="str">
            <v>MZ TILCARA</v>
          </cell>
          <cell r="D188" t="str">
            <v>65</v>
          </cell>
          <cell r="E188">
            <v>919</v>
          </cell>
          <cell r="F188">
            <v>4</v>
          </cell>
          <cell r="G188">
            <v>25</v>
          </cell>
          <cell r="H188">
            <v>-98</v>
          </cell>
          <cell r="I188">
            <v>-2450</v>
          </cell>
          <cell r="J188">
            <v>19991031</v>
          </cell>
          <cell r="K188" t="str">
            <v>1140305001</v>
          </cell>
          <cell r="L188" t="str">
            <v>6210302005</v>
          </cell>
        </row>
        <row r="189">
          <cell r="A189" t="str">
            <v>TZ01</v>
          </cell>
          <cell r="B189">
            <v>3101030054</v>
          </cell>
          <cell r="C189" t="str">
            <v>MZ TILCARA</v>
          </cell>
          <cell r="D189" t="str">
            <v>65</v>
          </cell>
          <cell r="E189">
            <v>852</v>
          </cell>
          <cell r="F189">
            <v>1</v>
          </cell>
          <cell r="G189">
            <v>25</v>
          </cell>
          <cell r="H189">
            <v>-60</v>
          </cell>
          <cell r="I189">
            <v>-1500</v>
          </cell>
          <cell r="J189">
            <v>19991031</v>
          </cell>
          <cell r="K189" t="str">
            <v>1140305001</v>
          </cell>
          <cell r="L189" t="str">
            <v>6210302005</v>
          </cell>
        </row>
        <row r="190">
          <cell r="A190" t="str">
            <v>TZ02</v>
          </cell>
          <cell r="B190">
            <v>3101030054</v>
          </cell>
          <cell r="C190" t="str">
            <v>MZ TILCARA</v>
          </cell>
          <cell r="D190" t="str">
            <v>65</v>
          </cell>
          <cell r="E190">
            <v>860</v>
          </cell>
          <cell r="F190">
            <v>1</v>
          </cell>
          <cell r="G190">
            <v>25</v>
          </cell>
          <cell r="H190">
            <v>-285</v>
          </cell>
          <cell r="I190">
            <v>-7125</v>
          </cell>
          <cell r="J190">
            <v>19991031</v>
          </cell>
          <cell r="K190" t="str">
            <v>1140305001</v>
          </cell>
          <cell r="L190" t="str">
            <v>6210302005</v>
          </cell>
        </row>
        <row r="191">
          <cell r="A191" t="str">
            <v>P001</v>
          </cell>
          <cell r="B191">
            <v>3101030054</v>
          </cell>
          <cell r="C191" t="str">
            <v>MZ TILCARA</v>
          </cell>
          <cell r="D191" t="str">
            <v>L1</v>
          </cell>
          <cell r="E191">
            <v>254</v>
          </cell>
          <cell r="F191">
            <v>2</v>
          </cell>
          <cell r="G191">
            <v>25</v>
          </cell>
          <cell r="H191">
            <v>-18</v>
          </cell>
          <cell r="I191">
            <v>-450</v>
          </cell>
          <cell r="J191">
            <v>19991028</v>
          </cell>
          <cell r="K191" t="str">
            <v>1140325001</v>
          </cell>
          <cell r="L191" t="str">
            <v>6210302016</v>
          </cell>
          <cell r="M191" t="str">
            <v>9100000007</v>
          </cell>
        </row>
        <row r="192">
          <cell r="A192" t="str">
            <v>P023</v>
          </cell>
          <cell r="B192">
            <v>3101030054</v>
          </cell>
          <cell r="C192" t="str">
            <v>MZ TILCARA</v>
          </cell>
          <cell r="D192" t="str">
            <v>B1</v>
          </cell>
          <cell r="E192">
            <v>235</v>
          </cell>
          <cell r="F192">
            <v>1</v>
          </cell>
          <cell r="G192">
            <v>25</v>
          </cell>
          <cell r="H192">
            <v>-24</v>
          </cell>
          <cell r="I192">
            <v>-600</v>
          </cell>
          <cell r="J192">
            <v>19991030</v>
          </cell>
          <cell r="K192" t="str">
            <v>1140325001</v>
          </cell>
          <cell r="L192" t="str">
            <v>6210302016</v>
          </cell>
          <cell r="M192" t="str">
            <v>9100000007</v>
          </cell>
        </row>
        <row r="193">
          <cell r="A193" t="str">
            <v>P023</v>
          </cell>
          <cell r="B193">
            <v>3101030054</v>
          </cell>
          <cell r="C193" t="str">
            <v>MZ TILCARA</v>
          </cell>
          <cell r="D193" t="str">
            <v>B1</v>
          </cell>
          <cell r="E193">
            <v>237</v>
          </cell>
          <cell r="F193">
            <v>2</v>
          </cell>
          <cell r="G193">
            <v>25</v>
          </cell>
          <cell r="H193">
            <v>-15</v>
          </cell>
          <cell r="I193">
            <v>-375</v>
          </cell>
          <cell r="J193">
            <v>19991030</v>
          </cell>
          <cell r="K193" t="str">
            <v>1140325001</v>
          </cell>
          <cell r="L193" t="str">
            <v>6210302016</v>
          </cell>
          <cell r="M193" t="str">
            <v>9100000007</v>
          </cell>
        </row>
        <row r="194">
          <cell r="A194" t="str">
            <v>MF28</v>
          </cell>
          <cell r="B194">
            <v>3101030063</v>
          </cell>
          <cell r="C194" t="str">
            <v>MZ DK 688</v>
          </cell>
          <cell r="D194" t="str">
            <v>65</v>
          </cell>
          <cell r="E194">
            <v>935</v>
          </cell>
          <cell r="F194">
            <v>1</v>
          </cell>
          <cell r="G194">
            <v>1</v>
          </cell>
          <cell r="H194">
            <v>-55</v>
          </cell>
          <cell r="I194">
            <v>-55</v>
          </cell>
          <cell r="J194">
            <v>19991031</v>
          </cell>
          <cell r="K194" t="str">
            <v>1140305001</v>
          </cell>
          <cell r="L194" t="str">
            <v>6210302005</v>
          </cell>
        </row>
        <row r="195">
          <cell r="A195" t="str">
            <v>MF32</v>
          </cell>
          <cell r="B195">
            <v>3101030063</v>
          </cell>
          <cell r="C195" t="str">
            <v>MZ DK 688</v>
          </cell>
          <cell r="D195" t="str">
            <v>65</v>
          </cell>
          <cell r="E195">
            <v>931</v>
          </cell>
          <cell r="F195">
            <v>1</v>
          </cell>
          <cell r="G195">
            <v>1</v>
          </cell>
          <cell r="H195">
            <v>-94</v>
          </cell>
          <cell r="I195">
            <v>-94</v>
          </cell>
          <cell r="J195">
            <v>19991031</v>
          </cell>
          <cell r="K195" t="str">
            <v>1140305001</v>
          </cell>
          <cell r="L195" t="str">
            <v>6210302005</v>
          </cell>
        </row>
        <row r="196">
          <cell r="A196" t="str">
            <v>MF39</v>
          </cell>
          <cell r="B196">
            <v>3101030063</v>
          </cell>
          <cell r="C196" t="str">
            <v>MZ DK 688</v>
          </cell>
          <cell r="D196" t="str">
            <v>65</v>
          </cell>
          <cell r="E196">
            <v>922</v>
          </cell>
          <cell r="F196">
            <v>1</v>
          </cell>
          <cell r="G196">
            <v>1</v>
          </cell>
          <cell r="H196">
            <v>-57</v>
          </cell>
          <cell r="I196">
            <v>-57</v>
          </cell>
          <cell r="J196">
            <v>19991031</v>
          </cell>
          <cell r="K196" t="str">
            <v>1140305001</v>
          </cell>
          <cell r="L196" t="str">
            <v>6210302005</v>
          </cell>
        </row>
        <row r="197">
          <cell r="A197" t="str">
            <v>P023</v>
          </cell>
          <cell r="B197">
            <v>3101030066</v>
          </cell>
          <cell r="C197" t="str">
            <v>MAIZ DK 696 BT</v>
          </cell>
          <cell r="D197" t="str">
            <v>B1</v>
          </cell>
          <cell r="E197">
            <v>219</v>
          </cell>
          <cell r="F197">
            <v>1</v>
          </cell>
          <cell r="G197">
            <v>104</v>
          </cell>
          <cell r="H197">
            <v>-30</v>
          </cell>
          <cell r="I197">
            <v>-3120</v>
          </cell>
          <cell r="J197">
            <v>19991030</v>
          </cell>
          <cell r="K197" t="str">
            <v>1140305001</v>
          </cell>
          <cell r="L197" t="str">
            <v>6210302005</v>
          </cell>
          <cell r="M197" t="str">
            <v>9100000005</v>
          </cell>
        </row>
        <row r="198">
          <cell r="A198" t="str">
            <v>MF36</v>
          </cell>
          <cell r="B198">
            <v>3101030068</v>
          </cell>
          <cell r="C198" t="str">
            <v>MZ NIDERA AX 952</v>
          </cell>
          <cell r="D198" t="str">
            <v>65</v>
          </cell>
          <cell r="E198">
            <v>919</v>
          </cell>
          <cell r="F198">
            <v>1</v>
          </cell>
          <cell r="G198">
            <v>39</v>
          </cell>
          <cell r="H198">
            <v>-107</v>
          </cell>
          <cell r="I198">
            <v>-4173</v>
          </cell>
          <cell r="J198">
            <v>19991031</v>
          </cell>
          <cell r="K198" t="str">
            <v>1140305001</v>
          </cell>
          <cell r="L198" t="str">
            <v>6210302005</v>
          </cell>
        </row>
        <row r="199">
          <cell r="A199" t="str">
            <v>TA27</v>
          </cell>
          <cell r="B199">
            <v>3101030068</v>
          </cell>
          <cell r="C199" t="str">
            <v>MZ NIDERA AX 952</v>
          </cell>
          <cell r="D199" t="str">
            <v>65</v>
          </cell>
          <cell r="E199">
            <v>872</v>
          </cell>
          <cell r="F199">
            <v>1</v>
          </cell>
          <cell r="G199">
            <v>39</v>
          </cell>
          <cell r="H199">
            <v>-15</v>
          </cell>
          <cell r="I199">
            <v>-585</v>
          </cell>
          <cell r="J199">
            <v>19991031</v>
          </cell>
          <cell r="K199" t="str">
            <v>1140305001</v>
          </cell>
          <cell r="L199" t="str">
            <v>6210302005</v>
          </cell>
        </row>
        <row r="200">
          <cell r="A200" t="str">
            <v>TA28</v>
          </cell>
          <cell r="B200">
            <v>3101030068</v>
          </cell>
          <cell r="C200" t="str">
            <v>MZ NIDERA AX 952</v>
          </cell>
          <cell r="D200" t="str">
            <v>65</v>
          </cell>
          <cell r="E200">
            <v>869</v>
          </cell>
          <cell r="F200">
            <v>1</v>
          </cell>
          <cell r="G200">
            <v>39</v>
          </cell>
          <cell r="H200">
            <v>-80</v>
          </cell>
          <cell r="I200">
            <v>-3120</v>
          </cell>
          <cell r="J200">
            <v>19991031</v>
          </cell>
          <cell r="K200" t="str">
            <v>1140305001</v>
          </cell>
          <cell r="L200" t="str">
            <v>6210302005</v>
          </cell>
        </row>
        <row r="201">
          <cell r="A201" t="str">
            <v>TA31</v>
          </cell>
          <cell r="B201">
            <v>3101030068</v>
          </cell>
          <cell r="C201" t="str">
            <v>MZ NIDERA AX 952</v>
          </cell>
          <cell r="D201" t="str">
            <v>65</v>
          </cell>
          <cell r="E201">
            <v>885</v>
          </cell>
          <cell r="F201">
            <v>1</v>
          </cell>
          <cell r="G201">
            <v>39</v>
          </cell>
          <cell r="H201">
            <v>-26</v>
          </cell>
          <cell r="I201">
            <v>-1014</v>
          </cell>
          <cell r="J201">
            <v>19991031</v>
          </cell>
          <cell r="K201" t="str">
            <v>1140305001</v>
          </cell>
          <cell r="L201" t="str">
            <v>6210302005</v>
          </cell>
        </row>
        <row r="202">
          <cell r="A202" t="str">
            <v>P023</v>
          </cell>
          <cell r="B202">
            <v>3101030069</v>
          </cell>
          <cell r="C202" t="str">
            <v>MZ NIDERA AX 794</v>
          </cell>
          <cell r="D202" t="str">
            <v>B1</v>
          </cell>
          <cell r="E202">
            <v>220</v>
          </cell>
          <cell r="F202">
            <v>2</v>
          </cell>
          <cell r="G202">
            <v>41</v>
          </cell>
          <cell r="H202">
            <v>-8</v>
          </cell>
          <cell r="I202">
            <v>-328</v>
          </cell>
          <cell r="J202">
            <v>19991030</v>
          </cell>
          <cell r="K202" t="str">
            <v>1140305001</v>
          </cell>
          <cell r="L202" t="str">
            <v>6210302005</v>
          </cell>
          <cell r="M202" t="str">
            <v>9100000005</v>
          </cell>
        </row>
        <row r="203">
          <cell r="A203" t="str">
            <v>P023</v>
          </cell>
          <cell r="B203">
            <v>3101030069</v>
          </cell>
          <cell r="C203" t="str">
            <v>MZ NIDERA AX 794</v>
          </cell>
          <cell r="D203" t="str">
            <v>B1</v>
          </cell>
          <cell r="E203">
            <v>221</v>
          </cell>
          <cell r="F203">
            <v>1</v>
          </cell>
          <cell r="G203">
            <v>41</v>
          </cell>
          <cell r="H203">
            <v>-30</v>
          </cell>
          <cell r="I203">
            <v>-1230</v>
          </cell>
          <cell r="J203">
            <v>19991030</v>
          </cell>
          <cell r="K203" t="str">
            <v>1140305001</v>
          </cell>
          <cell r="L203" t="str">
            <v>6210302005</v>
          </cell>
          <cell r="M203" t="str">
            <v>9100000005</v>
          </cell>
        </row>
        <row r="204">
          <cell r="A204" t="str">
            <v>P023</v>
          </cell>
          <cell r="B204">
            <v>3101030069</v>
          </cell>
          <cell r="C204" t="str">
            <v>MZ NIDERA AX 794</v>
          </cell>
          <cell r="D204" t="str">
            <v>B1</v>
          </cell>
          <cell r="E204">
            <v>222</v>
          </cell>
          <cell r="F204">
            <v>1</v>
          </cell>
          <cell r="G204">
            <v>41</v>
          </cell>
          <cell r="H204">
            <v>-36</v>
          </cell>
          <cell r="I204">
            <v>-1476</v>
          </cell>
          <cell r="J204">
            <v>19991030</v>
          </cell>
          <cell r="K204" t="str">
            <v>1140305001</v>
          </cell>
          <cell r="L204" t="str">
            <v>6210302005</v>
          </cell>
          <cell r="M204" t="str">
            <v>9100000005</v>
          </cell>
        </row>
        <row r="205">
          <cell r="A205" t="str">
            <v>P023</v>
          </cell>
          <cell r="B205">
            <v>3101030069</v>
          </cell>
          <cell r="C205" t="str">
            <v>MZ NIDERA AX 794</v>
          </cell>
          <cell r="D205" t="str">
            <v>B1</v>
          </cell>
          <cell r="E205">
            <v>223</v>
          </cell>
          <cell r="F205">
            <v>2</v>
          </cell>
          <cell r="G205">
            <v>41</v>
          </cell>
          <cell r="H205">
            <v>-26</v>
          </cell>
          <cell r="I205">
            <v>-1066</v>
          </cell>
          <cell r="J205">
            <v>19991030</v>
          </cell>
          <cell r="K205" t="str">
            <v>1140305001</v>
          </cell>
          <cell r="L205" t="str">
            <v>6210302005</v>
          </cell>
          <cell r="M205" t="str">
            <v>9100000005</v>
          </cell>
        </row>
        <row r="206">
          <cell r="A206" t="str">
            <v>MF09</v>
          </cell>
          <cell r="B206">
            <v>3101030071</v>
          </cell>
          <cell r="C206" t="str">
            <v>MAIZ TANDEN</v>
          </cell>
          <cell r="D206" t="str">
            <v>65</v>
          </cell>
          <cell r="E206">
            <v>937</v>
          </cell>
          <cell r="F206">
            <v>2</v>
          </cell>
          <cell r="G206">
            <v>37</v>
          </cell>
          <cell r="H206">
            <v>-32</v>
          </cell>
          <cell r="I206">
            <v>-1184</v>
          </cell>
          <cell r="J206">
            <v>19991031</v>
          </cell>
          <cell r="K206" t="str">
            <v>1140305001</v>
          </cell>
          <cell r="L206" t="str">
            <v>6210302005</v>
          </cell>
        </row>
        <row r="207">
          <cell r="A207" t="str">
            <v>MF28</v>
          </cell>
          <cell r="B207">
            <v>3101030071</v>
          </cell>
          <cell r="C207" t="str">
            <v>MAIZ TANDEN</v>
          </cell>
          <cell r="D207" t="str">
            <v>65</v>
          </cell>
          <cell r="E207">
            <v>935</v>
          </cell>
          <cell r="F207">
            <v>3</v>
          </cell>
          <cell r="G207">
            <v>37</v>
          </cell>
          <cell r="H207">
            <v>-27</v>
          </cell>
          <cell r="I207">
            <v>-999</v>
          </cell>
          <cell r="J207">
            <v>19991031</v>
          </cell>
          <cell r="K207" t="str">
            <v>1140305001</v>
          </cell>
          <cell r="L207" t="str">
            <v>6210302005</v>
          </cell>
        </row>
        <row r="208">
          <cell r="A208" t="str">
            <v>MF29</v>
          </cell>
          <cell r="B208">
            <v>3101030071</v>
          </cell>
          <cell r="C208" t="str">
            <v>MAIZ TANDEN</v>
          </cell>
          <cell r="D208" t="str">
            <v>65</v>
          </cell>
          <cell r="E208">
            <v>929</v>
          </cell>
          <cell r="F208">
            <v>3</v>
          </cell>
          <cell r="G208">
            <v>32</v>
          </cell>
          <cell r="H208">
            <v>-73</v>
          </cell>
          <cell r="I208">
            <v>-2336</v>
          </cell>
          <cell r="J208">
            <v>19991031</v>
          </cell>
          <cell r="K208" t="str">
            <v>1140305001</v>
          </cell>
          <cell r="L208" t="str">
            <v>6210302005</v>
          </cell>
        </row>
        <row r="209">
          <cell r="A209" t="str">
            <v>MF32</v>
          </cell>
          <cell r="B209">
            <v>3101030071</v>
          </cell>
          <cell r="C209" t="str">
            <v>MAIZ TANDEN</v>
          </cell>
          <cell r="D209" t="str">
            <v>65</v>
          </cell>
          <cell r="E209">
            <v>931</v>
          </cell>
          <cell r="F209">
            <v>3</v>
          </cell>
          <cell r="G209">
            <v>37</v>
          </cell>
          <cell r="H209">
            <v>-53</v>
          </cell>
          <cell r="I209">
            <v>-1961</v>
          </cell>
          <cell r="J209">
            <v>19991031</v>
          </cell>
          <cell r="K209" t="str">
            <v>1140305001</v>
          </cell>
          <cell r="L209" t="str">
            <v>6210302005</v>
          </cell>
        </row>
        <row r="210">
          <cell r="A210" t="str">
            <v>MF38</v>
          </cell>
          <cell r="B210">
            <v>3101030071</v>
          </cell>
          <cell r="C210" t="str">
            <v>MAIZ TANDEN</v>
          </cell>
          <cell r="D210" t="str">
            <v>65</v>
          </cell>
          <cell r="E210">
            <v>927</v>
          </cell>
          <cell r="F210">
            <v>7</v>
          </cell>
          <cell r="G210">
            <v>37</v>
          </cell>
          <cell r="H210">
            <v>-50</v>
          </cell>
          <cell r="I210">
            <v>-1850</v>
          </cell>
          <cell r="J210">
            <v>19991031</v>
          </cell>
          <cell r="K210" t="str">
            <v>1140305001</v>
          </cell>
          <cell r="L210" t="str">
            <v>6210302005</v>
          </cell>
        </row>
        <row r="211">
          <cell r="A211" t="str">
            <v>MF39</v>
          </cell>
          <cell r="B211">
            <v>3101030071</v>
          </cell>
          <cell r="C211" t="str">
            <v>MAIZ TANDEN</v>
          </cell>
          <cell r="D211" t="str">
            <v>65</v>
          </cell>
          <cell r="E211">
            <v>922</v>
          </cell>
          <cell r="F211">
            <v>3</v>
          </cell>
          <cell r="G211">
            <v>32</v>
          </cell>
          <cell r="H211">
            <v>-90</v>
          </cell>
          <cell r="I211">
            <v>-2880</v>
          </cell>
          <cell r="J211">
            <v>19991031</v>
          </cell>
          <cell r="K211" t="str">
            <v>1140305001</v>
          </cell>
          <cell r="L211" t="str">
            <v>6210302005</v>
          </cell>
        </row>
        <row r="212">
          <cell r="A212" t="str">
            <v>EA01</v>
          </cell>
          <cell r="B212">
            <v>3101030072</v>
          </cell>
          <cell r="C212" t="str">
            <v>MAIZ TANDEN</v>
          </cell>
          <cell r="D212" t="str">
            <v>65</v>
          </cell>
          <cell r="E212">
            <v>914</v>
          </cell>
          <cell r="F212">
            <v>1</v>
          </cell>
          <cell r="G212">
            <v>37</v>
          </cell>
          <cell r="H212">
            <v>-4</v>
          </cell>
          <cell r="I212">
            <v>-148</v>
          </cell>
          <cell r="J212">
            <v>19991031</v>
          </cell>
          <cell r="K212" t="str">
            <v>1140305001</v>
          </cell>
          <cell r="L212" t="str">
            <v>6210302005</v>
          </cell>
        </row>
        <row r="213">
          <cell r="A213" t="str">
            <v>MF23</v>
          </cell>
          <cell r="B213">
            <v>3102010001</v>
          </cell>
          <cell r="C213" t="str">
            <v>FOSFATO DIAMONICO</v>
          </cell>
          <cell r="D213" t="str">
            <v>61</v>
          </cell>
          <cell r="E213">
            <v>635</v>
          </cell>
          <cell r="F213">
            <v>1</v>
          </cell>
          <cell r="G213">
            <v>343.2</v>
          </cell>
          <cell r="H213">
            <v>-62.24</v>
          </cell>
          <cell r="I213">
            <v>-21360.768</v>
          </cell>
          <cell r="J213">
            <v>19991031</v>
          </cell>
          <cell r="K213" t="str">
            <v>1140301002</v>
          </cell>
          <cell r="L213" t="str">
            <v>6210401001</v>
          </cell>
        </row>
        <row r="214">
          <cell r="A214" t="str">
            <v>MF28</v>
          </cell>
          <cell r="B214">
            <v>3102010001</v>
          </cell>
          <cell r="C214" t="str">
            <v>FOSFATO DIAMONICO</v>
          </cell>
          <cell r="D214" t="str">
            <v>61</v>
          </cell>
          <cell r="E214">
            <v>637</v>
          </cell>
          <cell r="F214">
            <v>1</v>
          </cell>
          <cell r="G214">
            <v>310.2</v>
          </cell>
          <cell r="H214">
            <v>-4.6619999999999999</v>
          </cell>
          <cell r="I214">
            <v>-1446.1523999999999</v>
          </cell>
          <cell r="J214">
            <v>19991031</v>
          </cell>
          <cell r="K214" t="str">
            <v>1140301002</v>
          </cell>
          <cell r="L214" t="str">
            <v>6210401001</v>
          </cell>
        </row>
        <row r="215">
          <cell r="A215" t="str">
            <v>MF28</v>
          </cell>
          <cell r="B215">
            <v>3102010001</v>
          </cell>
          <cell r="C215" t="str">
            <v>FOSFATO DIAMONICO</v>
          </cell>
          <cell r="D215" t="str">
            <v>61</v>
          </cell>
          <cell r="E215">
            <v>638</v>
          </cell>
          <cell r="F215">
            <v>1</v>
          </cell>
          <cell r="G215">
            <v>310.2</v>
          </cell>
          <cell r="H215">
            <v>-4.4400000000000004</v>
          </cell>
          <cell r="I215">
            <v>-1377.288</v>
          </cell>
          <cell r="J215">
            <v>19991031</v>
          </cell>
          <cell r="K215" t="str">
            <v>1140301002</v>
          </cell>
          <cell r="L215" t="str">
            <v>6210401001</v>
          </cell>
        </row>
        <row r="216">
          <cell r="A216" t="str">
            <v>MF33</v>
          </cell>
          <cell r="B216">
            <v>3102010001</v>
          </cell>
          <cell r="C216" t="str">
            <v>FOSFATO DIAMONICO</v>
          </cell>
          <cell r="D216" t="str">
            <v>61</v>
          </cell>
          <cell r="E216">
            <v>640</v>
          </cell>
          <cell r="F216">
            <v>1</v>
          </cell>
          <cell r="G216">
            <v>310.2</v>
          </cell>
          <cell r="H216">
            <v>-13.84</v>
          </cell>
          <cell r="I216">
            <v>-4293.1679999999997</v>
          </cell>
          <cell r="J216">
            <v>19991031</v>
          </cell>
          <cell r="K216" t="str">
            <v>1140301002</v>
          </cell>
          <cell r="L216" t="str">
            <v>6210401001</v>
          </cell>
        </row>
        <row r="217">
          <cell r="A217" t="str">
            <v>MF23</v>
          </cell>
          <cell r="B217">
            <v>3102010001</v>
          </cell>
          <cell r="C217" t="str">
            <v>FOSFATO DIAMONICO</v>
          </cell>
          <cell r="D217" t="str">
            <v>63</v>
          </cell>
          <cell r="E217">
            <v>632</v>
          </cell>
          <cell r="F217">
            <v>1</v>
          </cell>
          <cell r="G217">
            <v>343.2</v>
          </cell>
          <cell r="H217">
            <v>-27.015000000000001</v>
          </cell>
          <cell r="I217">
            <v>-9271.5480000000007</v>
          </cell>
          <cell r="J217">
            <v>19991031</v>
          </cell>
          <cell r="K217" t="str">
            <v>1140303002</v>
          </cell>
          <cell r="L217" t="str">
            <v>6210401003</v>
          </cell>
        </row>
        <row r="218">
          <cell r="A218" t="str">
            <v>MF29</v>
          </cell>
          <cell r="B218">
            <v>3102010001</v>
          </cell>
          <cell r="C218" t="str">
            <v>FOSFATO DIAMONICO</v>
          </cell>
          <cell r="D218" t="str">
            <v>63</v>
          </cell>
          <cell r="E218">
            <v>633</v>
          </cell>
          <cell r="F218">
            <v>1</v>
          </cell>
          <cell r="G218">
            <v>343.2</v>
          </cell>
          <cell r="H218">
            <v>-5.2</v>
          </cell>
          <cell r="I218">
            <v>-1784.64</v>
          </cell>
          <cell r="J218">
            <v>19991031</v>
          </cell>
          <cell r="K218" t="str">
            <v>1140303002</v>
          </cell>
          <cell r="L218" t="str">
            <v>6210401003</v>
          </cell>
        </row>
        <row r="219">
          <cell r="A219" t="str">
            <v>MF32</v>
          </cell>
          <cell r="B219">
            <v>3102010001</v>
          </cell>
          <cell r="C219" t="str">
            <v>FOSFATO DIAMONICO</v>
          </cell>
          <cell r="D219" t="str">
            <v>63</v>
          </cell>
          <cell r="E219">
            <v>638</v>
          </cell>
          <cell r="F219">
            <v>1</v>
          </cell>
          <cell r="G219">
            <v>310.2</v>
          </cell>
          <cell r="H219">
            <v>-10.17</v>
          </cell>
          <cell r="I219">
            <v>-3154.7339999999999</v>
          </cell>
          <cell r="J219">
            <v>19991031</v>
          </cell>
          <cell r="K219" t="str">
            <v>1140303002</v>
          </cell>
          <cell r="L219" t="str">
            <v>6210401003</v>
          </cell>
        </row>
        <row r="220">
          <cell r="A220" t="str">
            <v>MF35</v>
          </cell>
          <cell r="B220">
            <v>3102010001</v>
          </cell>
          <cell r="C220" t="str">
            <v>FOSFATO DIAMONICO</v>
          </cell>
          <cell r="D220" t="str">
            <v>63</v>
          </cell>
          <cell r="E220">
            <v>643</v>
          </cell>
          <cell r="F220">
            <v>1</v>
          </cell>
          <cell r="G220">
            <v>310.2</v>
          </cell>
          <cell r="H220">
            <v>-4.625</v>
          </cell>
          <cell r="I220">
            <v>-1434.675</v>
          </cell>
          <cell r="J220">
            <v>19991031</v>
          </cell>
          <cell r="K220" t="str">
            <v>1140303002</v>
          </cell>
          <cell r="L220" t="str">
            <v>6210401003</v>
          </cell>
        </row>
        <row r="221">
          <cell r="A221" t="str">
            <v>MF39</v>
          </cell>
          <cell r="B221">
            <v>3102010001</v>
          </cell>
          <cell r="C221" t="str">
            <v>FOSFATO DIAMONICO</v>
          </cell>
          <cell r="D221" t="str">
            <v>63</v>
          </cell>
          <cell r="E221">
            <v>629</v>
          </cell>
          <cell r="F221">
            <v>1</v>
          </cell>
          <cell r="G221">
            <v>310.2</v>
          </cell>
          <cell r="H221">
            <v>-4.5</v>
          </cell>
          <cell r="I221">
            <v>-1395.8999999999999</v>
          </cell>
          <cell r="J221">
            <v>19991031</v>
          </cell>
          <cell r="K221" t="str">
            <v>1140303002</v>
          </cell>
          <cell r="L221" t="str">
            <v>6210401003</v>
          </cell>
        </row>
        <row r="222">
          <cell r="A222" t="str">
            <v>P012</v>
          </cell>
          <cell r="B222">
            <v>3102010001</v>
          </cell>
          <cell r="C222" t="str">
            <v>FOSFATO DIAMONICO</v>
          </cell>
          <cell r="D222" t="str">
            <v>N1</v>
          </cell>
          <cell r="E222">
            <v>324</v>
          </cell>
          <cell r="F222">
            <v>1</v>
          </cell>
          <cell r="G222">
            <v>310.2</v>
          </cell>
          <cell r="H222">
            <v>-1.75</v>
          </cell>
          <cell r="I222">
            <v>-542.85</v>
          </cell>
          <cell r="J222">
            <v>19991031</v>
          </cell>
          <cell r="K222" t="str">
            <v>1140303002</v>
          </cell>
          <cell r="L222" t="str">
            <v>6210401003</v>
          </cell>
          <cell r="M222" t="str">
            <v>9100000003</v>
          </cell>
        </row>
        <row r="223">
          <cell r="A223" t="str">
            <v>P012</v>
          </cell>
          <cell r="B223">
            <v>3102010001</v>
          </cell>
          <cell r="C223" t="str">
            <v>FOSFATO DIAMONICO</v>
          </cell>
          <cell r="D223" t="str">
            <v>N1</v>
          </cell>
          <cell r="E223">
            <v>330</v>
          </cell>
          <cell r="F223">
            <v>1</v>
          </cell>
          <cell r="G223">
            <v>310.2</v>
          </cell>
          <cell r="H223">
            <v>-2.2000000000000002</v>
          </cell>
          <cell r="I223">
            <v>-682.44</v>
          </cell>
          <cell r="J223">
            <v>19991031</v>
          </cell>
          <cell r="K223" t="str">
            <v>1140303002</v>
          </cell>
          <cell r="L223" t="str">
            <v>6210401003</v>
          </cell>
          <cell r="M223" t="str">
            <v>9100000003</v>
          </cell>
        </row>
        <row r="224">
          <cell r="A224" t="str">
            <v>P012</v>
          </cell>
          <cell r="B224">
            <v>3102010001</v>
          </cell>
          <cell r="C224" t="str">
            <v>FOSFATO DIAMONICO</v>
          </cell>
          <cell r="D224" t="str">
            <v>N1</v>
          </cell>
          <cell r="E224">
            <v>331</v>
          </cell>
          <cell r="F224">
            <v>1</v>
          </cell>
          <cell r="G224">
            <v>310.2</v>
          </cell>
          <cell r="H224">
            <v>-3.3</v>
          </cell>
          <cell r="I224">
            <v>-1023.6599999999999</v>
          </cell>
          <cell r="J224">
            <v>19991031</v>
          </cell>
          <cell r="K224" t="str">
            <v>1140303002</v>
          </cell>
          <cell r="L224" t="str">
            <v>6210401003</v>
          </cell>
          <cell r="M224" t="str">
            <v>9100000003</v>
          </cell>
        </row>
        <row r="225">
          <cell r="A225" t="str">
            <v>TG01</v>
          </cell>
          <cell r="B225">
            <v>3102010001</v>
          </cell>
          <cell r="C225" t="str">
            <v>FOSFATO DIAMONICO</v>
          </cell>
          <cell r="D225" t="str">
            <v>63</v>
          </cell>
          <cell r="E225">
            <v>612</v>
          </cell>
          <cell r="F225">
            <v>1</v>
          </cell>
          <cell r="G225">
            <v>343.2</v>
          </cell>
          <cell r="H225">
            <v>-5</v>
          </cell>
          <cell r="I225">
            <v>-1716</v>
          </cell>
          <cell r="J225">
            <v>19991031</v>
          </cell>
          <cell r="K225" t="str">
            <v>1140303002</v>
          </cell>
          <cell r="L225" t="str">
            <v>6210401003</v>
          </cell>
        </row>
        <row r="226">
          <cell r="A226" t="str">
            <v>TG03</v>
          </cell>
          <cell r="B226">
            <v>3102010001</v>
          </cell>
          <cell r="C226" t="str">
            <v>FOSFATO DIAMONICO</v>
          </cell>
          <cell r="D226" t="str">
            <v>63</v>
          </cell>
          <cell r="E226">
            <v>613</v>
          </cell>
          <cell r="F226">
            <v>4</v>
          </cell>
          <cell r="G226">
            <v>310.2</v>
          </cell>
          <cell r="H226">
            <v>-18.21</v>
          </cell>
          <cell r="I226">
            <v>-5648.7420000000002</v>
          </cell>
          <cell r="J226">
            <v>19991031</v>
          </cell>
          <cell r="K226" t="str">
            <v>1140303002</v>
          </cell>
          <cell r="L226" t="str">
            <v>6210401003</v>
          </cell>
        </row>
        <row r="227">
          <cell r="A227" t="str">
            <v>TG28</v>
          </cell>
          <cell r="B227">
            <v>3102010001</v>
          </cell>
          <cell r="C227" t="str">
            <v>FOSFATO DIAMONICO</v>
          </cell>
          <cell r="D227" t="str">
            <v>63</v>
          </cell>
          <cell r="E227">
            <v>614</v>
          </cell>
          <cell r="F227">
            <v>1</v>
          </cell>
          <cell r="G227">
            <v>310.2</v>
          </cell>
          <cell r="H227">
            <v>-10.79</v>
          </cell>
          <cell r="I227">
            <v>-3347.0579999999995</v>
          </cell>
          <cell r="J227">
            <v>19991031</v>
          </cell>
          <cell r="K227" t="str">
            <v>1140303002</v>
          </cell>
          <cell r="L227" t="str">
            <v>6210401003</v>
          </cell>
        </row>
        <row r="228">
          <cell r="A228" t="str">
            <v>TG29</v>
          </cell>
          <cell r="B228">
            <v>3102010001</v>
          </cell>
          <cell r="C228" t="str">
            <v>FOSFATO DIAMONICO</v>
          </cell>
          <cell r="D228" t="str">
            <v>63</v>
          </cell>
          <cell r="E228">
            <v>611</v>
          </cell>
          <cell r="F228">
            <v>1</v>
          </cell>
          <cell r="G228">
            <v>310.2</v>
          </cell>
          <cell r="H228">
            <v>-6.3</v>
          </cell>
          <cell r="I228">
            <v>-1954.2599999999998</v>
          </cell>
          <cell r="J228">
            <v>19991031</v>
          </cell>
          <cell r="K228" t="str">
            <v>1140303002</v>
          </cell>
          <cell r="L228" t="str">
            <v>6210401003</v>
          </cell>
        </row>
        <row r="229">
          <cell r="A229" t="str">
            <v>TG31</v>
          </cell>
          <cell r="B229">
            <v>3102010001</v>
          </cell>
          <cell r="C229" t="str">
            <v>FOSFATO DIAMONICO</v>
          </cell>
          <cell r="D229" t="str">
            <v>63</v>
          </cell>
          <cell r="E229">
            <v>615</v>
          </cell>
          <cell r="F229">
            <v>1</v>
          </cell>
          <cell r="G229">
            <v>310.2</v>
          </cell>
          <cell r="H229">
            <v>-10.81</v>
          </cell>
          <cell r="I229">
            <v>-3353.2620000000002</v>
          </cell>
          <cell r="J229">
            <v>19991031</v>
          </cell>
          <cell r="K229" t="str">
            <v>1140303002</v>
          </cell>
          <cell r="L229" t="str">
            <v>6210401003</v>
          </cell>
        </row>
        <row r="230">
          <cell r="A230" t="str">
            <v>TL06</v>
          </cell>
          <cell r="B230">
            <v>3102010001</v>
          </cell>
          <cell r="C230" t="str">
            <v>FOSFATO DIAMONICO</v>
          </cell>
          <cell r="D230" t="str">
            <v>63</v>
          </cell>
          <cell r="E230">
            <v>621</v>
          </cell>
          <cell r="F230">
            <v>1</v>
          </cell>
          <cell r="G230">
            <v>310.2</v>
          </cell>
          <cell r="H230">
            <v>-3.45</v>
          </cell>
          <cell r="I230">
            <v>-1070.19</v>
          </cell>
          <cell r="J230">
            <v>19991031</v>
          </cell>
          <cell r="K230" t="str">
            <v>1140303002</v>
          </cell>
          <cell r="L230" t="str">
            <v>6210401003</v>
          </cell>
        </row>
        <row r="231">
          <cell r="A231" t="str">
            <v>TZ01</v>
          </cell>
          <cell r="B231">
            <v>3102010001</v>
          </cell>
          <cell r="C231" t="str">
            <v>FOSFATO DIAMONICO</v>
          </cell>
          <cell r="D231" t="str">
            <v>63</v>
          </cell>
          <cell r="E231">
            <v>605</v>
          </cell>
          <cell r="F231">
            <v>1</v>
          </cell>
          <cell r="G231">
            <v>323.94299999999998</v>
          </cell>
          <cell r="H231">
            <v>-6.9</v>
          </cell>
          <cell r="I231">
            <v>-2235.2067000000002</v>
          </cell>
          <cell r="J231">
            <v>19991031</v>
          </cell>
          <cell r="K231" t="str">
            <v>1140303002</v>
          </cell>
          <cell r="L231" t="str">
            <v>6210401003</v>
          </cell>
        </row>
        <row r="232">
          <cell r="A232" t="str">
            <v>EA01</v>
          </cell>
          <cell r="B232">
            <v>3102010001</v>
          </cell>
          <cell r="C232" t="str">
            <v>FOSFATO DIAMONICO</v>
          </cell>
          <cell r="D232" t="str">
            <v>65</v>
          </cell>
          <cell r="E232">
            <v>918</v>
          </cell>
          <cell r="F232">
            <v>1</v>
          </cell>
          <cell r="G232">
            <v>310.2</v>
          </cell>
          <cell r="H232">
            <v>-8</v>
          </cell>
          <cell r="I232">
            <v>-2481.6</v>
          </cell>
          <cell r="J232">
            <v>19991031</v>
          </cell>
          <cell r="K232" t="str">
            <v>1140305002</v>
          </cell>
          <cell r="L232" t="str">
            <v>6210401005</v>
          </cell>
        </row>
        <row r="233">
          <cell r="A233" t="str">
            <v>MF29</v>
          </cell>
          <cell r="B233">
            <v>3102010001</v>
          </cell>
          <cell r="C233" t="str">
            <v>FOSFATO DIAMONICO</v>
          </cell>
          <cell r="D233" t="str">
            <v>65</v>
          </cell>
          <cell r="E233">
            <v>924</v>
          </cell>
          <cell r="F233">
            <v>1</v>
          </cell>
          <cell r="G233">
            <v>343.2</v>
          </cell>
          <cell r="H233">
            <v>-21.58</v>
          </cell>
          <cell r="I233">
            <v>-7406.2559999999994</v>
          </cell>
          <cell r="J233">
            <v>19991031</v>
          </cell>
          <cell r="K233" t="str">
            <v>1140305002</v>
          </cell>
          <cell r="L233" t="str">
            <v>6210401005</v>
          </cell>
        </row>
        <row r="234">
          <cell r="A234" t="str">
            <v>MF32</v>
          </cell>
          <cell r="B234">
            <v>3102010001</v>
          </cell>
          <cell r="C234" t="str">
            <v>FOSFATO DIAMONICO</v>
          </cell>
          <cell r="D234" t="str">
            <v>65</v>
          </cell>
          <cell r="E234">
            <v>930</v>
          </cell>
          <cell r="F234">
            <v>1</v>
          </cell>
          <cell r="G234">
            <v>310.2</v>
          </cell>
          <cell r="H234">
            <v>-17.36</v>
          </cell>
          <cell r="I234">
            <v>-5385.0719999999992</v>
          </cell>
          <cell r="J234">
            <v>19991031</v>
          </cell>
          <cell r="K234" t="str">
            <v>1140305002</v>
          </cell>
          <cell r="L234" t="str">
            <v>6210401005</v>
          </cell>
        </row>
        <row r="235">
          <cell r="A235" t="str">
            <v>MF36</v>
          </cell>
          <cell r="B235">
            <v>3102010001</v>
          </cell>
          <cell r="C235" t="str">
            <v>FOSFATO DIAMONICO</v>
          </cell>
          <cell r="D235" t="str">
            <v>65</v>
          </cell>
          <cell r="E235">
            <v>921</v>
          </cell>
          <cell r="F235">
            <v>1</v>
          </cell>
          <cell r="G235">
            <v>383.1</v>
          </cell>
          <cell r="H235">
            <v>-20.63</v>
          </cell>
          <cell r="I235">
            <v>-7903.3530000000001</v>
          </cell>
          <cell r="J235">
            <v>19991031</v>
          </cell>
          <cell r="K235" t="str">
            <v>1140305002</v>
          </cell>
          <cell r="L235" t="str">
            <v>6210401005</v>
          </cell>
        </row>
        <row r="236">
          <cell r="A236" t="str">
            <v>MF38</v>
          </cell>
          <cell r="B236">
            <v>3102010001</v>
          </cell>
          <cell r="C236" t="str">
            <v>FOSFATO DIAMONICO</v>
          </cell>
          <cell r="D236" t="str">
            <v>65</v>
          </cell>
          <cell r="E236">
            <v>927</v>
          </cell>
          <cell r="F236">
            <v>4</v>
          </cell>
          <cell r="G236">
            <v>310.2</v>
          </cell>
          <cell r="H236">
            <v>-11.58</v>
          </cell>
          <cell r="I236">
            <v>-3592.116</v>
          </cell>
          <cell r="J236">
            <v>19991031</v>
          </cell>
          <cell r="K236" t="str">
            <v>1140305002</v>
          </cell>
          <cell r="L236" t="str">
            <v>6210401005</v>
          </cell>
        </row>
        <row r="237">
          <cell r="A237" t="str">
            <v>MF39</v>
          </cell>
          <cell r="B237">
            <v>3102010001</v>
          </cell>
          <cell r="C237" t="str">
            <v>FOSFATO DIAMONICO</v>
          </cell>
          <cell r="D237" t="str">
            <v>65</v>
          </cell>
          <cell r="E237">
            <v>923</v>
          </cell>
          <cell r="F237">
            <v>1</v>
          </cell>
          <cell r="G237">
            <v>310.2</v>
          </cell>
          <cell r="H237">
            <v>-18.8</v>
          </cell>
          <cell r="I237">
            <v>-5831.76</v>
          </cell>
          <cell r="J237">
            <v>19991031</v>
          </cell>
          <cell r="K237" t="str">
            <v>1140305002</v>
          </cell>
          <cell r="L237" t="str">
            <v>6210401005</v>
          </cell>
        </row>
        <row r="238">
          <cell r="A238" t="str">
            <v>MF39</v>
          </cell>
          <cell r="B238">
            <v>3102010001</v>
          </cell>
          <cell r="C238" t="str">
            <v>FOSFATO DIAMONICO</v>
          </cell>
          <cell r="D238" t="str">
            <v>65</v>
          </cell>
          <cell r="E238">
            <v>925</v>
          </cell>
          <cell r="F238">
            <v>1</v>
          </cell>
          <cell r="G238">
            <v>310.2</v>
          </cell>
          <cell r="H238">
            <v>-8</v>
          </cell>
          <cell r="I238">
            <v>-2481.6</v>
          </cell>
          <cell r="J238">
            <v>19991031</v>
          </cell>
          <cell r="K238" t="str">
            <v>1140305002</v>
          </cell>
          <cell r="L238" t="str">
            <v>6210401005</v>
          </cell>
        </row>
        <row r="239">
          <cell r="A239" t="str">
            <v>P012</v>
          </cell>
          <cell r="B239">
            <v>3102010001</v>
          </cell>
          <cell r="C239" t="str">
            <v>FOSFATO DIAMONICO</v>
          </cell>
          <cell r="D239" t="str">
            <v>N1</v>
          </cell>
          <cell r="E239">
            <v>329</v>
          </cell>
          <cell r="F239">
            <v>1</v>
          </cell>
          <cell r="G239">
            <v>310.2</v>
          </cell>
          <cell r="H239">
            <v>-2.2999999999999998</v>
          </cell>
          <cell r="I239">
            <v>-713.45999999999992</v>
          </cell>
          <cell r="J239">
            <v>19991031</v>
          </cell>
          <cell r="K239" t="str">
            <v>1140305002</v>
          </cell>
          <cell r="L239" t="str">
            <v>6210401005</v>
          </cell>
          <cell r="M239" t="str">
            <v>9100000005</v>
          </cell>
        </row>
        <row r="240">
          <cell r="A240" t="str">
            <v>P012</v>
          </cell>
          <cell r="B240">
            <v>3102010001</v>
          </cell>
          <cell r="C240" t="str">
            <v>FOSFATO DIAMONICO</v>
          </cell>
          <cell r="D240" t="str">
            <v>N1</v>
          </cell>
          <cell r="E240">
            <v>333</v>
          </cell>
          <cell r="F240">
            <v>1</v>
          </cell>
          <cell r="G240">
            <v>310.2</v>
          </cell>
          <cell r="H240">
            <v>-1</v>
          </cell>
          <cell r="I240">
            <v>-310.2</v>
          </cell>
          <cell r="J240">
            <v>19991031</v>
          </cell>
          <cell r="K240" t="str">
            <v>1140305002</v>
          </cell>
          <cell r="L240" t="str">
            <v>6210401005</v>
          </cell>
          <cell r="M240" t="str">
            <v>9100000005</v>
          </cell>
        </row>
        <row r="241">
          <cell r="A241" t="str">
            <v>P014</v>
          </cell>
          <cell r="B241">
            <v>3102010001</v>
          </cell>
          <cell r="C241" t="str">
            <v>FOSFATO DIAMONICO</v>
          </cell>
          <cell r="D241" t="str">
            <v>S1</v>
          </cell>
          <cell r="E241">
            <v>301</v>
          </cell>
          <cell r="F241">
            <v>2</v>
          </cell>
          <cell r="G241">
            <v>341.85300000000001</v>
          </cell>
          <cell r="H241">
            <v>-0.7</v>
          </cell>
          <cell r="I241">
            <v>-239.2971</v>
          </cell>
          <cell r="J241">
            <v>19991031</v>
          </cell>
          <cell r="K241" t="str">
            <v>1140305002</v>
          </cell>
          <cell r="L241" t="str">
            <v>6210401005</v>
          </cell>
          <cell r="M241" t="str">
            <v>9100000005</v>
          </cell>
        </row>
        <row r="242">
          <cell r="A242" t="str">
            <v>P014</v>
          </cell>
          <cell r="B242">
            <v>3102010001</v>
          </cell>
          <cell r="C242" t="str">
            <v>FOSFATO DIAMONICO</v>
          </cell>
          <cell r="D242" t="str">
            <v>S1</v>
          </cell>
          <cell r="E242">
            <v>308</v>
          </cell>
          <cell r="F242">
            <v>1</v>
          </cell>
          <cell r="G242">
            <v>341.85300000000001</v>
          </cell>
          <cell r="H242">
            <v>-7.2</v>
          </cell>
          <cell r="I242">
            <v>-2461.3416000000002</v>
          </cell>
          <cell r="J242">
            <v>19991031</v>
          </cell>
          <cell r="K242" t="str">
            <v>1140305002</v>
          </cell>
          <cell r="L242" t="str">
            <v>6210401005</v>
          </cell>
          <cell r="M242" t="str">
            <v>9100000005</v>
          </cell>
        </row>
        <row r="243">
          <cell r="A243" t="str">
            <v>P014</v>
          </cell>
          <cell r="B243">
            <v>3102010001</v>
          </cell>
          <cell r="C243" t="str">
            <v>FOSFATO DIAMONICO</v>
          </cell>
          <cell r="D243" t="str">
            <v>S1</v>
          </cell>
          <cell r="E243">
            <v>309</v>
          </cell>
          <cell r="F243">
            <v>1</v>
          </cell>
          <cell r="G243">
            <v>341.85300000000001</v>
          </cell>
          <cell r="H243">
            <v>-3.8</v>
          </cell>
          <cell r="I243">
            <v>-1299.0414000000001</v>
          </cell>
          <cell r="J243">
            <v>19991031</v>
          </cell>
          <cell r="K243" t="str">
            <v>1140305002</v>
          </cell>
          <cell r="L243" t="str">
            <v>6210401005</v>
          </cell>
          <cell r="M243" t="str">
            <v>9100000005</v>
          </cell>
        </row>
        <row r="244">
          <cell r="A244" t="str">
            <v>P023</v>
          </cell>
          <cell r="B244">
            <v>3102010001</v>
          </cell>
          <cell r="C244" t="str">
            <v>FOSFATO DIAMONICO</v>
          </cell>
          <cell r="D244" t="str">
            <v>B1</v>
          </cell>
          <cell r="E244">
            <v>244</v>
          </cell>
          <cell r="F244">
            <v>6</v>
          </cell>
          <cell r="G244">
            <v>322.23200000000003</v>
          </cell>
          <cell r="H244">
            <v>-4.5999999999999996</v>
          </cell>
          <cell r="I244">
            <v>-1482.2672</v>
          </cell>
          <cell r="J244">
            <v>19991030</v>
          </cell>
          <cell r="K244" t="str">
            <v>1140305002</v>
          </cell>
          <cell r="L244" t="str">
            <v>6210401005</v>
          </cell>
          <cell r="M244" t="str">
            <v>9100000005</v>
          </cell>
        </row>
        <row r="245">
          <cell r="A245" t="str">
            <v>P023</v>
          </cell>
          <cell r="B245">
            <v>3102010001</v>
          </cell>
          <cell r="C245" t="str">
            <v>FOSFATO DIAMONICO</v>
          </cell>
          <cell r="D245" t="str">
            <v>B1</v>
          </cell>
          <cell r="E245">
            <v>247</v>
          </cell>
          <cell r="F245">
            <v>6</v>
          </cell>
          <cell r="G245">
            <v>322.23200000000003</v>
          </cell>
          <cell r="H245">
            <v>-0.72</v>
          </cell>
          <cell r="I245">
            <v>-232.00704000000002</v>
          </cell>
          <cell r="J245">
            <v>19991030</v>
          </cell>
          <cell r="K245" t="str">
            <v>1140305002</v>
          </cell>
          <cell r="L245" t="str">
            <v>6210401005</v>
          </cell>
          <cell r="M245" t="str">
            <v>9100000005</v>
          </cell>
        </row>
        <row r="246">
          <cell r="A246" t="str">
            <v>P023</v>
          </cell>
          <cell r="B246">
            <v>3102010001</v>
          </cell>
          <cell r="C246" t="str">
            <v>FOSFATO DIAMONICO</v>
          </cell>
          <cell r="D246" t="str">
            <v>B1</v>
          </cell>
          <cell r="E246">
            <v>248</v>
          </cell>
          <cell r="F246">
            <v>6</v>
          </cell>
          <cell r="G246">
            <v>322.23200000000003</v>
          </cell>
          <cell r="H246">
            <v>-0.4</v>
          </cell>
          <cell r="I246">
            <v>-128.89280000000002</v>
          </cell>
          <cell r="J246">
            <v>19991030</v>
          </cell>
          <cell r="K246" t="str">
            <v>1140305002</v>
          </cell>
          <cell r="L246" t="str">
            <v>6210401005</v>
          </cell>
          <cell r="M246" t="str">
            <v>9100000005</v>
          </cell>
        </row>
        <row r="247">
          <cell r="A247" t="str">
            <v>P023</v>
          </cell>
          <cell r="B247">
            <v>3102010001</v>
          </cell>
          <cell r="C247" t="str">
            <v>FOSFATO DIAMONICO</v>
          </cell>
          <cell r="D247" t="str">
            <v>B1</v>
          </cell>
          <cell r="E247">
            <v>249</v>
          </cell>
          <cell r="F247">
            <v>6</v>
          </cell>
          <cell r="G247">
            <v>322.23200000000003</v>
          </cell>
          <cell r="H247">
            <v>-2.1</v>
          </cell>
          <cell r="I247">
            <v>-676.68720000000008</v>
          </cell>
          <cell r="J247">
            <v>19991030</v>
          </cell>
          <cell r="K247" t="str">
            <v>1140305002</v>
          </cell>
          <cell r="L247" t="str">
            <v>6210401005</v>
          </cell>
          <cell r="M247" t="str">
            <v>9100000005</v>
          </cell>
        </row>
        <row r="248">
          <cell r="A248" t="str">
            <v>P023</v>
          </cell>
          <cell r="B248">
            <v>3102010001</v>
          </cell>
          <cell r="C248" t="str">
            <v>FOSFATO DIAMONICO</v>
          </cell>
          <cell r="D248" t="str">
            <v>B1</v>
          </cell>
          <cell r="E248">
            <v>250</v>
          </cell>
          <cell r="F248">
            <v>6</v>
          </cell>
          <cell r="G248">
            <v>322.23200000000003</v>
          </cell>
          <cell r="H248">
            <v>-2.7</v>
          </cell>
          <cell r="I248">
            <v>-870.02640000000008</v>
          </cell>
          <cell r="J248">
            <v>19991030</v>
          </cell>
          <cell r="K248" t="str">
            <v>1140305002</v>
          </cell>
          <cell r="L248" t="str">
            <v>6210401005</v>
          </cell>
          <cell r="M248" t="str">
            <v>9100000005</v>
          </cell>
        </row>
        <row r="249">
          <cell r="A249" t="str">
            <v>P023</v>
          </cell>
          <cell r="B249">
            <v>3102010001</v>
          </cell>
          <cell r="C249" t="str">
            <v>FOSFATO DIAMONICO</v>
          </cell>
          <cell r="D249" t="str">
            <v>B1</v>
          </cell>
          <cell r="E249">
            <v>251</v>
          </cell>
          <cell r="F249">
            <v>5</v>
          </cell>
          <cell r="G249">
            <v>322.23200000000003</v>
          </cell>
          <cell r="H249">
            <v>-1.98</v>
          </cell>
          <cell r="I249">
            <v>-638.01936000000001</v>
          </cell>
          <cell r="J249">
            <v>19991030</v>
          </cell>
          <cell r="K249" t="str">
            <v>1140305002</v>
          </cell>
          <cell r="L249" t="str">
            <v>6210401005</v>
          </cell>
          <cell r="M249" t="str">
            <v>9100000005</v>
          </cell>
        </row>
        <row r="250">
          <cell r="A250" t="str">
            <v>P023</v>
          </cell>
          <cell r="B250">
            <v>3102010001</v>
          </cell>
          <cell r="C250" t="str">
            <v>FOSFATO DIAMONICO</v>
          </cell>
          <cell r="D250" t="str">
            <v>B1</v>
          </cell>
          <cell r="E250">
            <v>268</v>
          </cell>
          <cell r="F250">
            <v>6</v>
          </cell>
          <cell r="G250">
            <v>322.23200000000003</v>
          </cell>
          <cell r="H250">
            <v>-2.1</v>
          </cell>
          <cell r="I250">
            <v>-676.68720000000008</v>
          </cell>
          <cell r="J250">
            <v>19991030</v>
          </cell>
          <cell r="K250" t="str">
            <v>1140305002</v>
          </cell>
          <cell r="L250" t="str">
            <v>6210401005</v>
          </cell>
          <cell r="M250" t="str">
            <v>9100000005</v>
          </cell>
        </row>
        <row r="251">
          <cell r="A251" t="str">
            <v>P023</v>
          </cell>
          <cell r="B251">
            <v>3102010001</v>
          </cell>
          <cell r="C251" t="str">
            <v>FOSFATO DIAMONICO</v>
          </cell>
          <cell r="D251" t="str">
            <v>B1</v>
          </cell>
          <cell r="E251">
            <v>293</v>
          </cell>
          <cell r="F251">
            <v>1</v>
          </cell>
          <cell r="G251">
            <v>322.23200000000003</v>
          </cell>
          <cell r="H251">
            <v>-2.4300000000000002</v>
          </cell>
          <cell r="I251">
            <v>-783.02376000000015</v>
          </cell>
          <cell r="J251">
            <v>19991030</v>
          </cell>
          <cell r="K251" t="str">
            <v>1140305002</v>
          </cell>
          <cell r="L251" t="str">
            <v>6210401005</v>
          </cell>
          <cell r="M251" t="str">
            <v>9100000005</v>
          </cell>
        </row>
        <row r="252">
          <cell r="A252" t="str">
            <v>P023</v>
          </cell>
          <cell r="B252">
            <v>3102010001</v>
          </cell>
          <cell r="C252" t="str">
            <v>FOSFATO DIAMONICO</v>
          </cell>
          <cell r="D252" t="str">
            <v>B1</v>
          </cell>
          <cell r="E252">
            <v>294</v>
          </cell>
          <cell r="F252">
            <v>1</v>
          </cell>
          <cell r="G252">
            <v>322.23200000000003</v>
          </cell>
          <cell r="H252">
            <v>-3.15</v>
          </cell>
          <cell r="I252">
            <v>-1015.0308000000001</v>
          </cell>
          <cell r="J252">
            <v>19991030</v>
          </cell>
          <cell r="K252" t="str">
            <v>1140305002</v>
          </cell>
          <cell r="L252" t="str">
            <v>6210401005</v>
          </cell>
          <cell r="M252" t="str">
            <v>9100000005</v>
          </cell>
        </row>
        <row r="253">
          <cell r="A253" t="str">
            <v>P023</v>
          </cell>
          <cell r="B253">
            <v>3102010001</v>
          </cell>
          <cell r="C253" t="str">
            <v>FOSFATO DIAMONICO</v>
          </cell>
          <cell r="D253" t="str">
            <v>B1</v>
          </cell>
          <cell r="E253">
            <v>295</v>
          </cell>
          <cell r="F253">
            <v>1</v>
          </cell>
          <cell r="G253">
            <v>322.23200000000003</v>
          </cell>
          <cell r="H253">
            <v>-2.12</v>
          </cell>
          <cell r="I253">
            <v>-683.13184000000012</v>
          </cell>
          <cell r="J253">
            <v>19991030</v>
          </cell>
          <cell r="K253" t="str">
            <v>1140305002</v>
          </cell>
          <cell r="L253" t="str">
            <v>6210401005</v>
          </cell>
          <cell r="M253" t="str">
            <v>9100000005</v>
          </cell>
        </row>
        <row r="254">
          <cell r="A254" t="str">
            <v>TA25</v>
          </cell>
          <cell r="B254">
            <v>3102010001</v>
          </cell>
          <cell r="C254" t="str">
            <v>FOSFATO DIAMONICO</v>
          </cell>
          <cell r="D254" t="str">
            <v>65</v>
          </cell>
          <cell r="E254">
            <v>870</v>
          </cell>
          <cell r="F254">
            <v>1</v>
          </cell>
          <cell r="G254">
            <v>310.2</v>
          </cell>
          <cell r="H254">
            <v>-5.3979999999999997</v>
          </cell>
          <cell r="I254">
            <v>-1674.4595999999999</v>
          </cell>
          <cell r="J254">
            <v>19991031</v>
          </cell>
          <cell r="K254" t="str">
            <v>1140305002</v>
          </cell>
          <cell r="L254" t="str">
            <v>6210401005</v>
          </cell>
        </row>
        <row r="255">
          <cell r="A255" t="str">
            <v>TA26</v>
          </cell>
          <cell r="B255">
            <v>3102010001</v>
          </cell>
          <cell r="C255" t="str">
            <v>FOSFATO DIAMONICO</v>
          </cell>
          <cell r="D255" t="str">
            <v>65</v>
          </cell>
          <cell r="E255">
            <v>866</v>
          </cell>
          <cell r="F255">
            <v>1</v>
          </cell>
          <cell r="G255">
            <v>310.2</v>
          </cell>
          <cell r="H255">
            <v>-4.05</v>
          </cell>
          <cell r="I255">
            <v>-1256.31</v>
          </cell>
          <cell r="J255">
            <v>19991031</v>
          </cell>
          <cell r="K255" t="str">
            <v>1140305002</v>
          </cell>
          <cell r="L255" t="str">
            <v>6210401005</v>
          </cell>
        </row>
        <row r="256">
          <cell r="A256" t="str">
            <v>TA28</v>
          </cell>
          <cell r="B256">
            <v>3102010001</v>
          </cell>
          <cell r="C256" t="str">
            <v>FOSFATO DIAMONICO</v>
          </cell>
          <cell r="D256" t="str">
            <v>65</v>
          </cell>
          <cell r="E256">
            <v>880</v>
          </cell>
          <cell r="F256">
            <v>3</v>
          </cell>
          <cell r="G256">
            <v>310.2</v>
          </cell>
          <cell r="H256">
            <v>-4.29</v>
          </cell>
          <cell r="I256">
            <v>-1330.758</v>
          </cell>
          <cell r="J256">
            <v>19991031</v>
          </cell>
          <cell r="K256" t="str">
            <v>1140305002</v>
          </cell>
          <cell r="L256" t="str">
            <v>6210401005</v>
          </cell>
        </row>
        <row r="257">
          <cell r="A257" t="str">
            <v>TA29</v>
          </cell>
          <cell r="B257">
            <v>3102010001</v>
          </cell>
          <cell r="C257" t="str">
            <v>FOSFATO DIAMONICO</v>
          </cell>
          <cell r="D257" t="str">
            <v>65</v>
          </cell>
          <cell r="E257">
            <v>879</v>
          </cell>
          <cell r="F257">
            <v>5</v>
          </cell>
          <cell r="G257">
            <v>310.2</v>
          </cell>
          <cell r="H257">
            <v>-12.436</v>
          </cell>
          <cell r="I257">
            <v>-3857.6471999999999</v>
          </cell>
          <cell r="J257">
            <v>19991031</v>
          </cell>
          <cell r="K257" t="str">
            <v>1140305002</v>
          </cell>
          <cell r="L257" t="str">
            <v>6210401005</v>
          </cell>
        </row>
        <row r="258">
          <cell r="A258" t="str">
            <v>TA32</v>
          </cell>
          <cell r="B258">
            <v>3102010001</v>
          </cell>
          <cell r="C258" t="str">
            <v>FOSFATO DIAMONICO</v>
          </cell>
          <cell r="D258" t="str">
            <v>65</v>
          </cell>
          <cell r="E258">
            <v>875</v>
          </cell>
          <cell r="F258">
            <v>3</v>
          </cell>
          <cell r="G258">
            <v>310.2</v>
          </cell>
          <cell r="H258">
            <v>-7.86</v>
          </cell>
          <cell r="I258">
            <v>-2438.172</v>
          </cell>
          <cell r="J258">
            <v>19991031</v>
          </cell>
          <cell r="K258" t="str">
            <v>1140305002</v>
          </cell>
          <cell r="L258" t="str">
            <v>6210401005</v>
          </cell>
        </row>
        <row r="259">
          <cell r="A259" t="str">
            <v>TA34</v>
          </cell>
          <cell r="B259">
            <v>3102010001</v>
          </cell>
          <cell r="C259" t="str">
            <v>FOSFATO DIAMONICO</v>
          </cell>
          <cell r="D259" t="str">
            <v>65</v>
          </cell>
          <cell r="E259">
            <v>882</v>
          </cell>
          <cell r="F259">
            <v>3</v>
          </cell>
          <cell r="G259">
            <v>310.2</v>
          </cell>
          <cell r="H259">
            <v>-6.2779999999999996</v>
          </cell>
          <cell r="I259">
            <v>-1947.4355999999998</v>
          </cell>
          <cell r="J259">
            <v>19991031</v>
          </cell>
          <cell r="K259" t="str">
            <v>1140305002</v>
          </cell>
          <cell r="L259" t="str">
            <v>6210401005</v>
          </cell>
        </row>
        <row r="260">
          <cell r="A260" t="str">
            <v>TG04</v>
          </cell>
          <cell r="B260">
            <v>3102010001</v>
          </cell>
          <cell r="C260" t="str">
            <v>FOSFATO DIAMONICO</v>
          </cell>
          <cell r="D260" t="str">
            <v>65</v>
          </cell>
          <cell r="E260">
            <v>863</v>
          </cell>
          <cell r="F260">
            <v>1</v>
          </cell>
          <cell r="G260">
            <v>310.2</v>
          </cell>
          <cell r="H260">
            <v>-9.73</v>
          </cell>
          <cell r="I260">
            <v>-3018.2460000000001</v>
          </cell>
          <cell r="J260">
            <v>19991031</v>
          </cell>
          <cell r="K260" t="str">
            <v>1140305002</v>
          </cell>
          <cell r="L260" t="str">
            <v>6210401005</v>
          </cell>
        </row>
        <row r="261">
          <cell r="A261" t="str">
            <v>TL04</v>
          </cell>
          <cell r="B261">
            <v>3102010001</v>
          </cell>
          <cell r="C261" t="str">
            <v>FOSFATO DIAMONICO</v>
          </cell>
          <cell r="D261" t="str">
            <v>65</v>
          </cell>
          <cell r="E261">
            <v>899</v>
          </cell>
          <cell r="F261">
            <v>2</v>
          </cell>
          <cell r="G261">
            <v>310.2</v>
          </cell>
          <cell r="H261">
            <v>-7.45</v>
          </cell>
          <cell r="I261">
            <v>-2310.9899999999998</v>
          </cell>
          <cell r="J261">
            <v>19991031</v>
          </cell>
          <cell r="K261" t="str">
            <v>1140305002</v>
          </cell>
          <cell r="L261" t="str">
            <v>6210401005</v>
          </cell>
        </row>
        <row r="262">
          <cell r="A262" t="str">
            <v>TL05</v>
          </cell>
          <cell r="B262">
            <v>3102010001</v>
          </cell>
          <cell r="C262" t="str">
            <v>FOSFATO DIAMONICO</v>
          </cell>
          <cell r="D262" t="str">
            <v>65</v>
          </cell>
          <cell r="E262">
            <v>890</v>
          </cell>
          <cell r="F262">
            <v>2</v>
          </cell>
          <cell r="G262">
            <v>310.2</v>
          </cell>
          <cell r="H262">
            <v>-6.4</v>
          </cell>
          <cell r="I262">
            <v>-1985.28</v>
          </cell>
          <cell r="J262">
            <v>19991031</v>
          </cell>
          <cell r="K262" t="str">
            <v>1140305002</v>
          </cell>
          <cell r="L262" t="str">
            <v>6210401005</v>
          </cell>
        </row>
        <row r="263">
          <cell r="A263" t="str">
            <v>TL06</v>
          </cell>
          <cell r="B263">
            <v>3102010001</v>
          </cell>
          <cell r="C263" t="str">
            <v>FOSFATO DIAMONICO</v>
          </cell>
          <cell r="D263" t="str">
            <v>65</v>
          </cell>
          <cell r="E263">
            <v>896</v>
          </cell>
          <cell r="F263">
            <v>2</v>
          </cell>
          <cell r="G263">
            <v>310.2</v>
          </cell>
          <cell r="H263">
            <v>-4.05</v>
          </cell>
          <cell r="I263">
            <v>-1256.31</v>
          </cell>
          <cell r="J263">
            <v>19991031</v>
          </cell>
          <cell r="K263" t="str">
            <v>1140305002</v>
          </cell>
          <cell r="L263" t="str">
            <v>6210401005</v>
          </cell>
        </row>
        <row r="264">
          <cell r="A264" t="str">
            <v>TL07</v>
          </cell>
          <cell r="B264">
            <v>3102010001</v>
          </cell>
          <cell r="C264" t="str">
            <v>FOSFATO DIAMONICO</v>
          </cell>
          <cell r="D264" t="str">
            <v>65</v>
          </cell>
          <cell r="E264">
            <v>894</v>
          </cell>
          <cell r="F264">
            <v>2</v>
          </cell>
          <cell r="G264">
            <v>310.2</v>
          </cell>
          <cell r="H264">
            <v>-6.85</v>
          </cell>
          <cell r="I264">
            <v>-2124.87</v>
          </cell>
          <cell r="J264">
            <v>19991031</v>
          </cell>
          <cell r="K264" t="str">
            <v>1140305002</v>
          </cell>
          <cell r="L264" t="str">
            <v>6210401005</v>
          </cell>
        </row>
        <row r="265">
          <cell r="A265" t="str">
            <v>TL08</v>
          </cell>
          <cell r="B265">
            <v>3102010001</v>
          </cell>
          <cell r="C265" t="str">
            <v>FOSFATO DIAMONICO</v>
          </cell>
          <cell r="D265" t="str">
            <v>65</v>
          </cell>
          <cell r="E265">
            <v>893</v>
          </cell>
          <cell r="F265">
            <v>2</v>
          </cell>
          <cell r="G265">
            <v>27.439</v>
          </cell>
          <cell r="H265">
            <v>-10.5</v>
          </cell>
          <cell r="I265">
            <v>-288.10950000000003</v>
          </cell>
          <cell r="J265">
            <v>19991031</v>
          </cell>
          <cell r="K265" t="str">
            <v>1140305002</v>
          </cell>
          <cell r="L265" t="str">
            <v>6210401005</v>
          </cell>
        </row>
        <row r="266">
          <cell r="A266" t="str">
            <v>TO03</v>
          </cell>
          <cell r="B266">
            <v>3102010001</v>
          </cell>
          <cell r="C266" t="str">
            <v>FOSFATO DIAMONICO</v>
          </cell>
          <cell r="D266" t="str">
            <v>S1</v>
          </cell>
          <cell r="E266">
            <v>329</v>
          </cell>
          <cell r="F266">
            <v>2</v>
          </cell>
          <cell r="G266">
            <v>318.2</v>
          </cell>
          <cell r="H266">
            <v>-4.5999999999999996</v>
          </cell>
          <cell r="I266">
            <v>-1463.7199999999998</v>
          </cell>
          <cell r="J266">
            <v>19991031</v>
          </cell>
          <cell r="K266" t="str">
            <v>1140305002</v>
          </cell>
          <cell r="L266" t="str">
            <v>6210401005</v>
          </cell>
          <cell r="M266" t="str">
            <v>9100000005</v>
          </cell>
        </row>
        <row r="267">
          <cell r="A267" t="str">
            <v>TZ01</v>
          </cell>
          <cell r="B267">
            <v>3102010001</v>
          </cell>
          <cell r="C267" t="str">
            <v>FOSFATO DIAMONICO</v>
          </cell>
          <cell r="D267" t="str">
            <v>65</v>
          </cell>
          <cell r="E267">
            <v>853</v>
          </cell>
          <cell r="F267">
            <v>1</v>
          </cell>
          <cell r="G267">
            <v>323.94299999999998</v>
          </cell>
          <cell r="H267">
            <v>-15.56</v>
          </cell>
          <cell r="I267">
            <v>-5040.5530799999997</v>
          </cell>
          <cell r="J267">
            <v>19991031</v>
          </cell>
          <cell r="K267" t="str">
            <v>1140305002</v>
          </cell>
          <cell r="L267" t="str">
            <v>6210401005</v>
          </cell>
        </row>
        <row r="268">
          <cell r="A268" t="str">
            <v>P001</v>
          </cell>
          <cell r="B268">
            <v>3102010001</v>
          </cell>
          <cell r="C268" t="str">
            <v>FOSFATO DIAMONICO</v>
          </cell>
          <cell r="D268" t="str">
            <v>L1</v>
          </cell>
          <cell r="E268">
            <v>247</v>
          </cell>
          <cell r="F268">
            <v>1</v>
          </cell>
          <cell r="G268">
            <v>310.55399999999997</v>
          </cell>
          <cell r="H268">
            <v>-0.3</v>
          </cell>
          <cell r="I268">
            <v>-93.166199999999989</v>
          </cell>
          <cell r="J268">
            <v>19991001</v>
          </cell>
          <cell r="K268" t="str">
            <v>1140325002</v>
          </cell>
          <cell r="L268" t="str">
            <v>6210401016</v>
          </cell>
          <cell r="M268" t="str">
            <v>9100000007</v>
          </cell>
        </row>
        <row r="269">
          <cell r="A269" t="str">
            <v>P001</v>
          </cell>
          <cell r="B269">
            <v>3102010001</v>
          </cell>
          <cell r="C269" t="str">
            <v>FOSFATO DIAMONICO</v>
          </cell>
          <cell r="D269" t="str">
            <v>L1</v>
          </cell>
          <cell r="E269">
            <v>249</v>
          </cell>
          <cell r="F269">
            <v>1</v>
          </cell>
          <cell r="G269">
            <v>310.55399999999997</v>
          </cell>
          <cell r="H269">
            <v>-1.6</v>
          </cell>
          <cell r="I269">
            <v>-496.88639999999998</v>
          </cell>
          <cell r="J269">
            <v>19991001</v>
          </cell>
          <cell r="K269" t="str">
            <v>1140325002</v>
          </cell>
          <cell r="L269" t="str">
            <v>6210401016</v>
          </cell>
          <cell r="M269" t="str">
            <v>9100000007</v>
          </cell>
        </row>
        <row r="270">
          <cell r="A270" t="str">
            <v>P001</v>
          </cell>
          <cell r="B270">
            <v>3102010001</v>
          </cell>
          <cell r="C270" t="str">
            <v>FOSFATO DIAMONICO</v>
          </cell>
          <cell r="D270" t="str">
            <v>L1</v>
          </cell>
          <cell r="E270">
            <v>254</v>
          </cell>
          <cell r="F270">
            <v>3</v>
          </cell>
          <cell r="G270">
            <v>310.38600000000002</v>
          </cell>
          <cell r="H270">
            <v>-1.2</v>
          </cell>
          <cell r="I270">
            <v>-372.46320000000003</v>
          </cell>
          <cell r="J270">
            <v>19991028</v>
          </cell>
          <cell r="K270" t="str">
            <v>1140325002</v>
          </cell>
          <cell r="L270" t="str">
            <v>6210401016</v>
          </cell>
          <cell r="M270" t="str">
            <v>9100000007</v>
          </cell>
        </row>
        <row r="271">
          <cell r="A271" t="str">
            <v>P001</v>
          </cell>
          <cell r="B271">
            <v>3102010001</v>
          </cell>
          <cell r="C271" t="str">
            <v>FOSFATO DIAMONICO</v>
          </cell>
          <cell r="D271" t="str">
            <v>L1</v>
          </cell>
          <cell r="E271">
            <v>256</v>
          </cell>
          <cell r="F271">
            <v>3</v>
          </cell>
          <cell r="G271">
            <v>310.38600000000002</v>
          </cell>
          <cell r="H271">
            <v>-1.8</v>
          </cell>
          <cell r="I271">
            <v>-558.6948000000001</v>
          </cell>
          <cell r="J271">
            <v>19991028</v>
          </cell>
          <cell r="K271" t="str">
            <v>1140325002</v>
          </cell>
          <cell r="L271" t="str">
            <v>6210401016</v>
          </cell>
          <cell r="M271" t="str">
            <v>9100000007</v>
          </cell>
        </row>
        <row r="272">
          <cell r="A272" t="str">
            <v>P023</v>
          </cell>
          <cell r="B272">
            <v>3102010001</v>
          </cell>
          <cell r="C272" t="str">
            <v>FOSFATO DIAMONICO</v>
          </cell>
          <cell r="D272" t="str">
            <v>B1</v>
          </cell>
          <cell r="E272">
            <v>296</v>
          </cell>
          <cell r="F272">
            <v>1</v>
          </cell>
          <cell r="G272">
            <v>322.23200000000003</v>
          </cell>
          <cell r="H272">
            <v>-0.75</v>
          </cell>
          <cell r="I272">
            <v>-241.67400000000004</v>
          </cell>
          <cell r="J272">
            <v>19991030</v>
          </cell>
          <cell r="K272" t="str">
            <v>1140325002</v>
          </cell>
          <cell r="L272" t="str">
            <v>6210401016</v>
          </cell>
          <cell r="M272" t="str">
            <v>9100000007</v>
          </cell>
        </row>
        <row r="273">
          <cell r="A273" t="str">
            <v>P023</v>
          </cell>
          <cell r="B273">
            <v>3102010001</v>
          </cell>
          <cell r="C273" t="str">
            <v>FOSFATO DIAMONICO</v>
          </cell>
          <cell r="D273" t="str">
            <v>B1</v>
          </cell>
          <cell r="E273">
            <v>297</v>
          </cell>
          <cell r="F273">
            <v>1</v>
          </cell>
          <cell r="G273">
            <v>322.23200000000003</v>
          </cell>
          <cell r="H273">
            <v>-0.92</v>
          </cell>
          <cell r="I273">
            <v>-296.45344000000006</v>
          </cell>
          <cell r="J273">
            <v>19991030</v>
          </cell>
          <cell r="K273" t="str">
            <v>1140325002</v>
          </cell>
          <cell r="L273" t="str">
            <v>6210401016</v>
          </cell>
          <cell r="M273" t="str">
            <v>9100000007</v>
          </cell>
        </row>
        <row r="274">
          <cell r="A274" t="str">
            <v>P023</v>
          </cell>
          <cell r="B274">
            <v>3102010001</v>
          </cell>
          <cell r="C274" t="str">
            <v>FOSFATO DIAMONICO</v>
          </cell>
          <cell r="D274" t="str">
            <v>B1</v>
          </cell>
          <cell r="E274">
            <v>298</v>
          </cell>
          <cell r="F274">
            <v>1</v>
          </cell>
          <cell r="G274">
            <v>322.23200000000003</v>
          </cell>
          <cell r="H274">
            <v>-1.4</v>
          </cell>
          <cell r="I274">
            <v>-451.12479999999999</v>
          </cell>
          <cell r="J274">
            <v>19991030</v>
          </cell>
          <cell r="K274" t="str">
            <v>1140325002</v>
          </cell>
          <cell r="L274" t="str">
            <v>6210401016</v>
          </cell>
          <cell r="M274" t="str">
            <v>9100000007</v>
          </cell>
        </row>
        <row r="275">
          <cell r="A275" t="str">
            <v>P023</v>
          </cell>
          <cell r="B275">
            <v>3102010001</v>
          </cell>
          <cell r="C275" t="str">
            <v>FOSFATO DIAMONICO</v>
          </cell>
          <cell r="D275" t="str">
            <v>B1</v>
          </cell>
          <cell r="E275">
            <v>299</v>
          </cell>
          <cell r="F275">
            <v>1</v>
          </cell>
          <cell r="G275">
            <v>322.23200000000003</v>
          </cell>
          <cell r="H275">
            <v>-1.55</v>
          </cell>
          <cell r="I275">
            <v>-499.45960000000008</v>
          </cell>
          <cell r="J275">
            <v>19991030</v>
          </cell>
          <cell r="K275" t="str">
            <v>1140325002</v>
          </cell>
          <cell r="L275" t="str">
            <v>6210401016</v>
          </cell>
          <cell r="M275" t="str">
            <v>9100000007</v>
          </cell>
        </row>
        <row r="276">
          <cell r="A276" t="str">
            <v>P001</v>
          </cell>
          <cell r="B276">
            <v>3102010001</v>
          </cell>
          <cell r="C276" t="str">
            <v>FOSFATO DIAMONICO</v>
          </cell>
          <cell r="D276" t="str">
            <v>L1</v>
          </cell>
          <cell r="E276">
            <v>248</v>
          </cell>
          <cell r="F276">
            <v>1</v>
          </cell>
          <cell r="G276">
            <v>310.55399999999997</v>
          </cell>
          <cell r="H276">
            <v>-1.4</v>
          </cell>
          <cell r="I276">
            <v>-434.77559999999994</v>
          </cell>
          <cell r="J276">
            <v>19991001</v>
          </cell>
          <cell r="K276" t="str">
            <v>1140335002</v>
          </cell>
          <cell r="L276" t="str">
            <v>6210401015</v>
          </cell>
          <cell r="M276" t="str">
            <v>9100000015</v>
          </cell>
        </row>
        <row r="277">
          <cell r="A277" t="str">
            <v>P001</v>
          </cell>
          <cell r="B277">
            <v>3102010001</v>
          </cell>
          <cell r="C277" t="str">
            <v>FOSFATO DIAMONICO</v>
          </cell>
          <cell r="D277" t="str">
            <v>L1</v>
          </cell>
          <cell r="E277">
            <v>255</v>
          </cell>
          <cell r="F277">
            <v>2</v>
          </cell>
          <cell r="G277">
            <v>310.38600000000002</v>
          </cell>
          <cell r="H277">
            <v>-1.45</v>
          </cell>
          <cell r="I277">
            <v>-450.05970000000002</v>
          </cell>
          <cell r="J277">
            <v>19991028</v>
          </cell>
          <cell r="K277" t="str">
            <v>1140335002</v>
          </cell>
          <cell r="L277" t="str">
            <v>6210401015</v>
          </cell>
          <cell r="M277" t="str">
            <v>9100000015</v>
          </cell>
        </row>
        <row r="278">
          <cell r="A278" t="str">
            <v>P001</v>
          </cell>
          <cell r="B278">
            <v>3102010001</v>
          </cell>
          <cell r="C278" t="str">
            <v>FOSFATO DIAMONICO</v>
          </cell>
          <cell r="D278" t="str">
            <v>L1</v>
          </cell>
          <cell r="E278">
            <v>259</v>
          </cell>
          <cell r="F278">
            <v>2</v>
          </cell>
          <cell r="G278">
            <v>310.38600000000002</v>
          </cell>
          <cell r="H278">
            <v>-0.1</v>
          </cell>
          <cell r="I278">
            <v>-31.038600000000002</v>
          </cell>
          <cell r="J278">
            <v>19991030</v>
          </cell>
          <cell r="K278" t="str">
            <v>1241506009</v>
          </cell>
          <cell r="L278" t="str">
            <v>6210401019</v>
          </cell>
          <cell r="M278" t="str">
            <v>9200000007</v>
          </cell>
        </row>
        <row r="279">
          <cell r="A279" t="str">
            <v>P023</v>
          </cell>
          <cell r="B279">
            <v>3102010002</v>
          </cell>
          <cell r="C279" t="str">
            <v>FOSFATO MONOAMONICO</v>
          </cell>
          <cell r="D279" t="str">
            <v>B1</v>
          </cell>
          <cell r="E279">
            <v>238</v>
          </cell>
          <cell r="F279">
            <v>7</v>
          </cell>
          <cell r="G279">
            <v>310.2</v>
          </cell>
          <cell r="H279">
            <v>-5</v>
          </cell>
          <cell r="I279">
            <v>-1551</v>
          </cell>
          <cell r="J279">
            <v>19991030</v>
          </cell>
          <cell r="K279" t="str">
            <v>1140305002</v>
          </cell>
          <cell r="L279" t="str">
            <v>6210401005</v>
          </cell>
          <cell r="M279" t="str">
            <v>9100000005</v>
          </cell>
        </row>
        <row r="280">
          <cell r="A280" t="str">
            <v>P023</v>
          </cell>
          <cell r="B280">
            <v>3102010002</v>
          </cell>
          <cell r="C280" t="str">
            <v>FOSFATO MONOAMONICO</v>
          </cell>
          <cell r="D280" t="str">
            <v>B1</v>
          </cell>
          <cell r="E280">
            <v>239</v>
          </cell>
          <cell r="F280">
            <v>8</v>
          </cell>
          <cell r="G280">
            <v>310.2</v>
          </cell>
          <cell r="H280">
            <v>-2.75</v>
          </cell>
          <cell r="I280">
            <v>-853.05</v>
          </cell>
          <cell r="J280">
            <v>19991030</v>
          </cell>
          <cell r="K280" t="str">
            <v>1140305002</v>
          </cell>
          <cell r="L280" t="str">
            <v>6210401005</v>
          </cell>
          <cell r="M280" t="str">
            <v>9100000005</v>
          </cell>
        </row>
        <row r="281">
          <cell r="A281" t="str">
            <v>P023</v>
          </cell>
          <cell r="B281">
            <v>3102010002</v>
          </cell>
          <cell r="C281" t="str">
            <v>FOSFATO MONOAMONICO</v>
          </cell>
          <cell r="D281" t="str">
            <v>B1</v>
          </cell>
          <cell r="E281">
            <v>242</v>
          </cell>
          <cell r="F281">
            <v>7</v>
          </cell>
          <cell r="G281">
            <v>310.2</v>
          </cell>
          <cell r="H281">
            <v>-1.35</v>
          </cell>
          <cell r="I281">
            <v>-418.77000000000004</v>
          </cell>
          <cell r="J281">
            <v>19991030</v>
          </cell>
          <cell r="K281" t="str">
            <v>1140305002</v>
          </cell>
          <cell r="L281" t="str">
            <v>6210401005</v>
          </cell>
          <cell r="M281" t="str">
            <v>9100000005</v>
          </cell>
        </row>
        <row r="282">
          <cell r="A282" t="str">
            <v>P023</v>
          </cell>
          <cell r="B282">
            <v>3102010002</v>
          </cell>
          <cell r="C282" t="str">
            <v>FOSFATO MONOAMONICO</v>
          </cell>
          <cell r="D282" t="str">
            <v>B1</v>
          </cell>
          <cell r="E282">
            <v>243</v>
          </cell>
          <cell r="F282">
            <v>7</v>
          </cell>
          <cell r="G282">
            <v>310.2</v>
          </cell>
          <cell r="H282">
            <v>-1.6</v>
          </cell>
          <cell r="I282">
            <v>-496.32</v>
          </cell>
          <cell r="J282">
            <v>19991030</v>
          </cell>
          <cell r="K282" t="str">
            <v>1140305002</v>
          </cell>
          <cell r="L282" t="str">
            <v>6210401005</v>
          </cell>
          <cell r="M282" t="str">
            <v>9100000005</v>
          </cell>
        </row>
        <row r="283">
          <cell r="A283" t="str">
            <v>P023</v>
          </cell>
          <cell r="B283">
            <v>3102010002</v>
          </cell>
          <cell r="C283" t="str">
            <v>FOSFATO MONOAMONICO</v>
          </cell>
          <cell r="D283" t="str">
            <v>B1</v>
          </cell>
          <cell r="E283">
            <v>244</v>
          </cell>
          <cell r="F283">
            <v>7</v>
          </cell>
          <cell r="G283">
            <v>310.2</v>
          </cell>
          <cell r="H283">
            <v>-1.6</v>
          </cell>
          <cell r="I283">
            <v>-496.32</v>
          </cell>
          <cell r="J283">
            <v>19991030</v>
          </cell>
          <cell r="K283" t="str">
            <v>1140305002</v>
          </cell>
          <cell r="L283" t="str">
            <v>6210401005</v>
          </cell>
          <cell r="M283" t="str">
            <v>9100000005</v>
          </cell>
        </row>
        <row r="284">
          <cell r="A284" t="str">
            <v>P023</v>
          </cell>
          <cell r="B284">
            <v>3102010002</v>
          </cell>
          <cell r="C284" t="str">
            <v>FOSFATO MONOAMONICO</v>
          </cell>
          <cell r="D284" t="str">
            <v>B1</v>
          </cell>
          <cell r="E284">
            <v>245</v>
          </cell>
          <cell r="F284">
            <v>6</v>
          </cell>
          <cell r="G284">
            <v>310.2</v>
          </cell>
          <cell r="H284">
            <v>-1.7</v>
          </cell>
          <cell r="I284">
            <v>-527.33999999999992</v>
          </cell>
          <cell r="J284">
            <v>19991030</v>
          </cell>
          <cell r="K284" t="str">
            <v>1140305002</v>
          </cell>
          <cell r="L284" t="str">
            <v>6210401005</v>
          </cell>
          <cell r="M284" t="str">
            <v>9100000005</v>
          </cell>
        </row>
        <row r="285">
          <cell r="A285" t="str">
            <v>P023</v>
          </cell>
          <cell r="B285">
            <v>3102010002</v>
          </cell>
          <cell r="C285" t="str">
            <v>FOSFATO MONOAMONICO</v>
          </cell>
          <cell r="D285" t="str">
            <v>B1</v>
          </cell>
          <cell r="E285">
            <v>246</v>
          </cell>
          <cell r="F285">
            <v>6</v>
          </cell>
          <cell r="G285">
            <v>310.2</v>
          </cell>
          <cell r="H285">
            <v>-1.24</v>
          </cell>
          <cell r="I285">
            <v>-384.64799999999997</v>
          </cell>
          <cell r="J285">
            <v>19991030</v>
          </cell>
          <cell r="K285" t="str">
            <v>1140305002</v>
          </cell>
          <cell r="L285" t="str">
            <v>6210401005</v>
          </cell>
          <cell r="M285" t="str">
            <v>9100000005</v>
          </cell>
        </row>
        <row r="286">
          <cell r="A286" t="str">
            <v>P014</v>
          </cell>
          <cell r="B286">
            <v>3102010009</v>
          </cell>
          <cell r="C286" t="str">
            <v>UREA GRANULADA</v>
          </cell>
          <cell r="D286" t="str">
            <v>S1</v>
          </cell>
          <cell r="E286">
            <v>304</v>
          </cell>
          <cell r="F286">
            <v>2</v>
          </cell>
          <cell r="G286">
            <v>201.95</v>
          </cell>
          <cell r="H286">
            <v>-8.25</v>
          </cell>
          <cell r="I286">
            <v>-1666.0874999999999</v>
          </cell>
          <cell r="J286">
            <v>19991031</v>
          </cell>
          <cell r="K286" t="str">
            <v>1140305002</v>
          </cell>
          <cell r="L286" t="str">
            <v>6210401005</v>
          </cell>
          <cell r="M286" t="str">
            <v>9100000005</v>
          </cell>
        </row>
        <row r="287">
          <cell r="A287" t="str">
            <v>P014</v>
          </cell>
          <cell r="B287">
            <v>3102010009</v>
          </cell>
          <cell r="C287" t="str">
            <v>UREA GRANULADA</v>
          </cell>
          <cell r="D287" t="str">
            <v>S1</v>
          </cell>
          <cell r="E287">
            <v>305</v>
          </cell>
          <cell r="F287">
            <v>1</v>
          </cell>
          <cell r="G287">
            <v>201.95</v>
          </cell>
          <cell r="H287">
            <v>-5.95</v>
          </cell>
          <cell r="I287">
            <v>-1201.6025</v>
          </cell>
          <cell r="J287">
            <v>19991031</v>
          </cell>
          <cell r="K287" t="str">
            <v>1140305002</v>
          </cell>
          <cell r="L287" t="str">
            <v>6210401005</v>
          </cell>
          <cell r="M287" t="str">
            <v>9100000005</v>
          </cell>
        </row>
        <row r="288">
          <cell r="A288" t="str">
            <v>P014</v>
          </cell>
          <cell r="B288">
            <v>3102010009</v>
          </cell>
          <cell r="C288" t="str">
            <v>UREA GRANULADA</v>
          </cell>
          <cell r="D288" t="str">
            <v>S1</v>
          </cell>
          <cell r="E288">
            <v>306</v>
          </cell>
          <cell r="F288">
            <v>1</v>
          </cell>
          <cell r="G288">
            <v>201.95</v>
          </cell>
          <cell r="H288">
            <v>-16.8</v>
          </cell>
          <cell r="I288">
            <v>-3392.7599999999998</v>
          </cell>
          <cell r="J288">
            <v>19991031</v>
          </cell>
          <cell r="K288" t="str">
            <v>1140305002</v>
          </cell>
          <cell r="L288" t="str">
            <v>6210401005</v>
          </cell>
          <cell r="M288" t="str">
            <v>9100000005</v>
          </cell>
        </row>
        <row r="289">
          <cell r="A289" t="str">
            <v>P014</v>
          </cell>
          <cell r="B289">
            <v>3102010009</v>
          </cell>
          <cell r="C289" t="str">
            <v>UREA GRANULADA</v>
          </cell>
          <cell r="D289" t="str">
            <v>S1</v>
          </cell>
          <cell r="E289">
            <v>307</v>
          </cell>
          <cell r="F289">
            <v>1</v>
          </cell>
          <cell r="G289">
            <v>201.95</v>
          </cell>
          <cell r="H289">
            <v>-12.7</v>
          </cell>
          <cell r="I289">
            <v>-2564.7649999999999</v>
          </cell>
          <cell r="J289">
            <v>19991031</v>
          </cell>
          <cell r="K289" t="str">
            <v>1140305002</v>
          </cell>
          <cell r="L289" t="str">
            <v>6210401005</v>
          </cell>
          <cell r="M289" t="str">
            <v>9100000005</v>
          </cell>
        </row>
        <row r="290">
          <cell r="A290" t="str">
            <v>TA25</v>
          </cell>
          <cell r="B290">
            <v>3102010009</v>
          </cell>
          <cell r="C290" t="str">
            <v>UREA GRANULADA</v>
          </cell>
          <cell r="D290" t="str">
            <v>65</v>
          </cell>
          <cell r="E290">
            <v>870</v>
          </cell>
          <cell r="F290">
            <v>2</v>
          </cell>
          <cell r="G290">
            <v>195.7</v>
          </cell>
          <cell r="H290">
            <v>-5.0549999999999997</v>
          </cell>
          <cell r="I290">
            <v>-989.26349999999991</v>
          </cell>
          <cell r="J290">
            <v>19991031</v>
          </cell>
          <cell r="K290" t="str">
            <v>1140305002</v>
          </cell>
          <cell r="L290" t="str">
            <v>6210401005</v>
          </cell>
        </row>
        <row r="291">
          <cell r="A291" t="str">
            <v>MF23</v>
          </cell>
          <cell r="B291">
            <v>3102010010</v>
          </cell>
          <cell r="C291" t="str">
            <v>UREA PERLADA</v>
          </cell>
          <cell r="D291" t="str">
            <v>61</v>
          </cell>
          <cell r="E291">
            <v>636</v>
          </cell>
          <cell r="F291">
            <v>1</v>
          </cell>
          <cell r="G291">
            <v>343.2</v>
          </cell>
          <cell r="H291">
            <v>-81.138999999999996</v>
          </cell>
          <cell r="I291">
            <v>-27846.904799999997</v>
          </cell>
          <cell r="J291">
            <v>19991031</v>
          </cell>
          <cell r="K291" t="str">
            <v>1140301002</v>
          </cell>
          <cell r="L291" t="str">
            <v>6210401001</v>
          </cell>
        </row>
        <row r="292">
          <cell r="A292" t="str">
            <v>TG18</v>
          </cell>
          <cell r="B292">
            <v>3102010010</v>
          </cell>
          <cell r="C292" t="str">
            <v>UREA PERLADA</v>
          </cell>
          <cell r="D292" t="str">
            <v>61</v>
          </cell>
          <cell r="E292">
            <v>634</v>
          </cell>
          <cell r="F292">
            <v>1</v>
          </cell>
          <cell r="G292">
            <v>169</v>
          </cell>
          <cell r="H292">
            <v>-27.4</v>
          </cell>
          <cell r="I292">
            <v>-4630.5999999999995</v>
          </cell>
          <cell r="J292">
            <v>19991031</v>
          </cell>
          <cell r="K292" t="str">
            <v>1140301002</v>
          </cell>
          <cell r="L292" t="str">
            <v>6210401001</v>
          </cell>
        </row>
        <row r="293">
          <cell r="A293" t="str">
            <v>TG29</v>
          </cell>
          <cell r="B293">
            <v>3102010010</v>
          </cell>
          <cell r="C293" t="str">
            <v>UREA PERLADA</v>
          </cell>
          <cell r="D293" t="str">
            <v>61</v>
          </cell>
          <cell r="E293">
            <v>605</v>
          </cell>
          <cell r="F293">
            <v>1</v>
          </cell>
          <cell r="G293">
            <v>169</v>
          </cell>
          <cell r="H293">
            <v>-15.7</v>
          </cell>
          <cell r="I293">
            <v>-2653.2999999999997</v>
          </cell>
          <cell r="J293">
            <v>19991007</v>
          </cell>
          <cell r="K293" t="str">
            <v>1140301002</v>
          </cell>
          <cell r="L293" t="str">
            <v>6210401001</v>
          </cell>
        </row>
        <row r="294">
          <cell r="A294" t="str">
            <v>TG30</v>
          </cell>
          <cell r="B294">
            <v>3102010010</v>
          </cell>
          <cell r="C294" t="str">
            <v>UREA PERLADA</v>
          </cell>
          <cell r="D294" t="str">
            <v>61</v>
          </cell>
          <cell r="E294">
            <v>607</v>
          </cell>
          <cell r="F294">
            <v>1</v>
          </cell>
          <cell r="G294">
            <v>169</v>
          </cell>
          <cell r="H294">
            <v>-20.440000000000001</v>
          </cell>
          <cell r="I294">
            <v>-3454.36</v>
          </cell>
          <cell r="J294">
            <v>19991007</v>
          </cell>
          <cell r="K294" t="str">
            <v>1140301002</v>
          </cell>
          <cell r="L294" t="str">
            <v>6210401001</v>
          </cell>
        </row>
        <row r="295">
          <cell r="A295" t="str">
            <v>TG30</v>
          </cell>
          <cell r="B295">
            <v>3102010010</v>
          </cell>
          <cell r="C295" t="str">
            <v>UREA PERLADA</v>
          </cell>
          <cell r="D295" t="str">
            <v>61</v>
          </cell>
          <cell r="E295">
            <v>631</v>
          </cell>
          <cell r="F295">
            <v>2</v>
          </cell>
          <cell r="G295">
            <v>169</v>
          </cell>
          <cell r="H295">
            <v>-4.6100000000000003</v>
          </cell>
          <cell r="I295">
            <v>-779.09</v>
          </cell>
          <cell r="J295">
            <v>19991031</v>
          </cell>
          <cell r="K295" t="str">
            <v>1140301002</v>
          </cell>
          <cell r="L295" t="str">
            <v>6210401001</v>
          </cell>
        </row>
        <row r="296">
          <cell r="A296" t="str">
            <v>EA01</v>
          </cell>
          <cell r="B296">
            <v>3102010010</v>
          </cell>
          <cell r="C296" t="str">
            <v>UREA PERLADA</v>
          </cell>
          <cell r="D296" t="str">
            <v>65</v>
          </cell>
          <cell r="E296">
            <v>918</v>
          </cell>
          <cell r="F296">
            <v>2</v>
          </cell>
          <cell r="G296">
            <v>169</v>
          </cell>
          <cell r="H296">
            <v>-13.89</v>
          </cell>
          <cell r="I296">
            <v>-2347.4100000000003</v>
          </cell>
          <cell r="J296">
            <v>19991031</v>
          </cell>
          <cell r="K296" t="str">
            <v>1140305002</v>
          </cell>
          <cell r="L296" t="str">
            <v>6210401005</v>
          </cell>
        </row>
        <row r="297">
          <cell r="A297" t="str">
            <v>P014</v>
          </cell>
          <cell r="B297">
            <v>3102010010</v>
          </cell>
          <cell r="C297" t="str">
            <v>UREA PERLADA</v>
          </cell>
          <cell r="D297" t="str">
            <v>S1</v>
          </cell>
          <cell r="E297">
            <v>304</v>
          </cell>
          <cell r="F297">
            <v>3</v>
          </cell>
          <cell r="G297">
            <v>177</v>
          </cell>
          <cell r="H297">
            <v>-2.25</v>
          </cell>
          <cell r="I297">
            <v>-398.25</v>
          </cell>
          <cell r="J297">
            <v>19991031</v>
          </cell>
          <cell r="K297" t="str">
            <v>1140305002</v>
          </cell>
          <cell r="L297" t="str">
            <v>6210401005</v>
          </cell>
          <cell r="M297" t="str">
            <v>9100000005</v>
          </cell>
        </row>
        <row r="298">
          <cell r="A298" t="str">
            <v>P023</v>
          </cell>
          <cell r="B298">
            <v>3102010010</v>
          </cell>
          <cell r="C298" t="str">
            <v>UREA PERLADA</v>
          </cell>
          <cell r="D298" t="str">
            <v>B1</v>
          </cell>
          <cell r="E298">
            <v>238</v>
          </cell>
          <cell r="F298">
            <v>6</v>
          </cell>
          <cell r="G298">
            <v>228.64599999999999</v>
          </cell>
          <cell r="H298">
            <v>-9.5</v>
          </cell>
          <cell r="I298">
            <v>-2172.1369999999997</v>
          </cell>
          <cell r="J298">
            <v>19991030</v>
          </cell>
          <cell r="K298" t="str">
            <v>1140305002</v>
          </cell>
          <cell r="L298" t="str">
            <v>6210401005</v>
          </cell>
          <cell r="M298" t="str">
            <v>9100000005</v>
          </cell>
        </row>
        <row r="299">
          <cell r="A299" t="str">
            <v>P023</v>
          </cell>
          <cell r="B299">
            <v>3102010010</v>
          </cell>
          <cell r="C299" t="str">
            <v>UREA PERLADA</v>
          </cell>
          <cell r="D299" t="str">
            <v>B1</v>
          </cell>
          <cell r="E299">
            <v>239</v>
          </cell>
          <cell r="F299">
            <v>7</v>
          </cell>
          <cell r="G299">
            <v>228.64599999999999</v>
          </cell>
          <cell r="H299">
            <v>-5.7</v>
          </cell>
          <cell r="I299">
            <v>-1303.2821999999999</v>
          </cell>
          <cell r="J299">
            <v>19991030</v>
          </cell>
          <cell r="K299" t="str">
            <v>1140305002</v>
          </cell>
          <cell r="L299" t="str">
            <v>6210401005</v>
          </cell>
          <cell r="M299" t="str">
            <v>9100000005</v>
          </cell>
        </row>
        <row r="300">
          <cell r="A300" t="str">
            <v>P023</v>
          </cell>
          <cell r="B300">
            <v>3102010010</v>
          </cell>
          <cell r="C300" t="str">
            <v>UREA PERLADA</v>
          </cell>
          <cell r="D300" t="str">
            <v>B1</v>
          </cell>
          <cell r="E300">
            <v>242</v>
          </cell>
          <cell r="F300">
            <v>6</v>
          </cell>
          <cell r="G300">
            <v>228.64599999999999</v>
          </cell>
          <cell r="H300">
            <v>-2.4300000000000002</v>
          </cell>
          <cell r="I300">
            <v>-555.60978</v>
          </cell>
          <cell r="J300">
            <v>19991030</v>
          </cell>
          <cell r="K300" t="str">
            <v>1140305002</v>
          </cell>
          <cell r="L300" t="str">
            <v>6210401005</v>
          </cell>
          <cell r="M300" t="str">
            <v>9100000005</v>
          </cell>
        </row>
        <row r="301">
          <cell r="A301" t="str">
            <v>P023</v>
          </cell>
          <cell r="B301">
            <v>3102010010</v>
          </cell>
          <cell r="C301" t="str">
            <v>UREA PERLADA</v>
          </cell>
          <cell r="D301" t="str">
            <v>B1</v>
          </cell>
          <cell r="E301">
            <v>243</v>
          </cell>
          <cell r="F301">
            <v>6</v>
          </cell>
          <cell r="G301">
            <v>228.64599999999999</v>
          </cell>
          <cell r="H301">
            <v>-2.87</v>
          </cell>
          <cell r="I301">
            <v>-656.21402</v>
          </cell>
          <cell r="J301">
            <v>19991030</v>
          </cell>
          <cell r="K301" t="str">
            <v>1140305002</v>
          </cell>
          <cell r="L301" t="str">
            <v>6210401005</v>
          </cell>
          <cell r="M301" t="str">
            <v>9100000005</v>
          </cell>
        </row>
        <row r="302">
          <cell r="A302" t="str">
            <v>P023</v>
          </cell>
          <cell r="B302">
            <v>3102010010</v>
          </cell>
          <cell r="C302" t="str">
            <v>UREA PERLADA</v>
          </cell>
          <cell r="D302" t="str">
            <v>B1</v>
          </cell>
          <cell r="E302">
            <v>244</v>
          </cell>
          <cell r="F302">
            <v>5</v>
          </cell>
          <cell r="G302">
            <v>228.64599999999999</v>
          </cell>
          <cell r="H302">
            <v>-13.9</v>
          </cell>
          <cell r="I302">
            <v>-3178.1794</v>
          </cell>
          <cell r="J302">
            <v>19991030</v>
          </cell>
          <cell r="K302" t="str">
            <v>1140305002</v>
          </cell>
          <cell r="L302" t="str">
            <v>6210401005</v>
          </cell>
          <cell r="M302" t="str">
            <v>9100000005</v>
          </cell>
        </row>
        <row r="303">
          <cell r="A303" t="str">
            <v>P023</v>
          </cell>
          <cell r="B303">
            <v>3102010010</v>
          </cell>
          <cell r="C303" t="str">
            <v>UREA PERLADA</v>
          </cell>
          <cell r="D303" t="str">
            <v>B1</v>
          </cell>
          <cell r="E303">
            <v>245</v>
          </cell>
          <cell r="F303">
            <v>5</v>
          </cell>
          <cell r="G303">
            <v>228.64599999999999</v>
          </cell>
          <cell r="H303">
            <v>-2.7</v>
          </cell>
          <cell r="I303">
            <v>-617.3442</v>
          </cell>
          <cell r="J303">
            <v>19991030</v>
          </cell>
          <cell r="K303" t="str">
            <v>1140305002</v>
          </cell>
          <cell r="L303" t="str">
            <v>6210401005</v>
          </cell>
          <cell r="M303" t="str">
            <v>9100000005</v>
          </cell>
        </row>
        <row r="304">
          <cell r="A304" t="str">
            <v>P023</v>
          </cell>
          <cell r="B304">
            <v>3102010010</v>
          </cell>
          <cell r="C304" t="str">
            <v>UREA PERLADA</v>
          </cell>
          <cell r="D304" t="str">
            <v>B1</v>
          </cell>
          <cell r="E304">
            <v>246</v>
          </cell>
          <cell r="F304">
            <v>5</v>
          </cell>
          <cell r="G304">
            <v>228.64599999999999</v>
          </cell>
          <cell r="H304">
            <v>-2.5</v>
          </cell>
          <cell r="I304">
            <v>-571.61500000000001</v>
          </cell>
          <cell r="J304">
            <v>19991030</v>
          </cell>
          <cell r="K304" t="str">
            <v>1140305002</v>
          </cell>
          <cell r="L304" t="str">
            <v>6210401005</v>
          </cell>
          <cell r="M304" t="str">
            <v>9100000005</v>
          </cell>
        </row>
        <row r="305">
          <cell r="A305" t="str">
            <v>P023</v>
          </cell>
          <cell r="B305">
            <v>3102010010</v>
          </cell>
          <cell r="C305" t="str">
            <v>UREA PERLADA</v>
          </cell>
          <cell r="D305" t="str">
            <v>B1</v>
          </cell>
          <cell r="E305">
            <v>247</v>
          </cell>
          <cell r="F305">
            <v>5</v>
          </cell>
          <cell r="G305">
            <v>228.64599999999999</v>
          </cell>
          <cell r="H305">
            <v>-1.74</v>
          </cell>
          <cell r="I305">
            <v>-397.84403999999995</v>
          </cell>
          <cell r="J305">
            <v>19991030</v>
          </cell>
          <cell r="K305" t="str">
            <v>1140305002</v>
          </cell>
          <cell r="L305" t="str">
            <v>6210401005</v>
          </cell>
          <cell r="M305" t="str">
            <v>9100000005</v>
          </cell>
        </row>
        <row r="306">
          <cell r="A306" t="str">
            <v>P023</v>
          </cell>
          <cell r="B306">
            <v>3102010010</v>
          </cell>
          <cell r="C306" t="str">
            <v>UREA PERLADA</v>
          </cell>
          <cell r="D306" t="str">
            <v>B1</v>
          </cell>
          <cell r="E306">
            <v>248</v>
          </cell>
          <cell r="F306">
            <v>5</v>
          </cell>
          <cell r="G306">
            <v>228.64599999999999</v>
          </cell>
          <cell r="H306">
            <v>-1</v>
          </cell>
          <cell r="I306">
            <v>-228.64599999999999</v>
          </cell>
          <cell r="J306">
            <v>19991030</v>
          </cell>
          <cell r="K306" t="str">
            <v>1140305002</v>
          </cell>
          <cell r="L306" t="str">
            <v>6210401005</v>
          </cell>
          <cell r="M306" t="str">
            <v>9100000005</v>
          </cell>
        </row>
        <row r="307">
          <cell r="A307" t="str">
            <v>TA27</v>
          </cell>
          <cell r="B307">
            <v>3102010010</v>
          </cell>
          <cell r="C307" t="str">
            <v>UREA PERLADA</v>
          </cell>
          <cell r="D307" t="str">
            <v>65</v>
          </cell>
          <cell r="E307">
            <v>878</v>
          </cell>
          <cell r="F307">
            <v>1</v>
          </cell>
          <cell r="G307">
            <v>169</v>
          </cell>
          <cell r="H307">
            <v>-2.0750000000000002</v>
          </cell>
          <cell r="I307">
            <v>-350.67500000000001</v>
          </cell>
          <cell r="J307">
            <v>19991031</v>
          </cell>
          <cell r="K307" t="str">
            <v>1140305002</v>
          </cell>
          <cell r="L307" t="str">
            <v>6210401005</v>
          </cell>
        </row>
        <row r="308">
          <cell r="A308" t="str">
            <v>P009</v>
          </cell>
          <cell r="B308">
            <v>3102010010</v>
          </cell>
          <cell r="C308" t="str">
            <v>UREA PERLADA</v>
          </cell>
          <cell r="D308" t="str">
            <v>O1</v>
          </cell>
          <cell r="E308">
            <v>105</v>
          </cell>
          <cell r="F308">
            <v>2</v>
          </cell>
          <cell r="G308">
            <v>178</v>
          </cell>
          <cell r="H308">
            <v>-0.3</v>
          </cell>
          <cell r="I308">
            <v>-53.4</v>
          </cell>
          <cell r="J308">
            <v>19991004</v>
          </cell>
          <cell r="K308" t="str">
            <v>5110201016</v>
          </cell>
          <cell r="L308" t="str">
            <v>6210401019</v>
          </cell>
          <cell r="M308" t="str">
            <v>9200000002</v>
          </cell>
        </row>
        <row r="309">
          <cell r="A309" t="str">
            <v>P009</v>
          </cell>
          <cell r="B309">
            <v>3102010010</v>
          </cell>
          <cell r="C309" t="str">
            <v>UREA PERLADA</v>
          </cell>
          <cell r="D309" t="str">
            <v>O1</v>
          </cell>
          <cell r="E309">
            <v>107</v>
          </cell>
          <cell r="F309">
            <v>2</v>
          </cell>
          <cell r="G309">
            <v>178</v>
          </cell>
          <cell r="H309">
            <v>-0.14000000000000001</v>
          </cell>
          <cell r="I309">
            <v>-24.92</v>
          </cell>
          <cell r="J309">
            <v>19991011</v>
          </cell>
          <cell r="K309" t="str">
            <v>5110201016</v>
          </cell>
          <cell r="L309" t="str">
            <v>6210401019</v>
          </cell>
          <cell r="M309" t="str">
            <v>9200000002</v>
          </cell>
        </row>
        <row r="310">
          <cell r="A310" t="str">
            <v>P009</v>
          </cell>
          <cell r="B310">
            <v>3102010010</v>
          </cell>
          <cell r="C310" t="str">
            <v>UREA PERLADA</v>
          </cell>
          <cell r="D310" t="str">
            <v>O1</v>
          </cell>
          <cell r="E310">
            <v>109</v>
          </cell>
          <cell r="F310">
            <v>2</v>
          </cell>
          <cell r="G310">
            <v>178</v>
          </cell>
          <cell r="H310">
            <v>-0.4</v>
          </cell>
          <cell r="I310">
            <v>-71.2</v>
          </cell>
          <cell r="J310">
            <v>19991018</v>
          </cell>
          <cell r="K310" t="str">
            <v>5110201016</v>
          </cell>
          <cell r="L310" t="str">
            <v>6210401019</v>
          </cell>
          <cell r="M310" t="str">
            <v>9200000002</v>
          </cell>
        </row>
        <row r="311">
          <cell r="A311" t="str">
            <v>P009</v>
          </cell>
          <cell r="B311">
            <v>3102010010</v>
          </cell>
          <cell r="C311" t="str">
            <v>UREA PERLADA</v>
          </cell>
          <cell r="D311" t="str">
            <v>O1</v>
          </cell>
          <cell r="E311">
            <v>111</v>
          </cell>
          <cell r="F311">
            <v>2</v>
          </cell>
          <cell r="G311">
            <v>178</v>
          </cell>
          <cell r="H311">
            <v>-0.4</v>
          </cell>
          <cell r="I311">
            <v>-71.2</v>
          </cell>
          <cell r="J311">
            <v>19991026</v>
          </cell>
          <cell r="K311" t="str">
            <v>5110201016</v>
          </cell>
          <cell r="L311" t="str">
            <v>6210401019</v>
          </cell>
          <cell r="M311" t="str">
            <v>9200000002</v>
          </cell>
        </row>
        <row r="312">
          <cell r="A312" t="str">
            <v>P014</v>
          </cell>
          <cell r="B312">
            <v>3102010018</v>
          </cell>
          <cell r="C312" t="str">
            <v>COMPUESTO N.P.K</v>
          </cell>
          <cell r="D312" t="str">
            <v>S1</v>
          </cell>
          <cell r="E312">
            <v>310</v>
          </cell>
          <cell r="F312">
            <v>1</v>
          </cell>
          <cell r="G312">
            <v>315</v>
          </cell>
          <cell r="H312">
            <v>-2.5</v>
          </cell>
          <cell r="I312">
            <v>-787.5</v>
          </cell>
          <cell r="J312">
            <v>19991031</v>
          </cell>
          <cell r="K312" t="str">
            <v>1140305002</v>
          </cell>
          <cell r="L312" t="str">
            <v>6210401005</v>
          </cell>
          <cell r="M312" t="str">
            <v>9100000005</v>
          </cell>
        </row>
        <row r="313">
          <cell r="A313" t="str">
            <v>P014</v>
          </cell>
          <cell r="B313">
            <v>3102010018</v>
          </cell>
          <cell r="C313" t="str">
            <v>COMPUESTO N.P.K</v>
          </cell>
          <cell r="D313" t="str">
            <v>S1</v>
          </cell>
          <cell r="E313">
            <v>311</v>
          </cell>
          <cell r="F313">
            <v>1</v>
          </cell>
          <cell r="G313">
            <v>315</v>
          </cell>
          <cell r="H313">
            <v>-6.1</v>
          </cell>
          <cell r="I313">
            <v>-1921.5</v>
          </cell>
          <cell r="J313">
            <v>19991031</v>
          </cell>
          <cell r="K313" t="str">
            <v>1140305002</v>
          </cell>
          <cell r="L313" t="str">
            <v>6210401005</v>
          </cell>
          <cell r="M313" t="str">
            <v>9100000005</v>
          </cell>
        </row>
        <row r="314">
          <cell r="A314" t="str">
            <v>P014</v>
          </cell>
          <cell r="B314">
            <v>3102010018</v>
          </cell>
          <cell r="C314" t="str">
            <v>COMPUESTO N.P.K</v>
          </cell>
          <cell r="D314" t="str">
            <v>S1</v>
          </cell>
          <cell r="E314">
            <v>312</v>
          </cell>
          <cell r="F314">
            <v>1</v>
          </cell>
          <cell r="G314">
            <v>315</v>
          </cell>
          <cell r="H314">
            <v>-1.5</v>
          </cell>
          <cell r="I314">
            <v>-472.5</v>
          </cell>
          <cell r="J314">
            <v>19991031</v>
          </cell>
          <cell r="K314" t="str">
            <v>1140305002</v>
          </cell>
          <cell r="L314" t="str">
            <v>6210401005</v>
          </cell>
          <cell r="M314" t="str">
            <v>9100000005</v>
          </cell>
        </row>
        <row r="315">
          <cell r="A315" t="str">
            <v>MF39</v>
          </cell>
          <cell r="B315">
            <v>3103010001</v>
          </cell>
          <cell r="C315" t="str">
            <v>2,4 D 80%</v>
          </cell>
          <cell r="D315" t="str">
            <v>63</v>
          </cell>
          <cell r="E315">
            <v>634</v>
          </cell>
          <cell r="F315">
            <v>1</v>
          </cell>
          <cell r="G315">
            <v>2.4</v>
          </cell>
          <cell r="H315">
            <v>-25.2</v>
          </cell>
          <cell r="I315">
            <v>-60.48</v>
          </cell>
          <cell r="J315">
            <v>19991031</v>
          </cell>
          <cell r="K315" t="str">
            <v>1140303003</v>
          </cell>
          <cell r="L315" t="str">
            <v>6210402003</v>
          </cell>
        </row>
        <row r="316">
          <cell r="A316" t="str">
            <v>MF34</v>
          </cell>
          <cell r="B316">
            <v>3103010001</v>
          </cell>
          <cell r="C316" t="str">
            <v>2,4 D 80%</v>
          </cell>
          <cell r="D316" t="str">
            <v>65</v>
          </cell>
          <cell r="E316">
            <v>936</v>
          </cell>
          <cell r="F316">
            <v>1</v>
          </cell>
          <cell r="G316">
            <v>2.4</v>
          </cell>
          <cell r="H316">
            <v>-15.55</v>
          </cell>
          <cell r="I316">
            <v>-37.32</v>
          </cell>
          <cell r="J316">
            <v>19991031</v>
          </cell>
          <cell r="K316" t="str">
            <v>1140305003</v>
          </cell>
          <cell r="L316" t="str">
            <v>6210402005</v>
          </cell>
        </row>
        <row r="317">
          <cell r="A317" t="str">
            <v>MF39</v>
          </cell>
          <cell r="B317">
            <v>3103010001</v>
          </cell>
          <cell r="C317" t="str">
            <v>2,4 D 80%</v>
          </cell>
          <cell r="D317" t="str">
            <v>65</v>
          </cell>
          <cell r="E317">
            <v>926</v>
          </cell>
          <cell r="F317">
            <v>1</v>
          </cell>
          <cell r="G317">
            <v>2.4</v>
          </cell>
          <cell r="H317">
            <v>-249.59</v>
          </cell>
          <cell r="I317">
            <v>-599.01599999999996</v>
          </cell>
          <cell r="J317">
            <v>19991031</v>
          </cell>
          <cell r="K317" t="str">
            <v>1140305003</v>
          </cell>
          <cell r="L317" t="str">
            <v>6210402005</v>
          </cell>
        </row>
        <row r="318">
          <cell r="A318" t="str">
            <v>EA01</v>
          </cell>
          <cell r="B318">
            <v>3103010001</v>
          </cell>
          <cell r="C318" t="str">
            <v>2,4 D 80%</v>
          </cell>
          <cell r="D318" t="str">
            <v>66</v>
          </cell>
          <cell r="E318">
            <v>867</v>
          </cell>
          <cell r="F318">
            <v>1</v>
          </cell>
          <cell r="G318">
            <v>3.11</v>
          </cell>
          <cell r="H318">
            <v>-45.6</v>
          </cell>
          <cell r="I318">
            <v>-141.816</v>
          </cell>
          <cell r="J318">
            <v>19991031</v>
          </cell>
          <cell r="K318" t="str">
            <v>1140306003</v>
          </cell>
          <cell r="L318" t="str">
            <v>6210402006</v>
          </cell>
        </row>
        <row r="319">
          <cell r="A319" t="str">
            <v>MF34</v>
          </cell>
          <cell r="B319">
            <v>3103010001</v>
          </cell>
          <cell r="C319" t="str">
            <v>2,4 D 80%</v>
          </cell>
          <cell r="D319" t="str">
            <v>66</v>
          </cell>
          <cell r="E319">
            <v>872</v>
          </cell>
          <cell r="F319">
            <v>1</v>
          </cell>
          <cell r="G319">
            <v>2.4</v>
          </cell>
          <cell r="H319">
            <v>-66.45</v>
          </cell>
          <cell r="I319">
            <v>-159.47999999999999</v>
          </cell>
          <cell r="J319">
            <v>19991031</v>
          </cell>
          <cell r="K319" t="str">
            <v>1140306003</v>
          </cell>
          <cell r="L319" t="str">
            <v>6210402006</v>
          </cell>
        </row>
        <row r="320">
          <cell r="A320" t="str">
            <v>TL08</v>
          </cell>
          <cell r="B320">
            <v>3103010001</v>
          </cell>
          <cell r="C320" t="str">
            <v>2,4 D 80%</v>
          </cell>
          <cell r="D320" t="str">
            <v>66</v>
          </cell>
          <cell r="E320">
            <v>851</v>
          </cell>
          <cell r="F320">
            <v>2</v>
          </cell>
          <cell r="G320">
            <v>2.4</v>
          </cell>
          <cell r="H320">
            <v>-44</v>
          </cell>
          <cell r="I320">
            <v>-105.6</v>
          </cell>
          <cell r="J320">
            <v>19991031</v>
          </cell>
          <cell r="K320" t="str">
            <v>1140306003</v>
          </cell>
          <cell r="L320" t="str">
            <v>6210402006</v>
          </cell>
        </row>
        <row r="321">
          <cell r="A321" t="str">
            <v>P014</v>
          </cell>
          <cell r="B321">
            <v>3103010003</v>
          </cell>
          <cell r="C321" t="str">
            <v>2.4-D</v>
          </cell>
          <cell r="D321" t="str">
            <v>S1</v>
          </cell>
          <cell r="E321">
            <v>289</v>
          </cell>
          <cell r="F321">
            <v>1</v>
          </cell>
          <cell r="G321">
            <v>3.1</v>
          </cell>
          <cell r="H321">
            <v>-105</v>
          </cell>
          <cell r="I321">
            <v>-325.5</v>
          </cell>
          <cell r="J321">
            <v>19991031</v>
          </cell>
          <cell r="K321" t="str">
            <v>1140303003</v>
          </cell>
          <cell r="L321" t="str">
            <v>6210402003</v>
          </cell>
          <cell r="M321" t="str">
            <v>9100000003</v>
          </cell>
        </row>
        <row r="322">
          <cell r="A322" t="str">
            <v>P014</v>
          </cell>
          <cell r="B322">
            <v>3103010003</v>
          </cell>
          <cell r="C322" t="str">
            <v>2.4-D</v>
          </cell>
          <cell r="D322" t="str">
            <v>S1</v>
          </cell>
          <cell r="E322">
            <v>290</v>
          </cell>
          <cell r="F322">
            <v>1</v>
          </cell>
          <cell r="G322">
            <v>3.1</v>
          </cell>
          <cell r="H322">
            <v>-105</v>
          </cell>
          <cell r="I322">
            <v>-325.5</v>
          </cell>
          <cell r="J322">
            <v>19991031</v>
          </cell>
          <cell r="K322" t="str">
            <v>1140303003</v>
          </cell>
          <cell r="L322" t="str">
            <v>6210402003</v>
          </cell>
          <cell r="M322" t="str">
            <v>9100000003</v>
          </cell>
        </row>
        <row r="323">
          <cell r="A323" t="str">
            <v>TL04</v>
          </cell>
          <cell r="B323">
            <v>3103010003</v>
          </cell>
          <cell r="C323" t="str">
            <v>2.4-D</v>
          </cell>
          <cell r="D323" t="str">
            <v>63</v>
          </cell>
          <cell r="E323">
            <v>622</v>
          </cell>
          <cell r="F323">
            <v>2</v>
          </cell>
          <cell r="G323">
            <v>3.1</v>
          </cell>
          <cell r="H323">
            <v>-49</v>
          </cell>
          <cell r="I323">
            <v>-151.9</v>
          </cell>
          <cell r="J323">
            <v>19991031</v>
          </cell>
          <cell r="K323" t="str">
            <v>1140303003</v>
          </cell>
          <cell r="L323" t="str">
            <v>6210402003</v>
          </cell>
        </row>
        <row r="324">
          <cell r="A324" t="str">
            <v>TO00</v>
          </cell>
          <cell r="B324">
            <v>3103010003</v>
          </cell>
          <cell r="C324" t="str">
            <v>2.4-D</v>
          </cell>
          <cell r="D324" t="str">
            <v>S1</v>
          </cell>
          <cell r="E324">
            <v>340</v>
          </cell>
          <cell r="F324">
            <v>2</v>
          </cell>
          <cell r="G324">
            <v>3.5</v>
          </cell>
          <cell r="H324">
            <v>-40</v>
          </cell>
          <cell r="I324">
            <v>-140</v>
          </cell>
          <cell r="J324">
            <v>19991031</v>
          </cell>
          <cell r="K324" t="str">
            <v>1140303003</v>
          </cell>
          <cell r="L324" t="str">
            <v>6210402003</v>
          </cell>
          <cell r="M324" t="str">
            <v>9100000003</v>
          </cell>
        </row>
        <row r="325">
          <cell r="A325" t="str">
            <v>TZ02</v>
          </cell>
          <cell r="B325">
            <v>3103010003</v>
          </cell>
          <cell r="C325" t="str">
            <v>2.4-D</v>
          </cell>
          <cell r="D325" t="str">
            <v>63</v>
          </cell>
          <cell r="E325">
            <v>610</v>
          </cell>
          <cell r="F325">
            <v>1</v>
          </cell>
          <cell r="G325">
            <v>3.1</v>
          </cell>
          <cell r="H325">
            <v>-16</v>
          </cell>
          <cell r="I325">
            <v>-49.6</v>
          </cell>
          <cell r="J325">
            <v>19991031</v>
          </cell>
          <cell r="K325" t="str">
            <v>1140303003</v>
          </cell>
          <cell r="L325" t="str">
            <v>6210402003</v>
          </cell>
        </row>
        <row r="326">
          <cell r="A326" t="str">
            <v>EA01</v>
          </cell>
          <cell r="B326">
            <v>3103010003</v>
          </cell>
          <cell r="C326" t="str">
            <v>2.4-D</v>
          </cell>
          <cell r="D326" t="str">
            <v>65</v>
          </cell>
          <cell r="E326">
            <v>917</v>
          </cell>
          <cell r="F326">
            <v>1</v>
          </cell>
          <cell r="G326">
            <v>3.6</v>
          </cell>
          <cell r="H326">
            <v>-19</v>
          </cell>
          <cell r="I326">
            <v>-68.400000000000006</v>
          </cell>
          <cell r="J326">
            <v>19991031</v>
          </cell>
          <cell r="K326" t="str">
            <v>1140305003</v>
          </cell>
          <cell r="L326" t="str">
            <v>6210402005</v>
          </cell>
        </row>
        <row r="327">
          <cell r="A327" t="str">
            <v>EA02</v>
          </cell>
          <cell r="B327">
            <v>3103010003</v>
          </cell>
          <cell r="C327" t="str">
            <v>2.4-D</v>
          </cell>
          <cell r="D327" t="str">
            <v>65</v>
          </cell>
          <cell r="E327">
            <v>905</v>
          </cell>
          <cell r="F327">
            <v>1</v>
          </cell>
          <cell r="G327">
            <v>3.1</v>
          </cell>
          <cell r="H327">
            <v>-16</v>
          </cell>
          <cell r="I327">
            <v>-49.6</v>
          </cell>
          <cell r="J327">
            <v>19991031</v>
          </cell>
          <cell r="K327" t="str">
            <v>1140305003</v>
          </cell>
          <cell r="L327" t="str">
            <v>6210402005</v>
          </cell>
        </row>
        <row r="328">
          <cell r="A328" t="str">
            <v>EA03</v>
          </cell>
          <cell r="B328">
            <v>3103010003</v>
          </cell>
          <cell r="C328" t="str">
            <v>2.4-D</v>
          </cell>
          <cell r="D328" t="str">
            <v>65</v>
          </cell>
          <cell r="E328">
            <v>903</v>
          </cell>
          <cell r="F328">
            <v>1</v>
          </cell>
          <cell r="G328">
            <v>3.5</v>
          </cell>
          <cell r="H328">
            <v>-98</v>
          </cell>
          <cell r="I328">
            <v>-343</v>
          </cell>
          <cell r="J328">
            <v>19991031</v>
          </cell>
          <cell r="K328" t="str">
            <v>1140305003</v>
          </cell>
          <cell r="L328" t="str">
            <v>6210402005</v>
          </cell>
        </row>
        <row r="329">
          <cell r="A329" t="str">
            <v>EA03</v>
          </cell>
          <cell r="B329">
            <v>3103010003</v>
          </cell>
          <cell r="C329" t="str">
            <v>2.4-D</v>
          </cell>
          <cell r="D329" t="str">
            <v>65</v>
          </cell>
          <cell r="E329">
            <v>906</v>
          </cell>
          <cell r="F329">
            <v>1</v>
          </cell>
          <cell r="G329">
            <v>3.5</v>
          </cell>
          <cell r="H329">
            <v>-13</v>
          </cell>
          <cell r="I329">
            <v>-45.5</v>
          </cell>
          <cell r="J329">
            <v>19991031</v>
          </cell>
          <cell r="K329" t="str">
            <v>1140305003</v>
          </cell>
          <cell r="L329" t="str">
            <v>6210402005</v>
          </cell>
        </row>
        <row r="330">
          <cell r="A330" t="str">
            <v>MF28</v>
          </cell>
          <cell r="B330">
            <v>3103010003</v>
          </cell>
          <cell r="C330" t="str">
            <v>2.4-D</v>
          </cell>
          <cell r="D330" t="str">
            <v>65</v>
          </cell>
          <cell r="E330">
            <v>934</v>
          </cell>
          <cell r="F330">
            <v>1</v>
          </cell>
          <cell r="G330">
            <v>3.1</v>
          </cell>
          <cell r="H330">
            <v>-9</v>
          </cell>
          <cell r="I330">
            <v>-27.900000000000002</v>
          </cell>
          <cell r="J330">
            <v>19991031</v>
          </cell>
          <cell r="K330" t="str">
            <v>1140305003</v>
          </cell>
          <cell r="L330" t="str">
            <v>6210402005</v>
          </cell>
        </row>
        <row r="331">
          <cell r="A331" t="str">
            <v>P014</v>
          </cell>
          <cell r="B331">
            <v>3103010003</v>
          </cell>
          <cell r="C331" t="str">
            <v>2.4-D</v>
          </cell>
          <cell r="D331" t="str">
            <v>S1</v>
          </cell>
          <cell r="E331">
            <v>291</v>
          </cell>
          <cell r="F331">
            <v>1</v>
          </cell>
          <cell r="G331">
            <v>3.1</v>
          </cell>
          <cell r="H331">
            <v>-20</v>
          </cell>
          <cell r="I331">
            <v>-62</v>
          </cell>
          <cell r="J331">
            <v>19991031</v>
          </cell>
          <cell r="K331" t="str">
            <v>1140305003</v>
          </cell>
          <cell r="L331" t="str">
            <v>6210402005</v>
          </cell>
          <cell r="M331" t="str">
            <v>9100000005</v>
          </cell>
        </row>
        <row r="332">
          <cell r="A332" t="str">
            <v>TA25</v>
          </cell>
          <cell r="B332">
            <v>3103010003</v>
          </cell>
          <cell r="C332" t="str">
            <v>2.4-D</v>
          </cell>
          <cell r="D332" t="str">
            <v>65</v>
          </cell>
          <cell r="E332">
            <v>871</v>
          </cell>
          <cell r="F332">
            <v>1</v>
          </cell>
          <cell r="G332">
            <v>3.1</v>
          </cell>
          <cell r="H332">
            <v>-20</v>
          </cell>
          <cell r="I332">
            <v>-62</v>
          </cell>
          <cell r="J332">
            <v>19991031</v>
          </cell>
          <cell r="K332" t="str">
            <v>1140305003</v>
          </cell>
          <cell r="L332" t="str">
            <v>6210402005</v>
          </cell>
        </row>
        <row r="333">
          <cell r="A333" t="str">
            <v>TA30</v>
          </cell>
          <cell r="B333">
            <v>3103010003</v>
          </cell>
          <cell r="C333" t="str">
            <v>2.4-D</v>
          </cell>
          <cell r="D333" t="str">
            <v>65</v>
          </cell>
          <cell r="E333">
            <v>884</v>
          </cell>
          <cell r="F333">
            <v>1</v>
          </cell>
          <cell r="G333">
            <v>3.1</v>
          </cell>
          <cell r="H333">
            <v>-70</v>
          </cell>
          <cell r="I333">
            <v>-217</v>
          </cell>
          <cell r="J333">
            <v>19991031</v>
          </cell>
          <cell r="K333" t="str">
            <v>1140305003</v>
          </cell>
          <cell r="L333" t="str">
            <v>6210402005</v>
          </cell>
        </row>
        <row r="334">
          <cell r="A334" t="str">
            <v>TL04</v>
          </cell>
          <cell r="B334">
            <v>3103010003</v>
          </cell>
          <cell r="C334" t="str">
            <v>2.4-D</v>
          </cell>
          <cell r="D334" t="str">
            <v>65</v>
          </cell>
          <cell r="E334">
            <v>899</v>
          </cell>
          <cell r="F334">
            <v>4</v>
          </cell>
          <cell r="G334">
            <v>3.1</v>
          </cell>
          <cell r="H334">
            <v>-14</v>
          </cell>
          <cell r="I334">
            <v>-43.4</v>
          </cell>
          <cell r="J334">
            <v>19991031</v>
          </cell>
          <cell r="K334" t="str">
            <v>1140305003</v>
          </cell>
          <cell r="L334" t="str">
            <v>6210402005</v>
          </cell>
        </row>
        <row r="335">
          <cell r="A335" t="str">
            <v>TL05</v>
          </cell>
          <cell r="B335">
            <v>3103010003</v>
          </cell>
          <cell r="C335" t="str">
            <v>2.4-D</v>
          </cell>
          <cell r="D335" t="str">
            <v>65</v>
          </cell>
          <cell r="E335">
            <v>891</v>
          </cell>
          <cell r="F335">
            <v>1</v>
          </cell>
          <cell r="G335">
            <v>3.1</v>
          </cell>
          <cell r="H335">
            <v>-29</v>
          </cell>
          <cell r="I335">
            <v>-89.9</v>
          </cell>
          <cell r="J335">
            <v>19991031</v>
          </cell>
          <cell r="K335" t="str">
            <v>1140305003</v>
          </cell>
          <cell r="L335" t="str">
            <v>6210402005</v>
          </cell>
        </row>
        <row r="336">
          <cell r="A336" t="str">
            <v>TO03</v>
          </cell>
          <cell r="B336">
            <v>3103010003</v>
          </cell>
          <cell r="C336" t="str">
            <v>2.4-D</v>
          </cell>
          <cell r="D336" t="str">
            <v>S1</v>
          </cell>
          <cell r="E336">
            <v>330</v>
          </cell>
          <cell r="F336">
            <v>2</v>
          </cell>
          <cell r="G336">
            <v>3.1</v>
          </cell>
          <cell r="H336">
            <v>-10</v>
          </cell>
          <cell r="I336">
            <v>-31</v>
          </cell>
          <cell r="J336">
            <v>19991031</v>
          </cell>
          <cell r="K336" t="str">
            <v>1140305003</v>
          </cell>
          <cell r="L336" t="str">
            <v>6210402005</v>
          </cell>
          <cell r="M336" t="str">
            <v>9100000005</v>
          </cell>
        </row>
        <row r="337">
          <cell r="A337" t="str">
            <v>EA02</v>
          </cell>
          <cell r="B337">
            <v>3103010003</v>
          </cell>
          <cell r="C337" t="str">
            <v>2.4-D</v>
          </cell>
          <cell r="D337" t="str">
            <v>66</v>
          </cell>
          <cell r="E337">
            <v>860</v>
          </cell>
          <cell r="F337">
            <v>1</v>
          </cell>
          <cell r="G337">
            <v>3.1</v>
          </cell>
          <cell r="H337">
            <v>-62</v>
          </cell>
          <cell r="I337">
            <v>-192.20000000000002</v>
          </cell>
          <cell r="J337">
            <v>19991031</v>
          </cell>
          <cell r="K337" t="str">
            <v>1140306003</v>
          </cell>
          <cell r="L337" t="str">
            <v>6210402006</v>
          </cell>
        </row>
        <row r="338">
          <cell r="A338" t="str">
            <v>EA03</v>
          </cell>
          <cell r="B338">
            <v>3103010003</v>
          </cell>
          <cell r="C338" t="str">
            <v>2.4-D</v>
          </cell>
          <cell r="D338" t="str">
            <v>66</v>
          </cell>
          <cell r="E338">
            <v>854</v>
          </cell>
          <cell r="F338">
            <v>1</v>
          </cell>
          <cell r="G338">
            <v>3.5</v>
          </cell>
          <cell r="H338">
            <v>-51</v>
          </cell>
          <cell r="I338">
            <v>-178.5</v>
          </cell>
          <cell r="J338">
            <v>19991031</v>
          </cell>
          <cell r="K338" t="str">
            <v>1140306003</v>
          </cell>
          <cell r="L338" t="str">
            <v>6210402006</v>
          </cell>
        </row>
        <row r="339">
          <cell r="A339" t="str">
            <v>MF28</v>
          </cell>
          <cell r="B339">
            <v>3103010003</v>
          </cell>
          <cell r="C339" t="str">
            <v>2.4-D</v>
          </cell>
          <cell r="D339" t="str">
            <v>66</v>
          </cell>
          <cell r="E339">
            <v>871</v>
          </cell>
          <cell r="F339">
            <v>1</v>
          </cell>
          <cell r="G339">
            <v>3.1</v>
          </cell>
          <cell r="H339">
            <v>-26.41</v>
          </cell>
          <cell r="I339">
            <v>-81.871000000000009</v>
          </cell>
          <cell r="J339">
            <v>19991031</v>
          </cell>
          <cell r="K339" t="str">
            <v>1140306003</v>
          </cell>
          <cell r="L339" t="str">
            <v>6210402006</v>
          </cell>
        </row>
        <row r="340">
          <cell r="A340" t="str">
            <v>MF36</v>
          </cell>
          <cell r="B340">
            <v>3103010003</v>
          </cell>
          <cell r="C340" t="str">
            <v>2.4-D</v>
          </cell>
          <cell r="D340" t="str">
            <v>66</v>
          </cell>
          <cell r="E340">
            <v>870</v>
          </cell>
          <cell r="F340">
            <v>1</v>
          </cell>
          <cell r="G340">
            <v>3.1</v>
          </cell>
          <cell r="H340">
            <v>-42</v>
          </cell>
          <cell r="I340">
            <v>-130.20000000000002</v>
          </cell>
          <cell r="J340">
            <v>19991031</v>
          </cell>
          <cell r="K340" t="str">
            <v>1140306003</v>
          </cell>
          <cell r="L340" t="str">
            <v>6210402006</v>
          </cell>
        </row>
        <row r="341">
          <cell r="A341" t="str">
            <v>MF37</v>
          </cell>
          <cell r="B341">
            <v>3103010003</v>
          </cell>
          <cell r="C341" t="str">
            <v>2.4-D</v>
          </cell>
          <cell r="D341" t="str">
            <v>66</v>
          </cell>
          <cell r="E341">
            <v>873</v>
          </cell>
          <cell r="F341">
            <v>1</v>
          </cell>
          <cell r="G341">
            <v>3.5</v>
          </cell>
          <cell r="H341">
            <v>-45</v>
          </cell>
          <cell r="I341">
            <v>-157.5</v>
          </cell>
          <cell r="J341">
            <v>19991031</v>
          </cell>
          <cell r="K341" t="str">
            <v>1140306003</v>
          </cell>
          <cell r="L341" t="str">
            <v>6210402006</v>
          </cell>
        </row>
        <row r="342">
          <cell r="A342" t="str">
            <v>P003</v>
          </cell>
          <cell r="B342">
            <v>3103010003</v>
          </cell>
          <cell r="C342" t="str">
            <v>2.4-D</v>
          </cell>
          <cell r="D342" t="str">
            <v>Q1</v>
          </cell>
          <cell r="E342">
            <v>173</v>
          </cell>
          <cell r="F342">
            <v>2</v>
          </cell>
          <cell r="G342">
            <v>3.1</v>
          </cell>
          <cell r="H342">
            <v>-15</v>
          </cell>
          <cell r="I342">
            <v>-46.5</v>
          </cell>
          <cell r="J342">
            <v>19991031</v>
          </cell>
          <cell r="K342" t="str">
            <v>1140306003</v>
          </cell>
          <cell r="L342" t="str">
            <v>6210402006</v>
          </cell>
          <cell r="M342" t="str">
            <v>9100000008</v>
          </cell>
        </row>
        <row r="343">
          <cell r="A343" t="str">
            <v>P012</v>
          </cell>
          <cell r="B343">
            <v>3103010003</v>
          </cell>
          <cell r="C343" t="str">
            <v>2.4-D</v>
          </cell>
          <cell r="D343" t="str">
            <v>N1</v>
          </cell>
          <cell r="E343">
            <v>325</v>
          </cell>
          <cell r="F343">
            <v>1</v>
          </cell>
          <cell r="G343">
            <v>3.1</v>
          </cell>
          <cell r="H343">
            <v>-45</v>
          </cell>
          <cell r="I343">
            <v>-139.5</v>
          </cell>
          <cell r="J343">
            <v>19991031</v>
          </cell>
          <cell r="K343" t="str">
            <v>1140306003</v>
          </cell>
          <cell r="L343" t="str">
            <v>6210402006</v>
          </cell>
          <cell r="M343" t="str">
            <v>9100000008</v>
          </cell>
        </row>
        <row r="344">
          <cell r="A344" t="str">
            <v>P023</v>
          </cell>
          <cell r="B344">
            <v>3103010003</v>
          </cell>
          <cell r="C344" t="str">
            <v>2.4-D</v>
          </cell>
          <cell r="D344" t="str">
            <v>B1</v>
          </cell>
          <cell r="E344">
            <v>265</v>
          </cell>
          <cell r="F344">
            <v>1</v>
          </cell>
          <cell r="G344">
            <v>3.1</v>
          </cell>
          <cell r="H344">
            <v>-27</v>
          </cell>
          <cell r="I344">
            <v>-83.7</v>
          </cell>
          <cell r="J344">
            <v>19991030</v>
          </cell>
          <cell r="K344" t="str">
            <v>1140306003</v>
          </cell>
          <cell r="L344" t="str">
            <v>6210402006</v>
          </cell>
          <cell r="M344" t="str">
            <v>9100000008</v>
          </cell>
        </row>
        <row r="345">
          <cell r="A345" t="str">
            <v>S001</v>
          </cell>
          <cell r="B345">
            <v>3103010003</v>
          </cell>
          <cell r="C345" t="str">
            <v>2.4-D</v>
          </cell>
          <cell r="D345" t="str">
            <v>66</v>
          </cell>
          <cell r="E345">
            <v>868</v>
          </cell>
          <cell r="F345">
            <v>2</v>
          </cell>
          <cell r="G345">
            <v>3.5</v>
          </cell>
          <cell r="H345">
            <v>-33</v>
          </cell>
          <cell r="I345">
            <v>-115.5</v>
          </cell>
          <cell r="J345">
            <v>19991031</v>
          </cell>
          <cell r="K345" t="str">
            <v>1140306003</v>
          </cell>
          <cell r="L345" t="str">
            <v>6210402006</v>
          </cell>
        </row>
        <row r="346">
          <cell r="A346" t="str">
            <v>S002</v>
          </cell>
          <cell r="B346">
            <v>3103010003</v>
          </cell>
          <cell r="C346" t="str">
            <v>2.4-D</v>
          </cell>
          <cell r="D346" t="str">
            <v>66</v>
          </cell>
          <cell r="E346">
            <v>869</v>
          </cell>
          <cell r="F346">
            <v>2</v>
          </cell>
          <cell r="G346">
            <v>3.5</v>
          </cell>
          <cell r="H346">
            <v>-130</v>
          </cell>
          <cell r="I346">
            <v>-455</v>
          </cell>
          <cell r="J346">
            <v>19991031</v>
          </cell>
          <cell r="K346" t="str">
            <v>1140306003</v>
          </cell>
          <cell r="L346" t="str">
            <v>6210402006</v>
          </cell>
        </row>
        <row r="347">
          <cell r="A347" t="str">
            <v>TE02</v>
          </cell>
          <cell r="B347">
            <v>3103010003</v>
          </cell>
          <cell r="C347" t="str">
            <v>2.4-D</v>
          </cell>
          <cell r="D347" t="str">
            <v>Q1</v>
          </cell>
          <cell r="E347">
            <v>175</v>
          </cell>
          <cell r="F347">
            <v>1</v>
          </cell>
          <cell r="G347">
            <v>3.1</v>
          </cell>
          <cell r="H347">
            <v>-10</v>
          </cell>
          <cell r="I347">
            <v>-31</v>
          </cell>
          <cell r="J347">
            <v>19991031</v>
          </cell>
          <cell r="K347" t="str">
            <v>1140306003</v>
          </cell>
          <cell r="L347" t="str">
            <v>6210402006</v>
          </cell>
          <cell r="M347" t="str">
            <v>9100000008</v>
          </cell>
        </row>
        <row r="348">
          <cell r="A348" t="str">
            <v>TL04</v>
          </cell>
          <cell r="B348">
            <v>3103010003</v>
          </cell>
          <cell r="C348" t="str">
            <v>2.4-D</v>
          </cell>
          <cell r="D348" t="str">
            <v>66</v>
          </cell>
          <cell r="E348">
            <v>853</v>
          </cell>
          <cell r="F348">
            <v>2</v>
          </cell>
          <cell r="G348">
            <v>3.1</v>
          </cell>
          <cell r="H348">
            <v>-57</v>
          </cell>
          <cell r="I348">
            <v>-176.70000000000002</v>
          </cell>
          <cell r="J348">
            <v>19991031</v>
          </cell>
          <cell r="K348" t="str">
            <v>1140306003</v>
          </cell>
          <cell r="L348" t="str">
            <v>6210402006</v>
          </cell>
        </row>
        <row r="349">
          <cell r="A349" t="str">
            <v>TL05</v>
          </cell>
          <cell r="B349">
            <v>3103010003</v>
          </cell>
          <cell r="C349" t="str">
            <v>2.4-D</v>
          </cell>
          <cell r="D349" t="str">
            <v>66</v>
          </cell>
          <cell r="E349">
            <v>850</v>
          </cell>
          <cell r="F349">
            <v>1</v>
          </cell>
          <cell r="G349">
            <v>3.1</v>
          </cell>
          <cell r="H349">
            <v>-38</v>
          </cell>
          <cell r="I349">
            <v>-117.8</v>
          </cell>
          <cell r="J349">
            <v>19991031</v>
          </cell>
          <cell r="K349" t="str">
            <v>1140306003</v>
          </cell>
          <cell r="L349" t="str">
            <v>6210402006</v>
          </cell>
        </row>
        <row r="350">
          <cell r="A350" t="str">
            <v>TO03</v>
          </cell>
          <cell r="B350">
            <v>3103010003</v>
          </cell>
          <cell r="C350" t="str">
            <v>2.4-D</v>
          </cell>
          <cell r="D350" t="str">
            <v>S1</v>
          </cell>
          <cell r="E350">
            <v>328</v>
          </cell>
          <cell r="F350">
            <v>2</v>
          </cell>
          <cell r="G350">
            <v>3.1</v>
          </cell>
          <cell r="H350">
            <v>-10</v>
          </cell>
          <cell r="I350">
            <v>-31</v>
          </cell>
          <cell r="J350">
            <v>19991031</v>
          </cell>
          <cell r="K350" t="str">
            <v>1140306003</v>
          </cell>
          <cell r="L350" t="str">
            <v>6210402006</v>
          </cell>
          <cell r="M350" t="str">
            <v>9100000008</v>
          </cell>
        </row>
        <row r="351">
          <cell r="A351" t="str">
            <v>TO12</v>
          </cell>
          <cell r="B351">
            <v>3103010003</v>
          </cell>
          <cell r="C351" t="str">
            <v>2.4-D</v>
          </cell>
          <cell r="D351" t="str">
            <v>S1</v>
          </cell>
          <cell r="E351">
            <v>336</v>
          </cell>
          <cell r="F351">
            <v>1</v>
          </cell>
          <cell r="G351">
            <v>3.1</v>
          </cell>
          <cell r="H351">
            <v>-80</v>
          </cell>
          <cell r="I351">
            <v>-248</v>
          </cell>
          <cell r="J351">
            <v>19991031</v>
          </cell>
          <cell r="K351" t="str">
            <v>1140306003</v>
          </cell>
          <cell r="L351" t="str">
            <v>6210402006</v>
          </cell>
          <cell r="M351" t="str">
            <v>9100000008</v>
          </cell>
        </row>
        <row r="352">
          <cell r="A352" t="str">
            <v>P003</v>
          </cell>
          <cell r="B352">
            <v>3103010003</v>
          </cell>
          <cell r="C352" t="str">
            <v>2.4-D</v>
          </cell>
          <cell r="D352" t="str">
            <v>Q1</v>
          </cell>
          <cell r="E352">
            <v>171</v>
          </cell>
          <cell r="F352">
            <v>1</v>
          </cell>
          <cell r="G352">
            <v>3.1</v>
          </cell>
          <cell r="H352">
            <v>-11</v>
          </cell>
          <cell r="I352">
            <v>-34.1</v>
          </cell>
          <cell r="J352">
            <v>19991031</v>
          </cell>
          <cell r="K352" t="str">
            <v>1140335003</v>
          </cell>
          <cell r="L352" t="str">
            <v>6210402015</v>
          </cell>
          <cell r="M352" t="str">
            <v>9100000015</v>
          </cell>
        </row>
        <row r="353">
          <cell r="A353" t="str">
            <v>P003</v>
          </cell>
          <cell r="B353">
            <v>3103010003</v>
          </cell>
          <cell r="C353" t="str">
            <v>2.4-D</v>
          </cell>
          <cell r="D353" t="str">
            <v>Q1</v>
          </cell>
          <cell r="E353">
            <v>174</v>
          </cell>
          <cell r="F353">
            <v>2</v>
          </cell>
          <cell r="G353">
            <v>3.1</v>
          </cell>
          <cell r="H353">
            <v>-40</v>
          </cell>
          <cell r="I353">
            <v>-124</v>
          </cell>
          <cell r="J353">
            <v>19991031</v>
          </cell>
          <cell r="K353" t="str">
            <v>1140335003</v>
          </cell>
          <cell r="L353" t="str">
            <v>6210402015</v>
          </cell>
          <cell r="M353" t="str">
            <v>9100000015</v>
          </cell>
        </row>
        <row r="354">
          <cell r="A354" t="str">
            <v>P001</v>
          </cell>
          <cell r="B354">
            <v>3103010003</v>
          </cell>
          <cell r="C354" t="str">
            <v>2.4-D</v>
          </cell>
          <cell r="D354" t="str">
            <v>L1</v>
          </cell>
          <cell r="E354">
            <v>259</v>
          </cell>
          <cell r="F354">
            <v>1</v>
          </cell>
          <cell r="G354">
            <v>3.1</v>
          </cell>
          <cell r="H354">
            <v>-5</v>
          </cell>
          <cell r="I354">
            <v>-15.5</v>
          </cell>
          <cell r="J354">
            <v>19991030</v>
          </cell>
          <cell r="K354" t="str">
            <v>1241506009</v>
          </cell>
          <cell r="L354" t="str">
            <v>6210402019</v>
          </cell>
          <cell r="M354" t="str">
            <v>9200000007</v>
          </cell>
        </row>
        <row r="355">
          <cell r="A355" t="str">
            <v>P001</v>
          </cell>
          <cell r="B355">
            <v>3103010004</v>
          </cell>
          <cell r="C355" t="str">
            <v>2.4-DB</v>
          </cell>
          <cell r="D355" t="str">
            <v>L1</v>
          </cell>
          <cell r="E355">
            <v>257</v>
          </cell>
          <cell r="F355">
            <v>2</v>
          </cell>
          <cell r="G355">
            <v>6.72</v>
          </cell>
          <cell r="H355">
            <v>-25</v>
          </cell>
          <cell r="I355">
            <v>-168</v>
          </cell>
          <cell r="J355">
            <v>19991028</v>
          </cell>
          <cell r="K355" t="str">
            <v>1241506009</v>
          </cell>
          <cell r="L355" t="str">
            <v>6210402019</v>
          </cell>
          <cell r="M355" t="str">
            <v>9200000007</v>
          </cell>
        </row>
        <row r="356">
          <cell r="A356" t="str">
            <v>P005</v>
          </cell>
          <cell r="B356">
            <v>3103010004</v>
          </cell>
          <cell r="C356" t="str">
            <v>2.4-DB</v>
          </cell>
          <cell r="D356" t="str">
            <v>H1</v>
          </cell>
          <cell r="E356">
            <v>203</v>
          </cell>
          <cell r="F356">
            <v>1</v>
          </cell>
          <cell r="G356">
            <v>6.72</v>
          </cell>
          <cell r="H356">
            <v>-3</v>
          </cell>
          <cell r="I356">
            <v>-20.16</v>
          </cell>
          <cell r="J356">
            <v>19991028</v>
          </cell>
          <cell r="K356" t="str">
            <v>1241603000</v>
          </cell>
          <cell r="L356" t="str">
            <v>6210402013</v>
          </cell>
          <cell r="M356" t="str">
            <v>9100000016</v>
          </cell>
        </row>
        <row r="357">
          <cell r="A357" t="str">
            <v>P012</v>
          </cell>
          <cell r="B357">
            <v>3103010004</v>
          </cell>
          <cell r="C357" t="str">
            <v>2.4-DB</v>
          </cell>
          <cell r="D357" t="str">
            <v>N1</v>
          </cell>
          <cell r="E357">
            <v>302</v>
          </cell>
          <cell r="F357">
            <v>1</v>
          </cell>
          <cell r="G357">
            <v>6.72</v>
          </cell>
          <cell r="H357">
            <v>-42</v>
          </cell>
          <cell r="I357">
            <v>-282.24</v>
          </cell>
          <cell r="J357">
            <v>19991026</v>
          </cell>
          <cell r="K357" t="str">
            <v>5110201009</v>
          </cell>
          <cell r="L357" t="str">
            <v>6210402013</v>
          </cell>
          <cell r="M357" t="str">
            <v>9100000017</v>
          </cell>
        </row>
        <row r="358">
          <cell r="A358" t="str">
            <v>P012</v>
          </cell>
          <cell r="B358">
            <v>3103010004</v>
          </cell>
          <cell r="C358" t="str">
            <v>2.4-DB</v>
          </cell>
          <cell r="D358" t="str">
            <v>N1</v>
          </cell>
          <cell r="E358">
            <v>303</v>
          </cell>
          <cell r="F358">
            <v>1</v>
          </cell>
          <cell r="G358">
            <v>6.72</v>
          </cell>
          <cell r="H358">
            <v>-10</v>
          </cell>
          <cell r="I358">
            <v>-67.2</v>
          </cell>
          <cell r="J358">
            <v>19991026</v>
          </cell>
          <cell r="K358" t="str">
            <v>5110201009</v>
          </cell>
          <cell r="L358" t="str">
            <v>6210402013</v>
          </cell>
          <cell r="M358" t="str">
            <v>9100000017</v>
          </cell>
        </row>
        <row r="359">
          <cell r="A359" t="str">
            <v>P012</v>
          </cell>
          <cell r="B359">
            <v>3103010004</v>
          </cell>
          <cell r="C359" t="str">
            <v>2.4-DB</v>
          </cell>
          <cell r="D359" t="str">
            <v>N1</v>
          </cell>
          <cell r="E359">
            <v>304</v>
          </cell>
          <cell r="F359">
            <v>1</v>
          </cell>
          <cell r="G359">
            <v>6.72</v>
          </cell>
          <cell r="H359">
            <v>-39</v>
          </cell>
          <cell r="I359">
            <v>-262.08</v>
          </cell>
          <cell r="J359">
            <v>19991026</v>
          </cell>
          <cell r="K359" t="str">
            <v>5110201009</v>
          </cell>
          <cell r="L359" t="str">
            <v>6210402013</v>
          </cell>
          <cell r="M359" t="str">
            <v>9100000017</v>
          </cell>
        </row>
        <row r="360">
          <cell r="A360" t="str">
            <v>P012</v>
          </cell>
          <cell r="B360">
            <v>3103010004</v>
          </cell>
          <cell r="C360" t="str">
            <v>2.4-DB</v>
          </cell>
          <cell r="D360" t="str">
            <v>N1</v>
          </cell>
          <cell r="E360">
            <v>305</v>
          </cell>
          <cell r="F360">
            <v>1</v>
          </cell>
          <cell r="G360">
            <v>6.72</v>
          </cell>
          <cell r="H360">
            <v>-7</v>
          </cell>
          <cell r="I360">
            <v>-47.04</v>
          </cell>
          <cell r="J360">
            <v>19991026</v>
          </cell>
          <cell r="K360" t="str">
            <v>5110201009</v>
          </cell>
          <cell r="L360" t="str">
            <v>6210402013</v>
          </cell>
          <cell r="M360" t="str">
            <v>9100000017</v>
          </cell>
        </row>
        <row r="361">
          <cell r="A361" t="str">
            <v>P014</v>
          </cell>
          <cell r="B361">
            <v>3103010008</v>
          </cell>
          <cell r="C361" t="str">
            <v>ATRAZINA</v>
          </cell>
          <cell r="D361" t="str">
            <v>S1</v>
          </cell>
          <cell r="E361">
            <v>288</v>
          </cell>
          <cell r="F361">
            <v>1</v>
          </cell>
          <cell r="G361">
            <v>2.9544999999999999</v>
          </cell>
          <cell r="H361">
            <v>-140</v>
          </cell>
          <cell r="I361">
            <v>-413.63</v>
          </cell>
          <cell r="J361">
            <v>19991031</v>
          </cell>
          <cell r="K361" t="str">
            <v>1140305003</v>
          </cell>
          <cell r="L361" t="str">
            <v>6210402005</v>
          </cell>
          <cell r="M361" t="str">
            <v>9100000005</v>
          </cell>
        </row>
        <row r="362">
          <cell r="A362" t="str">
            <v>P001</v>
          </cell>
          <cell r="B362">
            <v>3103010008</v>
          </cell>
          <cell r="C362" t="str">
            <v>ATRAZINA</v>
          </cell>
          <cell r="D362" t="str">
            <v>L1</v>
          </cell>
          <cell r="E362">
            <v>250</v>
          </cell>
          <cell r="F362">
            <v>1</v>
          </cell>
          <cell r="G362">
            <v>2.9544999999999999</v>
          </cell>
          <cell r="H362">
            <v>-120</v>
          </cell>
          <cell r="I362">
            <v>-354.53999999999996</v>
          </cell>
          <cell r="J362">
            <v>19991028</v>
          </cell>
          <cell r="K362" t="str">
            <v>1140325003</v>
          </cell>
          <cell r="L362" t="str">
            <v>6210402016</v>
          </cell>
          <cell r="M362" t="str">
            <v>9100000007</v>
          </cell>
        </row>
        <row r="363">
          <cell r="A363" t="str">
            <v>P001</v>
          </cell>
          <cell r="B363">
            <v>3103010008</v>
          </cell>
          <cell r="C363" t="str">
            <v>ATRAZINA</v>
          </cell>
          <cell r="D363" t="str">
            <v>L1</v>
          </cell>
          <cell r="E363">
            <v>251</v>
          </cell>
          <cell r="F363">
            <v>1</v>
          </cell>
          <cell r="G363">
            <v>2.9544999999999999</v>
          </cell>
          <cell r="H363">
            <v>-86</v>
          </cell>
          <cell r="I363">
            <v>-254.08699999999999</v>
          </cell>
          <cell r="J363">
            <v>19991028</v>
          </cell>
          <cell r="K363" t="str">
            <v>1140325003</v>
          </cell>
          <cell r="L363" t="str">
            <v>6210402016</v>
          </cell>
          <cell r="M363" t="str">
            <v>9100000007</v>
          </cell>
        </row>
        <row r="364">
          <cell r="A364" t="str">
            <v>P001</v>
          </cell>
          <cell r="B364">
            <v>3103010008</v>
          </cell>
          <cell r="C364" t="str">
            <v>ATRAZINA</v>
          </cell>
          <cell r="D364" t="str">
            <v>L1</v>
          </cell>
          <cell r="E364">
            <v>253</v>
          </cell>
          <cell r="F364">
            <v>1</v>
          </cell>
          <cell r="G364">
            <v>2.9544999999999999</v>
          </cell>
          <cell r="H364">
            <v>-110</v>
          </cell>
          <cell r="I364">
            <v>-324.995</v>
          </cell>
          <cell r="J364">
            <v>19991028</v>
          </cell>
          <cell r="K364" t="str">
            <v>1140325003</v>
          </cell>
          <cell r="L364" t="str">
            <v>6210402016</v>
          </cell>
          <cell r="M364" t="str">
            <v>9100000007</v>
          </cell>
        </row>
        <row r="365">
          <cell r="A365" t="str">
            <v>P001</v>
          </cell>
          <cell r="B365">
            <v>3103010008</v>
          </cell>
          <cell r="C365" t="str">
            <v>ATRAZINA</v>
          </cell>
          <cell r="D365" t="str">
            <v>L1</v>
          </cell>
          <cell r="E365">
            <v>246</v>
          </cell>
          <cell r="F365">
            <v>2</v>
          </cell>
          <cell r="G365">
            <v>2.9544999999999999</v>
          </cell>
          <cell r="H365">
            <v>-92</v>
          </cell>
          <cell r="I365">
            <v>-271.81399999999996</v>
          </cell>
          <cell r="J365">
            <v>19991001</v>
          </cell>
          <cell r="K365" t="str">
            <v>1140335003</v>
          </cell>
          <cell r="L365" t="str">
            <v>6210402015</v>
          </cell>
          <cell r="M365" t="str">
            <v>9100000015</v>
          </cell>
        </row>
        <row r="366">
          <cell r="A366" t="str">
            <v>P001</v>
          </cell>
          <cell r="B366">
            <v>3103010008</v>
          </cell>
          <cell r="C366" t="str">
            <v>ATRAZINA</v>
          </cell>
          <cell r="D366" t="str">
            <v>L1</v>
          </cell>
          <cell r="E366">
            <v>252</v>
          </cell>
          <cell r="F366">
            <v>1</v>
          </cell>
          <cell r="G366">
            <v>2.9544999999999999</v>
          </cell>
          <cell r="H366">
            <v>-100</v>
          </cell>
          <cell r="I366">
            <v>-295.45</v>
          </cell>
          <cell r="J366">
            <v>19991028</v>
          </cell>
          <cell r="K366" t="str">
            <v>1140335003</v>
          </cell>
          <cell r="L366" t="str">
            <v>6210402015</v>
          </cell>
          <cell r="M366" t="str">
            <v>9100000015</v>
          </cell>
        </row>
        <row r="367">
          <cell r="A367" t="str">
            <v>EA02</v>
          </cell>
          <cell r="B367">
            <v>3103010010</v>
          </cell>
          <cell r="C367" t="str">
            <v>BANVEL</v>
          </cell>
          <cell r="D367" t="str">
            <v>66</v>
          </cell>
          <cell r="E367">
            <v>856</v>
          </cell>
          <cell r="F367">
            <v>1</v>
          </cell>
          <cell r="G367">
            <v>28.5</v>
          </cell>
          <cell r="H367">
            <v>-15</v>
          </cell>
          <cell r="I367">
            <v>-427.5</v>
          </cell>
          <cell r="J367">
            <v>19991031</v>
          </cell>
          <cell r="K367" t="str">
            <v>1140306003</v>
          </cell>
          <cell r="L367" t="str">
            <v>6210402006</v>
          </cell>
        </row>
        <row r="368">
          <cell r="A368" t="str">
            <v>TZ02</v>
          </cell>
          <cell r="B368">
            <v>3103010021</v>
          </cell>
          <cell r="C368" t="str">
            <v>DUAL</v>
          </cell>
          <cell r="D368" t="str">
            <v>65</v>
          </cell>
          <cell r="E368">
            <v>848</v>
          </cell>
          <cell r="F368">
            <v>1</v>
          </cell>
          <cell r="G368">
            <v>7.45</v>
          </cell>
          <cell r="H368">
            <v>-425</v>
          </cell>
          <cell r="I368">
            <v>-3166.25</v>
          </cell>
          <cell r="J368">
            <v>19991031</v>
          </cell>
          <cell r="K368" t="str">
            <v>1140305003</v>
          </cell>
          <cell r="L368" t="str">
            <v>6210402005</v>
          </cell>
        </row>
        <row r="369">
          <cell r="A369" t="str">
            <v>MF29</v>
          </cell>
          <cell r="B369">
            <v>3103010032</v>
          </cell>
          <cell r="C369" t="str">
            <v>HARNES</v>
          </cell>
          <cell r="D369" t="str">
            <v>65</v>
          </cell>
          <cell r="E369">
            <v>928</v>
          </cell>
          <cell r="F369">
            <v>1</v>
          </cell>
          <cell r="G369">
            <v>5.6</v>
          </cell>
          <cell r="H369">
            <v>-560</v>
          </cell>
          <cell r="I369">
            <v>-3136</v>
          </cell>
          <cell r="J369">
            <v>19991031</v>
          </cell>
          <cell r="K369" t="str">
            <v>1140305003</v>
          </cell>
          <cell r="L369" t="str">
            <v>6210402005</v>
          </cell>
        </row>
        <row r="370">
          <cell r="A370" t="str">
            <v>P023</v>
          </cell>
          <cell r="B370">
            <v>3103010041</v>
          </cell>
          <cell r="C370" t="str">
            <v>MISIL I</v>
          </cell>
          <cell r="D370" t="str">
            <v>B1</v>
          </cell>
          <cell r="E370">
            <v>265</v>
          </cell>
          <cell r="F370">
            <v>2</v>
          </cell>
          <cell r="G370">
            <v>34</v>
          </cell>
          <cell r="H370">
            <v>-11</v>
          </cell>
          <cell r="I370">
            <v>-374</v>
          </cell>
          <cell r="J370">
            <v>19991030</v>
          </cell>
          <cell r="K370" t="str">
            <v>1140306003</v>
          </cell>
          <cell r="L370" t="str">
            <v>6210402006</v>
          </cell>
          <cell r="M370" t="str">
            <v>9100000008</v>
          </cell>
        </row>
        <row r="371">
          <cell r="A371" t="str">
            <v>P023</v>
          </cell>
          <cell r="B371">
            <v>3103010041</v>
          </cell>
          <cell r="C371" t="str">
            <v>MISIL I</v>
          </cell>
          <cell r="D371" t="str">
            <v>B1</v>
          </cell>
          <cell r="E371">
            <v>266</v>
          </cell>
          <cell r="F371">
            <v>1</v>
          </cell>
          <cell r="G371">
            <v>34</v>
          </cell>
          <cell r="H371">
            <v>-5</v>
          </cell>
          <cell r="I371">
            <v>-170</v>
          </cell>
          <cell r="J371">
            <v>19991030</v>
          </cell>
          <cell r="K371" t="str">
            <v>1140306003</v>
          </cell>
          <cell r="L371" t="str">
            <v>6210402006</v>
          </cell>
          <cell r="M371" t="str">
            <v>9100000008</v>
          </cell>
        </row>
        <row r="372">
          <cell r="A372" t="str">
            <v>MF28</v>
          </cell>
          <cell r="B372">
            <v>3103010043</v>
          </cell>
          <cell r="C372" t="str">
            <v>NISSHIN</v>
          </cell>
          <cell r="D372" t="str">
            <v>65</v>
          </cell>
          <cell r="E372">
            <v>934</v>
          </cell>
          <cell r="F372">
            <v>4</v>
          </cell>
          <cell r="G372">
            <v>395</v>
          </cell>
          <cell r="H372">
            <v>-3.15</v>
          </cell>
          <cell r="I372">
            <v>-1244.25</v>
          </cell>
          <cell r="J372">
            <v>19991031</v>
          </cell>
          <cell r="K372" t="str">
            <v>1140305003</v>
          </cell>
          <cell r="L372" t="str">
            <v>6210402005</v>
          </cell>
        </row>
        <row r="373">
          <cell r="A373" t="str">
            <v>T008</v>
          </cell>
          <cell r="B373">
            <v>3103010045</v>
          </cell>
          <cell r="C373" t="str">
            <v>PARAQUAT/GRAMOXONE</v>
          </cell>
          <cell r="D373" t="str">
            <v>E1</v>
          </cell>
          <cell r="E373">
            <v>352</v>
          </cell>
          <cell r="F373">
            <v>1</v>
          </cell>
          <cell r="G373">
            <v>4.282</v>
          </cell>
          <cell r="H373">
            <v>-10.8</v>
          </cell>
          <cell r="I373">
            <v>-46.245600000000003</v>
          </cell>
          <cell r="J373">
            <v>19991019</v>
          </cell>
          <cell r="K373" t="str">
            <v>1241603000</v>
          </cell>
          <cell r="L373" t="str">
            <v>6210402013</v>
          </cell>
          <cell r="M373" t="str">
            <v>9100000016</v>
          </cell>
        </row>
        <row r="374">
          <cell r="A374" t="str">
            <v>T008</v>
          </cell>
          <cell r="B374">
            <v>3103010045</v>
          </cell>
          <cell r="C374" t="str">
            <v>PARAQUAT/GRAMOXONE</v>
          </cell>
          <cell r="D374" t="str">
            <v>E1</v>
          </cell>
          <cell r="E374">
            <v>378</v>
          </cell>
          <cell r="F374">
            <v>1</v>
          </cell>
          <cell r="G374">
            <v>4.282</v>
          </cell>
          <cell r="H374">
            <v>-12</v>
          </cell>
          <cell r="I374">
            <v>-51.384</v>
          </cell>
          <cell r="J374">
            <v>19991029</v>
          </cell>
          <cell r="K374" t="str">
            <v>1241603000</v>
          </cell>
          <cell r="L374" t="str">
            <v>6210402013</v>
          </cell>
          <cell r="M374" t="str">
            <v>9100000016</v>
          </cell>
        </row>
        <row r="375">
          <cell r="A375" t="str">
            <v>T008</v>
          </cell>
          <cell r="B375">
            <v>3103010045</v>
          </cell>
          <cell r="C375" t="str">
            <v>PARAQUAT/GRAMOXONE</v>
          </cell>
          <cell r="D375" t="str">
            <v>E1</v>
          </cell>
          <cell r="E375">
            <v>405</v>
          </cell>
          <cell r="F375">
            <v>1</v>
          </cell>
          <cell r="G375">
            <v>4.282</v>
          </cell>
          <cell r="H375">
            <v>-11.4</v>
          </cell>
          <cell r="I375">
            <v>-48.814800000000005</v>
          </cell>
          <cell r="J375">
            <v>19991031</v>
          </cell>
          <cell r="K375" t="str">
            <v>1241603000</v>
          </cell>
          <cell r="L375" t="str">
            <v>6210402013</v>
          </cell>
          <cell r="M375" t="str">
            <v>9100000016</v>
          </cell>
        </row>
        <row r="376">
          <cell r="A376" t="str">
            <v>T008</v>
          </cell>
          <cell r="B376">
            <v>3103010045</v>
          </cell>
          <cell r="C376" t="str">
            <v>PARAQUAT/GRAMOXONE</v>
          </cell>
          <cell r="D376" t="str">
            <v>E1</v>
          </cell>
          <cell r="E376">
            <v>344</v>
          </cell>
          <cell r="F376">
            <v>1</v>
          </cell>
          <cell r="G376">
            <v>4.282</v>
          </cell>
          <cell r="H376">
            <v>-12</v>
          </cell>
          <cell r="I376">
            <v>-51.384</v>
          </cell>
          <cell r="J376">
            <v>19991019</v>
          </cell>
          <cell r="K376" t="str">
            <v>5110201009</v>
          </cell>
          <cell r="L376" t="str">
            <v>6210402013</v>
          </cell>
          <cell r="M376" t="str">
            <v>9100000017</v>
          </cell>
        </row>
        <row r="377">
          <cell r="A377" t="str">
            <v>T008</v>
          </cell>
          <cell r="B377">
            <v>3103010045</v>
          </cell>
          <cell r="C377" t="str">
            <v>PARAQUAT/GRAMOXONE</v>
          </cell>
          <cell r="D377" t="str">
            <v>E1</v>
          </cell>
          <cell r="E377">
            <v>345</v>
          </cell>
          <cell r="F377">
            <v>1</v>
          </cell>
          <cell r="G377">
            <v>4.282</v>
          </cell>
          <cell r="H377">
            <v>-5.0999999999999996</v>
          </cell>
          <cell r="I377">
            <v>-21.838199999999997</v>
          </cell>
          <cell r="J377">
            <v>19991019</v>
          </cell>
          <cell r="K377" t="str">
            <v>5110201009</v>
          </cell>
          <cell r="L377" t="str">
            <v>6210402013</v>
          </cell>
          <cell r="M377" t="str">
            <v>9100000017</v>
          </cell>
        </row>
        <row r="378">
          <cell r="A378" t="str">
            <v>T008</v>
          </cell>
          <cell r="B378">
            <v>3103010045</v>
          </cell>
          <cell r="C378" t="str">
            <v>PARAQUAT/GRAMOXONE</v>
          </cell>
          <cell r="D378" t="str">
            <v>E1</v>
          </cell>
          <cell r="E378">
            <v>346</v>
          </cell>
          <cell r="F378">
            <v>1</v>
          </cell>
          <cell r="G378">
            <v>4.282</v>
          </cell>
          <cell r="H378">
            <v>-10.199999999999999</v>
          </cell>
          <cell r="I378">
            <v>-43.676399999999994</v>
          </cell>
          <cell r="J378">
            <v>19991019</v>
          </cell>
          <cell r="K378" t="str">
            <v>5110201009</v>
          </cell>
          <cell r="L378" t="str">
            <v>6210402013</v>
          </cell>
          <cell r="M378" t="str">
            <v>9100000017</v>
          </cell>
        </row>
        <row r="379">
          <cell r="A379" t="str">
            <v>T008</v>
          </cell>
          <cell r="B379">
            <v>3103010045</v>
          </cell>
          <cell r="C379" t="str">
            <v>PARAQUAT/GRAMOXONE</v>
          </cell>
          <cell r="D379" t="str">
            <v>E1</v>
          </cell>
          <cell r="E379">
            <v>347</v>
          </cell>
          <cell r="F379">
            <v>1</v>
          </cell>
          <cell r="G379">
            <v>4.282</v>
          </cell>
          <cell r="H379">
            <v>-10.199999999999999</v>
          </cell>
          <cell r="I379">
            <v>-43.676399999999994</v>
          </cell>
          <cell r="J379">
            <v>19991019</v>
          </cell>
          <cell r="K379" t="str">
            <v>5110201009</v>
          </cell>
          <cell r="L379" t="str">
            <v>6210402013</v>
          </cell>
          <cell r="M379" t="str">
            <v>9100000017</v>
          </cell>
        </row>
        <row r="380">
          <cell r="A380" t="str">
            <v>T008</v>
          </cell>
          <cell r="B380">
            <v>3103010045</v>
          </cell>
          <cell r="C380" t="str">
            <v>PARAQUAT/GRAMOXONE</v>
          </cell>
          <cell r="D380" t="str">
            <v>E1</v>
          </cell>
          <cell r="E380">
            <v>348</v>
          </cell>
          <cell r="F380">
            <v>1</v>
          </cell>
          <cell r="G380">
            <v>4.282</v>
          </cell>
          <cell r="H380">
            <v>-9.3000000000000007</v>
          </cell>
          <cell r="I380">
            <v>-39.822600000000001</v>
          </cell>
          <cell r="J380">
            <v>19991019</v>
          </cell>
          <cell r="K380" t="str">
            <v>5110201009</v>
          </cell>
          <cell r="L380" t="str">
            <v>6210402013</v>
          </cell>
          <cell r="M380" t="str">
            <v>9100000017</v>
          </cell>
        </row>
        <row r="381">
          <cell r="A381" t="str">
            <v>T008</v>
          </cell>
          <cell r="B381">
            <v>3103010045</v>
          </cell>
          <cell r="C381" t="str">
            <v>PARAQUAT/GRAMOXONE</v>
          </cell>
          <cell r="D381" t="str">
            <v>E1</v>
          </cell>
          <cell r="E381">
            <v>349</v>
          </cell>
          <cell r="F381">
            <v>1</v>
          </cell>
          <cell r="G381">
            <v>4.282</v>
          </cell>
          <cell r="H381">
            <v>-12.3</v>
          </cell>
          <cell r="I381">
            <v>-52.668600000000005</v>
          </cell>
          <cell r="J381">
            <v>19991019</v>
          </cell>
          <cell r="K381" t="str">
            <v>5110201009</v>
          </cell>
          <cell r="L381" t="str">
            <v>6210402013</v>
          </cell>
          <cell r="M381" t="str">
            <v>9100000017</v>
          </cell>
        </row>
        <row r="382">
          <cell r="A382" t="str">
            <v>T008</v>
          </cell>
          <cell r="B382">
            <v>3103010045</v>
          </cell>
          <cell r="C382" t="str">
            <v>PARAQUAT/GRAMOXONE</v>
          </cell>
          <cell r="D382" t="str">
            <v>E1</v>
          </cell>
          <cell r="E382">
            <v>350</v>
          </cell>
          <cell r="F382">
            <v>1</v>
          </cell>
          <cell r="G382">
            <v>4.282</v>
          </cell>
          <cell r="H382">
            <v>-18</v>
          </cell>
          <cell r="I382">
            <v>-77.075999999999993</v>
          </cell>
          <cell r="J382">
            <v>19991019</v>
          </cell>
          <cell r="K382" t="str">
            <v>5110201009</v>
          </cell>
          <cell r="L382" t="str">
            <v>6210402013</v>
          </cell>
          <cell r="M382" t="str">
            <v>9100000017</v>
          </cell>
        </row>
        <row r="383">
          <cell r="A383" t="str">
            <v>T008</v>
          </cell>
          <cell r="B383">
            <v>3103010045</v>
          </cell>
          <cell r="C383" t="str">
            <v>PARAQUAT/GRAMOXONE</v>
          </cell>
          <cell r="D383" t="str">
            <v>E1</v>
          </cell>
          <cell r="E383">
            <v>351</v>
          </cell>
          <cell r="F383">
            <v>1</v>
          </cell>
          <cell r="G383">
            <v>4.282</v>
          </cell>
          <cell r="H383">
            <v>-4.2</v>
          </cell>
          <cell r="I383">
            <v>-17.984400000000001</v>
          </cell>
          <cell r="J383">
            <v>19991019</v>
          </cell>
          <cell r="K383" t="str">
            <v>5110201009</v>
          </cell>
          <cell r="L383" t="str">
            <v>6210402013</v>
          </cell>
          <cell r="M383" t="str">
            <v>9100000017</v>
          </cell>
        </row>
        <row r="384">
          <cell r="A384" t="str">
            <v>T008</v>
          </cell>
          <cell r="B384">
            <v>3103010045</v>
          </cell>
          <cell r="C384" t="str">
            <v>PARAQUAT/GRAMOXONE</v>
          </cell>
          <cell r="D384" t="str">
            <v>E1</v>
          </cell>
          <cell r="E384">
            <v>353</v>
          </cell>
          <cell r="F384">
            <v>1</v>
          </cell>
          <cell r="G384">
            <v>4.282</v>
          </cell>
          <cell r="H384">
            <v>-6</v>
          </cell>
          <cell r="I384">
            <v>-25.692</v>
          </cell>
          <cell r="J384">
            <v>19991019</v>
          </cell>
          <cell r="K384" t="str">
            <v>5110201009</v>
          </cell>
          <cell r="L384" t="str">
            <v>6210402013</v>
          </cell>
          <cell r="M384" t="str">
            <v>9100000017</v>
          </cell>
        </row>
        <row r="385">
          <cell r="A385" t="str">
            <v>T008</v>
          </cell>
          <cell r="B385">
            <v>3103010045</v>
          </cell>
          <cell r="C385" t="str">
            <v>PARAQUAT/GRAMOXONE</v>
          </cell>
          <cell r="D385" t="str">
            <v>E1</v>
          </cell>
          <cell r="E385">
            <v>354</v>
          </cell>
          <cell r="F385">
            <v>1</v>
          </cell>
          <cell r="G385">
            <v>4.282</v>
          </cell>
          <cell r="H385">
            <v>-16.5</v>
          </cell>
          <cell r="I385">
            <v>-70.653000000000006</v>
          </cell>
          <cell r="J385">
            <v>19991019</v>
          </cell>
          <cell r="K385" t="str">
            <v>5110201009</v>
          </cell>
          <cell r="L385" t="str">
            <v>6210402013</v>
          </cell>
          <cell r="M385" t="str">
            <v>9100000017</v>
          </cell>
        </row>
        <row r="386">
          <cell r="A386" t="str">
            <v>T008</v>
          </cell>
          <cell r="B386">
            <v>3103010045</v>
          </cell>
          <cell r="C386" t="str">
            <v>PARAQUAT/GRAMOXONE</v>
          </cell>
          <cell r="D386" t="str">
            <v>E1</v>
          </cell>
          <cell r="E386">
            <v>355</v>
          </cell>
          <cell r="F386">
            <v>1</v>
          </cell>
          <cell r="G386">
            <v>4.282</v>
          </cell>
          <cell r="H386">
            <v>-13.5</v>
          </cell>
          <cell r="I386">
            <v>-57.807000000000002</v>
          </cell>
          <cell r="J386">
            <v>19991019</v>
          </cell>
          <cell r="K386" t="str">
            <v>5110201009</v>
          </cell>
          <cell r="L386" t="str">
            <v>6210402013</v>
          </cell>
          <cell r="M386" t="str">
            <v>9100000017</v>
          </cell>
        </row>
        <row r="387">
          <cell r="A387" t="str">
            <v>T008</v>
          </cell>
          <cell r="B387">
            <v>3103010045</v>
          </cell>
          <cell r="C387" t="str">
            <v>PARAQUAT/GRAMOXONE</v>
          </cell>
          <cell r="D387" t="str">
            <v>E1</v>
          </cell>
          <cell r="E387">
            <v>356</v>
          </cell>
          <cell r="F387">
            <v>1</v>
          </cell>
          <cell r="G387">
            <v>4.282</v>
          </cell>
          <cell r="H387">
            <v>-13.8</v>
          </cell>
          <cell r="I387">
            <v>-59.091600000000007</v>
          </cell>
          <cell r="J387">
            <v>19991019</v>
          </cell>
          <cell r="K387" t="str">
            <v>5110201009</v>
          </cell>
          <cell r="L387" t="str">
            <v>6210402013</v>
          </cell>
          <cell r="M387" t="str">
            <v>9100000017</v>
          </cell>
        </row>
        <row r="388">
          <cell r="A388" t="str">
            <v>T008</v>
          </cell>
          <cell r="B388">
            <v>3103010045</v>
          </cell>
          <cell r="C388" t="str">
            <v>PARAQUAT/GRAMOXONE</v>
          </cell>
          <cell r="D388" t="str">
            <v>E1</v>
          </cell>
          <cell r="E388">
            <v>361</v>
          </cell>
          <cell r="F388">
            <v>1</v>
          </cell>
          <cell r="G388">
            <v>4.282</v>
          </cell>
          <cell r="H388">
            <v>-6</v>
          </cell>
          <cell r="I388">
            <v>-25.692</v>
          </cell>
          <cell r="J388">
            <v>19991027</v>
          </cell>
          <cell r="K388" t="str">
            <v>5110201009</v>
          </cell>
          <cell r="L388" t="str">
            <v>6210402013</v>
          </cell>
          <cell r="M388" t="str">
            <v>9100000017</v>
          </cell>
        </row>
        <row r="389">
          <cell r="A389" t="str">
            <v>T008</v>
          </cell>
          <cell r="B389">
            <v>3103010045</v>
          </cell>
          <cell r="C389" t="str">
            <v>PARAQUAT/GRAMOXONE</v>
          </cell>
          <cell r="D389" t="str">
            <v>E1</v>
          </cell>
          <cell r="E389">
            <v>362</v>
          </cell>
          <cell r="F389">
            <v>1</v>
          </cell>
          <cell r="G389">
            <v>4.282</v>
          </cell>
          <cell r="H389">
            <v>-4.2</v>
          </cell>
          <cell r="I389">
            <v>-17.984400000000001</v>
          </cell>
          <cell r="J389">
            <v>19991027</v>
          </cell>
          <cell r="K389" t="str">
            <v>5110201009</v>
          </cell>
          <cell r="L389" t="str">
            <v>6210402013</v>
          </cell>
          <cell r="M389" t="str">
            <v>9100000017</v>
          </cell>
        </row>
        <row r="390">
          <cell r="A390" t="str">
            <v>T008</v>
          </cell>
          <cell r="B390">
            <v>3103010045</v>
          </cell>
          <cell r="C390" t="str">
            <v>PARAQUAT/GRAMOXONE</v>
          </cell>
          <cell r="D390" t="str">
            <v>E1</v>
          </cell>
          <cell r="E390">
            <v>363</v>
          </cell>
          <cell r="F390">
            <v>1</v>
          </cell>
          <cell r="G390">
            <v>4.282</v>
          </cell>
          <cell r="H390">
            <v>-7</v>
          </cell>
          <cell r="I390">
            <v>-29.974</v>
          </cell>
          <cell r="J390">
            <v>19991027</v>
          </cell>
          <cell r="K390" t="str">
            <v>5110201009</v>
          </cell>
          <cell r="L390" t="str">
            <v>6210402013</v>
          </cell>
          <cell r="M390" t="str">
            <v>9100000017</v>
          </cell>
        </row>
        <row r="391">
          <cell r="A391" t="str">
            <v>T008</v>
          </cell>
          <cell r="B391">
            <v>3103010045</v>
          </cell>
          <cell r="C391" t="str">
            <v>PARAQUAT/GRAMOXONE</v>
          </cell>
          <cell r="D391" t="str">
            <v>E1</v>
          </cell>
          <cell r="E391">
            <v>364</v>
          </cell>
          <cell r="F391">
            <v>1</v>
          </cell>
          <cell r="G391">
            <v>4.282</v>
          </cell>
          <cell r="H391">
            <v>-12</v>
          </cell>
          <cell r="I391">
            <v>-51.384</v>
          </cell>
          <cell r="J391">
            <v>19991027</v>
          </cell>
          <cell r="K391" t="str">
            <v>5110201009</v>
          </cell>
          <cell r="L391" t="str">
            <v>6210402013</v>
          </cell>
          <cell r="M391" t="str">
            <v>9100000017</v>
          </cell>
        </row>
        <row r="392">
          <cell r="A392" t="str">
            <v>T008</v>
          </cell>
          <cell r="B392">
            <v>3103010045</v>
          </cell>
          <cell r="C392" t="str">
            <v>PARAQUAT/GRAMOXONE</v>
          </cell>
          <cell r="D392" t="str">
            <v>E1</v>
          </cell>
          <cell r="E392">
            <v>365</v>
          </cell>
          <cell r="F392">
            <v>1</v>
          </cell>
          <cell r="G392">
            <v>4.282</v>
          </cell>
          <cell r="H392">
            <v>-15</v>
          </cell>
          <cell r="I392">
            <v>-64.23</v>
          </cell>
          <cell r="J392">
            <v>19991027</v>
          </cell>
          <cell r="K392" t="str">
            <v>5110201009</v>
          </cell>
          <cell r="L392" t="str">
            <v>6210402013</v>
          </cell>
          <cell r="M392" t="str">
            <v>9100000017</v>
          </cell>
        </row>
        <row r="393">
          <cell r="A393" t="str">
            <v>T008</v>
          </cell>
          <cell r="B393">
            <v>3103010045</v>
          </cell>
          <cell r="C393" t="str">
            <v>PARAQUAT/GRAMOXONE</v>
          </cell>
          <cell r="D393" t="str">
            <v>E1</v>
          </cell>
          <cell r="E393">
            <v>366</v>
          </cell>
          <cell r="F393">
            <v>1</v>
          </cell>
          <cell r="G393">
            <v>4.282</v>
          </cell>
          <cell r="H393">
            <v>-7</v>
          </cell>
          <cell r="I393">
            <v>-29.974</v>
          </cell>
          <cell r="J393">
            <v>19991027</v>
          </cell>
          <cell r="K393" t="str">
            <v>5110201009</v>
          </cell>
          <cell r="L393" t="str">
            <v>6210402013</v>
          </cell>
          <cell r="M393" t="str">
            <v>9100000017</v>
          </cell>
        </row>
        <row r="394">
          <cell r="A394" t="str">
            <v>T008</v>
          </cell>
          <cell r="B394">
            <v>3103010045</v>
          </cell>
          <cell r="C394" t="str">
            <v>PARAQUAT/GRAMOXONE</v>
          </cell>
          <cell r="D394" t="str">
            <v>E1</v>
          </cell>
          <cell r="E394">
            <v>368</v>
          </cell>
          <cell r="F394">
            <v>1</v>
          </cell>
          <cell r="G394">
            <v>4.282</v>
          </cell>
          <cell r="H394">
            <v>-13.5</v>
          </cell>
          <cell r="I394">
            <v>-57.807000000000002</v>
          </cell>
          <cell r="J394">
            <v>19991029</v>
          </cell>
          <cell r="K394" t="str">
            <v>5110201009</v>
          </cell>
          <cell r="L394" t="str">
            <v>6210402013</v>
          </cell>
          <cell r="M394" t="str">
            <v>9100000017</v>
          </cell>
        </row>
        <row r="395">
          <cell r="A395" t="str">
            <v>T008</v>
          </cell>
          <cell r="B395">
            <v>3103010045</v>
          </cell>
          <cell r="C395" t="str">
            <v>PARAQUAT/GRAMOXONE</v>
          </cell>
          <cell r="D395" t="str">
            <v>E1</v>
          </cell>
          <cell r="E395">
            <v>369</v>
          </cell>
          <cell r="F395">
            <v>1</v>
          </cell>
          <cell r="G395">
            <v>4.282</v>
          </cell>
          <cell r="H395">
            <v>-12</v>
          </cell>
          <cell r="I395">
            <v>-51.384</v>
          </cell>
          <cell r="J395">
            <v>19991029</v>
          </cell>
          <cell r="K395" t="str">
            <v>5110201009</v>
          </cell>
          <cell r="L395" t="str">
            <v>6210402013</v>
          </cell>
          <cell r="M395" t="str">
            <v>9100000017</v>
          </cell>
        </row>
        <row r="396">
          <cell r="A396" t="str">
            <v>T008</v>
          </cell>
          <cell r="B396">
            <v>3103010045</v>
          </cell>
          <cell r="C396" t="str">
            <v>PARAQUAT/GRAMOXONE</v>
          </cell>
          <cell r="D396" t="str">
            <v>E1</v>
          </cell>
          <cell r="E396">
            <v>370</v>
          </cell>
          <cell r="F396">
            <v>1</v>
          </cell>
          <cell r="G396">
            <v>4.282</v>
          </cell>
          <cell r="H396">
            <v>-13</v>
          </cell>
          <cell r="I396">
            <v>-55.665999999999997</v>
          </cell>
          <cell r="J396">
            <v>19991029</v>
          </cell>
          <cell r="K396" t="str">
            <v>5110201009</v>
          </cell>
          <cell r="L396" t="str">
            <v>6210402013</v>
          </cell>
          <cell r="M396" t="str">
            <v>9100000017</v>
          </cell>
        </row>
        <row r="397">
          <cell r="A397" t="str">
            <v>T008</v>
          </cell>
          <cell r="B397">
            <v>3103010045</v>
          </cell>
          <cell r="C397" t="str">
            <v>PARAQUAT/GRAMOXONE</v>
          </cell>
          <cell r="D397" t="str">
            <v>E1</v>
          </cell>
          <cell r="E397">
            <v>371</v>
          </cell>
          <cell r="F397">
            <v>1</v>
          </cell>
          <cell r="G397">
            <v>4.282</v>
          </cell>
          <cell r="H397">
            <v>-12</v>
          </cell>
          <cell r="I397">
            <v>-51.384</v>
          </cell>
          <cell r="J397">
            <v>19991029</v>
          </cell>
          <cell r="K397" t="str">
            <v>5110201009</v>
          </cell>
          <cell r="L397" t="str">
            <v>6210402013</v>
          </cell>
          <cell r="M397" t="str">
            <v>9100000017</v>
          </cell>
        </row>
        <row r="398">
          <cell r="A398" t="str">
            <v>T008</v>
          </cell>
          <cell r="B398">
            <v>3103010045</v>
          </cell>
          <cell r="C398" t="str">
            <v>PARAQUAT/GRAMOXONE</v>
          </cell>
          <cell r="D398" t="str">
            <v>E1</v>
          </cell>
          <cell r="E398">
            <v>372</v>
          </cell>
          <cell r="F398">
            <v>1</v>
          </cell>
          <cell r="G398">
            <v>4.282</v>
          </cell>
          <cell r="H398">
            <v>-18</v>
          </cell>
          <cell r="I398">
            <v>-77.075999999999993</v>
          </cell>
          <cell r="J398">
            <v>19991029</v>
          </cell>
          <cell r="K398" t="str">
            <v>5110201009</v>
          </cell>
          <cell r="L398" t="str">
            <v>6210402013</v>
          </cell>
          <cell r="M398" t="str">
            <v>9100000017</v>
          </cell>
        </row>
        <row r="399">
          <cell r="A399" t="str">
            <v>T008</v>
          </cell>
          <cell r="B399">
            <v>3103010045</v>
          </cell>
          <cell r="C399" t="str">
            <v>PARAQUAT/GRAMOXONE</v>
          </cell>
          <cell r="D399" t="str">
            <v>E1</v>
          </cell>
          <cell r="E399">
            <v>373</v>
          </cell>
          <cell r="F399">
            <v>1</v>
          </cell>
          <cell r="G399">
            <v>4.282</v>
          </cell>
          <cell r="H399">
            <v>-7.5</v>
          </cell>
          <cell r="I399">
            <v>-32.115000000000002</v>
          </cell>
          <cell r="J399">
            <v>19991029</v>
          </cell>
          <cell r="K399" t="str">
            <v>5110201009</v>
          </cell>
          <cell r="L399" t="str">
            <v>6210402013</v>
          </cell>
          <cell r="M399" t="str">
            <v>9100000017</v>
          </cell>
        </row>
        <row r="400">
          <cell r="A400" t="str">
            <v>T008</v>
          </cell>
          <cell r="B400">
            <v>3103010045</v>
          </cell>
          <cell r="C400" t="str">
            <v>PARAQUAT/GRAMOXONE</v>
          </cell>
          <cell r="D400" t="str">
            <v>E1</v>
          </cell>
          <cell r="E400">
            <v>374</v>
          </cell>
          <cell r="F400">
            <v>1</v>
          </cell>
          <cell r="G400">
            <v>4.282</v>
          </cell>
          <cell r="H400">
            <v>-7.5</v>
          </cell>
          <cell r="I400">
            <v>-32.115000000000002</v>
          </cell>
          <cell r="J400">
            <v>19991029</v>
          </cell>
          <cell r="K400" t="str">
            <v>5110201009</v>
          </cell>
          <cell r="L400" t="str">
            <v>6210402013</v>
          </cell>
          <cell r="M400" t="str">
            <v>9100000017</v>
          </cell>
        </row>
        <row r="401">
          <cell r="A401" t="str">
            <v>T008</v>
          </cell>
          <cell r="B401">
            <v>3103010045</v>
          </cell>
          <cell r="C401" t="str">
            <v>PARAQUAT/GRAMOXONE</v>
          </cell>
          <cell r="D401" t="str">
            <v>E1</v>
          </cell>
          <cell r="E401">
            <v>375</v>
          </cell>
          <cell r="F401">
            <v>1</v>
          </cell>
          <cell r="G401">
            <v>4.282</v>
          </cell>
          <cell r="H401">
            <v>-5.0999999999999996</v>
          </cell>
          <cell r="I401">
            <v>-21.838199999999997</v>
          </cell>
          <cell r="J401">
            <v>19991029</v>
          </cell>
          <cell r="K401" t="str">
            <v>5110201009</v>
          </cell>
          <cell r="L401" t="str">
            <v>6210402013</v>
          </cell>
          <cell r="M401" t="str">
            <v>9100000017</v>
          </cell>
        </row>
        <row r="402">
          <cell r="A402" t="str">
            <v>T008</v>
          </cell>
          <cell r="B402">
            <v>3103010045</v>
          </cell>
          <cell r="C402" t="str">
            <v>PARAQUAT/GRAMOXONE</v>
          </cell>
          <cell r="D402" t="str">
            <v>E1</v>
          </cell>
          <cell r="E402">
            <v>376</v>
          </cell>
          <cell r="F402">
            <v>1</v>
          </cell>
          <cell r="G402">
            <v>4.282</v>
          </cell>
          <cell r="H402">
            <v>-19</v>
          </cell>
          <cell r="I402">
            <v>-81.358000000000004</v>
          </cell>
          <cell r="J402">
            <v>19991029</v>
          </cell>
          <cell r="K402" t="str">
            <v>5110201009</v>
          </cell>
          <cell r="L402" t="str">
            <v>6210402013</v>
          </cell>
          <cell r="M402" t="str">
            <v>9100000017</v>
          </cell>
        </row>
        <row r="403">
          <cell r="A403" t="str">
            <v>T008</v>
          </cell>
          <cell r="B403">
            <v>3103010045</v>
          </cell>
          <cell r="C403" t="str">
            <v>PARAQUAT/GRAMOXONE</v>
          </cell>
          <cell r="D403" t="str">
            <v>E1</v>
          </cell>
          <cell r="E403">
            <v>377</v>
          </cell>
          <cell r="F403">
            <v>1</v>
          </cell>
          <cell r="G403">
            <v>4.282</v>
          </cell>
          <cell r="H403">
            <v>-6.3</v>
          </cell>
          <cell r="I403">
            <v>-26.976599999999998</v>
          </cell>
          <cell r="J403">
            <v>19991029</v>
          </cell>
          <cell r="K403" t="str">
            <v>5110201009</v>
          </cell>
          <cell r="L403" t="str">
            <v>6210402013</v>
          </cell>
          <cell r="M403" t="str">
            <v>9100000017</v>
          </cell>
        </row>
        <row r="404">
          <cell r="A404" t="str">
            <v>T008</v>
          </cell>
          <cell r="B404">
            <v>3103010045</v>
          </cell>
          <cell r="C404" t="str">
            <v>PARAQUAT/GRAMOXONE</v>
          </cell>
          <cell r="D404" t="str">
            <v>E1</v>
          </cell>
          <cell r="E404">
            <v>379</v>
          </cell>
          <cell r="F404">
            <v>1</v>
          </cell>
          <cell r="G404">
            <v>4.282</v>
          </cell>
          <cell r="H404">
            <v>-5.4</v>
          </cell>
          <cell r="I404">
            <v>-23.122800000000002</v>
          </cell>
          <cell r="J404">
            <v>19991029</v>
          </cell>
          <cell r="K404" t="str">
            <v>5110201009</v>
          </cell>
          <cell r="L404" t="str">
            <v>6210402013</v>
          </cell>
          <cell r="M404" t="str">
            <v>9100000017</v>
          </cell>
        </row>
        <row r="405">
          <cell r="A405" t="str">
            <v>T008</v>
          </cell>
          <cell r="B405">
            <v>3103010045</v>
          </cell>
          <cell r="C405" t="str">
            <v>PARAQUAT/GRAMOXONE</v>
          </cell>
          <cell r="D405" t="str">
            <v>E1</v>
          </cell>
          <cell r="E405">
            <v>380</v>
          </cell>
          <cell r="F405">
            <v>1</v>
          </cell>
          <cell r="G405">
            <v>4.282</v>
          </cell>
          <cell r="H405">
            <v>-11</v>
          </cell>
          <cell r="I405">
            <v>-47.102000000000004</v>
          </cell>
          <cell r="J405">
            <v>19991029</v>
          </cell>
          <cell r="K405" t="str">
            <v>5110201009</v>
          </cell>
          <cell r="L405" t="str">
            <v>6210402013</v>
          </cell>
          <cell r="M405" t="str">
            <v>9100000017</v>
          </cell>
        </row>
        <row r="406">
          <cell r="A406" t="str">
            <v>T008</v>
          </cell>
          <cell r="B406">
            <v>3103010045</v>
          </cell>
          <cell r="C406" t="str">
            <v>PARAQUAT/GRAMOXONE</v>
          </cell>
          <cell r="D406" t="str">
            <v>E1</v>
          </cell>
          <cell r="E406">
            <v>381</v>
          </cell>
          <cell r="F406">
            <v>1</v>
          </cell>
          <cell r="G406">
            <v>4.282</v>
          </cell>
          <cell r="H406">
            <v>-4.5</v>
          </cell>
          <cell r="I406">
            <v>-19.268999999999998</v>
          </cell>
          <cell r="J406">
            <v>19991029</v>
          </cell>
          <cell r="K406" t="str">
            <v>5110201009</v>
          </cell>
          <cell r="L406" t="str">
            <v>6210402013</v>
          </cell>
          <cell r="M406" t="str">
            <v>9100000017</v>
          </cell>
        </row>
        <row r="407">
          <cell r="A407" t="str">
            <v>T008</v>
          </cell>
          <cell r="B407">
            <v>3103010045</v>
          </cell>
          <cell r="C407" t="str">
            <v>PARAQUAT/GRAMOXONE</v>
          </cell>
          <cell r="D407" t="str">
            <v>E1</v>
          </cell>
          <cell r="E407">
            <v>382</v>
          </cell>
          <cell r="F407">
            <v>1</v>
          </cell>
          <cell r="G407">
            <v>4.282</v>
          </cell>
          <cell r="H407">
            <v>-5</v>
          </cell>
          <cell r="I407">
            <v>-21.41</v>
          </cell>
          <cell r="J407">
            <v>19991029</v>
          </cell>
          <cell r="K407" t="str">
            <v>5110201009</v>
          </cell>
          <cell r="L407" t="str">
            <v>6210402013</v>
          </cell>
          <cell r="M407" t="str">
            <v>9100000017</v>
          </cell>
        </row>
        <row r="408">
          <cell r="A408" t="str">
            <v>T008</v>
          </cell>
          <cell r="B408">
            <v>3103010045</v>
          </cell>
          <cell r="C408" t="str">
            <v>PARAQUAT/GRAMOXONE</v>
          </cell>
          <cell r="D408" t="str">
            <v>E1</v>
          </cell>
          <cell r="E408">
            <v>383</v>
          </cell>
          <cell r="F408">
            <v>1</v>
          </cell>
          <cell r="G408">
            <v>4.282</v>
          </cell>
          <cell r="H408">
            <v>-5</v>
          </cell>
          <cell r="I408">
            <v>-21.41</v>
          </cell>
          <cell r="J408">
            <v>19991029</v>
          </cell>
          <cell r="K408" t="str">
            <v>5110201009</v>
          </cell>
          <cell r="L408" t="str">
            <v>6210402013</v>
          </cell>
          <cell r="M408" t="str">
            <v>9100000017</v>
          </cell>
        </row>
        <row r="409">
          <cell r="A409" t="str">
            <v>T008</v>
          </cell>
          <cell r="B409">
            <v>3103010045</v>
          </cell>
          <cell r="C409" t="str">
            <v>PARAQUAT/GRAMOXONE</v>
          </cell>
          <cell r="D409" t="str">
            <v>E1</v>
          </cell>
          <cell r="E409">
            <v>384</v>
          </cell>
          <cell r="F409">
            <v>1</v>
          </cell>
          <cell r="G409">
            <v>4.282</v>
          </cell>
          <cell r="H409">
            <v>-5.0999999999999996</v>
          </cell>
          <cell r="I409">
            <v>-21.838199999999997</v>
          </cell>
          <cell r="J409">
            <v>19991029</v>
          </cell>
          <cell r="K409" t="str">
            <v>5110201009</v>
          </cell>
          <cell r="L409" t="str">
            <v>6210402013</v>
          </cell>
          <cell r="M409" t="str">
            <v>9100000017</v>
          </cell>
        </row>
        <row r="410">
          <cell r="A410" t="str">
            <v>T008</v>
          </cell>
          <cell r="B410">
            <v>3103010045</v>
          </cell>
          <cell r="C410" t="str">
            <v>PARAQUAT/GRAMOXONE</v>
          </cell>
          <cell r="D410" t="str">
            <v>E1</v>
          </cell>
          <cell r="E410">
            <v>385</v>
          </cell>
          <cell r="F410">
            <v>1</v>
          </cell>
          <cell r="G410">
            <v>4.282</v>
          </cell>
          <cell r="H410">
            <v>-15</v>
          </cell>
          <cell r="I410">
            <v>-64.23</v>
          </cell>
          <cell r="J410">
            <v>19991031</v>
          </cell>
          <cell r="K410" t="str">
            <v>5110201009</v>
          </cell>
          <cell r="L410" t="str">
            <v>6210402013</v>
          </cell>
          <cell r="M410" t="str">
            <v>9100000017</v>
          </cell>
        </row>
        <row r="411">
          <cell r="A411" t="str">
            <v>T008</v>
          </cell>
          <cell r="B411">
            <v>3103010045</v>
          </cell>
          <cell r="C411" t="str">
            <v>PARAQUAT/GRAMOXONE</v>
          </cell>
          <cell r="D411" t="str">
            <v>E1</v>
          </cell>
          <cell r="E411">
            <v>386</v>
          </cell>
          <cell r="F411">
            <v>1</v>
          </cell>
          <cell r="G411">
            <v>4.282</v>
          </cell>
          <cell r="H411">
            <v>-16.2</v>
          </cell>
          <cell r="I411">
            <v>-69.368399999999994</v>
          </cell>
          <cell r="J411">
            <v>19991031</v>
          </cell>
          <cell r="K411" t="str">
            <v>5110201009</v>
          </cell>
          <cell r="L411" t="str">
            <v>6210402013</v>
          </cell>
          <cell r="M411" t="str">
            <v>9100000017</v>
          </cell>
        </row>
        <row r="412">
          <cell r="A412" t="str">
            <v>T008</v>
          </cell>
          <cell r="B412">
            <v>3103010045</v>
          </cell>
          <cell r="C412" t="str">
            <v>PARAQUAT/GRAMOXONE</v>
          </cell>
          <cell r="D412" t="str">
            <v>E1</v>
          </cell>
          <cell r="E412">
            <v>387</v>
          </cell>
          <cell r="F412">
            <v>1</v>
          </cell>
          <cell r="G412">
            <v>4.282</v>
          </cell>
          <cell r="H412">
            <v>-4.5</v>
          </cell>
          <cell r="I412">
            <v>-19.268999999999998</v>
          </cell>
          <cell r="J412">
            <v>19991031</v>
          </cell>
          <cell r="K412" t="str">
            <v>5110201009</v>
          </cell>
          <cell r="L412" t="str">
            <v>6210402013</v>
          </cell>
          <cell r="M412" t="str">
            <v>9100000017</v>
          </cell>
        </row>
        <row r="413">
          <cell r="A413" t="str">
            <v>T008</v>
          </cell>
          <cell r="B413">
            <v>3103010045</v>
          </cell>
          <cell r="C413" t="str">
            <v>PARAQUAT/GRAMOXONE</v>
          </cell>
          <cell r="D413" t="str">
            <v>E1</v>
          </cell>
          <cell r="E413">
            <v>388</v>
          </cell>
          <cell r="F413">
            <v>1</v>
          </cell>
          <cell r="G413">
            <v>4.282</v>
          </cell>
          <cell r="H413">
            <v>-10.199999999999999</v>
          </cell>
          <cell r="I413">
            <v>-43.676399999999994</v>
          </cell>
          <cell r="J413">
            <v>19991031</v>
          </cell>
          <cell r="K413" t="str">
            <v>5110201009</v>
          </cell>
          <cell r="L413" t="str">
            <v>6210402013</v>
          </cell>
          <cell r="M413" t="str">
            <v>9100000017</v>
          </cell>
        </row>
        <row r="414">
          <cell r="A414" t="str">
            <v>T008</v>
          </cell>
          <cell r="B414">
            <v>3103010045</v>
          </cell>
          <cell r="C414" t="str">
            <v>PARAQUAT/GRAMOXONE</v>
          </cell>
          <cell r="D414" t="str">
            <v>E1</v>
          </cell>
          <cell r="E414">
            <v>389</v>
          </cell>
          <cell r="F414">
            <v>1</v>
          </cell>
          <cell r="G414">
            <v>4.282</v>
          </cell>
          <cell r="H414">
            <v>-12</v>
          </cell>
          <cell r="I414">
            <v>-51.384</v>
          </cell>
          <cell r="J414">
            <v>19991031</v>
          </cell>
          <cell r="K414" t="str">
            <v>5110201009</v>
          </cell>
          <cell r="L414" t="str">
            <v>6210402013</v>
          </cell>
          <cell r="M414" t="str">
            <v>9100000017</v>
          </cell>
        </row>
        <row r="415">
          <cell r="A415" t="str">
            <v>T008</v>
          </cell>
          <cell r="B415">
            <v>3103010045</v>
          </cell>
          <cell r="C415" t="str">
            <v>PARAQUAT/GRAMOXONE</v>
          </cell>
          <cell r="D415" t="str">
            <v>E1</v>
          </cell>
          <cell r="E415">
            <v>390</v>
          </cell>
          <cell r="F415">
            <v>1</v>
          </cell>
          <cell r="G415">
            <v>4.282</v>
          </cell>
          <cell r="H415">
            <v>-10.199999999999999</v>
          </cell>
          <cell r="I415">
            <v>-43.676399999999994</v>
          </cell>
          <cell r="J415">
            <v>19991031</v>
          </cell>
          <cell r="K415" t="str">
            <v>5110201009</v>
          </cell>
          <cell r="L415" t="str">
            <v>6210402013</v>
          </cell>
          <cell r="M415" t="str">
            <v>9100000017</v>
          </cell>
        </row>
        <row r="416">
          <cell r="A416" t="str">
            <v>T008</v>
          </cell>
          <cell r="B416">
            <v>3103010045</v>
          </cell>
          <cell r="C416" t="str">
            <v>PARAQUAT/GRAMOXONE</v>
          </cell>
          <cell r="D416" t="str">
            <v>E1</v>
          </cell>
          <cell r="E416">
            <v>391</v>
          </cell>
          <cell r="F416">
            <v>1</v>
          </cell>
          <cell r="G416">
            <v>4.282</v>
          </cell>
          <cell r="H416">
            <v>-12.3</v>
          </cell>
          <cell r="I416">
            <v>-52.668600000000005</v>
          </cell>
          <cell r="J416">
            <v>19991031</v>
          </cell>
          <cell r="K416" t="str">
            <v>5110201009</v>
          </cell>
          <cell r="L416" t="str">
            <v>6210402013</v>
          </cell>
          <cell r="M416" t="str">
            <v>9100000017</v>
          </cell>
        </row>
        <row r="417">
          <cell r="A417" t="str">
            <v>T008</v>
          </cell>
          <cell r="B417">
            <v>3103010045</v>
          </cell>
          <cell r="C417" t="str">
            <v>PARAQUAT/GRAMOXONE</v>
          </cell>
          <cell r="D417" t="str">
            <v>E1</v>
          </cell>
          <cell r="E417">
            <v>392</v>
          </cell>
          <cell r="F417">
            <v>1</v>
          </cell>
          <cell r="G417">
            <v>4.282</v>
          </cell>
          <cell r="H417">
            <v>-10.5</v>
          </cell>
          <cell r="I417">
            <v>-44.960999999999999</v>
          </cell>
          <cell r="J417">
            <v>19991031</v>
          </cell>
          <cell r="K417" t="str">
            <v>5110201009</v>
          </cell>
          <cell r="L417" t="str">
            <v>6210402013</v>
          </cell>
          <cell r="M417" t="str">
            <v>9100000017</v>
          </cell>
        </row>
        <row r="418">
          <cell r="A418" t="str">
            <v>T008</v>
          </cell>
          <cell r="B418">
            <v>3103010045</v>
          </cell>
          <cell r="C418" t="str">
            <v>PARAQUAT/GRAMOXONE</v>
          </cell>
          <cell r="D418" t="str">
            <v>E1</v>
          </cell>
          <cell r="E418">
            <v>393</v>
          </cell>
          <cell r="F418">
            <v>1</v>
          </cell>
          <cell r="G418">
            <v>4.282</v>
          </cell>
          <cell r="H418">
            <v>-6</v>
          </cell>
          <cell r="I418">
            <v>-25.692</v>
          </cell>
          <cell r="J418">
            <v>19991031</v>
          </cell>
          <cell r="K418" t="str">
            <v>5110201009</v>
          </cell>
          <cell r="L418" t="str">
            <v>6210402013</v>
          </cell>
          <cell r="M418" t="str">
            <v>9100000017</v>
          </cell>
        </row>
        <row r="419">
          <cell r="A419" t="str">
            <v>T008</v>
          </cell>
          <cell r="B419">
            <v>3103010045</v>
          </cell>
          <cell r="C419" t="str">
            <v>PARAQUAT/GRAMOXONE</v>
          </cell>
          <cell r="D419" t="str">
            <v>E1</v>
          </cell>
          <cell r="E419">
            <v>394</v>
          </cell>
          <cell r="F419">
            <v>1</v>
          </cell>
          <cell r="G419">
            <v>4.282</v>
          </cell>
          <cell r="H419">
            <v>-11.1</v>
          </cell>
          <cell r="I419">
            <v>-47.530200000000001</v>
          </cell>
          <cell r="J419">
            <v>19991031</v>
          </cell>
          <cell r="K419" t="str">
            <v>5110201009</v>
          </cell>
          <cell r="L419" t="str">
            <v>6210402013</v>
          </cell>
          <cell r="M419" t="str">
            <v>9100000017</v>
          </cell>
        </row>
        <row r="420">
          <cell r="A420" t="str">
            <v>T008</v>
          </cell>
          <cell r="B420">
            <v>3103010045</v>
          </cell>
          <cell r="C420" t="str">
            <v>PARAQUAT/GRAMOXONE</v>
          </cell>
          <cell r="D420" t="str">
            <v>E1</v>
          </cell>
          <cell r="E420">
            <v>395</v>
          </cell>
          <cell r="F420">
            <v>1</v>
          </cell>
          <cell r="G420">
            <v>4.282</v>
          </cell>
          <cell r="H420">
            <v>-16.8</v>
          </cell>
          <cell r="I420">
            <v>-71.937600000000003</v>
          </cell>
          <cell r="J420">
            <v>19991031</v>
          </cell>
          <cell r="K420" t="str">
            <v>5110201009</v>
          </cell>
          <cell r="L420" t="str">
            <v>6210402013</v>
          </cell>
          <cell r="M420" t="str">
            <v>9100000017</v>
          </cell>
        </row>
        <row r="421">
          <cell r="A421" t="str">
            <v>T008</v>
          </cell>
          <cell r="B421">
            <v>3103010045</v>
          </cell>
          <cell r="C421" t="str">
            <v>PARAQUAT/GRAMOXONE</v>
          </cell>
          <cell r="D421" t="str">
            <v>E1</v>
          </cell>
          <cell r="E421">
            <v>396</v>
          </cell>
          <cell r="F421">
            <v>1</v>
          </cell>
          <cell r="G421">
            <v>4.282</v>
          </cell>
          <cell r="H421">
            <v>-11.1</v>
          </cell>
          <cell r="I421">
            <v>-47.530200000000001</v>
          </cell>
          <cell r="J421">
            <v>19991031</v>
          </cell>
          <cell r="K421" t="str">
            <v>5110201009</v>
          </cell>
          <cell r="L421" t="str">
            <v>6210402013</v>
          </cell>
          <cell r="M421" t="str">
            <v>9100000017</v>
          </cell>
        </row>
        <row r="422">
          <cell r="A422" t="str">
            <v>T008</v>
          </cell>
          <cell r="B422">
            <v>3103010045</v>
          </cell>
          <cell r="C422" t="str">
            <v>PARAQUAT/GRAMOXONE</v>
          </cell>
          <cell r="D422" t="str">
            <v>E1</v>
          </cell>
          <cell r="E422">
            <v>397</v>
          </cell>
          <cell r="F422">
            <v>1</v>
          </cell>
          <cell r="G422">
            <v>4.282</v>
          </cell>
          <cell r="H422">
            <v>-3.9</v>
          </cell>
          <cell r="I422">
            <v>-16.6998</v>
          </cell>
          <cell r="J422">
            <v>19991031</v>
          </cell>
          <cell r="K422" t="str">
            <v>5110201009</v>
          </cell>
          <cell r="L422" t="str">
            <v>6210402013</v>
          </cell>
          <cell r="M422" t="str">
            <v>9100000017</v>
          </cell>
        </row>
        <row r="423">
          <cell r="A423" t="str">
            <v>T008</v>
          </cell>
          <cell r="B423">
            <v>3103010045</v>
          </cell>
          <cell r="C423" t="str">
            <v>PARAQUAT/GRAMOXONE</v>
          </cell>
          <cell r="D423" t="str">
            <v>E1</v>
          </cell>
          <cell r="E423">
            <v>398</v>
          </cell>
          <cell r="F423">
            <v>1</v>
          </cell>
          <cell r="G423">
            <v>4.282</v>
          </cell>
          <cell r="H423">
            <v>-26</v>
          </cell>
          <cell r="I423">
            <v>-111.33199999999999</v>
          </cell>
          <cell r="J423">
            <v>19991031</v>
          </cell>
          <cell r="K423" t="str">
            <v>5110201009</v>
          </cell>
          <cell r="L423" t="str">
            <v>6210402013</v>
          </cell>
          <cell r="M423" t="str">
            <v>9100000017</v>
          </cell>
        </row>
        <row r="424">
          <cell r="A424" t="str">
            <v>T008</v>
          </cell>
          <cell r="B424">
            <v>3103010045</v>
          </cell>
          <cell r="C424" t="str">
            <v>PARAQUAT/GRAMOXONE</v>
          </cell>
          <cell r="D424" t="str">
            <v>E1</v>
          </cell>
          <cell r="E424">
            <v>399</v>
          </cell>
          <cell r="F424">
            <v>1</v>
          </cell>
          <cell r="G424">
            <v>4.282</v>
          </cell>
          <cell r="H424">
            <v>-16.5</v>
          </cell>
          <cell r="I424">
            <v>-70.653000000000006</v>
          </cell>
          <cell r="J424">
            <v>19991031</v>
          </cell>
          <cell r="K424" t="str">
            <v>5110201009</v>
          </cell>
          <cell r="L424" t="str">
            <v>6210402013</v>
          </cell>
          <cell r="M424" t="str">
            <v>9100000017</v>
          </cell>
        </row>
        <row r="425">
          <cell r="A425" t="str">
            <v>T008</v>
          </cell>
          <cell r="B425">
            <v>3103010045</v>
          </cell>
          <cell r="C425" t="str">
            <v>PARAQUAT/GRAMOXONE</v>
          </cell>
          <cell r="D425" t="str">
            <v>E1</v>
          </cell>
          <cell r="E425">
            <v>400</v>
          </cell>
          <cell r="F425">
            <v>1</v>
          </cell>
          <cell r="G425">
            <v>4.282</v>
          </cell>
          <cell r="H425">
            <v>-17.8</v>
          </cell>
          <cell r="I425">
            <v>-76.2196</v>
          </cell>
          <cell r="J425">
            <v>19991031</v>
          </cell>
          <cell r="K425" t="str">
            <v>5110201009</v>
          </cell>
          <cell r="L425" t="str">
            <v>6210402013</v>
          </cell>
          <cell r="M425" t="str">
            <v>9100000017</v>
          </cell>
        </row>
        <row r="426">
          <cell r="A426" t="str">
            <v>T008</v>
          </cell>
          <cell r="B426">
            <v>3103010045</v>
          </cell>
          <cell r="C426" t="str">
            <v>PARAQUAT/GRAMOXONE</v>
          </cell>
          <cell r="D426" t="str">
            <v>E1</v>
          </cell>
          <cell r="E426">
            <v>401</v>
          </cell>
          <cell r="F426">
            <v>1</v>
          </cell>
          <cell r="G426">
            <v>4.282</v>
          </cell>
          <cell r="H426">
            <v>-5.7</v>
          </cell>
          <cell r="I426">
            <v>-24.407400000000003</v>
          </cell>
          <cell r="J426">
            <v>19991031</v>
          </cell>
          <cell r="K426" t="str">
            <v>5110201009</v>
          </cell>
          <cell r="L426" t="str">
            <v>6210402013</v>
          </cell>
          <cell r="M426" t="str">
            <v>9100000017</v>
          </cell>
        </row>
        <row r="427">
          <cell r="A427" t="str">
            <v>P005</v>
          </cell>
          <cell r="B427">
            <v>3103010048</v>
          </cell>
          <cell r="C427" t="str">
            <v>PRESIDE</v>
          </cell>
          <cell r="D427" t="str">
            <v>H1</v>
          </cell>
          <cell r="E427">
            <v>203</v>
          </cell>
          <cell r="F427">
            <v>2</v>
          </cell>
          <cell r="G427">
            <v>20</v>
          </cell>
          <cell r="H427">
            <v>-2</v>
          </cell>
          <cell r="I427">
            <v>-40</v>
          </cell>
          <cell r="J427">
            <v>19991028</v>
          </cell>
          <cell r="K427" t="str">
            <v>1241603000</v>
          </cell>
          <cell r="L427" t="str">
            <v>6210402013</v>
          </cell>
          <cell r="M427" t="str">
            <v>9100000016</v>
          </cell>
        </row>
        <row r="428">
          <cell r="A428" t="str">
            <v>MD01</v>
          </cell>
          <cell r="B428">
            <v>3103010056</v>
          </cell>
          <cell r="C428" t="str">
            <v>ROUND UP/GLIFOSATO</v>
          </cell>
          <cell r="D428" t="str">
            <v>63</v>
          </cell>
          <cell r="E428">
            <v>620</v>
          </cell>
          <cell r="F428">
            <v>3</v>
          </cell>
          <cell r="G428">
            <v>2.6</v>
          </cell>
          <cell r="H428">
            <v>-300</v>
          </cell>
          <cell r="I428">
            <v>-780</v>
          </cell>
          <cell r="J428">
            <v>19991031</v>
          </cell>
          <cell r="K428" t="str">
            <v>1140303003</v>
          </cell>
          <cell r="L428" t="str">
            <v>6210402003</v>
          </cell>
        </row>
        <row r="429">
          <cell r="A429" t="str">
            <v>MD03</v>
          </cell>
          <cell r="B429">
            <v>3103010056</v>
          </cell>
          <cell r="C429" t="str">
            <v>ROUND UP/GLIFOSATO</v>
          </cell>
          <cell r="D429" t="str">
            <v>63</v>
          </cell>
          <cell r="E429">
            <v>619</v>
          </cell>
          <cell r="F429">
            <v>2</v>
          </cell>
          <cell r="G429">
            <v>2.6</v>
          </cell>
          <cell r="H429">
            <v>-640</v>
          </cell>
          <cell r="I429">
            <v>-1664</v>
          </cell>
          <cell r="J429">
            <v>19991031</v>
          </cell>
          <cell r="K429" t="str">
            <v>1140303003</v>
          </cell>
          <cell r="L429" t="str">
            <v>6210402003</v>
          </cell>
        </row>
        <row r="430">
          <cell r="A430" t="str">
            <v>MF28</v>
          </cell>
          <cell r="B430">
            <v>3103010056</v>
          </cell>
          <cell r="C430" t="str">
            <v>ROUND UP/GLIFOSATO</v>
          </cell>
          <cell r="D430" t="str">
            <v>63</v>
          </cell>
          <cell r="E430">
            <v>641</v>
          </cell>
          <cell r="F430">
            <v>2</v>
          </cell>
          <cell r="G430">
            <v>2.8</v>
          </cell>
          <cell r="H430">
            <v>-92</v>
          </cell>
          <cell r="I430">
            <v>-257.59999999999997</v>
          </cell>
          <cell r="J430">
            <v>19991031</v>
          </cell>
          <cell r="K430" t="str">
            <v>1140303003</v>
          </cell>
          <cell r="L430" t="str">
            <v>6210402003</v>
          </cell>
        </row>
        <row r="431">
          <cell r="A431" t="str">
            <v>MF29</v>
          </cell>
          <cell r="B431">
            <v>3103010056</v>
          </cell>
          <cell r="C431" t="str">
            <v>ROUND UP/GLIFOSATO</v>
          </cell>
          <cell r="D431" t="str">
            <v>63</v>
          </cell>
          <cell r="E431">
            <v>636</v>
          </cell>
          <cell r="F431">
            <v>3</v>
          </cell>
          <cell r="G431">
            <v>2.6</v>
          </cell>
          <cell r="H431">
            <v>-20</v>
          </cell>
          <cell r="I431">
            <v>-52</v>
          </cell>
          <cell r="J431">
            <v>19991031</v>
          </cell>
          <cell r="K431" t="str">
            <v>1140303003</v>
          </cell>
          <cell r="L431" t="str">
            <v>6210402003</v>
          </cell>
        </row>
        <row r="432">
          <cell r="A432" t="str">
            <v>MF32</v>
          </cell>
          <cell r="B432">
            <v>3103010056</v>
          </cell>
          <cell r="C432" t="str">
            <v>ROUND UP/GLIFOSATO</v>
          </cell>
          <cell r="D432" t="str">
            <v>63</v>
          </cell>
          <cell r="E432">
            <v>640</v>
          </cell>
          <cell r="F432">
            <v>3</v>
          </cell>
          <cell r="G432">
            <v>2.6</v>
          </cell>
          <cell r="H432">
            <v>-95</v>
          </cell>
          <cell r="I432">
            <v>-247</v>
          </cell>
          <cell r="J432">
            <v>19991031</v>
          </cell>
          <cell r="K432" t="str">
            <v>1140303003</v>
          </cell>
          <cell r="L432" t="str">
            <v>6210402003</v>
          </cell>
        </row>
        <row r="433">
          <cell r="A433" t="str">
            <v>MF39</v>
          </cell>
          <cell r="B433">
            <v>3103010056</v>
          </cell>
          <cell r="C433" t="str">
            <v>ROUND UP/GLIFOSATO</v>
          </cell>
          <cell r="D433" t="str">
            <v>63</v>
          </cell>
          <cell r="E433">
            <v>634</v>
          </cell>
          <cell r="F433">
            <v>4</v>
          </cell>
          <cell r="G433">
            <v>2.6</v>
          </cell>
          <cell r="H433">
            <v>-266</v>
          </cell>
          <cell r="I433">
            <v>-691.6</v>
          </cell>
          <cell r="J433">
            <v>19991031</v>
          </cell>
          <cell r="K433" t="str">
            <v>1140303003</v>
          </cell>
          <cell r="L433" t="str">
            <v>6210402003</v>
          </cell>
        </row>
        <row r="434">
          <cell r="A434" t="str">
            <v>S001</v>
          </cell>
          <cell r="B434">
            <v>3103010056</v>
          </cell>
          <cell r="C434" t="str">
            <v>ROUND UP/GLIFOSATO</v>
          </cell>
          <cell r="D434" t="str">
            <v>63</v>
          </cell>
          <cell r="E434">
            <v>623</v>
          </cell>
          <cell r="F434">
            <v>1</v>
          </cell>
          <cell r="G434">
            <v>2.6</v>
          </cell>
          <cell r="H434">
            <v>-834</v>
          </cell>
          <cell r="I434">
            <v>-2168.4</v>
          </cell>
          <cell r="J434">
            <v>19991031</v>
          </cell>
          <cell r="K434" t="str">
            <v>1140303003</v>
          </cell>
          <cell r="L434" t="str">
            <v>6210402003</v>
          </cell>
        </row>
        <row r="435">
          <cell r="A435" t="str">
            <v>S002</v>
          </cell>
          <cell r="B435">
            <v>3103010056</v>
          </cell>
          <cell r="C435" t="str">
            <v>ROUND UP/GLIFOSATO</v>
          </cell>
          <cell r="D435" t="str">
            <v>63</v>
          </cell>
          <cell r="E435">
            <v>626</v>
          </cell>
          <cell r="F435">
            <v>1</v>
          </cell>
          <cell r="G435">
            <v>2.6</v>
          </cell>
          <cell r="H435">
            <v>-366</v>
          </cell>
          <cell r="I435">
            <v>-951.6</v>
          </cell>
          <cell r="J435">
            <v>19991031</v>
          </cell>
          <cell r="K435" t="str">
            <v>1140303003</v>
          </cell>
          <cell r="L435" t="str">
            <v>6210402003</v>
          </cell>
        </row>
        <row r="436">
          <cell r="A436" t="str">
            <v>EA01</v>
          </cell>
          <cell r="B436">
            <v>3103010056</v>
          </cell>
          <cell r="C436" t="str">
            <v>ROUND UP/GLIFOSATO</v>
          </cell>
          <cell r="D436" t="str">
            <v>65</v>
          </cell>
          <cell r="E436">
            <v>913</v>
          </cell>
          <cell r="F436">
            <v>1</v>
          </cell>
          <cell r="G436">
            <v>2.6</v>
          </cell>
          <cell r="H436">
            <v>-70</v>
          </cell>
          <cell r="I436">
            <v>-182</v>
          </cell>
          <cell r="J436">
            <v>19991031</v>
          </cell>
          <cell r="K436" t="str">
            <v>1140305003</v>
          </cell>
          <cell r="L436" t="str">
            <v>6210402005</v>
          </cell>
        </row>
        <row r="437">
          <cell r="A437" t="str">
            <v>EA03</v>
          </cell>
          <cell r="B437">
            <v>3103010056</v>
          </cell>
          <cell r="C437" t="str">
            <v>ROUND UP/GLIFOSATO</v>
          </cell>
          <cell r="D437" t="str">
            <v>65</v>
          </cell>
          <cell r="E437">
            <v>907</v>
          </cell>
          <cell r="F437">
            <v>1</v>
          </cell>
          <cell r="G437">
            <v>2.83</v>
          </cell>
          <cell r="H437">
            <v>-54.5</v>
          </cell>
          <cell r="I437">
            <v>-154.23500000000001</v>
          </cell>
          <cell r="J437">
            <v>19991031</v>
          </cell>
          <cell r="K437" t="str">
            <v>1140305003</v>
          </cell>
          <cell r="L437" t="str">
            <v>6210402005</v>
          </cell>
        </row>
        <row r="438">
          <cell r="A438" t="str">
            <v>P023</v>
          </cell>
          <cell r="B438">
            <v>3103010056</v>
          </cell>
          <cell r="C438" t="str">
            <v>ROUND UP/GLIFOSATO</v>
          </cell>
          <cell r="D438" t="str">
            <v>B1</v>
          </cell>
          <cell r="E438">
            <v>239</v>
          </cell>
          <cell r="F438">
            <v>6</v>
          </cell>
          <cell r="G438">
            <v>2.8</v>
          </cell>
          <cell r="H438">
            <v>-28</v>
          </cell>
          <cell r="I438">
            <v>-78.399999999999991</v>
          </cell>
          <cell r="J438">
            <v>19991030</v>
          </cell>
          <cell r="K438" t="str">
            <v>1140305003</v>
          </cell>
          <cell r="L438" t="str">
            <v>6210402005</v>
          </cell>
          <cell r="M438" t="str">
            <v>9100000005</v>
          </cell>
        </row>
        <row r="439">
          <cell r="A439" t="str">
            <v>P023</v>
          </cell>
          <cell r="B439">
            <v>3103010056</v>
          </cell>
          <cell r="C439" t="str">
            <v>ROUND UP/GLIFOSATO</v>
          </cell>
          <cell r="D439" t="str">
            <v>B1</v>
          </cell>
          <cell r="E439">
            <v>242</v>
          </cell>
          <cell r="F439">
            <v>5</v>
          </cell>
          <cell r="G439">
            <v>2.8</v>
          </cell>
          <cell r="H439">
            <v>-40</v>
          </cell>
          <cell r="I439">
            <v>-112</v>
          </cell>
          <cell r="J439">
            <v>19991030</v>
          </cell>
          <cell r="K439" t="str">
            <v>1140305003</v>
          </cell>
          <cell r="L439" t="str">
            <v>6210402005</v>
          </cell>
          <cell r="M439" t="str">
            <v>9100000005</v>
          </cell>
        </row>
        <row r="440">
          <cell r="A440" t="str">
            <v>P023</v>
          </cell>
          <cell r="B440">
            <v>3103010056</v>
          </cell>
          <cell r="C440" t="str">
            <v>ROUND UP/GLIFOSATO</v>
          </cell>
          <cell r="D440" t="str">
            <v>B1</v>
          </cell>
          <cell r="E440">
            <v>243</v>
          </cell>
          <cell r="F440">
            <v>5</v>
          </cell>
          <cell r="G440">
            <v>2.8</v>
          </cell>
          <cell r="H440">
            <v>-48</v>
          </cell>
          <cell r="I440">
            <v>-134.39999999999998</v>
          </cell>
          <cell r="J440">
            <v>19991030</v>
          </cell>
          <cell r="K440" t="str">
            <v>1140305003</v>
          </cell>
          <cell r="L440" t="str">
            <v>6210402005</v>
          </cell>
          <cell r="M440" t="str">
            <v>9100000005</v>
          </cell>
        </row>
        <row r="441">
          <cell r="A441" t="str">
            <v>TA25</v>
          </cell>
          <cell r="B441">
            <v>3103010056</v>
          </cell>
          <cell r="C441" t="str">
            <v>ROUND UP/GLIFOSATO</v>
          </cell>
          <cell r="D441" t="str">
            <v>65</v>
          </cell>
          <cell r="E441">
            <v>868</v>
          </cell>
          <cell r="F441">
            <v>1</v>
          </cell>
          <cell r="G441">
            <v>2.83</v>
          </cell>
          <cell r="H441">
            <v>-5</v>
          </cell>
          <cell r="I441">
            <v>-14.15</v>
          </cell>
          <cell r="J441">
            <v>19991031</v>
          </cell>
          <cell r="K441" t="str">
            <v>1140305003</v>
          </cell>
          <cell r="L441" t="str">
            <v>6210402005</v>
          </cell>
        </row>
        <row r="442">
          <cell r="A442" t="str">
            <v>TZ01</v>
          </cell>
          <cell r="B442">
            <v>3103010056</v>
          </cell>
          <cell r="C442" t="str">
            <v>ROUND UP/GLIFOSATO</v>
          </cell>
          <cell r="D442" t="str">
            <v>65</v>
          </cell>
          <cell r="E442">
            <v>858</v>
          </cell>
          <cell r="F442">
            <v>1</v>
          </cell>
          <cell r="G442">
            <v>2.6219999999999999</v>
          </cell>
          <cell r="H442">
            <v>-140</v>
          </cell>
          <cell r="I442">
            <v>-367.08</v>
          </cell>
          <cell r="J442">
            <v>19991031</v>
          </cell>
          <cell r="K442" t="str">
            <v>1140305003</v>
          </cell>
          <cell r="L442" t="str">
            <v>6210402005</v>
          </cell>
        </row>
        <row r="443">
          <cell r="A443" t="str">
            <v>EA01</v>
          </cell>
          <cell r="B443">
            <v>3103010056</v>
          </cell>
          <cell r="C443" t="str">
            <v>ROUND UP/GLIFOSATO</v>
          </cell>
          <cell r="D443" t="str">
            <v>66</v>
          </cell>
          <cell r="E443">
            <v>863</v>
          </cell>
          <cell r="F443">
            <v>1</v>
          </cell>
          <cell r="G443">
            <v>2.6</v>
          </cell>
          <cell r="H443">
            <v>-10</v>
          </cell>
          <cell r="I443">
            <v>-26</v>
          </cell>
          <cell r="J443">
            <v>19991031</v>
          </cell>
          <cell r="K443" t="str">
            <v>1140306003</v>
          </cell>
          <cell r="L443" t="str">
            <v>6210402006</v>
          </cell>
        </row>
        <row r="444">
          <cell r="A444" t="str">
            <v>EA01</v>
          </cell>
          <cell r="B444">
            <v>3103010056</v>
          </cell>
          <cell r="C444" t="str">
            <v>ROUND UP/GLIFOSATO</v>
          </cell>
          <cell r="D444" t="str">
            <v>66</v>
          </cell>
          <cell r="E444">
            <v>866</v>
          </cell>
          <cell r="F444">
            <v>1</v>
          </cell>
          <cell r="G444">
            <v>2.6</v>
          </cell>
          <cell r="H444">
            <v>-212</v>
          </cell>
          <cell r="I444">
            <v>-551.20000000000005</v>
          </cell>
          <cell r="J444">
            <v>19991031</v>
          </cell>
          <cell r="K444" t="str">
            <v>1140306003</v>
          </cell>
          <cell r="L444" t="str">
            <v>6210402006</v>
          </cell>
        </row>
        <row r="445">
          <cell r="A445" t="str">
            <v>EA02</v>
          </cell>
          <cell r="B445">
            <v>3103010056</v>
          </cell>
          <cell r="C445" t="str">
            <v>ROUND UP/GLIFOSATO</v>
          </cell>
          <cell r="D445" t="str">
            <v>66</v>
          </cell>
          <cell r="E445">
            <v>859</v>
          </cell>
          <cell r="F445">
            <v>1</v>
          </cell>
          <cell r="G445">
            <v>2.83</v>
          </cell>
          <cell r="H445">
            <v>-187</v>
          </cell>
          <cell r="I445">
            <v>-529.21</v>
          </cell>
          <cell r="J445">
            <v>19991031</v>
          </cell>
          <cell r="K445" t="str">
            <v>1140306003</v>
          </cell>
          <cell r="L445" t="str">
            <v>6210402006</v>
          </cell>
        </row>
        <row r="446">
          <cell r="A446" t="str">
            <v>P023</v>
          </cell>
          <cell r="B446">
            <v>3103010056</v>
          </cell>
          <cell r="C446" t="str">
            <v>ROUND UP/GLIFOSATO</v>
          </cell>
          <cell r="D446" t="str">
            <v>B1</v>
          </cell>
          <cell r="E446">
            <v>265</v>
          </cell>
          <cell r="F446">
            <v>4</v>
          </cell>
          <cell r="G446">
            <v>2.8</v>
          </cell>
          <cell r="H446">
            <v>-414</v>
          </cell>
          <cell r="I446">
            <v>-1159.1999999999998</v>
          </cell>
          <cell r="J446">
            <v>19991030</v>
          </cell>
          <cell r="K446" t="str">
            <v>1140306003</v>
          </cell>
          <cell r="L446" t="str">
            <v>6210402006</v>
          </cell>
          <cell r="M446" t="str">
            <v>9100000008</v>
          </cell>
        </row>
        <row r="447">
          <cell r="A447" t="str">
            <v>P023</v>
          </cell>
          <cell r="B447">
            <v>3103010056</v>
          </cell>
          <cell r="C447" t="str">
            <v>ROUND UP/GLIFOSATO</v>
          </cell>
          <cell r="D447" t="str">
            <v>B1</v>
          </cell>
          <cell r="E447">
            <v>266</v>
          </cell>
          <cell r="F447">
            <v>3</v>
          </cell>
          <cell r="G447">
            <v>2.8</v>
          </cell>
          <cell r="H447">
            <v>-190</v>
          </cell>
          <cell r="I447">
            <v>-532</v>
          </cell>
          <cell r="J447">
            <v>19991030</v>
          </cell>
          <cell r="K447" t="str">
            <v>1140306003</v>
          </cell>
          <cell r="L447" t="str">
            <v>6210402006</v>
          </cell>
          <cell r="M447" t="str">
            <v>9100000008</v>
          </cell>
        </row>
        <row r="448">
          <cell r="A448" t="str">
            <v>S001</v>
          </cell>
          <cell r="B448">
            <v>3103010056</v>
          </cell>
          <cell r="C448" t="str">
            <v>ROUND UP/GLIFOSATO</v>
          </cell>
          <cell r="D448" t="str">
            <v>66</v>
          </cell>
          <cell r="E448">
            <v>868</v>
          </cell>
          <cell r="F448">
            <v>1</v>
          </cell>
          <cell r="G448">
            <v>2.6</v>
          </cell>
          <cell r="H448">
            <v>-790</v>
          </cell>
          <cell r="I448">
            <v>-2054</v>
          </cell>
          <cell r="J448">
            <v>19991031</v>
          </cell>
          <cell r="K448" t="str">
            <v>1140306003</v>
          </cell>
          <cell r="L448" t="str">
            <v>6210402006</v>
          </cell>
        </row>
        <row r="449">
          <cell r="A449" t="str">
            <v>S002</v>
          </cell>
          <cell r="B449">
            <v>3103010056</v>
          </cell>
          <cell r="C449" t="str">
            <v>ROUND UP/GLIFOSATO</v>
          </cell>
          <cell r="D449" t="str">
            <v>66</v>
          </cell>
          <cell r="E449">
            <v>869</v>
          </cell>
          <cell r="F449">
            <v>1</v>
          </cell>
          <cell r="G449">
            <v>2.6</v>
          </cell>
          <cell r="H449">
            <v>-895</v>
          </cell>
          <cell r="I449">
            <v>-2327</v>
          </cell>
          <cell r="J449">
            <v>19991031</v>
          </cell>
          <cell r="K449" t="str">
            <v>1140306003</v>
          </cell>
          <cell r="L449" t="str">
            <v>6210402006</v>
          </cell>
        </row>
        <row r="450">
          <cell r="A450" t="str">
            <v>TL04</v>
          </cell>
          <cell r="B450">
            <v>3103010056</v>
          </cell>
          <cell r="C450" t="str">
            <v>ROUND UP/GLIFOSATO</v>
          </cell>
          <cell r="D450" t="str">
            <v>66</v>
          </cell>
          <cell r="E450">
            <v>853</v>
          </cell>
          <cell r="F450">
            <v>3</v>
          </cell>
          <cell r="G450">
            <v>27.439</v>
          </cell>
          <cell r="H450">
            <v>-840</v>
          </cell>
          <cell r="I450">
            <v>-23048.76</v>
          </cell>
          <cell r="J450">
            <v>19991031</v>
          </cell>
          <cell r="K450" t="str">
            <v>1140306003</v>
          </cell>
          <cell r="L450" t="str">
            <v>6210402006</v>
          </cell>
        </row>
        <row r="451">
          <cell r="A451" t="str">
            <v>TL05</v>
          </cell>
          <cell r="B451">
            <v>3103010056</v>
          </cell>
          <cell r="C451" t="str">
            <v>ROUND UP/GLIFOSATO</v>
          </cell>
          <cell r="D451" t="str">
            <v>66</v>
          </cell>
          <cell r="E451">
            <v>850</v>
          </cell>
          <cell r="F451">
            <v>3</v>
          </cell>
          <cell r="G451">
            <v>27.439</v>
          </cell>
          <cell r="H451">
            <v>-220</v>
          </cell>
          <cell r="I451">
            <v>-6036.58</v>
          </cell>
          <cell r="J451">
            <v>19991031</v>
          </cell>
          <cell r="K451" t="str">
            <v>1140306003</v>
          </cell>
          <cell r="L451" t="str">
            <v>6210402006</v>
          </cell>
        </row>
        <row r="452">
          <cell r="A452" t="str">
            <v>TL08</v>
          </cell>
          <cell r="B452">
            <v>3103010056</v>
          </cell>
          <cell r="C452" t="str">
            <v>ROUND UP/GLIFOSATO</v>
          </cell>
          <cell r="D452" t="str">
            <v>66</v>
          </cell>
          <cell r="E452">
            <v>851</v>
          </cell>
          <cell r="F452">
            <v>3</v>
          </cell>
          <cell r="G452">
            <v>27.439</v>
          </cell>
          <cell r="H452">
            <v>-180</v>
          </cell>
          <cell r="I452">
            <v>-4939.0200000000004</v>
          </cell>
          <cell r="J452">
            <v>19991031</v>
          </cell>
          <cell r="K452" t="str">
            <v>1140306003</v>
          </cell>
          <cell r="L452" t="str">
            <v>6210402006</v>
          </cell>
        </row>
        <row r="453">
          <cell r="A453" t="str">
            <v>P003</v>
          </cell>
          <cell r="B453">
            <v>3103010056</v>
          </cell>
          <cell r="C453" t="str">
            <v>ROUND UP/GLIFOSATO</v>
          </cell>
          <cell r="D453" t="str">
            <v>Q1</v>
          </cell>
          <cell r="E453">
            <v>174</v>
          </cell>
          <cell r="F453">
            <v>4</v>
          </cell>
          <cell r="G453">
            <v>2.8</v>
          </cell>
          <cell r="H453">
            <v>-205</v>
          </cell>
          <cell r="I453">
            <v>-574</v>
          </cell>
          <cell r="J453">
            <v>19991031</v>
          </cell>
          <cell r="K453" t="str">
            <v>1140335003</v>
          </cell>
          <cell r="L453" t="str">
            <v>6210402015</v>
          </cell>
          <cell r="M453" t="str">
            <v>9100000015</v>
          </cell>
        </row>
        <row r="454">
          <cell r="A454" t="str">
            <v>P001</v>
          </cell>
          <cell r="B454">
            <v>3103010056</v>
          </cell>
          <cell r="C454" t="str">
            <v>ROUND UP/GLIFOSATO</v>
          </cell>
          <cell r="D454" t="str">
            <v>L1</v>
          </cell>
          <cell r="E454">
            <v>257</v>
          </cell>
          <cell r="F454">
            <v>3</v>
          </cell>
          <cell r="G454">
            <v>2.8</v>
          </cell>
          <cell r="H454">
            <v>-30</v>
          </cell>
          <cell r="I454">
            <v>-84</v>
          </cell>
          <cell r="J454">
            <v>19991028</v>
          </cell>
          <cell r="K454" t="str">
            <v>1241506009</v>
          </cell>
          <cell r="L454" t="str">
            <v>6210402019</v>
          </cell>
          <cell r="M454" t="str">
            <v>9200000007</v>
          </cell>
        </row>
        <row r="455">
          <cell r="A455" t="str">
            <v>P023</v>
          </cell>
          <cell r="B455">
            <v>3103010061</v>
          </cell>
          <cell r="C455" t="str">
            <v>SQUADRON</v>
          </cell>
          <cell r="D455" t="str">
            <v>B1</v>
          </cell>
          <cell r="E455">
            <v>238</v>
          </cell>
          <cell r="F455">
            <v>3</v>
          </cell>
          <cell r="G455">
            <v>2.4</v>
          </cell>
          <cell r="H455">
            <v>-96</v>
          </cell>
          <cell r="I455">
            <v>-230.39999999999998</v>
          </cell>
          <cell r="J455">
            <v>19991030</v>
          </cell>
          <cell r="K455" t="str">
            <v>1140305003</v>
          </cell>
          <cell r="L455" t="str">
            <v>6210402005</v>
          </cell>
          <cell r="M455" t="str">
            <v>9100000005</v>
          </cell>
        </row>
        <row r="456">
          <cell r="A456" t="str">
            <v>P023</v>
          </cell>
          <cell r="B456">
            <v>3103010061</v>
          </cell>
          <cell r="C456" t="str">
            <v>SQUADRON</v>
          </cell>
          <cell r="D456" t="str">
            <v>B1</v>
          </cell>
          <cell r="E456">
            <v>239</v>
          </cell>
          <cell r="F456">
            <v>3</v>
          </cell>
          <cell r="G456">
            <v>2.4</v>
          </cell>
          <cell r="H456">
            <v>-54</v>
          </cell>
          <cell r="I456">
            <v>-129.6</v>
          </cell>
          <cell r="J456">
            <v>19991030</v>
          </cell>
          <cell r="K456" t="str">
            <v>1140305003</v>
          </cell>
          <cell r="L456" t="str">
            <v>6210402005</v>
          </cell>
          <cell r="M456" t="str">
            <v>9100000005</v>
          </cell>
        </row>
        <row r="457">
          <cell r="A457" t="str">
            <v>EA02</v>
          </cell>
          <cell r="B457">
            <v>3103010069</v>
          </cell>
          <cell r="C457" t="str">
            <v>TORDON 24K</v>
          </cell>
          <cell r="D457" t="str">
            <v>65</v>
          </cell>
          <cell r="E457">
            <v>904</v>
          </cell>
          <cell r="F457">
            <v>2</v>
          </cell>
          <cell r="G457">
            <v>26</v>
          </cell>
          <cell r="H457">
            <v>-10</v>
          </cell>
          <cell r="I457">
            <v>-260</v>
          </cell>
          <cell r="J457">
            <v>19991031</v>
          </cell>
          <cell r="K457" t="str">
            <v>1140305003</v>
          </cell>
          <cell r="L457" t="str">
            <v>6210402005</v>
          </cell>
        </row>
        <row r="458">
          <cell r="A458" t="str">
            <v>TA31</v>
          </cell>
          <cell r="B458">
            <v>3103010069</v>
          </cell>
          <cell r="C458" t="str">
            <v>TORDON 24K</v>
          </cell>
          <cell r="D458" t="str">
            <v>65</v>
          </cell>
          <cell r="E458">
            <v>897</v>
          </cell>
          <cell r="F458">
            <v>1</v>
          </cell>
          <cell r="G458">
            <v>26</v>
          </cell>
          <cell r="H458">
            <v>-4</v>
          </cell>
          <cell r="I458">
            <v>-104</v>
          </cell>
          <cell r="J458">
            <v>19991031</v>
          </cell>
          <cell r="K458" t="str">
            <v>1140305003</v>
          </cell>
          <cell r="L458" t="str">
            <v>6210402005</v>
          </cell>
        </row>
        <row r="459">
          <cell r="A459" t="str">
            <v>TO03</v>
          </cell>
          <cell r="B459">
            <v>3103010069</v>
          </cell>
          <cell r="C459" t="str">
            <v>TORDON 24K</v>
          </cell>
          <cell r="D459" t="str">
            <v>S1</v>
          </cell>
          <cell r="E459">
            <v>330</v>
          </cell>
          <cell r="F459">
            <v>4</v>
          </cell>
          <cell r="G459">
            <v>26</v>
          </cell>
          <cell r="H459">
            <v>-25</v>
          </cell>
          <cell r="I459">
            <v>-650</v>
          </cell>
          <cell r="J459">
            <v>19991031</v>
          </cell>
          <cell r="K459" t="str">
            <v>1140305003</v>
          </cell>
          <cell r="L459" t="str">
            <v>6210402005</v>
          </cell>
          <cell r="M459" t="str">
            <v>9100000005</v>
          </cell>
        </row>
        <row r="460">
          <cell r="A460" t="str">
            <v>TO03</v>
          </cell>
          <cell r="B460">
            <v>3103010069</v>
          </cell>
          <cell r="C460" t="str">
            <v>TORDON 24K</v>
          </cell>
          <cell r="D460" t="str">
            <v>S1</v>
          </cell>
          <cell r="E460">
            <v>331</v>
          </cell>
          <cell r="F460">
            <v>2</v>
          </cell>
          <cell r="G460">
            <v>26</v>
          </cell>
          <cell r="H460">
            <v>-18.5</v>
          </cell>
          <cell r="I460">
            <v>-481</v>
          </cell>
          <cell r="J460">
            <v>19991031</v>
          </cell>
          <cell r="K460" t="str">
            <v>1140305003</v>
          </cell>
          <cell r="L460" t="str">
            <v>6210402005</v>
          </cell>
          <cell r="M460" t="str">
            <v>9100000005</v>
          </cell>
        </row>
        <row r="461">
          <cell r="A461" t="str">
            <v>TO03</v>
          </cell>
          <cell r="B461">
            <v>3103010069</v>
          </cell>
          <cell r="C461" t="str">
            <v>TORDON 24K</v>
          </cell>
          <cell r="D461" t="str">
            <v>S1</v>
          </cell>
          <cell r="E461">
            <v>332</v>
          </cell>
          <cell r="F461">
            <v>3</v>
          </cell>
          <cell r="G461">
            <v>26</v>
          </cell>
          <cell r="H461">
            <v>-5</v>
          </cell>
          <cell r="I461">
            <v>-130</v>
          </cell>
          <cell r="J461">
            <v>19991031</v>
          </cell>
          <cell r="K461" t="str">
            <v>1140305003</v>
          </cell>
          <cell r="L461" t="str">
            <v>6210402005</v>
          </cell>
          <cell r="M461" t="str">
            <v>9100000005</v>
          </cell>
        </row>
        <row r="462">
          <cell r="A462" t="str">
            <v>P023</v>
          </cell>
          <cell r="B462">
            <v>3103010069</v>
          </cell>
          <cell r="C462" t="str">
            <v>TORDON 24K</v>
          </cell>
          <cell r="D462" t="str">
            <v>B1</v>
          </cell>
          <cell r="E462">
            <v>267</v>
          </cell>
          <cell r="F462">
            <v>1</v>
          </cell>
          <cell r="G462">
            <v>23.5</v>
          </cell>
          <cell r="H462">
            <v>-5</v>
          </cell>
          <cell r="I462">
            <v>-117.5</v>
          </cell>
          <cell r="J462">
            <v>19991030</v>
          </cell>
          <cell r="K462" t="str">
            <v>5120204000</v>
          </cell>
          <cell r="L462" t="str">
            <v>6210402019</v>
          </cell>
          <cell r="M462" t="str">
            <v>9200000008</v>
          </cell>
        </row>
        <row r="463">
          <cell r="A463" t="str">
            <v>P005</v>
          </cell>
          <cell r="B463">
            <v>3103010070</v>
          </cell>
          <cell r="C463" t="str">
            <v>TRIFLURALINA</v>
          </cell>
          <cell r="D463" t="str">
            <v>H1</v>
          </cell>
          <cell r="E463">
            <v>200</v>
          </cell>
          <cell r="F463">
            <v>1</v>
          </cell>
          <cell r="G463">
            <v>2.85</v>
          </cell>
          <cell r="H463">
            <v>-174</v>
          </cell>
          <cell r="I463">
            <v>-495.90000000000003</v>
          </cell>
          <cell r="J463">
            <v>19991028</v>
          </cell>
          <cell r="K463" t="str">
            <v>1140303003</v>
          </cell>
          <cell r="L463" t="str">
            <v>6210402003</v>
          </cell>
          <cell r="M463" t="str">
            <v>9100000003</v>
          </cell>
        </row>
        <row r="464">
          <cell r="A464" t="str">
            <v>P005</v>
          </cell>
          <cell r="B464">
            <v>3103010070</v>
          </cell>
          <cell r="C464" t="str">
            <v>TRIFLURALINA</v>
          </cell>
          <cell r="D464" t="str">
            <v>H1</v>
          </cell>
          <cell r="E464">
            <v>201</v>
          </cell>
          <cell r="F464">
            <v>1</v>
          </cell>
          <cell r="G464">
            <v>2.85</v>
          </cell>
          <cell r="H464">
            <v>-490</v>
          </cell>
          <cell r="I464">
            <v>-1396.5</v>
          </cell>
          <cell r="J464">
            <v>19991028</v>
          </cell>
          <cell r="K464" t="str">
            <v>1140303003</v>
          </cell>
          <cell r="L464" t="str">
            <v>6210402003</v>
          </cell>
          <cell r="M464" t="str">
            <v>9100000003</v>
          </cell>
        </row>
        <row r="465">
          <cell r="A465" t="str">
            <v>P005</v>
          </cell>
          <cell r="B465">
            <v>3103010070</v>
          </cell>
          <cell r="C465" t="str">
            <v>TRIFLURALINA</v>
          </cell>
          <cell r="D465" t="str">
            <v>H1</v>
          </cell>
          <cell r="E465">
            <v>202</v>
          </cell>
          <cell r="F465">
            <v>1</v>
          </cell>
          <cell r="G465">
            <v>2.85</v>
          </cell>
          <cell r="H465">
            <v>-240</v>
          </cell>
          <cell r="I465">
            <v>-684</v>
          </cell>
          <cell r="J465">
            <v>19991028</v>
          </cell>
          <cell r="K465" t="str">
            <v>1140303003</v>
          </cell>
          <cell r="L465" t="str">
            <v>6210402003</v>
          </cell>
          <cell r="M465" t="str">
            <v>9100000003</v>
          </cell>
        </row>
        <row r="466">
          <cell r="A466" t="str">
            <v>MD01</v>
          </cell>
          <cell r="B466">
            <v>3103010072</v>
          </cell>
          <cell r="C466" t="str">
            <v>TWIN PACK</v>
          </cell>
          <cell r="D466" t="str">
            <v>63</v>
          </cell>
          <cell r="E466">
            <v>620</v>
          </cell>
          <cell r="F466">
            <v>1</v>
          </cell>
          <cell r="G466">
            <v>9.35</v>
          </cell>
          <cell r="H466">
            <v>-220</v>
          </cell>
          <cell r="I466">
            <v>-2057</v>
          </cell>
          <cell r="J466">
            <v>19991031</v>
          </cell>
          <cell r="K466" t="str">
            <v>1140303003</v>
          </cell>
          <cell r="L466" t="str">
            <v>6210402003</v>
          </cell>
        </row>
        <row r="467">
          <cell r="A467" t="str">
            <v>MF09</v>
          </cell>
          <cell r="B467">
            <v>3103010072</v>
          </cell>
          <cell r="C467" t="str">
            <v>TWIN PACK</v>
          </cell>
          <cell r="D467" t="str">
            <v>63</v>
          </cell>
          <cell r="E467">
            <v>649</v>
          </cell>
          <cell r="F467">
            <v>3</v>
          </cell>
          <cell r="G467">
            <v>9.35</v>
          </cell>
          <cell r="H467">
            <v>-120</v>
          </cell>
          <cell r="I467">
            <v>-1122</v>
          </cell>
          <cell r="J467">
            <v>19991031</v>
          </cell>
          <cell r="K467" t="str">
            <v>1140303003</v>
          </cell>
          <cell r="L467" t="str">
            <v>6210402003</v>
          </cell>
        </row>
        <row r="468">
          <cell r="A468" t="str">
            <v>MF23</v>
          </cell>
          <cell r="B468">
            <v>3103010072</v>
          </cell>
          <cell r="C468" t="str">
            <v>TWIN PACK</v>
          </cell>
          <cell r="D468" t="str">
            <v>63</v>
          </cell>
          <cell r="E468">
            <v>631</v>
          </cell>
          <cell r="F468">
            <v>3</v>
          </cell>
          <cell r="G468">
            <v>26</v>
          </cell>
          <cell r="H468">
            <v>-2010</v>
          </cell>
          <cell r="I468">
            <v>-52260</v>
          </cell>
          <cell r="J468">
            <v>19991031</v>
          </cell>
          <cell r="K468" t="str">
            <v>1140303003</v>
          </cell>
          <cell r="L468" t="str">
            <v>6210402003</v>
          </cell>
        </row>
        <row r="469">
          <cell r="A469" t="str">
            <v>MF28</v>
          </cell>
          <cell r="B469">
            <v>3103010072</v>
          </cell>
          <cell r="C469" t="str">
            <v>TWIN PACK</v>
          </cell>
          <cell r="D469" t="str">
            <v>63</v>
          </cell>
          <cell r="E469">
            <v>641</v>
          </cell>
          <cell r="F469">
            <v>3</v>
          </cell>
          <cell r="G469">
            <v>26</v>
          </cell>
          <cell r="H469">
            <v>-300</v>
          </cell>
          <cell r="I469">
            <v>-7800</v>
          </cell>
          <cell r="J469">
            <v>19991031</v>
          </cell>
          <cell r="K469" t="str">
            <v>1140303003</v>
          </cell>
          <cell r="L469" t="str">
            <v>6210402003</v>
          </cell>
        </row>
        <row r="470">
          <cell r="A470" t="str">
            <v>MF29</v>
          </cell>
          <cell r="B470">
            <v>3103010072</v>
          </cell>
          <cell r="C470" t="str">
            <v>TWIN PACK</v>
          </cell>
          <cell r="D470" t="str">
            <v>63</v>
          </cell>
          <cell r="E470">
            <v>636</v>
          </cell>
          <cell r="F470">
            <v>4</v>
          </cell>
          <cell r="G470">
            <v>26</v>
          </cell>
          <cell r="H470">
            <v>-480</v>
          </cell>
          <cell r="I470">
            <v>-12480</v>
          </cell>
          <cell r="J470">
            <v>19991031</v>
          </cell>
          <cell r="K470" t="str">
            <v>1140303003</v>
          </cell>
          <cell r="L470" t="str">
            <v>6210402003</v>
          </cell>
        </row>
        <row r="471">
          <cell r="A471" t="str">
            <v>MF32</v>
          </cell>
          <cell r="B471">
            <v>3103010072</v>
          </cell>
          <cell r="C471" t="str">
            <v>TWIN PACK</v>
          </cell>
          <cell r="D471" t="str">
            <v>63</v>
          </cell>
          <cell r="E471">
            <v>640</v>
          </cell>
          <cell r="F471">
            <v>4</v>
          </cell>
          <cell r="G471">
            <v>26</v>
          </cell>
          <cell r="H471">
            <v>-780</v>
          </cell>
          <cell r="I471">
            <v>-20280</v>
          </cell>
          <cell r="J471">
            <v>19991031</v>
          </cell>
          <cell r="K471" t="str">
            <v>1140303003</v>
          </cell>
          <cell r="L471" t="str">
            <v>6210402003</v>
          </cell>
        </row>
        <row r="472">
          <cell r="A472" t="str">
            <v>MF33</v>
          </cell>
          <cell r="B472">
            <v>3103010072</v>
          </cell>
          <cell r="C472" t="str">
            <v>TWIN PACK</v>
          </cell>
          <cell r="D472" t="str">
            <v>63</v>
          </cell>
          <cell r="E472">
            <v>647</v>
          </cell>
          <cell r="F472">
            <v>4</v>
          </cell>
          <cell r="G472">
            <v>26</v>
          </cell>
          <cell r="H472">
            <v>-240</v>
          </cell>
          <cell r="I472">
            <v>-6240</v>
          </cell>
          <cell r="J472">
            <v>19991031</v>
          </cell>
          <cell r="K472" t="str">
            <v>1140303003</v>
          </cell>
          <cell r="L472" t="str">
            <v>6210402003</v>
          </cell>
        </row>
        <row r="473">
          <cell r="A473" t="str">
            <v>MF34</v>
          </cell>
          <cell r="B473">
            <v>3103010072</v>
          </cell>
          <cell r="C473" t="str">
            <v>TWIN PACK</v>
          </cell>
          <cell r="D473" t="str">
            <v>63</v>
          </cell>
          <cell r="E473">
            <v>646</v>
          </cell>
          <cell r="F473">
            <v>2</v>
          </cell>
          <cell r="G473">
            <v>9.35</v>
          </cell>
          <cell r="H473">
            <v>-300</v>
          </cell>
          <cell r="I473">
            <v>-2805</v>
          </cell>
          <cell r="J473">
            <v>19991031</v>
          </cell>
          <cell r="K473" t="str">
            <v>1140303003</v>
          </cell>
          <cell r="L473" t="str">
            <v>6210402003</v>
          </cell>
        </row>
        <row r="474">
          <cell r="A474" t="str">
            <v>MF35</v>
          </cell>
          <cell r="B474">
            <v>3103010072</v>
          </cell>
          <cell r="C474" t="str">
            <v>TWIN PACK</v>
          </cell>
          <cell r="D474" t="str">
            <v>63</v>
          </cell>
          <cell r="E474">
            <v>645</v>
          </cell>
          <cell r="F474">
            <v>3</v>
          </cell>
          <cell r="G474">
            <v>26</v>
          </cell>
          <cell r="H474">
            <v>-370</v>
          </cell>
          <cell r="I474">
            <v>-9620</v>
          </cell>
          <cell r="J474">
            <v>19991031</v>
          </cell>
          <cell r="K474" t="str">
            <v>1140303003</v>
          </cell>
          <cell r="L474" t="str">
            <v>6210402003</v>
          </cell>
        </row>
        <row r="475">
          <cell r="A475" t="str">
            <v>MF39</v>
          </cell>
          <cell r="B475">
            <v>3103010072</v>
          </cell>
          <cell r="C475" t="str">
            <v>TWIN PACK</v>
          </cell>
          <cell r="D475" t="str">
            <v>63</v>
          </cell>
          <cell r="E475">
            <v>634</v>
          </cell>
          <cell r="F475">
            <v>5</v>
          </cell>
          <cell r="G475">
            <v>9.35</v>
          </cell>
          <cell r="H475">
            <v>-380</v>
          </cell>
          <cell r="I475">
            <v>-3553</v>
          </cell>
          <cell r="J475">
            <v>19991031</v>
          </cell>
          <cell r="K475" t="str">
            <v>1140303003</v>
          </cell>
          <cell r="L475" t="str">
            <v>6210402003</v>
          </cell>
        </row>
        <row r="476">
          <cell r="A476" t="str">
            <v>P012</v>
          </cell>
          <cell r="B476">
            <v>3103010072</v>
          </cell>
          <cell r="C476" t="str">
            <v>TWIN PACK</v>
          </cell>
          <cell r="D476" t="str">
            <v>N1</v>
          </cell>
          <cell r="E476">
            <v>324</v>
          </cell>
          <cell r="F476">
            <v>3</v>
          </cell>
          <cell r="G476">
            <v>26</v>
          </cell>
          <cell r="H476">
            <v>-78</v>
          </cell>
          <cell r="I476">
            <v>-2028</v>
          </cell>
          <cell r="J476">
            <v>19991031</v>
          </cell>
          <cell r="K476" t="str">
            <v>1140303003</v>
          </cell>
          <cell r="L476" t="str">
            <v>6210402003</v>
          </cell>
          <cell r="M476" t="str">
            <v>9100000003</v>
          </cell>
        </row>
        <row r="477">
          <cell r="A477" t="str">
            <v>P012</v>
          </cell>
          <cell r="B477">
            <v>3103010072</v>
          </cell>
          <cell r="C477" t="str">
            <v>TWIN PACK</v>
          </cell>
          <cell r="D477" t="str">
            <v>N1</v>
          </cell>
          <cell r="E477">
            <v>326</v>
          </cell>
          <cell r="F477">
            <v>4</v>
          </cell>
          <cell r="G477">
            <v>26</v>
          </cell>
          <cell r="H477">
            <v>-33</v>
          </cell>
          <cell r="I477">
            <v>-858</v>
          </cell>
          <cell r="J477">
            <v>19991031</v>
          </cell>
          <cell r="K477" t="str">
            <v>1140303003</v>
          </cell>
          <cell r="L477" t="str">
            <v>6210402003</v>
          </cell>
          <cell r="M477" t="str">
            <v>9100000003</v>
          </cell>
        </row>
        <row r="478">
          <cell r="A478" t="str">
            <v>P012</v>
          </cell>
          <cell r="B478">
            <v>3103010072</v>
          </cell>
          <cell r="C478" t="str">
            <v>TWIN PACK</v>
          </cell>
          <cell r="D478" t="str">
            <v>N1</v>
          </cell>
          <cell r="E478">
            <v>327</v>
          </cell>
          <cell r="F478">
            <v>2</v>
          </cell>
          <cell r="G478">
            <v>26</v>
          </cell>
          <cell r="H478">
            <v>-74</v>
          </cell>
          <cell r="I478">
            <v>-1924</v>
          </cell>
          <cell r="J478">
            <v>19991031</v>
          </cell>
          <cell r="K478" t="str">
            <v>1140303003</v>
          </cell>
          <cell r="L478" t="str">
            <v>6210402003</v>
          </cell>
          <cell r="M478" t="str">
            <v>9100000003</v>
          </cell>
        </row>
        <row r="479">
          <cell r="A479" t="str">
            <v>P012</v>
          </cell>
          <cell r="B479">
            <v>3103010072</v>
          </cell>
          <cell r="C479" t="str">
            <v>TWIN PACK</v>
          </cell>
          <cell r="D479" t="str">
            <v>N1</v>
          </cell>
          <cell r="E479">
            <v>330</v>
          </cell>
          <cell r="F479">
            <v>3</v>
          </cell>
          <cell r="G479">
            <v>26</v>
          </cell>
          <cell r="H479">
            <v>-100</v>
          </cell>
          <cell r="I479">
            <v>-2600</v>
          </cell>
          <cell r="J479">
            <v>19991031</v>
          </cell>
          <cell r="K479" t="str">
            <v>1140303003</v>
          </cell>
          <cell r="L479" t="str">
            <v>6210402003</v>
          </cell>
          <cell r="M479" t="str">
            <v>9100000003</v>
          </cell>
        </row>
        <row r="480">
          <cell r="A480" t="str">
            <v>P012</v>
          </cell>
          <cell r="B480">
            <v>3103010072</v>
          </cell>
          <cell r="C480" t="str">
            <v>TWIN PACK</v>
          </cell>
          <cell r="D480" t="str">
            <v>N1</v>
          </cell>
          <cell r="E480">
            <v>331</v>
          </cell>
          <cell r="F480">
            <v>3</v>
          </cell>
          <cell r="G480">
            <v>26</v>
          </cell>
          <cell r="H480">
            <v>-138</v>
          </cell>
          <cell r="I480">
            <v>-3588</v>
          </cell>
          <cell r="J480">
            <v>19991031</v>
          </cell>
          <cell r="K480" t="str">
            <v>1140303003</v>
          </cell>
          <cell r="L480" t="str">
            <v>6210402003</v>
          </cell>
          <cell r="M480" t="str">
            <v>9100000003</v>
          </cell>
        </row>
        <row r="481">
          <cell r="A481" t="str">
            <v>P014</v>
          </cell>
          <cell r="B481">
            <v>3103010072</v>
          </cell>
          <cell r="C481" t="str">
            <v>TWIN PACK</v>
          </cell>
          <cell r="D481" t="str">
            <v>S1</v>
          </cell>
          <cell r="E481">
            <v>289</v>
          </cell>
          <cell r="F481">
            <v>5</v>
          </cell>
          <cell r="G481">
            <v>9</v>
          </cell>
          <cell r="H481">
            <v>-300</v>
          </cell>
          <cell r="I481">
            <v>-2700</v>
          </cell>
          <cell r="J481">
            <v>19991031</v>
          </cell>
          <cell r="K481" t="str">
            <v>1140303003</v>
          </cell>
          <cell r="L481" t="str">
            <v>6210402003</v>
          </cell>
          <cell r="M481" t="str">
            <v>9100000003</v>
          </cell>
        </row>
        <row r="482">
          <cell r="A482" t="str">
            <v>P014</v>
          </cell>
          <cell r="B482">
            <v>3103010072</v>
          </cell>
          <cell r="C482" t="str">
            <v>TWIN PACK</v>
          </cell>
          <cell r="D482" t="str">
            <v>S1</v>
          </cell>
          <cell r="E482">
            <v>290</v>
          </cell>
          <cell r="F482">
            <v>5</v>
          </cell>
          <cell r="G482">
            <v>9</v>
          </cell>
          <cell r="H482">
            <v>-300</v>
          </cell>
          <cell r="I482">
            <v>-2700</v>
          </cell>
          <cell r="J482">
            <v>19991031</v>
          </cell>
          <cell r="K482" t="str">
            <v>1140303003</v>
          </cell>
          <cell r="L482" t="str">
            <v>6210402003</v>
          </cell>
          <cell r="M482" t="str">
            <v>9100000003</v>
          </cell>
        </row>
        <row r="483">
          <cell r="A483" t="str">
            <v>P014</v>
          </cell>
          <cell r="B483">
            <v>3103010072</v>
          </cell>
          <cell r="C483" t="str">
            <v>TWIN PACK</v>
          </cell>
          <cell r="D483" t="str">
            <v>S1</v>
          </cell>
          <cell r="E483">
            <v>293</v>
          </cell>
          <cell r="F483">
            <v>4</v>
          </cell>
          <cell r="G483">
            <v>9</v>
          </cell>
          <cell r="H483">
            <v>-200</v>
          </cell>
          <cell r="I483">
            <v>-1800</v>
          </cell>
          <cell r="J483">
            <v>19991031</v>
          </cell>
          <cell r="K483" t="str">
            <v>1140303003</v>
          </cell>
          <cell r="L483" t="str">
            <v>6210402003</v>
          </cell>
          <cell r="M483" t="str">
            <v>9100000003</v>
          </cell>
        </row>
        <row r="484">
          <cell r="A484" t="str">
            <v>P014</v>
          </cell>
          <cell r="B484">
            <v>3103010072</v>
          </cell>
          <cell r="C484" t="str">
            <v>TWIN PACK</v>
          </cell>
          <cell r="D484" t="str">
            <v>S1</v>
          </cell>
          <cell r="E484">
            <v>294</v>
          </cell>
          <cell r="F484">
            <v>4</v>
          </cell>
          <cell r="G484">
            <v>9</v>
          </cell>
          <cell r="H484">
            <v>-300</v>
          </cell>
          <cell r="I484">
            <v>-2700</v>
          </cell>
          <cell r="J484">
            <v>19991031</v>
          </cell>
          <cell r="K484" t="str">
            <v>1140303003</v>
          </cell>
          <cell r="L484" t="str">
            <v>6210402003</v>
          </cell>
          <cell r="M484" t="str">
            <v>9100000003</v>
          </cell>
        </row>
        <row r="485">
          <cell r="A485" t="str">
            <v>P014</v>
          </cell>
          <cell r="B485">
            <v>3103010072</v>
          </cell>
          <cell r="C485" t="str">
            <v>TWIN PACK</v>
          </cell>
          <cell r="D485" t="str">
            <v>S1</v>
          </cell>
          <cell r="E485">
            <v>297</v>
          </cell>
          <cell r="F485">
            <v>3</v>
          </cell>
          <cell r="G485">
            <v>9</v>
          </cell>
          <cell r="H485">
            <v>-300</v>
          </cell>
          <cell r="I485">
            <v>-2700</v>
          </cell>
          <cell r="J485">
            <v>19991031</v>
          </cell>
          <cell r="K485" t="str">
            <v>1140303003</v>
          </cell>
          <cell r="L485" t="str">
            <v>6210402003</v>
          </cell>
          <cell r="M485" t="str">
            <v>9100000003</v>
          </cell>
        </row>
        <row r="486">
          <cell r="A486" t="str">
            <v>P014</v>
          </cell>
          <cell r="B486">
            <v>3103010072</v>
          </cell>
          <cell r="C486" t="str">
            <v>TWIN PACK</v>
          </cell>
          <cell r="D486" t="str">
            <v>S1</v>
          </cell>
          <cell r="E486">
            <v>298</v>
          </cell>
          <cell r="F486">
            <v>3</v>
          </cell>
          <cell r="G486">
            <v>9</v>
          </cell>
          <cell r="H486">
            <v>-100</v>
          </cell>
          <cell r="I486">
            <v>-900</v>
          </cell>
          <cell r="J486">
            <v>19991031</v>
          </cell>
          <cell r="K486" t="str">
            <v>1140303003</v>
          </cell>
          <cell r="L486" t="str">
            <v>6210402003</v>
          </cell>
          <cell r="M486" t="str">
            <v>9100000003</v>
          </cell>
        </row>
        <row r="487">
          <cell r="A487" t="str">
            <v>S001</v>
          </cell>
          <cell r="B487">
            <v>3103010072</v>
          </cell>
          <cell r="C487" t="str">
            <v>TWIN PACK</v>
          </cell>
          <cell r="D487" t="str">
            <v>63</v>
          </cell>
          <cell r="E487">
            <v>623</v>
          </cell>
          <cell r="F487">
            <v>3</v>
          </cell>
          <cell r="G487">
            <v>9.35</v>
          </cell>
          <cell r="H487">
            <v>-760</v>
          </cell>
          <cell r="I487">
            <v>-7106</v>
          </cell>
          <cell r="J487">
            <v>19991031</v>
          </cell>
          <cell r="K487" t="str">
            <v>1140303003</v>
          </cell>
          <cell r="L487" t="str">
            <v>6210402003</v>
          </cell>
        </row>
        <row r="488">
          <cell r="A488" t="str">
            <v>S002</v>
          </cell>
          <cell r="B488">
            <v>3103010072</v>
          </cell>
          <cell r="C488" t="str">
            <v>TWIN PACK</v>
          </cell>
          <cell r="D488" t="str">
            <v>63</v>
          </cell>
          <cell r="E488">
            <v>626</v>
          </cell>
          <cell r="F488">
            <v>3</v>
          </cell>
          <cell r="G488">
            <v>9.35</v>
          </cell>
          <cell r="H488">
            <v>-260</v>
          </cell>
          <cell r="I488">
            <v>-2431</v>
          </cell>
          <cell r="J488">
            <v>19991031</v>
          </cell>
          <cell r="K488" t="str">
            <v>1140303003</v>
          </cell>
          <cell r="L488" t="str">
            <v>6210402003</v>
          </cell>
        </row>
        <row r="489">
          <cell r="A489" t="str">
            <v>TG01</v>
          </cell>
          <cell r="B489">
            <v>3103010072</v>
          </cell>
          <cell r="C489" t="str">
            <v>TWIN PACK</v>
          </cell>
          <cell r="D489" t="str">
            <v>63</v>
          </cell>
          <cell r="E489">
            <v>612</v>
          </cell>
          <cell r="F489">
            <v>3</v>
          </cell>
          <cell r="G489">
            <v>9.35</v>
          </cell>
          <cell r="H489">
            <v>-1140</v>
          </cell>
          <cell r="I489">
            <v>-10659</v>
          </cell>
          <cell r="J489">
            <v>19991031</v>
          </cell>
          <cell r="K489" t="str">
            <v>1140303003</v>
          </cell>
          <cell r="L489" t="str">
            <v>6210402003</v>
          </cell>
        </row>
        <row r="490">
          <cell r="A490" t="str">
            <v>TG02</v>
          </cell>
          <cell r="B490">
            <v>3103010072</v>
          </cell>
          <cell r="C490" t="str">
            <v>TWIN PACK</v>
          </cell>
          <cell r="D490" t="str">
            <v>63</v>
          </cell>
          <cell r="E490">
            <v>616</v>
          </cell>
          <cell r="F490">
            <v>3</v>
          </cell>
          <cell r="G490">
            <v>9.35</v>
          </cell>
          <cell r="H490">
            <v>-880</v>
          </cell>
          <cell r="I490">
            <v>-8228</v>
          </cell>
          <cell r="J490">
            <v>19991031</v>
          </cell>
          <cell r="K490" t="str">
            <v>1140303003</v>
          </cell>
          <cell r="L490" t="str">
            <v>6210402003</v>
          </cell>
        </row>
        <row r="491">
          <cell r="A491" t="str">
            <v>TG03</v>
          </cell>
          <cell r="B491">
            <v>3103010072</v>
          </cell>
          <cell r="C491" t="str">
            <v>TWIN PACK</v>
          </cell>
          <cell r="D491" t="str">
            <v>63</v>
          </cell>
          <cell r="E491">
            <v>613</v>
          </cell>
          <cell r="F491">
            <v>7</v>
          </cell>
          <cell r="G491">
            <v>9.35</v>
          </cell>
          <cell r="H491">
            <v>-1200</v>
          </cell>
          <cell r="I491">
            <v>-11220</v>
          </cell>
          <cell r="J491">
            <v>19991031</v>
          </cell>
          <cell r="K491" t="str">
            <v>1140303003</v>
          </cell>
          <cell r="L491" t="str">
            <v>6210402003</v>
          </cell>
        </row>
        <row r="492">
          <cell r="A492" t="str">
            <v>TG28</v>
          </cell>
          <cell r="B492">
            <v>3103010072</v>
          </cell>
          <cell r="C492" t="str">
            <v>TWIN PACK</v>
          </cell>
          <cell r="D492" t="str">
            <v>63</v>
          </cell>
          <cell r="E492">
            <v>614</v>
          </cell>
          <cell r="F492">
            <v>3</v>
          </cell>
          <cell r="G492">
            <v>9.35</v>
          </cell>
          <cell r="H492">
            <v>-660</v>
          </cell>
          <cell r="I492">
            <v>-6171</v>
          </cell>
          <cell r="J492">
            <v>19991031</v>
          </cell>
          <cell r="K492" t="str">
            <v>1140303003</v>
          </cell>
          <cell r="L492" t="str">
            <v>6210402003</v>
          </cell>
        </row>
        <row r="493">
          <cell r="A493" t="str">
            <v>TG29</v>
          </cell>
          <cell r="B493">
            <v>3103010072</v>
          </cell>
          <cell r="C493" t="str">
            <v>TWIN PACK</v>
          </cell>
          <cell r="D493" t="str">
            <v>63</v>
          </cell>
          <cell r="E493">
            <v>611</v>
          </cell>
          <cell r="F493">
            <v>4</v>
          </cell>
          <cell r="G493">
            <v>9.35</v>
          </cell>
          <cell r="H493">
            <v>-420</v>
          </cell>
          <cell r="I493">
            <v>-3927</v>
          </cell>
          <cell r="J493">
            <v>19991031</v>
          </cell>
          <cell r="K493" t="str">
            <v>1140303003</v>
          </cell>
          <cell r="L493" t="str">
            <v>6210402003</v>
          </cell>
        </row>
        <row r="494">
          <cell r="A494" t="str">
            <v>TG31</v>
          </cell>
          <cell r="B494">
            <v>3103010072</v>
          </cell>
          <cell r="C494" t="str">
            <v>TWIN PACK</v>
          </cell>
          <cell r="D494" t="str">
            <v>63</v>
          </cell>
          <cell r="E494">
            <v>615</v>
          </cell>
          <cell r="F494">
            <v>2</v>
          </cell>
          <cell r="G494">
            <v>9.35</v>
          </cell>
          <cell r="H494">
            <v>-400</v>
          </cell>
          <cell r="I494">
            <v>-3740</v>
          </cell>
          <cell r="J494">
            <v>19991031</v>
          </cell>
          <cell r="K494" t="str">
            <v>1140303003</v>
          </cell>
          <cell r="L494" t="str">
            <v>6210402003</v>
          </cell>
        </row>
        <row r="495">
          <cell r="A495" t="str">
            <v>TL04</v>
          </cell>
          <cell r="B495">
            <v>3103010072</v>
          </cell>
          <cell r="C495" t="str">
            <v>TWIN PACK</v>
          </cell>
          <cell r="D495" t="str">
            <v>63</v>
          </cell>
          <cell r="E495">
            <v>622</v>
          </cell>
          <cell r="F495">
            <v>5</v>
          </cell>
          <cell r="G495">
            <v>9.35</v>
          </cell>
          <cell r="H495">
            <v>-270</v>
          </cell>
          <cell r="I495">
            <v>-2524.5</v>
          </cell>
          <cell r="J495">
            <v>19991031</v>
          </cell>
          <cell r="K495" t="str">
            <v>1140303003</v>
          </cell>
          <cell r="L495" t="str">
            <v>6210402003</v>
          </cell>
        </row>
        <row r="496">
          <cell r="A496" t="str">
            <v>TL06</v>
          </cell>
          <cell r="B496">
            <v>3103010072</v>
          </cell>
          <cell r="C496" t="str">
            <v>TWIN PACK</v>
          </cell>
          <cell r="D496" t="str">
            <v>63</v>
          </cell>
          <cell r="E496">
            <v>621</v>
          </cell>
          <cell r="F496">
            <v>6</v>
          </cell>
          <cell r="G496">
            <v>9.35</v>
          </cell>
          <cell r="H496">
            <v>-400</v>
          </cell>
          <cell r="I496">
            <v>-3740</v>
          </cell>
          <cell r="J496">
            <v>19991031</v>
          </cell>
          <cell r="K496" t="str">
            <v>1140303003</v>
          </cell>
          <cell r="L496" t="str">
            <v>6210402003</v>
          </cell>
        </row>
        <row r="497">
          <cell r="A497" t="str">
            <v>TO12</v>
          </cell>
          <cell r="B497">
            <v>3103010072</v>
          </cell>
          <cell r="C497" t="str">
            <v>TWIN PACK</v>
          </cell>
          <cell r="D497" t="str">
            <v>S1</v>
          </cell>
          <cell r="E497">
            <v>334</v>
          </cell>
          <cell r="F497">
            <v>4</v>
          </cell>
          <cell r="G497">
            <v>9.35</v>
          </cell>
          <cell r="H497">
            <v>-250</v>
          </cell>
          <cell r="I497">
            <v>-2337.5</v>
          </cell>
          <cell r="J497">
            <v>19991031</v>
          </cell>
          <cell r="K497" t="str">
            <v>1140303003</v>
          </cell>
          <cell r="L497" t="str">
            <v>6210402003</v>
          </cell>
          <cell r="M497" t="str">
            <v>9100000003</v>
          </cell>
        </row>
        <row r="498">
          <cell r="A498" t="str">
            <v>TO12</v>
          </cell>
          <cell r="B498">
            <v>3103010072</v>
          </cell>
          <cell r="C498" t="str">
            <v>TWIN PACK</v>
          </cell>
          <cell r="D498" t="str">
            <v>S1</v>
          </cell>
          <cell r="E498">
            <v>335</v>
          </cell>
          <cell r="F498">
            <v>4</v>
          </cell>
          <cell r="G498">
            <v>9.35</v>
          </cell>
          <cell r="H498">
            <v>-250</v>
          </cell>
          <cell r="I498">
            <v>-2337.5</v>
          </cell>
          <cell r="J498">
            <v>19991031</v>
          </cell>
          <cell r="K498" t="str">
            <v>1140303003</v>
          </cell>
          <cell r="L498" t="str">
            <v>6210402003</v>
          </cell>
          <cell r="M498" t="str">
            <v>9100000003</v>
          </cell>
        </row>
        <row r="499">
          <cell r="A499" t="str">
            <v>TZ01</v>
          </cell>
          <cell r="B499">
            <v>3103010072</v>
          </cell>
          <cell r="C499" t="str">
            <v>TWIN PACK</v>
          </cell>
          <cell r="D499" t="str">
            <v>63</v>
          </cell>
          <cell r="E499">
            <v>607</v>
          </cell>
          <cell r="F499">
            <v>1</v>
          </cell>
          <cell r="G499">
            <v>9</v>
          </cell>
          <cell r="H499">
            <v>-410</v>
          </cell>
          <cell r="I499">
            <v>-3690</v>
          </cell>
          <cell r="J499">
            <v>19991031</v>
          </cell>
          <cell r="K499" t="str">
            <v>1140303003</v>
          </cell>
          <cell r="L499" t="str">
            <v>6210402003</v>
          </cell>
        </row>
        <row r="500">
          <cell r="A500" t="str">
            <v>TZ02</v>
          </cell>
          <cell r="B500">
            <v>3103010072</v>
          </cell>
          <cell r="C500" t="str">
            <v>TWIN PACK</v>
          </cell>
          <cell r="D500" t="str">
            <v>63</v>
          </cell>
          <cell r="E500">
            <v>610</v>
          </cell>
          <cell r="F500">
            <v>3</v>
          </cell>
          <cell r="G500">
            <v>9.35</v>
          </cell>
          <cell r="H500">
            <v>-128</v>
          </cell>
          <cell r="I500">
            <v>-1196.8</v>
          </cell>
          <cell r="J500">
            <v>19991031</v>
          </cell>
          <cell r="K500" t="str">
            <v>1140303003</v>
          </cell>
          <cell r="L500" t="str">
            <v>6210402003</v>
          </cell>
        </row>
        <row r="501">
          <cell r="A501" t="str">
            <v>TA26</v>
          </cell>
          <cell r="B501">
            <v>3103010072</v>
          </cell>
          <cell r="C501" t="str">
            <v>TWIN PACK</v>
          </cell>
          <cell r="D501" t="str">
            <v>64</v>
          </cell>
          <cell r="E501">
            <v>156</v>
          </cell>
          <cell r="F501">
            <v>3</v>
          </cell>
          <cell r="G501">
            <v>9.35</v>
          </cell>
          <cell r="H501">
            <v>-481</v>
          </cell>
          <cell r="I501">
            <v>-4497.3499999999995</v>
          </cell>
          <cell r="J501">
            <v>19991031</v>
          </cell>
          <cell r="K501" t="str">
            <v>1140304003</v>
          </cell>
          <cell r="L501" t="str">
            <v>6210402004</v>
          </cell>
        </row>
        <row r="502">
          <cell r="A502" t="str">
            <v>TA33</v>
          </cell>
          <cell r="B502">
            <v>3103010072</v>
          </cell>
          <cell r="C502" t="str">
            <v>TWIN PACK</v>
          </cell>
          <cell r="D502" t="str">
            <v>64</v>
          </cell>
          <cell r="E502">
            <v>161</v>
          </cell>
          <cell r="F502">
            <v>1</v>
          </cell>
          <cell r="G502">
            <v>9.35</v>
          </cell>
          <cell r="H502">
            <v>-100</v>
          </cell>
          <cell r="I502">
            <v>-935</v>
          </cell>
          <cell r="J502">
            <v>19991031</v>
          </cell>
          <cell r="K502" t="str">
            <v>1140304003</v>
          </cell>
          <cell r="L502" t="str">
            <v>6210402004</v>
          </cell>
        </row>
        <row r="503">
          <cell r="A503" t="str">
            <v>TA30</v>
          </cell>
          <cell r="B503">
            <v>3103010072</v>
          </cell>
          <cell r="C503" t="str">
            <v>TWIN PACK</v>
          </cell>
          <cell r="D503" t="str">
            <v>65</v>
          </cell>
          <cell r="E503">
            <v>884</v>
          </cell>
          <cell r="F503">
            <v>4</v>
          </cell>
          <cell r="G503">
            <v>41.05</v>
          </cell>
          <cell r="H503">
            <v>-600</v>
          </cell>
          <cell r="I503">
            <v>-24630</v>
          </cell>
          <cell r="J503">
            <v>19991031</v>
          </cell>
          <cell r="K503" t="str">
            <v>1140305003</v>
          </cell>
          <cell r="L503" t="str">
            <v>6210402005</v>
          </cell>
        </row>
        <row r="504">
          <cell r="A504" t="str">
            <v>TL04</v>
          </cell>
          <cell r="B504">
            <v>3103010072</v>
          </cell>
          <cell r="C504" t="str">
            <v>TWIN PACK</v>
          </cell>
          <cell r="D504" t="str">
            <v>65</v>
          </cell>
          <cell r="E504">
            <v>899</v>
          </cell>
          <cell r="F504">
            <v>8</v>
          </cell>
          <cell r="G504">
            <v>9.35</v>
          </cell>
          <cell r="H504">
            <v>-70</v>
          </cell>
          <cell r="I504">
            <v>-654.5</v>
          </cell>
          <cell r="J504">
            <v>19991031</v>
          </cell>
          <cell r="K504" t="str">
            <v>1140305003</v>
          </cell>
          <cell r="L504" t="str">
            <v>6210402005</v>
          </cell>
        </row>
        <row r="505">
          <cell r="A505" t="str">
            <v>TG01</v>
          </cell>
          <cell r="B505">
            <v>3103010075</v>
          </cell>
          <cell r="C505" t="str">
            <v>MISIL II</v>
          </cell>
          <cell r="D505" t="str">
            <v>61</v>
          </cell>
          <cell r="E505">
            <v>630</v>
          </cell>
          <cell r="F505">
            <v>1</v>
          </cell>
          <cell r="G505">
            <v>35.5</v>
          </cell>
          <cell r="H505">
            <v>-1</v>
          </cell>
          <cell r="I505">
            <v>-35.5</v>
          </cell>
          <cell r="J505">
            <v>19991031</v>
          </cell>
          <cell r="K505" t="str">
            <v>1140301003</v>
          </cell>
          <cell r="L505" t="str">
            <v>6210402001</v>
          </cell>
        </row>
        <row r="506">
          <cell r="A506" t="str">
            <v>MD03</v>
          </cell>
          <cell r="B506">
            <v>3103010082</v>
          </cell>
          <cell r="C506" t="str">
            <v>ACETOCLOR ZENECA</v>
          </cell>
          <cell r="D506" t="str">
            <v>63</v>
          </cell>
          <cell r="E506">
            <v>619</v>
          </cell>
          <cell r="F506">
            <v>3</v>
          </cell>
          <cell r="G506">
            <v>5.0999999999999996</v>
          </cell>
          <cell r="H506">
            <v>-260</v>
          </cell>
          <cell r="I506">
            <v>-1326</v>
          </cell>
          <cell r="J506">
            <v>19991031</v>
          </cell>
          <cell r="K506" t="str">
            <v>1140303003</v>
          </cell>
          <cell r="L506" t="str">
            <v>6210402003</v>
          </cell>
        </row>
        <row r="507">
          <cell r="A507" t="str">
            <v>EA03</v>
          </cell>
          <cell r="B507">
            <v>3103010082</v>
          </cell>
          <cell r="C507" t="str">
            <v>ACETOCLOR ZENECA</v>
          </cell>
          <cell r="D507" t="str">
            <v>65</v>
          </cell>
          <cell r="E507">
            <v>910</v>
          </cell>
          <cell r="F507">
            <v>1</v>
          </cell>
          <cell r="G507">
            <v>5.0999999999999996</v>
          </cell>
          <cell r="H507">
            <v>-80</v>
          </cell>
          <cell r="I507">
            <v>-408</v>
          </cell>
          <cell r="J507">
            <v>19991031</v>
          </cell>
          <cell r="K507" t="str">
            <v>1140305003</v>
          </cell>
          <cell r="L507" t="str">
            <v>6210402005</v>
          </cell>
        </row>
        <row r="508">
          <cell r="A508" t="str">
            <v>MF09</v>
          </cell>
          <cell r="B508">
            <v>3103010082</v>
          </cell>
          <cell r="C508" t="str">
            <v>ACETOCLOR ZENECA</v>
          </cell>
          <cell r="D508" t="str">
            <v>65</v>
          </cell>
          <cell r="E508">
            <v>938</v>
          </cell>
          <cell r="F508">
            <v>1</v>
          </cell>
          <cell r="G508">
            <v>5.0999999999999996</v>
          </cell>
          <cell r="H508">
            <v>-320</v>
          </cell>
          <cell r="I508">
            <v>-1632</v>
          </cell>
          <cell r="J508">
            <v>19991031</v>
          </cell>
          <cell r="K508" t="str">
            <v>1140305003</v>
          </cell>
          <cell r="L508" t="str">
            <v>6210402005</v>
          </cell>
        </row>
        <row r="509">
          <cell r="A509" t="str">
            <v>MF28</v>
          </cell>
          <cell r="B509">
            <v>3103010082</v>
          </cell>
          <cell r="C509" t="str">
            <v>ACETOCLOR ZENECA</v>
          </cell>
          <cell r="D509" t="str">
            <v>65</v>
          </cell>
          <cell r="E509">
            <v>934</v>
          </cell>
          <cell r="F509">
            <v>2</v>
          </cell>
          <cell r="G509">
            <v>5.7</v>
          </cell>
          <cell r="H509">
            <v>-172.5</v>
          </cell>
          <cell r="I509">
            <v>-983.25</v>
          </cell>
          <cell r="J509">
            <v>19991031</v>
          </cell>
          <cell r="K509" t="str">
            <v>1140305003</v>
          </cell>
          <cell r="L509" t="str">
            <v>6210402005</v>
          </cell>
        </row>
        <row r="510">
          <cell r="A510" t="str">
            <v>MF32</v>
          </cell>
          <cell r="B510">
            <v>3103010082</v>
          </cell>
          <cell r="C510" t="str">
            <v>ACETOCLOR ZENECA</v>
          </cell>
          <cell r="D510" t="str">
            <v>65</v>
          </cell>
          <cell r="E510">
            <v>932</v>
          </cell>
          <cell r="F510">
            <v>1</v>
          </cell>
          <cell r="G510">
            <v>5.0999999999999996</v>
          </cell>
          <cell r="H510">
            <v>-430</v>
          </cell>
          <cell r="I510">
            <v>-2193</v>
          </cell>
          <cell r="J510">
            <v>19991031</v>
          </cell>
          <cell r="K510" t="str">
            <v>1140305003</v>
          </cell>
          <cell r="L510" t="str">
            <v>6210402005</v>
          </cell>
        </row>
        <row r="511">
          <cell r="A511" t="str">
            <v>MF34</v>
          </cell>
          <cell r="B511">
            <v>3103010082</v>
          </cell>
          <cell r="C511" t="str">
            <v>ACETOCLOR ZENECA</v>
          </cell>
          <cell r="D511" t="str">
            <v>65</v>
          </cell>
          <cell r="E511">
            <v>936</v>
          </cell>
          <cell r="F511">
            <v>2</v>
          </cell>
          <cell r="G511">
            <v>5.0999999999999996</v>
          </cell>
          <cell r="H511">
            <v>-334.82</v>
          </cell>
          <cell r="I511">
            <v>-1707.5819999999999</v>
          </cell>
          <cell r="J511">
            <v>19991031</v>
          </cell>
          <cell r="K511" t="str">
            <v>1140305003</v>
          </cell>
          <cell r="L511" t="str">
            <v>6210402005</v>
          </cell>
        </row>
        <row r="512">
          <cell r="A512" t="str">
            <v>MF36</v>
          </cell>
          <cell r="B512">
            <v>3103010082</v>
          </cell>
          <cell r="C512" t="str">
            <v>ACETOCLOR ZENECA</v>
          </cell>
          <cell r="D512" t="str">
            <v>65</v>
          </cell>
          <cell r="E512">
            <v>920</v>
          </cell>
          <cell r="F512">
            <v>1</v>
          </cell>
          <cell r="G512">
            <v>5.0999999999999996</v>
          </cell>
          <cell r="H512">
            <v>-700</v>
          </cell>
          <cell r="I512">
            <v>-3569.9999999999995</v>
          </cell>
          <cell r="J512">
            <v>19991031</v>
          </cell>
          <cell r="K512" t="str">
            <v>1140305003</v>
          </cell>
          <cell r="L512" t="str">
            <v>6210402005</v>
          </cell>
        </row>
        <row r="513">
          <cell r="A513" t="str">
            <v>MF38</v>
          </cell>
          <cell r="B513">
            <v>3103010082</v>
          </cell>
          <cell r="C513" t="str">
            <v>ACETOCLOR ZENECA</v>
          </cell>
          <cell r="D513" t="str">
            <v>65</v>
          </cell>
          <cell r="E513">
            <v>927</v>
          </cell>
          <cell r="F513">
            <v>1</v>
          </cell>
          <cell r="G513">
            <v>5.7</v>
          </cell>
          <cell r="H513">
            <v>-340</v>
          </cell>
          <cell r="I513">
            <v>-1938</v>
          </cell>
          <cell r="J513">
            <v>19991031</v>
          </cell>
          <cell r="K513" t="str">
            <v>1140305003</v>
          </cell>
          <cell r="L513" t="str">
            <v>6210402005</v>
          </cell>
        </row>
        <row r="514">
          <cell r="A514" t="str">
            <v>MF39</v>
          </cell>
          <cell r="B514">
            <v>3103010082</v>
          </cell>
          <cell r="C514" t="str">
            <v>ACETOCLOR ZENECA</v>
          </cell>
          <cell r="D514" t="str">
            <v>65</v>
          </cell>
          <cell r="E514">
            <v>926</v>
          </cell>
          <cell r="F514">
            <v>2</v>
          </cell>
          <cell r="G514">
            <v>5.2409999999999997</v>
          </cell>
          <cell r="H514">
            <v>-617.59</v>
          </cell>
          <cell r="I514">
            <v>-3236.78919</v>
          </cell>
          <cell r="J514">
            <v>19991031</v>
          </cell>
          <cell r="K514" t="str">
            <v>1140305003</v>
          </cell>
          <cell r="L514" t="str">
            <v>6210402005</v>
          </cell>
        </row>
        <row r="515">
          <cell r="A515" t="str">
            <v>P012</v>
          </cell>
          <cell r="B515">
            <v>3103010082</v>
          </cell>
          <cell r="C515" t="str">
            <v>ACETOCLOR ZENECA</v>
          </cell>
          <cell r="D515" t="str">
            <v>N1</v>
          </cell>
          <cell r="E515">
            <v>329</v>
          </cell>
          <cell r="F515">
            <v>3</v>
          </cell>
          <cell r="G515">
            <v>36.125999999999998</v>
          </cell>
          <cell r="H515">
            <v>-75</v>
          </cell>
          <cell r="I515">
            <v>-2709.45</v>
          </cell>
          <cell r="J515">
            <v>19991031</v>
          </cell>
          <cell r="K515" t="str">
            <v>1140305003</v>
          </cell>
          <cell r="L515" t="str">
            <v>6210402005</v>
          </cell>
          <cell r="M515" t="str">
            <v>9100000005</v>
          </cell>
        </row>
        <row r="516">
          <cell r="A516" t="str">
            <v>P023</v>
          </cell>
          <cell r="B516">
            <v>3103010082</v>
          </cell>
          <cell r="C516" t="str">
            <v>ACETOCLOR ZENECA</v>
          </cell>
          <cell r="D516" t="str">
            <v>B1</v>
          </cell>
          <cell r="E516">
            <v>253</v>
          </cell>
          <cell r="F516">
            <v>3</v>
          </cell>
          <cell r="G516">
            <v>5.7</v>
          </cell>
          <cell r="H516">
            <v>-31</v>
          </cell>
          <cell r="I516">
            <v>-176.70000000000002</v>
          </cell>
          <cell r="J516">
            <v>19991030</v>
          </cell>
          <cell r="K516" t="str">
            <v>1140305003</v>
          </cell>
          <cell r="L516" t="str">
            <v>6210402005</v>
          </cell>
          <cell r="M516" t="str">
            <v>9100000005</v>
          </cell>
        </row>
        <row r="517">
          <cell r="A517" t="str">
            <v>P023</v>
          </cell>
          <cell r="B517">
            <v>3103010082</v>
          </cell>
          <cell r="C517" t="str">
            <v>ACETOCLOR ZENECA</v>
          </cell>
          <cell r="D517" t="str">
            <v>B1</v>
          </cell>
          <cell r="E517">
            <v>254</v>
          </cell>
          <cell r="F517">
            <v>3</v>
          </cell>
          <cell r="G517">
            <v>5.7</v>
          </cell>
          <cell r="H517">
            <v>-63</v>
          </cell>
          <cell r="I517">
            <v>-359.1</v>
          </cell>
          <cell r="J517">
            <v>19991030</v>
          </cell>
          <cell r="K517" t="str">
            <v>1140305003</v>
          </cell>
          <cell r="L517" t="str">
            <v>6210402005</v>
          </cell>
          <cell r="M517" t="str">
            <v>9100000005</v>
          </cell>
        </row>
        <row r="518">
          <cell r="A518" t="str">
            <v>TA28</v>
          </cell>
          <cell r="B518">
            <v>3103010082</v>
          </cell>
          <cell r="C518" t="str">
            <v>ACETOCLOR ZENECA</v>
          </cell>
          <cell r="D518" t="str">
            <v>65</v>
          </cell>
          <cell r="E518">
            <v>880</v>
          </cell>
          <cell r="F518">
            <v>2</v>
          </cell>
          <cell r="G518">
            <v>5.7</v>
          </cell>
          <cell r="H518">
            <v>-67</v>
          </cell>
          <cell r="I518">
            <v>-381.90000000000003</v>
          </cell>
          <cell r="J518">
            <v>19991031</v>
          </cell>
          <cell r="K518" t="str">
            <v>1140305003</v>
          </cell>
          <cell r="L518" t="str">
            <v>6210402005</v>
          </cell>
        </row>
        <row r="519">
          <cell r="A519" t="str">
            <v>TA29</v>
          </cell>
          <cell r="B519">
            <v>3103010082</v>
          </cell>
          <cell r="C519" t="str">
            <v>ACETOCLOR ZENECA</v>
          </cell>
          <cell r="D519" t="str">
            <v>65</v>
          </cell>
          <cell r="E519">
            <v>879</v>
          </cell>
          <cell r="F519">
            <v>2</v>
          </cell>
          <cell r="G519">
            <v>5.0999999999999996</v>
          </cell>
          <cell r="H519">
            <v>-125</v>
          </cell>
          <cell r="I519">
            <v>-637.5</v>
          </cell>
          <cell r="J519">
            <v>19991031</v>
          </cell>
          <cell r="K519" t="str">
            <v>1140305003</v>
          </cell>
          <cell r="L519" t="str">
            <v>6210402005</v>
          </cell>
        </row>
        <row r="520">
          <cell r="A520" t="str">
            <v>TA30</v>
          </cell>
          <cell r="B520">
            <v>3103010082</v>
          </cell>
          <cell r="C520" t="str">
            <v>ACETOCLOR ZENECA</v>
          </cell>
          <cell r="D520" t="str">
            <v>65</v>
          </cell>
          <cell r="E520">
            <v>884</v>
          </cell>
          <cell r="F520">
            <v>3</v>
          </cell>
          <cell r="G520">
            <v>5.7</v>
          </cell>
          <cell r="H520">
            <v>-280</v>
          </cell>
          <cell r="I520">
            <v>-1596</v>
          </cell>
          <cell r="J520">
            <v>19991031</v>
          </cell>
          <cell r="K520" t="str">
            <v>1140305003</v>
          </cell>
          <cell r="L520" t="str">
            <v>6210402005</v>
          </cell>
        </row>
        <row r="521">
          <cell r="A521" t="str">
            <v>TA31</v>
          </cell>
          <cell r="B521">
            <v>3103010082</v>
          </cell>
          <cell r="C521" t="str">
            <v>ACETOCLOR ZENECA</v>
          </cell>
          <cell r="D521" t="str">
            <v>65</v>
          </cell>
          <cell r="E521">
            <v>887</v>
          </cell>
          <cell r="F521">
            <v>1</v>
          </cell>
          <cell r="G521">
            <v>5.0999999999999996</v>
          </cell>
          <cell r="H521">
            <v>-268</v>
          </cell>
          <cell r="I521">
            <v>-1366.8</v>
          </cell>
          <cell r="J521">
            <v>19991031</v>
          </cell>
          <cell r="K521" t="str">
            <v>1140305003</v>
          </cell>
          <cell r="L521" t="str">
            <v>6210402005</v>
          </cell>
        </row>
        <row r="522">
          <cell r="A522" t="str">
            <v>TA32</v>
          </cell>
          <cell r="B522">
            <v>3103010082</v>
          </cell>
          <cell r="C522" t="str">
            <v>ACETOCLOR ZENECA</v>
          </cell>
          <cell r="D522" t="str">
            <v>65</v>
          </cell>
          <cell r="E522">
            <v>875</v>
          </cell>
          <cell r="F522">
            <v>2</v>
          </cell>
          <cell r="G522">
            <v>3.1</v>
          </cell>
          <cell r="H522">
            <v>-153</v>
          </cell>
          <cell r="I522">
            <v>-474.3</v>
          </cell>
          <cell r="J522">
            <v>19991031</v>
          </cell>
          <cell r="K522" t="str">
            <v>1140305003</v>
          </cell>
          <cell r="L522" t="str">
            <v>6210402005</v>
          </cell>
        </row>
        <row r="523">
          <cell r="A523" t="str">
            <v>TA34</v>
          </cell>
          <cell r="B523">
            <v>3103010082</v>
          </cell>
          <cell r="C523" t="str">
            <v>ACETOCLOR ZENECA</v>
          </cell>
          <cell r="D523" t="str">
            <v>65</v>
          </cell>
          <cell r="E523">
            <v>882</v>
          </cell>
          <cell r="F523">
            <v>2</v>
          </cell>
          <cell r="G523">
            <v>5.7</v>
          </cell>
          <cell r="H523">
            <v>-134</v>
          </cell>
          <cell r="I523">
            <v>-763.80000000000007</v>
          </cell>
          <cell r="J523">
            <v>19991031</v>
          </cell>
          <cell r="K523" t="str">
            <v>1140305003</v>
          </cell>
          <cell r="L523" t="str">
            <v>6210402005</v>
          </cell>
        </row>
        <row r="524">
          <cell r="A524" t="str">
            <v>TG30</v>
          </cell>
          <cell r="B524">
            <v>3103010082</v>
          </cell>
          <cell r="C524" t="str">
            <v>ACETOCLOR ZENECA</v>
          </cell>
          <cell r="D524" t="str">
            <v>65</v>
          </cell>
          <cell r="E524">
            <v>865</v>
          </cell>
          <cell r="F524">
            <v>3</v>
          </cell>
          <cell r="G524">
            <v>5.0999999999999996</v>
          </cell>
          <cell r="H524">
            <v>-400</v>
          </cell>
          <cell r="I524">
            <v>-2039.9999999999998</v>
          </cell>
          <cell r="J524">
            <v>19991031</v>
          </cell>
          <cell r="K524" t="str">
            <v>1140305003</v>
          </cell>
          <cell r="L524" t="str">
            <v>6210402005</v>
          </cell>
        </row>
        <row r="525">
          <cell r="A525" t="str">
            <v>TL07</v>
          </cell>
          <cell r="B525">
            <v>3103010082</v>
          </cell>
          <cell r="C525" t="str">
            <v>ACETOCLOR ZENECA</v>
          </cell>
          <cell r="D525" t="str">
            <v>65</v>
          </cell>
          <cell r="E525">
            <v>894</v>
          </cell>
          <cell r="F525">
            <v>8</v>
          </cell>
          <cell r="G525">
            <v>27.439</v>
          </cell>
          <cell r="H525">
            <v>-100</v>
          </cell>
          <cell r="I525">
            <v>-2743.9</v>
          </cell>
          <cell r="J525">
            <v>19991031</v>
          </cell>
          <cell r="K525" t="str">
            <v>1140305003</v>
          </cell>
          <cell r="L525" t="str">
            <v>6210402005</v>
          </cell>
        </row>
        <row r="526">
          <cell r="A526" t="str">
            <v>TZ01</v>
          </cell>
          <cell r="B526">
            <v>3103010082</v>
          </cell>
          <cell r="C526" t="str">
            <v>ACETOCLOR ZENECA</v>
          </cell>
          <cell r="D526" t="str">
            <v>65</v>
          </cell>
          <cell r="E526">
            <v>859</v>
          </cell>
          <cell r="F526">
            <v>1</v>
          </cell>
          <cell r="G526">
            <v>5.7</v>
          </cell>
          <cell r="H526">
            <v>-400</v>
          </cell>
          <cell r="I526">
            <v>-2280</v>
          </cell>
          <cell r="J526">
            <v>19991031</v>
          </cell>
          <cell r="K526" t="str">
            <v>1140305003</v>
          </cell>
          <cell r="L526" t="str">
            <v>6210402005</v>
          </cell>
        </row>
        <row r="527">
          <cell r="A527" t="str">
            <v>TZ01</v>
          </cell>
          <cell r="B527">
            <v>3103010082</v>
          </cell>
          <cell r="C527" t="str">
            <v>ACETOCLOR ZENECA</v>
          </cell>
          <cell r="D527" t="str">
            <v>65</v>
          </cell>
          <cell r="E527">
            <v>862</v>
          </cell>
          <cell r="F527">
            <v>1</v>
          </cell>
          <cell r="G527">
            <v>5.7</v>
          </cell>
          <cell r="H527">
            <v>-817</v>
          </cell>
          <cell r="I527">
            <v>-4656.9000000000005</v>
          </cell>
          <cell r="J527">
            <v>19991031</v>
          </cell>
          <cell r="K527" t="str">
            <v>1140305003</v>
          </cell>
          <cell r="L527" t="str">
            <v>6210402005</v>
          </cell>
        </row>
        <row r="528">
          <cell r="A528" t="str">
            <v>P023</v>
          </cell>
          <cell r="B528">
            <v>3103010082</v>
          </cell>
          <cell r="C528" t="str">
            <v>ACETOCLOR ZENECA</v>
          </cell>
          <cell r="D528" t="str">
            <v>B1</v>
          </cell>
          <cell r="E528">
            <v>255</v>
          </cell>
          <cell r="F528">
            <v>3</v>
          </cell>
          <cell r="G528">
            <v>5.7</v>
          </cell>
          <cell r="H528">
            <v>-8</v>
          </cell>
          <cell r="I528">
            <v>-45.6</v>
          </cell>
          <cell r="J528">
            <v>19991030</v>
          </cell>
          <cell r="K528" t="str">
            <v>1140325003</v>
          </cell>
          <cell r="L528" t="str">
            <v>6210402016</v>
          </cell>
          <cell r="M528" t="str">
            <v>9100000007</v>
          </cell>
        </row>
        <row r="529">
          <cell r="A529" t="str">
            <v>P023</v>
          </cell>
          <cell r="B529">
            <v>3103010082</v>
          </cell>
          <cell r="C529" t="str">
            <v>ACETOCLOR ZENECA</v>
          </cell>
          <cell r="D529" t="str">
            <v>B1</v>
          </cell>
          <cell r="E529">
            <v>256</v>
          </cell>
          <cell r="F529">
            <v>3</v>
          </cell>
          <cell r="G529">
            <v>5.7</v>
          </cell>
          <cell r="H529">
            <v>-9</v>
          </cell>
          <cell r="I529">
            <v>-51.300000000000004</v>
          </cell>
          <cell r="J529">
            <v>19991030</v>
          </cell>
          <cell r="K529" t="str">
            <v>1140325003</v>
          </cell>
          <cell r="L529" t="str">
            <v>6210402016</v>
          </cell>
          <cell r="M529" t="str">
            <v>9100000007</v>
          </cell>
        </row>
        <row r="530">
          <cell r="A530" t="str">
            <v>P023</v>
          </cell>
          <cell r="B530">
            <v>3103010082</v>
          </cell>
          <cell r="C530" t="str">
            <v>ACETOCLOR ZENECA</v>
          </cell>
          <cell r="D530" t="str">
            <v>B1</v>
          </cell>
          <cell r="E530">
            <v>257</v>
          </cell>
          <cell r="F530">
            <v>3</v>
          </cell>
          <cell r="G530">
            <v>5.7</v>
          </cell>
          <cell r="H530">
            <v>-14</v>
          </cell>
          <cell r="I530">
            <v>-79.8</v>
          </cell>
          <cell r="J530">
            <v>19991030</v>
          </cell>
          <cell r="K530" t="str">
            <v>1140325003</v>
          </cell>
          <cell r="L530" t="str">
            <v>6210402016</v>
          </cell>
          <cell r="M530" t="str">
            <v>9100000007</v>
          </cell>
        </row>
        <row r="531">
          <cell r="A531" t="str">
            <v>P023</v>
          </cell>
          <cell r="B531">
            <v>3103010082</v>
          </cell>
          <cell r="C531" t="str">
            <v>ACETOCLOR ZENECA</v>
          </cell>
          <cell r="D531" t="str">
            <v>B1</v>
          </cell>
          <cell r="E531">
            <v>258</v>
          </cell>
          <cell r="F531">
            <v>3</v>
          </cell>
          <cell r="G531">
            <v>5.7</v>
          </cell>
          <cell r="H531">
            <v>-15</v>
          </cell>
          <cell r="I531">
            <v>-85.5</v>
          </cell>
          <cell r="J531">
            <v>19991030</v>
          </cell>
          <cell r="K531" t="str">
            <v>1140325003</v>
          </cell>
          <cell r="L531" t="str">
            <v>6210402016</v>
          </cell>
          <cell r="M531" t="str">
            <v>9100000007</v>
          </cell>
        </row>
        <row r="532">
          <cell r="A532" t="str">
            <v>EA01</v>
          </cell>
          <cell r="B532">
            <v>3103010083</v>
          </cell>
          <cell r="C532" t="str">
            <v>GESAPRIN 90</v>
          </cell>
          <cell r="D532" t="str">
            <v>65</v>
          </cell>
          <cell r="E532">
            <v>912</v>
          </cell>
          <cell r="F532">
            <v>1</v>
          </cell>
          <cell r="G532">
            <v>3.8159999999999998</v>
          </cell>
          <cell r="H532">
            <v>-261</v>
          </cell>
          <cell r="I532">
            <v>-995.976</v>
          </cell>
          <cell r="J532">
            <v>19991031</v>
          </cell>
          <cell r="K532" t="str">
            <v>1140305003</v>
          </cell>
          <cell r="L532" t="str">
            <v>6210402005</v>
          </cell>
        </row>
        <row r="533">
          <cell r="A533" t="str">
            <v>EA03</v>
          </cell>
          <cell r="B533">
            <v>3103010083</v>
          </cell>
          <cell r="C533" t="str">
            <v>GESAPRIN 90</v>
          </cell>
          <cell r="D533" t="str">
            <v>65</v>
          </cell>
          <cell r="E533">
            <v>901</v>
          </cell>
          <cell r="F533">
            <v>1</v>
          </cell>
          <cell r="G533">
            <v>3.8159999999999998</v>
          </cell>
          <cell r="H533">
            <v>-132.80000000000001</v>
          </cell>
          <cell r="I533">
            <v>-506.76480000000004</v>
          </cell>
          <cell r="J533">
            <v>19991031</v>
          </cell>
          <cell r="K533" t="str">
            <v>1140305003</v>
          </cell>
          <cell r="L533" t="str">
            <v>6210402005</v>
          </cell>
        </row>
        <row r="534">
          <cell r="A534" t="str">
            <v>EA03</v>
          </cell>
          <cell r="B534">
            <v>3103010083</v>
          </cell>
          <cell r="C534" t="str">
            <v>GESAPRIN 90</v>
          </cell>
          <cell r="D534" t="str">
            <v>65</v>
          </cell>
          <cell r="E534">
            <v>909</v>
          </cell>
          <cell r="F534">
            <v>1</v>
          </cell>
          <cell r="G534">
            <v>3.8159999999999998</v>
          </cell>
          <cell r="H534">
            <v>-164</v>
          </cell>
          <cell r="I534">
            <v>-625.82399999999996</v>
          </cell>
          <cell r="J534">
            <v>19991031</v>
          </cell>
          <cell r="K534" t="str">
            <v>1140305003</v>
          </cell>
          <cell r="L534" t="str">
            <v>6210402005</v>
          </cell>
        </row>
        <row r="535">
          <cell r="A535" t="str">
            <v>MF28</v>
          </cell>
          <cell r="B535">
            <v>3103010083</v>
          </cell>
          <cell r="C535" t="str">
            <v>GESAPRIN 90</v>
          </cell>
          <cell r="D535" t="str">
            <v>65</v>
          </cell>
          <cell r="E535">
            <v>934</v>
          </cell>
          <cell r="F535">
            <v>3</v>
          </cell>
          <cell r="G535">
            <v>3.8159999999999998</v>
          </cell>
          <cell r="H535">
            <v>-172.5</v>
          </cell>
          <cell r="I535">
            <v>-658.26</v>
          </cell>
          <cell r="J535">
            <v>19991031</v>
          </cell>
          <cell r="K535" t="str">
            <v>1140305003</v>
          </cell>
          <cell r="L535" t="str">
            <v>6210402005</v>
          </cell>
        </row>
        <row r="536">
          <cell r="A536" t="str">
            <v>MF29</v>
          </cell>
          <cell r="B536">
            <v>3103010083</v>
          </cell>
          <cell r="C536" t="str">
            <v>GESAPRIN 90</v>
          </cell>
          <cell r="D536" t="str">
            <v>65</v>
          </cell>
          <cell r="E536">
            <v>928</v>
          </cell>
          <cell r="F536">
            <v>4</v>
          </cell>
          <cell r="G536">
            <v>3.8159999999999998</v>
          </cell>
          <cell r="H536">
            <v>-560</v>
          </cell>
          <cell r="I536">
            <v>-2136.96</v>
          </cell>
          <cell r="J536">
            <v>19991031</v>
          </cell>
          <cell r="K536" t="str">
            <v>1140305003</v>
          </cell>
          <cell r="L536" t="str">
            <v>6210402005</v>
          </cell>
        </row>
        <row r="537">
          <cell r="A537" t="str">
            <v>MF32</v>
          </cell>
          <cell r="B537">
            <v>3103010083</v>
          </cell>
          <cell r="C537" t="str">
            <v>GESAPRIN 90</v>
          </cell>
          <cell r="D537" t="str">
            <v>65</v>
          </cell>
          <cell r="E537">
            <v>932</v>
          </cell>
          <cell r="F537">
            <v>2</v>
          </cell>
          <cell r="G537">
            <v>3.8159999999999998</v>
          </cell>
          <cell r="H537">
            <v>-420</v>
          </cell>
          <cell r="I537">
            <v>-1602.72</v>
          </cell>
          <cell r="J537">
            <v>19991031</v>
          </cell>
          <cell r="K537" t="str">
            <v>1140305003</v>
          </cell>
          <cell r="L537" t="str">
            <v>6210402005</v>
          </cell>
        </row>
        <row r="538">
          <cell r="A538" t="str">
            <v>MF36</v>
          </cell>
          <cell r="B538">
            <v>3103010083</v>
          </cell>
          <cell r="C538" t="str">
            <v>GESAPRIN 90</v>
          </cell>
          <cell r="D538" t="str">
            <v>65</v>
          </cell>
          <cell r="E538">
            <v>920</v>
          </cell>
          <cell r="F538">
            <v>2</v>
          </cell>
          <cell r="G538">
            <v>3.8159999999999998</v>
          </cell>
          <cell r="H538">
            <v>-660</v>
          </cell>
          <cell r="I538">
            <v>-2518.56</v>
          </cell>
          <cell r="J538">
            <v>19991031</v>
          </cell>
          <cell r="K538" t="str">
            <v>1140305003</v>
          </cell>
          <cell r="L538" t="str">
            <v>6210402005</v>
          </cell>
        </row>
        <row r="539">
          <cell r="A539" t="str">
            <v>MF38</v>
          </cell>
          <cell r="B539">
            <v>3103010083</v>
          </cell>
          <cell r="C539" t="str">
            <v>GESAPRIN 90</v>
          </cell>
          <cell r="D539" t="str">
            <v>65</v>
          </cell>
          <cell r="E539">
            <v>927</v>
          </cell>
          <cell r="F539">
            <v>2</v>
          </cell>
          <cell r="G539">
            <v>3.8159999999999998</v>
          </cell>
          <cell r="H539">
            <v>-330</v>
          </cell>
          <cell r="I539">
            <v>-1259.28</v>
          </cell>
          <cell r="J539">
            <v>19991031</v>
          </cell>
          <cell r="K539" t="str">
            <v>1140305003</v>
          </cell>
          <cell r="L539" t="str">
            <v>6210402005</v>
          </cell>
        </row>
        <row r="540">
          <cell r="A540" t="str">
            <v>MF39</v>
          </cell>
          <cell r="B540">
            <v>3103010083</v>
          </cell>
          <cell r="C540" t="str">
            <v>GESAPRIN 90</v>
          </cell>
          <cell r="D540" t="str">
            <v>65</v>
          </cell>
          <cell r="E540">
            <v>926</v>
          </cell>
          <cell r="F540">
            <v>4</v>
          </cell>
          <cell r="G540">
            <v>3.8159999999999998</v>
          </cell>
          <cell r="H540">
            <v>-540</v>
          </cell>
          <cell r="I540">
            <v>-2060.64</v>
          </cell>
          <cell r="J540">
            <v>19991031</v>
          </cell>
          <cell r="K540" t="str">
            <v>1140305003</v>
          </cell>
          <cell r="L540" t="str">
            <v>6210402005</v>
          </cell>
        </row>
        <row r="541">
          <cell r="A541" t="str">
            <v>P012</v>
          </cell>
          <cell r="B541">
            <v>3103010083</v>
          </cell>
          <cell r="C541" t="str">
            <v>GESAPRIN 90</v>
          </cell>
          <cell r="D541" t="str">
            <v>N1</v>
          </cell>
          <cell r="E541">
            <v>329</v>
          </cell>
          <cell r="F541">
            <v>4</v>
          </cell>
          <cell r="G541">
            <v>3.8719999999999999</v>
          </cell>
          <cell r="H541">
            <v>-110</v>
          </cell>
          <cell r="I541">
            <v>-425.91999999999996</v>
          </cell>
          <cell r="J541">
            <v>19991031</v>
          </cell>
          <cell r="K541" t="str">
            <v>1140305003</v>
          </cell>
          <cell r="L541" t="str">
            <v>6210402005</v>
          </cell>
          <cell r="M541" t="str">
            <v>9100000005</v>
          </cell>
        </row>
        <row r="542">
          <cell r="A542" t="str">
            <v>P023</v>
          </cell>
          <cell r="B542">
            <v>3103010083</v>
          </cell>
          <cell r="C542" t="str">
            <v>GESAPRIN 90</v>
          </cell>
          <cell r="D542" t="str">
            <v>B1</v>
          </cell>
          <cell r="E542">
            <v>238</v>
          </cell>
          <cell r="F542">
            <v>2</v>
          </cell>
          <cell r="G542">
            <v>3.8159999999999998</v>
          </cell>
          <cell r="H542">
            <v>-140</v>
          </cell>
          <cell r="I542">
            <v>-534.24</v>
          </cell>
          <cell r="J542">
            <v>19991030</v>
          </cell>
          <cell r="K542" t="str">
            <v>1140305003</v>
          </cell>
          <cell r="L542" t="str">
            <v>6210402005</v>
          </cell>
          <cell r="M542" t="str">
            <v>9100000005</v>
          </cell>
        </row>
        <row r="543">
          <cell r="A543" t="str">
            <v>P023</v>
          </cell>
          <cell r="B543">
            <v>3103010083</v>
          </cell>
          <cell r="C543" t="str">
            <v>GESAPRIN 90</v>
          </cell>
          <cell r="D543" t="str">
            <v>B1</v>
          </cell>
          <cell r="E543">
            <v>239</v>
          </cell>
          <cell r="F543">
            <v>2</v>
          </cell>
          <cell r="G543">
            <v>3.8159999999999998</v>
          </cell>
          <cell r="H543">
            <v>-120</v>
          </cell>
          <cell r="I543">
            <v>-457.91999999999996</v>
          </cell>
          <cell r="J543">
            <v>19991030</v>
          </cell>
          <cell r="K543" t="str">
            <v>1140305003</v>
          </cell>
          <cell r="L543" t="str">
            <v>6210402005</v>
          </cell>
          <cell r="M543" t="str">
            <v>9100000005</v>
          </cell>
        </row>
        <row r="544">
          <cell r="A544" t="str">
            <v>P023</v>
          </cell>
          <cell r="B544">
            <v>3103010083</v>
          </cell>
          <cell r="C544" t="str">
            <v>GESAPRIN 90</v>
          </cell>
          <cell r="D544" t="str">
            <v>B1</v>
          </cell>
          <cell r="E544">
            <v>242</v>
          </cell>
          <cell r="F544">
            <v>2</v>
          </cell>
          <cell r="G544">
            <v>3.8159999999999998</v>
          </cell>
          <cell r="H544">
            <v>-60</v>
          </cell>
          <cell r="I544">
            <v>-228.95999999999998</v>
          </cell>
          <cell r="J544">
            <v>19991030</v>
          </cell>
          <cell r="K544" t="str">
            <v>1140305003</v>
          </cell>
          <cell r="L544" t="str">
            <v>6210402005</v>
          </cell>
          <cell r="M544" t="str">
            <v>9100000005</v>
          </cell>
        </row>
        <row r="545">
          <cell r="A545" t="str">
            <v>P023</v>
          </cell>
          <cell r="B545">
            <v>3103010083</v>
          </cell>
          <cell r="C545" t="str">
            <v>GESAPRIN 90</v>
          </cell>
          <cell r="D545" t="str">
            <v>B1</v>
          </cell>
          <cell r="E545">
            <v>243</v>
          </cell>
          <cell r="F545">
            <v>2</v>
          </cell>
          <cell r="G545">
            <v>3.8159999999999998</v>
          </cell>
          <cell r="H545">
            <v>-70</v>
          </cell>
          <cell r="I545">
            <v>-267.12</v>
          </cell>
          <cell r="J545">
            <v>19991030</v>
          </cell>
          <cell r="K545" t="str">
            <v>1140305003</v>
          </cell>
          <cell r="L545" t="str">
            <v>6210402005</v>
          </cell>
          <cell r="M545" t="str">
            <v>9100000005</v>
          </cell>
        </row>
        <row r="546">
          <cell r="A546" t="str">
            <v>P023</v>
          </cell>
          <cell r="B546">
            <v>3103010083</v>
          </cell>
          <cell r="C546" t="str">
            <v>GESAPRIN 90</v>
          </cell>
          <cell r="D546" t="str">
            <v>B1</v>
          </cell>
          <cell r="E546">
            <v>244</v>
          </cell>
          <cell r="F546">
            <v>2</v>
          </cell>
          <cell r="G546">
            <v>3.8159999999999998</v>
          </cell>
          <cell r="H546">
            <v>-270</v>
          </cell>
          <cell r="I546">
            <v>-1030.32</v>
          </cell>
          <cell r="J546">
            <v>19991030</v>
          </cell>
          <cell r="K546" t="str">
            <v>1140305003</v>
          </cell>
          <cell r="L546" t="str">
            <v>6210402005</v>
          </cell>
          <cell r="M546" t="str">
            <v>9100000005</v>
          </cell>
        </row>
        <row r="547">
          <cell r="A547" t="str">
            <v>P023</v>
          </cell>
          <cell r="B547">
            <v>3103010083</v>
          </cell>
          <cell r="C547" t="str">
            <v>GESAPRIN 90</v>
          </cell>
          <cell r="D547" t="str">
            <v>B1</v>
          </cell>
          <cell r="E547">
            <v>245</v>
          </cell>
          <cell r="F547">
            <v>2</v>
          </cell>
          <cell r="G547">
            <v>3.8159999999999998</v>
          </cell>
          <cell r="H547">
            <v>-62</v>
          </cell>
          <cell r="I547">
            <v>-236.59199999999998</v>
          </cell>
          <cell r="J547">
            <v>19991030</v>
          </cell>
          <cell r="K547" t="str">
            <v>1140305003</v>
          </cell>
          <cell r="L547" t="str">
            <v>6210402005</v>
          </cell>
          <cell r="M547" t="str">
            <v>9100000005</v>
          </cell>
        </row>
        <row r="548">
          <cell r="A548" t="str">
            <v>P023</v>
          </cell>
          <cell r="B548">
            <v>3103010083</v>
          </cell>
          <cell r="C548" t="str">
            <v>GESAPRIN 90</v>
          </cell>
          <cell r="D548" t="str">
            <v>B1</v>
          </cell>
          <cell r="E548">
            <v>246</v>
          </cell>
          <cell r="F548">
            <v>2</v>
          </cell>
          <cell r="G548">
            <v>3.8159999999999998</v>
          </cell>
          <cell r="H548">
            <v>-50</v>
          </cell>
          <cell r="I548">
            <v>-190.79999999999998</v>
          </cell>
          <cell r="J548">
            <v>19991030</v>
          </cell>
          <cell r="K548" t="str">
            <v>1140305003</v>
          </cell>
          <cell r="L548" t="str">
            <v>6210402005</v>
          </cell>
          <cell r="M548" t="str">
            <v>9100000005</v>
          </cell>
        </row>
        <row r="549">
          <cell r="A549" t="str">
            <v>P023</v>
          </cell>
          <cell r="B549">
            <v>3103010083</v>
          </cell>
          <cell r="C549" t="str">
            <v>GESAPRIN 90</v>
          </cell>
          <cell r="D549" t="str">
            <v>B1</v>
          </cell>
          <cell r="E549">
            <v>247</v>
          </cell>
          <cell r="F549">
            <v>2</v>
          </cell>
          <cell r="G549">
            <v>3.8159999999999998</v>
          </cell>
          <cell r="H549">
            <v>-35</v>
          </cell>
          <cell r="I549">
            <v>-133.56</v>
          </cell>
          <cell r="J549">
            <v>19991030</v>
          </cell>
          <cell r="K549" t="str">
            <v>1140305003</v>
          </cell>
          <cell r="L549" t="str">
            <v>6210402005</v>
          </cell>
          <cell r="M549" t="str">
            <v>9100000005</v>
          </cell>
        </row>
        <row r="550">
          <cell r="A550" t="str">
            <v>P023</v>
          </cell>
          <cell r="B550">
            <v>3103010083</v>
          </cell>
          <cell r="C550" t="str">
            <v>GESAPRIN 90</v>
          </cell>
          <cell r="D550" t="str">
            <v>B1</v>
          </cell>
          <cell r="E550">
            <v>248</v>
          </cell>
          <cell r="F550">
            <v>2</v>
          </cell>
          <cell r="G550">
            <v>3.8159999999999998</v>
          </cell>
          <cell r="H550">
            <v>-20</v>
          </cell>
          <cell r="I550">
            <v>-76.319999999999993</v>
          </cell>
          <cell r="J550">
            <v>19991030</v>
          </cell>
          <cell r="K550" t="str">
            <v>1140305003</v>
          </cell>
          <cell r="L550" t="str">
            <v>6210402005</v>
          </cell>
          <cell r="M550" t="str">
            <v>9100000005</v>
          </cell>
        </row>
        <row r="551">
          <cell r="A551" t="str">
            <v>P023</v>
          </cell>
          <cell r="B551">
            <v>3103010083</v>
          </cell>
          <cell r="C551" t="str">
            <v>GESAPRIN 90</v>
          </cell>
          <cell r="D551" t="str">
            <v>B1</v>
          </cell>
          <cell r="E551">
            <v>249</v>
          </cell>
          <cell r="F551">
            <v>2</v>
          </cell>
          <cell r="G551">
            <v>3.8159999999999998</v>
          </cell>
          <cell r="H551">
            <v>-80</v>
          </cell>
          <cell r="I551">
            <v>-305.27999999999997</v>
          </cell>
          <cell r="J551">
            <v>19991030</v>
          </cell>
          <cell r="K551" t="str">
            <v>1140305003</v>
          </cell>
          <cell r="L551" t="str">
            <v>6210402005</v>
          </cell>
          <cell r="M551" t="str">
            <v>9100000005</v>
          </cell>
        </row>
        <row r="552">
          <cell r="A552" t="str">
            <v>P023</v>
          </cell>
          <cell r="B552">
            <v>3103010083</v>
          </cell>
          <cell r="C552" t="str">
            <v>GESAPRIN 90</v>
          </cell>
          <cell r="D552" t="str">
            <v>B1</v>
          </cell>
          <cell r="E552">
            <v>250</v>
          </cell>
          <cell r="F552">
            <v>2</v>
          </cell>
          <cell r="G552">
            <v>3.8159999999999998</v>
          </cell>
          <cell r="H552">
            <v>-105</v>
          </cell>
          <cell r="I552">
            <v>-400.68</v>
          </cell>
          <cell r="J552">
            <v>19991030</v>
          </cell>
          <cell r="K552" t="str">
            <v>1140305003</v>
          </cell>
          <cell r="L552" t="str">
            <v>6210402005</v>
          </cell>
          <cell r="M552" t="str">
            <v>9100000005</v>
          </cell>
        </row>
        <row r="553">
          <cell r="A553" t="str">
            <v>P023</v>
          </cell>
          <cell r="B553">
            <v>3103010083</v>
          </cell>
          <cell r="C553" t="str">
            <v>GESAPRIN 90</v>
          </cell>
          <cell r="D553" t="str">
            <v>B1</v>
          </cell>
          <cell r="E553">
            <v>251</v>
          </cell>
          <cell r="F553">
            <v>2</v>
          </cell>
          <cell r="G553">
            <v>3.8159999999999998</v>
          </cell>
          <cell r="H553">
            <v>-75</v>
          </cell>
          <cell r="I553">
            <v>-286.2</v>
          </cell>
          <cell r="J553">
            <v>19991030</v>
          </cell>
          <cell r="K553" t="str">
            <v>1140305003</v>
          </cell>
          <cell r="L553" t="str">
            <v>6210402005</v>
          </cell>
          <cell r="M553" t="str">
            <v>9100000005</v>
          </cell>
        </row>
        <row r="554">
          <cell r="A554" t="str">
            <v>P023</v>
          </cell>
          <cell r="B554">
            <v>3103010083</v>
          </cell>
          <cell r="C554" t="str">
            <v>GESAPRIN 90</v>
          </cell>
          <cell r="D554" t="str">
            <v>B1</v>
          </cell>
          <cell r="E554">
            <v>252</v>
          </cell>
          <cell r="F554">
            <v>2</v>
          </cell>
          <cell r="G554">
            <v>3.8159999999999998</v>
          </cell>
          <cell r="H554">
            <v>-92</v>
          </cell>
          <cell r="I554">
            <v>-351.072</v>
          </cell>
          <cell r="J554">
            <v>19991030</v>
          </cell>
          <cell r="K554" t="str">
            <v>1140305003</v>
          </cell>
          <cell r="L554" t="str">
            <v>6210402005</v>
          </cell>
          <cell r="M554" t="str">
            <v>9100000005</v>
          </cell>
        </row>
        <row r="555">
          <cell r="A555" t="str">
            <v>P023</v>
          </cell>
          <cell r="B555">
            <v>3103010083</v>
          </cell>
          <cell r="C555" t="str">
            <v>GESAPRIN 90</v>
          </cell>
          <cell r="D555" t="str">
            <v>B1</v>
          </cell>
          <cell r="E555">
            <v>253</v>
          </cell>
          <cell r="F555">
            <v>2</v>
          </cell>
          <cell r="G555">
            <v>3.8159999999999998</v>
          </cell>
          <cell r="H555">
            <v>-123</v>
          </cell>
          <cell r="I555">
            <v>-469.36799999999999</v>
          </cell>
          <cell r="J555">
            <v>19991030</v>
          </cell>
          <cell r="K555" t="str">
            <v>1140305003</v>
          </cell>
          <cell r="L555" t="str">
            <v>6210402005</v>
          </cell>
          <cell r="M555" t="str">
            <v>9100000005</v>
          </cell>
        </row>
        <row r="556">
          <cell r="A556" t="str">
            <v>P023</v>
          </cell>
          <cell r="B556">
            <v>3103010083</v>
          </cell>
          <cell r="C556" t="str">
            <v>GESAPRIN 90</v>
          </cell>
          <cell r="D556" t="str">
            <v>B1</v>
          </cell>
          <cell r="E556">
            <v>254</v>
          </cell>
          <cell r="F556">
            <v>2</v>
          </cell>
          <cell r="G556">
            <v>3.8159999999999998</v>
          </cell>
          <cell r="H556">
            <v>-92</v>
          </cell>
          <cell r="I556">
            <v>-351.072</v>
          </cell>
          <cell r="J556">
            <v>19991030</v>
          </cell>
          <cell r="K556" t="str">
            <v>1140305003</v>
          </cell>
          <cell r="L556" t="str">
            <v>6210402005</v>
          </cell>
          <cell r="M556" t="str">
            <v>9100000005</v>
          </cell>
        </row>
        <row r="557">
          <cell r="A557" t="str">
            <v>P023</v>
          </cell>
          <cell r="B557">
            <v>3103010083</v>
          </cell>
          <cell r="C557" t="str">
            <v>GESAPRIN 90</v>
          </cell>
          <cell r="D557" t="str">
            <v>B1</v>
          </cell>
          <cell r="E557">
            <v>268</v>
          </cell>
          <cell r="F557">
            <v>2</v>
          </cell>
          <cell r="G557">
            <v>3.8159999999999998</v>
          </cell>
          <cell r="H557">
            <v>-80</v>
          </cell>
          <cell r="I557">
            <v>-305.27999999999997</v>
          </cell>
          <cell r="J557">
            <v>19991030</v>
          </cell>
          <cell r="K557" t="str">
            <v>1140305003</v>
          </cell>
          <cell r="L557" t="str">
            <v>6210402005</v>
          </cell>
          <cell r="M557" t="str">
            <v>9100000005</v>
          </cell>
        </row>
        <row r="558">
          <cell r="A558" t="str">
            <v>TA28</v>
          </cell>
          <cell r="B558">
            <v>3103010083</v>
          </cell>
          <cell r="C558" t="str">
            <v>GESAPRIN 90</v>
          </cell>
          <cell r="D558" t="str">
            <v>65</v>
          </cell>
          <cell r="E558">
            <v>880</v>
          </cell>
          <cell r="F558">
            <v>1</v>
          </cell>
          <cell r="G558">
            <v>3.8159999999999998</v>
          </cell>
          <cell r="H558">
            <v>-107</v>
          </cell>
          <cell r="I558">
            <v>-408.31199999999995</v>
          </cell>
          <cell r="J558">
            <v>19991031</v>
          </cell>
          <cell r="K558" t="str">
            <v>1140305003</v>
          </cell>
          <cell r="L558" t="str">
            <v>6210402005</v>
          </cell>
        </row>
        <row r="559">
          <cell r="A559" t="str">
            <v>TA29</v>
          </cell>
          <cell r="B559">
            <v>3103010083</v>
          </cell>
          <cell r="C559" t="str">
            <v>GESAPRIN 90</v>
          </cell>
          <cell r="D559" t="str">
            <v>65</v>
          </cell>
          <cell r="E559">
            <v>879</v>
          </cell>
          <cell r="F559">
            <v>1</v>
          </cell>
          <cell r="G559">
            <v>3.8159999999999998</v>
          </cell>
          <cell r="H559">
            <v>-160</v>
          </cell>
          <cell r="I559">
            <v>-610.55999999999995</v>
          </cell>
          <cell r="J559">
            <v>19991031</v>
          </cell>
          <cell r="K559" t="str">
            <v>1140305003</v>
          </cell>
          <cell r="L559" t="str">
            <v>6210402005</v>
          </cell>
        </row>
        <row r="560">
          <cell r="A560" t="str">
            <v>TA30</v>
          </cell>
          <cell r="B560">
            <v>3103010083</v>
          </cell>
          <cell r="C560" t="str">
            <v>GESAPRIN 90</v>
          </cell>
          <cell r="D560" t="str">
            <v>65</v>
          </cell>
          <cell r="E560">
            <v>884</v>
          </cell>
          <cell r="F560">
            <v>2</v>
          </cell>
          <cell r="G560">
            <v>3.1</v>
          </cell>
          <cell r="H560">
            <v>-520</v>
          </cell>
          <cell r="I560">
            <v>-1612</v>
          </cell>
          <cell r="J560">
            <v>19991031</v>
          </cell>
          <cell r="K560" t="str">
            <v>1140305003</v>
          </cell>
          <cell r="L560" t="str">
            <v>6210402005</v>
          </cell>
        </row>
        <row r="561">
          <cell r="A561" t="str">
            <v>TA31</v>
          </cell>
          <cell r="B561">
            <v>3103010083</v>
          </cell>
          <cell r="C561" t="str">
            <v>GESAPRIN 90</v>
          </cell>
          <cell r="D561" t="str">
            <v>65</v>
          </cell>
          <cell r="E561">
            <v>886</v>
          </cell>
          <cell r="F561">
            <v>1</v>
          </cell>
          <cell r="G561">
            <v>3.8159999999999998</v>
          </cell>
          <cell r="H561">
            <v>-463</v>
          </cell>
          <cell r="I561">
            <v>-1766.808</v>
          </cell>
          <cell r="J561">
            <v>19991031</v>
          </cell>
          <cell r="K561" t="str">
            <v>1140305003</v>
          </cell>
          <cell r="L561" t="str">
            <v>6210402005</v>
          </cell>
        </row>
        <row r="562">
          <cell r="A562" t="str">
            <v>TA32</v>
          </cell>
          <cell r="B562">
            <v>3103010083</v>
          </cell>
          <cell r="C562" t="str">
            <v>GESAPRIN 90</v>
          </cell>
          <cell r="D562" t="str">
            <v>65</v>
          </cell>
          <cell r="E562">
            <v>875</v>
          </cell>
          <cell r="F562">
            <v>4</v>
          </cell>
          <cell r="G562">
            <v>3.8159999999999998</v>
          </cell>
          <cell r="H562">
            <v>-245</v>
          </cell>
          <cell r="I562">
            <v>-934.92</v>
          </cell>
          <cell r="J562">
            <v>19991031</v>
          </cell>
          <cell r="K562" t="str">
            <v>1140305003</v>
          </cell>
          <cell r="L562" t="str">
            <v>6210402005</v>
          </cell>
        </row>
        <row r="563">
          <cell r="A563" t="str">
            <v>TA34</v>
          </cell>
          <cell r="B563">
            <v>3103010083</v>
          </cell>
          <cell r="C563" t="str">
            <v>GESAPRIN 90</v>
          </cell>
          <cell r="D563" t="str">
            <v>65</v>
          </cell>
          <cell r="E563">
            <v>882</v>
          </cell>
          <cell r="F563">
            <v>1</v>
          </cell>
          <cell r="G563">
            <v>3.8159999999999998</v>
          </cell>
          <cell r="H563">
            <v>-214</v>
          </cell>
          <cell r="I563">
            <v>-816.62399999999991</v>
          </cell>
          <cell r="J563">
            <v>19991031</v>
          </cell>
          <cell r="K563" t="str">
            <v>1140305003</v>
          </cell>
          <cell r="L563" t="str">
            <v>6210402005</v>
          </cell>
        </row>
        <row r="564">
          <cell r="A564" t="str">
            <v>TG30</v>
          </cell>
          <cell r="B564">
            <v>3103010083</v>
          </cell>
          <cell r="C564" t="str">
            <v>GESAPRIN 90</v>
          </cell>
          <cell r="D564" t="str">
            <v>65</v>
          </cell>
          <cell r="E564">
            <v>865</v>
          </cell>
          <cell r="F564">
            <v>1</v>
          </cell>
          <cell r="G564">
            <v>3.8159999999999998</v>
          </cell>
          <cell r="H564">
            <v>-390</v>
          </cell>
          <cell r="I564">
            <v>-1488.24</v>
          </cell>
          <cell r="J564">
            <v>19991031</v>
          </cell>
          <cell r="K564" t="str">
            <v>1140305003</v>
          </cell>
          <cell r="L564" t="str">
            <v>6210402005</v>
          </cell>
        </row>
        <row r="565">
          <cell r="A565" t="str">
            <v>TL04</v>
          </cell>
          <cell r="B565">
            <v>3103010083</v>
          </cell>
          <cell r="C565" t="str">
            <v>GESAPRIN 90</v>
          </cell>
          <cell r="D565" t="str">
            <v>65</v>
          </cell>
          <cell r="E565">
            <v>899</v>
          </cell>
          <cell r="F565">
            <v>6</v>
          </cell>
          <cell r="G565">
            <v>3.8159999999999998</v>
          </cell>
          <cell r="H565">
            <v>-225</v>
          </cell>
          <cell r="I565">
            <v>-858.59999999999991</v>
          </cell>
          <cell r="J565">
            <v>19991031</v>
          </cell>
          <cell r="K565" t="str">
            <v>1140305003</v>
          </cell>
          <cell r="L565" t="str">
            <v>6210402005</v>
          </cell>
        </row>
        <row r="566">
          <cell r="A566" t="str">
            <v>TL05</v>
          </cell>
          <cell r="B566">
            <v>3103010083</v>
          </cell>
          <cell r="C566" t="str">
            <v>GESAPRIN 90</v>
          </cell>
          <cell r="D566" t="str">
            <v>65</v>
          </cell>
          <cell r="E566">
            <v>890</v>
          </cell>
          <cell r="F566">
            <v>5</v>
          </cell>
          <cell r="G566">
            <v>3.8159999999999998</v>
          </cell>
          <cell r="H566">
            <v>-130</v>
          </cell>
          <cell r="I566">
            <v>-496.08</v>
          </cell>
          <cell r="J566">
            <v>19991031</v>
          </cell>
          <cell r="K566" t="str">
            <v>1140305003</v>
          </cell>
          <cell r="L566" t="str">
            <v>6210402005</v>
          </cell>
        </row>
        <row r="567">
          <cell r="A567" t="str">
            <v>TL05</v>
          </cell>
          <cell r="B567">
            <v>3103010083</v>
          </cell>
          <cell r="C567" t="str">
            <v>GESAPRIN 90</v>
          </cell>
          <cell r="D567" t="str">
            <v>65</v>
          </cell>
          <cell r="E567">
            <v>891</v>
          </cell>
          <cell r="F567">
            <v>2</v>
          </cell>
          <cell r="G567">
            <v>3.8159999999999998</v>
          </cell>
          <cell r="H567">
            <v>-70</v>
          </cell>
          <cell r="I567">
            <v>-267.12</v>
          </cell>
          <cell r="J567">
            <v>19991031</v>
          </cell>
          <cell r="K567" t="str">
            <v>1140305003</v>
          </cell>
          <cell r="L567" t="str">
            <v>6210402005</v>
          </cell>
        </row>
        <row r="568">
          <cell r="A568" t="str">
            <v>TL06</v>
          </cell>
          <cell r="B568">
            <v>3103010083</v>
          </cell>
          <cell r="C568" t="str">
            <v>GESAPRIN 90</v>
          </cell>
          <cell r="D568" t="str">
            <v>65</v>
          </cell>
          <cell r="E568">
            <v>896</v>
          </cell>
          <cell r="F568">
            <v>5</v>
          </cell>
          <cell r="G568">
            <v>3.8159999999999998</v>
          </cell>
          <cell r="H568">
            <v>-200</v>
          </cell>
          <cell r="I568">
            <v>-763.19999999999993</v>
          </cell>
          <cell r="J568">
            <v>19991031</v>
          </cell>
          <cell r="K568" t="str">
            <v>1140305003</v>
          </cell>
          <cell r="L568" t="str">
            <v>6210402005</v>
          </cell>
        </row>
        <row r="569">
          <cell r="A569" t="str">
            <v>TL07</v>
          </cell>
          <cell r="B569">
            <v>3103010083</v>
          </cell>
          <cell r="C569" t="str">
            <v>GESAPRIN 90</v>
          </cell>
          <cell r="D569" t="str">
            <v>65</v>
          </cell>
          <cell r="E569">
            <v>894</v>
          </cell>
          <cell r="F569">
            <v>5</v>
          </cell>
          <cell r="G569">
            <v>3.8159999999999998</v>
          </cell>
          <cell r="H569">
            <v>-265</v>
          </cell>
          <cell r="I569">
            <v>-1011.24</v>
          </cell>
          <cell r="J569">
            <v>19991031</v>
          </cell>
          <cell r="K569" t="str">
            <v>1140305003</v>
          </cell>
          <cell r="L569" t="str">
            <v>6210402005</v>
          </cell>
        </row>
        <row r="570">
          <cell r="A570" t="str">
            <v>TL08</v>
          </cell>
          <cell r="B570">
            <v>3103010083</v>
          </cell>
          <cell r="C570" t="str">
            <v>GESAPRIN 90</v>
          </cell>
          <cell r="D570" t="str">
            <v>65</v>
          </cell>
          <cell r="E570">
            <v>893</v>
          </cell>
          <cell r="F570">
            <v>5</v>
          </cell>
          <cell r="G570">
            <v>27.439</v>
          </cell>
          <cell r="H570">
            <v>-260</v>
          </cell>
          <cell r="I570">
            <v>-7134.14</v>
          </cell>
          <cell r="J570">
            <v>19991031</v>
          </cell>
          <cell r="K570" t="str">
            <v>1140305003</v>
          </cell>
          <cell r="L570" t="str">
            <v>6210402005</v>
          </cell>
        </row>
        <row r="571">
          <cell r="A571" t="str">
            <v>TO03</v>
          </cell>
          <cell r="B571">
            <v>3103010083</v>
          </cell>
          <cell r="C571" t="str">
            <v>GESAPRIN 90</v>
          </cell>
          <cell r="D571" t="str">
            <v>S1</v>
          </cell>
          <cell r="E571">
            <v>330</v>
          </cell>
          <cell r="F571">
            <v>1</v>
          </cell>
          <cell r="G571">
            <v>3.8159999999999998</v>
          </cell>
          <cell r="H571">
            <v>-250</v>
          </cell>
          <cell r="I571">
            <v>-954</v>
          </cell>
          <cell r="J571">
            <v>19991031</v>
          </cell>
          <cell r="K571" t="str">
            <v>1140305003</v>
          </cell>
          <cell r="L571" t="str">
            <v>6210402005</v>
          </cell>
          <cell r="M571" t="str">
            <v>9100000005</v>
          </cell>
        </row>
        <row r="572">
          <cell r="A572" t="str">
            <v>TO03</v>
          </cell>
          <cell r="B572">
            <v>3103010083</v>
          </cell>
          <cell r="C572" t="str">
            <v>GESAPRIN 90</v>
          </cell>
          <cell r="D572" t="str">
            <v>S1</v>
          </cell>
          <cell r="E572">
            <v>332</v>
          </cell>
          <cell r="F572">
            <v>1</v>
          </cell>
          <cell r="G572">
            <v>3.8159999999999998</v>
          </cell>
          <cell r="H572">
            <v>-300</v>
          </cell>
          <cell r="I572">
            <v>-1144.8</v>
          </cell>
          <cell r="J572">
            <v>19991031</v>
          </cell>
          <cell r="K572" t="str">
            <v>1140305003</v>
          </cell>
          <cell r="L572" t="str">
            <v>6210402005</v>
          </cell>
          <cell r="M572" t="str">
            <v>9100000005</v>
          </cell>
        </row>
        <row r="573">
          <cell r="A573" t="str">
            <v>TZ01</v>
          </cell>
          <cell r="B573">
            <v>3103010083</v>
          </cell>
          <cell r="C573" t="str">
            <v>GESAPRIN 90</v>
          </cell>
          <cell r="D573" t="str">
            <v>65</v>
          </cell>
          <cell r="E573">
            <v>856</v>
          </cell>
          <cell r="F573">
            <v>1</v>
          </cell>
          <cell r="G573">
            <v>3.8159999999999998</v>
          </cell>
          <cell r="H573">
            <v>-422</v>
          </cell>
          <cell r="I573">
            <v>-1610.3519999999999</v>
          </cell>
          <cell r="J573">
            <v>19991031</v>
          </cell>
          <cell r="K573" t="str">
            <v>1140305003</v>
          </cell>
          <cell r="L573" t="str">
            <v>6210402005</v>
          </cell>
        </row>
        <row r="574">
          <cell r="A574" t="str">
            <v>TZ02</v>
          </cell>
          <cell r="B574">
            <v>3103010083</v>
          </cell>
          <cell r="C574" t="str">
            <v>GESAPRIN 90</v>
          </cell>
          <cell r="D574" t="str">
            <v>65</v>
          </cell>
          <cell r="E574">
            <v>849</v>
          </cell>
          <cell r="F574">
            <v>1</v>
          </cell>
          <cell r="G574">
            <v>3.8159999999999998</v>
          </cell>
          <cell r="H574">
            <v>-450</v>
          </cell>
          <cell r="I574">
            <v>-1717.1999999999998</v>
          </cell>
          <cell r="J574">
            <v>19991031</v>
          </cell>
          <cell r="K574" t="str">
            <v>1140305003</v>
          </cell>
          <cell r="L574" t="str">
            <v>6210402005</v>
          </cell>
        </row>
        <row r="575">
          <cell r="A575" t="str">
            <v>EA01</v>
          </cell>
          <cell r="B575">
            <v>3103010083</v>
          </cell>
          <cell r="C575" t="str">
            <v>GESAPRIN 90</v>
          </cell>
          <cell r="D575" t="str">
            <v>66</v>
          </cell>
          <cell r="E575">
            <v>862</v>
          </cell>
          <cell r="F575">
            <v>1</v>
          </cell>
          <cell r="G575">
            <v>3.8159999999999998</v>
          </cell>
          <cell r="H575">
            <v>-79</v>
          </cell>
          <cell r="I575">
            <v>-301.464</v>
          </cell>
          <cell r="J575">
            <v>19991031</v>
          </cell>
          <cell r="K575" t="str">
            <v>1140306003</v>
          </cell>
          <cell r="L575" t="str">
            <v>6210402006</v>
          </cell>
        </row>
        <row r="576">
          <cell r="A576" t="str">
            <v>EA02</v>
          </cell>
          <cell r="B576">
            <v>3103010083</v>
          </cell>
          <cell r="C576" t="str">
            <v>GESAPRIN 90</v>
          </cell>
          <cell r="D576" t="str">
            <v>66</v>
          </cell>
          <cell r="E576">
            <v>857</v>
          </cell>
          <cell r="F576">
            <v>1</v>
          </cell>
          <cell r="G576">
            <v>3.8159999999999998</v>
          </cell>
          <cell r="H576">
            <v>-35.299999999999997</v>
          </cell>
          <cell r="I576">
            <v>-134.70479999999998</v>
          </cell>
          <cell r="J576">
            <v>19991031</v>
          </cell>
          <cell r="K576" t="str">
            <v>1140306003</v>
          </cell>
          <cell r="L576" t="str">
            <v>6210402006</v>
          </cell>
        </row>
        <row r="577">
          <cell r="A577" t="str">
            <v>P023</v>
          </cell>
          <cell r="B577">
            <v>3103010083</v>
          </cell>
          <cell r="C577" t="str">
            <v>GESAPRIN 90</v>
          </cell>
          <cell r="D577" t="str">
            <v>B1</v>
          </cell>
          <cell r="E577">
            <v>255</v>
          </cell>
          <cell r="F577">
            <v>2</v>
          </cell>
          <cell r="G577">
            <v>3.8159999999999998</v>
          </cell>
          <cell r="H577">
            <v>-12</v>
          </cell>
          <cell r="I577">
            <v>-45.792000000000002</v>
          </cell>
          <cell r="J577">
            <v>19991030</v>
          </cell>
          <cell r="K577" t="str">
            <v>1140325003</v>
          </cell>
          <cell r="L577" t="str">
            <v>6210402016</v>
          </cell>
          <cell r="M577" t="str">
            <v>9100000007</v>
          </cell>
        </row>
        <row r="578">
          <cell r="A578" t="str">
            <v>P023</v>
          </cell>
          <cell r="B578">
            <v>3103010083</v>
          </cell>
          <cell r="C578" t="str">
            <v>GESAPRIN 90</v>
          </cell>
          <cell r="D578" t="str">
            <v>B1</v>
          </cell>
          <cell r="E578">
            <v>256</v>
          </cell>
          <cell r="F578">
            <v>2</v>
          </cell>
          <cell r="G578">
            <v>3.8159999999999998</v>
          </cell>
          <cell r="H578">
            <v>-14</v>
          </cell>
          <cell r="I578">
            <v>-53.423999999999999</v>
          </cell>
          <cell r="J578">
            <v>19991030</v>
          </cell>
          <cell r="K578" t="str">
            <v>1140325003</v>
          </cell>
          <cell r="L578" t="str">
            <v>6210402016</v>
          </cell>
          <cell r="M578" t="str">
            <v>9100000007</v>
          </cell>
        </row>
        <row r="579">
          <cell r="A579" t="str">
            <v>P023</v>
          </cell>
          <cell r="B579">
            <v>3103010083</v>
          </cell>
          <cell r="C579" t="str">
            <v>GESAPRIN 90</v>
          </cell>
          <cell r="D579" t="str">
            <v>B1</v>
          </cell>
          <cell r="E579">
            <v>257</v>
          </cell>
          <cell r="F579">
            <v>2</v>
          </cell>
          <cell r="G579">
            <v>3.8159999999999998</v>
          </cell>
          <cell r="H579">
            <v>-21</v>
          </cell>
          <cell r="I579">
            <v>-80.135999999999996</v>
          </cell>
          <cell r="J579">
            <v>19991030</v>
          </cell>
          <cell r="K579" t="str">
            <v>1140325003</v>
          </cell>
          <cell r="L579" t="str">
            <v>6210402016</v>
          </cell>
          <cell r="M579" t="str">
            <v>9100000007</v>
          </cell>
        </row>
        <row r="580">
          <cell r="A580" t="str">
            <v>P023</v>
          </cell>
          <cell r="B580">
            <v>3103010083</v>
          </cell>
          <cell r="C580" t="str">
            <v>GESAPRIN 90</v>
          </cell>
          <cell r="D580" t="str">
            <v>B1</v>
          </cell>
          <cell r="E580">
            <v>258</v>
          </cell>
          <cell r="F580">
            <v>2</v>
          </cell>
          <cell r="G580">
            <v>3.8159999999999998</v>
          </cell>
          <cell r="H580">
            <v>-24</v>
          </cell>
          <cell r="I580">
            <v>-91.584000000000003</v>
          </cell>
          <cell r="J580">
            <v>19991030</v>
          </cell>
          <cell r="K580" t="str">
            <v>1140325003</v>
          </cell>
          <cell r="L580" t="str">
            <v>6210402016</v>
          </cell>
          <cell r="M580" t="str">
            <v>9100000007</v>
          </cell>
        </row>
        <row r="581">
          <cell r="A581" t="str">
            <v>P014</v>
          </cell>
          <cell r="B581">
            <v>3103010085</v>
          </cell>
          <cell r="C581" t="str">
            <v>SEMPRA</v>
          </cell>
          <cell r="D581" t="str">
            <v>S1</v>
          </cell>
          <cell r="E581">
            <v>304</v>
          </cell>
          <cell r="F581">
            <v>4</v>
          </cell>
          <cell r="G581">
            <v>264.60000000000002</v>
          </cell>
          <cell r="H581">
            <v>-17</v>
          </cell>
          <cell r="I581">
            <v>-4498.2000000000007</v>
          </cell>
          <cell r="J581">
            <v>19991031</v>
          </cell>
          <cell r="K581" t="str">
            <v>1140305003</v>
          </cell>
          <cell r="L581" t="str">
            <v>6210402005</v>
          </cell>
          <cell r="M581" t="str">
            <v>9100000005</v>
          </cell>
        </row>
        <row r="582">
          <cell r="A582" t="str">
            <v>MF39</v>
          </cell>
          <cell r="B582">
            <v>3103010088</v>
          </cell>
          <cell r="C582" t="str">
            <v>ATRAZINA 50%</v>
          </cell>
          <cell r="D582" t="str">
            <v>65</v>
          </cell>
          <cell r="E582">
            <v>926</v>
          </cell>
          <cell r="F582">
            <v>3</v>
          </cell>
          <cell r="G582">
            <v>2.2000000000000002</v>
          </cell>
          <cell r="H582">
            <v>-120</v>
          </cell>
          <cell r="I582">
            <v>-264</v>
          </cell>
          <cell r="J582">
            <v>19991031</v>
          </cell>
          <cell r="K582" t="str">
            <v>1140305003</v>
          </cell>
          <cell r="L582" t="str">
            <v>6210402005</v>
          </cell>
        </row>
        <row r="583">
          <cell r="A583" t="str">
            <v>TG30</v>
          </cell>
          <cell r="B583">
            <v>3103010088</v>
          </cell>
          <cell r="C583" t="str">
            <v>ATRAZINA 50%</v>
          </cell>
          <cell r="D583" t="str">
            <v>65</v>
          </cell>
          <cell r="E583">
            <v>865</v>
          </cell>
          <cell r="F583">
            <v>2</v>
          </cell>
          <cell r="G583">
            <v>2.2000000000000002</v>
          </cell>
          <cell r="H583">
            <v>-170</v>
          </cell>
          <cell r="I583">
            <v>-374.00000000000006</v>
          </cell>
          <cell r="J583">
            <v>19991031</v>
          </cell>
          <cell r="K583" t="str">
            <v>1140305003</v>
          </cell>
          <cell r="L583" t="str">
            <v>6210402005</v>
          </cell>
        </row>
        <row r="584">
          <cell r="A584" t="str">
            <v>P014</v>
          </cell>
          <cell r="B584">
            <v>3103010090</v>
          </cell>
          <cell r="C584" t="str">
            <v>TWIN PACK PREM</v>
          </cell>
          <cell r="D584" t="str">
            <v>S1</v>
          </cell>
          <cell r="E584">
            <v>293</v>
          </cell>
          <cell r="F584">
            <v>1</v>
          </cell>
          <cell r="G584">
            <v>10.6</v>
          </cell>
          <cell r="H584">
            <v>-60</v>
          </cell>
          <cell r="I584">
            <v>-636</v>
          </cell>
          <cell r="J584">
            <v>19991031</v>
          </cell>
          <cell r="K584" t="str">
            <v>1140303003</v>
          </cell>
          <cell r="L584" t="str">
            <v>6210402003</v>
          </cell>
          <cell r="M584" t="str">
            <v>9100000003</v>
          </cell>
        </row>
        <row r="585">
          <cell r="A585" t="str">
            <v>P023</v>
          </cell>
          <cell r="B585">
            <v>3103010090</v>
          </cell>
          <cell r="C585" t="str">
            <v>TWIN PACK PREM</v>
          </cell>
          <cell r="D585" t="str">
            <v>B1</v>
          </cell>
          <cell r="E585">
            <v>249</v>
          </cell>
          <cell r="F585">
            <v>5</v>
          </cell>
          <cell r="G585">
            <v>10.6</v>
          </cell>
          <cell r="H585">
            <v>-108</v>
          </cell>
          <cell r="I585">
            <v>-1144.8</v>
          </cell>
          <cell r="J585">
            <v>19991030</v>
          </cell>
          <cell r="K585" t="str">
            <v>1140305003</v>
          </cell>
          <cell r="L585" t="str">
            <v>6210402005</v>
          </cell>
          <cell r="M585" t="str">
            <v>9100000005</v>
          </cell>
        </row>
        <row r="586">
          <cell r="A586" t="str">
            <v>P023</v>
          </cell>
          <cell r="B586">
            <v>3103010090</v>
          </cell>
          <cell r="C586" t="str">
            <v>TWIN PACK PREM</v>
          </cell>
          <cell r="D586" t="str">
            <v>B1</v>
          </cell>
          <cell r="E586">
            <v>250</v>
          </cell>
          <cell r="F586">
            <v>5</v>
          </cell>
          <cell r="G586">
            <v>10.6</v>
          </cell>
          <cell r="H586">
            <v>-92</v>
          </cell>
          <cell r="I586">
            <v>-975.19999999999993</v>
          </cell>
          <cell r="J586">
            <v>19991030</v>
          </cell>
          <cell r="K586" t="str">
            <v>1140305003</v>
          </cell>
          <cell r="L586" t="str">
            <v>6210402005</v>
          </cell>
          <cell r="M586" t="str">
            <v>9100000005</v>
          </cell>
        </row>
        <row r="587">
          <cell r="A587" t="str">
            <v>P023</v>
          </cell>
          <cell r="B587">
            <v>3103010090</v>
          </cell>
          <cell r="C587" t="str">
            <v>TWIN PACK PREM</v>
          </cell>
          <cell r="D587" t="str">
            <v>B1</v>
          </cell>
          <cell r="E587">
            <v>268</v>
          </cell>
          <cell r="F587">
            <v>5</v>
          </cell>
          <cell r="G587">
            <v>3.7170000000000001</v>
          </cell>
          <cell r="H587">
            <v>-108</v>
          </cell>
          <cell r="I587">
            <v>-401.43600000000004</v>
          </cell>
          <cell r="J587">
            <v>19991030</v>
          </cell>
          <cell r="K587" t="str">
            <v>1140305003</v>
          </cell>
          <cell r="L587" t="str">
            <v>6210402005</v>
          </cell>
          <cell r="M587" t="str">
            <v>9100000005</v>
          </cell>
        </row>
        <row r="588">
          <cell r="A588" t="str">
            <v>P023</v>
          </cell>
          <cell r="B588">
            <v>3103010105</v>
          </cell>
          <cell r="C588" t="str">
            <v>ULTRA PACK</v>
          </cell>
          <cell r="D588" t="str">
            <v>B1</v>
          </cell>
          <cell r="E588">
            <v>250</v>
          </cell>
          <cell r="F588">
            <v>7</v>
          </cell>
          <cell r="G588">
            <v>3.55</v>
          </cell>
          <cell r="H588">
            <v>-26</v>
          </cell>
          <cell r="I588">
            <v>-92.3</v>
          </cell>
          <cell r="J588">
            <v>19991030</v>
          </cell>
          <cell r="K588" t="str">
            <v>1140305003</v>
          </cell>
          <cell r="L588" t="str">
            <v>6210402005</v>
          </cell>
          <cell r="M588" t="str">
            <v>9100000005</v>
          </cell>
        </row>
        <row r="589">
          <cell r="A589" t="str">
            <v>P023</v>
          </cell>
          <cell r="B589">
            <v>3103010105</v>
          </cell>
          <cell r="C589" t="str">
            <v>ULTRA PACK</v>
          </cell>
          <cell r="D589" t="str">
            <v>B1</v>
          </cell>
          <cell r="E589">
            <v>251</v>
          </cell>
          <cell r="F589">
            <v>6</v>
          </cell>
          <cell r="G589">
            <v>3.55</v>
          </cell>
          <cell r="H589">
            <v>-51</v>
          </cell>
          <cell r="I589">
            <v>-181.04999999999998</v>
          </cell>
          <cell r="J589">
            <v>19991030</v>
          </cell>
          <cell r="K589" t="str">
            <v>1140305003</v>
          </cell>
          <cell r="L589" t="str">
            <v>6210402005</v>
          </cell>
          <cell r="M589" t="str">
            <v>9100000005</v>
          </cell>
        </row>
        <row r="590">
          <cell r="A590" t="str">
            <v>P023</v>
          </cell>
          <cell r="B590">
            <v>3103010105</v>
          </cell>
          <cell r="C590" t="str">
            <v>ULTRA PACK</v>
          </cell>
          <cell r="D590" t="str">
            <v>B1</v>
          </cell>
          <cell r="E590">
            <v>252</v>
          </cell>
          <cell r="F590">
            <v>5</v>
          </cell>
          <cell r="G590">
            <v>3.55</v>
          </cell>
          <cell r="H590">
            <v>-65</v>
          </cell>
          <cell r="I590">
            <v>-230.75</v>
          </cell>
          <cell r="J590">
            <v>19991030</v>
          </cell>
          <cell r="K590" t="str">
            <v>1140305003</v>
          </cell>
          <cell r="L590" t="str">
            <v>6210402005</v>
          </cell>
          <cell r="M590" t="str">
            <v>9100000005</v>
          </cell>
        </row>
        <row r="591">
          <cell r="A591" t="str">
            <v>P023</v>
          </cell>
          <cell r="B591">
            <v>3103010105</v>
          </cell>
          <cell r="C591" t="str">
            <v>ULTRA PACK</v>
          </cell>
          <cell r="D591" t="str">
            <v>B1</v>
          </cell>
          <cell r="E591">
            <v>253</v>
          </cell>
          <cell r="F591">
            <v>6</v>
          </cell>
          <cell r="G591">
            <v>3.55</v>
          </cell>
          <cell r="H591">
            <v>-53</v>
          </cell>
          <cell r="I591">
            <v>-188.14999999999998</v>
          </cell>
          <cell r="J591">
            <v>19991030</v>
          </cell>
          <cell r="K591" t="str">
            <v>1140305003</v>
          </cell>
          <cell r="L591" t="str">
            <v>6210402005</v>
          </cell>
          <cell r="M591" t="str">
            <v>9100000005</v>
          </cell>
        </row>
        <row r="592">
          <cell r="A592" t="str">
            <v>MF32</v>
          </cell>
          <cell r="B592">
            <v>3103010106</v>
          </cell>
          <cell r="C592" t="str">
            <v>ROUND UP FULL</v>
          </cell>
          <cell r="D592" t="str">
            <v>61</v>
          </cell>
          <cell r="E592">
            <v>639</v>
          </cell>
          <cell r="F592">
            <v>1</v>
          </cell>
          <cell r="G592">
            <v>3.85</v>
          </cell>
          <cell r="H592">
            <v>-115</v>
          </cell>
          <cell r="I592">
            <v>-442.75</v>
          </cell>
          <cell r="J592">
            <v>19991031</v>
          </cell>
          <cell r="K592" t="str">
            <v>1140301003</v>
          </cell>
          <cell r="L592" t="str">
            <v>6210402001</v>
          </cell>
        </row>
        <row r="593">
          <cell r="A593" t="str">
            <v>MF23</v>
          </cell>
          <cell r="B593">
            <v>3103010106</v>
          </cell>
          <cell r="C593" t="str">
            <v>ROUND UP FULL</v>
          </cell>
          <cell r="D593" t="str">
            <v>63</v>
          </cell>
          <cell r="E593">
            <v>630</v>
          </cell>
          <cell r="F593">
            <v>1</v>
          </cell>
          <cell r="G593">
            <v>3.1</v>
          </cell>
          <cell r="H593">
            <v>-535.5</v>
          </cell>
          <cell r="I593">
            <v>-1660.05</v>
          </cell>
          <cell r="J593">
            <v>19991031</v>
          </cell>
          <cell r="K593" t="str">
            <v>1140303003</v>
          </cell>
          <cell r="L593" t="str">
            <v>6210402003</v>
          </cell>
        </row>
        <row r="594">
          <cell r="A594" t="str">
            <v>MF23</v>
          </cell>
          <cell r="B594">
            <v>3103010106</v>
          </cell>
          <cell r="C594" t="str">
            <v>ROUND UP FULL</v>
          </cell>
          <cell r="D594" t="str">
            <v>63</v>
          </cell>
          <cell r="E594">
            <v>631</v>
          </cell>
          <cell r="F594">
            <v>2</v>
          </cell>
          <cell r="G594">
            <v>3.1</v>
          </cell>
          <cell r="H594">
            <v>-591</v>
          </cell>
          <cell r="I594">
            <v>-1832.1000000000001</v>
          </cell>
          <cell r="J594">
            <v>19991031</v>
          </cell>
          <cell r="K594" t="str">
            <v>1140303003</v>
          </cell>
          <cell r="L594" t="str">
            <v>6210402003</v>
          </cell>
        </row>
        <row r="595">
          <cell r="A595" t="str">
            <v>MF33</v>
          </cell>
          <cell r="B595">
            <v>3103010106</v>
          </cell>
          <cell r="C595" t="str">
            <v>ROUND UP FULL</v>
          </cell>
          <cell r="D595" t="str">
            <v>63</v>
          </cell>
          <cell r="E595">
            <v>647</v>
          </cell>
          <cell r="F595">
            <v>3</v>
          </cell>
          <cell r="G595">
            <v>3.85</v>
          </cell>
          <cell r="H595">
            <v>-119.95</v>
          </cell>
          <cell r="I595">
            <v>-461.8075</v>
          </cell>
          <cell r="J595">
            <v>19991031</v>
          </cell>
          <cell r="K595" t="str">
            <v>1140303003</v>
          </cell>
          <cell r="L595" t="str">
            <v>6210402003</v>
          </cell>
        </row>
        <row r="596">
          <cell r="A596" t="str">
            <v>P012</v>
          </cell>
          <cell r="B596">
            <v>3103010106</v>
          </cell>
          <cell r="C596" t="str">
            <v>ROUND UP FULL</v>
          </cell>
          <cell r="D596" t="str">
            <v>N1</v>
          </cell>
          <cell r="E596">
            <v>324</v>
          </cell>
          <cell r="F596">
            <v>4</v>
          </cell>
          <cell r="G596">
            <v>3.85</v>
          </cell>
          <cell r="H596">
            <v>-51</v>
          </cell>
          <cell r="I596">
            <v>-196.35</v>
          </cell>
          <cell r="J596">
            <v>19991031</v>
          </cell>
          <cell r="K596" t="str">
            <v>1140303003</v>
          </cell>
          <cell r="L596" t="str">
            <v>6210402003</v>
          </cell>
          <cell r="M596" t="str">
            <v>9100000003</v>
          </cell>
        </row>
        <row r="597">
          <cell r="A597" t="str">
            <v>P012</v>
          </cell>
          <cell r="B597">
            <v>3103010106</v>
          </cell>
          <cell r="C597" t="str">
            <v>ROUND UP FULL</v>
          </cell>
          <cell r="D597" t="str">
            <v>N1</v>
          </cell>
          <cell r="E597">
            <v>326</v>
          </cell>
          <cell r="F597">
            <v>1</v>
          </cell>
          <cell r="G597">
            <v>3.85</v>
          </cell>
          <cell r="H597">
            <v>-27</v>
          </cell>
          <cell r="I597">
            <v>-103.95</v>
          </cell>
          <cell r="J597">
            <v>19991031</v>
          </cell>
          <cell r="K597" t="str">
            <v>1140303003</v>
          </cell>
          <cell r="L597" t="str">
            <v>6210402003</v>
          </cell>
          <cell r="M597" t="str">
            <v>9100000003</v>
          </cell>
        </row>
        <row r="598">
          <cell r="A598" t="str">
            <v>P012</v>
          </cell>
          <cell r="B598">
            <v>3103010106</v>
          </cell>
          <cell r="C598" t="str">
            <v>ROUND UP FULL</v>
          </cell>
          <cell r="D598" t="str">
            <v>N1</v>
          </cell>
          <cell r="E598">
            <v>327</v>
          </cell>
          <cell r="F598">
            <v>3</v>
          </cell>
          <cell r="G598">
            <v>3.85</v>
          </cell>
          <cell r="H598">
            <v>-50</v>
          </cell>
          <cell r="I598">
            <v>-192.5</v>
          </cell>
          <cell r="J598">
            <v>19991031</v>
          </cell>
          <cell r="K598" t="str">
            <v>1140303003</v>
          </cell>
          <cell r="L598" t="str">
            <v>6210402003</v>
          </cell>
          <cell r="M598" t="str">
            <v>9100000003</v>
          </cell>
        </row>
        <row r="599">
          <cell r="A599" t="str">
            <v>P012</v>
          </cell>
          <cell r="B599">
            <v>3103010106</v>
          </cell>
          <cell r="C599" t="str">
            <v>ROUND UP FULL</v>
          </cell>
          <cell r="D599" t="str">
            <v>N1</v>
          </cell>
          <cell r="E599">
            <v>330</v>
          </cell>
          <cell r="F599">
            <v>4</v>
          </cell>
          <cell r="G599">
            <v>3.85</v>
          </cell>
          <cell r="H599">
            <v>-65</v>
          </cell>
          <cell r="I599">
            <v>-250.25</v>
          </cell>
          <cell r="J599">
            <v>19991031</v>
          </cell>
          <cell r="K599" t="str">
            <v>1140303003</v>
          </cell>
          <cell r="L599" t="str">
            <v>6210402003</v>
          </cell>
          <cell r="M599" t="str">
            <v>9100000003</v>
          </cell>
        </row>
        <row r="600">
          <cell r="A600" t="str">
            <v>P012</v>
          </cell>
          <cell r="B600">
            <v>3103010106</v>
          </cell>
          <cell r="C600" t="str">
            <v>ROUND UP FULL</v>
          </cell>
          <cell r="D600" t="str">
            <v>N1</v>
          </cell>
          <cell r="E600">
            <v>331</v>
          </cell>
          <cell r="F600">
            <v>4</v>
          </cell>
          <cell r="G600">
            <v>3.85</v>
          </cell>
          <cell r="H600">
            <v>-92</v>
          </cell>
          <cell r="I600">
            <v>-354.2</v>
          </cell>
          <cell r="J600">
            <v>19991031</v>
          </cell>
          <cell r="K600" t="str">
            <v>1140303003</v>
          </cell>
          <cell r="L600" t="str">
            <v>6210402003</v>
          </cell>
          <cell r="M600" t="str">
            <v>9100000003</v>
          </cell>
        </row>
        <row r="601">
          <cell r="A601" t="str">
            <v>P014</v>
          </cell>
          <cell r="B601">
            <v>3103010106</v>
          </cell>
          <cell r="C601" t="str">
            <v>ROUND UP FULL</v>
          </cell>
          <cell r="D601" t="str">
            <v>S1</v>
          </cell>
          <cell r="E601">
            <v>289</v>
          </cell>
          <cell r="F601">
            <v>3</v>
          </cell>
          <cell r="G601">
            <v>3.831</v>
          </cell>
          <cell r="H601">
            <v>-300</v>
          </cell>
          <cell r="I601">
            <v>-1149.3</v>
          </cell>
          <cell r="J601">
            <v>19991031</v>
          </cell>
          <cell r="K601" t="str">
            <v>1140303003</v>
          </cell>
          <cell r="L601" t="str">
            <v>6210402003</v>
          </cell>
          <cell r="M601" t="str">
            <v>9100000003</v>
          </cell>
        </row>
        <row r="602">
          <cell r="A602" t="str">
            <v>P014</v>
          </cell>
          <cell r="B602">
            <v>3103010106</v>
          </cell>
          <cell r="C602" t="str">
            <v>ROUND UP FULL</v>
          </cell>
          <cell r="D602" t="str">
            <v>S1</v>
          </cell>
          <cell r="E602">
            <v>290</v>
          </cell>
          <cell r="F602">
            <v>3</v>
          </cell>
          <cell r="G602">
            <v>3.831</v>
          </cell>
          <cell r="H602">
            <v>-300</v>
          </cell>
          <cell r="I602">
            <v>-1149.3</v>
          </cell>
          <cell r="J602">
            <v>19991031</v>
          </cell>
          <cell r="K602" t="str">
            <v>1140303003</v>
          </cell>
          <cell r="L602" t="str">
            <v>6210402003</v>
          </cell>
          <cell r="M602" t="str">
            <v>9100000003</v>
          </cell>
        </row>
        <row r="603">
          <cell r="A603" t="str">
            <v>P014</v>
          </cell>
          <cell r="B603">
            <v>3103010106</v>
          </cell>
          <cell r="C603" t="str">
            <v>ROUND UP FULL</v>
          </cell>
          <cell r="D603" t="str">
            <v>S1</v>
          </cell>
          <cell r="E603">
            <v>294</v>
          </cell>
          <cell r="F603">
            <v>2</v>
          </cell>
          <cell r="G603">
            <v>3.831</v>
          </cell>
          <cell r="H603">
            <v>-300</v>
          </cell>
          <cell r="I603">
            <v>-1149.3</v>
          </cell>
          <cell r="J603">
            <v>19991031</v>
          </cell>
          <cell r="K603" t="str">
            <v>1140303003</v>
          </cell>
          <cell r="L603" t="str">
            <v>6210402003</v>
          </cell>
          <cell r="M603" t="str">
            <v>9100000003</v>
          </cell>
        </row>
        <row r="604">
          <cell r="A604" t="str">
            <v>TG01</v>
          </cell>
          <cell r="B604">
            <v>3103010106</v>
          </cell>
          <cell r="C604" t="str">
            <v>ROUND UP FULL</v>
          </cell>
          <cell r="D604" t="str">
            <v>63</v>
          </cell>
          <cell r="E604">
            <v>612</v>
          </cell>
          <cell r="F604">
            <v>7</v>
          </cell>
          <cell r="G604">
            <v>3.85</v>
          </cell>
          <cell r="H604">
            <v>-370</v>
          </cell>
          <cell r="I604">
            <v>-1424.5</v>
          </cell>
          <cell r="J604">
            <v>19991031</v>
          </cell>
          <cell r="K604" t="str">
            <v>1140303003</v>
          </cell>
          <cell r="L604" t="str">
            <v>6210402003</v>
          </cell>
        </row>
        <row r="605">
          <cell r="A605" t="str">
            <v>TG02</v>
          </cell>
          <cell r="B605">
            <v>3103010106</v>
          </cell>
          <cell r="C605" t="str">
            <v>ROUND UP FULL</v>
          </cell>
          <cell r="D605" t="str">
            <v>63</v>
          </cell>
          <cell r="E605">
            <v>618</v>
          </cell>
          <cell r="F605">
            <v>1</v>
          </cell>
          <cell r="G605">
            <v>3.85</v>
          </cell>
          <cell r="H605">
            <v>-340</v>
          </cell>
          <cell r="I605">
            <v>-1309</v>
          </cell>
          <cell r="J605">
            <v>19991031</v>
          </cell>
          <cell r="K605" t="str">
            <v>1140303003</v>
          </cell>
          <cell r="L605" t="str">
            <v>6210402003</v>
          </cell>
        </row>
        <row r="606">
          <cell r="A606" t="str">
            <v>TG28</v>
          </cell>
          <cell r="B606">
            <v>3103010106</v>
          </cell>
          <cell r="C606" t="str">
            <v>ROUND UP FULL</v>
          </cell>
          <cell r="D606" t="str">
            <v>63</v>
          </cell>
          <cell r="E606">
            <v>617</v>
          </cell>
          <cell r="F606">
            <v>1</v>
          </cell>
          <cell r="G606">
            <v>3.85</v>
          </cell>
          <cell r="H606">
            <v>-380</v>
          </cell>
          <cell r="I606">
            <v>-1463</v>
          </cell>
          <cell r="J606">
            <v>19991031</v>
          </cell>
          <cell r="K606" t="str">
            <v>1140303003</v>
          </cell>
          <cell r="L606" t="str">
            <v>6210402003</v>
          </cell>
        </row>
        <row r="607">
          <cell r="A607" t="str">
            <v>TL04</v>
          </cell>
          <cell r="B607">
            <v>3103010106</v>
          </cell>
          <cell r="C607" t="str">
            <v>ROUND UP FULL</v>
          </cell>
          <cell r="D607" t="str">
            <v>63</v>
          </cell>
          <cell r="E607">
            <v>622</v>
          </cell>
          <cell r="F607">
            <v>1</v>
          </cell>
          <cell r="G607">
            <v>3.85</v>
          </cell>
          <cell r="H607">
            <v>-347</v>
          </cell>
          <cell r="I607">
            <v>-1335.95</v>
          </cell>
          <cell r="J607">
            <v>19991031</v>
          </cell>
          <cell r="K607" t="str">
            <v>1140303003</v>
          </cell>
          <cell r="L607" t="str">
            <v>6210402003</v>
          </cell>
        </row>
        <row r="608">
          <cell r="A608" t="str">
            <v>TL06</v>
          </cell>
          <cell r="B608">
            <v>3103010106</v>
          </cell>
          <cell r="C608" t="str">
            <v>ROUND UP FULL</v>
          </cell>
          <cell r="D608" t="str">
            <v>63</v>
          </cell>
          <cell r="E608">
            <v>621</v>
          </cell>
          <cell r="F608">
            <v>2</v>
          </cell>
          <cell r="G608">
            <v>3.85</v>
          </cell>
          <cell r="H608">
            <v>-404</v>
          </cell>
          <cell r="I608">
            <v>-1555.4</v>
          </cell>
          <cell r="J608">
            <v>19991031</v>
          </cell>
          <cell r="K608" t="str">
            <v>1140303003</v>
          </cell>
          <cell r="L608" t="str">
            <v>6210402003</v>
          </cell>
        </row>
        <row r="609">
          <cell r="A609" t="str">
            <v>TO00</v>
          </cell>
          <cell r="B609">
            <v>3103010106</v>
          </cell>
          <cell r="C609" t="str">
            <v>ROUND UP FULL</v>
          </cell>
          <cell r="D609" t="str">
            <v>S1</v>
          </cell>
          <cell r="E609">
            <v>340</v>
          </cell>
          <cell r="F609">
            <v>1</v>
          </cell>
          <cell r="G609">
            <v>3.85</v>
          </cell>
          <cell r="H609">
            <v>-260</v>
          </cell>
          <cell r="I609">
            <v>-1001</v>
          </cell>
          <cell r="J609">
            <v>19991031</v>
          </cell>
          <cell r="K609" t="str">
            <v>1140303003</v>
          </cell>
          <cell r="L609" t="str">
            <v>6210402003</v>
          </cell>
          <cell r="M609" t="str">
            <v>9100000003</v>
          </cell>
        </row>
        <row r="610">
          <cell r="A610" t="str">
            <v>TZ01</v>
          </cell>
          <cell r="B610">
            <v>3103010106</v>
          </cell>
          <cell r="C610" t="str">
            <v>ROUND UP FULL</v>
          </cell>
          <cell r="D610" t="str">
            <v>63</v>
          </cell>
          <cell r="E610">
            <v>608</v>
          </cell>
          <cell r="F610">
            <v>1</v>
          </cell>
          <cell r="G610">
            <v>3.85</v>
          </cell>
          <cell r="H610">
            <v>-865</v>
          </cell>
          <cell r="I610">
            <v>-3330.25</v>
          </cell>
          <cell r="J610">
            <v>19991031</v>
          </cell>
          <cell r="K610" t="str">
            <v>1140303003</v>
          </cell>
          <cell r="L610" t="str">
            <v>6210402003</v>
          </cell>
        </row>
        <row r="611">
          <cell r="A611" t="str">
            <v>TZ02</v>
          </cell>
          <cell r="B611">
            <v>3103010106</v>
          </cell>
          <cell r="C611" t="str">
            <v>ROUND UP FULL</v>
          </cell>
          <cell r="D611" t="str">
            <v>63</v>
          </cell>
          <cell r="E611">
            <v>610</v>
          </cell>
          <cell r="F611">
            <v>2</v>
          </cell>
          <cell r="G611">
            <v>3.85</v>
          </cell>
          <cell r="H611">
            <v>-160</v>
          </cell>
          <cell r="I611">
            <v>-616</v>
          </cell>
          <cell r="J611">
            <v>19991031</v>
          </cell>
          <cell r="K611" t="str">
            <v>1140303003</v>
          </cell>
          <cell r="L611" t="str">
            <v>6210402003</v>
          </cell>
        </row>
        <row r="612">
          <cell r="A612" t="str">
            <v>TA26</v>
          </cell>
          <cell r="B612">
            <v>3103010106</v>
          </cell>
          <cell r="C612" t="str">
            <v>ROUND UP FULL</v>
          </cell>
          <cell r="D612" t="str">
            <v>64</v>
          </cell>
          <cell r="E612">
            <v>156</v>
          </cell>
          <cell r="F612">
            <v>1</v>
          </cell>
          <cell r="G612">
            <v>3.85</v>
          </cell>
          <cell r="H612">
            <v>-62</v>
          </cell>
          <cell r="I612">
            <v>-238.70000000000002</v>
          </cell>
          <cell r="J612">
            <v>19991031</v>
          </cell>
          <cell r="K612" t="str">
            <v>1140304003</v>
          </cell>
          <cell r="L612" t="str">
            <v>6210402004</v>
          </cell>
        </row>
        <row r="613">
          <cell r="A613" t="str">
            <v>EA01</v>
          </cell>
          <cell r="B613">
            <v>3103010106</v>
          </cell>
          <cell r="C613" t="str">
            <v>ROUND UP FULL</v>
          </cell>
          <cell r="D613" t="str">
            <v>65</v>
          </cell>
          <cell r="E613">
            <v>916</v>
          </cell>
          <cell r="F613">
            <v>1</v>
          </cell>
          <cell r="G613">
            <v>2.75</v>
          </cell>
          <cell r="H613">
            <v>-200</v>
          </cell>
          <cell r="I613">
            <v>-550</v>
          </cell>
          <cell r="J613">
            <v>19991031</v>
          </cell>
          <cell r="K613" t="str">
            <v>1140305003</v>
          </cell>
          <cell r="L613" t="str">
            <v>6210402005</v>
          </cell>
        </row>
        <row r="614">
          <cell r="A614" t="str">
            <v>MF28</v>
          </cell>
          <cell r="B614">
            <v>3103010106</v>
          </cell>
          <cell r="C614" t="str">
            <v>ROUND UP FULL</v>
          </cell>
          <cell r="D614" t="str">
            <v>65</v>
          </cell>
          <cell r="E614">
            <v>934</v>
          </cell>
          <cell r="F614">
            <v>7</v>
          </cell>
          <cell r="G614">
            <v>3.85</v>
          </cell>
          <cell r="H614">
            <v>-55</v>
          </cell>
          <cell r="I614">
            <v>-211.75</v>
          </cell>
          <cell r="J614">
            <v>19991031</v>
          </cell>
          <cell r="K614" t="str">
            <v>1140305003</v>
          </cell>
          <cell r="L614" t="str">
            <v>6210402005</v>
          </cell>
        </row>
        <row r="615">
          <cell r="A615" t="str">
            <v>MF29</v>
          </cell>
          <cell r="B615">
            <v>3103010106</v>
          </cell>
          <cell r="C615" t="str">
            <v>ROUND UP FULL</v>
          </cell>
          <cell r="D615" t="str">
            <v>65</v>
          </cell>
          <cell r="E615">
            <v>928</v>
          </cell>
          <cell r="F615">
            <v>2</v>
          </cell>
          <cell r="G615">
            <v>3.85</v>
          </cell>
          <cell r="H615">
            <v>-35</v>
          </cell>
          <cell r="I615">
            <v>-134.75</v>
          </cell>
          <cell r="J615">
            <v>19991031</v>
          </cell>
          <cell r="K615" t="str">
            <v>1140305003</v>
          </cell>
          <cell r="L615" t="str">
            <v>6210402005</v>
          </cell>
        </row>
        <row r="616">
          <cell r="A616" t="str">
            <v>MF34</v>
          </cell>
          <cell r="B616">
            <v>3103010106</v>
          </cell>
          <cell r="C616" t="str">
            <v>ROUND UP FULL</v>
          </cell>
          <cell r="D616" t="str">
            <v>65</v>
          </cell>
          <cell r="E616">
            <v>936</v>
          </cell>
          <cell r="F616">
            <v>5</v>
          </cell>
          <cell r="G616">
            <v>2.4</v>
          </cell>
          <cell r="H616">
            <v>-56</v>
          </cell>
          <cell r="I616">
            <v>-134.4</v>
          </cell>
          <cell r="J616">
            <v>19991031</v>
          </cell>
          <cell r="K616" t="str">
            <v>1140305003</v>
          </cell>
          <cell r="L616" t="str">
            <v>6210402005</v>
          </cell>
        </row>
        <row r="617">
          <cell r="A617" t="str">
            <v>MF36</v>
          </cell>
          <cell r="B617">
            <v>3103010106</v>
          </cell>
          <cell r="C617" t="str">
            <v>ROUND UP FULL</v>
          </cell>
          <cell r="D617" t="str">
            <v>65</v>
          </cell>
          <cell r="E617">
            <v>920</v>
          </cell>
          <cell r="F617">
            <v>4</v>
          </cell>
          <cell r="G617">
            <v>3.85</v>
          </cell>
          <cell r="H617">
            <v>-299</v>
          </cell>
          <cell r="I617">
            <v>-1151.1500000000001</v>
          </cell>
          <cell r="J617">
            <v>19991031</v>
          </cell>
          <cell r="K617" t="str">
            <v>1140305003</v>
          </cell>
          <cell r="L617" t="str">
            <v>6210402005</v>
          </cell>
        </row>
        <row r="618">
          <cell r="A618" t="str">
            <v>MF39</v>
          </cell>
          <cell r="B618">
            <v>3103010106</v>
          </cell>
          <cell r="C618" t="str">
            <v>ROUND UP FULL</v>
          </cell>
          <cell r="D618" t="str">
            <v>65</v>
          </cell>
          <cell r="E618">
            <v>926</v>
          </cell>
          <cell r="F618">
            <v>7</v>
          </cell>
          <cell r="G618">
            <v>3.85</v>
          </cell>
          <cell r="H618">
            <v>-1358.2</v>
          </cell>
          <cell r="I618">
            <v>-5229.0700000000006</v>
          </cell>
          <cell r="J618">
            <v>19991031</v>
          </cell>
          <cell r="K618" t="str">
            <v>1140305003</v>
          </cell>
          <cell r="L618" t="str">
            <v>6210402005</v>
          </cell>
        </row>
        <row r="619">
          <cell r="A619" t="str">
            <v>P012</v>
          </cell>
          <cell r="B619">
            <v>3103010106</v>
          </cell>
          <cell r="C619" t="str">
            <v>ROUND UP FULL</v>
          </cell>
          <cell r="D619" t="str">
            <v>N1</v>
          </cell>
          <cell r="E619">
            <v>329</v>
          </cell>
          <cell r="F619">
            <v>5</v>
          </cell>
          <cell r="G619">
            <v>3.85</v>
          </cell>
          <cell r="H619">
            <v>-75</v>
          </cell>
          <cell r="I619">
            <v>-288.75</v>
          </cell>
          <cell r="J619">
            <v>19991031</v>
          </cell>
          <cell r="K619" t="str">
            <v>1140305003</v>
          </cell>
          <cell r="L619" t="str">
            <v>6210402005</v>
          </cell>
          <cell r="M619" t="str">
            <v>9100000005</v>
          </cell>
        </row>
        <row r="620">
          <cell r="A620" t="str">
            <v>P014</v>
          </cell>
          <cell r="B620">
            <v>3103010106</v>
          </cell>
          <cell r="C620" t="str">
            <v>ROUND UP FULL</v>
          </cell>
          <cell r="D620" t="str">
            <v>S1</v>
          </cell>
          <cell r="E620">
            <v>291</v>
          </cell>
          <cell r="F620">
            <v>2</v>
          </cell>
          <cell r="G620">
            <v>3.831</v>
          </cell>
          <cell r="H620">
            <v>-250</v>
          </cell>
          <cell r="I620">
            <v>-957.75</v>
          </cell>
          <cell r="J620">
            <v>19991031</v>
          </cell>
          <cell r="K620" t="str">
            <v>1140305003</v>
          </cell>
          <cell r="L620" t="str">
            <v>6210402005</v>
          </cell>
          <cell r="M620" t="str">
            <v>9100000005</v>
          </cell>
        </row>
        <row r="621">
          <cell r="A621" t="str">
            <v>P014</v>
          </cell>
          <cell r="B621">
            <v>3103010106</v>
          </cell>
          <cell r="C621" t="str">
            <v>ROUND UP FULL</v>
          </cell>
          <cell r="D621" t="str">
            <v>S1</v>
          </cell>
          <cell r="E621">
            <v>301</v>
          </cell>
          <cell r="F621">
            <v>1</v>
          </cell>
          <cell r="G621">
            <v>3.831</v>
          </cell>
          <cell r="H621">
            <v>-300</v>
          </cell>
          <cell r="I621">
            <v>-1149.3</v>
          </cell>
          <cell r="J621">
            <v>19991031</v>
          </cell>
          <cell r="K621" t="str">
            <v>1140305003</v>
          </cell>
          <cell r="L621" t="str">
            <v>6210402005</v>
          </cell>
          <cell r="M621" t="str">
            <v>9100000005</v>
          </cell>
        </row>
        <row r="622">
          <cell r="A622" t="str">
            <v>TA25</v>
          </cell>
          <cell r="B622">
            <v>3103010106</v>
          </cell>
          <cell r="C622" t="str">
            <v>ROUND UP FULL</v>
          </cell>
          <cell r="D622" t="str">
            <v>65</v>
          </cell>
          <cell r="E622">
            <v>867</v>
          </cell>
          <cell r="F622">
            <v>1</v>
          </cell>
          <cell r="G622">
            <v>3.85</v>
          </cell>
          <cell r="H622">
            <v>-300</v>
          </cell>
          <cell r="I622">
            <v>-1155</v>
          </cell>
          <cell r="J622">
            <v>19991031</v>
          </cell>
          <cell r="K622" t="str">
            <v>1140305003</v>
          </cell>
          <cell r="L622" t="str">
            <v>6210402005</v>
          </cell>
        </row>
        <row r="623">
          <cell r="A623" t="str">
            <v>TA27</v>
          </cell>
          <cell r="B623">
            <v>3103010106</v>
          </cell>
          <cell r="C623" t="str">
            <v>ROUND UP FULL</v>
          </cell>
          <cell r="D623" t="str">
            <v>65</v>
          </cell>
          <cell r="E623">
            <v>873</v>
          </cell>
          <cell r="F623">
            <v>1</v>
          </cell>
          <cell r="G623">
            <v>3.85</v>
          </cell>
          <cell r="H623">
            <v>-203</v>
          </cell>
          <cell r="I623">
            <v>-781.55000000000007</v>
          </cell>
          <cell r="J623">
            <v>19991031</v>
          </cell>
          <cell r="K623" t="str">
            <v>1140305003</v>
          </cell>
          <cell r="L623" t="str">
            <v>6210402005</v>
          </cell>
        </row>
        <row r="624">
          <cell r="A624" t="str">
            <v>TA28</v>
          </cell>
          <cell r="B624">
            <v>3103010106</v>
          </cell>
          <cell r="C624" t="str">
            <v>ROUND UP FULL</v>
          </cell>
          <cell r="D624" t="str">
            <v>65</v>
          </cell>
          <cell r="E624">
            <v>880</v>
          </cell>
          <cell r="F624">
            <v>5</v>
          </cell>
          <cell r="G624">
            <v>3.85</v>
          </cell>
          <cell r="H624">
            <v>-88</v>
          </cell>
          <cell r="I624">
            <v>-338.8</v>
          </cell>
          <cell r="J624">
            <v>19991031</v>
          </cell>
          <cell r="K624" t="str">
            <v>1140305003</v>
          </cell>
          <cell r="L624" t="str">
            <v>6210402005</v>
          </cell>
        </row>
        <row r="625">
          <cell r="A625" t="str">
            <v>TA29</v>
          </cell>
          <cell r="B625">
            <v>3103010106</v>
          </cell>
          <cell r="C625" t="str">
            <v>ROUND UP FULL</v>
          </cell>
          <cell r="D625" t="str">
            <v>65</v>
          </cell>
          <cell r="E625">
            <v>879</v>
          </cell>
          <cell r="F625">
            <v>3</v>
          </cell>
          <cell r="G625">
            <v>3.85</v>
          </cell>
          <cell r="H625">
            <v>-170</v>
          </cell>
          <cell r="I625">
            <v>-654.5</v>
          </cell>
          <cell r="J625">
            <v>19991031</v>
          </cell>
          <cell r="K625" t="str">
            <v>1140305003</v>
          </cell>
          <cell r="L625" t="str">
            <v>6210402005</v>
          </cell>
        </row>
        <row r="626">
          <cell r="A626" t="str">
            <v>TA30</v>
          </cell>
          <cell r="B626">
            <v>3103010106</v>
          </cell>
          <cell r="C626" t="str">
            <v>ROUND UP FULL</v>
          </cell>
          <cell r="D626" t="str">
            <v>65</v>
          </cell>
          <cell r="E626">
            <v>883</v>
          </cell>
          <cell r="F626">
            <v>1</v>
          </cell>
          <cell r="G626">
            <v>3.85</v>
          </cell>
          <cell r="H626">
            <v>-780</v>
          </cell>
          <cell r="I626">
            <v>-3003</v>
          </cell>
          <cell r="J626">
            <v>19991031</v>
          </cell>
          <cell r="K626" t="str">
            <v>1140305003</v>
          </cell>
          <cell r="L626" t="str">
            <v>6210402005</v>
          </cell>
        </row>
        <row r="627">
          <cell r="A627" t="str">
            <v>TA31</v>
          </cell>
          <cell r="B627">
            <v>3103010106</v>
          </cell>
          <cell r="C627" t="str">
            <v>ROUND UP FULL</v>
          </cell>
          <cell r="D627" t="str">
            <v>65</v>
          </cell>
          <cell r="E627">
            <v>889</v>
          </cell>
          <cell r="F627">
            <v>1</v>
          </cell>
          <cell r="G627">
            <v>3.85</v>
          </cell>
          <cell r="H627">
            <v>-460</v>
          </cell>
          <cell r="I627">
            <v>-1771</v>
          </cell>
          <cell r="J627">
            <v>19991031</v>
          </cell>
          <cell r="K627" t="str">
            <v>1140305003</v>
          </cell>
          <cell r="L627" t="str">
            <v>6210402005</v>
          </cell>
        </row>
        <row r="628">
          <cell r="A628" t="str">
            <v>TA34</v>
          </cell>
          <cell r="B628">
            <v>3103010106</v>
          </cell>
          <cell r="C628" t="str">
            <v>ROUND UP FULL</v>
          </cell>
          <cell r="D628" t="str">
            <v>65</v>
          </cell>
          <cell r="E628">
            <v>882</v>
          </cell>
          <cell r="F628">
            <v>5</v>
          </cell>
          <cell r="G628">
            <v>3.85</v>
          </cell>
          <cell r="H628">
            <v>-160</v>
          </cell>
          <cell r="I628">
            <v>-616</v>
          </cell>
          <cell r="J628">
            <v>19991031</v>
          </cell>
          <cell r="K628" t="str">
            <v>1140305003</v>
          </cell>
          <cell r="L628" t="str">
            <v>6210402005</v>
          </cell>
        </row>
        <row r="629">
          <cell r="A629" t="str">
            <v>TG30</v>
          </cell>
          <cell r="B629">
            <v>3103010106</v>
          </cell>
          <cell r="C629" t="str">
            <v>ROUND UP FULL</v>
          </cell>
          <cell r="D629" t="str">
            <v>65</v>
          </cell>
          <cell r="E629">
            <v>864</v>
          </cell>
          <cell r="F629">
            <v>1</v>
          </cell>
          <cell r="G629">
            <v>3.85</v>
          </cell>
          <cell r="H629">
            <v>-80</v>
          </cell>
          <cell r="I629">
            <v>-308</v>
          </cell>
          <cell r="J629">
            <v>19991031</v>
          </cell>
          <cell r="K629" t="str">
            <v>1140305003</v>
          </cell>
          <cell r="L629" t="str">
            <v>6210402005</v>
          </cell>
        </row>
        <row r="630">
          <cell r="A630" t="str">
            <v>TL04</v>
          </cell>
          <cell r="B630">
            <v>3103010106</v>
          </cell>
          <cell r="C630" t="str">
            <v>ROUND UP FULL</v>
          </cell>
          <cell r="D630" t="str">
            <v>65</v>
          </cell>
          <cell r="E630">
            <v>899</v>
          </cell>
          <cell r="F630">
            <v>3</v>
          </cell>
          <cell r="G630">
            <v>3.85</v>
          </cell>
          <cell r="H630">
            <v>-120</v>
          </cell>
          <cell r="I630">
            <v>-462</v>
          </cell>
          <cell r="J630">
            <v>19991031</v>
          </cell>
          <cell r="K630" t="str">
            <v>1140305003</v>
          </cell>
          <cell r="L630" t="str">
            <v>6210402005</v>
          </cell>
        </row>
        <row r="631">
          <cell r="A631" t="str">
            <v>TL05</v>
          </cell>
          <cell r="B631">
            <v>3103010106</v>
          </cell>
          <cell r="C631" t="str">
            <v>ROUND UP FULL</v>
          </cell>
          <cell r="D631" t="str">
            <v>65</v>
          </cell>
          <cell r="E631">
            <v>890</v>
          </cell>
          <cell r="F631">
            <v>3</v>
          </cell>
          <cell r="G631">
            <v>3.85</v>
          </cell>
          <cell r="H631">
            <v>-260</v>
          </cell>
          <cell r="I631">
            <v>-1001</v>
          </cell>
          <cell r="J631">
            <v>19991031</v>
          </cell>
          <cell r="K631" t="str">
            <v>1140305003</v>
          </cell>
          <cell r="L631" t="str">
            <v>6210402005</v>
          </cell>
        </row>
        <row r="632">
          <cell r="A632" t="str">
            <v>TL06</v>
          </cell>
          <cell r="B632">
            <v>3103010106</v>
          </cell>
          <cell r="C632" t="str">
            <v>ROUND UP FULL</v>
          </cell>
          <cell r="D632" t="str">
            <v>65</v>
          </cell>
          <cell r="E632">
            <v>896</v>
          </cell>
          <cell r="F632">
            <v>3</v>
          </cell>
          <cell r="G632">
            <v>3.85</v>
          </cell>
          <cell r="H632">
            <v>-176</v>
          </cell>
          <cell r="I632">
            <v>-677.6</v>
          </cell>
          <cell r="J632">
            <v>19991031</v>
          </cell>
          <cell r="K632" t="str">
            <v>1140305003</v>
          </cell>
          <cell r="L632" t="str">
            <v>6210402005</v>
          </cell>
        </row>
        <row r="633">
          <cell r="A633" t="str">
            <v>TL07</v>
          </cell>
          <cell r="B633">
            <v>3103010106</v>
          </cell>
          <cell r="C633" t="str">
            <v>ROUND UP FULL</v>
          </cell>
          <cell r="D633" t="str">
            <v>65</v>
          </cell>
          <cell r="E633">
            <v>894</v>
          </cell>
          <cell r="F633">
            <v>3</v>
          </cell>
          <cell r="G633">
            <v>3.85</v>
          </cell>
          <cell r="H633">
            <v>-190</v>
          </cell>
          <cell r="I633">
            <v>-731.5</v>
          </cell>
          <cell r="J633">
            <v>19991031</v>
          </cell>
          <cell r="K633" t="str">
            <v>1140305003</v>
          </cell>
          <cell r="L633" t="str">
            <v>6210402005</v>
          </cell>
        </row>
        <row r="634">
          <cell r="A634" t="str">
            <v>TL08</v>
          </cell>
          <cell r="B634">
            <v>3103010106</v>
          </cell>
          <cell r="C634" t="str">
            <v>ROUND UP FULL</v>
          </cell>
          <cell r="D634" t="str">
            <v>65</v>
          </cell>
          <cell r="E634">
            <v>893</v>
          </cell>
          <cell r="F634">
            <v>3</v>
          </cell>
          <cell r="G634">
            <v>3.85</v>
          </cell>
          <cell r="H634">
            <v>-120</v>
          </cell>
          <cell r="I634">
            <v>-462</v>
          </cell>
          <cell r="J634">
            <v>19991031</v>
          </cell>
          <cell r="K634" t="str">
            <v>1140305003</v>
          </cell>
          <cell r="L634" t="str">
            <v>6210402005</v>
          </cell>
        </row>
        <row r="635">
          <cell r="A635" t="str">
            <v>TO03</v>
          </cell>
          <cell r="B635">
            <v>3103010106</v>
          </cell>
          <cell r="C635" t="str">
            <v>ROUND UP FULL</v>
          </cell>
          <cell r="D635" t="str">
            <v>S1</v>
          </cell>
          <cell r="E635">
            <v>329</v>
          </cell>
          <cell r="F635">
            <v>3</v>
          </cell>
          <cell r="G635">
            <v>3.85</v>
          </cell>
          <cell r="H635">
            <v>-100</v>
          </cell>
          <cell r="I635">
            <v>-385</v>
          </cell>
          <cell r="J635">
            <v>19991031</v>
          </cell>
          <cell r="K635" t="str">
            <v>1140305003</v>
          </cell>
          <cell r="L635" t="str">
            <v>6210402005</v>
          </cell>
          <cell r="M635" t="str">
            <v>9100000005</v>
          </cell>
        </row>
        <row r="636">
          <cell r="A636" t="str">
            <v>TZ01</v>
          </cell>
          <cell r="B636">
            <v>3103010106</v>
          </cell>
          <cell r="C636" t="str">
            <v>ROUND UP FULL</v>
          </cell>
          <cell r="D636" t="str">
            <v>65</v>
          </cell>
          <cell r="E636">
            <v>855</v>
          </cell>
          <cell r="F636">
            <v>1</v>
          </cell>
          <cell r="G636">
            <v>3.85</v>
          </cell>
          <cell r="H636">
            <v>-20</v>
          </cell>
          <cell r="I636">
            <v>-77</v>
          </cell>
          <cell r="J636">
            <v>19991031</v>
          </cell>
          <cell r="K636" t="str">
            <v>1140305003</v>
          </cell>
          <cell r="L636" t="str">
            <v>6210402005</v>
          </cell>
        </row>
        <row r="637">
          <cell r="A637" t="str">
            <v>EA01</v>
          </cell>
          <cell r="B637">
            <v>3103010106</v>
          </cell>
          <cell r="C637" t="str">
            <v>ROUND UP FULL</v>
          </cell>
          <cell r="D637" t="str">
            <v>66</v>
          </cell>
          <cell r="E637">
            <v>865</v>
          </cell>
          <cell r="F637">
            <v>1</v>
          </cell>
          <cell r="G637">
            <v>2.75</v>
          </cell>
          <cell r="H637">
            <v>-80</v>
          </cell>
          <cell r="I637">
            <v>-220</v>
          </cell>
          <cell r="J637">
            <v>19991031</v>
          </cell>
          <cell r="K637" t="str">
            <v>1140306003</v>
          </cell>
          <cell r="L637" t="str">
            <v>6210402006</v>
          </cell>
        </row>
        <row r="638">
          <cell r="A638" t="str">
            <v>EA02</v>
          </cell>
          <cell r="B638">
            <v>3103010106</v>
          </cell>
          <cell r="C638" t="str">
            <v>ROUND UP FULL</v>
          </cell>
          <cell r="D638" t="str">
            <v>66</v>
          </cell>
          <cell r="E638">
            <v>858</v>
          </cell>
          <cell r="F638">
            <v>1</v>
          </cell>
          <cell r="G638">
            <v>3.85</v>
          </cell>
          <cell r="H638">
            <v>-162</v>
          </cell>
          <cell r="I638">
            <v>-623.70000000000005</v>
          </cell>
          <cell r="J638">
            <v>19991031</v>
          </cell>
          <cell r="K638" t="str">
            <v>1140306003</v>
          </cell>
          <cell r="L638" t="str">
            <v>6210402006</v>
          </cell>
        </row>
        <row r="639">
          <cell r="A639" t="str">
            <v>MF28</v>
          </cell>
          <cell r="B639">
            <v>3103010106</v>
          </cell>
          <cell r="C639" t="str">
            <v>ROUND UP FULL</v>
          </cell>
          <cell r="D639" t="str">
            <v>66</v>
          </cell>
          <cell r="E639">
            <v>871</v>
          </cell>
          <cell r="F639">
            <v>2</v>
          </cell>
          <cell r="G639">
            <v>3.85</v>
          </cell>
          <cell r="H639">
            <v>-109.5</v>
          </cell>
          <cell r="I639">
            <v>-421.57499999999999</v>
          </cell>
          <cell r="J639">
            <v>19991031</v>
          </cell>
          <cell r="K639" t="str">
            <v>1140306003</v>
          </cell>
          <cell r="L639" t="str">
            <v>6210402006</v>
          </cell>
        </row>
        <row r="640">
          <cell r="A640" t="str">
            <v>MF34</v>
          </cell>
          <cell r="B640">
            <v>3103010106</v>
          </cell>
          <cell r="C640" t="str">
            <v>ROUND UP FULL</v>
          </cell>
          <cell r="D640" t="str">
            <v>66</v>
          </cell>
          <cell r="E640">
            <v>872</v>
          </cell>
          <cell r="F640">
            <v>2</v>
          </cell>
          <cell r="G640">
            <v>2.4</v>
          </cell>
          <cell r="H640">
            <v>-240.8</v>
          </cell>
          <cell r="I640">
            <v>-577.91999999999996</v>
          </cell>
          <cell r="J640">
            <v>19991031</v>
          </cell>
          <cell r="K640" t="str">
            <v>1140306003</v>
          </cell>
          <cell r="L640" t="str">
            <v>6210402006</v>
          </cell>
        </row>
        <row r="641">
          <cell r="A641" t="str">
            <v>MF36</v>
          </cell>
          <cell r="B641">
            <v>3103010106</v>
          </cell>
          <cell r="C641" t="str">
            <v>ROUND UP FULL</v>
          </cell>
          <cell r="D641" t="str">
            <v>66</v>
          </cell>
          <cell r="E641">
            <v>870</v>
          </cell>
          <cell r="F641">
            <v>2</v>
          </cell>
          <cell r="G641">
            <v>3.85</v>
          </cell>
          <cell r="H641">
            <v>-200</v>
          </cell>
          <cell r="I641">
            <v>-770</v>
          </cell>
          <cell r="J641">
            <v>19991031</v>
          </cell>
          <cell r="K641" t="str">
            <v>1140306003</v>
          </cell>
          <cell r="L641" t="str">
            <v>6210402006</v>
          </cell>
        </row>
        <row r="642">
          <cell r="A642" t="str">
            <v>MF37</v>
          </cell>
          <cell r="B642">
            <v>3103010106</v>
          </cell>
          <cell r="C642" t="str">
            <v>ROUND UP FULL</v>
          </cell>
          <cell r="D642" t="str">
            <v>66</v>
          </cell>
          <cell r="E642">
            <v>873</v>
          </cell>
          <cell r="F642">
            <v>2</v>
          </cell>
          <cell r="G642">
            <v>3.85</v>
          </cell>
          <cell r="H642">
            <v>-191</v>
          </cell>
          <cell r="I642">
            <v>-735.35</v>
          </cell>
          <cell r="J642">
            <v>19991031</v>
          </cell>
          <cell r="K642" t="str">
            <v>1140306003</v>
          </cell>
          <cell r="L642" t="str">
            <v>6210402006</v>
          </cell>
        </row>
        <row r="643">
          <cell r="A643" t="str">
            <v>P003</v>
          </cell>
          <cell r="B643">
            <v>3103010106</v>
          </cell>
          <cell r="C643" t="str">
            <v>ROUND UP FULL</v>
          </cell>
          <cell r="D643" t="str">
            <v>Q1</v>
          </cell>
          <cell r="E643">
            <v>173</v>
          </cell>
          <cell r="F643">
            <v>4</v>
          </cell>
          <cell r="G643">
            <v>4.2</v>
          </cell>
          <cell r="H643">
            <v>-80</v>
          </cell>
          <cell r="I643">
            <v>-336</v>
          </cell>
          <cell r="J643">
            <v>19991031</v>
          </cell>
          <cell r="K643" t="str">
            <v>1140306003</v>
          </cell>
          <cell r="L643" t="str">
            <v>6210402006</v>
          </cell>
          <cell r="M643" t="str">
            <v>9100000008</v>
          </cell>
        </row>
        <row r="644">
          <cell r="A644" t="str">
            <v>P012</v>
          </cell>
          <cell r="B644">
            <v>3103010106</v>
          </cell>
          <cell r="C644" t="str">
            <v>ROUND UP FULL</v>
          </cell>
          <cell r="D644" t="str">
            <v>N1</v>
          </cell>
          <cell r="E644">
            <v>325</v>
          </cell>
          <cell r="F644">
            <v>2</v>
          </cell>
          <cell r="G644">
            <v>3.85</v>
          </cell>
          <cell r="H644">
            <v>-170</v>
          </cell>
          <cell r="I644">
            <v>-654.5</v>
          </cell>
          <cell r="J644">
            <v>19991031</v>
          </cell>
          <cell r="K644" t="str">
            <v>1140306003</v>
          </cell>
          <cell r="L644" t="str">
            <v>6210402006</v>
          </cell>
          <cell r="M644" t="str">
            <v>9100000008</v>
          </cell>
        </row>
        <row r="645">
          <cell r="A645" t="str">
            <v>P014</v>
          </cell>
          <cell r="B645">
            <v>3103010106</v>
          </cell>
          <cell r="C645" t="str">
            <v>ROUND UP FULL</v>
          </cell>
          <cell r="D645" t="str">
            <v>S1</v>
          </cell>
          <cell r="E645">
            <v>299</v>
          </cell>
          <cell r="F645">
            <v>2</v>
          </cell>
          <cell r="G645">
            <v>3.831</v>
          </cell>
          <cell r="H645">
            <v>-500</v>
          </cell>
          <cell r="I645">
            <v>-1915.5</v>
          </cell>
          <cell r="J645">
            <v>19991031</v>
          </cell>
          <cell r="K645" t="str">
            <v>1140306003</v>
          </cell>
          <cell r="L645" t="str">
            <v>6210402006</v>
          </cell>
          <cell r="M645" t="str">
            <v>9100000008</v>
          </cell>
        </row>
        <row r="646">
          <cell r="A646" t="str">
            <v>P014</v>
          </cell>
          <cell r="B646">
            <v>3103010106</v>
          </cell>
          <cell r="C646" t="str">
            <v>ROUND UP FULL</v>
          </cell>
          <cell r="D646" t="str">
            <v>S1</v>
          </cell>
          <cell r="E646">
            <v>300</v>
          </cell>
          <cell r="F646">
            <v>1</v>
          </cell>
          <cell r="G646">
            <v>3.831</v>
          </cell>
          <cell r="H646">
            <v>-380</v>
          </cell>
          <cell r="I646">
            <v>-1455.78</v>
          </cell>
          <cell r="J646">
            <v>19991031</v>
          </cell>
          <cell r="K646" t="str">
            <v>1140306003</v>
          </cell>
          <cell r="L646" t="str">
            <v>6210402006</v>
          </cell>
          <cell r="M646" t="str">
            <v>9100000008</v>
          </cell>
        </row>
        <row r="647">
          <cell r="A647" t="str">
            <v>P014</v>
          </cell>
          <cell r="B647">
            <v>3103010106</v>
          </cell>
          <cell r="C647" t="str">
            <v>ROUND UP FULL</v>
          </cell>
          <cell r="D647" t="str">
            <v>S1</v>
          </cell>
          <cell r="E647">
            <v>302</v>
          </cell>
          <cell r="F647">
            <v>1</v>
          </cell>
          <cell r="G647">
            <v>3.831</v>
          </cell>
          <cell r="H647">
            <v>-400</v>
          </cell>
          <cell r="I647">
            <v>-1532.4</v>
          </cell>
          <cell r="J647">
            <v>19991031</v>
          </cell>
          <cell r="K647" t="str">
            <v>1140306003</v>
          </cell>
          <cell r="L647" t="str">
            <v>6210402006</v>
          </cell>
          <cell r="M647" t="str">
            <v>9100000008</v>
          </cell>
        </row>
        <row r="648">
          <cell r="A648" t="str">
            <v>P014</v>
          </cell>
          <cell r="B648">
            <v>3103010106</v>
          </cell>
          <cell r="C648" t="str">
            <v>ROUND UP FULL</v>
          </cell>
          <cell r="D648" t="str">
            <v>S1</v>
          </cell>
          <cell r="E648">
            <v>303</v>
          </cell>
          <cell r="F648">
            <v>1</v>
          </cell>
          <cell r="G648">
            <v>3.831</v>
          </cell>
          <cell r="H648">
            <v>-220</v>
          </cell>
          <cell r="I648">
            <v>-842.81999999999994</v>
          </cell>
          <cell r="J648">
            <v>19991031</v>
          </cell>
          <cell r="K648" t="str">
            <v>1140306003</v>
          </cell>
          <cell r="L648" t="str">
            <v>6210402006</v>
          </cell>
          <cell r="M648" t="str">
            <v>9100000008</v>
          </cell>
        </row>
        <row r="649">
          <cell r="A649" t="str">
            <v>TE02</v>
          </cell>
          <cell r="B649">
            <v>3103010106</v>
          </cell>
          <cell r="C649" t="str">
            <v>ROUND UP FULL</v>
          </cell>
          <cell r="D649" t="str">
            <v>Q1</v>
          </cell>
          <cell r="E649">
            <v>175</v>
          </cell>
          <cell r="F649">
            <v>2</v>
          </cell>
          <cell r="G649">
            <v>3.85</v>
          </cell>
          <cell r="H649">
            <v>-50</v>
          </cell>
          <cell r="I649">
            <v>-192.5</v>
          </cell>
          <cell r="J649">
            <v>19991031</v>
          </cell>
          <cell r="K649" t="str">
            <v>1140306003</v>
          </cell>
          <cell r="L649" t="str">
            <v>6210402006</v>
          </cell>
          <cell r="M649" t="str">
            <v>9100000008</v>
          </cell>
        </row>
        <row r="650">
          <cell r="A650" t="str">
            <v>TE02</v>
          </cell>
          <cell r="B650">
            <v>3103010106</v>
          </cell>
          <cell r="C650" t="str">
            <v>ROUND UP FULL</v>
          </cell>
          <cell r="D650" t="str">
            <v>Q1</v>
          </cell>
          <cell r="E650">
            <v>176</v>
          </cell>
          <cell r="F650">
            <v>1</v>
          </cell>
          <cell r="G650">
            <v>3.85</v>
          </cell>
          <cell r="H650">
            <v>-10</v>
          </cell>
          <cell r="I650">
            <v>-38.5</v>
          </cell>
          <cell r="J650">
            <v>19991031</v>
          </cell>
          <cell r="K650" t="str">
            <v>1140306003</v>
          </cell>
          <cell r="L650" t="str">
            <v>6210402006</v>
          </cell>
          <cell r="M650" t="str">
            <v>9100000008</v>
          </cell>
        </row>
        <row r="651">
          <cell r="A651" t="str">
            <v>TE02</v>
          </cell>
          <cell r="B651">
            <v>3103010106</v>
          </cell>
          <cell r="C651" t="str">
            <v>ROUND UP FULL</v>
          </cell>
          <cell r="D651" t="str">
            <v>Q1</v>
          </cell>
          <cell r="E651">
            <v>177</v>
          </cell>
          <cell r="F651">
            <v>1</v>
          </cell>
          <cell r="G651">
            <v>3.85</v>
          </cell>
          <cell r="H651">
            <v>-60</v>
          </cell>
          <cell r="I651">
            <v>-231</v>
          </cell>
          <cell r="J651">
            <v>19991031</v>
          </cell>
          <cell r="K651" t="str">
            <v>1140306003</v>
          </cell>
          <cell r="L651" t="str">
            <v>6210402006</v>
          </cell>
          <cell r="M651" t="str">
            <v>9100000008</v>
          </cell>
        </row>
        <row r="652">
          <cell r="A652" t="str">
            <v>TE02</v>
          </cell>
          <cell r="B652">
            <v>3103010106</v>
          </cell>
          <cell r="C652" t="str">
            <v>ROUND UP FULL</v>
          </cell>
          <cell r="D652" t="str">
            <v>Q1</v>
          </cell>
          <cell r="E652">
            <v>178</v>
          </cell>
          <cell r="F652">
            <v>1</v>
          </cell>
          <cell r="G652">
            <v>3.85</v>
          </cell>
          <cell r="H652">
            <v>-56</v>
          </cell>
          <cell r="I652">
            <v>-215.6</v>
          </cell>
          <cell r="J652">
            <v>19991031</v>
          </cell>
          <cell r="K652" t="str">
            <v>1140306003</v>
          </cell>
          <cell r="L652" t="str">
            <v>6210402006</v>
          </cell>
          <cell r="M652" t="str">
            <v>9100000008</v>
          </cell>
        </row>
        <row r="653">
          <cell r="A653" t="str">
            <v>TE02</v>
          </cell>
          <cell r="B653">
            <v>3103010106</v>
          </cell>
          <cell r="C653" t="str">
            <v>ROUND UP FULL</v>
          </cell>
          <cell r="D653" t="str">
            <v>Q1</v>
          </cell>
          <cell r="E653">
            <v>179</v>
          </cell>
          <cell r="F653">
            <v>1</v>
          </cell>
          <cell r="G653">
            <v>3.85</v>
          </cell>
          <cell r="H653">
            <v>-44</v>
          </cell>
          <cell r="I653">
            <v>-169.4</v>
          </cell>
          <cell r="J653">
            <v>19991031</v>
          </cell>
          <cell r="K653" t="str">
            <v>1140306003</v>
          </cell>
          <cell r="L653" t="str">
            <v>6210402006</v>
          </cell>
          <cell r="M653" t="str">
            <v>9100000008</v>
          </cell>
        </row>
        <row r="654">
          <cell r="A654" t="str">
            <v>TL04</v>
          </cell>
          <cell r="B654">
            <v>3103010106</v>
          </cell>
          <cell r="C654" t="str">
            <v>ROUND UP FULL</v>
          </cell>
          <cell r="D654" t="str">
            <v>66</v>
          </cell>
          <cell r="E654">
            <v>853</v>
          </cell>
          <cell r="F654">
            <v>1</v>
          </cell>
          <cell r="G654">
            <v>3.85</v>
          </cell>
          <cell r="H654">
            <v>-373</v>
          </cell>
          <cell r="I654">
            <v>-1436.05</v>
          </cell>
          <cell r="J654">
            <v>19991031</v>
          </cell>
          <cell r="K654" t="str">
            <v>1140306003</v>
          </cell>
          <cell r="L654" t="str">
            <v>6210402006</v>
          </cell>
        </row>
        <row r="655">
          <cell r="A655" t="str">
            <v>TL07</v>
          </cell>
          <cell r="B655">
            <v>3103010106</v>
          </cell>
          <cell r="C655" t="str">
            <v>ROUND UP FULL</v>
          </cell>
          <cell r="D655" t="str">
            <v>66</v>
          </cell>
          <cell r="E655">
            <v>852</v>
          </cell>
          <cell r="F655">
            <v>1</v>
          </cell>
          <cell r="G655">
            <v>3.85</v>
          </cell>
          <cell r="H655">
            <v>-200</v>
          </cell>
          <cell r="I655">
            <v>-770</v>
          </cell>
          <cell r="J655">
            <v>19991031</v>
          </cell>
          <cell r="K655" t="str">
            <v>1140306003</v>
          </cell>
          <cell r="L655" t="str">
            <v>6210402006</v>
          </cell>
        </row>
        <row r="656">
          <cell r="A656" t="str">
            <v>TL08</v>
          </cell>
          <cell r="B656">
            <v>3103010106</v>
          </cell>
          <cell r="C656" t="str">
            <v>ROUND UP FULL</v>
          </cell>
          <cell r="D656" t="str">
            <v>66</v>
          </cell>
          <cell r="E656">
            <v>851</v>
          </cell>
          <cell r="F656">
            <v>1</v>
          </cell>
          <cell r="G656">
            <v>3.85</v>
          </cell>
          <cell r="H656">
            <v>-52</v>
          </cell>
          <cell r="I656">
            <v>-200.20000000000002</v>
          </cell>
          <cell r="J656">
            <v>19991031</v>
          </cell>
          <cell r="K656" t="str">
            <v>1140306003</v>
          </cell>
          <cell r="L656" t="str">
            <v>6210402006</v>
          </cell>
        </row>
        <row r="657">
          <cell r="A657" t="str">
            <v>TO03</v>
          </cell>
          <cell r="B657">
            <v>3103010106</v>
          </cell>
          <cell r="C657" t="str">
            <v>ROUND UP FULL</v>
          </cell>
          <cell r="D657" t="str">
            <v>S1</v>
          </cell>
          <cell r="E657">
            <v>323</v>
          </cell>
          <cell r="F657">
            <v>1</v>
          </cell>
          <cell r="G657">
            <v>3.85</v>
          </cell>
          <cell r="H657">
            <v>-82</v>
          </cell>
          <cell r="I657">
            <v>-315.7</v>
          </cell>
          <cell r="J657">
            <v>19991031</v>
          </cell>
          <cell r="K657" t="str">
            <v>1140306003</v>
          </cell>
          <cell r="L657" t="str">
            <v>6210402006</v>
          </cell>
          <cell r="M657" t="str">
            <v>9100000008</v>
          </cell>
        </row>
        <row r="658">
          <cell r="A658" t="str">
            <v>TO03</v>
          </cell>
          <cell r="B658">
            <v>3103010106</v>
          </cell>
          <cell r="C658" t="str">
            <v>ROUND UP FULL</v>
          </cell>
          <cell r="D658" t="str">
            <v>S1</v>
          </cell>
          <cell r="E658">
            <v>324</v>
          </cell>
          <cell r="F658">
            <v>1</v>
          </cell>
          <cell r="G658">
            <v>3.85</v>
          </cell>
          <cell r="H658">
            <v>-360</v>
          </cell>
          <cell r="I658">
            <v>-1386</v>
          </cell>
          <cell r="J658">
            <v>19991031</v>
          </cell>
          <cell r="K658" t="str">
            <v>1140306003</v>
          </cell>
          <cell r="L658" t="str">
            <v>6210402006</v>
          </cell>
          <cell r="M658" t="str">
            <v>9100000008</v>
          </cell>
        </row>
        <row r="659">
          <cell r="A659" t="str">
            <v>TO03</v>
          </cell>
          <cell r="B659">
            <v>3103010106</v>
          </cell>
          <cell r="C659" t="str">
            <v>ROUND UP FULL</v>
          </cell>
          <cell r="D659" t="str">
            <v>S1</v>
          </cell>
          <cell r="E659">
            <v>325</v>
          </cell>
          <cell r="F659">
            <v>1</v>
          </cell>
          <cell r="G659">
            <v>3.85</v>
          </cell>
          <cell r="H659">
            <v>-198</v>
          </cell>
          <cell r="I659">
            <v>-762.30000000000007</v>
          </cell>
          <cell r="J659">
            <v>19991031</v>
          </cell>
          <cell r="K659" t="str">
            <v>1140306003</v>
          </cell>
          <cell r="L659" t="str">
            <v>6210402006</v>
          </cell>
          <cell r="M659" t="str">
            <v>9100000008</v>
          </cell>
        </row>
        <row r="660">
          <cell r="A660" t="str">
            <v>TO03</v>
          </cell>
          <cell r="B660">
            <v>3103010106</v>
          </cell>
          <cell r="C660" t="str">
            <v>ROUND UP FULL</v>
          </cell>
          <cell r="D660" t="str">
            <v>S1</v>
          </cell>
          <cell r="E660">
            <v>326</v>
          </cell>
          <cell r="F660">
            <v>1</v>
          </cell>
          <cell r="G660">
            <v>3.85</v>
          </cell>
          <cell r="H660">
            <v>-140</v>
          </cell>
          <cell r="I660">
            <v>-539</v>
          </cell>
          <cell r="J660">
            <v>19991031</v>
          </cell>
          <cell r="K660" t="str">
            <v>1140306003</v>
          </cell>
          <cell r="L660" t="str">
            <v>6210402006</v>
          </cell>
          <cell r="M660" t="str">
            <v>9100000008</v>
          </cell>
        </row>
        <row r="661">
          <cell r="A661" t="str">
            <v>TO03</v>
          </cell>
          <cell r="B661">
            <v>3103010106</v>
          </cell>
          <cell r="C661" t="str">
            <v>ROUND UP FULL</v>
          </cell>
          <cell r="D661" t="str">
            <v>S1</v>
          </cell>
          <cell r="E661">
            <v>327</v>
          </cell>
          <cell r="F661">
            <v>1</v>
          </cell>
          <cell r="G661">
            <v>3.85</v>
          </cell>
          <cell r="H661">
            <v>-390</v>
          </cell>
          <cell r="I661">
            <v>-1501.5</v>
          </cell>
          <cell r="J661">
            <v>19991031</v>
          </cell>
          <cell r="K661" t="str">
            <v>1140306003</v>
          </cell>
          <cell r="L661" t="str">
            <v>6210402006</v>
          </cell>
          <cell r="M661" t="str">
            <v>9100000008</v>
          </cell>
        </row>
        <row r="662">
          <cell r="A662" t="str">
            <v>TO03</v>
          </cell>
          <cell r="B662">
            <v>3103010106</v>
          </cell>
          <cell r="C662" t="str">
            <v>ROUND UP FULL</v>
          </cell>
          <cell r="D662" t="str">
            <v>S1</v>
          </cell>
          <cell r="E662">
            <v>328</v>
          </cell>
          <cell r="F662">
            <v>1</v>
          </cell>
          <cell r="G662">
            <v>3.85</v>
          </cell>
          <cell r="H662">
            <v>-240</v>
          </cell>
          <cell r="I662">
            <v>-924</v>
          </cell>
          <cell r="J662">
            <v>19991031</v>
          </cell>
          <cell r="K662" t="str">
            <v>1140306003</v>
          </cell>
          <cell r="L662" t="str">
            <v>6210402006</v>
          </cell>
          <cell r="M662" t="str">
            <v>9100000008</v>
          </cell>
        </row>
        <row r="663">
          <cell r="A663" t="str">
            <v>TO12</v>
          </cell>
          <cell r="B663">
            <v>3103010106</v>
          </cell>
          <cell r="C663" t="str">
            <v>ROUND UP FULL</v>
          </cell>
          <cell r="D663" t="str">
            <v>S1</v>
          </cell>
          <cell r="E663">
            <v>336</v>
          </cell>
          <cell r="F663">
            <v>2</v>
          </cell>
          <cell r="G663">
            <v>3.85</v>
          </cell>
          <cell r="H663">
            <v>-370</v>
          </cell>
          <cell r="I663">
            <v>-1424.5</v>
          </cell>
          <cell r="J663">
            <v>19991031</v>
          </cell>
          <cell r="K663" t="str">
            <v>1140306003</v>
          </cell>
          <cell r="L663" t="str">
            <v>6210402006</v>
          </cell>
          <cell r="M663" t="str">
            <v>9100000008</v>
          </cell>
        </row>
        <row r="664">
          <cell r="A664" t="str">
            <v>TO12</v>
          </cell>
          <cell r="B664">
            <v>3103010106</v>
          </cell>
          <cell r="C664" t="str">
            <v>ROUND UP FULL</v>
          </cell>
          <cell r="D664" t="str">
            <v>S1</v>
          </cell>
          <cell r="E664">
            <v>337</v>
          </cell>
          <cell r="F664">
            <v>1</v>
          </cell>
          <cell r="G664">
            <v>3.85</v>
          </cell>
          <cell r="H664">
            <v>-210</v>
          </cell>
          <cell r="I664">
            <v>-808.5</v>
          </cell>
          <cell r="J664">
            <v>19991031</v>
          </cell>
          <cell r="K664" t="str">
            <v>1140306003</v>
          </cell>
          <cell r="L664" t="str">
            <v>6210402006</v>
          </cell>
          <cell r="M664" t="str">
            <v>9100000008</v>
          </cell>
        </row>
        <row r="665">
          <cell r="A665" t="str">
            <v>TO12</v>
          </cell>
          <cell r="B665">
            <v>3103010106</v>
          </cell>
          <cell r="C665" t="str">
            <v>ROUND UP FULL</v>
          </cell>
          <cell r="D665" t="str">
            <v>S1</v>
          </cell>
          <cell r="E665">
            <v>338</v>
          </cell>
          <cell r="F665">
            <v>1</v>
          </cell>
          <cell r="G665">
            <v>3.85</v>
          </cell>
          <cell r="H665">
            <v>-350</v>
          </cell>
          <cell r="I665">
            <v>-1347.5</v>
          </cell>
          <cell r="J665">
            <v>19991031</v>
          </cell>
          <cell r="K665" t="str">
            <v>1140306003</v>
          </cell>
          <cell r="L665" t="str">
            <v>6210402006</v>
          </cell>
          <cell r="M665" t="str">
            <v>9100000008</v>
          </cell>
        </row>
        <row r="666">
          <cell r="A666" t="str">
            <v>TO12</v>
          </cell>
          <cell r="B666">
            <v>3103010106</v>
          </cell>
          <cell r="C666" t="str">
            <v>ROUND UP FULL</v>
          </cell>
          <cell r="D666" t="str">
            <v>S1</v>
          </cell>
          <cell r="E666">
            <v>339</v>
          </cell>
          <cell r="F666">
            <v>1</v>
          </cell>
          <cell r="G666">
            <v>3.85</v>
          </cell>
          <cell r="H666">
            <v>-260</v>
          </cell>
          <cell r="I666">
            <v>-1001</v>
          </cell>
          <cell r="J666">
            <v>19991031</v>
          </cell>
          <cell r="K666" t="str">
            <v>1140306003</v>
          </cell>
          <cell r="L666" t="str">
            <v>6210402006</v>
          </cell>
          <cell r="M666" t="str">
            <v>9100000008</v>
          </cell>
        </row>
        <row r="667">
          <cell r="A667" t="str">
            <v>TZ01</v>
          </cell>
          <cell r="B667">
            <v>3103010106</v>
          </cell>
          <cell r="C667" t="str">
            <v>ROUND UP FULL</v>
          </cell>
          <cell r="D667" t="str">
            <v>66</v>
          </cell>
          <cell r="E667">
            <v>849</v>
          </cell>
          <cell r="F667">
            <v>1</v>
          </cell>
          <cell r="G667">
            <v>3.85</v>
          </cell>
          <cell r="H667">
            <v>-330</v>
          </cell>
          <cell r="I667">
            <v>-1270.5</v>
          </cell>
          <cell r="J667">
            <v>19991031</v>
          </cell>
          <cell r="K667" t="str">
            <v>1140306003</v>
          </cell>
          <cell r="L667" t="str">
            <v>6210402006</v>
          </cell>
        </row>
        <row r="668">
          <cell r="A668" t="str">
            <v>T008</v>
          </cell>
          <cell r="B668">
            <v>3103010106</v>
          </cell>
          <cell r="C668" t="str">
            <v>ROUND UP FULL</v>
          </cell>
          <cell r="D668" t="str">
            <v>E1</v>
          </cell>
          <cell r="E668">
            <v>342</v>
          </cell>
          <cell r="F668">
            <v>1</v>
          </cell>
          <cell r="G668">
            <v>1E-4</v>
          </cell>
          <cell r="H668">
            <v>-375</v>
          </cell>
          <cell r="I668">
            <v>-3.7499999999999999E-2</v>
          </cell>
          <cell r="J668">
            <v>19991013</v>
          </cell>
          <cell r="K668" t="str">
            <v>1140327003</v>
          </cell>
          <cell r="L668" t="str">
            <v>6210402005</v>
          </cell>
          <cell r="M668" t="str">
            <v>9100000031</v>
          </cell>
        </row>
        <row r="669">
          <cell r="A669" t="str">
            <v>P003</v>
          </cell>
          <cell r="B669">
            <v>3103010106</v>
          </cell>
          <cell r="C669" t="str">
            <v>ROUND UP FULL</v>
          </cell>
          <cell r="D669" t="str">
            <v>Q1</v>
          </cell>
          <cell r="E669">
            <v>171</v>
          </cell>
          <cell r="F669">
            <v>3</v>
          </cell>
          <cell r="G669">
            <v>4.2</v>
          </cell>
          <cell r="H669">
            <v>-50</v>
          </cell>
          <cell r="I669">
            <v>-210</v>
          </cell>
          <cell r="J669">
            <v>19991031</v>
          </cell>
          <cell r="K669" t="str">
            <v>1140335003</v>
          </cell>
          <cell r="L669" t="str">
            <v>6210402015</v>
          </cell>
          <cell r="M669" t="str">
            <v>9100000015</v>
          </cell>
        </row>
        <row r="670">
          <cell r="A670" t="str">
            <v>T008</v>
          </cell>
          <cell r="B670">
            <v>3103010106</v>
          </cell>
          <cell r="C670" t="str">
            <v>ROUND UP FULL</v>
          </cell>
          <cell r="D670" t="str">
            <v>E1</v>
          </cell>
          <cell r="E670">
            <v>357</v>
          </cell>
          <cell r="F670">
            <v>1</v>
          </cell>
          <cell r="G670">
            <v>1E-4</v>
          </cell>
          <cell r="H670">
            <v>-75</v>
          </cell>
          <cell r="I670">
            <v>-7.5000000000000006E-3</v>
          </cell>
          <cell r="J670">
            <v>19991027</v>
          </cell>
          <cell r="K670" t="str">
            <v>5110201035</v>
          </cell>
          <cell r="L670" t="str">
            <v>6210402014</v>
          </cell>
          <cell r="M670" t="str">
            <v>9100000013</v>
          </cell>
        </row>
        <row r="671">
          <cell r="A671" t="str">
            <v>T008</v>
          </cell>
          <cell r="B671">
            <v>3103010106</v>
          </cell>
          <cell r="C671" t="str">
            <v>ROUND UP FULL</v>
          </cell>
          <cell r="D671" t="str">
            <v>E1</v>
          </cell>
          <cell r="E671">
            <v>358</v>
          </cell>
          <cell r="F671">
            <v>1</v>
          </cell>
          <cell r="G671">
            <v>1E-4</v>
          </cell>
          <cell r="H671">
            <v>-75</v>
          </cell>
          <cell r="I671">
            <v>-7.5000000000000006E-3</v>
          </cell>
          <cell r="J671">
            <v>19991027</v>
          </cell>
          <cell r="K671" t="str">
            <v>5110201035</v>
          </cell>
          <cell r="L671" t="str">
            <v>6210402014</v>
          </cell>
          <cell r="M671" t="str">
            <v>9100000013</v>
          </cell>
        </row>
        <row r="672">
          <cell r="A672" t="str">
            <v>T008</v>
          </cell>
          <cell r="B672">
            <v>3103010106</v>
          </cell>
          <cell r="C672" t="str">
            <v>ROUND UP FULL</v>
          </cell>
          <cell r="D672" t="str">
            <v>E1</v>
          </cell>
          <cell r="E672">
            <v>367</v>
          </cell>
          <cell r="F672">
            <v>1</v>
          </cell>
          <cell r="G672">
            <v>1E-4</v>
          </cell>
          <cell r="H672">
            <v>-75</v>
          </cell>
          <cell r="I672">
            <v>-7.5000000000000006E-3</v>
          </cell>
          <cell r="J672">
            <v>19991027</v>
          </cell>
          <cell r="K672" t="str">
            <v>5110201035</v>
          </cell>
          <cell r="L672" t="str">
            <v>6210402014</v>
          </cell>
          <cell r="M672" t="str">
            <v>9100000013</v>
          </cell>
        </row>
        <row r="673">
          <cell r="A673" t="str">
            <v>T008</v>
          </cell>
          <cell r="B673">
            <v>3103010106</v>
          </cell>
          <cell r="C673" t="str">
            <v>ROUND UP FULL</v>
          </cell>
          <cell r="D673" t="str">
            <v>E1</v>
          </cell>
          <cell r="E673">
            <v>403</v>
          </cell>
          <cell r="F673">
            <v>1</v>
          </cell>
          <cell r="G673">
            <v>1E-4</v>
          </cell>
          <cell r="H673">
            <v>-51</v>
          </cell>
          <cell r="I673">
            <v>-5.1000000000000004E-3</v>
          </cell>
          <cell r="J673">
            <v>19991031</v>
          </cell>
          <cell r="K673" t="str">
            <v>5110201035</v>
          </cell>
          <cell r="L673" t="str">
            <v>6210402014</v>
          </cell>
          <cell r="M673" t="str">
            <v>9100000013</v>
          </cell>
        </row>
        <row r="674">
          <cell r="A674" t="str">
            <v>T008</v>
          </cell>
          <cell r="B674">
            <v>3103010106</v>
          </cell>
          <cell r="C674" t="str">
            <v>ROUND UP FULL</v>
          </cell>
          <cell r="D674" t="str">
            <v>E1</v>
          </cell>
          <cell r="E674">
            <v>404</v>
          </cell>
          <cell r="F674">
            <v>1</v>
          </cell>
          <cell r="G674">
            <v>1E-4</v>
          </cell>
          <cell r="H674">
            <v>-51</v>
          </cell>
          <cell r="I674">
            <v>-5.1000000000000004E-3</v>
          </cell>
          <cell r="J674">
            <v>19991031</v>
          </cell>
          <cell r="K674" t="str">
            <v>5110201035</v>
          </cell>
          <cell r="L674" t="str">
            <v>6210402014</v>
          </cell>
          <cell r="M674" t="str">
            <v>9100000013</v>
          </cell>
        </row>
        <row r="675">
          <cell r="A675" t="str">
            <v>T008</v>
          </cell>
          <cell r="B675">
            <v>3103010106</v>
          </cell>
          <cell r="C675" t="str">
            <v>ROUND UP FULL</v>
          </cell>
          <cell r="D675" t="str">
            <v>E1</v>
          </cell>
          <cell r="E675">
            <v>411</v>
          </cell>
          <cell r="F675">
            <v>1</v>
          </cell>
          <cell r="G675">
            <v>1E-4</v>
          </cell>
          <cell r="H675">
            <v>-5</v>
          </cell>
          <cell r="I675">
            <v>-5.0000000000000001E-4</v>
          </cell>
          <cell r="J675">
            <v>19991031</v>
          </cell>
          <cell r="K675" t="str">
            <v>5110201035</v>
          </cell>
          <cell r="L675" t="str">
            <v>6210402014</v>
          </cell>
          <cell r="M675" t="str">
            <v>9100000013</v>
          </cell>
        </row>
        <row r="676">
          <cell r="A676" t="str">
            <v>T008</v>
          </cell>
          <cell r="B676">
            <v>3103010106</v>
          </cell>
          <cell r="C676" t="str">
            <v>ROUND UP FULL</v>
          </cell>
          <cell r="D676" t="str">
            <v>E1</v>
          </cell>
          <cell r="E676">
            <v>412</v>
          </cell>
          <cell r="F676">
            <v>1</v>
          </cell>
          <cell r="G676">
            <v>1E-4</v>
          </cell>
          <cell r="H676">
            <v>-5</v>
          </cell>
          <cell r="I676">
            <v>-5.0000000000000001E-4</v>
          </cell>
          <cell r="J676">
            <v>19991031</v>
          </cell>
          <cell r="K676" t="str">
            <v>5110201035</v>
          </cell>
          <cell r="L676" t="str">
            <v>6210402014</v>
          </cell>
          <cell r="M676" t="str">
            <v>9100000013</v>
          </cell>
        </row>
        <row r="677">
          <cell r="A677" t="str">
            <v>T008</v>
          </cell>
          <cell r="B677">
            <v>3103010106</v>
          </cell>
          <cell r="C677" t="str">
            <v>ROUND UP FULL</v>
          </cell>
          <cell r="D677" t="str">
            <v>E1</v>
          </cell>
          <cell r="E677">
            <v>413</v>
          </cell>
          <cell r="F677">
            <v>1</v>
          </cell>
          <cell r="G677">
            <v>1E-4</v>
          </cell>
          <cell r="H677">
            <v>-5</v>
          </cell>
          <cell r="I677">
            <v>-5.0000000000000001E-4</v>
          </cell>
          <cell r="J677">
            <v>19991031</v>
          </cell>
          <cell r="K677" t="str">
            <v>5110201035</v>
          </cell>
          <cell r="L677" t="str">
            <v>6210402014</v>
          </cell>
          <cell r="M677" t="str">
            <v>9100000013</v>
          </cell>
        </row>
        <row r="678">
          <cell r="A678" t="str">
            <v>MD03</v>
          </cell>
          <cell r="B678">
            <v>3103010110</v>
          </cell>
          <cell r="C678" t="str">
            <v>BRODAL</v>
          </cell>
          <cell r="D678" t="str">
            <v>63</v>
          </cell>
          <cell r="E678">
            <v>619</v>
          </cell>
          <cell r="F678">
            <v>5</v>
          </cell>
          <cell r="G678">
            <v>67</v>
          </cell>
          <cell r="H678">
            <v>-53</v>
          </cell>
          <cell r="I678">
            <v>-3551</v>
          </cell>
          <cell r="J678">
            <v>19991031</v>
          </cell>
          <cell r="K678" t="str">
            <v>1140303003</v>
          </cell>
          <cell r="L678" t="str">
            <v>6210402003</v>
          </cell>
        </row>
        <row r="679">
          <cell r="A679" t="str">
            <v>MF32</v>
          </cell>
          <cell r="B679">
            <v>3103010116</v>
          </cell>
          <cell r="C679" t="str">
            <v>METSULFURON METIL 50%</v>
          </cell>
          <cell r="D679" t="str">
            <v>61</v>
          </cell>
          <cell r="E679">
            <v>639</v>
          </cell>
          <cell r="F679">
            <v>2</v>
          </cell>
          <cell r="G679">
            <v>9.7000000000000003E-2</v>
          </cell>
          <cell r="H679">
            <v>-0.39</v>
          </cell>
          <cell r="I679">
            <v>-3.7830000000000003E-2</v>
          </cell>
          <cell r="J679">
            <v>19991031</v>
          </cell>
          <cell r="K679" t="str">
            <v>1140301003</v>
          </cell>
          <cell r="L679" t="str">
            <v>6210402001</v>
          </cell>
        </row>
        <row r="680">
          <cell r="A680" t="str">
            <v>EA03</v>
          </cell>
          <cell r="B680">
            <v>3103010116</v>
          </cell>
          <cell r="C680" t="str">
            <v>METSULFURON METIL 50%</v>
          </cell>
          <cell r="D680" t="str">
            <v>66</v>
          </cell>
          <cell r="E680">
            <v>861</v>
          </cell>
          <cell r="F680">
            <v>1</v>
          </cell>
          <cell r="G680">
            <v>72.84</v>
          </cell>
          <cell r="H680">
            <v>-0.35</v>
          </cell>
          <cell r="I680">
            <v>-25.494</v>
          </cell>
          <cell r="J680">
            <v>19991031</v>
          </cell>
          <cell r="K680" t="str">
            <v>1140306003</v>
          </cell>
          <cell r="L680" t="str">
            <v>6210402006</v>
          </cell>
        </row>
        <row r="681">
          <cell r="A681" t="str">
            <v>P023</v>
          </cell>
          <cell r="B681">
            <v>3104010008</v>
          </cell>
          <cell r="C681" t="str">
            <v>CYPERMETRINA 25%</v>
          </cell>
          <cell r="D681" t="str">
            <v>B1</v>
          </cell>
          <cell r="E681">
            <v>259</v>
          </cell>
          <cell r="F681">
            <v>2</v>
          </cell>
          <cell r="G681">
            <v>7</v>
          </cell>
          <cell r="H681">
            <v>-12</v>
          </cell>
          <cell r="I681">
            <v>-84</v>
          </cell>
          <cell r="J681">
            <v>19991030</v>
          </cell>
          <cell r="K681" t="str">
            <v>1140301004</v>
          </cell>
          <cell r="L681" t="str">
            <v>6210403001</v>
          </cell>
          <cell r="M681" t="str">
            <v>9100000001</v>
          </cell>
        </row>
        <row r="682">
          <cell r="A682" t="str">
            <v>P023</v>
          </cell>
          <cell r="B682">
            <v>3104010008</v>
          </cell>
          <cell r="C682" t="str">
            <v>CYPERMETRINA 25%</v>
          </cell>
          <cell r="D682" t="str">
            <v>B1</v>
          </cell>
          <cell r="E682">
            <v>260</v>
          </cell>
          <cell r="F682">
            <v>2</v>
          </cell>
          <cell r="G682">
            <v>7</v>
          </cell>
          <cell r="H682">
            <v>-20.5</v>
          </cell>
          <cell r="I682">
            <v>-143.5</v>
          </cell>
          <cell r="J682">
            <v>19991030</v>
          </cell>
          <cell r="K682" t="str">
            <v>1140301004</v>
          </cell>
          <cell r="L682" t="str">
            <v>6210403001</v>
          </cell>
          <cell r="M682" t="str">
            <v>9100000001</v>
          </cell>
        </row>
        <row r="683">
          <cell r="A683" t="str">
            <v>P023</v>
          </cell>
          <cell r="B683">
            <v>3104010008</v>
          </cell>
          <cell r="C683" t="str">
            <v>CYPERMETRINA 25%</v>
          </cell>
          <cell r="D683" t="str">
            <v>B1</v>
          </cell>
          <cell r="E683">
            <v>261</v>
          </cell>
          <cell r="F683">
            <v>2</v>
          </cell>
          <cell r="G683">
            <v>7</v>
          </cell>
          <cell r="H683">
            <v>-8.5</v>
          </cell>
          <cell r="I683">
            <v>-59.5</v>
          </cell>
          <cell r="J683">
            <v>19991030</v>
          </cell>
          <cell r="K683" t="str">
            <v>1140301004</v>
          </cell>
          <cell r="L683" t="str">
            <v>6210403001</v>
          </cell>
          <cell r="M683" t="str">
            <v>9100000001</v>
          </cell>
        </row>
        <row r="684">
          <cell r="A684" t="str">
            <v>P023</v>
          </cell>
          <cell r="B684">
            <v>3104010008</v>
          </cell>
          <cell r="C684" t="str">
            <v>CYPERMETRINA 25%</v>
          </cell>
          <cell r="D684" t="str">
            <v>B1</v>
          </cell>
          <cell r="E684">
            <v>262</v>
          </cell>
          <cell r="F684">
            <v>2</v>
          </cell>
          <cell r="G684">
            <v>7</v>
          </cell>
          <cell r="H684">
            <v>-5.2</v>
          </cell>
          <cell r="I684">
            <v>-36.4</v>
          </cell>
          <cell r="J684">
            <v>19991030</v>
          </cell>
          <cell r="K684" t="str">
            <v>1140301004</v>
          </cell>
          <cell r="L684" t="str">
            <v>6210403001</v>
          </cell>
          <cell r="M684" t="str">
            <v>9100000001</v>
          </cell>
        </row>
        <row r="685">
          <cell r="A685" t="str">
            <v>P023</v>
          </cell>
          <cell r="B685">
            <v>3104010008</v>
          </cell>
          <cell r="C685" t="str">
            <v>CYPERMETRINA 25%</v>
          </cell>
          <cell r="D685" t="str">
            <v>B1</v>
          </cell>
          <cell r="E685">
            <v>263</v>
          </cell>
          <cell r="F685">
            <v>2</v>
          </cell>
          <cell r="G685">
            <v>7</v>
          </cell>
          <cell r="H685">
            <v>-0.8</v>
          </cell>
          <cell r="I685">
            <v>-5.6000000000000005</v>
          </cell>
          <cell r="J685">
            <v>19991030</v>
          </cell>
          <cell r="K685" t="str">
            <v>1140301004</v>
          </cell>
          <cell r="L685" t="str">
            <v>6210403001</v>
          </cell>
          <cell r="M685" t="str">
            <v>9100000001</v>
          </cell>
        </row>
        <row r="686">
          <cell r="A686" t="str">
            <v>P023</v>
          </cell>
          <cell r="B686">
            <v>3104010008</v>
          </cell>
          <cell r="C686" t="str">
            <v>CYPERMETRINA 25%</v>
          </cell>
          <cell r="D686" t="str">
            <v>B1</v>
          </cell>
          <cell r="E686">
            <v>264</v>
          </cell>
          <cell r="F686">
            <v>2</v>
          </cell>
          <cell r="G686">
            <v>7</v>
          </cell>
          <cell r="H686">
            <v>-3.5</v>
          </cell>
          <cell r="I686">
            <v>-24.5</v>
          </cell>
          <cell r="J686">
            <v>19991030</v>
          </cell>
          <cell r="K686" t="str">
            <v>1140301004</v>
          </cell>
          <cell r="L686" t="str">
            <v>6210403001</v>
          </cell>
          <cell r="M686" t="str">
            <v>9100000001</v>
          </cell>
        </row>
        <row r="687">
          <cell r="A687" t="str">
            <v>MD01</v>
          </cell>
          <cell r="B687">
            <v>3104010008</v>
          </cell>
          <cell r="C687" t="str">
            <v>CYPERMETRINA 25%</v>
          </cell>
          <cell r="D687" t="str">
            <v>63</v>
          </cell>
          <cell r="E687">
            <v>620</v>
          </cell>
          <cell r="F687">
            <v>2</v>
          </cell>
          <cell r="G687">
            <v>5.5</v>
          </cell>
          <cell r="H687">
            <v>-24</v>
          </cell>
          <cell r="I687">
            <v>-132</v>
          </cell>
          <cell r="J687">
            <v>19991031</v>
          </cell>
          <cell r="K687" t="str">
            <v>1140303004</v>
          </cell>
          <cell r="L687" t="str">
            <v>6210403003</v>
          </cell>
        </row>
        <row r="688">
          <cell r="A688" t="str">
            <v>MD03</v>
          </cell>
          <cell r="B688">
            <v>3104010008</v>
          </cell>
          <cell r="C688" t="str">
            <v>CYPERMETRINA 25%</v>
          </cell>
          <cell r="D688" t="str">
            <v>63</v>
          </cell>
          <cell r="E688">
            <v>619</v>
          </cell>
          <cell r="F688">
            <v>4</v>
          </cell>
          <cell r="G688">
            <v>5.5</v>
          </cell>
          <cell r="H688">
            <v>-39</v>
          </cell>
          <cell r="I688">
            <v>-214.5</v>
          </cell>
          <cell r="J688">
            <v>19991031</v>
          </cell>
          <cell r="K688" t="str">
            <v>1140303004</v>
          </cell>
          <cell r="L688" t="str">
            <v>6210403003</v>
          </cell>
        </row>
        <row r="689">
          <cell r="A689" t="str">
            <v>MF09</v>
          </cell>
          <cell r="B689">
            <v>3104010008</v>
          </cell>
          <cell r="C689" t="str">
            <v>CYPERMETRINA 25%</v>
          </cell>
          <cell r="D689" t="str">
            <v>63</v>
          </cell>
          <cell r="E689">
            <v>649</v>
          </cell>
          <cell r="F689">
            <v>1</v>
          </cell>
          <cell r="G689">
            <v>5.5</v>
          </cell>
          <cell r="H689">
            <v>-31.52</v>
          </cell>
          <cell r="I689">
            <v>-173.35999999999999</v>
          </cell>
          <cell r="J689">
            <v>19991031</v>
          </cell>
          <cell r="K689" t="str">
            <v>1140303004</v>
          </cell>
          <cell r="L689" t="str">
            <v>6210403003</v>
          </cell>
        </row>
        <row r="690">
          <cell r="A690" t="str">
            <v>MF23</v>
          </cell>
          <cell r="B690">
            <v>3104010008</v>
          </cell>
          <cell r="C690" t="str">
            <v>CYPERMETRINA 25%</v>
          </cell>
          <cell r="D690" t="str">
            <v>63</v>
          </cell>
          <cell r="E690">
            <v>631</v>
          </cell>
          <cell r="F690">
            <v>1</v>
          </cell>
          <cell r="G690">
            <v>7</v>
          </cell>
          <cell r="H690">
            <v>-101.34</v>
          </cell>
          <cell r="I690">
            <v>-709.38</v>
          </cell>
          <cell r="J690">
            <v>19991031</v>
          </cell>
          <cell r="K690" t="str">
            <v>1140303004</v>
          </cell>
          <cell r="L690" t="str">
            <v>6210403003</v>
          </cell>
        </row>
        <row r="691">
          <cell r="A691" t="str">
            <v>MF28</v>
          </cell>
          <cell r="B691">
            <v>3104010008</v>
          </cell>
          <cell r="C691" t="str">
            <v>CYPERMETRINA 25%</v>
          </cell>
          <cell r="D691" t="str">
            <v>63</v>
          </cell>
          <cell r="E691">
            <v>641</v>
          </cell>
          <cell r="F691">
            <v>1</v>
          </cell>
          <cell r="G691">
            <v>6.1890000000000001</v>
          </cell>
          <cell r="H691">
            <v>-14.4</v>
          </cell>
          <cell r="I691">
            <v>-89.121600000000001</v>
          </cell>
          <cell r="J691">
            <v>19991031</v>
          </cell>
          <cell r="K691" t="str">
            <v>1140303004</v>
          </cell>
          <cell r="L691" t="str">
            <v>6210403003</v>
          </cell>
        </row>
        <row r="692">
          <cell r="A692" t="str">
            <v>MF29</v>
          </cell>
          <cell r="B692">
            <v>3104010008</v>
          </cell>
          <cell r="C692" t="str">
            <v>CYPERMETRINA 25%</v>
          </cell>
          <cell r="D692" t="str">
            <v>63</v>
          </cell>
          <cell r="E692">
            <v>636</v>
          </cell>
          <cell r="F692">
            <v>1</v>
          </cell>
          <cell r="G692">
            <v>6.1890000000000001</v>
          </cell>
          <cell r="H692">
            <v>-28.56</v>
          </cell>
          <cell r="I692">
            <v>-176.75783999999999</v>
          </cell>
          <cell r="J692">
            <v>19991031</v>
          </cell>
          <cell r="K692" t="str">
            <v>1140303004</v>
          </cell>
          <cell r="L692" t="str">
            <v>6210403003</v>
          </cell>
        </row>
        <row r="693">
          <cell r="A693" t="str">
            <v>MF32</v>
          </cell>
          <cell r="B693">
            <v>3104010008</v>
          </cell>
          <cell r="C693" t="str">
            <v>CYPERMETRINA 25%</v>
          </cell>
          <cell r="D693" t="str">
            <v>63</v>
          </cell>
          <cell r="E693">
            <v>640</v>
          </cell>
          <cell r="F693">
            <v>1</v>
          </cell>
          <cell r="G693">
            <v>2.4</v>
          </cell>
          <cell r="H693">
            <v>-39</v>
          </cell>
          <cell r="I693">
            <v>-93.6</v>
          </cell>
          <cell r="J693">
            <v>19991031</v>
          </cell>
          <cell r="K693" t="str">
            <v>1140303004</v>
          </cell>
          <cell r="L693" t="str">
            <v>6210403003</v>
          </cell>
        </row>
        <row r="694">
          <cell r="A694" t="str">
            <v>MF33</v>
          </cell>
          <cell r="B694">
            <v>3104010008</v>
          </cell>
          <cell r="C694" t="str">
            <v>CYPERMETRINA 25%</v>
          </cell>
          <cell r="D694" t="str">
            <v>63</v>
          </cell>
          <cell r="E694">
            <v>647</v>
          </cell>
          <cell r="F694">
            <v>1</v>
          </cell>
          <cell r="G694">
            <v>5.2409999999999997</v>
          </cell>
          <cell r="H694">
            <v>-16</v>
          </cell>
          <cell r="I694">
            <v>-83.855999999999995</v>
          </cell>
          <cell r="J694">
            <v>19991031</v>
          </cell>
          <cell r="K694" t="str">
            <v>1140303004</v>
          </cell>
          <cell r="L694" t="str">
            <v>6210403003</v>
          </cell>
        </row>
        <row r="695">
          <cell r="A695" t="str">
            <v>MF34</v>
          </cell>
          <cell r="B695">
            <v>3104010008</v>
          </cell>
          <cell r="C695" t="str">
            <v>CYPERMETRINA 25%</v>
          </cell>
          <cell r="D695" t="str">
            <v>63</v>
          </cell>
          <cell r="E695">
            <v>646</v>
          </cell>
          <cell r="F695">
            <v>1</v>
          </cell>
          <cell r="G695">
            <v>2.4</v>
          </cell>
          <cell r="H695">
            <v>-17.09</v>
          </cell>
          <cell r="I695">
            <v>-41.015999999999998</v>
          </cell>
          <cell r="J695">
            <v>19991031</v>
          </cell>
          <cell r="K695" t="str">
            <v>1140303004</v>
          </cell>
          <cell r="L695" t="str">
            <v>6210403003</v>
          </cell>
        </row>
        <row r="696">
          <cell r="A696" t="str">
            <v>MF35</v>
          </cell>
          <cell r="B696">
            <v>3104010008</v>
          </cell>
          <cell r="C696" t="str">
            <v>CYPERMETRINA 25%</v>
          </cell>
          <cell r="D696" t="str">
            <v>63</v>
          </cell>
          <cell r="E696">
            <v>645</v>
          </cell>
          <cell r="F696">
            <v>1</v>
          </cell>
          <cell r="G696">
            <v>6.1890000000000001</v>
          </cell>
          <cell r="H696">
            <v>-22.2</v>
          </cell>
          <cell r="I696">
            <v>-137.39580000000001</v>
          </cell>
          <cell r="J696">
            <v>19991031</v>
          </cell>
          <cell r="K696" t="str">
            <v>1140303004</v>
          </cell>
          <cell r="L696" t="str">
            <v>6210403003</v>
          </cell>
        </row>
        <row r="697">
          <cell r="A697" t="str">
            <v>MF39</v>
          </cell>
          <cell r="B697">
            <v>3104010008</v>
          </cell>
          <cell r="C697" t="str">
            <v>CYPERMETRINA 25%</v>
          </cell>
          <cell r="D697" t="str">
            <v>63</v>
          </cell>
          <cell r="E697">
            <v>634</v>
          </cell>
          <cell r="F697">
            <v>2</v>
          </cell>
          <cell r="G697">
            <v>5.2409999999999997</v>
          </cell>
          <cell r="H697">
            <v>-21.6</v>
          </cell>
          <cell r="I697">
            <v>-113.2056</v>
          </cell>
          <cell r="J697">
            <v>19991031</v>
          </cell>
          <cell r="K697" t="str">
            <v>1140303004</v>
          </cell>
          <cell r="L697" t="str">
            <v>6210403003</v>
          </cell>
        </row>
        <row r="698">
          <cell r="A698" t="str">
            <v>P012</v>
          </cell>
          <cell r="B698">
            <v>3104010008</v>
          </cell>
          <cell r="C698" t="str">
            <v>CYPERMETRINA 25%</v>
          </cell>
          <cell r="D698" t="str">
            <v>N1</v>
          </cell>
          <cell r="E698">
            <v>324</v>
          </cell>
          <cell r="F698">
            <v>2</v>
          </cell>
          <cell r="G698">
            <v>4.0609999999999999</v>
          </cell>
          <cell r="H698">
            <v>-5</v>
          </cell>
          <cell r="I698">
            <v>-20.305</v>
          </cell>
          <cell r="J698">
            <v>19991031</v>
          </cell>
          <cell r="K698" t="str">
            <v>1140303004</v>
          </cell>
          <cell r="L698" t="str">
            <v>6210403003</v>
          </cell>
          <cell r="M698" t="str">
            <v>9100000003</v>
          </cell>
        </row>
        <row r="699">
          <cell r="A699" t="str">
            <v>P012</v>
          </cell>
          <cell r="B699">
            <v>3104010008</v>
          </cell>
          <cell r="C699" t="str">
            <v>CYPERMETRINA 25%</v>
          </cell>
          <cell r="D699" t="str">
            <v>N1</v>
          </cell>
          <cell r="E699">
            <v>326</v>
          </cell>
          <cell r="F699">
            <v>3</v>
          </cell>
          <cell r="G699">
            <v>4.0609999999999999</v>
          </cell>
          <cell r="H699">
            <v>-3</v>
          </cell>
          <cell r="I699">
            <v>-12.183</v>
          </cell>
          <cell r="J699">
            <v>19991031</v>
          </cell>
          <cell r="K699" t="str">
            <v>1140303004</v>
          </cell>
          <cell r="L699" t="str">
            <v>6210403003</v>
          </cell>
          <cell r="M699" t="str">
            <v>9100000003</v>
          </cell>
        </row>
        <row r="700">
          <cell r="A700" t="str">
            <v>P012</v>
          </cell>
          <cell r="B700">
            <v>3104010008</v>
          </cell>
          <cell r="C700" t="str">
            <v>CYPERMETRINA 25%</v>
          </cell>
          <cell r="D700" t="str">
            <v>N1</v>
          </cell>
          <cell r="E700">
            <v>327</v>
          </cell>
          <cell r="F700">
            <v>1</v>
          </cell>
          <cell r="G700">
            <v>4.0609999999999999</v>
          </cell>
          <cell r="H700">
            <v>-5</v>
          </cell>
          <cell r="I700">
            <v>-20.305</v>
          </cell>
          <cell r="J700">
            <v>19991031</v>
          </cell>
          <cell r="K700" t="str">
            <v>1140303004</v>
          </cell>
          <cell r="L700" t="str">
            <v>6210403003</v>
          </cell>
          <cell r="M700" t="str">
            <v>9100000003</v>
          </cell>
        </row>
        <row r="701">
          <cell r="A701" t="str">
            <v>P012</v>
          </cell>
          <cell r="B701">
            <v>3104010008</v>
          </cell>
          <cell r="C701" t="str">
            <v>CYPERMETRINA 25%</v>
          </cell>
          <cell r="D701" t="str">
            <v>N1</v>
          </cell>
          <cell r="E701">
            <v>330</v>
          </cell>
          <cell r="F701">
            <v>2</v>
          </cell>
          <cell r="G701">
            <v>4.0609999999999999</v>
          </cell>
          <cell r="H701">
            <v>-7</v>
          </cell>
          <cell r="I701">
            <v>-28.427</v>
          </cell>
          <cell r="J701">
            <v>19991031</v>
          </cell>
          <cell r="K701" t="str">
            <v>1140303004</v>
          </cell>
          <cell r="L701" t="str">
            <v>6210403003</v>
          </cell>
          <cell r="M701" t="str">
            <v>9100000003</v>
          </cell>
        </row>
        <row r="702">
          <cell r="A702" t="str">
            <v>P012</v>
          </cell>
          <cell r="B702">
            <v>3104010008</v>
          </cell>
          <cell r="C702" t="str">
            <v>CYPERMETRINA 25%</v>
          </cell>
          <cell r="D702" t="str">
            <v>N1</v>
          </cell>
          <cell r="E702">
            <v>331</v>
          </cell>
          <cell r="F702">
            <v>2</v>
          </cell>
          <cell r="G702">
            <v>4.0609999999999999</v>
          </cell>
          <cell r="H702">
            <v>-9.1999999999999993</v>
          </cell>
          <cell r="I702">
            <v>-37.361199999999997</v>
          </cell>
          <cell r="J702">
            <v>19991031</v>
          </cell>
          <cell r="K702" t="str">
            <v>1140303004</v>
          </cell>
          <cell r="L702" t="str">
            <v>6210403003</v>
          </cell>
          <cell r="M702" t="str">
            <v>9100000003</v>
          </cell>
        </row>
        <row r="703">
          <cell r="A703" t="str">
            <v>P014</v>
          </cell>
          <cell r="B703">
            <v>3104010008</v>
          </cell>
          <cell r="C703" t="str">
            <v>CYPERMETRINA 25%</v>
          </cell>
          <cell r="D703" t="str">
            <v>S1</v>
          </cell>
          <cell r="E703">
            <v>289</v>
          </cell>
          <cell r="F703">
            <v>4</v>
          </cell>
          <cell r="G703">
            <v>7</v>
          </cell>
          <cell r="H703">
            <v>-18</v>
          </cell>
          <cell r="I703">
            <v>-126</v>
          </cell>
          <cell r="J703">
            <v>19991031</v>
          </cell>
          <cell r="K703" t="str">
            <v>1140303004</v>
          </cell>
          <cell r="L703" t="str">
            <v>6210403003</v>
          </cell>
          <cell r="M703" t="str">
            <v>9100000003</v>
          </cell>
        </row>
        <row r="704">
          <cell r="A704" t="str">
            <v>P014</v>
          </cell>
          <cell r="B704">
            <v>3104010008</v>
          </cell>
          <cell r="C704" t="str">
            <v>CYPERMETRINA 25%</v>
          </cell>
          <cell r="D704" t="str">
            <v>S1</v>
          </cell>
          <cell r="E704">
            <v>290</v>
          </cell>
          <cell r="F704">
            <v>4</v>
          </cell>
          <cell r="G704">
            <v>7</v>
          </cell>
          <cell r="H704">
            <v>-18</v>
          </cell>
          <cell r="I704">
            <v>-126</v>
          </cell>
          <cell r="J704">
            <v>19991031</v>
          </cell>
          <cell r="K704" t="str">
            <v>1140303004</v>
          </cell>
          <cell r="L704" t="str">
            <v>6210403003</v>
          </cell>
          <cell r="M704" t="str">
            <v>9100000003</v>
          </cell>
        </row>
        <row r="705">
          <cell r="A705" t="str">
            <v>P014</v>
          </cell>
          <cell r="B705">
            <v>3104010008</v>
          </cell>
          <cell r="C705" t="str">
            <v>CYPERMETRINA 25%</v>
          </cell>
          <cell r="D705" t="str">
            <v>S1</v>
          </cell>
          <cell r="E705">
            <v>293</v>
          </cell>
          <cell r="F705">
            <v>3</v>
          </cell>
          <cell r="G705">
            <v>7</v>
          </cell>
          <cell r="H705">
            <v>-14</v>
          </cell>
          <cell r="I705">
            <v>-98</v>
          </cell>
          <cell r="J705">
            <v>19991031</v>
          </cell>
          <cell r="K705" t="str">
            <v>1140303004</v>
          </cell>
          <cell r="L705" t="str">
            <v>6210403003</v>
          </cell>
          <cell r="M705" t="str">
            <v>9100000003</v>
          </cell>
        </row>
        <row r="706">
          <cell r="A706" t="str">
            <v>P014</v>
          </cell>
          <cell r="B706">
            <v>3104010008</v>
          </cell>
          <cell r="C706" t="str">
            <v>CYPERMETRINA 25%</v>
          </cell>
          <cell r="D706" t="str">
            <v>S1</v>
          </cell>
          <cell r="E706">
            <v>294</v>
          </cell>
          <cell r="F706">
            <v>3</v>
          </cell>
          <cell r="G706">
            <v>7</v>
          </cell>
          <cell r="H706">
            <v>-18</v>
          </cell>
          <cell r="I706">
            <v>-126</v>
          </cell>
          <cell r="J706">
            <v>19991031</v>
          </cell>
          <cell r="K706" t="str">
            <v>1140303004</v>
          </cell>
          <cell r="L706" t="str">
            <v>6210403003</v>
          </cell>
          <cell r="M706" t="str">
            <v>9100000003</v>
          </cell>
        </row>
        <row r="707">
          <cell r="A707" t="str">
            <v>P014</v>
          </cell>
          <cell r="B707">
            <v>3104010008</v>
          </cell>
          <cell r="C707" t="str">
            <v>CYPERMETRINA 25%</v>
          </cell>
          <cell r="D707" t="str">
            <v>S1</v>
          </cell>
          <cell r="E707">
            <v>295</v>
          </cell>
          <cell r="F707">
            <v>2</v>
          </cell>
          <cell r="G707">
            <v>7</v>
          </cell>
          <cell r="H707">
            <v>-4</v>
          </cell>
          <cell r="I707">
            <v>-28</v>
          </cell>
          <cell r="J707">
            <v>19991031</v>
          </cell>
          <cell r="K707" t="str">
            <v>1140303004</v>
          </cell>
          <cell r="L707" t="str">
            <v>6210403003</v>
          </cell>
          <cell r="M707" t="str">
            <v>9100000003</v>
          </cell>
        </row>
        <row r="708">
          <cell r="A708" t="str">
            <v>P014</v>
          </cell>
          <cell r="B708">
            <v>3104010008</v>
          </cell>
          <cell r="C708" t="str">
            <v>CYPERMETRINA 25%</v>
          </cell>
          <cell r="D708" t="str">
            <v>S1</v>
          </cell>
          <cell r="E708">
            <v>296</v>
          </cell>
          <cell r="F708">
            <v>2</v>
          </cell>
          <cell r="G708">
            <v>7</v>
          </cell>
          <cell r="H708">
            <v>-4</v>
          </cell>
          <cell r="I708">
            <v>-28</v>
          </cell>
          <cell r="J708">
            <v>19991031</v>
          </cell>
          <cell r="K708" t="str">
            <v>1140303004</v>
          </cell>
          <cell r="L708" t="str">
            <v>6210403003</v>
          </cell>
          <cell r="M708" t="str">
            <v>9100000003</v>
          </cell>
        </row>
        <row r="709">
          <cell r="A709" t="str">
            <v>P014</v>
          </cell>
          <cell r="B709">
            <v>3104010008</v>
          </cell>
          <cell r="C709" t="str">
            <v>CYPERMETRINA 25%</v>
          </cell>
          <cell r="D709" t="str">
            <v>S1</v>
          </cell>
          <cell r="E709">
            <v>297</v>
          </cell>
          <cell r="F709">
            <v>2</v>
          </cell>
          <cell r="G709">
            <v>7</v>
          </cell>
          <cell r="H709">
            <v>-18</v>
          </cell>
          <cell r="I709">
            <v>-126</v>
          </cell>
          <cell r="J709">
            <v>19991031</v>
          </cell>
          <cell r="K709" t="str">
            <v>1140303004</v>
          </cell>
          <cell r="L709" t="str">
            <v>6210403003</v>
          </cell>
          <cell r="M709" t="str">
            <v>9100000003</v>
          </cell>
        </row>
        <row r="710">
          <cell r="A710" t="str">
            <v>P014</v>
          </cell>
          <cell r="B710">
            <v>3104010008</v>
          </cell>
          <cell r="C710" t="str">
            <v>CYPERMETRINA 25%</v>
          </cell>
          <cell r="D710" t="str">
            <v>S1</v>
          </cell>
          <cell r="E710">
            <v>298</v>
          </cell>
          <cell r="F710">
            <v>2</v>
          </cell>
          <cell r="G710">
            <v>7</v>
          </cell>
          <cell r="H710">
            <v>-7</v>
          </cell>
          <cell r="I710">
            <v>-49</v>
          </cell>
          <cell r="J710">
            <v>19991031</v>
          </cell>
          <cell r="K710" t="str">
            <v>1140303004</v>
          </cell>
          <cell r="L710" t="str">
            <v>6210403003</v>
          </cell>
          <cell r="M710" t="str">
            <v>9100000003</v>
          </cell>
        </row>
        <row r="711">
          <cell r="A711" t="str">
            <v>S001</v>
          </cell>
          <cell r="B711">
            <v>3104010008</v>
          </cell>
          <cell r="C711" t="str">
            <v>CYPERMETRINA 25%</v>
          </cell>
          <cell r="D711" t="str">
            <v>63</v>
          </cell>
          <cell r="E711">
            <v>623</v>
          </cell>
          <cell r="F711">
            <v>2</v>
          </cell>
          <cell r="G711">
            <v>5.5</v>
          </cell>
          <cell r="H711">
            <v>-43</v>
          </cell>
          <cell r="I711">
            <v>-236.5</v>
          </cell>
          <cell r="J711">
            <v>19991031</v>
          </cell>
          <cell r="K711" t="str">
            <v>1140303004</v>
          </cell>
          <cell r="L711" t="str">
            <v>6210403003</v>
          </cell>
        </row>
        <row r="712">
          <cell r="A712" t="str">
            <v>S002</v>
          </cell>
          <cell r="B712">
            <v>3104010008</v>
          </cell>
          <cell r="C712" t="str">
            <v>CYPERMETRINA 25%</v>
          </cell>
          <cell r="D712" t="str">
            <v>63</v>
          </cell>
          <cell r="E712">
            <v>626</v>
          </cell>
          <cell r="F712">
            <v>2</v>
          </cell>
          <cell r="G712">
            <v>5.5</v>
          </cell>
          <cell r="H712">
            <v>-18.399999999999999</v>
          </cell>
          <cell r="I712">
            <v>-101.19999999999999</v>
          </cell>
          <cell r="J712">
            <v>19991031</v>
          </cell>
          <cell r="K712" t="str">
            <v>1140303004</v>
          </cell>
          <cell r="L712" t="str">
            <v>6210403003</v>
          </cell>
        </row>
        <row r="713">
          <cell r="A713" t="str">
            <v>TG01</v>
          </cell>
          <cell r="B713">
            <v>3104010008</v>
          </cell>
          <cell r="C713" t="str">
            <v>CYPERMETRINA 25%</v>
          </cell>
          <cell r="D713" t="str">
            <v>63</v>
          </cell>
          <cell r="E713">
            <v>612</v>
          </cell>
          <cell r="F713">
            <v>2</v>
          </cell>
          <cell r="G713">
            <v>5.5</v>
          </cell>
          <cell r="H713">
            <v>-61</v>
          </cell>
          <cell r="I713">
            <v>-335.5</v>
          </cell>
          <cell r="J713">
            <v>19991031</v>
          </cell>
          <cell r="K713" t="str">
            <v>1140303004</v>
          </cell>
          <cell r="L713" t="str">
            <v>6210403003</v>
          </cell>
        </row>
        <row r="714">
          <cell r="A714" t="str">
            <v>TG02</v>
          </cell>
          <cell r="B714">
            <v>3104010008</v>
          </cell>
          <cell r="C714" t="str">
            <v>CYPERMETRINA 25%</v>
          </cell>
          <cell r="D714" t="str">
            <v>63</v>
          </cell>
          <cell r="E714">
            <v>616</v>
          </cell>
          <cell r="F714">
            <v>1</v>
          </cell>
          <cell r="G714">
            <v>5.5</v>
          </cell>
          <cell r="H714">
            <v>-31</v>
          </cell>
          <cell r="I714">
            <v>-170.5</v>
          </cell>
          <cell r="J714">
            <v>19991031</v>
          </cell>
          <cell r="K714" t="str">
            <v>1140303004</v>
          </cell>
          <cell r="L714" t="str">
            <v>6210403003</v>
          </cell>
        </row>
        <row r="715">
          <cell r="A715" t="str">
            <v>TG03</v>
          </cell>
          <cell r="B715">
            <v>3104010008</v>
          </cell>
          <cell r="C715" t="str">
            <v>CYPERMETRINA 25%</v>
          </cell>
          <cell r="D715" t="str">
            <v>63</v>
          </cell>
          <cell r="E715">
            <v>613</v>
          </cell>
          <cell r="F715">
            <v>6</v>
          </cell>
          <cell r="G715">
            <v>5.5</v>
          </cell>
          <cell r="H715">
            <v>-62</v>
          </cell>
          <cell r="I715">
            <v>-341</v>
          </cell>
          <cell r="J715">
            <v>19991031</v>
          </cell>
          <cell r="K715" t="str">
            <v>1140303004</v>
          </cell>
          <cell r="L715" t="str">
            <v>6210403003</v>
          </cell>
        </row>
        <row r="716">
          <cell r="A716" t="str">
            <v>TG28</v>
          </cell>
          <cell r="B716">
            <v>3104010008</v>
          </cell>
          <cell r="C716" t="str">
            <v>CYPERMETRINA 25%</v>
          </cell>
          <cell r="D716" t="str">
            <v>63</v>
          </cell>
          <cell r="E716">
            <v>614</v>
          </cell>
          <cell r="F716">
            <v>2</v>
          </cell>
          <cell r="G716">
            <v>5.5</v>
          </cell>
          <cell r="H716">
            <v>-36</v>
          </cell>
          <cell r="I716">
            <v>-198</v>
          </cell>
          <cell r="J716">
            <v>19991031</v>
          </cell>
          <cell r="K716" t="str">
            <v>1140303004</v>
          </cell>
          <cell r="L716" t="str">
            <v>6210403003</v>
          </cell>
        </row>
        <row r="717">
          <cell r="A717" t="str">
            <v>TG29</v>
          </cell>
          <cell r="B717">
            <v>3104010008</v>
          </cell>
          <cell r="C717" t="str">
            <v>CYPERMETRINA 25%</v>
          </cell>
          <cell r="D717" t="str">
            <v>63</v>
          </cell>
          <cell r="E717">
            <v>611</v>
          </cell>
          <cell r="F717">
            <v>3</v>
          </cell>
          <cell r="G717">
            <v>5.5</v>
          </cell>
          <cell r="H717">
            <v>-21</v>
          </cell>
          <cell r="I717">
            <v>-115.5</v>
          </cell>
          <cell r="J717">
            <v>19991031</v>
          </cell>
          <cell r="K717" t="str">
            <v>1140303004</v>
          </cell>
          <cell r="L717" t="str">
            <v>6210403003</v>
          </cell>
        </row>
        <row r="718">
          <cell r="A718" t="str">
            <v>TG31</v>
          </cell>
          <cell r="B718">
            <v>3104010008</v>
          </cell>
          <cell r="C718" t="str">
            <v>CYPERMETRINA 25%</v>
          </cell>
          <cell r="D718" t="str">
            <v>63</v>
          </cell>
          <cell r="E718">
            <v>615</v>
          </cell>
          <cell r="F718">
            <v>4</v>
          </cell>
          <cell r="G718">
            <v>5.5</v>
          </cell>
          <cell r="H718">
            <v>-24</v>
          </cell>
          <cell r="I718">
            <v>-132</v>
          </cell>
          <cell r="J718">
            <v>19991031</v>
          </cell>
          <cell r="K718" t="str">
            <v>1140303004</v>
          </cell>
          <cell r="L718" t="str">
            <v>6210403003</v>
          </cell>
        </row>
        <row r="719">
          <cell r="A719" t="str">
            <v>TL04</v>
          </cell>
          <cell r="B719">
            <v>3104010008</v>
          </cell>
          <cell r="C719" t="str">
            <v>CYPERMETRINA 25%</v>
          </cell>
          <cell r="D719" t="str">
            <v>63</v>
          </cell>
          <cell r="E719">
            <v>622</v>
          </cell>
          <cell r="F719">
            <v>4</v>
          </cell>
          <cell r="G719">
            <v>5.5</v>
          </cell>
          <cell r="H719">
            <v>-17.7</v>
          </cell>
          <cell r="I719">
            <v>-97.35</v>
          </cell>
          <cell r="J719">
            <v>19991031</v>
          </cell>
          <cell r="K719" t="str">
            <v>1140303004</v>
          </cell>
          <cell r="L719" t="str">
            <v>6210403003</v>
          </cell>
        </row>
        <row r="720">
          <cell r="A720" t="str">
            <v>TL06</v>
          </cell>
          <cell r="B720">
            <v>3104010008</v>
          </cell>
          <cell r="C720" t="str">
            <v>CYPERMETRINA 25%</v>
          </cell>
          <cell r="D720" t="str">
            <v>63</v>
          </cell>
          <cell r="E720">
            <v>621</v>
          </cell>
          <cell r="F720">
            <v>4</v>
          </cell>
          <cell r="G720">
            <v>5.5</v>
          </cell>
          <cell r="H720">
            <v>-46</v>
          </cell>
          <cell r="I720">
            <v>-253</v>
          </cell>
          <cell r="J720">
            <v>19991031</v>
          </cell>
          <cell r="K720" t="str">
            <v>1140303004</v>
          </cell>
          <cell r="L720" t="str">
            <v>6210403003</v>
          </cell>
        </row>
        <row r="721">
          <cell r="A721" t="str">
            <v>TO12</v>
          </cell>
          <cell r="B721">
            <v>3104010008</v>
          </cell>
          <cell r="C721" t="str">
            <v>CYPERMETRINA 25%</v>
          </cell>
          <cell r="D721" t="str">
            <v>S1</v>
          </cell>
          <cell r="E721">
            <v>334</v>
          </cell>
          <cell r="F721">
            <v>5</v>
          </cell>
          <cell r="G721">
            <v>5.5</v>
          </cell>
          <cell r="H721">
            <v>-48</v>
          </cell>
          <cell r="I721">
            <v>-264</v>
          </cell>
          <cell r="J721">
            <v>19991031</v>
          </cell>
          <cell r="K721" t="str">
            <v>1140303004</v>
          </cell>
          <cell r="L721" t="str">
            <v>6210403003</v>
          </cell>
          <cell r="M721" t="str">
            <v>9100000003</v>
          </cell>
        </row>
        <row r="722">
          <cell r="A722" t="str">
            <v>TO12</v>
          </cell>
          <cell r="B722">
            <v>3104010008</v>
          </cell>
          <cell r="C722" t="str">
            <v>CYPERMETRINA 25%</v>
          </cell>
          <cell r="D722" t="str">
            <v>S1</v>
          </cell>
          <cell r="E722">
            <v>335</v>
          </cell>
          <cell r="F722">
            <v>5</v>
          </cell>
          <cell r="G722">
            <v>5.5</v>
          </cell>
          <cell r="H722">
            <v>-49</v>
          </cell>
          <cell r="I722">
            <v>-269.5</v>
          </cell>
          <cell r="J722">
            <v>19991031</v>
          </cell>
          <cell r="K722" t="str">
            <v>1140303004</v>
          </cell>
          <cell r="L722" t="str">
            <v>6210403003</v>
          </cell>
          <cell r="M722" t="str">
            <v>9100000003</v>
          </cell>
        </row>
        <row r="723">
          <cell r="A723" t="str">
            <v>TZ01</v>
          </cell>
          <cell r="B723">
            <v>3104010008</v>
          </cell>
          <cell r="C723" t="str">
            <v>CYPERMETRINA 25%</v>
          </cell>
          <cell r="D723" t="str">
            <v>63</v>
          </cell>
          <cell r="E723">
            <v>606</v>
          </cell>
          <cell r="F723">
            <v>1</v>
          </cell>
          <cell r="G723">
            <v>5.5</v>
          </cell>
          <cell r="H723">
            <v>-23</v>
          </cell>
          <cell r="I723">
            <v>-126.5</v>
          </cell>
          <cell r="J723">
            <v>19991031</v>
          </cell>
          <cell r="K723" t="str">
            <v>1140303004</v>
          </cell>
          <cell r="L723" t="str">
            <v>6210403003</v>
          </cell>
        </row>
        <row r="724">
          <cell r="A724" t="str">
            <v>TZ02</v>
          </cell>
          <cell r="B724">
            <v>3104010008</v>
          </cell>
          <cell r="C724" t="str">
            <v>CYPERMETRINA 25%</v>
          </cell>
          <cell r="D724" t="str">
            <v>63</v>
          </cell>
          <cell r="E724">
            <v>610</v>
          </cell>
          <cell r="F724">
            <v>4</v>
          </cell>
          <cell r="G724">
            <v>6.26</v>
          </cell>
          <cell r="H724">
            <v>-8</v>
          </cell>
          <cell r="I724">
            <v>-50.08</v>
          </cell>
          <cell r="J724">
            <v>19991031</v>
          </cell>
          <cell r="K724" t="str">
            <v>1140303004</v>
          </cell>
          <cell r="L724" t="str">
            <v>6210403003</v>
          </cell>
        </row>
        <row r="725">
          <cell r="A725" t="str">
            <v>TA26</v>
          </cell>
          <cell r="B725">
            <v>3104010008</v>
          </cell>
          <cell r="C725" t="str">
            <v>CYPERMETRINA 25%</v>
          </cell>
          <cell r="D725" t="str">
            <v>64</v>
          </cell>
          <cell r="E725">
            <v>156</v>
          </cell>
          <cell r="F725">
            <v>2</v>
          </cell>
          <cell r="G725">
            <v>6.26</v>
          </cell>
          <cell r="H725">
            <v>-35</v>
          </cell>
          <cell r="I725">
            <v>-219.1</v>
          </cell>
          <cell r="J725">
            <v>19991031</v>
          </cell>
          <cell r="K725" t="str">
            <v>1140304004</v>
          </cell>
          <cell r="L725" t="str">
            <v>6210403004</v>
          </cell>
        </row>
        <row r="726">
          <cell r="A726" t="str">
            <v>TA30</v>
          </cell>
          <cell r="B726">
            <v>3104010008</v>
          </cell>
          <cell r="C726" t="str">
            <v>CYPERMETRINA 25%</v>
          </cell>
          <cell r="D726" t="str">
            <v>64</v>
          </cell>
          <cell r="E726">
            <v>159</v>
          </cell>
          <cell r="F726">
            <v>1</v>
          </cell>
          <cell r="G726">
            <v>5.0999999999999996</v>
          </cell>
          <cell r="H726">
            <v>-51</v>
          </cell>
          <cell r="I726">
            <v>-260.09999999999997</v>
          </cell>
          <cell r="J726">
            <v>19991031</v>
          </cell>
          <cell r="K726" t="str">
            <v>1140304004</v>
          </cell>
          <cell r="L726" t="str">
            <v>6210403004</v>
          </cell>
        </row>
        <row r="727">
          <cell r="A727" t="str">
            <v>TA33</v>
          </cell>
          <cell r="B727">
            <v>3104010008</v>
          </cell>
          <cell r="C727" t="str">
            <v>CYPERMETRINA 25%</v>
          </cell>
          <cell r="D727" t="str">
            <v>64</v>
          </cell>
          <cell r="E727">
            <v>161</v>
          </cell>
          <cell r="F727">
            <v>2</v>
          </cell>
          <cell r="G727">
            <v>3.1</v>
          </cell>
          <cell r="H727">
            <v>-6.5</v>
          </cell>
          <cell r="I727">
            <v>-20.150000000000002</v>
          </cell>
          <cell r="J727">
            <v>19991031</v>
          </cell>
          <cell r="K727" t="str">
            <v>1140304004</v>
          </cell>
          <cell r="L727" t="str">
            <v>6210403004</v>
          </cell>
        </row>
        <row r="728">
          <cell r="A728" t="str">
            <v>EA01</v>
          </cell>
          <cell r="B728">
            <v>3104010008</v>
          </cell>
          <cell r="C728" t="str">
            <v>CYPERMETRINA 25%</v>
          </cell>
          <cell r="D728" t="str">
            <v>65</v>
          </cell>
          <cell r="E728">
            <v>915</v>
          </cell>
          <cell r="F728">
            <v>1</v>
          </cell>
          <cell r="G728">
            <v>5.5</v>
          </cell>
          <cell r="H728">
            <v>-15</v>
          </cell>
          <cell r="I728">
            <v>-82.5</v>
          </cell>
          <cell r="J728">
            <v>19991031</v>
          </cell>
          <cell r="K728" t="str">
            <v>1140305004</v>
          </cell>
          <cell r="L728" t="str">
            <v>6210403005</v>
          </cell>
        </row>
        <row r="729">
          <cell r="A729" t="str">
            <v>EA03</v>
          </cell>
          <cell r="B729">
            <v>3104010008</v>
          </cell>
          <cell r="C729" t="str">
            <v>CYPERMETRINA 25%</v>
          </cell>
          <cell r="D729" t="str">
            <v>65</v>
          </cell>
          <cell r="E729">
            <v>902</v>
          </cell>
          <cell r="F729">
            <v>1</v>
          </cell>
          <cell r="G729">
            <v>5.5</v>
          </cell>
          <cell r="H729">
            <v>-8.3000000000000007</v>
          </cell>
          <cell r="I729">
            <v>-45.650000000000006</v>
          </cell>
          <cell r="J729">
            <v>19991031</v>
          </cell>
          <cell r="K729" t="str">
            <v>1140305004</v>
          </cell>
          <cell r="L729" t="str">
            <v>6210403005</v>
          </cell>
        </row>
        <row r="730">
          <cell r="A730" t="str">
            <v>EA03</v>
          </cell>
          <cell r="B730">
            <v>3104010008</v>
          </cell>
          <cell r="C730" t="str">
            <v>CYPERMETRINA 25%</v>
          </cell>
          <cell r="D730" t="str">
            <v>65</v>
          </cell>
          <cell r="E730">
            <v>908</v>
          </cell>
          <cell r="F730">
            <v>1</v>
          </cell>
          <cell r="G730">
            <v>5.5</v>
          </cell>
          <cell r="H730">
            <v>-10</v>
          </cell>
          <cell r="I730">
            <v>-55</v>
          </cell>
          <cell r="J730">
            <v>19991031</v>
          </cell>
          <cell r="K730" t="str">
            <v>1140305004</v>
          </cell>
          <cell r="L730" t="str">
            <v>6210403005</v>
          </cell>
        </row>
        <row r="731">
          <cell r="A731" t="str">
            <v>MF09</v>
          </cell>
          <cell r="B731">
            <v>3104010008</v>
          </cell>
          <cell r="C731" t="str">
            <v>CYPERMETRINA 25%</v>
          </cell>
          <cell r="D731" t="str">
            <v>65</v>
          </cell>
          <cell r="E731">
            <v>938</v>
          </cell>
          <cell r="F731">
            <v>2</v>
          </cell>
          <cell r="G731">
            <v>5.5</v>
          </cell>
          <cell r="H731">
            <v>-8.48</v>
          </cell>
          <cell r="I731">
            <v>-46.64</v>
          </cell>
          <cell r="J731">
            <v>19991031</v>
          </cell>
          <cell r="K731" t="str">
            <v>1140305004</v>
          </cell>
          <cell r="L731" t="str">
            <v>6210403005</v>
          </cell>
        </row>
        <row r="732">
          <cell r="A732" t="str">
            <v>MF28</v>
          </cell>
          <cell r="B732">
            <v>3104010008</v>
          </cell>
          <cell r="C732" t="str">
            <v>CYPERMETRINA 25%</v>
          </cell>
          <cell r="D732" t="str">
            <v>65</v>
          </cell>
          <cell r="E732">
            <v>934</v>
          </cell>
          <cell r="F732">
            <v>5</v>
          </cell>
          <cell r="G732">
            <v>6.1890000000000001</v>
          </cell>
          <cell r="H732">
            <v>-12</v>
          </cell>
          <cell r="I732">
            <v>-74.268000000000001</v>
          </cell>
          <cell r="J732">
            <v>19991031</v>
          </cell>
          <cell r="K732" t="str">
            <v>1140305004</v>
          </cell>
          <cell r="L732" t="str">
            <v>6210403005</v>
          </cell>
        </row>
        <row r="733">
          <cell r="A733" t="str">
            <v>MF29</v>
          </cell>
          <cell r="B733">
            <v>3104010008</v>
          </cell>
          <cell r="C733" t="str">
            <v>CYPERMETRINA 25%</v>
          </cell>
          <cell r="D733" t="str">
            <v>65</v>
          </cell>
          <cell r="E733">
            <v>928</v>
          </cell>
          <cell r="F733">
            <v>3</v>
          </cell>
          <cell r="G733">
            <v>6.1890000000000001</v>
          </cell>
          <cell r="H733">
            <v>-45.36</v>
          </cell>
          <cell r="I733">
            <v>-280.73304000000002</v>
          </cell>
          <cell r="J733">
            <v>19991031</v>
          </cell>
          <cell r="K733" t="str">
            <v>1140305004</v>
          </cell>
          <cell r="L733" t="str">
            <v>6210403005</v>
          </cell>
        </row>
        <row r="734">
          <cell r="A734" t="str">
            <v>MF32</v>
          </cell>
          <cell r="B734">
            <v>3104010008</v>
          </cell>
          <cell r="C734" t="str">
            <v>CYPERMETRINA 25%</v>
          </cell>
          <cell r="D734" t="str">
            <v>65</v>
          </cell>
          <cell r="E734">
            <v>933</v>
          </cell>
          <cell r="F734">
            <v>1</v>
          </cell>
          <cell r="G734">
            <v>2.4</v>
          </cell>
          <cell r="H734">
            <v>-28</v>
          </cell>
          <cell r="I734">
            <v>-67.2</v>
          </cell>
          <cell r="J734">
            <v>19991031</v>
          </cell>
          <cell r="K734" t="str">
            <v>1140305004</v>
          </cell>
          <cell r="L734" t="str">
            <v>6210403005</v>
          </cell>
        </row>
        <row r="735">
          <cell r="A735" t="str">
            <v>MF34</v>
          </cell>
          <cell r="B735">
            <v>3104010008</v>
          </cell>
          <cell r="C735" t="str">
            <v>CYPERMETRINA 25%</v>
          </cell>
          <cell r="D735" t="str">
            <v>65</v>
          </cell>
          <cell r="E735">
            <v>936</v>
          </cell>
          <cell r="F735">
            <v>3</v>
          </cell>
          <cell r="G735">
            <v>2.4</v>
          </cell>
          <cell r="H735">
            <v>-22.91</v>
          </cell>
          <cell r="I735">
            <v>-54.984000000000002</v>
          </cell>
          <cell r="J735">
            <v>19991031</v>
          </cell>
          <cell r="K735" t="str">
            <v>1140305004</v>
          </cell>
          <cell r="L735" t="str">
            <v>6210403005</v>
          </cell>
        </row>
        <row r="736">
          <cell r="A736" t="str">
            <v>MF36</v>
          </cell>
          <cell r="B736">
            <v>3104010008</v>
          </cell>
          <cell r="C736" t="str">
            <v>CYPERMETRINA 25%</v>
          </cell>
          <cell r="D736" t="str">
            <v>65</v>
          </cell>
          <cell r="E736">
            <v>920</v>
          </cell>
          <cell r="F736">
            <v>3</v>
          </cell>
          <cell r="G736">
            <v>5.5</v>
          </cell>
          <cell r="H736">
            <v>-46</v>
          </cell>
          <cell r="I736">
            <v>-253</v>
          </cell>
          <cell r="J736">
            <v>19991031</v>
          </cell>
          <cell r="K736" t="str">
            <v>1140305004</v>
          </cell>
          <cell r="L736" t="str">
            <v>6210403005</v>
          </cell>
        </row>
        <row r="737">
          <cell r="A737" t="str">
            <v>MF38</v>
          </cell>
          <cell r="B737">
            <v>3104010008</v>
          </cell>
          <cell r="C737" t="str">
            <v>CYPERMETRINA 25%</v>
          </cell>
          <cell r="D737" t="str">
            <v>65</v>
          </cell>
          <cell r="E737">
            <v>927</v>
          </cell>
          <cell r="F737">
            <v>3</v>
          </cell>
          <cell r="G737">
            <v>37.146000000000001</v>
          </cell>
          <cell r="H737">
            <v>-22.05</v>
          </cell>
          <cell r="I737">
            <v>-819.0693</v>
          </cell>
          <cell r="J737">
            <v>19991031</v>
          </cell>
          <cell r="K737" t="str">
            <v>1140305004</v>
          </cell>
          <cell r="L737" t="str">
            <v>6210403005</v>
          </cell>
        </row>
        <row r="738">
          <cell r="A738" t="str">
            <v>MF39</v>
          </cell>
          <cell r="B738">
            <v>3104010008</v>
          </cell>
          <cell r="C738" t="str">
            <v>CYPERMETRINA 25%</v>
          </cell>
          <cell r="D738" t="str">
            <v>65</v>
          </cell>
          <cell r="E738">
            <v>926</v>
          </cell>
          <cell r="F738">
            <v>5</v>
          </cell>
          <cell r="G738">
            <v>5.2409999999999997</v>
          </cell>
          <cell r="H738">
            <v>-49.08</v>
          </cell>
          <cell r="I738">
            <v>-257.22827999999998</v>
          </cell>
          <cell r="J738">
            <v>19991031</v>
          </cell>
          <cell r="K738" t="str">
            <v>1140305004</v>
          </cell>
          <cell r="L738" t="str">
            <v>6210403005</v>
          </cell>
        </row>
        <row r="739">
          <cell r="A739" t="str">
            <v>P012</v>
          </cell>
          <cell r="B739">
            <v>3104010008</v>
          </cell>
          <cell r="C739" t="str">
            <v>CYPERMETRINA 25%</v>
          </cell>
          <cell r="D739" t="str">
            <v>N1</v>
          </cell>
          <cell r="E739">
            <v>329</v>
          </cell>
          <cell r="F739">
            <v>2</v>
          </cell>
          <cell r="G739">
            <v>4.0609999999999999</v>
          </cell>
          <cell r="H739">
            <v>-7.5</v>
          </cell>
          <cell r="I739">
            <v>-30.4575</v>
          </cell>
          <cell r="J739">
            <v>19991031</v>
          </cell>
          <cell r="K739" t="str">
            <v>1140305004</v>
          </cell>
          <cell r="L739" t="str">
            <v>6210403005</v>
          </cell>
          <cell r="M739" t="str">
            <v>9100000005</v>
          </cell>
        </row>
        <row r="740">
          <cell r="A740" t="str">
            <v>P023</v>
          </cell>
          <cell r="B740">
            <v>3104010008</v>
          </cell>
          <cell r="C740" t="str">
            <v>CYPERMETRINA 25%</v>
          </cell>
          <cell r="D740" t="str">
            <v>B1</v>
          </cell>
          <cell r="E740">
            <v>238</v>
          </cell>
          <cell r="F740">
            <v>5</v>
          </cell>
          <cell r="G740">
            <v>7</v>
          </cell>
          <cell r="H740">
            <v>-7</v>
          </cell>
          <cell r="I740">
            <v>-49</v>
          </cell>
          <cell r="J740">
            <v>19991030</v>
          </cell>
          <cell r="K740" t="str">
            <v>1140305004</v>
          </cell>
          <cell r="L740" t="str">
            <v>6210403005</v>
          </cell>
          <cell r="M740" t="str">
            <v>9100000005</v>
          </cell>
        </row>
        <row r="741">
          <cell r="A741" t="str">
            <v>P023</v>
          </cell>
          <cell r="B741">
            <v>3104010008</v>
          </cell>
          <cell r="C741" t="str">
            <v>CYPERMETRINA 25%</v>
          </cell>
          <cell r="D741" t="str">
            <v>B1</v>
          </cell>
          <cell r="E741">
            <v>239</v>
          </cell>
          <cell r="F741">
            <v>5</v>
          </cell>
          <cell r="G741">
            <v>7</v>
          </cell>
          <cell r="H741">
            <v>-6</v>
          </cell>
          <cell r="I741">
            <v>-42</v>
          </cell>
          <cell r="J741">
            <v>19991030</v>
          </cell>
          <cell r="K741" t="str">
            <v>1140305004</v>
          </cell>
          <cell r="L741" t="str">
            <v>6210403005</v>
          </cell>
          <cell r="M741" t="str">
            <v>9100000005</v>
          </cell>
        </row>
        <row r="742">
          <cell r="A742" t="str">
            <v>P023</v>
          </cell>
          <cell r="B742">
            <v>3104010008</v>
          </cell>
          <cell r="C742" t="str">
            <v>CYPERMETRINA 25%</v>
          </cell>
          <cell r="D742" t="str">
            <v>B1</v>
          </cell>
          <cell r="E742">
            <v>242</v>
          </cell>
          <cell r="F742">
            <v>4</v>
          </cell>
          <cell r="G742">
            <v>7</v>
          </cell>
          <cell r="H742">
            <v>-3</v>
          </cell>
          <cell r="I742">
            <v>-21</v>
          </cell>
          <cell r="J742">
            <v>19991030</v>
          </cell>
          <cell r="K742" t="str">
            <v>1140305004</v>
          </cell>
          <cell r="L742" t="str">
            <v>6210403005</v>
          </cell>
          <cell r="M742" t="str">
            <v>9100000005</v>
          </cell>
        </row>
        <row r="743">
          <cell r="A743" t="str">
            <v>P023</v>
          </cell>
          <cell r="B743">
            <v>3104010008</v>
          </cell>
          <cell r="C743" t="str">
            <v>CYPERMETRINA 25%</v>
          </cell>
          <cell r="D743" t="str">
            <v>B1</v>
          </cell>
          <cell r="E743">
            <v>243</v>
          </cell>
          <cell r="F743">
            <v>4</v>
          </cell>
          <cell r="G743">
            <v>7</v>
          </cell>
          <cell r="H743">
            <v>-3.5</v>
          </cell>
          <cell r="I743">
            <v>-24.5</v>
          </cell>
          <cell r="J743">
            <v>19991030</v>
          </cell>
          <cell r="K743" t="str">
            <v>1140305004</v>
          </cell>
          <cell r="L743" t="str">
            <v>6210403005</v>
          </cell>
          <cell r="M743" t="str">
            <v>9100000005</v>
          </cell>
        </row>
        <row r="744">
          <cell r="A744" t="str">
            <v>P023</v>
          </cell>
          <cell r="B744">
            <v>3104010008</v>
          </cell>
          <cell r="C744" t="str">
            <v>CYPERMETRINA 25%</v>
          </cell>
          <cell r="D744" t="str">
            <v>B1</v>
          </cell>
          <cell r="E744">
            <v>244</v>
          </cell>
          <cell r="F744">
            <v>4</v>
          </cell>
          <cell r="G744">
            <v>7</v>
          </cell>
          <cell r="H744">
            <v>-11.5</v>
          </cell>
          <cell r="I744">
            <v>-80.5</v>
          </cell>
          <cell r="J744">
            <v>19991030</v>
          </cell>
          <cell r="K744" t="str">
            <v>1140305004</v>
          </cell>
          <cell r="L744" t="str">
            <v>6210403005</v>
          </cell>
          <cell r="M744" t="str">
            <v>9100000005</v>
          </cell>
        </row>
        <row r="745">
          <cell r="A745" t="str">
            <v>P023</v>
          </cell>
          <cell r="B745">
            <v>3104010008</v>
          </cell>
          <cell r="C745" t="str">
            <v>CYPERMETRINA 25%</v>
          </cell>
          <cell r="D745" t="str">
            <v>B1</v>
          </cell>
          <cell r="E745">
            <v>245</v>
          </cell>
          <cell r="F745">
            <v>4</v>
          </cell>
          <cell r="G745">
            <v>7</v>
          </cell>
          <cell r="H745">
            <v>-3</v>
          </cell>
          <cell r="I745">
            <v>-21</v>
          </cell>
          <cell r="J745">
            <v>19991030</v>
          </cell>
          <cell r="K745" t="str">
            <v>1140305004</v>
          </cell>
          <cell r="L745" t="str">
            <v>6210403005</v>
          </cell>
          <cell r="M745" t="str">
            <v>9100000005</v>
          </cell>
        </row>
        <row r="746">
          <cell r="A746" t="str">
            <v>P023</v>
          </cell>
          <cell r="B746">
            <v>3104010008</v>
          </cell>
          <cell r="C746" t="str">
            <v>CYPERMETRINA 25%</v>
          </cell>
          <cell r="D746" t="str">
            <v>B1</v>
          </cell>
          <cell r="E746">
            <v>246</v>
          </cell>
          <cell r="F746">
            <v>4</v>
          </cell>
          <cell r="G746">
            <v>7</v>
          </cell>
          <cell r="H746">
            <v>-2.5</v>
          </cell>
          <cell r="I746">
            <v>-17.5</v>
          </cell>
          <cell r="J746">
            <v>19991030</v>
          </cell>
          <cell r="K746" t="str">
            <v>1140305004</v>
          </cell>
          <cell r="L746" t="str">
            <v>6210403005</v>
          </cell>
          <cell r="M746" t="str">
            <v>9100000005</v>
          </cell>
        </row>
        <row r="747">
          <cell r="A747" t="str">
            <v>P023</v>
          </cell>
          <cell r="B747">
            <v>3104010008</v>
          </cell>
          <cell r="C747" t="str">
            <v>CYPERMETRINA 25%</v>
          </cell>
          <cell r="D747" t="str">
            <v>B1</v>
          </cell>
          <cell r="E747">
            <v>247</v>
          </cell>
          <cell r="F747">
            <v>4</v>
          </cell>
          <cell r="G747">
            <v>7</v>
          </cell>
          <cell r="H747">
            <v>-2</v>
          </cell>
          <cell r="I747">
            <v>-14</v>
          </cell>
          <cell r="J747">
            <v>19991030</v>
          </cell>
          <cell r="K747" t="str">
            <v>1140305004</v>
          </cell>
          <cell r="L747" t="str">
            <v>6210403005</v>
          </cell>
          <cell r="M747" t="str">
            <v>9100000005</v>
          </cell>
        </row>
        <row r="748">
          <cell r="A748" t="str">
            <v>P023</v>
          </cell>
          <cell r="B748">
            <v>3104010008</v>
          </cell>
          <cell r="C748" t="str">
            <v>CYPERMETRINA 25%</v>
          </cell>
          <cell r="D748" t="str">
            <v>B1</v>
          </cell>
          <cell r="E748">
            <v>248</v>
          </cell>
          <cell r="F748">
            <v>4</v>
          </cell>
          <cell r="G748">
            <v>7</v>
          </cell>
          <cell r="H748">
            <v>-1</v>
          </cell>
          <cell r="I748">
            <v>-7</v>
          </cell>
          <cell r="J748">
            <v>19991030</v>
          </cell>
          <cell r="K748" t="str">
            <v>1140305004</v>
          </cell>
          <cell r="L748" t="str">
            <v>6210403005</v>
          </cell>
          <cell r="M748" t="str">
            <v>9100000005</v>
          </cell>
        </row>
        <row r="749">
          <cell r="A749" t="str">
            <v>P023</v>
          </cell>
          <cell r="B749">
            <v>3104010008</v>
          </cell>
          <cell r="C749" t="str">
            <v>CYPERMETRINA 25%</v>
          </cell>
          <cell r="D749" t="str">
            <v>B1</v>
          </cell>
          <cell r="E749">
            <v>249</v>
          </cell>
          <cell r="F749">
            <v>4</v>
          </cell>
          <cell r="G749">
            <v>7</v>
          </cell>
          <cell r="H749">
            <v>-40</v>
          </cell>
          <cell r="I749">
            <v>-280</v>
          </cell>
          <cell r="J749">
            <v>19991030</v>
          </cell>
          <cell r="K749" t="str">
            <v>1140305004</v>
          </cell>
          <cell r="L749" t="str">
            <v>6210403005</v>
          </cell>
          <cell r="M749" t="str">
            <v>9100000005</v>
          </cell>
        </row>
        <row r="750">
          <cell r="A750" t="str">
            <v>P023</v>
          </cell>
          <cell r="B750">
            <v>3104010008</v>
          </cell>
          <cell r="C750" t="str">
            <v>CYPERMETRINA 25%</v>
          </cell>
          <cell r="D750" t="str">
            <v>B1</v>
          </cell>
          <cell r="E750">
            <v>250</v>
          </cell>
          <cell r="F750">
            <v>4</v>
          </cell>
          <cell r="G750">
            <v>7</v>
          </cell>
          <cell r="H750">
            <v>-5.5</v>
          </cell>
          <cell r="I750">
            <v>-38.5</v>
          </cell>
          <cell r="J750">
            <v>19991030</v>
          </cell>
          <cell r="K750" t="str">
            <v>1140305004</v>
          </cell>
          <cell r="L750" t="str">
            <v>6210403005</v>
          </cell>
          <cell r="M750" t="str">
            <v>9100000005</v>
          </cell>
        </row>
        <row r="751">
          <cell r="A751" t="str">
            <v>P023</v>
          </cell>
          <cell r="B751">
            <v>3104010008</v>
          </cell>
          <cell r="C751" t="str">
            <v>CYPERMETRINA 25%</v>
          </cell>
          <cell r="D751" t="str">
            <v>B1</v>
          </cell>
          <cell r="E751">
            <v>251</v>
          </cell>
          <cell r="F751">
            <v>4</v>
          </cell>
          <cell r="G751">
            <v>7</v>
          </cell>
          <cell r="H751">
            <v>-3.5</v>
          </cell>
          <cell r="I751">
            <v>-24.5</v>
          </cell>
          <cell r="J751">
            <v>19991030</v>
          </cell>
          <cell r="K751" t="str">
            <v>1140305004</v>
          </cell>
          <cell r="L751" t="str">
            <v>6210403005</v>
          </cell>
          <cell r="M751" t="str">
            <v>9100000005</v>
          </cell>
        </row>
        <row r="752">
          <cell r="A752" t="str">
            <v>P023</v>
          </cell>
          <cell r="B752">
            <v>3104010008</v>
          </cell>
          <cell r="C752" t="str">
            <v>CYPERMETRINA 25%</v>
          </cell>
          <cell r="D752" t="str">
            <v>B1</v>
          </cell>
          <cell r="E752">
            <v>252</v>
          </cell>
          <cell r="F752">
            <v>4</v>
          </cell>
          <cell r="G752">
            <v>7</v>
          </cell>
          <cell r="H752">
            <v>-4.5</v>
          </cell>
          <cell r="I752">
            <v>-31.5</v>
          </cell>
          <cell r="J752">
            <v>19991030</v>
          </cell>
          <cell r="K752" t="str">
            <v>1140305004</v>
          </cell>
          <cell r="L752" t="str">
            <v>6210403005</v>
          </cell>
          <cell r="M752" t="str">
            <v>9100000005</v>
          </cell>
        </row>
        <row r="753">
          <cell r="A753" t="str">
            <v>P023</v>
          </cell>
          <cell r="B753">
            <v>3104010008</v>
          </cell>
          <cell r="C753" t="str">
            <v>CYPERMETRINA 25%</v>
          </cell>
          <cell r="D753" t="str">
            <v>B1</v>
          </cell>
          <cell r="E753">
            <v>253</v>
          </cell>
          <cell r="F753">
            <v>5</v>
          </cell>
          <cell r="G753">
            <v>7</v>
          </cell>
          <cell r="H753">
            <v>-6</v>
          </cell>
          <cell r="I753">
            <v>-42</v>
          </cell>
          <cell r="J753">
            <v>19991030</v>
          </cell>
          <cell r="K753" t="str">
            <v>1140305004</v>
          </cell>
          <cell r="L753" t="str">
            <v>6210403005</v>
          </cell>
          <cell r="M753" t="str">
            <v>9100000005</v>
          </cell>
        </row>
        <row r="754">
          <cell r="A754" t="str">
            <v>P023</v>
          </cell>
          <cell r="B754">
            <v>3104010008</v>
          </cell>
          <cell r="C754" t="str">
            <v>CYPERMETRINA 25%</v>
          </cell>
          <cell r="D754" t="str">
            <v>B1</v>
          </cell>
          <cell r="E754">
            <v>254</v>
          </cell>
          <cell r="F754">
            <v>5</v>
          </cell>
          <cell r="G754">
            <v>7</v>
          </cell>
          <cell r="H754">
            <v>-5</v>
          </cell>
          <cell r="I754">
            <v>-35</v>
          </cell>
          <cell r="J754">
            <v>19991030</v>
          </cell>
          <cell r="K754" t="str">
            <v>1140305004</v>
          </cell>
          <cell r="L754" t="str">
            <v>6210403005</v>
          </cell>
          <cell r="M754" t="str">
            <v>9100000005</v>
          </cell>
        </row>
        <row r="755">
          <cell r="A755" t="str">
            <v>P023</v>
          </cell>
          <cell r="B755">
            <v>3104010008</v>
          </cell>
          <cell r="C755" t="str">
            <v>CYPERMETRINA 25%</v>
          </cell>
          <cell r="D755" t="str">
            <v>B1</v>
          </cell>
          <cell r="E755">
            <v>268</v>
          </cell>
          <cell r="F755">
            <v>4</v>
          </cell>
          <cell r="G755">
            <v>7</v>
          </cell>
          <cell r="H755">
            <v>-4</v>
          </cell>
          <cell r="I755">
            <v>-28</v>
          </cell>
          <cell r="J755">
            <v>19991030</v>
          </cell>
          <cell r="K755" t="str">
            <v>1140305004</v>
          </cell>
          <cell r="L755" t="str">
            <v>6210403005</v>
          </cell>
          <cell r="M755" t="str">
            <v>9100000005</v>
          </cell>
        </row>
        <row r="756">
          <cell r="A756" t="str">
            <v>TA28</v>
          </cell>
          <cell r="B756">
            <v>3104010008</v>
          </cell>
          <cell r="C756" t="str">
            <v>CYPERMETRINA 25%</v>
          </cell>
          <cell r="D756" t="str">
            <v>65</v>
          </cell>
          <cell r="E756">
            <v>880</v>
          </cell>
          <cell r="F756">
            <v>4</v>
          </cell>
          <cell r="G756">
            <v>5.5</v>
          </cell>
          <cell r="H756">
            <v>-8</v>
          </cell>
          <cell r="I756">
            <v>-44</v>
          </cell>
          <cell r="J756">
            <v>19991031</v>
          </cell>
          <cell r="K756" t="str">
            <v>1140305004</v>
          </cell>
          <cell r="L756" t="str">
            <v>6210403005</v>
          </cell>
        </row>
        <row r="757">
          <cell r="A757" t="str">
            <v>TA29</v>
          </cell>
          <cell r="B757">
            <v>3104010008</v>
          </cell>
          <cell r="C757" t="str">
            <v>CYPERMETRINA 25%</v>
          </cell>
          <cell r="D757" t="str">
            <v>65</v>
          </cell>
          <cell r="E757">
            <v>879</v>
          </cell>
          <cell r="F757">
            <v>4</v>
          </cell>
          <cell r="G757">
            <v>6.26</v>
          </cell>
          <cell r="H757">
            <v>-20</v>
          </cell>
          <cell r="I757">
            <v>-125.19999999999999</v>
          </cell>
          <cell r="J757">
            <v>19991031</v>
          </cell>
          <cell r="K757" t="str">
            <v>1140305004</v>
          </cell>
          <cell r="L757" t="str">
            <v>6210403005</v>
          </cell>
        </row>
        <row r="758">
          <cell r="A758" t="str">
            <v>TA30</v>
          </cell>
          <cell r="B758">
            <v>3104010008</v>
          </cell>
          <cell r="C758" t="str">
            <v>CYPERMETRINA 25%</v>
          </cell>
          <cell r="D758" t="str">
            <v>65</v>
          </cell>
          <cell r="E758">
            <v>884</v>
          </cell>
          <cell r="F758">
            <v>5</v>
          </cell>
          <cell r="G758">
            <v>5.0999999999999996</v>
          </cell>
          <cell r="H758">
            <v>-28</v>
          </cell>
          <cell r="I758">
            <v>-142.79999999999998</v>
          </cell>
          <cell r="J758">
            <v>19991031</v>
          </cell>
          <cell r="K758" t="str">
            <v>1140305004</v>
          </cell>
          <cell r="L758" t="str">
            <v>6210403005</v>
          </cell>
        </row>
        <row r="759">
          <cell r="A759" t="str">
            <v>TA31</v>
          </cell>
          <cell r="B759">
            <v>3104010008</v>
          </cell>
          <cell r="C759" t="str">
            <v>CYPERMETRINA 25%</v>
          </cell>
          <cell r="D759" t="str">
            <v>65</v>
          </cell>
          <cell r="E759">
            <v>888</v>
          </cell>
          <cell r="F759">
            <v>1</v>
          </cell>
          <cell r="G759">
            <v>5.5</v>
          </cell>
          <cell r="H759">
            <v>-27</v>
          </cell>
          <cell r="I759">
            <v>-148.5</v>
          </cell>
          <cell r="J759">
            <v>19991031</v>
          </cell>
          <cell r="K759" t="str">
            <v>1140305004</v>
          </cell>
          <cell r="L759" t="str">
            <v>6210403005</v>
          </cell>
        </row>
        <row r="760">
          <cell r="A760" t="str">
            <v>TA32</v>
          </cell>
          <cell r="B760">
            <v>3104010008</v>
          </cell>
          <cell r="C760" t="str">
            <v>CYPERMETRINA 25%</v>
          </cell>
          <cell r="D760" t="str">
            <v>65</v>
          </cell>
          <cell r="E760">
            <v>875</v>
          </cell>
          <cell r="F760">
            <v>1</v>
          </cell>
          <cell r="G760">
            <v>5.0999999999999996</v>
          </cell>
          <cell r="H760">
            <v>-18</v>
          </cell>
          <cell r="I760">
            <v>-91.8</v>
          </cell>
          <cell r="J760">
            <v>19991031</v>
          </cell>
          <cell r="K760" t="str">
            <v>1140305004</v>
          </cell>
          <cell r="L760" t="str">
            <v>6210403005</v>
          </cell>
        </row>
        <row r="761">
          <cell r="A761" t="str">
            <v>TA34</v>
          </cell>
          <cell r="B761">
            <v>3104010008</v>
          </cell>
          <cell r="C761" t="str">
            <v>CYPERMETRINA 25%</v>
          </cell>
          <cell r="D761" t="str">
            <v>65</v>
          </cell>
          <cell r="E761">
            <v>882</v>
          </cell>
          <cell r="F761">
            <v>6</v>
          </cell>
          <cell r="G761">
            <v>5.5</v>
          </cell>
          <cell r="H761">
            <v>-16</v>
          </cell>
          <cell r="I761">
            <v>-88</v>
          </cell>
          <cell r="J761">
            <v>19991031</v>
          </cell>
          <cell r="K761" t="str">
            <v>1140305004</v>
          </cell>
          <cell r="L761" t="str">
            <v>6210403005</v>
          </cell>
        </row>
        <row r="762">
          <cell r="A762" t="str">
            <v>TG30</v>
          </cell>
          <cell r="B762">
            <v>3104010008</v>
          </cell>
          <cell r="C762" t="str">
            <v>CYPERMETRINA 25%</v>
          </cell>
          <cell r="D762" t="str">
            <v>65</v>
          </cell>
          <cell r="E762">
            <v>865</v>
          </cell>
          <cell r="F762">
            <v>4</v>
          </cell>
          <cell r="G762">
            <v>6.26</v>
          </cell>
          <cell r="H762">
            <v>-21</v>
          </cell>
          <cell r="I762">
            <v>-131.46</v>
          </cell>
          <cell r="J762">
            <v>19991031</v>
          </cell>
          <cell r="K762" t="str">
            <v>1140305004</v>
          </cell>
          <cell r="L762" t="str">
            <v>6210403005</v>
          </cell>
        </row>
        <row r="763">
          <cell r="A763" t="str">
            <v>TL04</v>
          </cell>
          <cell r="B763">
            <v>3104010008</v>
          </cell>
          <cell r="C763" t="str">
            <v>CYPERMETRINA 25%</v>
          </cell>
          <cell r="D763" t="str">
            <v>65</v>
          </cell>
          <cell r="E763">
            <v>898</v>
          </cell>
          <cell r="F763">
            <v>1</v>
          </cell>
          <cell r="G763">
            <v>5.5</v>
          </cell>
          <cell r="H763">
            <v>-20</v>
          </cell>
          <cell r="I763">
            <v>-110</v>
          </cell>
          <cell r="J763">
            <v>19991031</v>
          </cell>
          <cell r="K763" t="str">
            <v>1140305004</v>
          </cell>
          <cell r="L763" t="str">
            <v>6210403005</v>
          </cell>
        </row>
        <row r="764">
          <cell r="A764" t="str">
            <v>TL04</v>
          </cell>
          <cell r="B764">
            <v>3104010008</v>
          </cell>
          <cell r="C764" t="str">
            <v>CYPERMETRINA 25%</v>
          </cell>
          <cell r="D764" t="str">
            <v>65</v>
          </cell>
          <cell r="E764">
            <v>900</v>
          </cell>
          <cell r="F764">
            <v>1</v>
          </cell>
          <cell r="G764">
            <v>5.5</v>
          </cell>
          <cell r="H764">
            <v>-19.3</v>
          </cell>
          <cell r="I764">
            <v>-106.15</v>
          </cell>
          <cell r="J764">
            <v>19991031</v>
          </cell>
          <cell r="K764" t="str">
            <v>1140305004</v>
          </cell>
          <cell r="L764" t="str">
            <v>6210403005</v>
          </cell>
        </row>
        <row r="765">
          <cell r="A765" t="str">
            <v>TL05</v>
          </cell>
          <cell r="B765">
            <v>3104010008</v>
          </cell>
          <cell r="C765" t="str">
            <v>CYPERMETRINA 25%</v>
          </cell>
          <cell r="D765" t="str">
            <v>65</v>
          </cell>
          <cell r="E765">
            <v>890</v>
          </cell>
          <cell r="F765">
            <v>6</v>
          </cell>
          <cell r="G765">
            <v>5.5</v>
          </cell>
          <cell r="H765">
            <v>-29</v>
          </cell>
          <cell r="I765">
            <v>-159.5</v>
          </cell>
          <cell r="J765">
            <v>19991031</v>
          </cell>
          <cell r="K765" t="str">
            <v>1140305004</v>
          </cell>
          <cell r="L765" t="str">
            <v>6210403005</v>
          </cell>
        </row>
        <row r="766">
          <cell r="A766" t="str">
            <v>TL05</v>
          </cell>
          <cell r="B766">
            <v>3104010008</v>
          </cell>
          <cell r="C766" t="str">
            <v>CYPERMETRINA 25%</v>
          </cell>
          <cell r="D766" t="str">
            <v>65</v>
          </cell>
          <cell r="E766">
            <v>892</v>
          </cell>
          <cell r="F766">
            <v>1</v>
          </cell>
          <cell r="G766">
            <v>5.5</v>
          </cell>
          <cell r="H766">
            <v>-12</v>
          </cell>
          <cell r="I766">
            <v>-66</v>
          </cell>
          <cell r="J766">
            <v>19991031</v>
          </cell>
          <cell r="K766" t="str">
            <v>1140305004</v>
          </cell>
          <cell r="L766" t="str">
            <v>6210403005</v>
          </cell>
        </row>
        <row r="767">
          <cell r="A767" t="str">
            <v>TL06</v>
          </cell>
          <cell r="B767">
            <v>3104010008</v>
          </cell>
          <cell r="C767" t="str">
            <v>CYPERMETRINA 25%</v>
          </cell>
          <cell r="D767" t="str">
            <v>65</v>
          </cell>
          <cell r="E767">
            <v>896</v>
          </cell>
          <cell r="F767">
            <v>6</v>
          </cell>
          <cell r="G767">
            <v>5.5</v>
          </cell>
          <cell r="H767">
            <v>-20</v>
          </cell>
          <cell r="I767">
            <v>-110</v>
          </cell>
          <cell r="J767">
            <v>19991031</v>
          </cell>
          <cell r="K767" t="str">
            <v>1140305004</v>
          </cell>
          <cell r="L767" t="str">
            <v>6210403005</v>
          </cell>
        </row>
        <row r="768">
          <cell r="A768" t="str">
            <v>TL07</v>
          </cell>
          <cell r="B768">
            <v>3104010008</v>
          </cell>
          <cell r="C768" t="str">
            <v>CYPERMETRINA 25%</v>
          </cell>
          <cell r="D768" t="str">
            <v>65</v>
          </cell>
          <cell r="E768">
            <v>894</v>
          </cell>
          <cell r="F768">
            <v>6</v>
          </cell>
          <cell r="G768">
            <v>5.5</v>
          </cell>
          <cell r="H768">
            <v>-34.6</v>
          </cell>
          <cell r="I768">
            <v>-190.3</v>
          </cell>
          <cell r="J768">
            <v>19991031</v>
          </cell>
          <cell r="K768" t="str">
            <v>1140305004</v>
          </cell>
          <cell r="L768" t="str">
            <v>6210403005</v>
          </cell>
        </row>
        <row r="769">
          <cell r="A769" t="str">
            <v>TL07</v>
          </cell>
          <cell r="B769">
            <v>3104010008</v>
          </cell>
          <cell r="C769" t="str">
            <v>CYPERMETRINA 25%</v>
          </cell>
          <cell r="D769" t="str">
            <v>65</v>
          </cell>
          <cell r="E769">
            <v>895</v>
          </cell>
          <cell r="F769">
            <v>1</v>
          </cell>
          <cell r="G769">
            <v>5.5</v>
          </cell>
          <cell r="H769">
            <v>-7</v>
          </cell>
          <cell r="I769">
            <v>-38.5</v>
          </cell>
          <cell r="J769">
            <v>19991031</v>
          </cell>
          <cell r="K769" t="str">
            <v>1140305004</v>
          </cell>
          <cell r="L769" t="str">
            <v>6210403005</v>
          </cell>
        </row>
        <row r="770">
          <cell r="A770" t="str">
            <v>TL08</v>
          </cell>
          <cell r="B770">
            <v>3104010008</v>
          </cell>
          <cell r="C770" t="str">
            <v>CYPERMETRINA 25%</v>
          </cell>
          <cell r="D770" t="str">
            <v>65</v>
          </cell>
          <cell r="E770">
            <v>893</v>
          </cell>
          <cell r="F770">
            <v>6</v>
          </cell>
          <cell r="G770">
            <v>5.5</v>
          </cell>
          <cell r="H770">
            <v>-38.5</v>
          </cell>
          <cell r="I770">
            <v>-211.75</v>
          </cell>
          <cell r="J770">
            <v>19991031</v>
          </cell>
          <cell r="K770" t="str">
            <v>1140305004</v>
          </cell>
          <cell r="L770" t="str">
            <v>6210403005</v>
          </cell>
        </row>
        <row r="771">
          <cell r="A771" t="str">
            <v>TZ01</v>
          </cell>
          <cell r="B771">
            <v>3104010008</v>
          </cell>
          <cell r="C771" t="str">
            <v>CYPERMETRINA 25%</v>
          </cell>
          <cell r="D771" t="str">
            <v>65</v>
          </cell>
          <cell r="E771">
            <v>854</v>
          </cell>
          <cell r="F771">
            <v>1</v>
          </cell>
          <cell r="G771">
            <v>5.5</v>
          </cell>
          <cell r="H771">
            <v>-9</v>
          </cell>
          <cell r="I771">
            <v>-49.5</v>
          </cell>
          <cell r="J771">
            <v>19991031</v>
          </cell>
          <cell r="K771" t="str">
            <v>1140305004</v>
          </cell>
          <cell r="L771" t="str">
            <v>6210403005</v>
          </cell>
        </row>
        <row r="772">
          <cell r="A772" t="str">
            <v>TL05</v>
          </cell>
          <cell r="B772">
            <v>3104010008</v>
          </cell>
          <cell r="C772" t="str">
            <v>CYPERMETRINA 25%</v>
          </cell>
          <cell r="D772" t="str">
            <v>66</v>
          </cell>
          <cell r="E772">
            <v>850</v>
          </cell>
          <cell r="F772">
            <v>2</v>
          </cell>
          <cell r="G772">
            <v>5.5</v>
          </cell>
          <cell r="H772">
            <v>-11</v>
          </cell>
          <cell r="I772">
            <v>-60.5</v>
          </cell>
          <cell r="J772">
            <v>19991031</v>
          </cell>
          <cell r="K772" t="str">
            <v>1140306004</v>
          </cell>
          <cell r="L772" t="str">
            <v>6210403006</v>
          </cell>
        </row>
        <row r="773">
          <cell r="A773" t="str">
            <v>P023</v>
          </cell>
          <cell r="B773">
            <v>3104010008</v>
          </cell>
          <cell r="C773" t="str">
            <v>CYPERMETRINA 25%</v>
          </cell>
          <cell r="D773" t="str">
            <v>B1</v>
          </cell>
          <cell r="E773">
            <v>255</v>
          </cell>
          <cell r="F773">
            <v>4</v>
          </cell>
          <cell r="G773">
            <v>7</v>
          </cell>
          <cell r="H773">
            <v>-2</v>
          </cell>
          <cell r="I773">
            <v>-14</v>
          </cell>
          <cell r="J773">
            <v>19991030</v>
          </cell>
          <cell r="K773" t="str">
            <v>1140325004</v>
          </cell>
          <cell r="L773" t="str">
            <v>6210403016</v>
          </cell>
          <cell r="M773" t="str">
            <v>9100000007</v>
          </cell>
        </row>
        <row r="774">
          <cell r="A774" t="str">
            <v>P023</v>
          </cell>
          <cell r="B774">
            <v>3104010008</v>
          </cell>
          <cell r="C774" t="str">
            <v>CYPERMETRINA 25%</v>
          </cell>
          <cell r="D774" t="str">
            <v>B1</v>
          </cell>
          <cell r="E774">
            <v>256</v>
          </cell>
          <cell r="F774">
            <v>4</v>
          </cell>
          <cell r="G774">
            <v>7</v>
          </cell>
          <cell r="H774">
            <v>-2</v>
          </cell>
          <cell r="I774">
            <v>-14</v>
          </cell>
          <cell r="J774">
            <v>19991030</v>
          </cell>
          <cell r="K774" t="str">
            <v>1140325004</v>
          </cell>
          <cell r="L774" t="str">
            <v>6210403016</v>
          </cell>
          <cell r="M774" t="str">
            <v>9100000007</v>
          </cell>
        </row>
        <row r="775">
          <cell r="A775" t="str">
            <v>P023</v>
          </cell>
          <cell r="B775">
            <v>3104010008</v>
          </cell>
          <cell r="C775" t="str">
            <v>CYPERMETRINA 25%</v>
          </cell>
          <cell r="D775" t="str">
            <v>B1</v>
          </cell>
          <cell r="E775">
            <v>257</v>
          </cell>
          <cell r="F775">
            <v>4</v>
          </cell>
          <cell r="G775">
            <v>7</v>
          </cell>
          <cell r="H775">
            <v>-3</v>
          </cell>
          <cell r="I775">
            <v>-21</v>
          </cell>
          <cell r="J775">
            <v>19991030</v>
          </cell>
          <cell r="K775" t="str">
            <v>1140325004</v>
          </cell>
          <cell r="L775" t="str">
            <v>6210403016</v>
          </cell>
          <cell r="M775" t="str">
            <v>9100000007</v>
          </cell>
        </row>
        <row r="776">
          <cell r="A776" t="str">
            <v>P023</v>
          </cell>
          <cell r="B776">
            <v>3104010008</v>
          </cell>
          <cell r="C776" t="str">
            <v>CYPERMETRINA 25%</v>
          </cell>
          <cell r="D776" t="str">
            <v>B1</v>
          </cell>
          <cell r="E776">
            <v>258</v>
          </cell>
          <cell r="F776">
            <v>4</v>
          </cell>
          <cell r="G776">
            <v>7</v>
          </cell>
          <cell r="H776">
            <v>-3.5</v>
          </cell>
          <cell r="I776">
            <v>-24.5</v>
          </cell>
          <cell r="J776">
            <v>19991030</v>
          </cell>
          <cell r="K776" t="str">
            <v>1140325004</v>
          </cell>
          <cell r="L776" t="str">
            <v>6210403016</v>
          </cell>
          <cell r="M776" t="str">
            <v>9100000007</v>
          </cell>
        </row>
        <row r="777">
          <cell r="A777" t="str">
            <v>P005</v>
          </cell>
          <cell r="B777">
            <v>3104010016</v>
          </cell>
          <cell r="C777" t="str">
            <v>GALGOTRIN</v>
          </cell>
          <cell r="D777" t="str">
            <v>H1</v>
          </cell>
          <cell r="E777">
            <v>200</v>
          </cell>
          <cell r="F777">
            <v>2</v>
          </cell>
          <cell r="G777">
            <v>13.68</v>
          </cell>
          <cell r="H777">
            <v>-6</v>
          </cell>
          <cell r="I777">
            <v>-82.08</v>
          </cell>
          <cell r="J777">
            <v>19991028</v>
          </cell>
          <cell r="K777" t="str">
            <v>1140303004</v>
          </cell>
          <cell r="L777" t="str">
            <v>6210403003</v>
          </cell>
          <cell r="M777" t="str">
            <v>9100000003</v>
          </cell>
        </row>
        <row r="778">
          <cell r="A778" t="str">
            <v>P005</v>
          </cell>
          <cell r="B778">
            <v>3104010016</v>
          </cell>
          <cell r="C778" t="str">
            <v>GALGOTRIN</v>
          </cell>
          <cell r="D778" t="str">
            <v>H1</v>
          </cell>
          <cell r="E778">
            <v>201</v>
          </cell>
          <cell r="F778">
            <v>2</v>
          </cell>
          <cell r="G778">
            <v>13.68</v>
          </cell>
          <cell r="H778">
            <v>-17.5</v>
          </cell>
          <cell r="I778">
            <v>-239.4</v>
          </cell>
          <cell r="J778">
            <v>19991028</v>
          </cell>
          <cell r="K778" t="str">
            <v>1140303004</v>
          </cell>
          <cell r="L778" t="str">
            <v>6210403003</v>
          </cell>
          <cell r="M778" t="str">
            <v>9100000003</v>
          </cell>
        </row>
        <row r="779">
          <cell r="A779" t="str">
            <v>P005</v>
          </cell>
          <cell r="B779">
            <v>3104010016</v>
          </cell>
          <cell r="C779" t="str">
            <v>GALGOTRIN</v>
          </cell>
          <cell r="D779" t="str">
            <v>H1</v>
          </cell>
          <cell r="E779">
            <v>202</v>
          </cell>
          <cell r="F779">
            <v>2</v>
          </cell>
          <cell r="G779">
            <v>13.68</v>
          </cell>
          <cell r="H779">
            <v>-8.5</v>
          </cell>
          <cell r="I779">
            <v>-116.28</v>
          </cell>
          <cell r="J779">
            <v>19991028</v>
          </cell>
          <cell r="K779" t="str">
            <v>1140303004</v>
          </cell>
          <cell r="L779" t="str">
            <v>6210403003</v>
          </cell>
          <cell r="M779" t="str">
            <v>9100000003</v>
          </cell>
        </row>
        <row r="780">
          <cell r="A780" t="str">
            <v>P014</v>
          </cell>
          <cell r="B780">
            <v>3104010023</v>
          </cell>
          <cell r="C780" t="str">
            <v>LORSBAN PLUS</v>
          </cell>
          <cell r="D780" t="str">
            <v>S1</v>
          </cell>
          <cell r="E780">
            <v>289</v>
          </cell>
          <cell r="F780">
            <v>2</v>
          </cell>
          <cell r="G780">
            <v>9.6</v>
          </cell>
          <cell r="H780">
            <v>-95</v>
          </cell>
          <cell r="I780">
            <v>-912</v>
          </cell>
          <cell r="J780">
            <v>19991031</v>
          </cell>
          <cell r="K780" t="str">
            <v>1140303004</v>
          </cell>
          <cell r="L780" t="str">
            <v>6210403003</v>
          </cell>
          <cell r="M780" t="str">
            <v>9100000003</v>
          </cell>
        </row>
        <row r="781">
          <cell r="A781" t="str">
            <v>P014</v>
          </cell>
          <cell r="B781">
            <v>3104010023</v>
          </cell>
          <cell r="C781" t="str">
            <v>LORSBAN PLUS</v>
          </cell>
          <cell r="D781" t="str">
            <v>S1</v>
          </cell>
          <cell r="E781">
            <v>290</v>
          </cell>
          <cell r="F781">
            <v>2</v>
          </cell>
          <cell r="G781">
            <v>9.6</v>
          </cell>
          <cell r="H781">
            <v>-65</v>
          </cell>
          <cell r="I781">
            <v>-624</v>
          </cell>
          <cell r="J781">
            <v>19991031</v>
          </cell>
          <cell r="K781" t="str">
            <v>1140303004</v>
          </cell>
          <cell r="L781" t="str">
            <v>6210403003</v>
          </cell>
          <cell r="M781" t="str">
            <v>9100000003</v>
          </cell>
        </row>
        <row r="782">
          <cell r="A782" t="str">
            <v>P014</v>
          </cell>
          <cell r="B782">
            <v>3104010023</v>
          </cell>
          <cell r="C782" t="str">
            <v>LORSBAN PLUS</v>
          </cell>
          <cell r="D782" t="str">
            <v>S1</v>
          </cell>
          <cell r="E782">
            <v>293</v>
          </cell>
          <cell r="F782">
            <v>2</v>
          </cell>
          <cell r="G782">
            <v>9.6</v>
          </cell>
          <cell r="H782">
            <v>-80</v>
          </cell>
          <cell r="I782">
            <v>-768</v>
          </cell>
          <cell r="J782">
            <v>19991031</v>
          </cell>
          <cell r="K782" t="str">
            <v>1140303004</v>
          </cell>
          <cell r="L782" t="str">
            <v>6210403003</v>
          </cell>
          <cell r="M782" t="str">
            <v>9100000003</v>
          </cell>
        </row>
        <row r="783">
          <cell r="A783" t="str">
            <v>P014</v>
          </cell>
          <cell r="B783">
            <v>3104010023</v>
          </cell>
          <cell r="C783" t="str">
            <v>LORSBAN PLUS</v>
          </cell>
          <cell r="D783" t="str">
            <v>S1</v>
          </cell>
          <cell r="E783">
            <v>294</v>
          </cell>
          <cell r="F783">
            <v>1</v>
          </cell>
          <cell r="G783">
            <v>9.6</v>
          </cell>
          <cell r="H783">
            <v>-100</v>
          </cell>
          <cell r="I783">
            <v>-960</v>
          </cell>
          <cell r="J783">
            <v>19991031</v>
          </cell>
          <cell r="K783" t="str">
            <v>1140303004</v>
          </cell>
          <cell r="L783" t="str">
            <v>6210403003</v>
          </cell>
          <cell r="M783" t="str">
            <v>9100000003</v>
          </cell>
        </row>
        <row r="784">
          <cell r="A784" t="str">
            <v>P014</v>
          </cell>
          <cell r="B784">
            <v>3104010023</v>
          </cell>
          <cell r="C784" t="str">
            <v>LORSBAN PLUS</v>
          </cell>
          <cell r="D784" t="str">
            <v>S1</v>
          </cell>
          <cell r="E784">
            <v>295</v>
          </cell>
          <cell r="F784">
            <v>1</v>
          </cell>
          <cell r="G784">
            <v>9.6</v>
          </cell>
          <cell r="H784">
            <v>-20</v>
          </cell>
          <cell r="I784">
            <v>-192</v>
          </cell>
          <cell r="J784">
            <v>19991031</v>
          </cell>
          <cell r="K784" t="str">
            <v>1140303004</v>
          </cell>
          <cell r="L784" t="str">
            <v>6210403003</v>
          </cell>
          <cell r="M784" t="str">
            <v>9100000003</v>
          </cell>
        </row>
        <row r="785">
          <cell r="A785" t="str">
            <v>P014</v>
          </cell>
          <cell r="B785">
            <v>3104010023</v>
          </cell>
          <cell r="C785" t="str">
            <v>LORSBAN PLUS</v>
          </cell>
          <cell r="D785" t="str">
            <v>S1</v>
          </cell>
          <cell r="E785">
            <v>296</v>
          </cell>
          <cell r="F785">
            <v>1</v>
          </cell>
          <cell r="G785">
            <v>9.6</v>
          </cell>
          <cell r="H785">
            <v>-20</v>
          </cell>
          <cell r="I785">
            <v>-192</v>
          </cell>
          <cell r="J785">
            <v>19991031</v>
          </cell>
          <cell r="K785" t="str">
            <v>1140303004</v>
          </cell>
          <cell r="L785" t="str">
            <v>6210403003</v>
          </cell>
          <cell r="M785" t="str">
            <v>9100000003</v>
          </cell>
        </row>
        <row r="786">
          <cell r="A786" t="str">
            <v>P014</v>
          </cell>
          <cell r="B786">
            <v>3104010023</v>
          </cell>
          <cell r="C786" t="str">
            <v>LORSBAN PLUS</v>
          </cell>
          <cell r="D786" t="str">
            <v>S1</v>
          </cell>
          <cell r="E786">
            <v>297</v>
          </cell>
          <cell r="F786">
            <v>1</v>
          </cell>
          <cell r="G786">
            <v>9.6</v>
          </cell>
          <cell r="H786">
            <v>-90</v>
          </cell>
          <cell r="I786">
            <v>-864</v>
          </cell>
          <cell r="J786">
            <v>19991031</v>
          </cell>
          <cell r="K786" t="str">
            <v>1140303004</v>
          </cell>
          <cell r="L786" t="str">
            <v>6210403003</v>
          </cell>
          <cell r="M786" t="str">
            <v>9100000003</v>
          </cell>
        </row>
        <row r="787">
          <cell r="A787" t="str">
            <v>P014</v>
          </cell>
          <cell r="B787">
            <v>3104010023</v>
          </cell>
          <cell r="C787" t="str">
            <v>LORSBAN PLUS</v>
          </cell>
          <cell r="D787" t="str">
            <v>S1</v>
          </cell>
          <cell r="E787">
            <v>298</v>
          </cell>
          <cell r="F787">
            <v>1</v>
          </cell>
          <cell r="G787">
            <v>9.6</v>
          </cell>
          <cell r="H787">
            <v>-35</v>
          </cell>
          <cell r="I787">
            <v>-336</v>
          </cell>
          <cell r="J787">
            <v>19991031</v>
          </cell>
          <cell r="K787" t="str">
            <v>1140303004</v>
          </cell>
          <cell r="L787" t="str">
            <v>6210403003</v>
          </cell>
          <cell r="M787" t="str">
            <v>9100000003</v>
          </cell>
        </row>
        <row r="788">
          <cell r="A788" t="str">
            <v>TG02</v>
          </cell>
          <cell r="B788">
            <v>3104010024</v>
          </cell>
          <cell r="C788" t="str">
            <v>METAMIDOFOS</v>
          </cell>
          <cell r="D788" t="str">
            <v>63</v>
          </cell>
          <cell r="E788">
            <v>616</v>
          </cell>
          <cell r="F788">
            <v>4</v>
          </cell>
          <cell r="G788">
            <v>3.63</v>
          </cell>
          <cell r="H788">
            <v>-20</v>
          </cell>
          <cell r="I788">
            <v>-72.599999999999994</v>
          </cell>
          <cell r="J788">
            <v>19991031</v>
          </cell>
          <cell r="K788" t="str">
            <v>1140303004</v>
          </cell>
          <cell r="L788" t="str">
            <v>6210403003</v>
          </cell>
        </row>
        <row r="789">
          <cell r="A789" t="str">
            <v>P023</v>
          </cell>
          <cell r="B789">
            <v>3105010001</v>
          </cell>
          <cell r="C789" t="str">
            <v>AGRICOLA</v>
          </cell>
          <cell r="D789" t="str">
            <v>B1</v>
          </cell>
          <cell r="E789">
            <v>259</v>
          </cell>
          <cell r="F789">
            <v>1</v>
          </cell>
          <cell r="G789">
            <v>0.8</v>
          </cell>
          <cell r="H789">
            <v>-79</v>
          </cell>
          <cell r="I789">
            <v>-63.2</v>
          </cell>
          <cell r="J789">
            <v>19991030</v>
          </cell>
          <cell r="K789" t="str">
            <v>1140301007</v>
          </cell>
          <cell r="L789" t="str">
            <v>6210406001</v>
          </cell>
          <cell r="M789" t="str">
            <v>9100000001</v>
          </cell>
        </row>
        <row r="790">
          <cell r="A790" t="str">
            <v>P023</v>
          </cell>
          <cell r="B790">
            <v>3105010001</v>
          </cell>
          <cell r="C790" t="str">
            <v>AGRICOLA</v>
          </cell>
          <cell r="D790" t="str">
            <v>B1</v>
          </cell>
          <cell r="E790">
            <v>260</v>
          </cell>
          <cell r="F790">
            <v>1</v>
          </cell>
          <cell r="G790">
            <v>0.8</v>
          </cell>
          <cell r="H790">
            <v>-135</v>
          </cell>
          <cell r="I790">
            <v>-108</v>
          </cell>
          <cell r="J790">
            <v>19991030</v>
          </cell>
          <cell r="K790" t="str">
            <v>1140301007</v>
          </cell>
          <cell r="L790" t="str">
            <v>6210406001</v>
          </cell>
          <cell r="M790" t="str">
            <v>9100000001</v>
          </cell>
        </row>
        <row r="791">
          <cell r="A791" t="str">
            <v>P023</v>
          </cell>
          <cell r="B791">
            <v>3105010001</v>
          </cell>
          <cell r="C791" t="str">
            <v>AGRICOLA</v>
          </cell>
          <cell r="D791" t="str">
            <v>B1</v>
          </cell>
          <cell r="E791">
            <v>261</v>
          </cell>
          <cell r="F791">
            <v>1</v>
          </cell>
          <cell r="G791">
            <v>0.8</v>
          </cell>
          <cell r="H791">
            <v>-58</v>
          </cell>
          <cell r="I791">
            <v>-46.400000000000006</v>
          </cell>
          <cell r="J791">
            <v>19991030</v>
          </cell>
          <cell r="K791" t="str">
            <v>1140301007</v>
          </cell>
          <cell r="L791" t="str">
            <v>6210406001</v>
          </cell>
          <cell r="M791" t="str">
            <v>9100000001</v>
          </cell>
        </row>
        <row r="792">
          <cell r="A792" t="str">
            <v>P023</v>
          </cell>
          <cell r="B792">
            <v>3105010001</v>
          </cell>
          <cell r="C792" t="str">
            <v>AGRICOLA</v>
          </cell>
          <cell r="D792" t="str">
            <v>B1</v>
          </cell>
          <cell r="E792">
            <v>262</v>
          </cell>
          <cell r="F792">
            <v>1</v>
          </cell>
          <cell r="G792">
            <v>0.8</v>
          </cell>
          <cell r="H792">
            <v>-34</v>
          </cell>
          <cell r="I792">
            <v>-27.200000000000003</v>
          </cell>
          <cell r="J792">
            <v>19991030</v>
          </cell>
          <cell r="K792" t="str">
            <v>1140301007</v>
          </cell>
          <cell r="L792" t="str">
            <v>6210406001</v>
          </cell>
          <cell r="M792" t="str">
            <v>9100000001</v>
          </cell>
        </row>
        <row r="793">
          <cell r="A793" t="str">
            <v>P023</v>
          </cell>
          <cell r="B793">
            <v>3105010001</v>
          </cell>
          <cell r="C793" t="str">
            <v>AGRICOLA</v>
          </cell>
          <cell r="D793" t="str">
            <v>B1</v>
          </cell>
          <cell r="E793">
            <v>263</v>
          </cell>
          <cell r="F793">
            <v>1</v>
          </cell>
          <cell r="G793">
            <v>0.8</v>
          </cell>
          <cell r="H793">
            <v>-5</v>
          </cell>
          <cell r="I793">
            <v>-4</v>
          </cell>
          <cell r="J793">
            <v>19991030</v>
          </cell>
          <cell r="K793" t="str">
            <v>1140301007</v>
          </cell>
          <cell r="L793" t="str">
            <v>6210406001</v>
          </cell>
          <cell r="M793" t="str">
            <v>9100000001</v>
          </cell>
        </row>
        <row r="794">
          <cell r="A794" t="str">
            <v>P023</v>
          </cell>
          <cell r="B794">
            <v>3105010001</v>
          </cell>
          <cell r="C794" t="str">
            <v>AGRICOLA</v>
          </cell>
          <cell r="D794" t="str">
            <v>B1</v>
          </cell>
          <cell r="E794">
            <v>264</v>
          </cell>
          <cell r="F794">
            <v>1</v>
          </cell>
          <cell r="G794">
            <v>0.8</v>
          </cell>
          <cell r="H794">
            <v>-30</v>
          </cell>
          <cell r="I794">
            <v>-24</v>
          </cell>
          <cell r="J794">
            <v>19991030</v>
          </cell>
          <cell r="K794" t="str">
            <v>1140301007</v>
          </cell>
          <cell r="L794" t="str">
            <v>6210406001</v>
          </cell>
          <cell r="M794" t="str">
            <v>9100000001</v>
          </cell>
        </row>
        <row r="795">
          <cell r="A795" t="str">
            <v>P023</v>
          </cell>
          <cell r="B795">
            <v>3105010001</v>
          </cell>
          <cell r="C795" t="str">
            <v>AGRICOLA</v>
          </cell>
          <cell r="D795" t="str">
            <v>B1</v>
          </cell>
          <cell r="E795">
            <v>238</v>
          </cell>
          <cell r="F795">
            <v>4</v>
          </cell>
          <cell r="G795">
            <v>0.8</v>
          </cell>
          <cell r="H795">
            <v>-64</v>
          </cell>
          <cell r="I795">
            <v>-51.2</v>
          </cell>
          <cell r="J795">
            <v>19991030</v>
          </cell>
          <cell r="K795" t="str">
            <v>1140305007</v>
          </cell>
          <cell r="L795" t="str">
            <v>6210406005</v>
          </cell>
          <cell r="M795" t="str">
            <v>9100000005</v>
          </cell>
        </row>
        <row r="796">
          <cell r="A796" t="str">
            <v>P023</v>
          </cell>
          <cell r="B796">
            <v>3105010001</v>
          </cell>
          <cell r="C796" t="str">
            <v>AGRICOLA</v>
          </cell>
          <cell r="D796" t="str">
            <v>B1</v>
          </cell>
          <cell r="E796">
            <v>239</v>
          </cell>
          <cell r="F796">
            <v>4</v>
          </cell>
          <cell r="G796">
            <v>0.8</v>
          </cell>
          <cell r="H796">
            <v>-55</v>
          </cell>
          <cell r="I796">
            <v>-44</v>
          </cell>
          <cell r="J796">
            <v>19991030</v>
          </cell>
          <cell r="K796" t="str">
            <v>1140305007</v>
          </cell>
          <cell r="L796" t="str">
            <v>6210406005</v>
          </cell>
          <cell r="M796" t="str">
            <v>9100000005</v>
          </cell>
        </row>
        <row r="797">
          <cell r="A797" t="str">
            <v>P023</v>
          </cell>
          <cell r="B797">
            <v>3105010001</v>
          </cell>
          <cell r="C797" t="str">
            <v>AGRICOLA</v>
          </cell>
          <cell r="D797" t="str">
            <v>B1</v>
          </cell>
          <cell r="E797">
            <v>242</v>
          </cell>
          <cell r="F797">
            <v>3</v>
          </cell>
          <cell r="G797">
            <v>0.8</v>
          </cell>
          <cell r="H797">
            <v>-27</v>
          </cell>
          <cell r="I797">
            <v>-21.6</v>
          </cell>
          <cell r="J797">
            <v>19991030</v>
          </cell>
          <cell r="K797" t="str">
            <v>1140305007</v>
          </cell>
          <cell r="L797" t="str">
            <v>6210406005</v>
          </cell>
          <cell r="M797" t="str">
            <v>9100000005</v>
          </cell>
        </row>
        <row r="798">
          <cell r="A798" t="str">
            <v>P023</v>
          </cell>
          <cell r="B798">
            <v>3105010001</v>
          </cell>
          <cell r="C798" t="str">
            <v>AGRICOLA</v>
          </cell>
          <cell r="D798" t="str">
            <v>B1</v>
          </cell>
          <cell r="E798">
            <v>243</v>
          </cell>
          <cell r="F798">
            <v>3</v>
          </cell>
          <cell r="G798">
            <v>0.8</v>
          </cell>
          <cell r="H798">
            <v>-32</v>
          </cell>
          <cell r="I798">
            <v>-25.6</v>
          </cell>
          <cell r="J798">
            <v>19991030</v>
          </cell>
          <cell r="K798" t="str">
            <v>1140305007</v>
          </cell>
          <cell r="L798" t="str">
            <v>6210406005</v>
          </cell>
          <cell r="M798" t="str">
            <v>9100000005</v>
          </cell>
        </row>
        <row r="799">
          <cell r="A799" t="str">
            <v>P023</v>
          </cell>
          <cell r="B799">
            <v>3105010001</v>
          </cell>
          <cell r="C799" t="str">
            <v>AGRICOLA</v>
          </cell>
          <cell r="D799" t="str">
            <v>B1</v>
          </cell>
          <cell r="E799">
            <v>244</v>
          </cell>
          <cell r="F799">
            <v>3</v>
          </cell>
          <cell r="G799">
            <v>0.8</v>
          </cell>
          <cell r="H799">
            <v>-107</v>
          </cell>
          <cell r="I799">
            <v>-85.600000000000009</v>
          </cell>
          <cell r="J799">
            <v>19991030</v>
          </cell>
          <cell r="K799" t="str">
            <v>1140305007</v>
          </cell>
          <cell r="L799" t="str">
            <v>6210406005</v>
          </cell>
          <cell r="M799" t="str">
            <v>9100000005</v>
          </cell>
        </row>
        <row r="800">
          <cell r="A800" t="str">
            <v>P023</v>
          </cell>
          <cell r="B800">
            <v>3105010001</v>
          </cell>
          <cell r="C800" t="str">
            <v>AGRICOLA</v>
          </cell>
          <cell r="D800" t="str">
            <v>B1</v>
          </cell>
          <cell r="E800">
            <v>245</v>
          </cell>
          <cell r="F800">
            <v>3</v>
          </cell>
          <cell r="G800">
            <v>0.8</v>
          </cell>
          <cell r="H800">
            <v>-28</v>
          </cell>
          <cell r="I800">
            <v>-22.400000000000002</v>
          </cell>
          <cell r="J800">
            <v>19991030</v>
          </cell>
          <cell r="K800" t="str">
            <v>1140305007</v>
          </cell>
          <cell r="L800" t="str">
            <v>6210406005</v>
          </cell>
          <cell r="M800" t="str">
            <v>9100000005</v>
          </cell>
        </row>
        <row r="801">
          <cell r="A801" t="str">
            <v>P023</v>
          </cell>
          <cell r="B801">
            <v>3105010001</v>
          </cell>
          <cell r="C801" t="str">
            <v>AGRICOLA</v>
          </cell>
          <cell r="D801" t="str">
            <v>B1</v>
          </cell>
          <cell r="E801">
            <v>246</v>
          </cell>
          <cell r="F801">
            <v>3</v>
          </cell>
          <cell r="G801">
            <v>0.8</v>
          </cell>
          <cell r="H801">
            <v>-23</v>
          </cell>
          <cell r="I801">
            <v>-18.400000000000002</v>
          </cell>
          <cell r="J801">
            <v>19991030</v>
          </cell>
          <cell r="K801" t="str">
            <v>1140305007</v>
          </cell>
          <cell r="L801" t="str">
            <v>6210406005</v>
          </cell>
          <cell r="M801" t="str">
            <v>9100000005</v>
          </cell>
        </row>
        <row r="802">
          <cell r="A802" t="str">
            <v>P023</v>
          </cell>
          <cell r="B802">
            <v>3105010001</v>
          </cell>
          <cell r="C802" t="str">
            <v>AGRICOLA</v>
          </cell>
          <cell r="D802" t="str">
            <v>B1</v>
          </cell>
          <cell r="E802">
            <v>247</v>
          </cell>
          <cell r="F802">
            <v>3</v>
          </cell>
          <cell r="G802">
            <v>0.8</v>
          </cell>
          <cell r="H802">
            <v>-16</v>
          </cell>
          <cell r="I802">
            <v>-12.8</v>
          </cell>
          <cell r="J802">
            <v>19991030</v>
          </cell>
          <cell r="K802" t="str">
            <v>1140305007</v>
          </cell>
          <cell r="L802" t="str">
            <v>6210406005</v>
          </cell>
          <cell r="M802" t="str">
            <v>9100000005</v>
          </cell>
        </row>
        <row r="803">
          <cell r="A803" t="str">
            <v>P023</v>
          </cell>
          <cell r="B803">
            <v>3105010001</v>
          </cell>
          <cell r="C803" t="str">
            <v>AGRICOLA</v>
          </cell>
          <cell r="D803" t="str">
            <v>B1</v>
          </cell>
          <cell r="E803">
            <v>248</v>
          </cell>
          <cell r="F803">
            <v>3</v>
          </cell>
          <cell r="G803">
            <v>0.8</v>
          </cell>
          <cell r="H803">
            <v>-9</v>
          </cell>
          <cell r="I803">
            <v>-7.2</v>
          </cell>
          <cell r="J803">
            <v>19991030</v>
          </cell>
          <cell r="K803" t="str">
            <v>1140305007</v>
          </cell>
          <cell r="L803" t="str">
            <v>6210406005</v>
          </cell>
          <cell r="M803" t="str">
            <v>9100000005</v>
          </cell>
        </row>
        <row r="804">
          <cell r="A804" t="str">
            <v>P023</v>
          </cell>
          <cell r="B804">
            <v>3105010001</v>
          </cell>
          <cell r="C804" t="str">
            <v>AGRICOLA</v>
          </cell>
          <cell r="D804" t="str">
            <v>B1</v>
          </cell>
          <cell r="E804">
            <v>249</v>
          </cell>
          <cell r="F804">
            <v>3</v>
          </cell>
          <cell r="G804">
            <v>0.8</v>
          </cell>
          <cell r="H804">
            <v>-36</v>
          </cell>
          <cell r="I804">
            <v>-28.8</v>
          </cell>
          <cell r="J804">
            <v>19991030</v>
          </cell>
          <cell r="K804" t="str">
            <v>1140305007</v>
          </cell>
          <cell r="L804" t="str">
            <v>6210406005</v>
          </cell>
          <cell r="M804" t="str">
            <v>9100000005</v>
          </cell>
        </row>
        <row r="805">
          <cell r="A805" t="str">
            <v>P023</v>
          </cell>
          <cell r="B805">
            <v>3105010001</v>
          </cell>
          <cell r="C805" t="str">
            <v>AGRICOLA</v>
          </cell>
          <cell r="D805" t="str">
            <v>B1</v>
          </cell>
          <cell r="E805">
            <v>250</v>
          </cell>
          <cell r="F805">
            <v>3</v>
          </cell>
          <cell r="G805">
            <v>0.8</v>
          </cell>
          <cell r="H805">
            <v>-48</v>
          </cell>
          <cell r="I805">
            <v>-38.400000000000006</v>
          </cell>
          <cell r="J805">
            <v>19991030</v>
          </cell>
          <cell r="K805" t="str">
            <v>1140305007</v>
          </cell>
          <cell r="L805" t="str">
            <v>6210406005</v>
          </cell>
          <cell r="M805" t="str">
            <v>9100000005</v>
          </cell>
        </row>
        <row r="806">
          <cell r="A806" t="str">
            <v>P023</v>
          </cell>
          <cell r="B806">
            <v>3105010001</v>
          </cell>
          <cell r="C806" t="str">
            <v>AGRICOLA</v>
          </cell>
          <cell r="D806" t="str">
            <v>B1</v>
          </cell>
          <cell r="E806">
            <v>251</v>
          </cell>
          <cell r="F806">
            <v>3</v>
          </cell>
          <cell r="G806">
            <v>0.8</v>
          </cell>
          <cell r="H806">
            <v>-34</v>
          </cell>
          <cell r="I806">
            <v>-27.200000000000003</v>
          </cell>
          <cell r="J806">
            <v>19991030</v>
          </cell>
          <cell r="K806" t="str">
            <v>1140305007</v>
          </cell>
          <cell r="L806" t="str">
            <v>6210406005</v>
          </cell>
          <cell r="M806" t="str">
            <v>9100000005</v>
          </cell>
        </row>
        <row r="807">
          <cell r="A807" t="str">
            <v>P023</v>
          </cell>
          <cell r="B807">
            <v>3105010001</v>
          </cell>
          <cell r="C807" t="str">
            <v>AGRICOLA</v>
          </cell>
          <cell r="D807" t="str">
            <v>B1</v>
          </cell>
          <cell r="E807">
            <v>252</v>
          </cell>
          <cell r="F807">
            <v>3</v>
          </cell>
          <cell r="G807">
            <v>0.8</v>
          </cell>
          <cell r="H807">
            <v>-42</v>
          </cell>
          <cell r="I807">
            <v>-33.6</v>
          </cell>
          <cell r="J807">
            <v>19991030</v>
          </cell>
          <cell r="K807" t="str">
            <v>1140305007</v>
          </cell>
          <cell r="L807" t="str">
            <v>6210406005</v>
          </cell>
          <cell r="M807" t="str">
            <v>9100000005</v>
          </cell>
        </row>
        <row r="808">
          <cell r="A808" t="str">
            <v>P023</v>
          </cell>
          <cell r="B808">
            <v>3105010001</v>
          </cell>
          <cell r="C808" t="str">
            <v>AGRICOLA</v>
          </cell>
          <cell r="D808" t="str">
            <v>B1</v>
          </cell>
          <cell r="E808">
            <v>253</v>
          </cell>
          <cell r="F808">
            <v>4</v>
          </cell>
          <cell r="G808">
            <v>0.8</v>
          </cell>
          <cell r="H808">
            <v>-56</v>
          </cell>
          <cell r="I808">
            <v>-44.800000000000004</v>
          </cell>
          <cell r="J808">
            <v>19991030</v>
          </cell>
          <cell r="K808" t="str">
            <v>1140305007</v>
          </cell>
          <cell r="L808" t="str">
            <v>6210406005</v>
          </cell>
          <cell r="M808" t="str">
            <v>9100000005</v>
          </cell>
        </row>
        <row r="809">
          <cell r="A809" t="str">
            <v>P023</v>
          </cell>
          <cell r="B809">
            <v>3105010001</v>
          </cell>
          <cell r="C809" t="str">
            <v>AGRICOLA</v>
          </cell>
          <cell r="D809" t="str">
            <v>B1</v>
          </cell>
          <cell r="E809">
            <v>254</v>
          </cell>
          <cell r="F809">
            <v>4</v>
          </cell>
          <cell r="G809">
            <v>0.8</v>
          </cell>
          <cell r="H809">
            <v>-42</v>
          </cell>
          <cell r="I809">
            <v>-33.6</v>
          </cell>
          <cell r="J809">
            <v>19991030</v>
          </cell>
          <cell r="K809" t="str">
            <v>1140305007</v>
          </cell>
          <cell r="L809" t="str">
            <v>6210406005</v>
          </cell>
          <cell r="M809" t="str">
            <v>9100000005</v>
          </cell>
        </row>
        <row r="810">
          <cell r="A810" t="str">
            <v>P023</v>
          </cell>
          <cell r="B810">
            <v>3105010001</v>
          </cell>
          <cell r="C810" t="str">
            <v>AGRICOLA</v>
          </cell>
          <cell r="D810" t="str">
            <v>B1</v>
          </cell>
          <cell r="E810">
            <v>268</v>
          </cell>
          <cell r="F810">
            <v>3</v>
          </cell>
          <cell r="G810">
            <v>0.8</v>
          </cell>
          <cell r="H810">
            <v>-36</v>
          </cell>
          <cell r="I810">
            <v>-28.8</v>
          </cell>
          <cell r="J810">
            <v>19991030</v>
          </cell>
          <cell r="K810" t="str">
            <v>1140305007</v>
          </cell>
          <cell r="L810" t="str">
            <v>6210406005</v>
          </cell>
          <cell r="M810" t="str">
            <v>9100000005</v>
          </cell>
        </row>
        <row r="811">
          <cell r="A811" t="str">
            <v>TL05</v>
          </cell>
          <cell r="B811">
            <v>3105010001</v>
          </cell>
          <cell r="C811" t="str">
            <v>AGRICOLA</v>
          </cell>
          <cell r="D811" t="str">
            <v>65</v>
          </cell>
          <cell r="E811">
            <v>891</v>
          </cell>
          <cell r="F811">
            <v>3</v>
          </cell>
          <cell r="G811">
            <v>1</v>
          </cell>
          <cell r="H811">
            <v>-90</v>
          </cell>
          <cell r="I811">
            <v>-90</v>
          </cell>
          <cell r="J811">
            <v>19991031</v>
          </cell>
          <cell r="K811" t="str">
            <v>1140305007</v>
          </cell>
          <cell r="L811" t="str">
            <v>6210406005</v>
          </cell>
        </row>
        <row r="812">
          <cell r="A812" t="str">
            <v>TL07</v>
          </cell>
          <cell r="B812">
            <v>3105010001</v>
          </cell>
          <cell r="C812" t="str">
            <v>AGRICOLA</v>
          </cell>
          <cell r="D812" t="str">
            <v>65</v>
          </cell>
          <cell r="E812">
            <v>894</v>
          </cell>
          <cell r="F812">
            <v>7</v>
          </cell>
          <cell r="G812">
            <v>1</v>
          </cell>
          <cell r="H812">
            <v>-115</v>
          </cell>
          <cell r="I812">
            <v>-115</v>
          </cell>
          <cell r="J812">
            <v>19991031</v>
          </cell>
          <cell r="K812" t="str">
            <v>1140305007</v>
          </cell>
          <cell r="L812" t="str">
            <v>6210406005</v>
          </cell>
        </row>
        <row r="813">
          <cell r="A813" t="str">
            <v>P003</v>
          </cell>
          <cell r="B813">
            <v>3105010001</v>
          </cell>
          <cell r="C813" t="str">
            <v>AGRICOLA</v>
          </cell>
          <cell r="D813" t="str">
            <v>Q1</v>
          </cell>
          <cell r="E813">
            <v>173</v>
          </cell>
          <cell r="F813">
            <v>3</v>
          </cell>
          <cell r="G813">
            <v>0.95</v>
          </cell>
          <cell r="H813">
            <v>-20</v>
          </cell>
          <cell r="I813">
            <v>-19</v>
          </cell>
          <cell r="J813">
            <v>19991031</v>
          </cell>
          <cell r="K813" t="str">
            <v>1140306007</v>
          </cell>
          <cell r="L813" t="str">
            <v>6210406006</v>
          </cell>
          <cell r="M813" t="str">
            <v>9100000008</v>
          </cell>
        </row>
        <row r="814">
          <cell r="A814" t="str">
            <v>P003</v>
          </cell>
          <cell r="B814">
            <v>3105010001</v>
          </cell>
          <cell r="C814" t="str">
            <v>AGRICOLA</v>
          </cell>
          <cell r="D814" t="str">
            <v>Q1</v>
          </cell>
          <cell r="E814">
            <v>171</v>
          </cell>
          <cell r="F814">
            <v>2</v>
          </cell>
          <cell r="G814">
            <v>0.95</v>
          </cell>
          <cell r="H814">
            <v>-20</v>
          </cell>
          <cell r="I814">
            <v>-19</v>
          </cell>
          <cell r="J814">
            <v>19991031</v>
          </cell>
          <cell r="K814" t="str">
            <v>1140335007</v>
          </cell>
          <cell r="L814" t="str">
            <v>6210406015</v>
          </cell>
          <cell r="M814" t="str">
            <v>9100000015</v>
          </cell>
        </row>
        <row r="815">
          <cell r="A815" t="str">
            <v>P003</v>
          </cell>
          <cell r="B815">
            <v>3105010001</v>
          </cell>
          <cell r="C815" t="str">
            <v>AGRICOLA</v>
          </cell>
          <cell r="D815" t="str">
            <v>Q1</v>
          </cell>
          <cell r="E815">
            <v>174</v>
          </cell>
          <cell r="F815">
            <v>3</v>
          </cell>
          <cell r="G815">
            <v>0.95</v>
          </cell>
          <cell r="H815">
            <v>-80</v>
          </cell>
          <cell r="I815">
            <v>-76</v>
          </cell>
          <cell r="J815">
            <v>19991031</v>
          </cell>
          <cell r="K815" t="str">
            <v>1140335007</v>
          </cell>
          <cell r="L815" t="str">
            <v>6210406015</v>
          </cell>
          <cell r="M815" t="str">
            <v>9100000015</v>
          </cell>
        </row>
        <row r="816">
          <cell r="A816" t="str">
            <v>EA02</v>
          </cell>
          <cell r="B816">
            <v>3105010003</v>
          </cell>
          <cell r="C816" t="str">
            <v>ADHERENTE</v>
          </cell>
          <cell r="D816" t="str">
            <v>65</v>
          </cell>
          <cell r="E816">
            <v>904</v>
          </cell>
          <cell r="F816">
            <v>1</v>
          </cell>
          <cell r="G816">
            <v>1.96</v>
          </cell>
          <cell r="H816">
            <v>-10.4</v>
          </cell>
          <cell r="I816">
            <v>-20.384</v>
          </cell>
          <cell r="J816">
            <v>19991031</v>
          </cell>
          <cell r="K816" t="str">
            <v>1140305007</v>
          </cell>
          <cell r="L816" t="str">
            <v>6210406005</v>
          </cell>
        </row>
        <row r="817">
          <cell r="A817" t="str">
            <v>EA02</v>
          </cell>
          <cell r="B817">
            <v>3105010003</v>
          </cell>
          <cell r="C817" t="str">
            <v>ADHERENTE</v>
          </cell>
          <cell r="D817" t="str">
            <v>66</v>
          </cell>
          <cell r="E817">
            <v>855</v>
          </cell>
          <cell r="F817">
            <v>1</v>
          </cell>
          <cell r="G817">
            <v>1.96</v>
          </cell>
          <cell r="H817">
            <v>-15</v>
          </cell>
          <cell r="I817">
            <v>-29.4</v>
          </cell>
          <cell r="J817">
            <v>19991031</v>
          </cell>
          <cell r="K817" t="str">
            <v>1140306007</v>
          </cell>
          <cell r="L817" t="str">
            <v>6210406006</v>
          </cell>
        </row>
        <row r="818">
          <cell r="A818" t="str">
            <v>P014</v>
          </cell>
          <cell r="B818">
            <v>3105010003</v>
          </cell>
          <cell r="C818" t="str">
            <v>ADHERENTE</v>
          </cell>
          <cell r="D818" t="str">
            <v>S1</v>
          </cell>
          <cell r="E818">
            <v>299</v>
          </cell>
          <cell r="F818">
            <v>1</v>
          </cell>
          <cell r="G818">
            <v>0.94099999999999995</v>
          </cell>
          <cell r="H818">
            <v>-60</v>
          </cell>
          <cell r="I818">
            <v>-56.459999999999994</v>
          </cell>
          <cell r="J818">
            <v>19991031</v>
          </cell>
          <cell r="K818" t="str">
            <v>1140306007</v>
          </cell>
          <cell r="L818" t="str">
            <v>6210406006</v>
          </cell>
          <cell r="M818" t="str">
            <v>9100000008</v>
          </cell>
        </row>
        <row r="819">
          <cell r="A819" t="str">
            <v>T008</v>
          </cell>
          <cell r="B819">
            <v>3105010003</v>
          </cell>
          <cell r="C819" t="str">
            <v>ADHERENTE</v>
          </cell>
          <cell r="D819" t="str">
            <v>E1</v>
          </cell>
          <cell r="E819">
            <v>352</v>
          </cell>
          <cell r="F819">
            <v>2</v>
          </cell>
          <cell r="G819">
            <v>0.125</v>
          </cell>
          <cell r="H819">
            <v>-24</v>
          </cell>
          <cell r="I819">
            <v>-3</v>
          </cell>
          <cell r="J819">
            <v>19991019</v>
          </cell>
          <cell r="K819" t="str">
            <v>1241607000</v>
          </cell>
          <cell r="L819" t="str">
            <v>6210406013</v>
          </cell>
          <cell r="M819" t="str">
            <v>9100000016</v>
          </cell>
        </row>
        <row r="820">
          <cell r="A820" t="str">
            <v>T008</v>
          </cell>
          <cell r="B820">
            <v>3105010003</v>
          </cell>
          <cell r="C820" t="str">
            <v>ADHERENTE</v>
          </cell>
          <cell r="D820" t="str">
            <v>E1</v>
          </cell>
          <cell r="E820">
            <v>378</v>
          </cell>
          <cell r="F820">
            <v>2</v>
          </cell>
          <cell r="G820">
            <v>0.125</v>
          </cell>
          <cell r="H820">
            <v>-22</v>
          </cell>
          <cell r="I820">
            <v>-2.75</v>
          </cell>
          <cell r="J820">
            <v>19991029</v>
          </cell>
          <cell r="K820" t="str">
            <v>1241607000</v>
          </cell>
          <cell r="L820" t="str">
            <v>6210406013</v>
          </cell>
          <cell r="M820" t="str">
            <v>9100000016</v>
          </cell>
        </row>
        <row r="821">
          <cell r="A821" t="str">
            <v>T008</v>
          </cell>
          <cell r="B821">
            <v>3105010003</v>
          </cell>
          <cell r="C821" t="str">
            <v>ADHERENTE</v>
          </cell>
          <cell r="D821" t="str">
            <v>E1</v>
          </cell>
          <cell r="E821">
            <v>405</v>
          </cell>
          <cell r="F821">
            <v>2</v>
          </cell>
          <cell r="G821">
            <v>0.125</v>
          </cell>
          <cell r="H821">
            <v>-22.8</v>
          </cell>
          <cell r="I821">
            <v>-2.85</v>
          </cell>
          <cell r="J821">
            <v>19991031</v>
          </cell>
          <cell r="K821" t="str">
            <v>1241607000</v>
          </cell>
          <cell r="L821" t="str">
            <v>6210406013</v>
          </cell>
          <cell r="M821" t="str">
            <v>9100000016</v>
          </cell>
        </row>
        <row r="822">
          <cell r="A822" t="str">
            <v>T008</v>
          </cell>
          <cell r="B822">
            <v>3105010003</v>
          </cell>
          <cell r="C822" t="str">
            <v>ADHERENTE</v>
          </cell>
          <cell r="D822" t="str">
            <v>E1</v>
          </cell>
          <cell r="E822">
            <v>344</v>
          </cell>
          <cell r="F822">
            <v>2</v>
          </cell>
          <cell r="G822">
            <v>0.125</v>
          </cell>
          <cell r="H822">
            <v>-26</v>
          </cell>
          <cell r="I822">
            <v>-3.25</v>
          </cell>
          <cell r="J822">
            <v>19991019</v>
          </cell>
          <cell r="K822" t="str">
            <v>5110201009</v>
          </cell>
          <cell r="L822" t="str">
            <v>6210406013</v>
          </cell>
          <cell r="M822" t="str">
            <v>9100000017</v>
          </cell>
        </row>
        <row r="823">
          <cell r="A823" t="str">
            <v>T008</v>
          </cell>
          <cell r="B823">
            <v>3105010003</v>
          </cell>
          <cell r="C823" t="str">
            <v>ADHERENTE</v>
          </cell>
          <cell r="D823" t="str">
            <v>E1</v>
          </cell>
          <cell r="E823">
            <v>345</v>
          </cell>
          <cell r="F823">
            <v>2</v>
          </cell>
          <cell r="G823">
            <v>0.125</v>
          </cell>
          <cell r="H823">
            <v>-11</v>
          </cell>
          <cell r="I823">
            <v>-1.375</v>
          </cell>
          <cell r="J823">
            <v>19991019</v>
          </cell>
          <cell r="K823" t="str">
            <v>5110201009</v>
          </cell>
          <cell r="L823" t="str">
            <v>6210406013</v>
          </cell>
          <cell r="M823" t="str">
            <v>9100000017</v>
          </cell>
        </row>
        <row r="824">
          <cell r="A824" t="str">
            <v>T008</v>
          </cell>
          <cell r="B824">
            <v>3105010003</v>
          </cell>
          <cell r="C824" t="str">
            <v>ADHERENTE</v>
          </cell>
          <cell r="D824" t="str">
            <v>E1</v>
          </cell>
          <cell r="E824">
            <v>346</v>
          </cell>
          <cell r="F824">
            <v>2</v>
          </cell>
          <cell r="G824">
            <v>0.125</v>
          </cell>
          <cell r="H824">
            <v>-22</v>
          </cell>
          <cell r="I824">
            <v>-2.75</v>
          </cell>
          <cell r="J824">
            <v>19991019</v>
          </cell>
          <cell r="K824" t="str">
            <v>5110201009</v>
          </cell>
          <cell r="L824" t="str">
            <v>6210406013</v>
          </cell>
          <cell r="M824" t="str">
            <v>9100000017</v>
          </cell>
        </row>
        <row r="825">
          <cell r="A825" t="str">
            <v>T008</v>
          </cell>
          <cell r="B825">
            <v>3105010003</v>
          </cell>
          <cell r="C825" t="str">
            <v>ADHERENTE</v>
          </cell>
          <cell r="D825" t="str">
            <v>E1</v>
          </cell>
          <cell r="E825">
            <v>347</v>
          </cell>
          <cell r="F825">
            <v>2</v>
          </cell>
          <cell r="G825">
            <v>0.125</v>
          </cell>
          <cell r="H825">
            <v>-22</v>
          </cell>
          <cell r="I825">
            <v>-2.75</v>
          </cell>
          <cell r="J825">
            <v>19991019</v>
          </cell>
          <cell r="K825" t="str">
            <v>5110201009</v>
          </cell>
          <cell r="L825" t="str">
            <v>6210406013</v>
          </cell>
          <cell r="M825" t="str">
            <v>9100000017</v>
          </cell>
        </row>
        <row r="826">
          <cell r="A826" t="str">
            <v>T008</v>
          </cell>
          <cell r="B826">
            <v>3105010003</v>
          </cell>
          <cell r="C826" t="str">
            <v>ADHERENTE</v>
          </cell>
          <cell r="D826" t="str">
            <v>E1</v>
          </cell>
          <cell r="E826">
            <v>348</v>
          </cell>
          <cell r="F826">
            <v>2</v>
          </cell>
          <cell r="G826">
            <v>0.125</v>
          </cell>
          <cell r="H826">
            <v>-21</v>
          </cell>
          <cell r="I826">
            <v>-2.625</v>
          </cell>
          <cell r="J826">
            <v>19991019</v>
          </cell>
          <cell r="K826" t="str">
            <v>5110201009</v>
          </cell>
          <cell r="L826" t="str">
            <v>6210406013</v>
          </cell>
          <cell r="M826" t="str">
            <v>9100000017</v>
          </cell>
        </row>
        <row r="827">
          <cell r="A827" t="str">
            <v>T008</v>
          </cell>
          <cell r="B827">
            <v>3105010003</v>
          </cell>
          <cell r="C827" t="str">
            <v>ADHERENTE</v>
          </cell>
          <cell r="D827" t="str">
            <v>E1</v>
          </cell>
          <cell r="E827">
            <v>349</v>
          </cell>
          <cell r="F827">
            <v>2</v>
          </cell>
          <cell r="G827">
            <v>0.125</v>
          </cell>
          <cell r="H827">
            <v>-27</v>
          </cell>
          <cell r="I827">
            <v>-3.375</v>
          </cell>
          <cell r="J827">
            <v>19991019</v>
          </cell>
          <cell r="K827" t="str">
            <v>5110201009</v>
          </cell>
          <cell r="L827" t="str">
            <v>6210406013</v>
          </cell>
          <cell r="M827" t="str">
            <v>9100000017</v>
          </cell>
        </row>
        <row r="828">
          <cell r="A828" t="str">
            <v>T008</v>
          </cell>
          <cell r="B828">
            <v>3105010003</v>
          </cell>
          <cell r="C828" t="str">
            <v>ADHERENTE</v>
          </cell>
          <cell r="D828" t="str">
            <v>E1</v>
          </cell>
          <cell r="E828">
            <v>350</v>
          </cell>
          <cell r="F828">
            <v>2</v>
          </cell>
          <cell r="G828">
            <v>0.125</v>
          </cell>
          <cell r="H828">
            <v>-39</v>
          </cell>
          <cell r="I828">
            <v>-4.875</v>
          </cell>
          <cell r="J828">
            <v>19991019</v>
          </cell>
          <cell r="K828" t="str">
            <v>5110201009</v>
          </cell>
          <cell r="L828" t="str">
            <v>6210406013</v>
          </cell>
          <cell r="M828" t="str">
            <v>9100000017</v>
          </cell>
        </row>
        <row r="829">
          <cell r="A829" t="str">
            <v>T008</v>
          </cell>
          <cell r="B829">
            <v>3105010003</v>
          </cell>
          <cell r="C829" t="str">
            <v>ADHERENTE</v>
          </cell>
          <cell r="D829" t="str">
            <v>E1</v>
          </cell>
          <cell r="E829">
            <v>351</v>
          </cell>
          <cell r="F829">
            <v>2</v>
          </cell>
          <cell r="G829">
            <v>0.125</v>
          </cell>
          <cell r="H829">
            <v>-10</v>
          </cell>
          <cell r="I829">
            <v>-1.25</v>
          </cell>
          <cell r="J829">
            <v>19991019</v>
          </cell>
          <cell r="K829" t="str">
            <v>5110201009</v>
          </cell>
          <cell r="L829" t="str">
            <v>6210406013</v>
          </cell>
          <cell r="M829" t="str">
            <v>9100000017</v>
          </cell>
        </row>
        <row r="830">
          <cell r="A830" t="str">
            <v>T008</v>
          </cell>
          <cell r="B830">
            <v>3105010003</v>
          </cell>
          <cell r="C830" t="str">
            <v>ADHERENTE</v>
          </cell>
          <cell r="D830" t="str">
            <v>E1</v>
          </cell>
          <cell r="E830">
            <v>353</v>
          </cell>
          <cell r="F830">
            <v>2</v>
          </cell>
          <cell r="G830">
            <v>0.125</v>
          </cell>
          <cell r="H830">
            <v>-13</v>
          </cell>
          <cell r="I830">
            <v>-1.625</v>
          </cell>
          <cell r="J830">
            <v>19991019</v>
          </cell>
          <cell r="K830" t="str">
            <v>5110201009</v>
          </cell>
          <cell r="L830" t="str">
            <v>6210406013</v>
          </cell>
          <cell r="M830" t="str">
            <v>9100000017</v>
          </cell>
        </row>
        <row r="831">
          <cell r="A831" t="str">
            <v>T008</v>
          </cell>
          <cell r="B831">
            <v>3105010003</v>
          </cell>
          <cell r="C831" t="str">
            <v>ADHERENTE</v>
          </cell>
          <cell r="D831" t="str">
            <v>E1</v>
          </cell>
          <cell r="E831">
            <v>354</v>
          </cell>
          <cell r="F831">
            <v>2</v>
          </cell>
          <cell r="G831">
            <v>0.125</v>
          </cell>
          <cell r="H831">
            <v>-36</v>
          </cell>
          <cell r="I831">
            <v>-4.5</v>
          </cell>
          <cell r="J831">
            <v>19991019</v>
          </cell>
          <cell r="K831" t="str">
            <v>5110201009</v>
          </cell>
          <cell r="L831" t="str">
            <v>6210406013</v>
          </cell>
          <cell r="M831" t="str">
            <v>9100000017</v>
          </cell>
        </row>
        <row r="832">
          <cell r="A832" t="str">
            <v>T008</v>
          </cell>
          <cell r="B832">
            <v>3105010003</v>
          </cell>
          <cell r="C832" t="str">
            <v>ADHERENTE</v>
          </cell>
          <cell r="D832" t="str">
            <v>E1</v>
          </cell>
          <cell r="E832">
            <v>355</v>
          </cell>
          <cell r="F832">
            <v>2</v>
          </cell>
          <cell r="G832">
            <v>0.125</v>
          </cell>
          <cell r="H832">
            <v>-30</v>
          </cell>
          <cell r="I832">
            <v>-3.75</v>
          </cell>
          <cell r="J832">
            <v>19991019</v>
          </cell>
          <cell r="K832" t="str">
            <v>5110201009</v>
          </cell>
          <cell r="L832" t="str">
            <v>6210406013</v>
          </cell>
          <cell r="M832" t="str">
            <v>9100000017</v>
          </cell>
        </row>
        <row r="833">
          <cell r="A833" t="str">
            <v>T008</v>
          </cell>
          <cell r="B833">
            <v>3105010003</v>
          </cell>
          <cell r="C833" t="str">
            <v>ADHERENTE</v>
          </cell>
          <cell r="D833" t="str">
            <v>E1</v>
          </cell>
          <cell r="E833">
            <v>356</v>
          </cell>
          <cell r="F833">
            <v>2</v>
          </cell>
          <cell r="G833">
            <v>0.125</v>
          </cell>
          <cell r="H833">
            <v>-29</v>
          </cell>
          <cell r="I833">
            <v>-3.625</v>
          </cell>
          <cell r="J833">
            <v>19991019</v>
          </cell>
          <cell r="K833" t="str">
            <v>5110201009</v>
          </cell>
          <cell r="L833" t="str">
            <v>6210406013</v>
          </cell>
          <cell r="M833" t="str">
            <v>9100000017</v>
          </cell>
        </row>
        <row r="834">
          <cell r="A834" t="str">
            <v>T008</v>
          </cell>
          <cell r="B834">
            <v>3105010003</v>
          </cell>
          <cell r="C834" t="str">
            <v>ADHERENTE</v>
          </cell>
          <cell r="D834" t="str">
            <v>E1</v>
          </cell>
          <cell r="E834">
            <v>361</v>
          </cell>
          <cell r="F834">
            <v>2</v>
          </cell>
          <cell r="G834">
            <v>0.125</v>
          </cell>
          <cell r="H834">
            <v>-13</v>
          </cell>
          <cell r="I834">
            <v>-1.625</v>
          </cell>
          <cell r="J834">
            <v>19991027</v>
          </cell>
          <cell r="K834" t="str">
            <v>5110201009</v>
          </cell>
          <cell r="L834" t="str">
            <v>6210406013</v>
          </cell>
          <cell r="M834" t="str">
            <v>9100000017</v>
          </cell>
        </row>
        <row r="835">
          <cell r="A835" t="str">
            <v>T008</v>
          </cell>
          <cell r="B835">
            <v>3105010003</v>
          </cell>
          <cell r="C835" t="str">
            <v>ADHERENTE</v>
          </cell>
          <cell r="D835" t="str">
            <v>E1</v>
          </cell>
          <cell r="E835">
            <v>362</v>
          </cell>
          <cell r="F835">
            <v>2</v>
          </cell>
          <cell r="G835">
            <v>0.125</v>
          </cell>
          <cell r="H835">
            <v>-10</v>
          </cell>
          <cell r="I835">
            <v>-1.25</v>
          </cell>
          <cell r="J835">
            <v>19991027</v>
          </cell>
          <cell r="K835" t="str">
            <v>5110201009</v>
          </cell>
          <cell r="L835" t="str">
            <v>6210406013</v>
          </cell>
          <cell r="M835" t="str">
            <v>9100000017</v>
          </cell>
        </row>
        <row r="836">
          <cell r="A836" t="str">
            <v>T008</v>
          </cell>
          <cell r="B836">
            <v>3105010003</v>
          </cell>
          <cell r="C836" t="str">
            <v>ADHERENTE</v>
          </cell>
          <cell r="D836" t="str">
            <v>E1</v>
          </cell>
          <cell r="E836">
            <v>363</v>
          </cell>
          <cell r="F836">
            <v>2</v>
          </cell>
          <cell r="G836">
            <v>0.125</v>
          </cell>
          <cell r="H836">
            <v>-15</v>
          </cell>
          <cell r="I836">
            <v>-1.875</v>
          </cell>
          <cell r="J836">
            <v>19991027</v>
          </cell>
          <cell r="K836" t="str">
            <v>5110201009</v>
          </cell>
          <cell r="L836" t="str">
            <v>6210406013</v>
          </cell>
          <cell r="M836" t="str">
            <v>9100000017</v>
          </cell>
        </row>
        <row r="837">
          <cell r="A837" t="str">
            <v>T008</v>
          </cell>
          <cell r="B837">
            <v>3105010003</v>
          </cell>
          <cell r="C837" t="str">
            <v>ADHERENTE</v>
          </cell>
          <cell r="D837" t="str">
            <v>E1</v>
          </cell>
          <cell r="E837">
            <v>364</v>
          </cell>
          <cell r="F837">
            <v>2</v>
          </cell>
          <cell r="G837">
            <v>0.125</v>
          </cell>
          <cell r="H837">
            <v>-25</v>
          </cell>
          <cell r="I837">
            <v>-3.125</v>
          </cell>
          <cell r="J837">
            <v>19991027</v>
          </cell>
          <cell r="K837" t="str">
            <v>5110201009</v>
          </cell>
          <cell r="L837" t="str">
            <v>6210406013</v>
          </cell>
          <cell r="M837" t="str">
            <v>9100000017</v>
          </cell>
        </row>
        <row r="838">
          <cell r="A838" t="str">
            <v>T008</v>
          </cell>
          <cell r="B838">
            <v>3105010003</v>
          </cell>
          <cell r="C838" t="str">
            <v>ADHERENTE</v>
          </cell>
          <cell r="D838" t="str">
            <v>E1</v>
          </cell>
          <cell r="E838">
            <v>365</v>
          </cell>
          <cell r="F838">
            <v>2</v>
          </cell>
          <cell r="G838">
            <v>0.125</v>
          </cell>
          <cell r="H838">
            <v>-32</v>
          </cell>
          <cell r="I838">
            <v>-4</v>
          </cell>
          <cell r="J838">
            <v>19991027</v>
          </cell>
          <cell r="K838" t="str">
            <v>5110201009</v>
          </cell>
          <cell r="L838" t="str">
            <v>6210406013</v>
          </cell>
          <cell r="M838" t="str">
            <v>9100000017</v>
          </cell>
        </row>
        <row r="839">
          <cell r="A839" t="str">
            <v>T008</v>
          </cell>
          <cell r="B839">
            <v>3105010003</v>
          </cell>
          <cell r="C839" t="str">
            <v>ADHERENTE</v>
          </cell>
          <cell r="D839" t="str">
            <v>E1</v>
          </cell>
          <cell r="E839">
            <v>366</v>
          </cell>
          <cell r="F839">
            <v>2</v>
          </cell>
          <cell r="G839">
            <v>0.125</v>
          </cell>
          <cell r="H839">
            <v>-15</v>
          </cell>
          <cell r="I839">
            <v>-1.875</v>
          </cell>
          <cell r="J839">
            <v>19991027</v>
          </cell>
          <cell r="K839" t="str">
            <v>5110201009</v>
          </cell>
          <cell r="L839" t="str">
            <v>6210406013</v>
          </cell>
          <cell r="M839" t="str">
            <v>9100000017</v>
          </cell>
        </row>
        <row r="840">
          <cell r="A840" t="str">
            <v>T008</v>
          </cell>
          <cell r="B840">
            <v>3105010003</v>
          </cell>
          <cell r="C840" t="str">
            <v>ADHERENTE</v>
          </cell>
          <cell r="D840" t="str">
            <v>E1</v>
          </cell>
          <cell r="E840">
            <v>368</v>
          </cell>
          <cell r="F840">
            <v>2</v>
          </cell>
          <cell r="G840">
            <v>0.125</v>
          </cell>
          <cell r="H840">
            <v>-30</v>
          </cell>
          <cell r="I840">
            <v>-3.75</v>
          </cell>
          <cell r="J840">
            <v>19991029</v>
          </cell>
          <cell r="K840" t="str">
            <v>5110201009</v>
          </cell>
          <cell r="L840" t="str">
            <v>6210406013</v>
          </cell>
          <cell r="M840" t="str">
            <v>9100000017</v>
          </cell>
        </row>
        <row r="841">
          <cell r="A841" t="str">
            <v>T008</v>
          </cell>
          <cell r="B841">
            <v>3105010003</v>
          </cell>
          <cell r="C841" t="str">
            <v>ADHERENTE</v>
          </cell>
          <cell r="D841" t="str">
            <v>E1</v>
          </cell>
          <cell r="E841">
            <v>369</v>
          </cell>
          <cell r="F841">
            <v>2</v>
          </cell>
          <cell r="G841">
            <v>0.125</v>
          </cell>
          <cell r="H841">
            <v>-22</v>
          </cell>
          <cell r="I841">
            <v>-2.75</v>
          </cell>
          <cell r="J841">
            <v>19991029</v>
          </cell>
          <cell r="K841" t="str">
            <v>5110201009</v>
          </cell>
          <cell r="L841" t="str">
            <v>6210406013</v>
          </cell>
          <cell r="M841" t="str">
            <v>9100000017</v>
          </cell>
        </row>
        <row r="842">
          <cell r="A842" t="str">
            <v>T008</v>
          </cell>
          <cell r="B842">
            <v>3105010003</v>
          </cell>
          <cell r="C842" t="str">
            <v>ADHERENTE</v>
          </cell>
          <cell r="D842" t="str">
            <v>E1</v>
          </cell>
          <cell r="E842">
            <v>370</v>
          </cell>
          <cell r="F842">
            <v>2</v>
          </cell>
          <cell r="G842">
            <v>0.125</v>
          </cell>
          <cell r="H842">
            <v>-24</v>
          </cell>
          <cell r="I842">
            <v>-3</v>
          </cell>
          <cell r="J842">
            <v>19991029</v>
          </cell>
          <cell r="K842" t="str">
            <v>5110201009</v>
          </cell>
          <cell r="L842" t="str">
            <v>6210406013</v>
          </cell>
          <cell r="M842" t="str">
            <v>9100000017</v>
          </cell>
        </row>
        <row r="843">
          <cell r="A843" t="str">
            <v>T008</v>
          </cell>
          <cell r="B843">
            <v>3105010003</v>
          </cell>
          <cell r="C843" t="str">
            <v>ADHERENTE</v>
          </cell>
          <cell r="D843" t="str">
            <v>E1</v>
          </cell>
          <cell r="E843">
            <v>371</v>
          </cell>
          <cell r="F843">
            <v>2</v>
          </cell>
          <cell r="G843">
            <v>0.125</v>
          </cell>
          <cell r="H843">
            <v>-22</v>
          </cell>
          <cell r="I843">
            <v>-2.75</v>
          </cell>
          <cell r="J843">
            <v>19991029</v>
          </cell>
          <cell r="K843" t="str">
            <v>5110201009</v>
          </cell>
          <cell r="L843" t="str">
            <v>6210406013</v>
          </cell>
          <cell r="M843" t="str">
            <v>9100000017</v>
          </cell>
        </row>
        <row r="844">
          <cell r="A844" t="str">
            <v>T008</v>
          </cell>
          <cell r="B844">
            <v>3105010003</v>
          </cell>
          <cell r="C844" t="str">
            <v>ADHERENTE</v>
          </cell>
          <cell r="D844" t="str">
            <v>E1</v>
          </cell>
          <cell r="E844">
            <v>372</v>
          </cell>
          <cell r="F844">
            <v>2</v>
          </cell>
          <cell r="G844">
            <v>0.125</v>
          </cell>
          <cell r="H844">
            <v>-39</v>
          </cell>
          <cell r="I844">
            <v>-4.875</v>
          </cell>
          <cell r="J844">
            <v>19991029</v>
          </cell>
          <cell r="K844" t="str">
            <v>5110201009</v>
          </cell>
          <cell r="L844" t="str">
            <v>6210406013</v>
          </cell>
          <cell r="M844" t="str">
            <v>9100000017</v>
          </cell>
        </row>
        <row r="845">
          <cell r="A845" t="str">
            <v>T008</v>
          </cell>
          <cell r="B845">
            <v>3105010003</v>
          </cell>
          <cell r="C845" t="str">
            <v>ADHERENTE</v>
          </cell>
          <cell r="D845" t="str">
            <v>E1</v>
          </cell>
          <cell r="E845">
            <v>373</v>
          </cell>
          <cell r="F845">
            <v>2</v>
          </cell>
          <cell r="G845">
            <v>0.125</v>
          </cell>
          <cell r="H845">
            <v>-14</v>
          </cell>
          <cell r="I845">
            <v>-1.75</v>
          </cell>
          <cell r="J845">
            <v>19991029</v>
          </cell>
          <cell r="K845" t="str">
            <v>5110201009</v>
          </cell>
          <cell r="L845" t="str">
            <v>6210406013</v>
          </cell>
          <cell r="M845" t="str">
            <v>9100000017</v>
          </cell>
        </row>
        <row r="846">
          <cell r="A846" t="str">
            <v>T008</v>
          </cell>
          <cell r="B846">
            <v>3105010003</v>
          </cell>
          <cell r="C846" t="str">
            <v>ADHERENTE</v>
          </cell>
          <cell r="D846" t="str">
            <v>E1</v>
          </cell>
          <cell r="E846">
            <v>374</v>
          </cell>
          <cell r="F846">
            <v>2</v>
          </cell>
          <cell r="G846">
            <v>0.125</v>
          </cell>
          <cell r="H846">
            <v>-14</v>
          </cell>
          <cell r="I846">
            <v>-1.75</v>
          </cell>
          <cell r="J846">
            <v>19991029</v>
          </cell>
          <cell r="K846" t="str">
            <v>5110201009</v>
          </cell>
          <cell r="L846" t="str">
            <v>6210406013</v>
          </cell>
          <cell r="M846" t="str">
            <v>9100000017</v>
          </cell>
        </row>
        <row r="847">
          <cell r="A847" t="str">
            <v>T008</v>
          </cell>
          <cell r="B847">
            <v>3105010003</v>
          </cell>
          <cell r="C847" t="str">
            <v>ADHERENTE</v>
          </cell>
          <cell r="D847" t="str">
            <v>E1</v>
          </cell>
          <cell r="E847">
            <v>375</v>
          </cell>
          <cell r="F847">
            <v>2</v>
          </cell>
          <cell r="G847">
            <v>0.125</v>
          </cell>
          <cell r="H847">
            <v>-11</v>
          </cell>
          <cell r="I847">
            <v>-1.375</v>
          </cell>
          <cell r="J847">
            <v>19991029</v>
          </cell>
          <cell r="K847" t="str">
            <v>5110201009</v>
          </cell>
          <cell r="L847" t="str">
            <v>6210406013</v>
          </cell>
          <cell r="M847" t="str">
            <v>9100000017</v>
          </cell>
        </row>
        <row r="848">
          <cell r="A848" t="str">
            <v>T008</v>
          </cell>
          <cell r="B848">
            <v>3105010003</v>
          </cell>
          <cell r="C848" t="str">
            <v>ADHERENTE</v>
          </cell>
          <cell r="D848" t="str">
            <v>E1</v>
          </cell>
          <cell r="E848">
            <v>376</v>
          </cell>
          <cell r="F848">
            <v>2</v>
          </cell>
          <cell r="G848">
            <v>0.125</v>
          </cell>
          <cell r="H848">
            <v>-35</v>
          </cell>
          <cell r="I848">
            <v>-4.375</v>
          </cell>
          <cell r="J848">
            <v>19991029</v>
          </cell>
          <cell r="K848" t="str">
            <v>5110201009</v>
          </cell>
          <cell r="L848" t="str">
            <v>6210406013</v>
          </cell>
          <cell r="M848" t="str">
            <v>9100000017</v>
          </cell>
        </row>
        <row r="849">
          <cell r="A849" t="str">
            <v>T008</v>
          </cell>
          <cell r="B849">
            <v>3105010003</v>
          </cell>
          <cell r="C849" t="str">
            <v>ADHERENTE</v>
          </cell>
          <cell r="D849" t="str">
            <v>E1</v>
          </cell>
          <cell r="E849">
            <v>377</v>
          </cell>
          <cell r="F849">
            <v>2</v>
          </cell>
          <cell r="G849">
            <v>0.125</v>
          </cell>
          <cell r="H849">
            <v>-11.7</v>
          </cell>
          <cell r="I849">
            <v>-1.4624999999999999</v>
          </cell>
          <cell r="J849">
            <v>19991029</v>
          </cell>
          <cell r="K849" t="str">
            <v>5110201009</v>
          </cell>
          <cell r="L849" t="str">
            <v>6210406013</v>
          </cell>
          <cell r="M849" t="str">
            <v>9100000017</v>
          </cell>
        </row>
        <row r="850">
          <cell r="A850" t="str">
            <v>T008</v>
          </cell>
          <cell r="B850">
            <v>3105010003</v>
          </cell>
          <cell r="C850" t="str">
            <v>ADHERENTE</v>
          </cell>
          <cell r="D850" t="str">
            <v>E1</v>
          </cell>
          <cell r="E850">
            <v>379</v>
          </cell>
          <cell r="F850">
            <v>2</v>
          </cell>
          <cell r="G850">
            <v>0.125</v>
          </cell>
          <cell r="H850">
            <v>-11.7</v>
          </cell>
          <cell r="I850">
            <v>-1.4624999999999999</v>
          </cell>
          <cell r="J850">
            <v>19991029</v>
          </cell>
          <cell r="K850" t="str">
            <v>5110201009</v>
          </cell>
          <cell r="L850" t="str">
            <v>6210406013</v>
          </cell>
          <cell r="M850" t="str">
            <v>9100000017</v>
          </cell>
        </row>
        <row r="851">
          <cell r="A851" t="str">
            <v>T008</v>
          </cell>
          <cell r="B851">
            <v>3105010003</v>
          </cell>
          <cell r="C851" t="str">
            <v>ADHERENTE</v>
          </cell>
          <cell r="D851" t="str">
            <v>E1</v>
          </cell>
          <cell r="E851">
            <v>380</v>
          </cell>
          <cell r="F851">
            <v>2</v>
          </cell>
          <cell r="G851">
            <v>0.125</v>
          </cell>
          <cell r="H851">
            <v>-24</v>
          </cell>
          <cell r="I851">
            <v>-3</v>
          </cell>
          <cell r="J851">
            <v>19991029</v>
          </cell>
          <cell r="K851" t="str">
            <v>5110201009</v>
          </cell>
          <cell r="L851" t="str">
            <v>6210406013</v>
          </cell>
          <cell r="M851" t="str">
            <v>9100000017</v>
          </cell>
        </row>
        <row r="852">
          <cell r="A852" t="str">
            <v>T008</v>
          </cell>
          <cell r="B852">
            <v>3105010003</v>
          </cell>
          <cell r="C852" t="str">
            <v>ADHERENTE</v>
          </cell>
          <cell r="D852" t="str">
            <v>E1</v>
          </cell>
          <cell r="E852">
            <v>381</v>
          </cell>
          <cell r="F852">
            <v>2</v>
          </cell>
          <cell r="G852">
            <v>0.125</v>
          </cell>
          <cell r="H852">
            <v>-10</v>
          </cell>
          <cell r="I852">
            <v>-1.25</v>
          </cell>
          <cell r="J852">
            <v>19991029</v>
          </cell>
          <cell r="K852" t="str">
            <v>5110201009</v>
          </cell>
          <cell r="L852" t="str">
            <v>6210406013</v>
          </cell>
          <cell r="M852" t="str">
            <v>9100000017</v>
          </cell>
        </row>
        <row r="853">
          <cell r="A853" t="str">
            <v>T008</v>
          </cell>
          <cell r="B853">
            <v>3105010003</v>
          </cell>
          <cell r="C853" t="str">
            <v>ADHERENTE</v>
          </cell>
          <cell r="D853" t="str">
            <v>E1</v>
          </cell>
          <cell r="E853">
            <v>382</v>
          </cell>
          <cell r="F853">
            <v>2</v>
          </cell>
          <cell r="G853">
            <v>0.125</v>
          </cell>
          <cell r="H853">
            <v>-10.5</v>
          </cell>
          <cell r="I853">
            <v>-1.3125</v>
          </cell>
          <cell r="J853">
            <v>19991029</v>
          </cell>
          <cell r="K853" t="str">
            <v>5110201009</v>
          </cell>
          <cell r="L853" t="str">
            <v>6210406013</v>
          </cell>
          <cell r="M853" t="str">
            <v>9100000017</v>
          </cell>
        </row>
        <row r="854">
          <cell r="A854" t="str">
            <v>T008</v>
          </cell>
          <cell r="B854">
            <v>3105010003</v>
          </cell>
          <cell r="C854" t="str">
            <v>ADHERENTE</v>
          </cell>
          <cell r="D854" t="str">
            <v>E1</v>
          </cell>
          <cell r="E854">
            <v>383</v>
          </cell>
          <cell r="F854">
            <v>2</v>
          </cell>
          <cell r="G854">
            <v>0.125</v>
          </cell>
          <cell r="H854">
            <v>-10.5</v>
          </cell>
          <cell r="I854">
            <v>-1.3125</v>
          </cell>
          <cell r="J854">
            <v>19991029</v>
          </cell>
          <cell r="K854" t="str">
            <v>5110201009</v>
          </cell>
          <cell r="L854" t="str">
            <v>6210406013</v>
          </cell>
          <cell r="M854" t="str">
            <v>9100000017</v>
          </cell>
        </row>
        <row r="855">
          <cell r="A855" t="str">
            <v>T008</v>
          </cell>
          <cell r="B855">
            <v>3105010003</v>
          </cell>
          <cell r="C855" t="str">
            <v>ADHERENTE</v>
          </cell>
          <cell r="D855" t="str">
            <v>E1</v>
          </cell>
          <cell r="E855">
            <v>384</v>
          </cell>
          <cell r="F855">
            <v>2</v>
          </cell>
          <cell r="G855">
            <v>0.125</v>
          </cell>
          <cell r="H855">
            <v>-10.3</v>
          </cell>
          <cell r="I855">
            <v>-1.2875000000000001</v>
          </cell>
          <cell r="J855">
            <v>19991029</v>
          </cell>
          <cell r="K855" t="str">
            <v>5110201009</v>
          </cell>
          <cell r="L855" t="str">
            <v>6210406013</v>
          </cell>
          <cell r="M855" t="str">
            <v>9100000017</v>
          </cell>
        </row>
        <row r="856">
          <cell r="A856" t="str">
            <v>T008</v>
          </cell>
          <cell r="B856">
            <v>3105010003</v>
          </cell>
          <cell r="C856" t="str">
            <v>ADHERENTE</v>
          </cell>
          <cell r="D856" t="str">
            <v>E1</v>
          </cell>
          <cell r="E856">
            <v>385</v>
          </cell>
          <cell r="F856">
            <v>2</v>
          </cell>
          <cell r="G856">
            <v>0.125</v>
          </cell>
          <cell r="H856">
            <v>-30</v>
          </cell>
          <cell r="I856">
            <v>-3.75</v>
          </cell>
          <cell r="J856">
            <v>19991031</v>
          </cell>
          <cell r="K856" t="str">
            <v>5110201009</v>
          </cell>
          <cell r="L856" t="str">
            <v>6210406013</v>
          </cell>
          <cell r="M856" t="str">
            <v>9100000017</v>
          </cell>
        </row>
        <row r="857">
          <cell r="A857" t="str">
            <v>T008</v>
          </cell>
          <cell r="B857">
            <v>3105010003</v>
          </cell>
          <cell r="C857" t="str">
            <v>ADHERENTE</v>
          </cell>
          <cell r="D857" t="str">
            <v>E1</v>
          </cell>
          <cell r="E857">
            <v>386</v>
          </cell>
          <cell r="F857">
            <v>2</v>
          </cell>
          <cell r="G857">
            <v>0.125</v>
          </cell>
          <cell r="H857">
            <v>-32.4</v>
          </cell>
          <cell r="I857">
            <v>-4.05</v>
          </cell>
          <cell r="J857">
            <v>19991031</v>
          </cell>
          <cell r="K857" t="str">
            <v>5110201009</v>
          </cell>
          <cell r="L857" t="str">
            <v>6210406013</v>
          </cell>
          <cell r="M857" t="str">
            <v>9100000017</v>
          </cell>
        </row>
        <row r="858">
          <cell r="A858" t="str">
            <v>T008</v>
          </cell>
          <cell r="B858">
            <v>3105010003</v>
          </cell>
          <cell r="C858" t="str">
            <v>ADHERENTE</v>
          </cell>
          <cell r="D858" t="str">
            <v>E1</v>
          </cell>
          <cell r="E858">
            <v>387</v>
          </cell>
          <cell r="F858">
            <v>2</v>
          </cell>
          <cell r="G858">
            <v>0.125</v>
          </cell>
          <cell r="H858">
            <v>-9</v>
          </cell>
          <cell r="I858">
            <v>-1.125</v>
          </cell>
          <cell r="J858">
            <v>19991031</v>
          </cell>
          <cell r="K858" t="str">
            <v>5110201009</v>
          </cell>
          <cell r="L858" t="str">
            <v>6210406013</v>
          </cell>
          <cell r="M858" t="str">
            <v>9100000017</v>
          </cell>
        </row>
        <row r="859">
          <cell r="A859" t="str">
            <v>T008</v>
          </cell>
          <cell r="B859">
            <v>3105010003</v>
          </cell>
          <cell r="C859" t="str">
            <v>ADHERENTE</v>
          </cell>
          <cell r="D859" t="str">
            <v>E1</v>
          </cell>
          <cell r="E859">
            <v>388</v>
          </cell>
          <cell r="F859">
            <v>2</v>
          </cell>
          <cell r="G859">
            <v>0.125</v>
          </cell>
          <cell r="H859">
            <v>-20.399999999999999</v>
          </cell>
          <cell r="I859">
            <v>-2.5499999999999998</v>
          </cell>
          <cell r="J859">
            <v>19991031</v>
          </cell>
          <cell r="K859" t="str">
            <v>5110201009</v>
          </cell>
          <cell r="L859" t="str">
            <v>6210406013</v>
          </cell>
          <cell r="M859" t="str">
            <v>9100000017</v>
          </cell>
        </row>
        <row r="860">
          <cell r="A860" t="str">
            <v>T008</v>
          </cell>
          <cell r="B860">
            <v>3105010003</v>
          </cell>
          <cell r="C860" t="str">
            <v>ADHERENTE</v>
          </cell>
          <cell r="D860" t="str">
            <v>E1</v>
          </cell>
          <cell r="E860">
            <v>389</v>
          </cell>
          <cell r="F860">
            <v>2</v>
          </cell>
          <cell r="G860">
            <v>0.125</v>
          </cell>
          <cell r="H860">
            <v>-24</v>
          </cell>
          <cell r="I860">
            <v>-3</v>
          </cell>
          <cell r="J860">
            <v>19991031</v>
          </cell>
          <cell r="K860" t="str">
            <v>5110201009</v>
          </cell>
          <cell r="L860" t="str">
            <v>6210406013</v>
          </cell>
          <cell r="M860" t="str">
            <v>9100000017</v>
          </cell>
        </row>
        <row r="861">
          <cell r="A861" t="str">
            <v>T008</v>
          </cell>
          <cell r="B861">
            <v>3105010003</v>
          </cell>
          <cell r="C861" t="str">
            <v>ADHERENTE</v>
          </cell>
          <cell r="D861" t="str">
            <v>E1</v>
          </cell>
          <cell r="E861">
            <v>390</v>
          </cell>
          <cell r="F861">
            <v>2</v>
          </cell>
          <cell r="G861">
            <v>0.125</v>
          </cell>
          <cell r="H861">
            <v>-20.399999999999999</v>
          </cell>
          <cell r="I861">
            <v>-2.5499999999999998</v>
          </cell>
          <cell r="J861">
            <v>19991031</v>
          </cell>
          <cell r="K861" t="str">
            <v>5110201009</v>
          </cell>
          <cell r="L861" t="str">
            <v>6210406013</v>
          </cell>
          <cell r="M861" t="str">
            <v>9100000017</v>
          </cell>
        </row>
        <row r="862">
          <cell r="A862" t="str">
            <v>T008</v>
          </cell>
          <cell r="B862">
            <v>3105010003</v>
          </cell>
          <cell r="C862" t="str">
            <v>ADHERENTE</v>
          </cell>
          <cell r="D862" t="str">
            <v>E1</v>
          </cell>
          <cell r="E862">
            <v>391</v>
          </cell>
          <cell r="F862">
            <v>2</v>
          </cell>
          <cell r="G862">
            <v>0.125</v>
          </cell>
          <cell r="H862">
            <v>-24.6</v>
          </cell>
          <cell r="I862">
            <v>-3.0750000000000002</v>
          </cell>
          <cell r="J862">
            <v>19991031</v>
          </cell>
          <cell r="K862" t="str">
            <v>5110201009</v>
          </cell>
          <cell r="L862" t="str">
            <v>6210406013</v>
          </cell>
          <cell r="M862" t="str">
            <v>9100000017</v>
          </cell>
        </row>
        <row r="863">
          <cell r="A863" t="str">
            <v>T008</v>
          </cell>
          <cell r="B863">
            <v>3105010003</v>
          </cell>
          <cell r="C863" t="str">
            <v>ADHERENTE</v>
          </cell>
          <cell r="D863" t="str">
            <v>E1</v>
          </cell>
          <cell r="E863">
            <v>392</v>
          </cell>
          <cell r="F863">
            <v>2</v>
          </cell>
          <cell r="G863">
            <v>0.125</v>
          </cell>
          <cell r="H863">
            <v>-21</v>
          </cell>
          <cell r="I863">
            <v>-2.625</v>
          </cell>
          <cell r="J863">
            <v>19991031</v>
          </cell>
          <cell r="K863" t="str">
            <v>5110201009</v>
          </cell>
          <cell r="L863" t="str">
            <v>6210406013</v>
          </cell>
          <cell r="M863" t="str">
            <v>9100000017</v>
          </cell>
        </row>
        <row r="864">
          <cell r="A864" t="str">
            <v>T008</v>
          </cell>
          <cell r="B864">
            <v>3105010003</v>
          </cell>
          <cell r="C864" t="str">
            <v>ADHERENTE</v>
          </cell>
          <cell r="D864" t="str">
            <v>E1</v>
          </cell>
          <cell r="E864">
            <v>393</v>
          </cell>
          <cell r="F864">
            <v>2</v>
          </cell>
          <cell r="G864">
            <v>0.125</v>
          </cell>
          <cell r="H864">
            <v>-12</v>
          </cell>
          <cell r="I864">
            <v>-1.5</v>
          </cell>
          <cell r="J864">
            <v>19991031</v>
          </cell>
          <cell r="K864" t="str">
            <v>5110201009</v>
          </cell>
          <cell r="L864" t="str">
            <v>6210406013</v>
          </cell>
          <cell r="M864" t="str">
            <v>9100000017</v>
          </cell>
        </row>
        <row r="865">
          <cell r="A865" t="str">
            <v>T008</v>
          </cell>
          <cell r="B865">
            <v>3105010003</v>
          </cell>
          <cell r="C865" t="str">
            <v>ADHERENTE</v>
          </cell>
          <cell r="D865" t="str">
            <v>E1</v>
          </cell>
          <cell r="E865">
            <v>394</v>
          </cell>
          <cell r="F865">
            <v>2</v>
          </cell>
          <cell r="G865">
            <v>0.125</v>
          </cell>
          <cell r="H865">
            <v>-22.2</v>
          </cell>
          <cell r="I865">
            <v>-2.7749999999999999</v>
          </cell>
          <cell r="J865">
            <v>19991031</v>
          </cell>
          <cell r="K865" t="str">
            <v>5110201009</v>
          </cell>
          <cell r="L865" t="str">
            <v>6210406013</v>
          </cell>
          <cell r="M865" t="str">
            <v>9100000017</v>
          </cell>
        </row>
        <row r="866">
          <cell r="A866" t="str">
            <v>T008</v>
          </cell>
          <cell r="B866">
            <v>3105010003</v>
          </cell>
          <cell r="C866" t="str">
            <v>ADHERENTE</v>
          </cell>
          <cell r="D866" t="str">
            <v>E1</v>
          </cell>
          <cell r="E866">
            <v>395</v>
          </cell>
          <cell r="F866">
            <v>2</v>
          </cell>
          <cell r="G866">
            <v>0.125</v>
          </cell>
          <cell r="H866">
            <v>-33.6</v>
          </cell>
          <cell r="I866">
            <v>-4.2</v>
          </cell>
          <cell r="J866">
            <v>19991031</v>
          </cell>
          <cell r="K866" t="str">
            <v>5110201009</v>
          </cell>
          <cell r="L866" t="str">
            <v>6210406013</v>
          </cell>
          <cell r="M866" t="str">
            <v>9100000017</v>
          </cell>
        </row>
        <row r="867">
          <cell r="A867" t="str">
            <v>T008</v>
          </cell>
          <cell r="B867">
            <v>3105010003</v>
          </cell>
          <cell r="C867" t="str">
            <v>ADHERENTE</v>
          </cell>
          <cell r="D867" t="str">
            <v>E1</v>
          </cell>
          <cell r="E867">
            <v>396</v>
          </cell>
          <cell r="F867">
            <v>2</v>
          </cell>
          <cell r="G867">
            <v>0.125</v>
          </cell>
          <cell r="H867">
            <v>-22.2</v>
          </cell>
          <cell r="I867">
            <v>-2.7749999999999999</v>
          </cell>
          <cell r="J867">
            <v>19991031</v>
          </cell>
          <cell r="K867" t="str">
            <v>5110201009</v>
          </cell>
          <cell r="L867" t="str">
            <v>6210406013</v>
          </cell>
          <cell r="M867" t="str">
            <v>9100000017</v>
          </cell>
        </row>
        <row r="868">
          <cell r="A868" t="str">
            <v>T008</v>
          </cell>
          <cell r="B868">
            <v>3105010003</v>
          </cell>
          <cell r="C868" t="str">
            <v>ADHERENTE</v>
          </cell>
          <cell r="D868" t="str">
            <v>E1</v>
          </cell>
          <cell r="E868">
            <v>397</v>
          </cell>
          <cell r="F868">
            <v>2</v>
          </cell>
          <cell r="G868">
            <v>0.125</v>
          </cell>
          <cell r="H868">
            <v>-7.8</v>
          </cell>
          <cell r="I868">
            <v>-0.97499999999999998</v>
          </cell>
          <cell r="J868">
            <v>19991031</v>
          </cell>
          <cell r="K868" t="str">
            <v>5110201009</v>
          </cell>
          <cell r="L868" t="str">
            <v>6210406013</v>
          </cell>
          <cell r="M868" t="str">
            <v>9100000017</v>
          </cell>
        </row>
        <row r="869">
          <cell r="A869" t="str">
            <v>T008</v>
          </cell>
          <cell r="B869">
            <v>3105010003</v>
          </cell>
          <cell r="C869" t="str">
            <v>ADHERENTE</v>
          </cell>
          <cell r="D869" t="str">
            <v>E1</v>
          </cell>
          <cell r="E869">
            <v>398</v>
          </cell>
          <cell r="F869">
            <v>2</v>
          </cell>
          <cell r="G869">
            <v>0.125</v>
          </cell>
          <cell r="H869">
            <v>-50</v>
          </cell>
          <cell r="I869">
            <v>-6.25</v>
          </cell>
          <cell r="J869">
            <v>19991031</v>
          </cell>
          <cell r="K869" t="str">
            <v>5110201009</v>
          </cell>
          <cell r="L869" t="str">
            <v>6210406013</v>
          </cell>
          <cell r="M869" t="str">
            <v>9100000017</v>
          </cell>
        </row>
        <row r="870">
          <cell r="A870" t="str">
            <v>T008</v>
          </cell>
          <cell r="B870">
            <v>3105010003</v>
          </cell>
          <cell r="C870" t="str">
            <v>ADHERENTE</v>
          </cell>
          <cell r="D870" t="str">
            <v>E1</v>
          </cell>
          <cell r="E870">
            <v>399</v>
          </cell>
          <cell r="F870">
            <v>2</v>
          </cell>
          <cell r="G870">
            <v>0.125</v>
          </cell>
          <cell r="H870">
            <v>-32.5</v>
          </cell>
          <cell r="I870">
            <v>-4.0625</v>
          </cell>
          <cell r="J870">
            <v>19991031</v>
          </cell>
          <cell r="K870" t="str">
            <v>5110201009</v>
          </cell>
          <cell r="L870" t="str">
            <v>6210406013</v>
          </cell>
          <cell r="M870" t="str">
            <v>9100000017</v>
          </cell>
        </row>
        <row r="871">
          <cell r="A871" t="str">
            <v>T008</v>
          </cell>
          <cell r="B871">
            <v>3105010003</v>
          </cell>
          <cell r="C871" t="str">
            <v>ADHERENTE</v>
          </cell>
          <cell r="D871" t="str">
            <v>E1</v>
          </cell>
          <cell r="E871">
            <v>400</v>
          </cell>
          <cell r="F871">
            <v>2</v>
          </cell>
          <cell r="G871">
            <v>0.125</v>
          </cell>
          <cell r="H871">
            <v>-35.1</v>
          </cell>
          <cell r="I871">
            <v>-4.3875000000000002</v>
          </cell>
          <cell r="J871">
            <v>19991031</v>
          </cell>
          <cell r="K871" t="str">
            <v>5110201009</v>
          </cell>
          <cell r="L871" t="str">
            <v>6210406013</v>
          </cell>
          <cell r="M871" t="str">
            <v>9100000017</v>
          </cell>
        </row>
        <row r="872">
          <cell r="A872" t="str">
            <v>T008</v>
          </cell>
          <cell r="B872">
            <v>3105010003</v>
          </cell>
          <cell r="C872" t="str">
            <v>ADHERENTE</v>
          </cell>
          <cell r="D872" t="str">
            <v>E1</v>
          </cell>
          <cell r="E872">
            <v>401</v>
          </cell>
          <cell r="F872">
            <v>2</v>
          </cell>
          <cell r="G872">
            <v>0.125</v>
          </cell>
          <cell r="H872">
            <v>-9.4</v>
          </cell>
          <cell r="I872">
            <v>-1.175</v>
          </cell>
          <cell r="J872">
            <v>19991031</v>
          </cell>
          <cell r="K872" t="str">
            <v>5110201009</v>
          </cell>
          <cell r="L872" t="str">
            <v>6210406013</v>
          </cell>
          <cell r="M872" t="str">
            <v>9100000017</v>
          </cell>
        </row>
        <row r="873">
          <cell r="A873" t="str">
            <v>P012</v>
          </cell>
          <cell r="B873">
            <v>3105010011</v>
          </cell>
          <cell r="C873" t="str">
            <v>GLIFOWET</v>
          </cell>
          <cell r="D873" t="str">
            <v>N1</v>
          </cell>
          <cell r="E873">
            <v>302</v>
          </cell>
          <cell r="F873">
            <v>2</v>
          </cell>
          <cell r="G873">
            <v>4.0609999999999999</v>
          </cell>
          <cell r="H873">
            <v>-7</v>
          </cell>
          <cell r="I873">
            <v>-28.427</v>
          </cell>
          <cell r="J873">
            <v>19991026</v>
          </cell>
          <cell r="K873" t="str">
            <v>5110201009</v>
          </cell>
          <cell r="L873" t="str">
            <v>6210406013</v>
          </cell>
          <cell r="M873" t="str">
            <v>9100000017</v>
          </cell>
        </row>
        <row r="874">
          <cell r="A874" t="str">
            <v>P012</v>
          </cell>
          <cell r="B874">
            <v>3105010011</v>
          </cell>
          <cell r="C874" t="str">
            <v>GLIFOWET</v>
          </cell>
          <cell r="D874" t="str">
            <v>N1</v>
          </cell>
          <cell r="E874">
            <v>303</v>
          </cell>
          <cell r="F874">
            <v>2</v>
          </cell>
          <cell r="G874">
            <v>4.0609999999999999</v>
          </cell>
          <cell r="H874">
            <v>-2</v>
          </cell>
          <cell r="I874">
            <v>-8.1219999999999999</v>
          </cell>
          <cell r="J874">
            <v>19991026</v>
          </cell>
          <cell r="K874" t="str">
            <v>5110201009</v>
          </cell>
          <cell r="L874" t="str">
            <v>6210406013</v>
          </cell>
          <cell r="M874" t="str">
            <v>9100000017</v>
          </cell>
        </row>
        <row r="875">
          <cell r="A875" t="str">
            <v>P012</v>
          </cell>
          <cell r="B875">
            <v>3105010011</v>
          </cell>
          <cell r="C875" t="str">
            <v>GLIFOWET</v>
          </cell>
          <cell r="D875" t="str">
            <v>N1</v>
          </cell>
          <cell r="E875">
            <v>304</v>
          </cell>
          <cell r="F875">
            <v>2</v>
          </cell>
          <cell r="G875">
            <v>4.0609999999999999</v>
          </cell>
          <cell r="H875">
            <v>-8</v>
          </cell>
          <cell r="I875">
            <v>-32.488</v>
          </cell>
          <cell r="J875">
            <v>19991026</v>
          </cell>
          <cell r="K875" t="str">
            <v>5110201009</v>
          </cell>
          <cell r="L875" t="str">
            <v>6210406013</v>
          </cell>
          <cell r="M875" t="str">
            <v>9100000017</v>
          </cell>
        </row>
        <row r="876">
          <cell r="A876" t="str">
            <v>P012</v>
          </cell>
          <cell r="B876">
            <v>3105010011</v>
          </cell>
          <cell r="C876" t="str">
            <v>GLIFOWET</v>
          </cell>
          <cell r="D876" t="str">
            <v>N1</v>
          </cell>
          <cell r="E876">
            <v>305</v>
          </cell>
          <cell r="F876">
            <v>2</v>
          </cell>
          <cell r="G876">
            <v>4.0609999999999999</v>
          </cell>
          <cell r="H876">
            <v>-1.5</v>
          </cell>
          <cell r="I876">
            <v>-6.0914999999999999</v>
          </cell>
          <cell r="J876">
            <v>19991026</v>
          </cell>
          <cell r="K876" t="str">
            <v>5110201009</v>
          </cell>
          <cell r="L876" t="str">
            <v>6210406013</v>
          </cell>
          <cell r="M876" t="str">
            <v>9100000017</v>
          </cell>
        </row>
        <row r="877">
          <cell r="A877" t="str">
            <v>TE02</v>
          </cell>
          <cell r="B877">
            <v>3105010013</v>
          </cell>
          <cell r="C877" t="str">
            <v>SANDOWET</v>
          </cell>
          <cell r="D877" t="str">
            <v>61</v>
          </cell>
          <cell r="E877">
            <v>627</v>
          </cell>
          <cell r="F877">
            <v>1</v>
          </cell>
          <cell r="G877">
            <v>2.5299999999999998</v>
          </cell>
          <cell r="H877">
            <v>-2</v>
          </cell>
          <cell r="I877">
            <v>-5.0599999999999996</v>
          </cell>
          <cell r="J877">
            <v>19991031</v>
          </cell>
          <cell r="K877" t="str">
            <v>1140301007</v>
          </cell>
          <cell r="L877" t="str">
            <v>6210406001</v>
          </cell>
        </row>
        <row r="878">
          <cell r="A878" t="str">
            <v>TG01</v>
          </cell>
          <cell r="B878">
            <v>3105010013</v>
          </cell>
          <cell r="C878" t="str">
            <v>SANDOWET</v>
          </cell>
          <cell r="D878" t="str">
            <v>61</v>
          </cell>
          <cell r="E878">
            <v>630</v>
          </cell>
          <cell r="F878">
            <v>2</v>
          </cell>
          <cell r="G878">
            <v>2.5299999999999998</v>
          </cell>
          <cell r="H878">
            <v>-2</v>
          </cell>
          <cell r="I878">
            <v>-5.0599999999999996</v>
          </cell>
          <cell r="J878">
            <v>19991031</v>
          </cell>
          <cell r="K878" t="str">
            <v>1140301007</v>
          </cell>
          <cell r="L878" t="str">
            <v>6210406001</v>
          </cell>
        </row>
        <row r="879">
          <cell r="A879" t="str">
            <v>P023</v>
          </cell>
          <cell r="B879">
            <v>3105010013</v>
          </cell>
          <cell r="C879" t="str">
            <v>SANDOWET</v>
          </cell>
          <cell r="D879" t="str">
            <v>B1</v>
          </cell>
          <cell r="E879">
            <v>265</v>
          </cell>
          <cell r="F879">
            <v>3</v>
          </cell>
          <cell r="G879">
            <v>2.5299999999999998</v>
          </cell>
          <cell r="H879">
            <v>-18.5</v>
          </cell>
          <cell r="I879">
            <v>-46.805</v>
          </cell>
          <cell r="J879">
            <v>19991030</v>
          </cell>
          <cell r="K879" t="str">
            <v>1140306007</v>
          </cell>
          <cell r="L879" t="str">
            <v>6210406006</v>
          </cell>
          <cell r="M879" t="str">
            <v>9100000008</v>
          </cell>
        </row>
        <row r="880">
          <cell r="A880" t="str">
            <v>P023</v>
          </cell>
          <cell r="B880">
            <v>3105010013</v>
          </cell>
          <cell r="C880" t="str">
            <v>SANDOWET</v>
          </cell>
          <cell r="D880" t="str">
            <v>B1</v>
          </cell>
          <cell r="E880">
            <v>266</v>
          </cell>
          <cell r="F880">
            <v>2</v>
          </cell>
          <cell r="G880">
            <v>2.5299999999999998</v>
          </cell>
          <cell r="H880">
            <v>-8.5</v>
          </cell>
          <cell r="I880">
            <v>-21.504999999999999</v>
          </cell>
          <cell r="J880">
            <v>19991030</v>
          </cell>
          <cell r="K880" t="str">
            <v>1140306007</v>
          </cell>
          <cell r="L880" t="str">
            <v>6210406006</v>
          </cell>
          <cell r="M880" t="str">
            <v>9100000008</v>
          </cell>
        </row>
        <row r="881">
          <cell r="A881" t="str">
            <v>P014</v>
          </cell>
          <cell r="B881">
            <v>3105010017</v>
          </cell>
          <cell r="C881" t="str">
            <v>LEROWET</v>
          </cell>
          <cell r="D881" t="str">
            <v>S1</v>
          </cell>
          <cell r="E881">
            <v>304</v>
          </cell>
          <cell r="F881">
            <v>1</v>
          </cell>
          <cell r="G881">
            <v>1.66</v>
          </cell>
          <cell r="H881">
            <v>-35</v>
          </cell>
          <cell r="I881">
            <v>-58.099999999999994</v>
          </cell>
          <cell r="J881">
            <v>19991031</v>
          </cell>
          <cell r="K881" t="str">
            <v>1140305007</v>
          </cell>
          <cell r="L881" t="str">
            <v>6210406005</v>
          </cell>
          <cell r="M881" t="str">
            <v>9100000005</v>
          </cell>
        </row>
        <row r="882">
          <cell r="A882" t="str">
            <v>MD01</v>
          </cell>
          <cell r="B882">
            <v>3105010020</v>
          </cell>
          <cell r="C882" t="str">
            <v>RISO SPRAY</v>
          </cell>
          <cell r="D882" t="str">
            <v>63</v>
          </cell>
          <cell r="E882">
            <v>620</v>
          </cell>
          <cell r="F882">
            <v>4</v>
          </cell>
          <cell r="G882">
            <v>2.25</v>
          </cell>
          <cell r="H882">
            <v>-24</v>
          </cell>
          <cell r="I882">
            <v>-54</v>
          </cell>
          <cell r="J882">
            <v>19991031</v>
          </cell>
          <cell r="K882" t="str">
            <v>1140303007</v>
          </cell>
          <cell r="L882" t="str">
            <v>6210406003</v>
          </cell>
        </row>
        <row r="883">
          <cell r="A883" t="str">
            <v>MD03</v>
          </cell>
          <cell r="B883">
            <v>3105010020</v>
          </cell>
          <cell r="C883" t="str">
            <v>RISO SPRAY</v>
          </cell>
          <cell r="D883" t="str">
            <v>63</v>
          </cell>
          <cell r="E883">
            <v>619</v>
          </cell>
          <cell r="F883">
            <v>6</v>
          </cell>
          <cell r="G883">
            <v>2.25</v>
          </cell>
          <cell r="H883">
            <v>-41</v>
          </cell>
          <cell r="I883">
            <v>-92.25</v>
          </cell>
          <cell r="J883">
            <v>19991031</v>
          </cell>
          <cell r="K883" t="str">
            <v>1140303007</v>
          </cell>
          <cell r="L883" t="str">
            <v>6210406003</v>
          </cell>
        </row>
        <row r="884">
          <cell r="A884" t="str">
            <v>EA01</v>
          </cell>
          <cell r="B884">
            <v>3105010020</v>
          </cell>
          <cell r="C884" t="str">
            <v>RISO SPRAY</v>
          </cell>
          <cell r="D884" t="str">
            <v>66</v>
          </cell>
          <cell r="E884">
            <v>864</v>
          </cell>
          <cell r="F884">
            <v>1</v>
          </cell>
          <cell r="G884">
            <v>2.2810000000000001</v>
          </cell>
          <cell r="H884">
            <v>-8.6999999999999993</v>
          </cell>
          <cell r="I884">
            <v>-19.8447</v>
          </cell>
          <cell r="J884">
            <v>19991031</v>
          </cell>
          <cell r="K884" t="str">
            <v>1140306007</v>
          </cell>
          <cell r="L884" t="str">
            <v>6210406006</v>
          </cell>
        </row>
        <row r="885">
          <cell r="A885" t="str">
            <v>TL06</v>
          </cell>
          <cell r="B885">
            <v>3105010028</v>
          </cell>
          <cell r="C885" t="str">
            <v>GAMAWET</v>
          </cell>
          <cell r="D885" t="str">
            <v>63</v>
          </cell>
          <cell r="E885">
            <v>621</v>
          </cell>
          <cell r="F885">
            <v>5</v>
          </cell>
          <cell r="G885">
            <v>1.7</v>
          </cell>
          <cell r="H885">
            <v>-13</v>
          </cell>
          <cell r="I885">
            <v>-22.099999999999998</v>
          </cell>
          <cell r="J885">
            <v>19991031</v>
          </cell>
          <cell r="K885" t="str">
            <v>1140303007</v>
          </cell>
          <cell r="L885" t="str">
            <v>6210406003</v>
          </cell>
        </row>
        <row r="886">
          <cell r="A886" t="str">
            <v>MF28</v>
          </cell>
          <cell r="B886">
            <v>3105010028</v>
          </cell>
          <cell r="C886" t="str">
            <v>GAMAWET</v>
          </cell>
          <cell r="D886" t="str">
            <v>65</v>
          </cell>
          <cell r="E886">
            <v>934</v>
          </cell>
          <cell r="F886">
            <v>6</v>
          </cell>
          <cell r="G886">
            <v>1.7</v>
          </cell>
          <cell r="H886">
            <v>-15</v>
          </cell>
          <cell r="I886">
            <v>-25.5</v>
          </cell>
          <cell r="J886">
            <v>19991031</v>
          </cell>
          <cell r="K886" t="str">
            <v>1140305007</v>
          </cell>
          <cell r="L886" t="str">
            <v>6210406005</v>
          </cell>
        </row>
        <row r="887">
          <cell r="A887" t="str">
            <v>TL04</v>
          </cell>
          <cell r="B887">
            <v>3105010028</v>
          </cell>
          <cell r="C887" t="str">
            <v>GAMAWET</v>
          </cell>
          <cell r="D887" t="str">
            <v>65</v>
          </cell>
          <cell r="E887">
            <v>899</v>
          </cell>
          <cell r="F887">
            <v>7</v>
          </cell>
          <cell r="G887">
            <v>1.7</v>
          </cell>
          <cell r="H887">
            <v>-17</v>
          </cell>
          <cell r="I887">
            <v>-28.9</v>
          </cell>
          <cell r="J887">
            <v>19991031</v>
          </cell>
          <cell r="K887" t="str">
            <v>1140305007</v>
          </cell>
          <cell r="L887" t="str">
            <v>6210406005</v>
          </cell>
        </row>
        <row r="888">
          <cell r="A888" t="str">
            <v>TO03</v>
          </cell>
          <cell r="B888">
            <v>3105010028</v>
          </cell>
          <cell r="C888" t="str">
            <v>GAMAWET</v>
          </cell>
          <cell r="D888" t="str">
            <v>S1</v>
          </cell>
          <cell r="E888">
            <v>330</v>
          </cell>
          <cell r="F888">
            <v>3</v>
          </cell>
          <cell r="G888">
            <v>1.7</v>
          </cell>
          <cell r="H888">
            <v>-180</v>
          </cell>
          <cell r="I888">
            <v>-306</v>
          </cell>
          <cell r="J888">
            <v>19991031</v>
          </cell>
          <cell r="K888" t="str">
            <v>1140305007</v>
          </cell>
          <cell r="L888" t="str">
            <v>6210406005</v>
          </cell>
          <cell r="M888" t="str">
            <v>9100000005</v>
          </cell>
        </row>
        <row r="889">
          <cell r="A889" t="str">
            <v>TO03</v>
          </cell>
          <cell r="B889">
            <v>3105010028</v>
          </cell>
          <cell r="C889" t="str">
            <v>GAMAWET</v>
          </cell>
          <cell r="D889" t="str">
            <v>S1</v>
          </cell>
          <cell r="E889">
            <v>331</v>
          </cell>
          <cell r="F889">
            <v>1</v>
          </cell>
          <cell r="G889">
            <v>1.7</v>
          </cell>
          <cell r="H889">
            <v>-55</v>
          </cell>
          <cell r="I889">
            <v>-93.5</v>
          </cell>
          <cell r="J889">
            <v>19991031</v>
          </cell>
          <cell r="K889" t="str">
            <v>1140305007</v>
          </cell>
          <cell r="L889" t="str">
            <v>6210406005</v>
          </cell>
          <cell r="M889" t="str">
            <v>9100000005</v>
          </cell>
        </row>
        <row r="890">
          <cell r="A890" t="str">
            <v>TO03</v>
          </cell>
          <cell r="B890">
            <v>3105010028</v>
          </cell>
          <cell r="C890" t="str">
            <v>GAMAWET</v>
          </cell>
          <cell r="D890" t="str">
            <v>S1</v>
          </cell>
          <cell r="E890">
            <v>332</v>
          </cell>
          <cell r="F890">
            <v>2</v>
          </cell>
          <cell r="G890">
            <v>1.7</v>
          </cell>
          <cell r="H890">
            <v>-10</v>
          </cell>
          <cell r="I890">
            <v>-17</v>
          </cell>
          <cell r="J890">
            <v>19991031</v>
          </cell>
          <cell r="K890" t="str">
            <v>1140305007</v>
          </cell>
          <cell r="L890" t="str">
            <v>6210406005</v>
          </cell>
          <cell r="M890" t="str">
            <v>9100000005</v>
          </cell>
        </row>
        <row r="891">
          <cell r="A891" t="str">
            <v>TL04</v>
          </cell>
          <cell r="B891">
            <v>3105010028</v>
          </cell>
          <cell r="C891" t="str">
            <v>GAMAWET</v>
          </cell>
          <cell r="D891" t="str">
            <v>66</v>
          </cell>
          <cell r="E891">
            <v>853</v>
          </cell>
          <cell r="F891">
            <v>4</v>
          </cell>
          <cell r="G891">
            <v>1.7</v>
          </cell>
          <cell r="H891">
            <v>-59</v>
          </cell>
          <cell r="I891">
            <v>-100.3</v>
          </cell>
          <cell r="J891">
            <v>19991031</v>
          </cell>
          <cell r="K891" t="str">
            <v>1140306007</v>
          </cell>
          <cell r="L891" t="str">
            <v>6210406006</v>
          </cell>
        </row>
        <row r="892">
          <cell r="A892" t="str">
            <v>TL05</v>
          </cell>
          <cell r="B892">
            <v>3105010028</v>
          </cell>
          <cell r="C892" t="str">
            <v>GAMAWET</v>
          </cell>
          <cell r="D892" t="str">
            <v>66</v>
          </cell>
          <cell r="E892">
            <v>850</v>
          </cell>
          <cell r="F892">
            <v>4</v>
          </cell>
          <cell r="G892">
            <v>1.7</v>
          </cell>
          <cell r="H892">
            <v>-20</v>
          </cell>
          <cell r="I892">
            <v>-34</v>
          </cell>
          <cell r="J892">
            <v>19991031</v>
          </cell>
          <cell r="K892" t="str">
            <v>1140306007</v>
          </cell>
          <cell r="L892" t="str">
            <v>6210406006</v>
          </cell>
        </row>
        <row r="893">
          <cell r="A893" t="str">
            <v>TL08</v>
          </cell>
          <cell r="B893">
            <v>3105010028</v>
          </cell>
          <cell r="C893" t="str">
            <v>GAMAWET</v>
          </cell>
          <cell r="D893" t="str">
            <v>66</v>
          </cell>
          <cell r="E893">
            <v>851</v>
          </cell>
          <cell r="F893">
            <v>4</v>
          </cell>
          <cell r="G893">
            <v>1.7</v>
          </cell>
          <cell r="H893">
            <v>-22</v>
          </cell>
          <cell r="I893">
            <v>-37.4</v>
          </cell>
          <cell r="J893">
            <v>19991031</v>
          </cell>
          <cell r="K893" t="str">
            <v>1140306007</v>
          </cell>
          <cell r="L893" t="str">
            <v>6210406006</v>
          </cell>
        </row>
        <row r="894">
          <cell r="A894" t="str">
            <v>P012</v>
          </cell>
          <cell r="B894">
            <v>3105010028</v>
          </cell>
          <cell r="C894" t="str">
            <v>GAMAWET</v>
          </cell>
          <cell r="D894" t="str">
            <v>N1</v>
          </cell>
          <cell r="E894">
            <v>332</v>
          </cell>
          <cell r="F894">
            <v>1</v>
          </cell>
          <cell r="G894">
            <v>1.7</v>
          </cell>
          <cell r="H894">
            <v>-7</v>
          </cell>
          <cell r="I894">
            <v>-11.9</v>
          </cell>
          <cell r="J894">
            <v>19991031</v>
          </cell>
          <cell r="K894" t="str">
            <v>5110201009</v>
          </cell>
          <cell r="L894" t="str">
            <v>6210406013</v>
          </cell>
          <cell r="M894" t="str">
            <v>9100000017</v>
          </cell>
        </row>
        <row r="895">
          <cell r="A895" t="str">
            <v>P023</v>
          </cell>
          <cell r="B895">
            <v>3106010026</v>
          </cell>
          <cell r="C895" t="str">
            <v>FUNG.FOLICUR</v>
          </cell>
          <cell r="D895" t="str">
            <v>B1</v>
          </cell>
          <cell r="E895">
            <v>259</v>
          </cell>
          <cell r="F895">
            <v>3</v>
          </cell>
          <cell r="G895">
            <v>26</v>
          </cell>
          <cell r="H895">
            <v>-52</v>
          </cell>
          <cell r="I895">
            <v>-1352</v>
          </cell>
          <cell r="J895">
            <v>19991030</v>
          </cell>
          <cell r="K895" t="str">
            <v>1140301005</v>
          </cell>
          <cell r="L895" t="str">
            <v>6210404001</v>
          </cell>
          <cell r="M895" t="str">
            <v>9100000001</v>
          </cell>
        </row>
        <row r="896">
          <cell r="A896" t="str">
            <v>P023</v>
          </cell>
          <cell r="B896">
            <v>3106010026</v>
          </cell>
          <cell r="C896" t="str">
            <v>FUNG.FOLICUR</v>
          </cell>
          <cell r="D896" t="str">
            <v>B1</v>
          </cell>
          <cell r="E896">
            <v>260</v>
          </cell>
          <cell r="F896">
            <v>3</v>
          </cell>
          <cell r="G896">
            <v>26</v>
          </cell>
          <cell r="H896">
            <v>-87</v>
          </cell>
          <cell r="I896">
            <v>-2262</v>
          </cell>
          <cell r="J896">
            <v>19991030</v>
          </cell>
          <cell r="K896" t="str">
            <v>1140301005</v>
          </cell>
          <cell r="L896" t="str">
            <v>6210404001</v>
          </cell>
          <cell r="M896" t="str">
            <v>9100000001</v>
          </cell>
        </row>
        <row r="897">
          <cell r="A897" t="str">
            <v>P023</v>
          </cell>
          <cell r="B897">
            <v>3106010026</v>
          </cell>
          <cell r="C897" t="str">
            <v>FUNG.FOLICUR</v>
          </cell>
          <cell r="D897" t="str">
            <v>B1</v>
          </cell>
          <cell r="E897">
            <v>261</v>
          </cell>
          <cell r="F897">
            <v>3</v>
          </cell>
          <cell r="G897">
            <v>26</v>
          </cell>
          <cell r="H897">
            <v>-37</v>
          </cell>
          <cell r="I897">
            <v>-962</v>
          </cell>
          <cell r="J897">
            <v>19991030</v>
          </cell>
          <cell r="K897" t="str">
            <v>1140301005</v>
          </cell>
          <cell r="L897" t="str">
            <v>6210404001</v>
          </cell>
          <cell r="M897" t="str">
            <v>9100000001</v>
          </cell>
        </row>
        <row r="898">
          <cell r="A898" t="str">
            <v>P023</v>
          </cell>
          <cell r="B898">
            <v>3106010026</v>
          </cell>
          <cell r="C898" t="str">
            <v>FUNG.FOLICUR</v>
          </cell>
          <cell r="D898" t="str">
            <v>B1</v>
          </cell>
          <cell r="E898">
            <v>262</v>
          </cell>
          <cell r="F898">
            <v>3</v>
          </cell>
          <cell r="G898">
            <v>26</v>
          </cell>
          <cell r="H898">
            <v>-22</v>
          </cell>
          <cell r="I898">
            <v>-572</v>
          </cell>
          <cell r="J898">
            <v>19991030</v>
          </cell>
          <cell r="K898" t="str">
            <v>1140301005</v>
          </cell>
          <cell r="L898" t="str">
            <v>6210404001</v>
          </cell>
          <cell r="M898" t="str">
            <v>9100000001</v>
          </cell>
        </row>
        <row r="899">
          <cell r="A899" t="str">
            <v>P023</v>
          </cell>
          <cell r="B899">
            <v>3106010026</v>
          </cell>
          <cell r="C899" t="str">
            <v>FUNG.FOLICUR</v>
          </cell>
          <cell r="D899" t="str">
            <v>B1</v>
          </cell>
          <cell r="E899">
            <v>263</v>
          </cell>
          <cell r="F899">
            <v>3</v>
          </cell>
          <cell r="G899">
            <v>26</v>
          </cell>
          <cell r="H899">
            <v>-3</v>
          </cell>
          <cell r="I899">
            <v>-78</v>
          </cell>
          <cell r="J899">
            <v>19991030</v>
          </cell>
          <cell r="K899" t="str">
            <v>1140301005</v>
          </cell>
          <cell r="L899" t="str">
            <v>6210404001</v>
          </cell>
          <cell r="M899" t="str">
            <v>9100000001</v>
          </cell>
        </row>
        <row r="900">
          <cell r="A900" t="str">
            <v>P023</v>
          </cell>
          <cell r="B900">
            <v>3106010026</v>
          </cell>
          <cell r="C900" t="str">
            <v>FUNG.FOLICUR</v>
          </cell>
          <cell r="D900" t="str">
            <v>B1</v>
          </cell>
          <cell r="E900">
            <v>264</v>
          </cell>
          <cell r="F900">
            <v>3</v>
          </cell>
          <cell r="G900">
            <v>26</v>
          </cell>
          <cell r="H900">
            <v>-19</v>
          </cell>
          <cell r="I900">
            <v>-494</v>
          </cell>
          <cell r="J900">
            <v>19991030</v>
          </cell>
          <cell r="K900" t="str">
            <v>1140301005</v>
          </cell>
          <cell r="L900" t="str">
            <v>6210404001</v>
          </cell>
          <cell r="M900" t="str">
            <v>9100000001</v>
          </cell>
        </row>
        <row r="901">
          <cell r="A901" t="str">
            <v>P014</v>
          </cell>
          <cell r="B901">
            <v>3106010026</v>
          </cell>
          <cell r="C901" t="str">
            <v>FUNG.FOLICUR</v>
          </cell>
          <cell r="D901" t="str">
            <v>S1</v>
          </cell>
          <cell r="E901">
            <v>292</v>
          </cell>
          <cell r="F901">
            <v>1</v>
          </cell>
          <cell r="G901">
            <v>26.1</v>
          </cell>
          <cell r="H901">
            <v>-100</v>
          </cell>
          <cell r="I901">
            <v>-2610</v>
          </cell>
          <cell r="J901">
            <v>19991031</v>
          </cell>
          <cell r="K901" t="str">
            <v>1140312005</v>
          </cell>
          <cell r="L901" t="str">
            <v>6210404012</v>
          </cell>
          <cell r="M901" t="str">
            <v>9100000021</v>
          </cell>
        </row>
        <row r="902">
          <cell r="A902" t="str">
            <v>MF09</v>
          </cell>
          <cell r="B902">
            <v>3106010027</v>
          </cell>
          <cell r="C902" t="str">
            <v>FUNG.FORCE CS</v>
          </cell>
          <cell r="D902" t="str">
            <v>63</v>
          </cell>
          <cell r="E902">
            <v>649</v>
          </cell>
          <cell r="F902">
            <v>2</v>
          </cell>
          <cell r="G902">
            <v>140</v>
          </cell>
          <cell r="H902">
            <v>-0.25</v>
          </cell>
          <cell r="I902">
            <v>-35</v>
          </cell>
          <cell r="J902">
            <v>19991031</v>
          </cell>
          <cell r="K902" t="str">
            <v>1140303005</v>
          </cell>
          <cell r="L902" t="str">
            <v>6210404003</v>
          </cell>
        </row>
        <row r="903">
          <cell r="A903" t="str">
            <v>MF29</v>
          </cell>
          <cell r="B903">
            <v>3106010027</v>
          </cell>
          <cell r="C903" t="str">
            <v>FUNG.FORCE CS</v>
          </cell>
          <cell r="D903" t="str">
            <v>63</v>
          </cell>
          <cell r="E903">
            <v>636</v>
          </cell>
          <cell r="F903">
            <v>2</v>
          </cell>
          <cell r="G903">
            <v>140</v>
          </cell>
          <cell r="H903">
            <v>-1.5</v>
          </cell>
          <cell r="I903">
            <v>-210</v>
          </cell>
          <cell r="J903">
            <v>19991031</v>
          </cell>
          <cell r="K903" t="str">
            <v>1140303005</v>
          </cell>
          <cell r="L903" t="str">
            <v>6210404003</v>
          </cell>
        </row>
        <row r="904">
          <cell r="A904" t="str">
            <v>MF32</v>
          </cell>
          <cell r="B904">
            <v>3106010027</v>
          </cell>
          <cell r="C904" t="str">
            <v>FUNG.FORCE CS</v>
          </cell>
          <cell r="D904" t="str">
            <v>63</v>
          </cell>
          <cell r="E904">
            <v>640</v>
          </cell>
          <cell r="F904">
            <v>2</v>
          </cell>
          <cell r="G904">
            <v>140</v>
          </cell>
          <cell r="H904">
            <v>-4</v>
          </cell>
          <cell r="I904">
            <v>-560</v>
          </cell>
          <cell r="J904">
            <v>19991031</v>
          </cell>
          <cell r="K904" t="str">
            <v>1140303005</v>
          </cell>
          <cell r="L904" t="str">
            <v>6210404003</v>
          </cell>
        </row>
        <row r="905">
          <cell r="A905" t="str">
            <v>MF33</v>
          </cell>
          <cell r="B905">
            <v>3106010027</v>
          </cell>
          <cell r="C905" t="str">
            <v>FUNG.FORCE CS</v>
          </cell>
          <cell r="D905" t="str">
            <v>63</v>
          </cell>
          <cell r="E905">
            <v>647</v>
          </cell>
          <cell r="F905">
            <v>2</v>
          </cell>
          <cell r="G905">
            <v>140</v>
          </cell>
          <cell r="H905">
            <v>-1.25</v>
          </cell>
          <cell r="I905">
            <v>-175</v>
          </cell>
          <cell r="J905">
            <v>19991031</v>
          </cell>
          <cell r="K905" t="str">
            <v>1140303005</v>
          </cell>
          <cell r="L905" t="str">
            <v>6210404003</v>
          </cell>
        </row>
        <row r="906">
          <cell r="A906" t="str">
            <v>MF35</v>
          </cell>
          <cell r="B906">
            <v>3106010027</v>
          </cell>
          <cell r="C906" t="str">
            <v>FUNG.FORCE CS</v>
          </cell>
          <cell r="D906" t="str">
            <v>63</v>
          </cell>
          <cell r="E906">
            <v>645</v>
          </cell>
          <cell r="F906">
            <v>2</v>
          </cell>
          <cell r="G906">
            <v>140</v>
          </cell>
          <cell r="H906">
            <v>-1</v>
          </cell>
          <cell r="I906">
            <v>-140</v>
          </cell>
          <cell r="J906">
            <v>19991031</v>
          </cell>
          <cell r="K906" t="str">
            <v>1140303005</v>
          </cell>
          <cell r="L906" t="str">
            <v>6210404003</v>
          </cell>
        </row>
        <row r="907">
          <cell r="A907" t="str">
            <v>MF39</v>
          </cell>
          <cell r="B907">
            <v>3106010027</v>
          </cell>
          <cell r="C907" t="str">
            <v>FUNG.FORCE CS</v>
          </cell>
          <cell r="D907" t="str">
            <v>63</v>
          </cell>
          <cell r="E907">
            <v>634</v>
          </cell>
          <cell r="F907">
            <v>3</v>
          </cell>
          <cell r="G907">
            <v>140</v>
          </cell>
          <cell r="H907">
            <v>-1.08</v>
          </cell>
          <cell r="I907">
            <v>-151.20000000000002</v>
          </cell>
          <cell r="J907">
            <v>19991031</v>
          </cell>
          <cell r="K907" t="str">
            <v>1140303005</v>
          </cell>
          <cell r="L907" t="str">
            <v>6210404003</v>
          </cell>
        </row>
        <row r="908">
          <cell r="A908" t="str">
            <v>P005</v>
          </cell>
          <cell r="B908">
            <v>3106010027</v>
          </cell>
          <cell r="C908" t="str">
            <v>FUNG.FORCE CS</v>
          </cell>
          <cell r="D908" t="str">
            <v>H1</v>
          </cell>
          <cell r="E908">
            <v>204</v>
          </cell>
          <cell r="F908">
            <v>3</v>
          </cell>
          <cell r="G908">
            <v>140</v>
          </cell>
          <cell r="H908">
            <v>-1.05</v>
          </cell>
          <cell r="I908">
            <v>-147</v>
          </cell>
          <cell r="J908">
            <v>19991029</v>
          </cell>
          <cell r="K908" t="str">
            <v>1140303005</v>
          </cell>
          <cell r="L908" t="str">
            <v>6210404003</v>
          </cell>
          <cell r="M908" t="str">
            <v>9100000003</v>
          </cell>
        </row>
        <row r="909">
          <cell r="A909" t="str">
            <v>P005</v>
          </cell>
          <cell r="B909">
            <v>3106010027</v>
          </cell>
          <cell r="C909" t="str">
            <v>FUNG.FORCE CS</v>
          </cell>
          <cell r="D909" t="str">
            <v>H1</v>
          </cell>
          <cell r="E909">
            <v>205</v>
          </cell>
          <cell r="F909">
            <v>2</v>
          </cell>
          <cell r="G909">
            <v>140</v>
          </cell>
          <cell r="H909">
            <v>-0.45</v>
          </cell>
          <cell r="I909">
            <v>-63</v>
          </cell>
          <cell r="J909">
            <v>19991029</v>
          </cell>
          <cell r="K909" t="str">
            <v>1140303005</v>
          </cell>
          <cell r="L909" t="str">
            <v>6210404003</v>
          </cell>
          <cell r="M909" t="str">
            <v>9100000003</v>
          </cell>
        </row>
        <row r="910">
          <cell r="A910" t="str">
            <v>P005</v>
          </cell>
          <cell r="B910">
            <v>3106010027</v>
          </cell>
          <cell r="C910" t="str">
            <v>FUNG.FORCE CS</v>
          </cell>
          <cell r="D910" t="str">
            <v>H1</v>
          </cell>
          <cell r="E910">
            <v>206</v>
          </cell>
          <cell r="F910">
            <v>3</v>
          </cell>
          <cell r="G910">
            <v>140</v>
          </cell>
          <cell r="H910">
            <v>-0.5</v>
          </cell>
          <cell r="I910">
            <v>-70</v>
          </cell>
          <cell r="J910">
            <v>19991029</v>
          </cell>
          <cell r="K910" t="str">
            <v>1140303005</v>
          </cell>
          <cell r="L910" t="str">
            <v>6210404003</v>
          </cell>
          <cell r="M910" t="str">
            <v>9100000003</v>
          </cell>
        </row>
        <row r="911">
          <cell r="A911" t="str">
            <v>P012</v>
          </cell>
          <cell r="B911">
            <v>3106010027</v>
          </cell>
          <cell r="C911" t="str">
            <v>FUNG.FORCE CS</v>
          </cell>
          <cell r="D911" t="str">
            <v>N1</v>
          </cell>
          <cell r="E911">
            <v>324</v>
          </cell>
          <cell r="F911">
            <v>5</v>
          </cell>
          <cell r="G911">
            <v>140</v>
          </cell>
          <cell r="H911">
            <v>-0.35</v>
          </cell>
          <cell r="I911">
            <v>-49</v>
          </cell>
          <cell r="J911">
            <v>19991031</v>
          </cell>
          <cell r="K911" t="str">
            <v>1140303005</v>
          </cell>
          <cell r="L911" t="str">
            <v>6210404003</v>
          </cell>
          <cell r="M911" t="str">
            <v>9100000003</v>
          </cell>
        </row>
        <row r="912">
          <cell r="A912" t="str">
            <v>P012</v>
          </cell>
          <cell r="B912">
            <v>3106010027</v>
          </cell>
          <cell r="C912" t="str">
            <v>FUNG.FORCE CS</v>
          </cell>
          <cell r="D912" t="str">
            <v>N1</v>
          </cell>
          <cell r="E912">
            <v>326</v>
          </cell>
          <cell r="F912">
            <v>2</v>
          </cell>
          <cell r="G912">
            <v>140</v>
          </cell>
          <cell r="H912">
            <v>-0.25</v>
          </cell>
          <cell r="I912">
            <v>-35</v>
          </cell>
          <cell r="J912">
            <v>19991031</v>
          </cell>
          <cell r="K912" t="str">
            <v>1140303005</v>
          </cell>
          <cell r="L912" t="str">
            <v>6210404003</v>
          </cell>
          <cell r="M912" t="str">
            <v>9100000003</v>
          </cell>
        </row>
        <row r="913">
          <cell r="A913" t="str">
            <v>P012</v>
          </cell>
          <cell r="B913">
            <v>3106010027</v>
          </cell>
          <cell r="C913" t="str">
            <v>FUNG.FORCE CS</v>
          </cell>
          <cell r="D913" t="str">
            <v>N1</v>
          </cell>
          <cell r="E913">
            <v>327</v>
          </cell>
          <cell r="F913">
            <v>4</v>
          </cell>
          <cell r="G913">
            <v>140</v>
          </cell>
          <cell r="H913">
            <v>-0.4</v>
          </cell>
          <cell r="I913">
            <v>-56</v>
          </cell>
          <cell r="J913">
            <v>19991031</v>
          </cell>
          <cell r="K913" t="str">
            <v>1140303005</v>
          </cell>
          <cell r="L913" t="str">
            <v>6210404003</v>
          </cell>
          <cell r="M913" t="str">
            <v>9100000003</v>
          </cell>
        </row>
        <row r="914">
          <cell r="A914" t="str">
            <v>P012</v>
          </cell>
          <cell r="B914">
            <v>3106010027</v>
          </cell>
          <cell r="C914" t="str">
            <v>FUNG.FORCE CS</v>
          </cell>
          <cell r="D914" t="str">
            <v>N1</v>
          </cell>
          <cell r="E914">
            <v>330</v>
          </cell>
          <cell r="F914">
            <v>5</v>
          </cell>
          <cell r="G914">
            <v>140</v>
          </cell>
          <cell r="H914">
            <v>-0.5</v>
          </cell>
          <cell r="I914">
            <v>-70</v>
          </cell>
          <cell r="J914">
            <v>19991031</v>
          </cell>
          <cell r="K914" t="str">
            <v>1140303005</v>
          </cell>
          <cell r="L914" t="str">
            <v>6210404003</v>
          </cell>
          <cell r="M914" t="str">
            <v>9100000003</v>
          </cell>
        </row>
        <row r="915">
          <cell r="A915" t="str">
            <v>P012</v>
          </cell>
          <cell r="B915">
            <v>3106010027</v>
          </cell>
          <cell r="C915" t="str">
            <v>FUNG.FORCE CS</v>
          </cell>
          <cell r="D915" t="str">
            <v>N1</v>
          </cell>
          <cell r="E915">
            <v>331</v>
          </cell>
          <cell r="F915">
            <v>5</v>
          </cell>
          <cell r="G915">
            <v>140</v>
          </cell>
          <cell r="H915">
            <v>-0.75</v>
          </cell>
          <cell r="I915">
            <v>-105</v>
          </cell>
          <cell r="J915">
            <v>19991031</v>
          </cell>
          <cell r="K915" t="str">
            <v>1140303005</v>
          </cell>
          <cell r="L915" t="str">
            <v>6210404003</v>
          </cell>
          <cell r="M915" t="str">
            <v>9100000003</v>
          </cell>
        </row>
        <row r="916">
          <cell r="A916" t="str">
            <v>P012</v>
          </cell>
          <cell r="B916">
            <v>3106010027</v>
          </cell>
          <cell r="C916" t="str">
            <v>FUNG.FORCE CS</v>
          </cell>
          <cell r="D916" t="str">
            <v>N1</v>
          </cell>
          <cell r="E916">
            <v>336</v>
          </cell>
          <cell r="F916">
            <v>1</v>
          </cell>
          <cell r="G916">
            <v>140</v>
          </cell>
          <cell r="H916">
            <v>-0.25</v>
          </cell>
          <cell r="I916">
            <v>-35</v>
          </cell>
          <cell r="J916">
            <v>19991031</v>
          </cell>
          <cell r="K916" t="str">
            <v>1140303005</v>
          </cell>
          <cell r="L916" t="str">
            <v>6210404003</v>
          </cell>
          <cell r="M916" t="str">
            <v>9100000003</v>
          </cell>
        </row>
        <row r="917">
          <cell r="A917" t="str">
            <v>MF34</v>
          </cell>
          <cell r="B917">
            <v>3106010027</v>
          </cell>
          <cell r="C917" t="str">
            <v>FUNG.FORCE CS</v>
          </cell>
          <cell r="D917" t="str">
            <v>65</v>
          </cell>
          <cell r="E917">
            <v>936</v>
          </cell>
          <cell r="F917">
            <v>4</v>
          </cell>
          <cell r="G917">
            <v>140</v>
          </cell>
          <cell r="H917">
            <v>-1.75</v>
          </cell>
          <cell r="I917">
            <v>-245</v>
          </cell>
          <cell r="J917">
            <v>19991031</v>
          </cell>
          <cell r="K917" t="str">
            <v>1140305005</v>
          </cell>
          <cell r="L917" t="str">
            <v>6210404005</v>
          </cell>
        </row>
        <row r="918">
          <cell r="A918" t="str">
            <v>MF39</v>
          </cell>
          <cell r="B918">
            <v>3106010027</v>
          </cell>
          <cell r="C918" t="str">
            <v>FUNG.FORCE CS</v>
          </cell>
          <cell r="D918" t="str">
            <v>65</v>
          </cell>
          <cell r="E918">
            <v>926</v>
          </cell>
          <cell r="F918">
            <v>6</v>
          </cell>
          <cell r="G918">
            <v>140</v>
          </cell>
          <cell r="H918">
            <v>-3.67</v>
          </cell>
          <cell r="I918">
            <v>-513.79999999999995</v>
          </cell>
          <cell r="J918">
            <v>19991031</v>
          </cell>
          <cell r="K918" t="str">
            <v>1140305005</v>
          </cell>
          <cell r="L918" t="str">
            <v>6210404005</v>
          </cell>
        </row>
        <row r="919">
          <cell r="A919" t="str">
            <v>P012</v>
          </cell>
          <cell r="B919">
            <v>3106010027</v>
          </cell>
          <cell r="C919" t="str">
            <v>FUNG.FORCE CS</v>
          </cell>
          <cell r="D919" t="str">
            <v>N1</v>
          </cell>
          <cell r="E919">
            <v>329</v>
          </cell>
          <cell r="F919">
            <v>6</v>
          </cell>
          <cell r="G919">
            <v>140</v>
          </cell>
          <cell r="H919">
            <v>-1</v>
          </cell>
          <cell r="I919">
            <v>-140</v>
          </cell>
          <cell r="J919">
            <v>19991031</v>
          </cell>
          <cell r="K919" t="str">
            <v>1140305005</v>
          </cell>
          <cell r="L919" t="str">
            <v>6210404005</v>
          </cell>
          <cell r="M919" t="str">
            <v>9100000005</v>
          </cell>
        </row>
        <row r="920">
          <cell r="A920" t="str">
            <v>TG01</v>
          </cell>
          <cell r="B920">
            <v>3106010051</v>
          </cell>
          <cell r="C920" t="str">
            <v>CURA.VINCIT-F</v>
          </cell>
          <cell r="D920" t="str">
            <v>61</v>
          </cell>
          <cell r="E920">
            <v>629</v>
          </cell>
          <cell r="F920">
            <v>1</v>
          </cell>
          <cell r="G920">
            <v>12.5</v>
          </cell>
          <cell r="H920">
            <v>-140.69999999999999</v>
          </cell>
          <cell r="I920">
            <v>-1758.7499999999998</v>
          </cell>
          <cell r="J920">
            <v>19991031</v>
          </cell>
          <cell r="K920" t="str">
            <v>1140301006</v>
          </cell>
          <cell r="L920" t="str">
            <v>6210405001</v>
          </cell>
        </row>
        <row r="921">
          <cell r="A921" t="str">
            <v>TG02</v>
          </cell>
          <cell r="B921">
            <v>3106010051</v>
          </cell>
          <cell r="C921" t="str">
            <v>CURA.VINCIT-F</v>
          </cell>
          <cell r="D921" t="str">
            <v>61</v>
          </cell>
          <cell r="E921">
            <v>633</v>
          </cell>
          <cell r="F921">
            <v>2</v>
          </cell>
          <cell r="G921">
            <v>12.5</v>
          </cell>
          <cell r="H921">
            <v>-47</v>
          </cell>
          <cell r="I921">
            <v>-587.5</v>
          </cell>
          <cell r="J921">
            <v>19991031</v>
          </cell>
          <cell r="K921" t="str">
            <v>1140301006</v>
          </cell>
          <cell r="L921" t="str">
            <v>6210405001</v>
          </cell>
        </row>
        <row r="922">
          <cell r="A922" t="str">
            <v>TG18</v>
          </cell>
          <cell r="B922">
            <v>3106010051</v>
          </cell>
          <cell r="C922" t="str">
            <v>CURA.VINCIT-F</v>
          </cell>
          <cell r="D922" t="str">
            <v>61</v>
          </cell>
          <cell r="E922">
            <v>634</v>
          </cell>
          <cell r="F922">
            <v>3</v>
          </cell>
          <cell r="G922">
            <v>12.5</v>
          </cell>
          <cell r="H922">
            <v>-33</v>
          </cell>
          <cell r="I922">
            <v>-412.5</v>
          </cell>
          <cell r="J922">
            <v>19991031</v>
          </cell>
          <cell r="K922" t="str">
            <v>1140301006</v>
          </cell>
          <cell r="L922" t="str">
            <v>6210405001</v>
          </cell>
        </row>
        <row r="923">
          <cell r="A923" t="str">
            <v>TG28</v>
          </cell>
          <cell r="B923">
            <v>3106010051</v>
          </cell>
          <cell r="C923" t="str">
            <v>CURA.VINCIT-F</v>
          </cell>
          <cell r="D923" t="str">
            <v>61</v>
          </cell>
          <cell r="E923">
            <v>632</v>
          </cell>
          <cell r="F923">
            <v>2</v>
          </cell>
          <cell r="G923">
            <v>12.5</v>
          </cell>
          <cell r="H923">
            <v>-21.3</v>
          </cell>
          <cell r="I923">
            <v>-266.25</v>
          </cell>
          <cell r="J923">
            <v>19991031</v>
          </cell>
          <cell r="K923" t="str">
            <v>1140301006</v>
          </cell>
          <cell r="L923" t="str">
            <v>6210405001</v>
          </cell>
        </row>
        <row r="924">
          <cell r="A924" t="str">
            <v>TG30</v>
          </cell>
          <cell r="B924">
            <v>3106010051</v>
          </cell>
          <cell r="C924" t="str">
            <v>CURA.VINCIT-F</v>
          </cell>
          <cell r="D924" t="str">
            <v>61</v>
          </cell>
          <cell r="E924">
            <v>631</v>
          </cell>
          <cell r="F924">
            <v>1</v>
          </cell>
          <cell r="G924">
            <v>12.5</v>
          </cell>
          <cell r="H924">
            <v>-18</v>
          </cell>
          <cell r="I924">
            <v>-225</v>
          </cell>
          <cell r="J924">
            <v>19991031</v>
          </cell>
          <cell r="K924" t="str">
            <v>1140301006</v>
          </cell>
          <cell r="L924" t="str">
            <v>6210405001</v>
          </cell>
        </row>
        <row r="925">
          <cell r="A925" t="str">
            <v>S001</v>
          </cell>
          <cell r="B925">
            <v>3106010055</v>
          </cell>
          <cell r="C925" t="str">
            <v>CURA.FORCE CS</v>
          </cell>
          <cell r="D925" t="str">
            <v>63</v>
          </cell>
          <cell r="E925">
            <v>623</v>
          </cell>
          <cell r="F925">
            <v>4</v>
          </cell>
          <cell r="G925">
            <v>140</v>
          </cell>
          <cell r="H925">
            <v>-2.88</v>
          </cell>
          <cell r="I925">
            <v>-403.2</v>
          </cell>
          <cell r="J925">
            <v>19991031</v>
          </cell>
          <cell r="K925" t="str">
            <v>1140303006</v>
          </cell>
          <cell r="L925" t="str">
            <v>6210405003</v>
          </cell>
        </row>
        <row r="926">
          <cell r="A926" t="str">
            <v>S002</v>
          </cell>
          <cell r="B926">
            <v>3106010055</v>
          </cell>
          <cell r="C926" t="str">
            <v>CURA.FORCE CS</v>
          </cell>
          <cell r="D926" t="str">
            <v>63</v>
          </cell>
          <cell r="E926">
            <v>626</v>
          </cell>
          <cell r="F926">
            <v>4</v>
          </cell>
          <cell r="G926">
            <v>140</v>
          </cell>
          <cell r="H926">
            <v>-1.3</v>
          </cell>
          <cell r="I926">
            <v>-182</v>
          </cell>
          <cell r="J926">
            <v>19991031</v>
          </cell>
          <cell r="K926" t="str">
            <v>1140303006</v>
          </cell>
          <cell r="L926" t="str">
            <v>6210405003</v>
          </cell>
        </row>
        <row r="927">
          <cell r="A927" t="str">
            <v>TG01</v>
          </cell>
          <cell r="B927">
            <v>3106010055</v>
          </cell>
          <cell r="C927" t="str">
            <v>CURA.FORCE CS</v>
          </cell>
          <cell r="D927" t="str">
            <v>63</v>
          </cell>
          <cell r="E927">
            <v>612</v>
          </cell>
          <cell r="F927">
            <v>8</v>
          </cell>
          <cell r="G927">
            <v>140</v>
          </cell>
          <cell r="H927">
            <v>-2.35</v>
          </cell>
          <cell r="I927">
            <v>-329</v>
          </cell>
          <cell r="J927">
            <v>19991031</v>
          </cell>
          <cell r="K927" t="str">
            <v>1140303006</v>
          </cell>
          <cell r="L927" t="str">
            <v>6210405003</v>
          </cell>
        </row>
        <row r="928">
          <cell r="A928" t="str">
            <v>TG02</v>
          </cell>
          <cell r="B928">
            <v>3106010055</v>
          </cell>
          <cell r="C928" t="str">
            <v>CURA.FORCE CS</v>
          </cell>
          <cell r="D928" t="str">
            <v>63</v>
          </cell>
          <cell r="E928">
            <v>616</v>
          </cell>
          <cell r="F928">
            <v>2</v>
          </cell>
          <cell r="G928">
            <v>140</v>
          </cell>
          <cell r="H928">
            <v>-2</v>
          </cell>
          <cell r="I928">
            <v>-280</v>
          </cell>
          <cell r="J928">
            <v>19991031</v>
          </cell>
          <cell r="K928" t="str">
            <v>1140303006</v>
          </cell>
          <cell r="L928" t="str">
            <v>6210405003</v>
          </cell>
        </row>
        <row r="929">
          <cell r="A929" t="str">
            <v>TG03</v>
          </cell>
          <cell r="B929">
            <v>3106010055</v>
          </cell>
          <cell r="C929" t="str">
            <v>CURA.FORCE CS</v>
          </cell>
          <cell r="D929" t="str">
            <v>63</v>
          </cell>
          <cell r="E929">
            <v>613</v>
          </cell>
          <cell r="F929">
            <v>5</v>
          </cell>
          <cell r="G929">
            <v>140</v>
          </cell>
          <cell r="H929">
            <v>-2.89</v>
          </cell>
          <cell r="I929">
            <v>-404.6</v>
          </cell>
          <cell r="J929">
            <v>19991031</v>
          </cell>
          <cell r="K929" t="str">
            <v>1140303006</v>
          </cell>
          <cell r="L929" t="str">
            <v>6210405003</v>
          </cell>
        </row>
        <row r="930">
          <cell r="A930" t="str">
            <v>TG28</v>
          </cell>
          <cell r="B930">
            <v>3106010055</v>
          </cell>
          <cell r="C930" t="str">
            <v>CURA.FORCE CS</v>
          </cell>
          <cell r="D930" t="str">
            <v>63</v>
          </cell>
          <cell r="E930">
            <v>614</v>
          </cell>
          <cell r="F930">
            <v>6</v>
          </cell>
          <cell r="G930">
            <v>140</v>
          </cell>
          <cell r="H930">
            <v>-1.2</v>
          </cell>
          <cell r="I930">
            <v>-168</v>
          </cell>
          <cell r="J930">
            <v>19991031</v>
          </cell>
          <cell r="K930" t="str">
            <v>1140303006</v>
          </cell>
          <cell r="L930" t="str">
            <v>6210405003</v>
          </cell>
        </row>
        <row r="931">
          <cell r="A931" t="str">
            <v>TG29</v>
          </cell>
          <cell r="B931">
            <v>3106010055</v>
          </cell>
          <cell r="C931" t="str">
            <v>CURA.FORCE CS</v>
          </cell>
          <cell r="D931" t="str">
            <v>63</v>
          </cell>
          <cell r="E931">
            <v>611</v>
          </cell>
          <cell r="F931">
            <v>2</v>
          </cell>
          <cell r="G931">
            <v>140</v>
          </cell>
          <cell r="H931">
            <v>-1</v>
          </cell>
          <cell r="I931">
            <v>-140</v>
          </cell>
          <cell r="J931">
            <v>19991031</v>
          </cell>
          <cell r="K931" t="str">
            <v>1140303006</v>
          </cell>
          <cell r="L931" t="str">
            <v>6210405003</v>
          </cell>
        </row>
        <row r="932">
          <cell r="A932" t="str">
            <v>TG31</v>
          </cell>
          <cell r="B932">
            <v>3106010055</v>
          </cell>
          <cell r="C932" t="str">
            <v>CURA.FORCE CS</v>
          </cell>
          <cell r="D932" t="str">
            <v>63</v>
          </cell>
          <cell r="E932">
            <v>615</v>
          </cell>
          <cell r="F932">
            <v>6</v>
          </cell>
          <cell r="G932">
            <v>140</v>
          </cell>
          <cell r="H932">
            <v>-1.4</v>
          </cell>
          <cell r="I932">
            <v>-196</v>
          </cell>
          <cell r="J932">
            <v>19991031</v>
          </cell>
          <cell r="K932" t="str">
            <v>1140303006</v>
          </cell>
          <cell r="L932" t="str">
            <v>6210405003</v>
          </cell>
        </row>
        <row r="933">
          <cell r="A933" t="str">
            <v>TL04</v>
          </cell>
          <cell r="B933">
            <v>3106010055</v>
          </cell>
          <cell r="C933" t="str">
            <v>CURA.FORCE CS</v>
          </cell>
          <cell r="D933" t="str">
            <v>63</v>
          </cell>
          <cell r="E933">
            <v>622</v>
          </cell>
          <cell r="F933">
            <v>3</v>
          </cell>
          <cell r="G933">
            <v>145</v>
          </cell>
          <cell r="H933">
            <v>-1.6</v>
          </cell>
          <cell r="I933">
            <v>-232</v>
          </cell>
          <cell r="J933">
            <v>19991031</v>
          </cell>
          <cell r="K933" t="str">
            <v>1140303006</v>
          </cell>
          <cell r="L933" t="str">
            <v>6210405003</v>
          </cell>
        </row>
        <row r="934">
          <cell r="A934" t="str">
            <v>TL06</v>
          </cell>
          <cell r="B934">
            <v>3106010055</v>
          </cell>
          <cell r="C934" t="str">
            <v>CURA.FORCE CS</v>
          </cell>
          <cell r="D934" t="str">
            <v>63</v>
          </cell>
          <cell r="E934">
            <v>621</v>
          </cell>
          <cell r="F934">
            <v>3</v>
          </cell>
          <cell r="G934">
            <v>145</v>
          </cell>
          <cell r="H934">
            <v>-1.75</v>
          </cell>
          <cell r="I934">
            <v>-253.75</v>
          </cell>
          <cell r="J934">
            <v>19991031</v>
          </cell>
          <cell r="K934" t="str">
            <v>1140303006</v>
          </cell>
          <cell r="L934" t="str">
            <v>6210405003</v>
          </cell>
        </row>
        <row r="935">
          <cell r="A935" t="str">
            <v>TO12</v>
          </cell>
          <cell r="B935">
            <v>3106010055</v>
          </cell>
          <cell r="C935" t="str">
            <v>CURA.FORCE CS</v>
          </cell>
          <cell r="D935" t="str">
            <v>S1</v>
          </cell>
          <cell r="E935">
            <v>334</v>
          </cell>
          <cell r="F935">
            <v>3</v>
          </cell>
          <cell r="G935">
            <v>140</v>
          </cell>
          <cell r="H935">
            <v>-1.48</v>
          </cell>
          <cell r="I935">
            <v>-207.2</v>
          </cell>
          <cell r="J935">
            <v>19991031</v>
          </cell>
          <cell r="K935" t="str">
            <v>1140303006</v>
          </cell>
          <cell r="L935" t="str">
            <v>6210405003</v>
          </cell>
          <cell r="M935" t="str">
            <v>9100000003</v>
          </cell>
        </row>
        <row r="936">
          <cell r="A936" t="str">
            <v>TO12</v>
          </cell>
          <cell r="B936">
            <v>3106010055</v>
          </cell>
          <cell r="C936" t="str">
            <v>CURA.FORCE CS</v>
          </cell>
          <cell r="D936" t="str">
            <v>S1</v>
          </cell>
          <cell r="E936">
            <v>335</v>
          </cell>
          <cell r="F936">
            <v>3</v>
          </cell>
          <cell r="G936">
            <v>140</v>
          </cell>
          <cell r="H936">
            <v>-1.52</v>
          </cell>
          <cell r="I936">
            <v>-212.8</v>
          </cell>
          <cell r="J936">
            <v>19991031</v>
          </cell>
          <cell r="K936" t="str">
            <v>1140303006</v>
          </cell>
          <cell r="L936" t="str">
            <v>6210405003</v>
          </cell>
          <cell r="M936" t="str">
            <v>9100000003</v>
          </cell>
        </row>
        <row r="937">
          <cell r="A937" t="str">
            <v>TA26</v>
          </cell>
          <cell r="B937">
            <v>3106010055</v>
          </cell>
          <cell r="C937" t="str">
            <v>CURA.FORCE CS</v>
          </cell>
          <cell r="D937" t="str">
            <v>64</v>
          </cell>
          <cell r="E937">
            <v>156</v>
          </cell>
          <cell r="F937">
            <v>4</v>
          </cell>
          <cell r="G937">
            <v>145</v>
          </cell>
          <cell r="H937">
            <v>-3</v>
          </cell>
          <cell r="I937">
            <v>-435</v>
          </cell>
          <cell r="J937">
            <v>19991031</v>
          </cell>
          <cell r="K937" t="str">
            <v>1140304006</v>
          </cell>
          <cell r="L937" t="str">
            <v>6210405004</v>
          </cell>
        </row>
        <row r="938">
          <cell r="A938" t="str">
            <v>TA30</v>
          </cell>
          <cell r="B938">
            <v>3106010055</v>
          </cell>
          <cell r="C938" t="str">
            <v>CURA.FORCE CS</v>
          </cell>
          <cell r="D938" t="str">
            <v>64</v>
          </cell>
          <cell r="E938">
            <v>159</v>
          </cell>
          <cell r="F938">
            <v>2</v>
          </cell>
          <cell r="G938">
            <v>145</v>
          </cell>
          <cell r="H938">
            <v>-4</v>
          </cell>
          <cell r="I938">
            <v>-580</v>
          </cell>
          <cell r="J938">
            <v>19991031</v>
          </cell>
          <cell r="K938" t="str">
            <v>1140304006</v>
          </cell>
          <cell r="L938" t="str">
            <v>6210405004</v>
          </cell>
        </row>
        <row r="939">
          <cell r="A939" t="str">
            <v>TA33</v>
          </cell>
          <cell r="B939">
            <v>3106010055</v>
          </cell>
          <cell r="C939" t="str">
            <v>CURA.FORCE CS</v>
          </cell>
          <cell r="D939" t="str">
            <v>64</v>
          </cell>
          <cell r="E939">
            <v>161</v>
          </cell>
          <cell r="F939">
            <v>3</v>
          </cell>
          <cell r="G939">
            <v>145</v>
          </cell>
          <cell r="H939">
            <v>-0.65</v>
          </cell>
          <cell r="I939">
            <v>-94.25</v>
          </cell>
          <cell r="J939">
            <v>19991031</v>
          </cell>
          <cell r="K939" t="str">
            <v>1140304006</v>
          </cell>
          <cell r="L939" t="str">
            <v>6210405004</v>
          </cell>
        </row>
        <row r="940">
          <cell r="A940" t="str">
            <v>EA03</v>
          </cell>
          <cell r="B940">
            <v>3106010055</v>
          </cell>
          <cell r="C940" t="str">
            <v>CURA.FORCE CS</v>
          </cell>
          <cell r="D940" t="str">
            <v>65</v>
          </cell>
          <cell r="E940">
            <v>911</v>
          </cell>
          <cell r="F940">
            <v>1</v>
          </cell>
          <cell r="G940">
            <v>140</v>
          </cell>
          <cell r="H940">
            <v>-1</v>
          </cell>
          <cell r="I940">
            <v>-140</v>
          </cell>
          <cell r="J940">
            <v>19991031</v>
          </cell>
          <cell r="K940" t="str">
            <v>1140305006</v>
          </cell>
          <cell r="L940" t="str">
            <v>6210405005</v>
          </cell>
        </row>
        <row r="941">
          <cell r="A941" t="str">
            <v>P023</v>
          </cell>
          <cell r="B941">
            <v>3106010055</v>
          </cell>
          <cell r="C941" t="str">
            <v>CURA.FORCE CS</v>
          </cell>
          <cell r="D941" t="str">
            <v>B1</v>
          </cell>
          <cell r="E941">
            <v>238</v>
          </cell>
          <cell r="F941">
            <v>1</v>
          </cell>
          <cell r="G941">
            <v>140</v>
          </cell>
          <cell r="H941">
            <v>-0.83</v>
          </cell>
          <cell r="I941">
            <v>-116.19999999999999</v>
          </cell>
          <cell r="J941">
            <v>19991030</v>
          </cell>
          <cell r="K941" t="str">
            <v>1140305006</v>
          </cell>
          <cell r="L941" t="str">
            <v>6210405005</v>
          </cell>
          <cell r="M941" t="str">
            <v>9100000005</v>
          </cell>
        </row>
        <row r="942">
          <cell r="A942" t="str">
            <v>P023</v>
          </cell>
          <cell r="B942">
            <v>3106010055</v>
          </cell>
          <cell r="C942" t="str">
            <v>CURA.FORCE CS</v>
          </cell>
          <cell r="D942" t="str">
            <v>B1</v>
          </cell>
          <cell r="E942">
            <v>239</v>
          </cell>
          <cell r="F942">
            <v>1</v>
          </cell>
          <cell r="G942">
            <v>140</v>
          </cell>
          <cell r="H942">
            <v>-1.155</v>
          </cell>
          <cell r="I942">
            <v>-161.70000000000002</v>
          </cell>
          <cell r="J942">
            <v>19991030</v>
          </cell>
          <cell r="K942" t="str">
            <v>1140305006</v>
          </cell>
          <cell r="L942" t="str">
            <v>6210405005</v>
          </cell>
          <cell r="M942" t="str">
            <v>9100000005</v>
          </cell>
        </row>
        <row r="943">
          <cell r="A943" t="str">
            <v>P023</v>
          </cell>
          <cell r="B943">
            <v>3106010055</v>
          </cell>
          <cell r="C943" t="str">
            <v>CURA.FORCE CS</v>
          </cell>
          <cell r="D943" t="str">
            <v>B1</v>
          </cell>
          <cell r="E943">
            <v>242</v>
          </cell>
          <cell r="F943">
            <v>1</v>
          </cell>
          <cell r="G943">
            <v>140</v>
          </cell>
          <cell r="H943">
            <v>-0.57999999999999996</v>
          </cell>
          <cell r="I943">
            <v>-81.199999999999989</v>
          </cell>
          <cell r="J943">
            <v>19991030</v>
          </cell>
          <cell r="K943" t="str">
            <v>1140305006</v>
          </cell>
          <cell r="L943" t="str">
            <v>6210405005</v>
          </cell>
          <cell r="M943" t="str">
            <v>9100000005</v>
          </cell>
        </row>
        <row r="944">
          <cell r="A944" t="str">
            <v>P023</v>
          </cell>
          <cell r="B944">
            <v>3106010055</v>
          </cell>
          <cell r="C944" t="str">
            <v>CURA.FORCE CS</v>
          </cell>
          <cell r="D944" t="str">
            <v>B1</v>
          </cell>
          <cell r="E944">
            <v>243</v>
          </cell>
          <cell r="F944">
            <v>1</v>
          </cell>
          <cell r="G944">
            <v>140</v>
          </cell>
          <cell r="H944">
            <v>-0.68</v>
          </cell>
          <cell r="I944">
            <v>-95.2</v>
          </cell>
          <cell r="J944">
            <v>19991030</v>
          </cell>
          <cell r="K944" t="str">
            <v>1140305006</v>
          </cell>
          <cell r="L944" t="str">
            <v>6210405005</v>
          </cell>
          <cell r="M944" t="str">
            <v>9100000005</v>
          </cell>
        </row>
        <row r="945">
          <cell r="A945" t="str">
            <v>P023</v>
          </cell>
          <cell r="B945">
            <v>3106010055</v>
          </cell>
          <cell r="C945" t="str">
            <v>CURA.FORCE CS</v>
          </cell>
          <cell r="D945" t="str">
            <v>B1</v>
          </cell>
          <cell r="E945">
            <v>244</v>
          </cell>
          <cell r="F945">
            <v>1</v>
          </cell>
          <cell r="G945">
            <v>140</v>
          </cell>
          <cell r="H945">
            <v>-2.2599999999999998</v>
          </cell>
          <cell r="I945">
            <v>-316.39999999999998</v>
          </cell>
          <cell r="J945">
            <v>19991030</v>
          </cell>
          <cell r="K945" t="str">
            <v>1140305006</v>
          </cell>
          <cell r="L945" t="str">
            <v>6210405005</v>
          </cell>
          <cell r="M945" t="str">
            <v>9100000005</v>
          </cell>
        </row>
        <row r="946">
          <cell r="A946" t="str">
            <v>P023</v>
          </cell>
          <cell r="B946">
            <v>3106010055</v>
          </cell>
          <cell r="C946" t="str">
            <v>CURA.FORCE CS</v>
          </cell>
          <cell r="D946" t="str">
            <v>B1</v>
          </cell>
          <cell r="E946">
            <v>245</v>
          </cell>
          <cell r="F946">
            <v>1</v>
          </cell>
          <cell r="G946">
            <v>140</v>
          </cell>
          <cell r="H946">
            <v>-0.6</v>
          </cell>
          <cell r="I946">
            <v>-84</v>
          </cell>
          <cell r="J946">
            <v>19991030</v>
          </cell>
          <cell r="K946" t="str">
            <v>1140305006</v>
          </cell>
          <cell r="L946" t="str">
            <v>6210405005</v>
          </cell>
          <cell r="M946" t="str">
            <v>9100000005</v>
          </cell>
        </row>
        <row r="947">
          <cell r="A947" t="str">
            <v>P023</v>
          </cell>
          <cell r="B947">
            <v>3106010055</v>
          </cell>
          <cell r="C947" t="str">
            <v>CURA.FORCE CS</v>
          </cell>
          <cell r="D947" t="str">
            <v>B1</v>
          </cell>
          <cell r="E947">
            <v>246</v>
          </cell>
          <cell r="F947">
            <v>1</v>
          </cell>
          <cell r="G947">
            <v>140</v>
          </cell>
          <cell r="H947">
            <v>-0.5</v>
          </cell>
          <cell r="I947">
            <v>-70</v>
          </cell>
          <cell r="J947">
            <v>19991030</v>
          </cell>
          <cell r="K947" t="str">
            <v>1140305006</v>
          </cell>
          <cell r="L947" t="str">
            <v>6210405005</v>
          </cell>
          <cell r="M947" t="str">
            <v>9100000005</v>
          </cell>
        </row>
        <row r="948">
          <cell r="A948" t="str">
            <v>P023</v>
          </cell>
          <cell r="B948">
            <v>3106010055</v>
          </cell>
          <cell r="C948" t="str">
            <v>CURA.FORCE CS</v>
          </cell>
          <cell r="D948" t="str">
            <v>B1</v>
          </cell>
          <cell r="E948">
            <v>247</v>
          </cell>
          <cell r="F948">
            <v>1</v>
          </cell>
          <cell r="G948">
            <v>140</v>
          </cell>
          <cell r="H948">
            <v>-0.34</v>
          </cell>
          <cell r="I948">
            <v>-47.6</v>
          </cell>
          <cell r="J948">
            <v>19991030</v>
          </cell>
          <cell r="K948" t="str">
            <v>1140305006</v>
          </cell>
          <cell r="L948" t="str">
            <v>6210405005</v>
          </cell>
          <cell r="M948" t="str">
            <v>9100000005</v>
          </cell>
        </row>
        <row r="949">
          <cell r="A949" t="str">
            <v>P023</v>
          </cell>
          <cell r="B949">
            <v>3106010055</v>
          </cell>
          <cell r="C949" t="str">
            <v>CURA.FORCE CS</v>
          </cell>
          <cell r="D949" t="str">
            <v>B1</v>
          </cell>
          <cell r="E949">
            <v>248</v>
          </cell>
          <cell r="F949">
            <v>1</v>
          </cell>
          <cell r="G949">
            <v>140</v>
          </cell>
          <cell r="H949">
            <v>-0.19</v>
          </cell>
          <cell r="I949">
            <v>-26.6</v>
          </cell>
          <cell r="J949">
            <v>19991030</v>
          </cell>
          <cell r="K949" t="str">
            <v>1140305006</v>
          </cell>
          <cell r="L949" t="str">
            <v>6210405005</v>
          </cell>
          <cell r="M949" t="str">
            <v>9100000005</v>
          </cell>
        </row>
        <row r="950">
          <cell r="A950" t="str">
            <v>P023</v>
          </cell>
          <cell r="B950">
            <v>3106010055</v>
          </cell>
          <cell r="C950" t="str">
            <v>CURA.FORCE CS</v>
          </cell>
          <cell r="D950" t="str">
            <v>B1</v>
          </cell>
          <cell r="E950">
            <v>249</v>
          </cell>
          <cell r="F950">
            <v>1</v>
          </cell>
          <cell r="G950">
            <v>140</v>
          </cell>
          <cell r="H950">
            <v>-0.76</v>
          </cell>
          <cell r="I950">
            <v>-106.4</v>
          </cell>
          <cell r="J950">
            <v>19991030</v>
          </cell>
          <cell r="K950" t="str">
            <v>1140305006</v>
          </cell>
          <cell r="L950" t="str">
            <v>6210405005</v>
          </cell>
          <cell r="M950" t="str">
            <v>9100000005</v>
          </cell>
        </row>
        <row r="951">
          <cell r="A951" t="str">
            <v>P023</v>
          </cell>
          <cell r="B951">
            <v>3106010055</v>
          </cell>
          <cell r="C951" t="str">
            <v>CURA.FORCE CS</v>
          </cell>
          <cell r="D951" t="str">
            <v>B1</v>
          </cell>
          <cell r="E951">
            <v>250</v>
          </cell>
          <cell r="F951">
            <v>1</v>
          </cell>
          <cell r="G951">
            <v>140</v>
          </cell>
          <cell r="H951">
            <v>-1.02</v>
          </cell>
          <cell r="I951">
            <v>-142.80000000000001</v>
          </cell>
          <cell r="J951">
            <v>19991030</v>
          </cell>
          <cell r="K951" t="str">
            <v>1140305006</v>
          </cell>
          <cell r="L951" t="str">
            <v>6210405005</v>
          </cell>
          <cell r="M951" t="str">
            <v>9100000005</v>
          </cell>
        </row>
        <row r="952">
          <cell r="A952" t="str">
            <v>P023</v>
          </cell>
          <cell r="B952">
            <v>3106010055</v>
          </cell>
          <cell r="C952" t="str">
            <v>CURA.FORCE CS</v>
          </cell>
          <cell r="D952" t="str">
            <v>B1</v>
          </cell>
          <cell r="E952">
            <v>251</v>
          </cell>
          <cell r="F952">
            <v>1</v>
          </cell>
          <cell r="G952">
            <v>140</v>
          </cell>
          <cell r="H952">
            <v>-0.72</v>
          </cell>
          <cell r="I952">
            <v>-100.8</v>
          </cell>
          <cell r="J952">
            <v>19991030</v>
          </cell>
          <cell r="K952" t="str">
            <v>1140305006</v>
          </cell>
          <cell r="L952" t="str">
            <v>6210405005</v>
          </cell>
          <cell r="M952" t="str">
            <v>9100000005</v>
          </cell>
        </row>
        <row r="953">
          <cell r="A953" t="str">
            <v>P023</v>
          </cell>
          <cell r="B953">
            <v>3106010055</v>
          </cell>
          <cell r="C953" t="str">
            <v>CURA.FORCE CS</v>
          </cell>
          <cell r="D953" t="str">
            <v>B1</v>
          </cell>
          <cell r="E953">
            <v>252</v>
          </cell>
          <cell r="F953">
            <v>1</v>
          </cell>
          <cell r="G953">
            <v>140</v>
          </cell>
          <cell r="H953">
            <v>-0.89</v>
          </cell>
          <cell r="I953">
            <v>-124.60000000000001</v>
          </cell>
          <cell r="J953">
            <v>19991030</v>
          </cell>
          <cell r="K953" t="str">
            <v>1140305006</v>
          </cell>
          <cell r="L953" t="str">
            <v>6210405005</v>
          </cell>
          <cell r="M953" t="str">
            <v>9100000005</v>
          </cell>
        </row>
        <row r="954">
          <cell r="A954" t="str">
            <v>P023</v>
          </cell>
          <cell r="B954">
            <v>3106010055</v>
          </cell>
          <cell r="C954" t="str">
            <v>CURA.FORCE CS</v>
          </cell>
          <cell r="D954" t="str">
            <v>B1</v>
          </cell>
          <cell r="E954">
            <v>253</v>
          </cell>
          <cell r="F954">
            <v>1</v>
          </cell>
          <cell r="G954">
            <v>140</v>
          </cell>
          <cell r="H954">
            <v>-1.19</v>
          </cell>
          <cell r="I954">
            <v>-166.6</v>
          </cell>
          <cell r="J954">
            <v>19991030</v>
          </cell>
          <cell r="K954" t="str">
            <v>1140305006</v>
          </cell>
          <cell r="L954" t="str">
            <v>6210405005</v>
          </cell>
          <cell r="M954" t="str">
            <v>9100000005</v>
          </cell>
        </row>
        <row r="955">
          <cell r="A955" t="str">
            <v>P023</v>
          </cell>
          <cell r="B955">
            <v>3106010055</v>
          </cell>
          <cell r="C955" t="str">
            <v>CURA.FORCE CS</v>
          </cell>
          <cell r="D955" t="str">
            <v>B1</v>
          </cell>
          <cell r="E955">
            <v>254</v>
          </cell>
          <cell r="F955">
            <v>1</v>
          </cell>
          <cell r="G955">
            <v>140</v>
          </cell>
          <cell r="H955">
            <v>-0.89</v>
          </cell>
          <cell r="I955">
            <v>-124.60000000000001</v>
          </cell>
          <cell r="J955">
            <v>19991030</v>
          </cell>
          <cell r="K955" t="str">
            <v>1140305006</v>
          </cell>
          <cell r="L955" t="str">
            <v>6210405005</v>
          </cell>
          <cell r="M955" t="str">
            <v>9100000005</v>
          </cell>
        </row>
        <row r="956">
          <cell r="A956" t="str">
            <v>P023</v>
          </cell>
          <cell r="B956">
            <v>3106010055</v>
          </cell>
          <cell r="C956" t="str">
            <v>CURA.FORCE CS</v>
          </cell>
          <cell r="D956" t="str">
            <v>B1</v>
          </cell>
          <cell r="E956">
            <v>268</v>
          </cell>
          <cell r="F956">
            <v>1</v>
          </cell>
          <cell r="G956">
            <v>140</v>
          </cell>
          <cell r="H956">
            <v>-0.76</v>
          </cell>
          <cell r="I956">
            <v>-106.4</v>
          </cell>
          <cell r="J956">
            <v>19991030</v>
          </cell>
          <cell r="K956" t="str">
            <v>1140305006</v>
          </cell>
          <cell r="L956" t="str">
            <v>6210405005</v>
          </cell>
          <cell r="M956" t="str">
            <v>9100000005</v>
          </cell>
        </row>
        <row r="957">
          <cell r="A957" t="str">
            <v>TA28</v>
          </cell>
          <cell r="B957">
            <v>3106010055</v>
          </cell>
          <cell r="C957" t="str">
            <v>CURA.FORCE CS</v>
          </cell>
          <cell r="D957" t="str">
            <v>65</v>
          </cell>
          <cell r="E957">
            <v>880</v>
          </cell>
          <cell r="F957">
            <v>6</v>
          </cell>
          <cell r="G957">
            <v>140</v>
          </cell>
          <cell r="H957">
            <v>-2</v>
          </cell>
          <cell r="I957">
            <v>-280</v>
          </cell>
          <cell r="J957">
            <v>19991031</v>
          </cell>
          <cell r="K957" t="str">
            <v>1140305006</v>
          </cell>
          <cell r="L957" t="str">
            <v>6210405005</v>
          </cell>
        </row>
        <row r="958">
          <cell r="A958" t="str">
            <v>TA29</v>
          </cell>
          <cell r="B958">
            <v>3106010055</v>
          </cell>
          <cell r="C958" t="str">
            <v>CURA.FORCE CS</v>
          </cell>
          <cell r="D958" t="str">
            <v>65</v>
          </cell>
          <cell r="E958">
            <v>879</v>
          </cell>
          <cell r="F958">
            <v>6</v>
          </cell>
          <cell r="G958">
            <v>145</v>
          </cell>
          <cell r="H958">
            <v>-3.8</v>
          </cell>
          <cell r="I958">
            <v>-551</v>
          </cell>
          <cell r="J958">
            <v>19991031</v>
          </cell>
          <cell r="K958" t="str">
            <v>1140305006</v>
          </cell>
          <cell r="L958" t="str">
            <v>6210405005</v>
          </cell>
        </row>
        <row r="959">
          <cell r="A959" t="str">
            <v>TA30</v>
          </cell>
          <cell r="B959">
            <v>3106010055</v>
          </cell>
          <cell r="C959" t="str">
            <v>CURA.FORCE CS</v>
          </cell>
          <cell r="D959" t="str">
            <v>65</v>
          </cell>
          <cell r="E959">
            <v>884</v>
          </cell>
          <cell r="F959">
            <v>6</v>
          </cell>
          <cell r="G959">
            <v>145</v>
          </cell>
          <cell r="H959">
            <v>-9</v>
          </cell>
          <cell r="I959">
            <v>-1305</v>
          </cell>
          <cell r="J959">
            <v>19991031</v>
          </cell>
          <cell r="K959" t="str">
            <v>1140305006</v>
          </cell>
          <cell r="L959" t="str">
            <v>6210405005</v>
          </cell>
        </row>
        <row r="960">
          <cell r="A960" t="str">
            <v>TA32</v>
          </cell>
          <cell r="B960">
            <v>3106010055</v>
          </cell>
          <cell r="C960" t="str">
            <v>CURA.FORCE CS</v>
          </cell>
          <cell r="D960" t="str">
            <v>65</v>
          </cell>
          <cell r="E960">
            <v>876</v>
          </cell>
          <cell r="F960">
            <v>1</v>
          </cell>
          <cell r="G960">
            <v>140</v>
          </cell>
          <cell r="H960">
            <v>-4.5999999999999996</v>
          </cell>
          <cell r="I960">
            <v>-644</v>
          </cell>
          <cell r="J960">
            <v>19991031</v>
          </cell>
          <cell r="K960" t="str">
            <v>1140305006</v>
          </cell>
          <cell r="L960" t="str">
            <v>6210405005</v>
          </cell>
        </row>
        <row r="961">
          <cell r="A961" t="str">
            <v>TA34</v>
          </cell>
          <cell r="B961">
            <v>3106010055</v>
          </cell>
          <cell r="C961" t="str">
            <v>CURA.FORCE CS</v>
          </cell>
          <cell r="D961" t="str">
            <v>65</v>
          </cell>
          <cell r="E961">
            <v>882</v>
          </cell>
          <cell r="F961">
            <v>4</v>
          </cell>
          <cell r="G961">
            <v>5.0999999999999996</v>
          </cell>
          <cell r="H961">
            <v>-4</v>
          </cell>
          <cell r="I961">
            <v>-20.399999999999999</v>
          </cell>
          <cell r="J961">
            <v>19991031</v>
          </cell>
          <cell r="K961" t="str">
            <v>1140305006</v>
          </cell>
          <cell r="L961" t="str">
            <v>6210405005</v>
          </cell>
        </row>
        <row r="962">
          <cell r="A962" t="str">
            <v>TL04</v>
          </cell>
          <cell r="B962">
            <v>3106010055</v>
          </cell>
          <cell r="C962" t="str">
            <v>CURA.FORCE CS</v>
          </cell>
          <cell r="D962" t="str">
            <v>65</v>
          </cell>
          <cell r="E962">
            <v>899</v>
          </cell>
          <cell r="F962">
            <v>5</v>
          </cell>
          <cell r="G962">
            <v>145</v>
          </cell>
          <cell r="H962">
            <v>-4.4000000000000004</v>
          </cell>
          <cell r="I962">
            <v>-638</v>
          </cell>
          <cell r="J962">
            <v>19991031</v>
          </cell>
          <cell r="K962" t="str">
            <v>1140305006</v>
          </cell>
          <cell r="L962" t="str">
            <v>6210405005</v>
          </cell>
        </row>
        <row r="963">
          <cell r="A963" t="str">
            <v>TL05</v>
          </cell>
          <cell r="B963">
            <v>3106010055</v>
          </cell>
          <cell r="C963" t="str">
            <v>CURA.FORCE CS</v>
          </cell>
          <cell r="D963" t="str">
            <v>65</v>
          </cell>
          <cell r="E963">
            <v>890</v>
          </cell>
          <cell r="F963">
            <v>4</v>
          </cell>
          <cell r="G963">
            <v>145</v>
          </cell>
          <cell r="H963">
            <v>-4.7</v>
          </cell>
          <cell r="I963">
            <v>-681.5</v>
          </cell>
          <cell r="J963">
            <v>19991031</v>
          </cell>
          <cell r="K963" t="str">
            <v>1140305006</v>
          </cell>
          <cell r="L963" t="str">
            <v>6210405005</v>
          </cell>
        </row>
        <row r="964">
          <cell r="A964" t="str">
            <v>TL06</v>
          </cell>
          <cell r="B964">
            <v>3106010055</v>
          </cell>
          <cell r="C964" t="str">
            <v>CURA.FORCE CS</v>
          </cell>
          <cell r="D964" t="str">
            <v>65</v>
          </cell>
          <cell r="E964">
            <v>896</v>
          </cell>
          <cell r="F964">
            <v>4</v>
          </cell>
          <cell r="G964">
            <v>145</v>
          </cell>
          <cell r="H964">
            <v>-3.25</v>
          </cell>
          <cell r="I964">
            <v>-471.25</v>
          </cell>
          <cell r="J964">
            <v>19991031</v>
          </cell>
          <cell r="K964" t="str">
            <v>1140305006</v>
          </cell>
          <cell r="L964" t="str">
            <v>6210405005</v>
          </cell>
        </row>
        <row r="965">
          <cell r="A965" t="str">
            <v>TL07</v>
          </cell>
          <cell r="B965">
            <v>3106010055</v>
          </cell>
          <cell r="C965" t="str">
            <v>CURA.FORCE CS</v>
          </cell>
          <cell r="D965" t="str">
            <v>65</v>
          </cell>
          <cell r="E965">
            <v>894</v>
          </cell>
          <cell r="F965">
            <v>4</v>
          </cell>
          <cell r="G965">
            <v>145</v>
          </cell>
          <cell r="H965">
            <v>-6.5</v>
          </cell>
          <cell r="I965">
            <v>-942.5</v>
          </cell>
          <cell r="J965">
            <v>19991031</v>
          </cell>
          <cell r="K965" t="str">
            <v>1140305006</v>
          </cell>
          <cell r="L965" t="str">
            <v>6210405005</v>
          </cell>
        </row>
        <row r="966">
          <cell r="A966" t="str">
            <v>TL08</v>
          </cell>
          <cell r="B966">
            <v>3106010055</v>
          </cell>
          <cell r="C966" t="str">
            <v>CURA.FORCE CS</v>
          </cell>
          <cell r="D966" t="str">
            <v>65</v>
          </cell>
          <cell r="E966">
            <v>893</v>
          </cell>
          <cell r="F966">
            <v>4</v>
          </cell>
          <cell r="G966">
            <v>27.439</v>
          </cell>
          <cell r="H966">
            <v>-8.8000000000000007</v>
          </cell>
          <cell r="I966">
            <v>-241.46320000000003</v>
          </cell>
          <cell r="J966">
            <v>19991031</v>
          </cell>
          <cell r="K966" t="str">
            <v>1140305006</v>
          </cell>
          <cell r="L966" t="str">
            <v>6210405005</v>
          </cell>
        </row>
        <row r="967">
          <cell r="A967" t="str">
            <v>TO03</v>
          </cell>
          <cell r="B967">
            <v>3106010055</v>
          </cell>
          <cell r="C967" t="str">
            <v>CURA.FORCE CS</v>
          </cell>
          <cell r="D967" t="str">
            <v>S1</v>
          </cell>
          <cell r="E967">
            <v>329</v>
          </cell>
          <cell r="F967">
            <v>1</v>
          </cell>
          <cell r="G967">
            <v>140</v>
          </cell>
          <cell r="H967">
            <v>-3.5</v>
          </cell>
          <cell r="I967">
            <v>-490</v>
          </cell>
          <cell r="J967">
            <v>19991031</v>
          </cell>
          <cell r="K967" t="str">
            <v>1140305006</v>
          </cell>
          <cell r="L967" t="str">
            <v>6210405005</v>
          </cell>
          <cell r="M967" t="str">
            <v>9100000005</v>
          </cell>
        </row>
        <row r="968">
          <cell r="A968" t="str">
            <v>TZ01</v>
          </cell>
          <cell r="B968">
            <v>3106010055</v>
          </cell>
          <cell r="C968" t="str">
            <v>CURA.FORCE CS</v>
          </cell>
          <cell r="D968" t="str">
            <v>65</v>
          </cell>
          <cell r="E968">
            <v>857</v>
          </cell>
          <cell r="F968">
            <v>1</v>
          </cell>
          <cell r="G968">
            <v>145</v>
          </cell>
          <cell r="H968">
            <v>-2</v>
          </cell>
          <cell r="I968">
            <v>-290</v>
          </cell>
          <cell r="J968">
            <v>19991031</v>
          </cell>
          <cell r="K968" t="str">
            <v>1140305006</v>
          </cell>
          <cell r="L968" t="str">
            <v>6210405005</v>
          </cell>
        </row>
        <row r="969">
          <cell r="A969" t="str">
            <v>TZ02</v>
          </cell>
          <cell r="B969">
            <v>3106010055</v>
          </cell>
          <cell r="C969" t="str">
            <v>CURA.FORCE CS</v>
          </cell>
          <cell r="D969" t="str">
            <v>65</v>
          </cell>
          <cell r="E969">
            <v>861</v>
          </cell>
          <cell r="F969">
            <v>1</v>
          </cell>
          <cell r="G969">
            <v>140</v>
          </cell>
          <cell r="H969">
            <v>-5</v>
          </cell>
          <cell r="I969">
            <v>-700</v>
          </cell>
          <cell r="J969">
            <v>19991031</v>
          </cell>
          <cell r="K969" t="str">
            <v>1140305006</v>
          </cell>
          <cell r="L969" t="str">
            <v>6210405005</v>
          </cell>
        </row>
        <row r="970">
          <cell r="A970" t="str">
            <v>P023</v>
          </cell>
          <cell r="B970">
            <v>3106010055</v>
          </cell>
          <cell r="C970" t="str">
            <v>CURA.FORCE CS</v>
          </cell>
          <cell r="D970" t="str">
            <v>B1</v>
          </cell>
          <cell r="E970">
            <v>255</v>
          </cell>
          <cell r="F970">
            <v>1</v>
          </cell>
          <cell r="G970">
            <v>140</v>
          </cell>
          <cell r="H970">
            <v>-0.315</v>
          </cell>
          <cell r="I970">
            <v>-44.1</v>
          </cell>
          <cell r="J970">
            <v>19991030</v>
          </cell>
          <cell r="K970" t="str">
            <v>1140325006</v>
          </cell>
          <cell r="L970" t="str">
            <v>6210405016</v>
          </cell>
          <cell r="M970" t="str">
            <v>9100000007</v>
          </cell>
        </row>
        <row r="971">
          <cell r="A971" t="str">
            <v>P023</v>
          </cell>
          <cell r="B971">
            <v>3106010055</v>
          </cell>
          <cell r="C971" t="str">
            <v>CURA.FORCE CS</v>
          </cell>
          <cell r="D971" t="str">
            <v>B1</v>
          </cell>
          <cell r="E971">
            <v>256</v>
          </cell>
          <cell r="F971">
            <v>1</v>
          </cell>
          <cell r="G971">
            <v>140</v>
          </cell>
          <cell r="H971">
            <v>-0.38</v>
          </cell>
          <cell r="I971">
            <v>-53.2</v>
          </cell>
          <cell r="J971">
            <v>19991030</v>
          </cell>
          <cell r="K971" t="str">
            <v>1140325006</v>
          </cell>
          <cell r="L971" t="str">
            <v>6210405016</v>
          </cell>
          <cell r="M971" t="str">
            <v>9100000007</v>
          </cell>
        </row>
        <row r="972">
          <cell r="A972" t="str">
            <v>P023</v>
          </cell>
          <cell r="B972">
            <v>3106010055</v>
          </cell>
          <cell r="C972" t="str">
            <v>CURA.FORCE CS</v>
          </cell>
          <cell r="D972" t="str">
            <v>B1</v>
          </cell>
          <cell r="E972">
            <v>257</v>
          </cell>
          <cell r="F972">
            <v>1</v>
          </cell>
          <cell r="G972">
            <v>140</v>
          </cell>
          <cell r="H972">
            <v>-0.56999999999999995</v>
          </cell>
          <cell r="I972">
            <v>-79.8</v>
          </cell>
          <cell r="J972">
            <v>19991030</v>
          </cell>
          <cell r="K972" t="str">
            <v>1140325006</v>
          </cell>
          <cell r="L972" t="str">
            <v>6210405016</v>
          </cell>
          <cell r="M972" t="str">
            <v>9100000007</v>
          </cell>
        </row>
        <row r="973">
          <cell r="A973" t="str">
            <v>P023</v>
          </cell>
          <cell r="B973">
            <v>3106010055</v>
          </cell>
          <cell r="C973" t="str">
            <v>CURA.FORCE CS</v>
          </cell>
          <cell r="D973" t="str">
            <v>B1</v>
          </cell>
          <cell r="E973">
            <v>258</v>
          </cell>
          <cell r="F973">
            <v>1</v>
          </cell>
          <cell r="G973">
            <v>140</v>
          </cell>
          <cell r="H973">
            <v>-0.63</v>
          </cell>
          <cell r="I973">
            <v>-88.2</v>
          </cell>
          <cell r="J973">
            <v>19991030</v>
          </cell>
          <cell r="K973" t="str">
            <v>1140325006</v>
          </cell>
          <cell r="L973" t="str">
            <v>6210405016</v>
          </cell>
          <cell r="M973" t="str">
            <v>9100000007</v>
          </cell>
        </row>
        <row r="974">
          <cell r="A974" t="str">
            <v>TG02</v>
          </cell>
          <cell r="B974">
            <v>3106010070</v>
          </cell>
          <cell r="C974" t="str">
            <v>CURA.RITIRAN CARB</v>
          </cell>
          <cell r="D974" t="str">
            <v>61</v>
          </cell>
          <cell r="E974">
            <v>633</v>
          </cell>
          <cell r="F974">
            <v>1</v>
          </cell>
          <cell r="G974">
            <v>3</v>
          </cell>
          <cell r="H974">
            <v>-11.7</v>
          </cell>
          <cell r="I974">
            <v>-35.099999999999994</v>
          </cell>
          <cell r="J974">
            <v>19991031</v>
          </cell>
          <cell r="K974" t="str">
            <v>1140301006</v>
          </cell>
          <cell r="L974" t="str">
            <v>6210405001</v>
          </cell>
        </row>
        <row r="975">
          <cell r="A975" t="str">
            <v>TG18</v>
          </cell>
          <cell r="B975">
            <v>3106010070</v>
          </cell>
          <cell r="C975" t="str">
            <v>CURA.RITIRAN CARB</v>
          </cell>
          <cell r="D975" t="str">
            <v>61</v>
          </cell>
          <cell r="E975">
            <v>634</v>
          </cell>
          <cell r="F975">
            <v>2</v>
          </cell>
          <cell r="G975">
            <v>3.6</v>
          </cell>
          <cell r="H975">
            <v>-32.5</v>
          </cell>
          <cell r="I975">
            <v>-117</v>
          </cell>
          <cell r="J975">
            <v>19991031</v>
          </cell>
          <cell r="K975" t="str">
            <v>1140301006</v>
          </cell>
          <cell r="L975" t="str">
            <v>6210405001</v>
          </cell>
        </row>
        <row r="976">
          <cell r="A976" t="str">
            <v>TG28</v>
          </cell>
          <cell r="B976">
            <v>3106010070</v>
          </cell>
          <cell r="C976" t="str">
            <v>CURA.RITIRAN CARB</v>
          </cell>
          <cell r="D976" t="str">
            <v>61</v>
          </cell>
          <cell r="E976">
            <v>632</v>
          </cell>
          <cell r="F976">
            <v>1</v>
          </cell>
          <cell r="G976">
            <v>3.6</v>
          </cell>
          <cell r="H976">
            <v>-11</v>
          </cell>
          <cell r="I976">
            <v>-39.6</v>
          </cell>
          <cell r="J976">
            <v>19991031</v>
          </cell>
          <cell r="K976" t="str">
            <v>1140301006</v>
          </cell>
          <cell r="L976" t="str">
            <v>6210405001</v>
          </cell>
        </row>
        <row r="977">
          <cell r="A977" t="str">
            <v>TG29</v>
          </cell>
          <cell r="B977">
            <v>3106010070</v>
          </cell>
          <cell r="C977" t="str">
            <v>CURA.RITIRAN CARB</v>
          </cell>
          <cell r="D977" t="str">
            <v>61</v>
          </cell>
          <cell r="E977">
            <v>628</v>
          </cell>
          <cell r="F977">
            <v>1</v>
          </cell>
          <cell r="G977">
            <v>3</v>
          </cell>
          <cell r="H977">
            <v>-4.8</v>
          </cell>
          <cell r="I977">
            <v>-14.399999999999999</v>
          </cell>
          <cell r="J977">
            <v>19991031</v>
          </cell>
          <cell r="K977" t="str">
            <v>1140301006</v>
          </cell>
          <cell r="L977" t="str">
            <v>6210405001</v>
          </cell>
        </row>
        <row r="978">
          <cell r="A978" t="str">
            <v>P001</v>
          </cell>
          <cell r="B978">
            <v>3108010002</v>
          </cell>
          <cell r="C978" t="str">
            <v>EM-LABORES ARADO/PEINE O ROLO</v>
          </cell>
          <cell r="D978" t="str">
            <v>L1</v>
          </cell>
          <cell r="E978">
            <v>272</v>
          </cell>
          <cell r="F978">
            <v>1</v>
          </cell>
          <cell r="G978">
            <v>17.850000000000001</v>
          </cell>
          <cell r="H978">
            <v>-10</v>
          </cell>
          <cell r="I978">
            <v>-178.5</v>
          </cell>
          <cell r="J978">
            <v>19991030</v>
          </cell>
          <cell r="K978" t="str">
            <v>1140325017</v>
          </cell>
          <cell r="L978" t="str">
            <v>5120410000</v>
          </cell>
          <cell r="M978" t="str">
            <v>9100000007</v>
          </cell>
        </row>
        <row r="979">
          <cell r="A979" t="str">
            <v>P023</v>
          </cell>
          <cell r="B979">
            <v>3108010007</v>
          </cell>
          <cell r="C979" t="str">
            <v>EM-LABORES CINCEL/RASTRA</v>
          </cell>
          <cell r="D979" t="str">
            <v>B1</v>
          </cell>
          <cell r="E979">
            <v>279</v>
          </cell>
          <cell r="F979">
            <v>1</v>
          </cell>
          <cell r="G979">
            <v>15.3</v>
          </cell>
          <cell r="H979">
            <v>-18</v>
          </cell>
          <cell r="I979">
            <v>-275.40000000000003</v>
          </cell>
          <cell r="J979">
            <v>19991030</v>
          </cell>
          <cell r="K979" t="str">
            <v>1140325017</v>
          </cell>
          <cell r="L979" t="str">
            <v>5120410000</v>
          </cell>
          <cell r="M979" t="str">
            <v>9100000007</v>
          </cell>
        </row>
        <row r="980">
          <cell r="A980" t="str">
            <v>P023</v>
          </cell>
          <cell r="B980">
            <v>3108010007</v>
          </cell>
          <cell r="C980" t="str">
            <v>EM-LABORES CINCEL/RASTRA</v>
          </cell>
          <cell r="D980" t="str">
            <v>B1</v>
          </cell>
          <cell r="E980">
            <v>280</v>
          </cell>
          <cell r="F980">
            <v>1</v>
          </cell>
          <cell r="G980">
            <v>15.3</v>
          </cell>
          <cell r="H980">
            <v>-14</v>
          </cell>
          <cell r="I980">
            <v>-214.20000000000002</v>
          </cell>
          <cell r="J980">
            <v>19991030</v>
          </cell>
          <cell r="K980" t="str">
            <v>1140325017</v>
          </cell>
          <cell r="L980" t="str">
            <v>5120410000</v>
          </cell>
          <cell r="M980" t="str">
            <v>9100000007</v>
          </cell>
        </row>
        <row r="981">
          <cell r="A981" t="str">
            <v>P023</v>
          </cell>
          <cell r="B981">
            <v>3108010007</v>
          </cell>
          <cell r="C981" t="str">
            <v>EM-LABORES CINCEL/RASTRA</v>
          </cell>
          <cell r="D981" t="str">
            <v>B1</v>
          </cell>
          <cell r="E981">
            <v>281</v>
          </cell>
          <cell r="F981">
            <v>1</v>
          </cell>
          <cell r="G981">
            <v>15.3</v>
          </cell>
          <cell r="H981">
            <v>-27</v>
          </cell>
          <cell r="I981">
            <v>-413.1</v>
          </cell>
          <cell r="J981">
            <v>19991030</v>
          </cell>
          <cell r="K981" t="str">
            <v>1140325017</v>
          </cell>
          <cell r="L981" t="str">
            <v>5120410000</v>
          </cell>
          <cell r="M981" t="str">
            <v>9100000007</v>
          </cell>
        </row>
        <row r="982">
          <cell r="A982" t="str">
            <v>P023</v>
          </cell>
          <cell r="B982">
            <v>3108010007</v>
          </cell>
          <cell r="C982" t="str">
            <v>EM-LABORES CINCEL/RASTRA</v>
          </cell>
          <cell r="D982" t="str">
            <v>B1</v>
          </cell>
          <cell r="E982">
            <v>282</v>
          </cell>
          <cell r="F982">
            <v>1</v>
          </cell>
          <cell r="G982">
            <v>15.3</v>
          </cell>
          <cell r="H982">
            <v>-30</v>
          </cell>
          <cell r="I982">
            <v>-459</v>
          </cell>
          <cell r="J982">
            <v>19991030</v>
          </cell>
          <cell r="K982" t="str">
            <v>1140325017</v>
          </cell>
          <cell r="L982" t="str">
            <v>5120410000</v>
          </cell>
          <cell r="M982" t="str">
            <v>9100000007</v>
          </cell>
        </row>
        <row r="983">
          <cell r="A983" t="str">
            <v>P001</v>
          </cell>
          <cell r="B983">
            <v>3108010008</v>
          </cell>
          <cell r="C983" t="str">
            <v>EM-LABORES CONFECCION POR ROLLO</v>
          </cell>
          <cell r="D983" t="str">
            <v>L1</v>
          </cell>
          <cell r="E983">
            <v>265</v>
          </cell>
          <cell r="F983">
            <v>1</v>
          </cell>
          <cell r="G983">
            <v>5.0999999999999996</v>
          </cell>
          <cell r="H983">
            <v>-5</v>
          </cell>
          <cell r="I983">
            <v>-25.5</v>
          </cell>
          <cell r="J983">
            <v>19991030</v>
          </cell>
          <cell r="K983" t="str">
            <v>1140325017</v>
          </cell>
          <cell r="L983" t="str">
            <v>5120410000</v>
          </cell>
          <cell r="M983" t="str">
            <v>9100000007</v>
          </cell>
        </row>
        <row r="984">
          <cell r="A984" t="str">
            <v>P001</v>
          </cell>
          <cell r="B984">
            <v>3108010011</v>
          </cell>
          <cell r="C984" t="str">
            <v>EM-LABORES DESMALEZADA</v>
          </cell>
          <cell r="D984" t="str">
            <v>L1</v>
          </cell>
          <cell r="E984">
            <v>263</v>
          </cell>
          <cell r="F984">
            <v>1</v>
          </cell>
          <cell r="G984">
            <v>7.65</v>
          </cell>
          <cell r="H984">
            <v>-5</v>
          </cell>
          <cell r="I984">
            <v>-38.25</v>
          </cell>
          <cell r="J984">
            <v>19991030</v>
          </cell>
          <cell r="K984" t="str">
            <v>1140325017</v>
          </cell>
          <cell r="L984" t="str">
            <v>5120410000</v>
          </cell>
          <cell r="M984" t="str">
            <v>9100000007</v>
          </cell>
        </row>
        <row r="985">
          <cell r="A985" t="str">
            <v>P001</v>
          </cell>
          <cell r="B985">
            <v>3108010011</v>
          </cell>
          <cell r="C985" t="str">
            <v>EM-LABORES DESMALEZADA</v>
          </cell>
          <cell r="D985" t="str">
            <v>L1</v>
          </cell>
          <cell r="E985">
            <v>264</v>
          </cell>
          <cell r="F985">
            <v>1</v>
          </cell>
          <cell r="G985">
            <v>7.65</v>
          </cell>
          <cell r="H985">
            <v>-10</v>
          </cell>
          <cell r="I985">
            <v>-76.5</v>
          </cell>
          <cell r="J985">
            <v>19991030</v>
          </cell>
          <cell r="K985" t="str">
            <v>1140325017</v>
          </cell>
          <cell r="L985" t="str">
            <v>5120410000</v>
          </cell>
          <cell r="M985" t="str">
            <v>9100000007</v>
          </cell>
        </row>
        <row r="986">
          <cell r="A986" t="str">
            <v>P001</v>
          </cell>
          <cell r="B986">
            <v>3108010011</v>
          </cell>
          <cell r="C986" t="str">
            <v>EM-LABORES DESMALEZADA</v>
          </cell>
          <cell r="D986" t="str">
            <v>L1</v>
          </cell>
          <cell r="E986">
            <v>275</v>
          </cell>
          <cell r="F986">
            <v>1</v>
          </cell>
          <cell r="G986">
            <v>7.65</v>
          </cell>
          <cell r="H986">
            <v>-10</v>
          </cell>
          <cell r="I986">
            <v>-76.5</v>
          </cell>
          <cell r="J986">
            <v>19991030</v>
          </cell>
          <cell r="K986" t="str">
            <v>1140325017</v>
          </cell>
          <cell r="L986" t="str">
            <v>5120410000</v>
          </cell>
          <cell r="M986" t="str">
            <v>9100000007</v>
          </cell>
        </row>
        <row r="987">
          <cell r="A987" t="str">
            <v>P001</v>
          </cell>
          <cell r="B987">
            <v>3108010011</v>
          </cell>
          <cell r="C987" t="str">
            <v>EM-LABORES DESMALEZADA</v>
          </cell>
          <cell r="D987" t="str">
            <v>L1</v>
          </cell>
          <cell r="E987">
            <v>276</v>
          </cell>
          <cell r="F987">
            <v>1</v>
          </cell>
          <cell r="G987">
            <v>7.65</v>
          </cell>
          <cell r="H987">
            <v>-15</v>
          </cell>
          <cell r="I987">
            <v>-114.75</v>
          </cell>
          <cell r="J987">
            <v>19991030</v>
          </cell>
          <cell r="K987" t="str">
            <v>1140325017</v>
          </cell>
          <cell r="L987" t="str">
            <v>5120410000</v>
          </cell>
          <cell r="M987" t="str">
            <v>9100000007</v>
          </cell>
        </row>
        <row r="988">
          <cell r="A988" t="str">
            <v>P001</v>
          </cell>
          <cell r="B988">
            <v>3108010011</v>
          </cell>
          <cell r="C988" t="str">
            <v>EM-LABORES DESMALEZADA</v>
          </cell>
          <cell r="D988" t="str">
            <v>L1</v>
          </cell>
          <cell r="E988">
            <v>266</v>
          </cell>
          <cell r="F988">
            <v>1</v>
          </cell>
          <cell r="G988">
            <v>7.65</v>
          </cell>
          <cell r="H988">
            <v>-56</v>
          </cell>
          <cell r="I988">
            <v>-428.40000000000003</v>
          </cell>
          <cell r="J988">
            <v>19991030</v>
          </cell>
          <cell r="K988" t="str">
            <v>1241506009</v>
          </cell>
          <cell r="L988" t="str">
            <v>5120414000</v>
          </cell>
          <cell r="M988" t="str">
            <v>9200000007</v>
          </cell>
        </row>
        <row r="989">
          <cell r="A989" t="str">
            <v>P005</v>
          </cell>
          <cell r="B989">
            <v>3108010011</v>
          </cell>
          <cell r="C989" t="str">
            <v>EM-LABORES DESMALEZADA</v>
          </cell>
          <cell r="D989" t="str">
            <v>H1</v>
          </cell>
          <cell r="E989">
            <v>213</v>
          </cell>
          <cell r="F989">
            <v>1</v>
          </cell>
          <cell r="G989">
            <v>7.65</v>
          </cell>
          <cell r="H989">
            <v>-20</v>
          </cell>
          <cell r="I989">
            <v>-153</v>
          </cell>
          <cell r="J989">
            <v>19991031</v>
          </cell>
          <cell r="K989" t="str">
            <v>5110201047</v>
          </cell>
          <cell r="L989" t="str">
            <v>5120409000</v>
          </cell>
          <cell r="M989" t="str">
            <v>9100000017</v>
          </cell>
        </row>
        <row r="990">
          <cell r="A990" t="str">
            <v>P023</v>
          </cell>
          <cell r="B990">
            <v>3108010011</v>
          </cell>
          <cell r="C990" t="str">
            <v>EM-LABORES DESMALEZADA</v>
          </cell>
          <cell r="D990" t="str">
            <v>B1</v>
          </cell>
          <cell r="E990">
            <v>286</v>
          </cell>
          <cell r="F990">
            <v>1</v>
          </cell>
          <cell r="G990">
            <v>7.65</v>
          </cell>
          <cell r="H990">
            <v>-38</v>
          </cell>
          <cell r="I990">
            <v>-290.7</v>
          </cell>
          <cell r="J990">
            <v>19991030</v>
          </cell>
          <cell r="K990" t="str">
            <v>5110201047</v>
          </cell>
          <cell r="L990" t="str">
            <v>5120409000</v>
          </cell>
          <cell r="M990" t="str">
            <v>9100000017</v>
          </cell>
        </row>
        <row r="991">
          <cell r="A991" t="str">
            <v>P023</v>
          </cell>
          <cell r="B991">
            <v>3108010011</v>
          </cell>
          <cell r="C991" t="str">
            <v>EM-LABORES DESMALEZADA</v>
          </cell>
          <cell r="D991" t="str">
            <v>B1</v>
          </cell>
          <cell r="E991">
            <v>287</v>
          </cell>
          <cell r="F991">
            <v>1</v>
          </cell>
          <cell r="G991">
            <v>7.65</v>
          </cell>
          <cell r="H991">
            <v>-35</v>
          </cell>
          <cell r="I991">
            <v>-267.75</v>
          </cell>
          <cell r="J991">
            <v>19991030</v>
          </cell>
          <cell r="K991" t="str">
            <v>5110201047</v>
          </cell>
          <cell r="L991" t="str">
            <v>5120409000</v>
          </cell>
          <cell r="M991" t="str">
            <v>9100000017</v>
          </cell>
        </row>
        <row r="992">
          <cell r="A992" t="str">
            <v>P023</v>
          </cell>
          <cell r="B992">
            <v>3108010011</v>
          </cell>
          <cell r="C992" t="str">
            <v>EM-LABORES DESMALEZADA</v>
          </cell>
          <cell r="D992" t="str">
            <v>B1</v>
          </cell>
          <cell r="E992">
            <v>288</v>
          </cell>
          <cell r="F992">
            <v>1</v>
          </cell>
          <cell r="G992">
            <v>7.65</v>
          </cell>
          <cell r="H992">
            <v>-13</v>
          </cell>
          <cell r="I992">
            <v>-99.45</v>
          </cell>
          <cell r="J992">
            <v>19991030</v>
          </cell>
          <cell r="K992" t="str">
            <v>5110201047</v>
          </cell>
          <cell r="L992" t="str">
            <v>5120409000</v>
          </cell>
          <cell r="M992" t="str">
            <v>9100000017</v>
          </cell>
        </row>
        <row r="993">
          <cell r="A993" t="str">
            <v>P023</v>
          </cell>
          <cell r="B993">
            <v>3108010011</v>
          </cell>
          <cell r="C993" t="str">
            <v>EM-LABORES DESMALEZADA</v>
          </cell>
          <cell r="D993" t="str">
            <v>B1</v>
          </cell>
          <cell r="E993">
            <v>289</v>
          </cell>
          <cell r="F993">
            <v>1</v>
          </cell>
          <cell r="G993">
            <v>7.65</v>
          </cell>
          <cell r="H993">
            <v>-10</v>
          </cell>
          <cell r="I993">
            <v>-76.5</v>
          </cell>
          <cell r="J993">
            <v>19991030</v>
          </cell>
          <cell r="K993" t="str">
            <v>5110201047</v>
          </cell>
          <cell r="L993" t="str">
            <v>5120409000</v>
          </cell>
          <cell r="M993" t="str">
            <v>9100000017</v>
          </cell>
        </row>
        <row r="994">
          <cell r="A994" t="str">
            <v>P023</v>
          </cell>
          <cell r="B994">
            <v>3108010011</v>
          </cell>
          <cell r="C994" t="str">
            <v>EM-LABORES DESMALEZADA</v>
          </cell>
          <cell r="D994" t="str">
            <v>B1</v>
          </cell>
          <cell r="E994">
            <v>290</v>
          </cell>
          <cell r="F994">
            <v>1</v>
          </cell>
          <cell r="G994">
            <v>7.65</v>
          </cell>
          <cell r="H994">
            <v>-15</v>
          </cell>
          <cell r="I994">
            <v>-114.75</v>
          </cell>
          <cell r="J994">
            <v>19991030</v>
          </cell>
          <cell r="K994" t="str">
            <v>5110201047</v>
          </cell>
          <cell r="L994" t="str">
            <v>5120409000</v>
          </cell>
          <cell r="M994" t="str">
            <v>9100000017</v>
          </cell>
        </row>
        <row r="995">
          <cell r="A995" t="str">
            <v>P023</v>
          </cell>
          <cell r="B995">
            <v>3108010011</v>
          </cell>
          <cell r="C995" t="str">
            <v>EM-LABORES DESMALEZADA</v>
          </cell>
          <cell r="D995" t="str">
            <v>B1</v>
          </cell>
          <cell r="E995">
            <v>291</v>
          </cell>
          <cell r="F995">
            <v>1</v>
          </cell>
          <cell r="G995">
            <v>7.65</v>
          </cell>
          <cell r="H995">
            <v>-35</v>
          </cell>
          <cell r="I995">
            <v>-267.75</v>
          </cell>
          <cell r="J995">
            <v>19991030</v>
          </cell>
          <cell r="K995" t="str">
            <v>5110201047</v>
          </cell>
          <cell r="L995" t="str">
            <v>5120409000</v>
          </cell>
          <cell r="M995" t="str">
            <v>9100000017</v>
          </cell>
        </row>
        <row r="996">
          <cell r="A996" t="str">
            <v>P023</v>
          </cell>
          <cell r="B996">
            <v>3108010011</v>
          </cell>
          <cell r="C996" t="str">
            <v>EM-LABORES DESMALEZADA</v>
          </cell>
          <cell r="D996" t="str">
            <v>B1</v>
          </cell>
          <cell r="E996">
            <v>292</v>
          </cell>
          <cell r="F996">
            <v>1</v>
          </cell>
          <cell r="G996">
            <v>7.65</v>
          </cell>
          <cell r="H996">
            <v>-4</v>
          </cell>
          <cell r="I996">
            <v>-30.6</v>
          </cell>
          <cell r="J996">
            <v>19991030</v>
          </cell>
          <cell r="K996" t="str">
            <v>5110201047</v>
          </cell>
          <cell r="L996" t="str">
            <v>5120409000</v>
          </cell>
          <cell r="M996" t="str">
            <v>9100000017</v>
          </cell>
        </row>
        <row r="997">
          <cell r="A997" t="str">
            <v>P012</v>
          </cell>
          <cell r="B997">
            <v>3108010011</v>
          </cell>
          <cell r="C997" t="str">
            <v>EM-LABORES DESMALEZADA</v>
          </cell>
          <cell r="D997" t="str">
            <v>N1</v>
          </cell>
          <cell r="E997">
            <v>340</v>
          </cell>
          <cell r="F997">
            <v>3</v>
          </cell>
          <cell r="G997">
            <v>7.65</v>
          </cell>
          <cell r="H997">
            <v>-100</v>
          </cell>
          <cell r="I997">
            <v>-765</v>
          </cell>
          <cell r="J997">
            <v>19991031</v>
          </cell>
          <cell r="K997" t="str">
            <v>5110301048</v>
          </cell>
          <cell r="L997" t="str">
            <v>5120412000</v>
          </cell>
          <cell r="M997" t="str">
            <v>9200000004</v>
          </cell>
        </row>
        <row r="998">
          <cell r="A998" t="str">
            <v>P001</v>
          </cell>
          <cell r="B998">
            <v>3108010014</v>
          </cell>
          <cell r="C998" t="str">
            <v>EM-LABORES DISCO DESENCONTRADO 1ERA PASA</v>
          </cell>
          <cell r="D998" t="str">
            <v>L1</v>
          </cell>
          <cell r="E998">
            <v>273</v>
          </cell>
          <cell r="F998">
            <v>1</v>
          </cell>
          <cell r="G998">
            <v>11.56</v>
          </cell>
          <cell r="H998">
            <v>-26</v>
          </cell>
          <cell r="I998">
            <v>-300.56</v>
          </cell>
          <cell r="J998">
            <v>19991030</v>
          </cell>
          <cell r="K998" t="str">
            <v>1140325017</v>
          </cell>
          <cell r="L998" t="str">
            <v>5120410000</v>
          </cell>
          <cell r="M998" t="str">
            <v>9100000007</v>
          </cell>
        </row>
        <row r="999">
          <cell r="A999" t="str">
            <v>P001</v>
          </cell>
          <cell r="B999">
            <v>3108010016</v>
          </cell>
          <cell r="C999" t="str">
            <v>EM-LABORES DISCO DESENC/RAST/ROLO 1ER PA</v>
          </cell>
          <cell r="D999" t="str">
            <v>L1</v>
          </cell>
          <cell r="E999">
            <v>271</v>
          </cell>
          <cell r="F999">
            <v>1</v>
          </cell>
          <cell r="G999">
            <v>13.26</v>
          </cell>
          <cell r="H999">
            <v>-30</v>
          </cell>
          <cell r="I999">
            <v>-397.8</v>
          </cell>
          <cell r="J999">
            <v>19991030</v>
          </cell>
          <cell r="K999" t="str">
            <v>1140325017</v>
          </cell>
          <cell r="L999" t="str">
            <v>5120410000</v>
          </cell>
          <cell r="M999" t="str">
            <v>9100000007</v>
          </cell>
        </row>
        <row r="1000">
          <cell r="A1000" t="str">
            <v>P001</v>
          </cell>
          <cell r="B1000">
            <v>3108010016</v>
          </cell>
          <cell r="C1000" t="str">
            <v>EM-LABORES DISCO DESENC/RAST/ROLO 1ER PA</v>
          </cell>
          <cell r="D1000" t="str">
            <v>L1</v>
          </cell>
          <cell r="E1000">
            <v>270</v>
          </cell>
          <cell r="F1000">
            <v>1</v>
          </cell>
          <cell r="G1000">
            <v>13.26</v>
          </cell>
          <cell r="H1000">
            <v>-26</v>
          </cell>
          <cell r="I1000">
            <v>-344.76</v>
          </cell>
          <cell r="J1000">
            <v>19991030</v>
          </cell>
          <cell r="K1000" t="str">
            <v>1140335017</v>
          </cell>
          <cell r="L1000" t="str">
            <v>5120410000</v>
          </cell>
          <cell r="M1000" t="str">
            <v>9100000015</v>
          </cell>
        </row>
        <row r="1001">
          <cell r="A1001" t="str">
            <v>P014</v>
          </cell>
          <cell r="B1001">
            <v>3108010019</v>
          </cell>
          <cell r="C1001" t="str">
            <v>EM-LABORES DISCO LIVIANO/RASTRA</v>
          </cell>
          <cell r="D1001" t="str">
            <v>S1</v>
          </cell>
          <cell r="E1001">
            <v>268</v>
          </cell>
          <cell r="F1001">
            <v>1</v>
          </cell>
          <cell r="G1001">
            <v>11.05</v>
          </cell>
          <cell r="H1001">
            <v>-206</v>
          </cell>
          <cell r="I1001">
            <v>-2276.3000000000002</v>
          </cell>
          <cell r="J1001">
            <v>19991031</v>
          </cell>
          <cell r="K1001" t="str">
            <v>1140303017</v>
          </cell>
          <cell r="L1001" t="str">
            <v>5120410000</v>
          </cell>
          <cell r="M1001" t="str">
            <v>9100000003</v>
          </cell>
        </row>
        <row r="1002">
          <cell r="A1002" t="str">
            <v>P014</v>
          </cell>
          <cell r="B1002">
            <v>3108010019</v>
          </cell>
          <cell r="C1002" t="str">
            <v>EM-LABORES DISCO LIVIANO/RASTRA</v>
          </cell>
          <cell r="D1002" t="str">
            <v>S1</v>
          </cell>
          <cell r="E1002">
            <v>271</v>
          </cell>
          <cell r="F1002">
            <v>2</v>
          </cell>
          <cell r="G1002">
            <v>11.05</v>
          </cell>
          <cell r="H1002">
            <v>-70</v>
          </cell>
          <cell r="I1002">
            <v>-773.5</v>
          </cell>
          <cell r="J1002">
            <v>19991031</v>
          </cell>
          <cell r="K1002" t="str">
            <v>1140303017</v>
          </cell>
          <cell r="L1002" t="str">
            <v>5120410000</v>
          </cell>
          <cell r="M1002" t="str">
            <v>9100000003</v>
          </cell>
        </row>
        <row r="1003">
          <cell r="A1003" t="str">
            <v>P023</v>
          </cell>
          <cell r="B1003">
            <v>3108010020</v>
          </cell>
          <cell r="C1003" t="str">
            <v>EM-LABORES DISCO LIVIANO/RASTRA/ROLO</v>
          </cell>
          <cell r="D1003" t="str">
            <v>B1</v>
          </cell>
          <cell r="E1003">
            <v>279</v>
          </cell>
          <cell r="F1003">
            <v>2</v>
          </cell>
          <cell r="G1003">
            <v>12.41</v>
          </cell>
          <cell r="H1003">
            <v>-18</v>
          </cell>
          <cell r="I1003">
            <v>-223.38</v>
          </cell>
          <cell r="J1003">
            <v>19991030</v>
          </cell>
          <cell r="K1003" t="str">
            <v>1140325017</v>
          </cell>
          <cell r="L1003" t="str">
            <v>5120410000</v>
          </cell>
          <cell r="M1003" t="str">
            <v>9100000007</v>
          </cell>
        </row>
        <row r="1004">
          <cell r="A1004" t="str">
            <v>P023</v>
          </cell>
          <cell r="B1004">
            <v>3108010020</v>
          </cell>
          <cell r="C1004" t="str">
            <v>EM-LABORES DISCO LIVIANO/RASTRA/ROLO</v>
          </cell>
          <cell r="D1004" t="str">
            <v>B1</v>
          </cell>
          <cell r="E1004">
            <v>280</v>
          </cell>
          <cell r="F1004">
            <v>2</v>
          </cell>
          <cell r="G1004">
            <v>12.41</v>
          </cell>
          <cell r="H1004">
            <v>-28</v>
          </cell>
          <cell r="I1004">
            <v>-347.48</v>
          </cell>
          <cell r="J1004">
            <v>19991030</v>
          </cell>
          <cell r="K1004" t="str">
            <v>1140325017</v>
          </cell>
          <cell r="L1004" t="str">
            <v>5120410000</v>
          </cell>
          <cell r="M1004" t="str">
            <v>9100000007</v>
          </cell>
        </row>
        <row r="1005">
          <cell r="A1005" t="str">
            <v>P023</v>
          </cell>
          <cell r="B1005">
            <v>3108010020</v>
          </cell>
          <cell r="C1005" t="str">
            <v>EM-LABORES DISCO LIVIANO/RASTRA/ROLO</v>
          </cell>
          <cell r="D1005" t="str">
            <v>B1</v>
          </cell>
          <cell r="E1005">
            <v>281</v>
          </cell>
          <cell r="F1005">
            <v>2</v>
          </cell>
          <cell r="G1005">
            <v>12.41</v>
          </cell>
          <cell r="H1005">
            <v>-27</v>
          </cell>
          <cell r="I1005">
            <v>-335.07</v>
          </cell>
          <cell r="J1005">
            <v>19991030</v>
          </cell>
          <cell r="K1005" t="str">
            <v>1140325017</v>
          </cell>
          <cell r="L1005" t="str">
            <v>5120410000</v>
          </cell>
          <cell r="M1005" t="str">
            <v>9100000007</v>
          </cell>
        </row>
        <row r="1006">
          <cell r="A1006" t="str">
            <v>P023</v>
          </cell>
          <cell r="B1006">
            <v>3108010020</v>
          </cell>
          <cell r="C1006" t="str">
            <v>EM-LABORES DISCO LIVIANO/RASTRA/ROLO</v>
          </cell>
          <cell r="D1006" t="str">
            <v>B1</v>
          </cell>
          <cell r="E1006">
            <v>282</v>
          </cell>
          <cell r="F1006">
            <v>2</v>
          </cell>
          <cell r="G1006">
            <v>12.41</v>
          </cell>
          <cell r="H1006">
            <v>-30</v>
          </cell>
          <cell r="I1006">
            <v>-372.3</v>
          </cell>
          <cell r="J1006">
            <v>19991030</v>
          </cell>
          <cell r="K1006" t="str">
            <v>1140325017</v>
          </cell>
          <cell r="L1006" t="str">
            <v>5120410000</v>
          </cell>
          <cell r="M1006" t="str">
            <v>9100000007</v>
          </cell>
        </row>
        <row r="1007">
          <cell r="A1007" t="str">
            <v>P023</v>
          </cell>
          <cell r="B1007">
            <v>3108010020</v>
          </cell>
          <cell r="C1007" t="str">
            <v>EM-LABORES DISCO LIVIANO/RASTRA/ROLO</v>
          </cell>
          <cell r="D1007" t="str">
            <v>B1</v>
          </cell>
          <cell r="E1007">
            <v>283</v>
          </cell>
          <cell r="F1007">
            <v>1</v>
          </cell>
          <cell r="G1007">
            <v>12.41</v>
          </cell>
          <cell r="H1007">
            <v>-27</v>
          </cell>
          <cell r="I1007">
            <v>-335.07</v>
          </cell>
          <cell r="J1007">
            <v>19991030</v>
          </cell>
          <cell r="K1007" t="str">
            <v>1140325017</v>
          </cell>
          <cell r="L1007" t="str">
            <v>5120410000</v>
          </cell>
          <cell r="M1007" t="str">
            <v>9100000007</v>
          </cell>
        </row>
        <row r="1008">
          <cell r="A1008" t="str">
            <v>P023</v>
          </cell>
          <cell r="B1008">
            <v>3108010029</v>
          </cell>
          <cell r="C1008" t="str">
            <v>EM-LABORES FERTILIZACION/SOLIDO INCORPOR</v>
          </cell>
          <cell r="D1008" t="str">
            <v>B1</v>
          </cell>
          <cell r="E1008">
            <v>238</v>
          </cell>
          <cell r="F1008">
            <v>9</v>
          </cell>
          <cell r="G1008">
            <v>10.199999999999999</v>
          </cell>
          <cell r="H1008">
            <v>-64</v>
          </cell>
          <cell r="I1008">
            <v>-652.79999999999995</v>
          </cell>
          <cell r="J1008">
            <v>19991030</v>
          </cell>
          <cell r="K1008" t="str">
            <v>1140305017</v>
          </cell>
          <cell r="L1008" t="str">
            <v>5120410000</v>
          </cell>
          <cell r="M1008" t="str">
            <v>9100000005</v>
          </cell>
        </row>
        <row r="1009">
          <cell r="A1009" t="str">
            <v>P023</v>
          </cell>
          <cell r="B1009">
            <v>3108010029</v>
          </cell>
          <cell r="C1009" t="str">
            <v>EM-LABORES FERTILIZACION/SOLIDO INCORPOR</v>
          </cell>
          <cell r="D1009" t="str">
            <v>B1</v>
          </cell>
          <cell r="E1009">
            <v>239</v>
          </cell>
          <cell r="F1009">
            <v>10</v>
          </cell>
          <cell r="G1009">
            <v>10.199999999999999</v>
          </cell>
          <cell r="H1009">
            <v>-55</v>
          </cell>
          <cell r="I1009">
            <v>-561</v>
          </cell>
          <cell r="J1009">
            <v>19991030</v>
          </cell>
          <cell r="K1009" t="str">
            <v>1140305017</v>
          </cell>
          <cell r="L1009" t="str">
            <v>5120410000</v>
          </cell>
          <cell r="M1009" t="str">
            <v>9100000005</v>
          </cell>
        </row>
        <row r="1010">
          <cell r="A1010" t="str">
            <v>P023</v>
          </cell>
          <cell r="B1010">
            <v>3108010029</v>
          </cell>
          <cell r="C1010" t="str">
            <v>EM-LABORES FERTILIZACION/SOLIDO INCORPOR</v>
          </cell>
          <cell r="D1010" t="str">
            <v>B1</v>
          </cell>
          <cell r="E1010">
            <v>242</v>
          </cell>
          <cell r="F1010">
            <v>9</v>
          </cell>
          <cell r="G1010">
            <v>10.199999999999999</v>
          </cell>
          <cell r="H1010">
            <v>-27</v>
          </cell>
          <cell r="I1010">
            <v>-275.39999999999998</v>
          </cell>
          <cell r="J1010">
            <v>19991030</v>
          </cell>
          <cell r="K1010" t="str">
            <v>1140305017</v>
          </cell>
          <cell r="L1010" t="str">
            <v>5120410000</v>
          </cell>
          <cell r="M1010" t="str">
            <v>9100000005</v>
          </cell>
        </row>
        <row r="1011">
          <cell r="A1011" t="str">
            <v>P023</v>
          </cell>
          <cell r="B1011">
            <v>3108010029</v>
          </cell>
          <cell r="C1011" t="str">
            <v>EM-LABORES FERTILIZACION/SOLIDO INCORPOR</v>
          </cell>
          <cell r="D1011" t="str">
            <v>B1</v>
          </cell>
          <cell r="E1011">
            <v>243</v>
          </cell>
          <cell r="F1011">
            <v>9</v>
          </cell>
          <cell r="G1011">
            <v>10.199999999999999</v>
          </cell>
          <cell r="H1011">
            <v>-32</v>
          </cell>
          <cell r="I1011">
            <v>-326.39999999999998</v>
          </cell>
          <cell r="J1011">
            <v>19991030</v>
          </cell>
          <cell r="K1011" t="str">
            <v>1140305017</v>
          </cell>
          <cell r="L1011" t="str">
            <v>5120410000</v>
          </cell>
          <cell r="M1011" t="str">
            <v>9100000005</v>
          </cell>
        </row>
        <row r="1012">
          <cell r="A1012" t="str">
            <v>P023</v>
          </cell>
          <cell r="B1012">
            <v>3108010029</v>
          </cell>
          <cell r="C1012" t="str">
            <v>EM-LABORES FERTILIZACION/SOLIDO INCORPOR</v>
          </cell>
          <cell r="D1012" t="str">
            <v>B1</v>
          </cell>
          <cell r="E1012">
            <v>244</v>
          </cell>
          <cell r="F1012">
            <v>9</v>
          </cell>
          <cell r="G1012">
            <v>10.199999999999999</v>
          </cell>
          <cell r="H1012">
            <v>-107</v>
          </cell>
          <cell r="I1012">
            <v>-1091.3999999999999</v>
          </cell>
          <cell r="J1012">
            <v>19991030</v>
          </cell>
          <cell r="K1012" t="str">
            <v>1140305017</v>
          </cell>
          <cell r="L1012" t="str">
            <v>5120410000</v>
          </cell>
          <cell r="M1012" t="str">
            <v>9100000005</v>
          </cell>
        </row>
        <row r="1013">
          <cell r="A1013" t="str">
            <v>P023</v>
          </cell>
          <cell r="B1013">
            <v>3108010029</v>
          </cell>
          <cell r="C1013" t="str">
            <v>EM-LABORES FERTILIZACION/SOLIDO INCORPOR</v>
          </cell>
          <cell r="D1013" t="str">
            <v>B1</v>
          </cell>
          <cell r="E1013">
            <v>245</v>
          </cell>
          <cell r="F1013">
            <v>8</v>
          </cell>
          <cell r="G1013">
            <v>10.199999999999999</v>
          </cell>
          <cell r="H1013">
            <v>-28</v>
          </cell>
          <cell r="I1013">
            <v>-285.59999999999997</v>
          </cell>
          <cell r="J1013">
            <v>19991030</v>
          </cell>
          <cell r="K1013" t="str">
            <v>1140305017</v>
          </cell>
          <cell r="L1013" t="str">
            <v>5120410000</v>
          </cell>
          <cell r="M1013" t="str">
            <v>9100000005</v>
          </cell>
        </row>
        <row r="1014">
          <cell r="A1014" t="str">
            <v>P023</v>
          </cell>
          <cell r="B1014">
            <v>3108010029</v>
          </cell>
          <cell r="C1014" t="str">
            <v>EM-LABORES FERTILIZACION/SOLIDO INCORPOR</v>
          </cell>
          <cell r="D1014" t="str">
            <v>B1</v>
          </cell>
          <cell r="E1014">
            <v>246</v>
          </cell>
          <cell r="F1014">
            <v>8</v>
          </cell>
          <cell r="G1014">
            <v>10.199999999999999</v>
          </cell>
          <cell r="H1014">
            <v>-23</v>
          </cell>
          <cell r="I1014">
            <v>-234.6</v>
          </cell>
          <cell r="J1014">
            <v>19991030</v>
          </cell>
          <cell r="K1014" t="str">
            <v>1140305017</v>
          </cell>
          <cell r="L1014" t="str">
            <v>5120410000</v>
          </cell>
          <cell r="M1014" t="str">
            <v>9100000005</v>
          </cell>
        </row>
        <row r="1015">
          <cell r="A1015" t="str">
            <v>P023</v>
          </cell>
          <cell r="B1015">
            <v>3108010029</v>
          </cell>
          <cell r="C1015" t="str">
            <v>EM-LABORES FERTILIZACION/SOLIDO INCORPOR</v>
          </cell>
          <cell r="D1015" t="str">
            <v>B1</v>
          </cell>
          <cell r="E1015">
            <v>247</v>
          </cell>
          <cell r="F1015">
            <v>8</v>
          </cell>
          <cell r="G1015">
            <v>10.199999999999999</v>
          </cell>
          <cell r="H1015">
            <v>-16</v>
          </cell>
          <cell r="I1015">
            <v>-163.19999999999999</v>
          </cell>
          <cell r="J1015">
            <v>19991030</v>
          </cell>
          <cell r="K1015" t="str">
            <v>1140305017</v>
          </cell>
          <cell r="L1015" t="str">
            <v>5120410000</v>
          </cell>
          <cell r="M1015" t="str">
            <v>9100000005</v>
          </cell>
        </row>
        <row r="1016">
          <cell r="A1016" t="str">
            <v>P023</v>
          </cell>
          <cell r="B1016">
            <v>3108010029</v>
          </cell>
          <cell r="C1016" t="str">
            <v>EM-LABORES FERTILIZACION/SOLIDO INCORPOR</v>
          </cell>
          <cell r="D1016" t="str">
            <v>B1</v>
          </cell>
          <cell r="E1016">
            <v>248</v>
          </cell>
          <cell r="F1016">
            <v>8</v>
          </cell>
          <cell r="G1016">
            <v>10.199999999999999</v>
          </cell>
          <cell r="H1016">
            <v>-9</v>
          </cell>
          <cell r="I1016">
            <v>-91.8</v>
          </cell>
          <cell r="J1016">
            <v>19991030</v>
          </cell>
          <cell r="K1016" t="str">
            <v>1140305017</v>
          </cell>
          <cell r="L1016" t="str">
            <v>5120410000</v>
          </cell>
          <cell r="M1016" t="str">
            <v>9100000005</v>
          </cell>
        </row>
        <row r="1017">
          <cell r="A1017" t="str">
            <v>P012</v>
          </cell>
          <cell r="B1017">
            <v>3108010031</v>
          </cell>
          <cell r="C1017" t="str">
            <v>EM-LABORES PREPARACION Y REPARTO DE MIXE</v>
          </cell>
          <cell r="D1017" t="str">
            <v>N1</v>
          </cell>
          <cell r="E1017">
            <v>340</v>
          </cell>
          <cell r="F1017">
            <v>1</v>
          </cell>
          <cell r="G1017">
            <v>13.6</v>
          </cell>
          <cell r="H1017">
            <v>-60</v>
          </cell>
          <cell r="I1017">
            <v>-816</v>
          </cell>
          <cell r="J1017">
            <v>19991031</v>
          </cell>
          <cell r="K1017" t="str">
            <v>5110301021</v>
          </cell>
          <cell r="L1017" t="str">
            <v>5120412000</v>
          </cell>
          <cell r="M1017" t="str">
            <v>9200000004</v>
          </cell>
        </row>
        <row r="1018">
          <cell r="A1018" t="str">
            <v>P023</v>
          </cell>
          <cell r="B1018">
            <v>3108010031</v>
          </cell>
          <cell r="C1018" t="str">
            <v>EM-LABORES PREPARACION Y REPARTO DE MIXE</v>
          </cell>
          <cell r="D1018" t="str">
            <v>B1</v>
          </cell>
          <cell r="E1018">
            <v>284</v>
          </cell>
          <cell r="F1018">
            <v>1</v>
          </cell>
          <cell r="G1018">
            <v>13.6</v>
          </cell>
          <cell r="H1018">
            <v>-150</v>
          </cell>
          <cell r="I1018">
            <v>-2040</v>
          </cell>
          <cell r="J1018">
            <v>19991030</v>
          </cell>
          <cell r="K1018" t="str">
            <v>5110301021</v>
          </cell>
          <cell r="L1018" t="str">
            <v>5120412000</v>
          </cell>
          <cell r="M1018" t="str">
            <v>9200000004</v>
          </cell>
        </row>
        <row r="1019">
          <cell r="A1019" t="str">
            <v>P012</v>
          </cell>
          <cell r="B1019">
            <v>3108010031</v>
          </cell>
          <cell r="C1019" t="str">
            <v>EM-LABORES PREPARACION Y REPARTO DE MIXE</v>
          </cell>
          <cell r="D1019" t="str">
            <v>N1</v>
          </cell>
          <cell r="E1019">
            <v>341</v>
          </cell>
          <cell r="F1019">
            <v>1</v>
          </cell>
          <cell r="G1019">
            <v>13.6</v>
          </cell>
          <cell r="H1019">
            <v>-15</v>
          </cell>
          <cell r="I1019">
            <v>-204</v>
          </cell>
          <cell r="J1019">
            <v>19991031</v>
          </cell>
          <cell r="K1019" t="str">
            <v>5110304021</v>
          </cell>
          <cell r="L1019" t="str">
            <v>5120412000</v>
          </cell>
          <cell r="M1019" t="str">
            <v>9200000012</v>
          </cell>
        </row>
        <row r="1020">
          <cell r="A1020" t="str">
            <v>P014</v>
          </cell>
          <cell r="B1020">
            <v>3108010033</v>
          </cell>
          <cell r="C1020" t="str">
            <v>EM-LABORES PULVERIZACION BAJO VOLUMEN</v>
          </cell>
          <cell r="D1020" t="str">
            <v>S1</v>
          </cell>
          <cell r="E1020">
            <v>265</v>
          </cell>
          <cell r="F1020">
            <v>1</v>
          </cell>
          <cell r="G1020">
            <v>4.25</v>
          </cell>
          <cell r="H1020">
            <v>-408</v>
          </cell>
          <cell r="I1020">
            <v>-1734</v>
          </cell>
          <cell r="J1020">
            <v>19991031</v>
          </cell>
          <cell r="K1020" t="str">
            <v>1140303017</v>
          </cell>
          <cell r="L1020" t="str">
            <v>5120410000</v>
          </cell>
          <cell r="M1020" t="str">
            <v>9100000003</v>
          </cell>
        </row>
        <row r="1021">
          <cell r="A1021" t="str">
            <v>P014</v>
          </cell>
          <cell r="B1021">
            <v>3108010033</v>
          </cell>
          <cell r="C1021" t="str">
            <v>EM-LABORES PULVERIZACION BAJO VOLUMEN</v>
          </cell>
          <cell r="D1021" t="str">
            <v>S1</v>
          </cell>
          <cell r="E1021">
            <v>266</v>
          </cell>
          <cell r="F1021">
            <v>1</v>
          </cell>
          <cell r="G1021">
            <v>4.25</v>
          </cell>
          <cell r="H1021">
            <v>-404</v>
          </cell>
          <cell r="I1021">
            <v>-1717</v>
          </cell>
          <cell r="J1021">
            <v>19991031</v>
          </cell>
          <cell r="K1021" t="str">
            <v>1140303017</v>
          </cell>
          <cell r="L1021" t="str">
            <v>5120410000</v>
          </cell>
          <cell r="M1021" t="str">
            <v>9100000003</v>
          </cell>
        </row>
        <row r="1022">
          <cell r="A1022" t="str">
            <v>P014</v>
          </cell>
          <cell r="B1022">
            <v>3108010033</v>
          </cell>
          <cell r="C1022" t="str">
            <v>EM-LABORES PULVERIZACION BAJO VOLUMEN</v>
          </cell>
          <cell r="D1022" t="str">
            <v>S1</v>
          </cell>
          <cell r="E1022">
            <v>267</v>
          </cell>
          <cell r="F1022">
            <v>1</v>
          </cell>
          <cell r="G1022">
            <v>4.25</v>
          </cell>
          <cell r="H1022">
            <v>-80</v>
          </cell>
          <cell r="I1022">
            <v>-340</v>
          </cell>
          <cell r="J1022">
            <v>19991031</v>
          </cell>
          <cell r="K1022" t="str">
            <v>1140303017</v>
          </cell>
          <cell r="L1022" t="str">
            <v>5120410000</v>
          </cell>
          <cell r="M1022" t="str">
            <v>9100000003</v>
          </cell>
        </row>
        <row r="1023">
          <cell r="A1023" t="str">
            <v>P014</v>
          </cell>
          <cell r="B1023">
            <v>3108010033</v>
          </cell>
          <cell r="C1023" t="str">
            <v>EM-LABORES PULVERIZACION BAJO VOLUMEN</v>
          </cell>
          <cell r="D1023" t="str">
            <v>S1</v>
          </cell>
          <cell r="E1023">
            <v>268</v>
          </cell>
          <cell r="F1023">
            <v>3</v>
          </cell>
          <cell r="G1023">
            <v>4.25</v>
          </cell>
          <cell r="H1023">
            <v>-412</v>
          </cell>
          <cell r="I1023">
            <v>-1751</v>
          </cell>
          <cell r="J1023">
            <v>19991031</v>
          </cell>
          <cell r="K1023" t="str">
            <v>1140303017</v>
          </cell>
          <cell r="L1023" t="str">
            <v>5120410000</v>
          </cell>
          <cell r="M1023" t="str">
            <v>9100000003</v>
          </cell>
        </row>
        <row r="1024">
          <cell r="A1024" t="str">
            <v>P014</v>
          </cell>
          <cell r="B1024">
            <v>3108010033</v>
          </cell>
          <cell r="C1024" t="str">
            <v>EM-LABORES PULVERIZACION BAJO VOLUMEN</v>
          </cell>
          <cell r="D1024" t="str">
            <v>S1</v>
          </cell>
          <cell r="E1024">
            <v>269</v>
          </cell>
          <cell r="F1024">
            <v>1</v>
          </cell>
          <cell r="G1024">
            <v>4.25</v>
          </cell>
          <cell r="H1024">
            <v>-80</v>
          </cell>
          <cell r="I1024">
            <v>-340</v>
          </cell>
          <cell r="J1024">
            <v>19991031</v>
          </cell>
          <cell r="K1024" t="str">
            <v>1140303017</v>
          </cell>
          <cell r="L1024" t="str">
            <v>5120410000</v>
          </cell>
          <cell r="M1024" t="str">
            <v>9100000003</v>
          </cell>
        </row>
        <row r="1025">
          <cell r="A1025" t="str">
            <v>P014</v>
          </cell>
          <cell r="B1025">
            <v>3108010033</v>
          </cell>
          <cell r="C1025" t="str">
            <v>EM-LABORES PULVERIZACION BAJO VOLUMEN</v>
          </cell>
          <cell r="D1025" t="str">
            <v>S1</v>
          </cell>
          <cell r="E1025">
            <v>271</v>
          </cell>
          <cell r="F1025">
            <v>1</v>
          </cell>
          <cell r="G1025">
            <v>4.25</v>
          </cell>
          <cell r="H1025">
            <v>-140</v>
          </cell>
          <cell r="I1025">
            <v>-595</v>
          </cell>
          <cell r="J1025">
            <v>19991031</v>
          </cell>
          <cell r="K1025" t="str">
            <v>1140303017</v>
          </cell>
          <cell r="L1025" t="str">
            <v>5120410000</v>
          </cell>
          <cell r="M1025" t="str">
            <v>9100000003</v>
          </cell>
        </row>
        <row r="1026">
          <cell r="A1026" t="str">
            <v>P014</v>
          </cell>
          <cell r="B1026">
            <v>3108010033</v>
          </cell>
          <cell r="C1026" t="str">
            <v>EM-LABORES PULVERIZACION BAJO VOLUMEN</v>
          </cell>
          <cell r="D1026" t="str">
            <v>S1</v>
          </cell>
          <cell r="E1026">
            <v>272</v>
          </cell>
          <cell r="F1026">
            <v>1</v>
          </cell>
          <cell r="G1026">
            <v>4.25</v>
          </cell>
          <cell r="H1026">
            <v>-360</v>
          </cell>
          <cell r="I1026">
            <v>-1530</v>
          </cell>
          <cell r="J1026">
            <v>19991031</v>
          </cell>
          <cell r="K1026" t="str">
            <v>1140303017</v>
          </cell>
          <cell r="L1026" t="str">
            <v>5120410000</v>
          </cell>
          <cell r="M1026" t="str">
            <v>9100000003</v>
          </cell>
        </row>
        <row r="1027">
          <cell r="A1027" t="str">
            <v>P014</v>
          </cell>
          <cell r="B1027">
            <v>3108010033</v>
          </cell>
          <cell r="C1027" t="str">
            <v>EM-LABORES PULVERIZACION BAJO VOLUMEN</v>
          </cell>
          <cell r="D1027" t="str">
            <v>S1</v>
          </cell>
          <cell r="E1027">
            <v>274</v>
          </cell>
          <cell r="F1027">
            <v>1</v>
          </cell>
          <cell r="G1027">
            <v>4.25</v>
          </cell>
          <cell r="H1027">
            <v>-326</v>
          </cell>
          <cell r="I1027">
            <v>-1385.5</v>
          </cell>
          <cell r="J1027">
            <v>19991031</v>
          </cell>
          <cell r="K1027" t="str">
            <v>1140303017</v>
          </cell>
          <cell r="L1027" t="str">
            <v>5120410000</v>
          </cell>
          <cell r="M1027" t="str">
            <v>9100000003</v>
          </cell>
        </row>
        <row r="1028">
          <cell r="A1028" t="str">
            <v>P014</v>
          </cell>
          <cell r="B1028">
            <v>3108010033</v>
          </cell>
          <cell r="C1028" t="str">
            <v>EM-LABORES PULVERIZACION BAJO VOLUMEN</v>
          </cell>
          <cell r="D1028" t="str">
            <v>S1</v>
          </cell>
          <cell r="E1028">
            <v>264</v>
          </cell>
          <cell r="F1028">
            <v>1</v>
          </cell>
          <cell r="G1028">
            <v>4.25</v>
          </cell>
          <cell r="H1028">
            <v>-100</v>
          </cell>
          <cell r="I1028">
            <v>-425</v>
          </cell>
          <cell r="J1028">
            <v>19991031</v>
          </cell>
          <cell r="K1028" t="str">
            <v>1140305017</v>
          </cell>
          <cell r="L1028" t="str">
            <v>5120410000</v>
          </cell>
          <cell r="M1028" t="str">
            <v>9100000005</v>
          </cell>
        </row>
        <row r="1029">
          <cell r="A1029" t="str">
            <v>P014</v>
          </cell>
          <cell r="B1029">
            <v>3108010033</v>
          </cell>
          <cell r="C1029" t="str">
            <v>EM-LABORES PULVERIZACION BAJO VOLUMEN</v>
          </cell>
          <cell r="D1029" t="str">
            <v>S1</v>
          </cell>
          <cell r="E1029">
            <v>279</v>
          </cell>
          <cell r="F1029">
            <v>1</v>
          </cell>
          <cell r="G1029">
            <v>4.25</v>
          </cell>
          <cell r="H1029">
            <v>-21</v>
          </cell>
          <cell r="I1029">
            <v>-89.25</v>
          </cell>
          <cell r="J1029">
            <v>19991031</v>
          </cell>
          <cell r="K1029" t="str">
            <v>1140305017</v>
          </cell>
          <cell r="L1029" t="str">
            <v>5120410000</v>
          </cell>
          <cell r="M1029" t="str">
            <v>9100000005</v>
          </cell>
        </row>
        <row r="1030">
          <cell r="A1030" t="str">
            <v>P003</v>
          </cell>
          <cell r="B1030">
            <v>3108010033</v>
          </cell>
          <cell r="C1030" t="str">
            <v>EM-LABORES PULVERIZACION BAJO VOLUMEN</v>
          </cell>
          <cell r="D1030" t="str">
            <v>Q1</v>
          </cell>
          <cell r="E1030">
            <v>173</v>
          </cell>
          <cell r="F1030">
            <v>1</v>
          </cell>
          <cell r="G1030">
            <v>4.25</v>
          </cell>
          <cell r="H1030">
            <v>-20</v>
          </cell>
          <cell r="I1030">
            <v>-85</v>
          </cell>
          <cell r="J1030">
            <v>19991031</v>
          </cell>
          <cell r="K1030" t="str">
            <v>1140306017</v>
          </cell>
          <cell r="L1030" t="str">
            <v>5120410000</v>
          </cell>
          <cell r="M1030" t="str">
            <v>9100000008</v>
          </cell>
        </row>
        <row r="1031">
          <cell r="A1031" t="str">
            <v>P014</v>
          </cell>
          <cell r="B1031">
            <v>3108010033</v>
          </cell>
          <cell r="C1031" t="str">
            <v>EM-LABORES PULVERIZACION BAJO VOLUMEN</v>
          </cell>
          <cell r="D1031" t="str">
            <v>S1</v>
          </cell>
          <cell r="E1031">
            <v>273</v>
          </cell>
          <cell r="F1031">
            <v>1</v>
          </cell>
          <cell r="G1031">
            <v>4.25</v>
          </cell>
          <cell r="H1031">
            <v>-98</v>
          </cell>
          <cell r="I1031">
            <v>-416.5</v>
          </cell>
          <cell r="J1031">
            <v>19991031</v>
          </cell>
          <cell r="K1031" t="str">
            <v>1140306017</v>
          </cell>
          <cell r="L1031" t="str">
            <v>5120410000</v>
          </cell>
          <cell r="M1031" t="str">
            <v>9100000008</v>
          </cell>
        </row>
        <row r="1032">
          <cell r="A1032" t="str">
            <v>P014</v>
          </cell>
          <cell r="B1032">
            <v>3108010033</v>
          </cell>
          <cell r="C1032" t="str">
            <v>EM-LABORES PULVERIZACION BAJO VOLUMEN</v>
          </cell>
          <cell r="D1032" t="str">
            <v>S1</v>
          </cell>
          <cell r="E1032">
            <v>275</v>
          </cell>
          <cell r="F1032">
            <v>1</v>
          </cell>
          <cell r="G1032">
            <v>4.25</v>
          </cell>
          <cell r="H1032">
            <v>-206</v>
          </cell>
          <cell r="I1032">
            <v>-875.5</v>
          </cell>
          <cell r="J1032">
            <v>19991031</v>
          </cell>
          <cell r="K1032" t="str">
            <v>1140306017</v>
          </cell>
          <cell r="L1032" t="str">
            <v>5120410000</v>
          </cell>
          <cell r="M1032" t="str">
            <v>9100000008</v>
          </cell>
        </row>
        <row r="1033">
          <cell r="A1033" t="str">
            <v>P014</v>
          </cell>
          <cell r="B1033">
            <v>3108010033</v>
          </cell>
          <cell r="C1033" t="str">
            <v>EM-LABORES PULVERIZACION BAJO VOLUMEN</v>
          </cell>
          <cell r="D1033" t="str">
            <v>S1</v>
          </cell>
          <cell r="E1033">
            <v>276</v>
          </cell>
          <cell r="F1033">
            <v>1</v>
          </cell>
          <cell r="G1033">
            <v>4.25</v>
          </cell>
          <cell r="H1033">
            <v>-200</v>
          </cell>
          <cell r="I1033">
            <v>-850</v>
          </cell>
          <cell r="J1033">
            <v>19991031</v>
          </cell>
          <cell r="K1033" t="str">
            <v>1140306017</v>
          </cell>
          <cell r="L1033" t="str">
            <v>5120410000</v>
          </cell>
          <cell r="M1033" t="str">
            <v>9100000008</v>
          </cell>
        </row>
        <row r="1034">
          <cell r="A1034" t="str">
            <v>P014</v>
          </cell>
          <cell r="B1034">
            <v>3108010033</v>
          </cell>
          <cell r="C1034" t="str">
            <v>EM-LABORES PULVERIZACION BAJO VOLUMEN</v>
          </cell>
          <cell r="D1034" t="str">
            <v>S1</v>
          </cell>
          <cell r="E1034">
            <v>277</v>
          </cell>
          <cell r="F1034">
            <v>1</v>
          </cell>
          <cell r="G1034">
            <v>4.25</v>
          </cell>
          <cell r="H1034">
            <v>-186</v>
          </cell>
          <cell r="I1034">
            <v>-790.5</v>
          </cell>
          <cell r="J1034">
            <v>19991031</v>
          </cell>
          <cell r="K1034" t="str">
            <v>1140306017</v>
          </cell>
          <cell r="L1034" t="str">
            <v>5120410000</v>
          </cell>
          <cell r="M1034" t="str">
            <v>9100000008</v>
          </cell>
        </row>
        <row r="1035">
          <cell r="A1035" t="str">
            <v>P014</v>
          </cell>
          <cell r="B1035">
            <v>3108010033</v>
          </cell>
          <cell r="C1035" t="str">
            <v>EM-LABORES PULVERIZACION BAJO VOLUMEN</v>
          </cell>
          <cell r="D1035" t="str">
            <v>S1</v>
          </cell>
          <cell r="E1035">
            <v>278</v>
          </cell>
          <cell r="F1035">
            <v>1</v>
          </cell>
          <cell r="G1035">
            <v>4.25</v>
          </cell>
          <cell r="H1035">
            <v>-206</v>
          </cell>
          <cell r="I1035">
            <v>-875.5</v>
          </cell>
          <cell r="J1035">
            <v>19991031</v>
          </cell>
          <cell r="K1035" t="str">
            <v>1140306017</v>
          </cell>
          <cell r="L1035" t="str">
            <v>5120410000</v>
          </cell>
          <cell r="M1035" t="str">
            <v>9100000008</v>
          </cell>
        </row>
        <row r="1036">
          <cell r="A1036" t="str">
            <v>P014</v>
          </cell>
          <cell r="B1036">
            <v>3108010033</v>
          </cell>
          <cell r="C1036" t="str">
            <v>EM-LABORES PULVERIZACION BAJO VOLUMEN</v>
          </cell>
          <cell r="D1036" t="str">
            <v>S1</v>
          </cell>
          <cell r="E1036">
            <v>280</v>
          </cell>
          <cell r="F1036">
            <v>1</v>
          </cell>
          <cell r="G1036">
            <v>4.25</v>
          </cell>
          <cell r="H1036">
            <v>-206</v>
          </cell>
          <cell r="I1036">
            <v>-875.5</v>
          </cell>
          <cell r="J1036">
            <v>19991031</v>
          </cell>
          <cell r="K1036" t="str">
            <v>1140306017</v>
          </cell>
          <cell r="L1036" t="str">
            <v>5120410000</v>
          </cell>
          <cell r="M1036" t="str">
            <v>9100000008</v>
          </cell>
        </row>
        <row r="1037">
          <cell r="A1037" t="str">
            <v>P014</v>
          </cell>
          <cell r="B1037">
            <v>3108010033</v>
          </cell>
          <cell r="C1037" t="str">
            <v>EM-LABORES PULVERIZACION BAJO VOLUMEN</v>
          </cell>
          <cell r="D1037" t="str">
            <v>S1</v>
          </cell>
          <cell r="E1037">
            <v>263</v>
          </cell>
          <cell r="F1037">
            <v>1</v>
          </cell>
          <cell r="G1037">
            <v>4.25</v>
          </cell>
          <cell r="H1037">
            <v>-208</v>
          </cell>
          <cell r="I1037">
            <v>-884</v>
          </cell>
          <cell r="J1037">
            <v>19991031</v>
          </cell>
          <cell r="K1037" t="str">
            <v>1140312017</v>
          </cell>
          <cell r="L1037" t="str">
            <v>5120410000</v>
          </cell>
          <cell r="M1037" t="str">
            <v>9100000021</v>
          </cell>
        </row>
        <row r="1038">
          <cell r="A1038" t="str">
            <v>P001</v>
          </cell>
          <cell r="B1038">
            <v>3108010033</v>
          </cell>
          <cell r="C1038" t="str">
            <v>EM-LABORES PULVERIZACION BAJO VOLUMEN</v>
          </cell>
          <cell r="D1038" t="str">
            <v>L1</v>
          </cell>
          <cell r="E1038">
            <v>260</v>
          </cell>
          <cell r="F1038">
            <v>1</v>
          </cell>
          <cell r="G1038">
            <v>4.25</v>
          </cell>
          <cell r="H1038">
            <v>-27</v>
          </cell>
          <cell r="I1038">
            <v>-114.75</v>
          </cell>
          <cell r="J1038">
            <v>19991030</v>
          </cell>
          <cell r="K1038" t="str">
            <v>1140325017</v>
          </cell>
          <cell r="L1038" t="str">
            <v>5120410000</v>
          </cell>
          <cell r="M1038" t="str">
            <v>9100000007</v>
          </cell>
        </row>
        <row r="1039">
          <cell r="A1039" t="str">
            <v>P001</v>
          </cell>
          <cell r="B1039">
            <v>3108010033</v>
          </cell>
          <cell r="C1039" t="str">
            <v>EM-LABORES PULVERIZACION BAJO VOLUMEN</v>
          </cell>
          <cell r="D1039" t="str">
            <v>L1</v>
          </cell>
          <cell r="E1039">
            <v>261</v>
          </cell>
          <cell r="F1039">
            <v>1</v>
          </cell>
          <cell r="G1039">
            <v>4.25</v>
          </cell>
          <cell r="H1039">
            <v>-20</v>
          </cell>
          <cell r="I1039">
            <v>-85</v>
          </cell>
          <cell r="J1039">
            <v>19991030</v>
          </cell>
          <cell r="K1039" t="str">
            <v>1140325017</v>
          </cell>
          <cell r="L1039" t="str">
            <v>5120410000</v>
          </cell>
          <cell r="M1039" t="str">
            <v>9100000007</v>
          </cell>
        </row>
        <row r="1040">
          <cell r="A1040" t="str">
            <v>P001</v>
          </cell>
          <cell r="B1040">
            <v>3108010033</v>
          </cell>
          <cell r="C1040" t="str">
            <v>EM-LABORES PULVERIZACION BAJO VOLUMEN</v>
          </cell>
          <cell r="D1040" t="str">
            <v>L1</v>
          </cell>
          <cell r="E1040">
            <v>267</v>
          </cell>
          <cell r="F1040">
            <v>1</v>
          </cell>
          <cell r="G1040">
            <v>4.25</v>
          </cell>
          <cell r="H1040">
            <v>-30</v>
          </cell>
          <cell r="I1040">
            <v>-127.5</v>
          </cell>
          <cell r="J1040">
            <v>19991030</v>
          </cell>
          <cell r="K1040" t="str">
            <v>1140325017</v>
          </cell>
          <cell r="L1040" t="str">
            <v>5120410000</v>
          </cell>
          <cell r="M1040" t="str">
            <v>9100000007</v>
          </cell>
        </row>
        <row r="1041">
          <cell r="A1041" t="str">
            <v>P001</v>
          </cell>
          <cell r="B1041">
            <v>3108010033</v>
          </cell>
          <cell r="C1041" t="str">
            <v>EM-LABORES PULVERIZACION BAJO VOLUMEN</v>
          </cell>
          <cell r="D1041" t="str">
            <v>L1</v>
          </cell>
          <cell r="E1041">
            <v>246</v>
          </cell>
          <cell r="F1041">
            <v>1</v>
          </cell>
          <cell r="G1041">
            <v>4.25</v>
          </cell>
          <cell r="H1041">
            <v>-20</v>
          </cell>
          <cell r="I1041">
            <v>-85</v>
          </cell>
          <cell r="J1041">
            <v>19991001</v>
          </cell>
          <cell r="K1041" t="str">
            <v>1140335017</v>
          </cell>
          <cell r="L1041" t="str">
            <v>5120410000</v>
          </cell>
          <cell r="M1041" t="str">
            <v>9100000015</v>
          </cell>
        </row>
        <row r="1042">
          <cell r="A1042" t="str">
            <v>P001</v>
          </cell>
          <cell r="B1042">
            <v>3108010033</v>
          </cell>
          <cell r="C1042" t="str">
            <v>EM-LABORES PULVERIZACION BAJO VOLUMEN</v>
          </cell>
          <cell r="D1042" t="str">
            <v>L1</v>
          </cell>
          <cell r="E1042">
            <v>262</v>
          </cell>
          <cell r="F1042">
            <v>1</v>
          </cell>
          <cell r="G1042">
            <v>4.25</v>
          </cell>
          <cell r="H1042">
            <v>-26</v>
          </cell>
          <cell r="I1042">
            <v>-110.5</v>
          </cell>
          <cell r="J1042">
            <v>19991030</v>
          </cell>
          <cell r="K1042" t="str">
            <v>1140335017</v>
          </cell>
          <cell r="L1042" t="str">
            <v>5120410000</v>
          </cell>
          <cell r="M1042" t="str">
            <v>9100000015</v>
          </cell>
        </row>
        <row r="1043">
          <cell r="A1043" t="str">
            <v>P003</v>
          </cell>
          <cell r="B1043">
            <v>3108010033</v>
          </cell>
          <cell r="C1043" t="str">
            <v>EM-LABORES PULVERIZACION BAJO VOLUMEN</v>
          </cell>
          <cell r="D1043" t="str">
            <v>Q1</v>
          </cell>
          <cell r="E1043">
            <v>172</v>
          </cell>
          <cell r="F1043">
            <v>1</v>
          </cell>
          <cell r="G1043">
            <v>4.25</v>
          </cell>
          <cell r="H1043">
            <v>-22</v>
          </cell>
          <cell r="I1043">
            <v>-93.5</v>
          </cell>
          <cell r="J1043">
            <v>19991031</v>
          </cell>
          <cell r="K1043" t="str">
            <v>1140335017</v>
          </cell>
          <cell r="L1043" t="str">
            <v>5120410000</v>
          </cell>
          <cell r="M1043" t="str">
            <v>9100000015</v>
          </cell>
        </row>
        <row r="1044">
          <cell r="A1044" t="str">
            <v>P003</v>
          </cell>
          <cell r="B1044">
            <v>3108010033</v>
          </cell>
          <cell r="C1044" t="str">
            <v>EM-LABORES PULVERIZACION BAJO VOLUMEN</v>
          </cell>
          <cell r="D1044" t="str">
            <v>Q1</v>
          </cell>
          <cell r="E1044">
            <v>174</v>
          </cell>
          <cell r="F1044">
            <v>1</v>
          </cell>
          <cell r="G1044">
            <v>4.25</v>
          </cell>
          <cell r="H1044">
            <v>-80</v>
          </cell>
          <cell r="I1044">
            <v>-340</v>
          </cell>
          <cell r="J1044">
            <v>19991031</v>
          </cell>
          <cell r="K1044" t="str">
            <v>1140335017</v>
          </cell>
          <cell r="L1044" t="str">
            <v>5120410000</v>
          </cell>
          <cell r="M1044" t="str">
            <v>9100000015</v>
          </cell>
        </row>
        <row r="1045">
          <cell r="A1045" t="str">
            <v>T008</v>
          </cell>
          <cell r="B1045">
            <v>3108010033</v>
          </cell>
          <cell r="C1045" t="str">
            <v>EM-LABORES PULVERIZACION BAJO VOLUMEN</v>
          </cell>
          <cell r="D1045" t="str">
            <v>E1</v>
          </cell>
          <cell r="E1045">
            <v>361</v>
          </cell>
          <cell r="F1045">
            <v>3</v>
          </cell>
          <cell r="G1045">
            <v>4.25</v>
          </cell>
          <cell r="H1045">
            <v>-21</v>
          </cell>
          <cell r="I1045">
            <v>-89.25</v>
          </cell>
          <cell r="J1045">
            <v>19991027</v>
          </cell>
          <cell r="K1045" t="str">
            <v>5110201047</v>
          </cell>
          <cell r="L1045" t="str">
            <v>5120409000</v>
          </cell>
          <cell r="M1045" t="str">
            <v>9100000017</v>
          </cell>
        </row>
        <row r="1046">
          <cell r="A1046" t="str">
            <v>T008</v>
          </cell>
          <cell r="B1046">
            <v>3108010033</v>
          </cell>
          <cell r="C1046" t="str">
            <v>EM-LABORES PULVERIZACION BAJO VOLUMEN</v>
          </cell>
          <cell r="D1046" t="str">
            <v>E1</v>
          </cell>
          <cell r="E1046">
            <v>362</v>
          </cell>
          <cell r="F1046">
            <v>3</v>
          </cell>
          <cell r="G1046">
            <v>4.25</v>
          </cell>
          <cell r="H1046">
            <v>-21</v>
          </cell>
          <cell r="I1046">
            <v>-89.25</v>
          </cell>
          <cell r="J1046">
            <v>19991027</v>
          </cell>
          <cell r="K1046" t="str">
            <v>5110201047</v>
          </cell>
          <cell r="L1046" t="str">
            <v>5120409000</v>
          </cell>
          <cell r="M1046" t="str">
            <v>9100000017</v>
          </cell>
        </row>
        <row r="1047">
          <cell r="A1047" t="str">
            <v>T008</v>
          </cell>
          <cell r="B1047">
            <v>3108010033</v>
          </cell>
          <cell r="C1047" t="str">
            <v>EM-LABORES PULVERIZACION BAJO VOLUMEN</v>
          </cell>
          <cell r="D1047" t="str">
            <v>E1</v>
          </cell>
          <cell r="E1047">
            <v>363</v>
          </cell>
          <cell r="F1047">
            <v>3</v>
          </cell>
          <cell r="G1047">
            <v>4.25</v>
          </cell>
          <cell r="H1047">
            <v>-21</v>
          </cell>
          <cell r="I1047">
            <v>-89.25</v>
          </cell>
          <cell r="J1047">
            <v>19991027</v>
          </cell>
          <cell r="K1047" t="str">
            <v>5110201047</v>
          </cell>
          <cell r="L1047" t="str">
            <v>5120409000</v>
          </cell>
          <cell r="M1047" t="str">
            <v>9100000017</v>
          </cell>
        </row>
        <row r="1048">
          <cell r="A1048" t="str">
            <v>T008</v>
          </cell>
          <cell r="B1048">
            <v>3108010033</v>
          </cell>
          <cell r="C1048" t="str">
            <v>EM-LABORES PULVERIZACION BAJO VOLUMEN</v>
          </cell>
          <cell r="D1048" t="str">
            <v>E1</v>
          </cell>
          <cell r="E1048">
            <v>364</v>
          </cell>
          <cell r="F1048">
            <v>3</v>
          </cell>
          <cell r="G1048">
            <v>4.25</v>
          </cell>
          <cell r="H1048">
            <v>-36</v>
          </cell>
          <cell r="I1048">
            <v>-153</v>
          </cell>
          <cell r="J1048">
            <v>19991027</v>
          </cell>
          <cell r="K1048" t="str">
            <v>5110201047</v>
          </cell>
          <cell r="L1048" t="str">
            <v>5120409000</v>
          </cell>
          <cell r="M1048" t="str">
            <v>9100000017</v>
          </cell>
        </row>
        <row r="1049">
          <cell r="A1049" t="str">
            <v>T008</v>
          </cell>
          <cell r="B1049">
            <v>3108010033</v>
          </cell>
          <cell r="C1049" t="str">
            <v>EM-LABORES PULVERIZACION BAJO VOLUMEN</v>
          </cell>
          <cell r="D1049" t="str">
            <v>E1</v>
          </cell>
          <cell r="E1049">
            <v>365</v>
          </cell>
          <cell r="F1049">
            <v>3</v>
          </cell>
          <cell r="G1049">
            <v>4.25</v>
          </cell>
          <cell r="H1049">
            <v>-42</v>
          </cell>
          <cell r="I1049">
            <v>-178.5</v>
          </cell>
          <cell r="J1049">
            <v>19991027</v>
          </cell>
          <cell r="K1049" t="str">
            <v>5110201047</v>
          </cell>
          <cell r="L1049" t="str">
            <v>5120409000</v>
          </cell>
          <cell r="M1049" t="str">
            <v>9100000017</v>
          </cell>
        </row>
        <row r="1050">
          <cell r="A1050" t="str">
            <v>T008</v>
          </cell>
          <cell r="B1050">
            <v>3108010033</v>
          </cell>
          <cell r="C1050" t="str">
            <v>EM-LABORES PULVERIZACION BAJO VOLUMEN</v>
          </cell>
          <cell r="D1050" t="str">
            <v>E1</v>
          </cell>
          <cell r="E1050">
            <v>366</v>
          </cell>
          <cell r="F1050">
            <v>3</v>
          </cell>
          <cell r="G1050">
            <v>4.25</v>
          </cell>
          <cell r="H1050">
            <v>-20</v>
          </cell>
          <cell r="I1050">
            <v>-85</v>
          </cell>
          <cell r="J1050">
            <v>19991027</v>
          </cell>
          <cell r="K1050" t="str">
            <v>5110201047</v>
          </cell>
          <cell r="L1050" t="str">
            <v>5120409000</v>
          </cell>
          <cell r="M1050" t="str">
            <v>9100000017</v>
          </cell>
        </row>
        <row r="1051">
          <cell r="A1051" t="str">
            <v>T008</v>
          </cell>
          <cell r="B1051">
            <v>3108010033</v>
          </cell>
          <cell r="C1051" t="str">
            <v>EM-LABORES PULVERIZACION BAJO VOLUMEN</v>
          </cell>
          <cell r="D1051" t="str">
            <v>E1</v>
          </cell>
          <cell r="E1051">
            <v>393</v>
          </cell>
          <cell r="F1051">
            <v>3</v>
          </cell>
          <cell r="G1051">
            <v>4.25</v>
          </cell>
          <cell r="H1051">
            <v>-18</v>
          </cell>
          <cell r="I1051">
            <v>-76.5</v>
          </cell>
          <cell r="J1051">
            <v>19991031</v>
          </cell>
          <cell r="K1051" t="str">
            <v>5110201047</v>
          </cell>
          <cell r="L1051" t="str">
            <v>5120409000</v>
          </cell>
          <cell r="M1051" t="str">
            <v>9100000017</v>
          </cell>
        </row>
        <row r="1052">
          <cell r="A1052" t="str">
            <v>T008</v>
          </cell>
          <cell r="B1052">
            <v>3108010033</v>
          </cell>
          <cell r="C1052" t="str">
            <v>EM-LABORES PULVERIZACION BAJO VOLUMEN</v>
          </cell>
          <cell r="D1052" t="str">
            <v>E1</v>
          </cell>
          <cell r="E1052">
            <v>398</v>
          </cell>
          <cell r="F1052">
            <v>3</v>
          </cell>
          <cell r="G1052">
            <v>4.25</v>
          </cell>
          <cell r="H1052">
            <v>-77</v>
          </cell>
          <cell r="I1052">
            <v>-327.25</v>
          </cell>
          <cell r="J1052">
            <v>19991031</v>
          </cell>
          <cell r="K1052" t="str">
            <v>5110201047</v>
          </cell>
          <cell r="L1052" t="str">
            <v>5120409000</v>
          </cell>
          <cell r="M1052" t="str">
            <v>9100000017</v>
          </cell>
        </row>
        <row r="1053">
          <cell r="A1053" t="str">
            <v>T008</v>
          </cell>
          <cell r="B1053">
            <v>3108010033</v>
          </cell>
          <cell r="C1053" t="str">
            <v>EM-LABORES PULVERIZACION BAJO VOLUMEN</v>
          </cell>
          <cell r="D1053" t="str">
            <v>E1</v>
          </cell>
          <cell r="E1053">
            <v>399</v>
          </cell>
          <cell r="F1053">
            <v>3</v>
          </cell>
          <cell r="G1053">
            <v>4.25</v>
          </cell>
          <cell r="H1053">
            <v>-50</v>
          </cell>
          <cell r="I1053">
            <v>-212.5</v>
          </cell>
          <cell r="J1053">
            <v>19991031</v>
          </cell>
          <cell r="K1053" t="str">
            <v>5110201047</v>
          </cell>
          <cell r="L1053" t="str">
            <v>5120409000</v>
          </cell>
          <cell r="M1053" t="str">
            <v>9100000017</v>
          </cell>
        </row>
        <row r="1054">
          <cell r="A1054" t="str">
            <v>T008</v>
          </cell>
          <cell r="B1054">
            <v>3108010033</v>
          </cell>
          <cell r="C1054" t="str">
            <v>EM-LABORES PULVERIZACION BAJO VOLUMEN</v>
          </cell>
          <cell r="D1054" t="str">
            <v>E1</v>
          </cell>
          <cell r="E1054">
            <v>400</v>
          </cell>
          <cell r="F1054">
            <v>3</v>
          </cell>
          <cell r="G1054">
            <v>4.25</v>
          </cell>
          <cell r="H1054">
            <v>-54</v>
          </cell>
          <cell r="I1054">
            <v>-229.5</v>
          </cell>
          <cell r="J1054">
            <v>19991031</v>
          </cell>
          <cell r="K1054" t="str">
            <v>5110201047</v>
          </cell>
          <cell r="L1054" t="str">
            <v>5120409000</v>
          </cell>
          <cell r="M1054" t="str">
            <v>9100000017</v>
          </cell>
        </row>
        <row r="1055">
          <cell r="A1055" t="str">
            <v>T008</v>
          </cell>
          <cell r="B1055">
            <v>3108010033</v>
          </cell>
          <cell r="C1055" t="str">
            <v>EM-LABORES PULVERIZACION BAJO VOLUMEN</v>
          </cell>
          <cell r="D1055" t="str">
            <v>E1</v>
          </cell>
          <cell r="E1055">
            <v>401</v>
          </cell>
          <cell r="F1055">
            <v>3</v>
          </cell>
          <cell r="G1055">
            <v>4.25</v>
          </cell>
          <cell r="H1055">
            <v>-14</v>
          </cell>
          <cell r="I1055">
            <v>-59.5</v>
          </cell>
          <cell r="J1055">
            <v>19991031</v>
          </cell>
          <cell r="K1055" t="str">
            <v>5110201047</v>
          </cell>
          <cell r="L1055" t="str">
            <v>5120409000</v>
          </cell>
          <cell r="M1055" t="str">
            <v>9100000017</v>
          </cell>
        </row>
        <row r="1056">
          <cell r="A1056" t="str">
            <v>P014</v>
          </cell>
          <cell r="B1056">
            <v>3108010045</v>
          </cell>
          <cell r="C1056" t="str">
            <v>EM-LABORES SIEMBRA GRUESA</v>
          </cell>
          <cell r="D1056" t="str">
            <v>S1</v>
          </cell>
          <cell r="E1056">
            <v>268</v>
          </cell>
          <cell r="F1056">
            <v>2</v>
          </cell>
          <cell r="G1056">
            <v>10.199999999999999</v>
          </cell>
          <cell r="H1056">
            <v>-206</v>
          </cell>
          <cell r="I1056">
            <v>-2101.1999999999998</v>
          </cell>
          <cell r="J1056">
            <v>19991031</v>
          </cell>
          <cell r="K1056" t="str">
            <v>1140303018</v>
          </cell>
          <cell r="L1056" t="str">
            <v>5120410000</v>
          </cell>
          <cell r="M1056" t="str">
            <v>9100000003</v>
          </cell>
        </row>
        <row r="1057">
          <cell r="A1057" t="str">
            <v>P014</v>
          </cell>
          <cell r="B1057">
            <v>3108010045</v>
          </cell>
          <cell r="C1057" t="str">
            <v>EM-LABORES SIEMBRA GRUESA</v>
          </cell>
          <cell r="D1057" t="str">
            <v>S1</v>
          </cell>
          <cell r="E1057">
            <v>271</v>
          </cell>
          <cell r="F1057">
            <v>3</v>
          </cell>
          <cell r="G1057">
            <v>10.199999999999999</v>
          </cell>
          <cell r="H1057">
            <v>-70</v>
          </cell>
          <cell r="I1057">
            <v>-714</v>
          </cell>
          <cell r="J1057">
            <v>19991031</v>
          </cell>
          <cell r="K1057" t="str">
            <v>1140303018</v>
          </cell>
          <cell r="L1057" t="str">
            <v>5120410000</v>
          </cell>
          <cell r="M1057" t="str">
            <v>9100000003</v>
          </cell>
        </row>
        <row r="1058">
          <cell r="A1058" t="str">
            <v>P014</v>
          </cell>
          <cell r="B1058">
            <v>3108010047</v>
          </cell>
          <cell r="C1058" t="str">
            <v>EM-LABORES SIEMBRA GRUESA/DIRECTA</v>
          </cell>
          <cell r="D1058" t="str">
            <v>S1</v>
          </cell>
          <cell r="E1058">
            <v>266</v>
          </cell>
          <cell r="F1058">
            <v>2</v>
          </cell>
          <cell r="G1058">
            <v>14.45</v>
          </cell>
          <cell r="H1058">
            <v>-202</v>
          </cell>
          <cell r="I1058">
            <v>-2918.8999999999996</v>
          </cell>
          <cell r="J1058">
            <v>19991031</v>
          </cell>
          <cell r="K1058" t="str">
            <v>1140303018</v>
          </cell>
          <cell r="L1058" t="str">
            <v>5120410000</v>
          </cell>
          <cell r="M1058" t="str">
            <v>9100000003</v>
          </cell>
        </row>
        <row r="1059">
          <cell r="A1059" t="str">
            <v>P014</v>
          </cell>
          <cell r="B1059">
            <v>3108010047</v>
          </cell>
          <cell r="C1059" t="str">
            <v>EM-LABORES SIEMBRA GRUESA/DIRECTA</v>
          </cell>
          <cell r="D1059" t="str">
            <v>S1</v>
          </cell>
          <cell r="E1059">
            <v>267</v>
          </cell>
          <cell r="F1059">
            <v>2</v>
          </cell>
          <cell r="G1059">
            <v>14.45</v>
          </cell>
          <cell r="H1059">
            <v>-40</v>
          </cell>
          <cell r="I1059">
            <v>-578</v>
          </cell>
          <cell r="J1059">
            <v>19991031</v>
          </cell>
          <cell r="K1059" t="str">
            <v>1140303018</v>
          </cell>
          <cell r="L1059" t="str">
            <v>5120410000</v>
          </cell>
          <cell r="M1059" t="str">
            <v>9100000003</v>
          </cell>
        </row>
        <row r="1060">
          <cell r="A1060" t="str">
            <v>P014</v>
          </cell>
          <cell r="B1060">
            <v>3108010047</v>
          </cell>
          <cell r="C1060" t="str">
            <v>EM-LABORES SIEMBRA GRUESA/DIRECTA</v>
          </cell>
          <cell r="D1060" t="str">
            <v>S1</v>
          </cell>
          <cell r="E1060">
            <v>269</v>
          </cell>
          <cell r="F1060">
            <v>2</v>
          </cell>
          <cell r="G1060">
            <v>14.45</v>
          </cell>
          <cell r="H1060">
            <v>-40</v>
          </cell>
          <cell r="I1060">
            <v>-578</v>
          </cell>
          <cell r="J1060">
            <v>19991031</v>
          </cell>
          <cell r="K1060" t="str">
            <v>1140303018</v>
          </cell>
          <cell r="L1060" t="str">
            <v>5120410000</v>
          </cell>
          <cell r="M1060" t="str">
            <v>9100000003</v>
          </cell>
        </row>
        <row r="1061">
          <cell r="A1061" t="str">
            <v>P014</v>
          </cell>
          <cell r="B1061">
            <v>3108010047</v>
          </cell>
          <cell r="C1061" t="str">
            <v>EM-LABORES SIEMBRA GRUESA/DIRECTA</v>
          </cell>
          <cell r="D1061" t="str">
            <v>S1</v>
          </cell>
          <cell r="E1061">
            <v>274</v>
          </cell>
          <cell r="F1061">
            <v>2</v>
          </cell>
          <cell r="G1061">
            <v>14.45</v>
          </cell>
          <cell r="H1061">
            <v>-206</v>
          </cell>
          <cell r="I1061">
            <v>-2976.7</v>
          </cell>
          <cell r="J1061">
            <v>19991031</v>
          </cell>
          <cell r="K1061" t="str">
            <v>1140303018</v>
          </cell>
          <cell r="L1061" t="str">
            <v>5120410000</v>
          </cell>
          <cell r="M1061" t="str">
            <v>9100000003</v>
          </cell>
        </row>
        <row r="1062">
          <cell r="A1062" t="str">
            <v>P014</v>
          </cell>
          <cell r="B1062">
            <v>3108010049</v>
          </cell>
          <cell r="C1062" t="str">
            <v>EM-LABORES SIEMBRA GRUESA/DIRECTA/1FERTI</v>
          </cell>
          <cell r="D1062" t="str">
            <v>S1</v>
          </cell>
          <cell r="E1062">
            <v>270</v>
          </cell>
          <cell r="F1062">
            <v>1</v>
          </cell>
          <cell r="G1062">
            <v>17</v>
          </cell>
          <cell r="H1062">
            <v>-192</v>
          </cell>
          <cell r="I1062">
            <v>-3264</v>
          </cell>
          <cell r="J1062">
            <v>19991031</v>
          </cell>
          <cell r="K1062" t="str">
            <v>1140305018</v>
          </cell>
          <cell r="L1062" t="str">
            <v>5120410000</v>
          </cell>
          <cell r="M1062" t="str">
            <v>9100000005</v>
          </cell>
        </row>
        <row r="1063">
          <cell r="A1063" t="str">
            <v>P023</v>
          </cell>
          <cell r="B1063">
            <v>3108010049</v>
          </cell>
          <cell r="C1063" t="str">
            <v>EM-LABORES SIEMBRA GRUESA/DIRECTA/1FERTI</v>
          </cell>
          <cell r="D1063" t="str">
            <v>B1</v>
          </cell>
          <cell r="E1063">
            <v>273</v>
          </cell>
          <cell r="F1063">
            <v>1</v>
          </cell>
          <cell r="G1063">
            <v>17</v>
          </cell>
          <cell r="H1063">
            <v>-36</v>
          </cell>
          <cell r="I1063">
            <v>-612</v>
          </cell>
          <cell r="J1063">
            <v>19991030</v>
          </cell>
          <cell r="K1063" t="str">
            <v>1140305018</v>
          </cell>
          <cell r="L1063" t="str">
            <v>5120410000</v>
          </cell>
          <cell r="M1063" t="str">
            <v>9100000005</v>
          </cell>
        </row>
        <row r="1064">
          <cell r="A1064" t="str">
            <v>P023</v>
          </cell>
          <cell r="B1064">
            <v>3108010049</v>
          </cell>
          <cell r="C1064" t="str">
            <v>EM-LABORES SIEMBRA GRUESA/DIRECTA/1FERTI</v>
          </cell>
          <cell r="D1064" t="str">
            <v>B1</v>
          </cell>
          <cell r="E1064">
            <v>274</v>
          </cell>
          <cell r="F1064">
            <v>1</v>
          </cell>
          <cell r="G1064">
            <v>17</v>
          </cell>
          <cell r="H1064">
            <v>-48</v>
          </cell>
          <cell r="I1064">
            <v>-816</v>
          </cell>
          <cell r="J1064">
            <v>19991030</v>
          </cell>
          <cell r="K1064" t="str">
            <v>1140305018</v>
          </cell>
          <cell r="L1064" t="str">
            <v>5120410000</v>
          </cell>
          <cell r="M1064" t="str">
            <v>9100000005</v>
          </cell>
        </row>
        <row r="1065">
          <cell r="A1065" t="str">
            <v>P023</v>
          </cell>
          <cell r="B1065">
            <v>3108010049</v>
          </cell>
          <cell r="C1065" t="str">
            <v>EM-LABORES SIEMBRA GRUESA/DIRECTA/1FERTI</v>
          </cell>
          <cell r="D1065" t="str">
            <v>B1</v>
          </cell>
          <cell r="E1065">
            <v>275</v>
          </cell>
          <cell r="F1065">
            <v>1</v>
          </cell>
          <cell r="G1065">
            <v>17</v>
          </cell>
          <cell r="H1065">
            <v>-34</v>
          </cell>
          <cell r="I1065">
            <v>-578</v>
          </cell>
          <cell r="J1065">
            <v>19991030</v>
          </cell>
          <cell r="K1065" t="str">
            <v>1140305018</v>
          </cell>
          <cell r="L1065" t="str">
            <v>5120410000</v>
          </cell>
          <cell r="M1065" t="str">
            <v>9100000005</v>
          </cell>
        </row>
        <row r="1066">
          <cell r="A1066" t="str">
            <v>P023</v>
          </cell>
          <cell r="B1066">
            <v>3108010049</v>
          </cell>
          <cell r="C1066" t="str">
            <v>EM-LABORES SIEMBRA GRUESA/DIRECTA/1FERTI</v>
          </cell>
          <cell r="D1066" t="str">
            <v>B1</v>
          </cell>
          <cell r="E1066">
            <v>276</v>
          </cell>
          <cell r="F1066">
            <v>1</v>
          </cell>
          <cell r="G1066">
            <v>17</v>
          </cell>
          <cell r="H1066">
            <v>-42</v>
          </cell>
          <cell r="I1066">
            <v>-714</v>
          </cell>
          <cell r="J1066">
            <v>19991030</v>
          </cell>
          <cell r="K1066" t="str">
            <v>1140305018</v>
          </cell>
          <cell r="L1066" t="str">
            <v>5120410000</v>
          </cell>
          <cell r="M1066" t="str">
            <v>9100000005</v>
          </cell>
        </row>
        <row r="1067">
          <cell r="A1067" t="str">
            <v>P023</v>
          </cell>
          <cell r="B1067">
            <v>3108010049</v>
          </cell>
          <cell r="C1067" t="str">
            <v>EM-LABORES SIEMBRA GRUESA/DIRECTA/1FERTI</v>
          </cell>
          <cell r="D1067" t="str">
            <v>B1</v>
          </cell>
          <cell r="E1067">
            <v>277</v>
          </cell>
          <cell r="F1067">
            <v>1</v>
          </cell>
          <cell r="G1067">
            <v>17</v>
          </cell>
          <cell r="H1067">
            <v>-56</v>
          </cell>
          <cell r="I1067">
            <v>-952</v>
          </cell>
          <cell r="J1067">
            <v>19991030</v>
          </cell>
          <cell r="K1067" t="str">
            <v>1140305018</v>
          </cell>
          <cell r="L1067" t="str">
            <v>5120410000</v>
          </cell>
          <cell r="M1067" t="str">
            <v>9100000005</v>
          </cell>
        </row>
        <row r="1068">
          <cell r="A1068" t="str">
            <v>P023</v>
          </cell>
          <cell r="B1068">
            <v>3108010049</v>
          </cell>
          <cell r="C1068" t="str">
            <v>EM-LABORES SIEMBRA GRUESA/DIRECTA/1FERTI</v>
          </cell>
          <cell r="D1068" t="str">
            <v>B1</v>
          </cell>
          <cell r="E1068">
            <v>278</v>
          </cell>
          <cell r="F1068">
            <v>1</v>
          </cell>
          <cell r="G1068">
            <v>17</v>
          </cell>
          <cell r="H1068">
            <v>-42</v>
          </cell>
          <cell r="I1068">
            <v>-714</v>
          </cell>
          <cell r="J1068">
            <v>19991030</v>
          </cell>
          <cell r="K1068" t="str">
            <v>1140305018</v>
          </cell>
          <cell r="L1068" t="str">
            <v>5120410000</v>
          </cell>
          <cell r="M1068" t="str">
            <v>9100000005</v>
          </cell>
        </row>
        <row r="1069">
          <cell r="A1069" t="str">
            <v>P023</v>
          </cell>
          <cell r="B1069">
            <v>3108010052</v>
          </cell>
          <cell r="C1069" t="str">
            <v>EM-LABORES TRABAJO TRACTOR LIVIANO POR H</v>
          </cell>
          <cell r="D1069" t="str">
            <v>B1</v>
          </cell>
          <cell r="E1069">
            <v>240</v>
          </cell>
          <cell r="F1069">
            <v>1</v>
          </cell>
          <cell r="G1069">
            <v>6.8</v>
          </cell>
          <cell r="H1069">
            <v>-7</v>
          </cell>
          <cell r="I1069">
            <v>-47.6</v>
          </cell>
          <cell r="J1069">
            <v>19991030</v>
          </cell>
          <cell r="K1069" t="str">
            <v>1140305017</v>
          </cell>
          <cell r="L1069" t="str">
            <v>5120410000</v>
          </cell>
          <cell r="M1069" t="str">
            <v>9100000005</v>
          </cell>
        </row>
        <row r="1070">
          <cell r="A1070" t="str">
            <v>P023</v>
          </cell>
          <cell r="B1070">
            <v>3108010052</v>
          </cell>
          <cell r="C1070" t="str">
            <v>EM-LABORES TRABAJO TRACTOR LIVIANO POR H</v>
          </cell>
          <cell r="D1070" t="str">
            <v>B1</v>
          </cell>
          <cell r="E1070">
            <v>241</v>
          </cell>
          <cell r="F1070">
            <v>1</v>
          </cell>
          <cell r="G1070">
            <v>6.8</v>
          </cell>
          <cell r="H1070">
            <v>-6</v>
          </cell>
          <cell r="I1070">
            <v>-40.799999999999997</v>
          </cell>
          <cell r="J1070">
            <v>19991030</v>
          </cell>
          <cell r="K1070" t="str">
            <v>1140305017</v>
          </cell>
          <cell r="L1070" t="str">
            <v>5120410000</v>
          </cell>
          <cell r="M1070" t="str">
            <v>9100000005</v>
          </cell>
        </row>
        <row r="1071">
          <cell r="A1071" t="str">
            <v>P023</v>
          </cell>
          <cell r="B1071">
            <v>3108010052</v>
          </cell>
          <cell r="C1071" t="str">
            <v>EM-LABORES TRABAJO TRACTOR LIVIANO POR H</v>
          </cell>
          <cell r="D1071" t="str">
            <v>B1</v>
          </cell>
          <cell r="E1071">
            <v>242</v>
          </cell>
          <cell r="F1071">
            <v>10</v>
          </cell>
          <cell r="G1071">
            <v>6.8</v>
          </cell>
          <cell r="H1071">
            <v>-3</v>
          </cell>
          <cell r="I1071">
            <v>-20.399999999999999</v>
          </cell>
          <cell r="J1071">
            <v>19991030</v>
          </cell>
          <cell r="K1071" t="str">
            <v>1140305017</v>
          </cell>
          <cell r="L1071" t="str">
            <v>5120410000</v>
          </cell>
          <cell r="M1071" t="str">
            <v>9100000005</v>
          </cell>
        </row>
        <row r="1072">
          <cell r="A1072" t="str">
            <v>P023</v>
          </cell>
          <cell r="B1072">
            <v>3108010052</v>
          </cell>
          <cell r="C1072" t="str">
            <v>EM-LABORES TRABAJO TRACTOR LIVIANO POR H</v>
          </cell>
          <cell r="D1072" t="str">
            <v>B1</v>
          </cell>
          <cell r="E1072">
            <v>243</v>
          </cell>
          <cell r="F1072">
            <v>10</v>
          </cell>
          <cell r="G1072">
            <v>6.8</v>
          </cell>
          <cell r="H1072">
            <v>-3</v>
          </cell>
          <cell r="I1072">
            <v>-20.399999999999999</v>
          </cell>
          <cell r="J1072">
            <v>19991030</v>
          </cell>
          <cell r="K1072" t="str">
            <v>1140305017</v>
          </cell>
          <cell r="L1072" t="str">
            <v>5120410000</v>
          </cell>
          <cell r="M1072" t="str">
            <v>9100000005</v>
          </cell>
        </row>
        <row r="1073">
          <cell r="A1073" t="str">
            <v>P023</v>
          </cell>
          <cell r="B1073">
            <v>3108010052</v>
          </cell>
          <cell r="C1073" t="str">
            <v>EM-LABORES TRABAJO TRACTOR LIVIANO POR H</v>
          </cell>
          <cell r="D1073" t="str">
            <v>B1</v>
          </cell>
          <cell r="E1073">
            <v>244</v>
          </cell>
          <cell r="F1073">
            <v>10</v>
          </cell>
          <cell r="G1073">
            <v>6.8</v>
          </cell>
          <cell r="H1073">
            <v>-11</v>
          </cell>
          <cell r="I1073">
            <v>-74.8</v>
          </cell>
          <cell r="J1073">
            <v>19991030</v>
          </cell>
          <cell r="K1073" t="str">
            <v>1140305017</v>
          </cell>
          <cell r="L1073" t="str">
            <v>5120410000</v>
          </cell>
          <cell r="M1073" t="str">
            <v>9100000005</v>
          </cell>
        </row>
        <row r="1074">
          <cell r="A1074" t="str">
            <v>P023</v>
          </cell>
          <cell r="B1074">
            <v>3108010052</v>
          </cell>
          <cell r="C1074" t="str">
            <v>EM-LABORES TRABAJO TRACTOR LIVIANO POR H</v>
          </cell>
          <cell r="D1074" t="str">
            <v>B1</v>
          </cell>
          <cell r="E1074">
            <v>245</v>
          </cell>
          <cell r="F1074">
            <v>9</v>
          </cell>
          <cell r="G1074">
            <v>6.8</v>
          </cell>
          <cell r="H1074">
            <v>-3</v>
          </cell>
          <cell r="I1074">
            <v>-20.399999999999999</v>
          </cell>
          <cell r="J1074">
            <v>19991030</v>
          </cell>
          <cell r="K1074" t="str">
            <v>1140305017</v>
          </cell>
          <cell r="L1074" t="str">
            <v>5120410000</v>
          </cell>
          <cell r="M1074" t="str">
            <v>9100000005</v>
          </cell>
        </row>
        <row r="1075">
          <cell r="A1075" t="str">
            <v>P023</v>
          </cell>
          <cell r="B1075">
            <v>3108010052</v>
          </cell>
          <cell r="C1075" t="str">
            <v>EM-LABORES TRABAJO TRACTOR LIVIANO POR H</v>
          </cell>
          <cell r="D1075" t="str">
            <v>B1</v>
          </cell>
          <cell r="E1075">
            <v>246</v>
          </cell>
          <cell r="F1075">
            <v>9</v>
          </cell>
          <cell r="G1075">
            <v>6.8</v>
          </cell>
          <cell r="H1075">
            <v>-2</v>
          </cell>
          <cell r="I1075">
            <v>-13.6</v>
          </cell>
          <cell r="J1075">
            <v>19991030</v>
          </cell>
          <cell r="K1075" t="str">
            <v>1140305017</v>
          </cell>
          <cell r="L1075" t="str">
            <v>5120410000</v>
          </cell>
          <cell r="M1075" t="str">
            <v>9100000005</v>
          </cell>
        </row>
        <row r="1076">
          <cell r="A1076" t="str">
            <v>P023</v>
          </cell>
          <cell r="B1076">
            <v>3108010052</v>
          </cell>
          <cell r="C1076" t="str">
            <v>EM-LABORES TRABAJO TRACTOR LIVIANO POR H</v>
          </cell>
          <cell r="D1076" t="str">
            <v>B1</v>
          </cell>
          <cell r="E1076">
            <v>247</v>
          </cell>
          <cell r="F1076">
            <v>9</v>
          </cell>
          <cell r="G1076">
            <v>6.8</v>
          </cell>
          <cell r="H1076">
            <v>-1</v>
          </cell>
          <cell r="I1076">
            <v>-6.8</v>
          </cell>
          <cell r="J1076">
            <v>19991030</v>
          </cell>
          <cell r="K1076" t="str">
            <v>1140305017</v>
          </cell>
          <cell r="L1076" t="str">
            <v>5120410000</v>
          </cell>
          <cell r="M1076" t="str">
            <v>9100000005</v>
          </cell>
        </row>
        <row r="1077">
          <cell r="A1077" t="str">
            <v>P023</v>
          </cell>
          <cell r="B1077">
            <v>3108010052</v>
          </cell>
          <cell r="C1077" t="str">
            <v>EM-LABORES TRABAJO TRACTOR LIVIANO POR H</v>
          </cell>
          <cell r="D1077" t="str">
            <v>B1</v>
          </cell>
          <cell r="E1077">
            <v>248</v>
          </cell>
          <cell r="F1077">
            <v>9</v>
          </cell>
          <cell r="G1077">
            <v>6.8</v>
          </cell>
          <cell r="H1077">
            <v>-1</v>
          </cell>
          <cell r="I1077">
            <v>-6.8</v>
          </cell>
          <cell r="J1077">
            <v>19991030</v>
          </cell>
          <cell r="K1077" t="str">
            <v>1140305017</v>
          </cell>
          <cell r="L1077" t="str">
            <v>5120410000</v>
          </cell>
          <cell r="M1077" t="str">
            <v>9100000005</v>
          </cell>
        </row>
        <row r="1078">
          <cell r="A1078" t="str">
            <v>P023</v>
          </cell>
          <cell r="B1078">
            <v>3108010052</v>
          </cell>
          <cell r="C1078" t="str">
            <v>EM-LABORES TRABAJO TRACTOR LIVIANO POR H</v>
          </cell>
          <cell r="D1078" t="str">
            <v>B1</v>
          </cell>
          <cell r="E1078">
            <v>273</v>
          </cell>
          <cell r="F1078">
            <v>2</v>
          </cell>
          <cell r="G1078">
            <v>6.8</v>
          </cell>
          <cell r="H1078">
            <v>-3</v>
          </cell>
          <cell r="I1078">
            <v>-20.399999999999999</v>
          </cell>
          <cell r="J1078">
            <v>19991030</v>
          </cell>
          <cell r="K1078" t="str">
            <v>1140305017</v>
          </cell>
          <cell r="L1078" t="str">
            <v>5120410000</v>
          </cell>
          <cell r="M1078" t="str">
            <v>9100000005</v>
          </cell>
        </row>
        <row r="1079">
          <cell r="A1079" t="str">
            <v>P023</v>
          </cell>
          <cell r="B1079">
            <v>3108010052</v>
          </cell>
          <cell r="C1079" t="str">
            <v>EM-LABORES TRABAJO TRACTOR LIVIANO POR H</v>
          </cell>
          <cell r="D1079" t="str">
            <v>B1</v>
          </cell>
          <cell r="E1079">
            <v>274</v>
          </cell>
          <cell r="F1079">
            <v>2</v>
          </cell>
          <cell r="G1079">
            <v>6.8</v>
          </cell>
          <cell r="H1079">
            <v>-5</v>
          </cell>
          <cell r="I1079">
            <v>-34</v>
          </cell>
          <cell r="J1079">
            <v>19991030</v>
          </cell>
          <cell r="K1079" t="str">
            <v>1140305017</v>
          </cell>
          <cell r="L1079" t="str">
            <v>5120410000</v>
          </cell>
          <cell r="M1079" t="str">
            <v>9100000005</v>
          </cell>
        </row>
        <row r="1080">
          <cell r="A1080" t="str">
            <v>P023</v>
          </cell>
          <cell r="B1080">
            <v>3108010052</v>
          </cell>
          <cell r="C1080" t="str">
            <v>EM-LABORES TRABAJO TRACTOR LIVIANO POR H</v>
          </cell>
          <cell r="D1080" t="str">
            <v>B1</v>
          </cell>
          <cell r="E1080">
            <v>275</v>
          </cell>
          <cell r="F1080">
            <v>2</v>
          </cell>
          <cell r="G1080">
            <v>6.8</v>
          </cell>
          <cell r="H1080">
            <v>-4</v>
          </cell>
          <cell r="I1080">
            <v>-27.2</v>
          </cell>
          <cell r="J1080">
            <v>19991030</v>
          </cell>
          <cell r="K1080" t="str">
            <v>1140305017</v>
          </cell>
          <cell r="L1080" t="str">
            <v>5120410000</v>
          </cell>
          <cell r="M1080" t="str">
            <v>9100000005</v>
          </cell>
        </row>
        <row r="1081">
          <cell r="A1081" t="str">
            <v>P023</v>
          </cell>
          <cell r="B1081">
            <v>3108010052</v>
          </cell>
          <cell r="C1081" t="str">
            <v>EM-LABORES TRABAJO TRACTOR LIVIANO POR H</v>
          </cell>
          <cell r="D1081" t="str">
            <v>B1</v>
          </cell>
          <cell r="E1081">
            <v>276</v>
          </cell>
          <cell r="F1081">
            <v>2</v>
          </cell>
          <cell r="G1081">
            <v>6.8</v>
          </cell>
          <cell r="H1081">
            <v>-4</v>
          </cell>
          <cell r="I1081">
            <v>-27.2</v>
          </cell>
          <cell r="J1081">
            <v>19991030</v>
          </cell>
          <cell r="K1081" t="str">
            <v>1140305017</v>
          </cell>
          <cell r="L1081" t="str">
            <v>5120410000</v>
          </cell>
          <cell r="M1081" t="str">
            <v>9100000005</v>
          </cell>
        </row>
        <row r="1082">
          <cell r="A1082" t="str">
            <v>P023</v>
          </cell>
          <cell r="B1082">
            <v>3108010052</v>
          </cell>
          <cell r="C1082" t="str">
            <v>EM-LABORES TRABAJO TRACTOR LIVIANO POR H</v>
          </cell>
          <cell r="D1082" t="str">
            <v>B1</v>
          </cell>
          <cell r="E1082">
            <v>277</v>
          </cell>
          <cell r="F1082">
            <v>2</v>
          </cell>
          <cell r="G1082">
            <v>6.8</v>
          </cell>
          <cell r="H1082">
            <v>-5</v>
          </cell>
          <cell r="I1082">
            <v>-34</v>
          </cell>
          <cell r="J1082">
            <v>19991030</v>
          </cell>
          <cell r="K1082" t="str">
            <v>1140305017</v>
          </cell>
          <cell r="L1082" t="str">
            <v>5120410000</v>
          </cell>
          <cell r="M1082" t="str">
            <v>9100000005</v>
          </cell>
        </row>
        <row r="1083">
          <cell r="A1083" t="str">
            <v>P023</v>
          </cell>
          <cell r="B1083">
            <v>3108010052</v>
          </cell>
          <cell r="C1083" t="str">
            <v>EM-LABORES TRABAJO TRACTOR LIVIANO POR H</v>
          </cell>
          <cell r="D1083" t="str">
            <v>B1</v>
          </cell>
          <cell r="E1083">
            <v>278</v>
          </cell>
          <cell r="F1083">
            <v>2</v>
          </cell>
          <cell r="G1083">
            <v>6.8</v>
          </cell>
          <cell r="H1083">
            <v>-4</v>
          </cell>
          <cell r="I1083">
            <v>-27.2</v>
          </cell>
          <cell r="J1083">
            <v>19991030</v>
          </cell>
          <cell r="K1083" t="str">
            <v>1140305017</v>
          </cell>
          <cell r="L1083" t="str">
            <v>5120410000</v>
          </cell>
          <cell r="M1083" t="str">
            <v>9100000005</v>
          </cell>
        </row>
        <row r="1084">
          <cell r="A1084" t="str">
            <v>P001</v>
          </cell>
          <cell r="B1084">
            <v>3108010052</v>
          </cell>
          <cell r="C1084" t="str">
            <v>EM-LABORES TRABAJO TRACTOR LIVIANO POR H</v>
          </cell>
          <cell r="D1084" t="str">
            <v>L1</v>
          </cell>
          <cell r="E1084">
            <v>257</v>
          </cell>
          <cell r="F1084">
            <v>1</v>
          </cell>
          <cell r="G1084">
            <v>6.8</v>
          </cell>
          <cell r="H1084">
            <v>-200</v>
          </cell>
          <cell r="I1084">
            <v>-1360</v>
          </cell>
          <cell r="J1084">
            <v>19991028</v>
          </cell>
          <cell r="K1084" t="str">
            <v>1241506009</v>
          </cell>
          <cell r="L1084" t="str">
            <v>5120414000</v>
          </cell>
          <cell r="M1084" t="str">
            <v>9200000007</v>
          </cell>
        </row>
        <row r="1085">
          <cell r="A1085" t="str">
            <v>P014</v>
          </cell>
          <cell r="B1085">
            <v>3108010052</v>
          </cell>
          <cell r="C1085" t="str">
            <v>EM-LABORES TRABAJO TRACTOR LIVIANO POR H</v>
          </cell>
          <cell r="D1085" t="str">
            <v>S1</v>
          </cell>
          <cell r="E1085">
            <v>281</v>
          </cell>
          <cell r="F1085">
            <v>1</v>
          </cell>
          <cell r="G1085">
            <v>6.8</v>
          </cell>
          <cell r="H1085">
            <v>-112</v>
          </cell>
          <cell r="I1085">
            <v>-761.6</v>
          </cell>
          <cell r="J1085">
            <v>19991031</v>
          </cell>
          <cell r="K1085" t="str">
            <v>5110201048</v>
          </cell>
          <cell r="L1085" t="str">
            <v>5120411000</v>
          </cell>
          <cell r="M1085" t="str">
            <v>9200000002</v>
          </cell>
        </row>
        <row r="1086">
          <cell r="A1086" t="str">
            <v>P014</v>
          </cell>
          <cell r="B1086">
            <v>3108010052</v>
          </cell>
          <cell r="C1086" t="str">
            <v>EM-LABORES TRABAJO TRACTOR LIVIANO POR H</v>
          </cell>
          <cell r="D1086" t="str">
            <v>S1</v>
          </cell>
          <cell r="E1086">
            <v>283</v>
          </cell>
          <cell r="F1086">
            <v>1</v>
          </cell>
          <cell r="G1086">
            <v>6.8</v>
          </cell>
          <cell r="H1086">
            <v>-10</v>
          </cell>
          <cell r="I1086">
            <v>-68</v>
          </cell>
          <cell r="J1086">
            <v>19991031</v>
          </cell>
          <cell r="K1086" t="str">
            <v>5110201048</v>
          </cell>
          <cell r="L1086" t="str">
            <v>5120411000</v>
          </cell>
          <cell r="M1086" t="str">
            <v>9200000002</v>
          </cell>
        </row>
        <row r="1087">
          <cell r="A1087" t="str">
            <v>P012</v>
          </cell>
          <cell r="B1087">
            <v>3108010052</v>
          </cell>
          <cell r="C1087" t="str">
            <v>EM-LABORES TRABAJO TRACTOR LIVIANO POR H</v>
          </cell>
          <cell r="D1087" t="str">
            <v>N1</v>
          </cell>
          <cell r="E1087">
            <v>340</v>
          </cell>
          <cell r="F1087">
            <v>2</v>
          </cell>
          <cell r="G1087">
            <v>6.8</v>
          </cell>
          <cell r="H1087">
            <v>-150</v>
          </cell>
          <cell r="I1087">
            <v>-1020</v>
          </cell>
          <cell r="J1087">
            <v>19991031</v>
          </cell>
          <cell r="K1087" t="str">
            <v>5110301048</v>
          </cell>
          <cell r="L1087" t="str">
            <v>5120412000</v>
          </cell>
          <cell r="M1087" t="str">
            <v>9200000004</v>
          </cell>
        </row>
        <row r="1088">
          <cell r="A1088" t="str">
            <v>P001</v>
          </cell>
          <cell r="B1088">
            <v>3108010052</v>
          </cell>
          <cell r="C1088" t="str">
            <v>EM-LABORES TRABAJO TRACTOR LIVIANO POR H</v>
          </cell>
          <cell r="D1088" t="str">
            <v>L1</v>
          </cell>
          <cell r="E1088">
            <v>258</v>
          </cell>
          <cell r="F1088">
            <v>1</v>
          </cell>
          <cell r="G1088">
            <v>6.8</v>
          </cell>
          <cell r="H1088">
            <v>-200</v>
          </cell>
          <cell r="I1088">
            <v>-1360</v>
          </cell>
          <cell r="J1088">
            <v>19991028</v>
          </cell>
          <cell r="K1088" t="str">
            <v>5110302021</v>
          </cell>
          <cell r="L1088" t="str">
            <v>5120412000</v>
          </cell>
          <cell r="M1088" t="str">
            <v>9200000003</v>
          </cell>
        </row>
        <row r="1089">
          <cell r="A1089" t="str">
            <v>P014</v>
          </cell>
          <cell r="B1089">
            <v>3108010052</v>
          </cell>
          <cell r="C1089" t="str">
            <v>EM-LABORES TRABAJO TRACTOR LIVIANO POR H</v>
          </cell>
          <cell r="D1089" t="str">
            <v>S1</v>
          </cell>
          <cell r="E1089">
            <v>282</v>
          </cell>
          <cell r="F1089">
            <v>1</v>
          </cell>
          <cell r="G1089">
            <v>6.8</v>
          </cell>
          <cell r="H1089">
            <v>-10</v>
          </cell>
          <cell r="I1089">
            <v>-68</v>
          </cell>
          <cell r="J1089">
            <v>19991031</v>
          </cell>
          <cell r="K1089" t="str">
            <v>5120117000</v>
          </cell>
          <cell r="L1089" t="str">
            <v>5120414000</v>
          </cell>
          <cell r="M1089" t="str">
            <v>9200000001</v>
          </cell>
        </row>
        <row r="1090">
          <cell r="A1090" t="str">
            <v>P023</v>
          </cell>
          <cell r="B1090">
            <v>3108010052</v>
          </cell>
          <cell r="C1090" t="str">
            <v>EM-LABORES TRABAJO TRACTOR LIVIANO POR H</v>
          </cell>
          <cell r="D1090" t="str">
            <v>B1</v>
          </cell>
          <cell r="E1090">
            <v>285</v>
          </cell>
          <cell r="F1090">
            <v>1</v>
          </cell>
          <cell r="G1090">
            <v>6.8</v>
          </cell>
          <cell r="H1090">
            <v>-20</v>
          </cell>
          <cell r="I1090">
            <v>-136</v>
          </cell>
          <cell r="J1090">
            <v>19991030</v>
          </cell>
          <cell r="K1090" t="str">
            <v>5120117000</v>
          </cell>
          <cell r="L1090" t="str">
            <v>5120414000</v>
          </cell>
          <cell r="M1090" t="str">
            <v>9200000001</v>
          </cell>
        </row>
        <row r="1091">
          <cell r="A1091" t="str">
            <v>P014</v>
          </cell>
          <cell r="B1091">
            <v>3108010052</v>
          </cell>
          <cell r="C1091" t="str">
            <v>EM-LABORES TRABAJO TRACTOR LIVIANO POR H</v>
          </cell>
          <cell r="D1091" t="str">
            <v>S1</v>
          </cell>
          <cell r="E1091">
            <v>284</v>
          </cell>
          <cell r="F1091">
            <v>1</v>
          </cell>
          <cell r="G1091">
            <v>6.8</v>
          </cell>
          <cell r="H1091">
            <v>-150</v>
          </cell>
          <cell r="I1091">
            <v>-1020</v>
          </cell>
          <cell r="J1091">
            <v>19991031</v>
          </cell>
          <cell r="K1091" t="str">
            <v>5120204000</v>
          </cell>
          <cell r="L1091" t="str">
            <v>5120414000</v>
          </cell>
          <cell r="M1091" t="str">
            <v>9200000008</v>
          </cell>
        </row>
        <row r="1092">
          <cell r="A1092" t="str">
            <v>P001</v>
          </cell>
          <cell r="B1092">
            <v>3108010052</v>
          </cell>
          <cell r="C1092" t="str">
            <v>EM-LABORES TRABAJO TRACTOR LIVIANO POR H</v>
          </cell>
          <cell r="D1092" t="str">
            <v>L1</v>
          </cell>
          <cell r="E1092">
            <v>268</v>
          </cell>
          <cell r="F1092">
            <v>1</v>
          </cell>
          <cell r="G1092">
            <v>6.8</v>
          </cell>
          <cell r="H1092">
            <v>-172</v>
          </cell>
          <cell r="I1092">
            <v>-1169.5999999999999</v>
          </cell>
          <cell r="J1092">
            <v>19991030</v>
          </cell>
          <cell r="K1092" t="str">
            <v>5120206000</v>
          </cell>
          <cell r="L1092" t="str">
            <v>5120414000</v>
          </cell>
          <cell r="M1092" t="str">
            <v>9200000009</v>
          </cell>
        </row>
        <row r="1093">
          <cell r="A1093" t="str">
            <v>P005</v>
          </cell>
          <cell r="B1093">
            <v>3108010052</v>
          </cell>
          <cell r="C1093" t="str">
            <v>EM-LABORES TRABAJO TRACTOR LIVIANO POR H</v>
          </cell>
          <cell r="D1093" t="str">
            <v>H1</v>
          </cell>
          <cell r="E1093">
            <v>215</v>
          </cell>
          <cell r="F1093">
            <v>1</v>
          </cell>
          <cell r="G1093">
            <v>6.8</v>
          </cell>
          <cell r="H1093">
            <v>-18</v>
          </cell>
          <cell r="I1093">
            <v>-122.39999999999999</v>
          </cell>
          <cell r="J1093">
            <v>19991031</v>
          </cell>
          <cell r="K1093" t="str">
            <v>5120206000</v>
          </cell>
          <cell r="L1093" t="str">
            <v>5120414000</v>
          </cell>
          <cell r="M1093" t="str">
            <v>9200000009</v>
          </cell>
        </row>
        <row r="1094">
          <cell r="A1094" t="str">
            <v>P012</v>
          </cell>
          <cell r="B1094">
            <v>3108010053</v>
          </cell>
          <cell r="C1094" t="str">
            <v>EM-LABORES TRABAJO TRACTOR PESADO POR HO</v>
          </cell>
          <cell r="D1094" t="str">
            <v>N1</v>
          </cell>
          <cell r="E1094">
            <v>342</v>
          </cell>
          <cell r="F1094">
            <v>1</v>
          </cell>
          <cell r="G1094">
            <v>13.6</v>
          </cell>
          <cell r="H1094">
            <v>-50</v>
          </cell>
          <cell r="I1094">
            <v>-680</v>
          </cell>
          <cell r="J1094">
            <v>19991031</v>
          </cell>
          <cell r="K1094" t="str">
            <v>5120117000</v>
          </cell>
          <cell r="L1094" t="str">
            <v>5120414000</v>
          </cell>
          <cell r="M1094" t="str">
            <v>9200000001</v>
          </cell>
        </row>
        <row r="1095">
          <cell r="A1095" t="str">
            <v>P005</v>
          </cell>
          <cell r="B1095">
            <v>3108010056</v>
          </cell>
          <cell r="C1095" t="str">
            <v>EM-REPARTO DE ALIMENTOS</v>
          </cell>
          <cell r="D1095" t="str">
            <v>H1</v>
          </cell>
          <cell r="E1095">
            <v>210</v>
          </cell>
          <cell r="F1095">
            <v>1</v>
          </cell>
          <cell r="G1095">
            <v>8.5</v>
          </cell>
          <cell r="H1095">
            <v>-225</v>
          </cell>
          <cell r="I1095">
            <v>-1912.5</v>
          </cell>
          <cell r="J1095">
            <v>19991031</v>
          </cell>
          <cell r="K1095" t="str">
            <v>5110201021</v>
          </cell>
          <cell r="L1095" t="str">
            <v>5120411000</v>
          </cell>
          <cell r="M1095" t="str">
            <v>9200000002</v>
          </cell>
        </row>
        <row r="1096">
          <cell r="A1096" t="str">
            <v>P005</v>
          </cell>
          <cell r="B1096">
            <v>3108010057</v>
          </cell>
          <cell r="C1096" t="str">
            <v>EM-VARIOS TRACTOR</v>
          </cell>
          <cell r="D1096" t="str">
            <v>H1</v>
          </cell>
          <cell r="E1096">
            <v>211</v>
          </cell>
          <cell r="F1096">
            <v>1</v>
          </cell>
          <cell r="G1096">
            <v>8.5</v>
          </cell>
          <cell r="H1096">
            <v>-125</v>
          </cell>
          <cell r="I1096">
            <v>-1062.5</v>
          </cell>
          <cell r="J1096">
            <v>19991031</v>
          </cell>
          <cell r="K1096" t="str">
            <v>5120117000</v>
          </cell>
          <cell r="L1096" t="str">
            <v>5120414000</v>
          </cell>
          <cell r="M1096" t="str">
            <v>9200000001</v>
          </cell>
        </row>
        <row r="1097">
          <cell r="A1097" t="str">
            <v>T008</v>
          </cell>
          <cell r="B1097">
            <v>3108010058</v>
          </cell>
          <cell r="C1097" t="str">
            <v>EM-SERVICIOS MOTONIVELADORA</v>
          </cell>
          <cell r="D1097" t="str">
            <v>E1</v>
          </cell>
          <cell r="E1097">
            <v>425</v>
          </cell>
          <cell r="F1097">
            <v>1</v>
          </cell>
          <cell r="G1097">
            <v>11.9</v>
          </cell>
          <cell r="H1097">
            <v>-113</v>
          </cell>
          <cell r="I1097">
            <v>-1344.7</v>
          </cell>
          <cell r="J1097">
            <v>19991031</v>
          </cell>
          <cell r="K1097" t="str">
            <v>5110201030</v>
          </cell>
          <cell r="L1097" t="str">
            <v>5120414000</v>
          </cell>
          <cell r="M1097" t="str">
            <v>9100000027</v>
          </cell>
        </row>
        <row r="1098">
          <cell r="A1098" t="str">
            <v>P023</v>
          </cell>
          <cell r="B1098">
            <v>3204000002</v>
          </cell>
          <cell r="C1098" t="str">
            <v>ALFASAL L SALES MIN.</v>
          </cell>
          <cell r="D1098" t="str">
            <v>B1</v>
          </cell>
          <cell r="E1098">
            <v>217</v>
          </cell>
          <cell r="F1098">
            <v>7</v>
          </cell>
          <cell r="G1098">
            <v>0.6</v>
          </cell>
          <cell r="H1098">
            <v>-980</v>
          </cell>
          <cell r="I1098">
            <v>-588</v>
          </cell>
          <cell r="J1098">
            <v>19991030</v>
          </cell>
          <cell r="K1098" t="str">
            <v>5110301016</v>
          </cell>
          <cell r="L1098" t="str">
            <v>6210219005</v>
          </cell>
          <cell r="M1098" t="str">
            <v>9200000004</v>
          </cell>
        </row>
        <row r="1099">
          <cell r="A1099" t="str">
            <v>P023</v>
          </cell>
          <cell r="B1099">
            <v>3204000004</v>
          </cell>
          <cell r="C1099" t="str">
            <v>ALFASAL PPZ SALES MIN.</v>
          </cell>
          <cell r="D1099" t="str">
            <v>B1</v>
          </cell>
          <cell r="E1099">
            <v>217</v>
          </cell>
          <cell r="F1099">
            <v>9</v>
          </cell>
          <cell r="G1099">
            <v>0.95</v>
          </cell>
          <cell r="H1099">
            <v>-230</v>
          </cell>
          <cell r="I1099">
            <v>-218.5</v>
          </cell>
          <cell r="J1099">
            <v>19991030</v>
          </cell>
          <cell r="K1099" t="str">
            <v>5110301016</v>
          </cell>
          <cell r="L1099" t="str">
            <v>6210219005</v>
          </cell>
          <cell r="M1099" t="str">
            <v>9200000004</v>
          </cell>
        </row>
        <row r="1100">
          <cell r="A1100" t="str">
            <v>P023</v>
          </cell>
          <cell r="B1100">
            <v>3204000006</v>
          </cell>
          <cell r="C1100" t="str">
            <v>ALFASAL V SALES MIN.</v>
          </cell>
          <cell r="D1100" t="str">
            <v>B1</v>
          </cell>
          <cell r="E1100">
            <v>217</v>
          </cell>
          <cell r="F1100">
            <v>8</v>
          </cell>
          <cell r="G1100">
            <v>0.38500000000000001</v>
          </cell>
          <cell r="H1100">
            <v>-80</v>
          </cell>
          <cell r="I1100">
            <v>-30.8</v>
          </cell>
          <cell r="J1100">
            <v>19991030</v>
          </cell>
          <cell r="K1100" t="str">
            <v>5110301016</v>
          </cell>
          <cell r="L1100" t="str">
            <v>6210219005</v>
          </cell>
          <cell r="M1100" t="str">
            <v>9200000004</v>
          </cell>
        </row>
        <row r="1101">
          <cell r="A1101" t="str">
            <v>P012</v>
          </cell>
          <cell r="B1101">
            <v>3204000008</v>
          </cell>
          <cell r="C1101" t="str">
            <v>ALFASAL VRX SALES MIN.</v>
          </cell>
          <cell r="D1101" t="str">
            <v>N1</v>
          </cell>
          <cell r="E1101">
            <v>311</v>
          </cell>
          <cell r="F1101">
            <v>1</v>
          </cell>
          <cell r="G1101">
            <v>0.71499999999999997</v>
          </cell>
          <cell r="H1101">
            <v>-1620</v>
          </cell>
          <cell r="I1101">
            <v>-1158.3</v>
          </cell>
          <cell r="J1101">
            <v>19991031</v>
          </cell>
          <cell r="K1101" t="str">
            <v>5110301016</v>
          </cell>
          <cell r="L1101" t="str">
            <v>6210219005</v>
          </cell>
          <cell r="M1101" t="str">
            <v>9200000004</v>
          </cell>
        </row>
        <row r="1102">
          <cell r="A1102" t="str">
            <v>P012</v>
          </cell>
          <cell r="B1102">
            <v>3204000024</v>
          </cell>
          <cell r="C1102" t="str">
            <v>SUP. MIN. ALFASAL P.A.</v>
          </cell>
          <cell r="D1102" t="str">
            <v>N1</v>
          </cell>
          <cell r="E1102">
            <v>312</v>
          </cell>
          <cell r="F1102">
            <v>1</v>
          </cell>
          <cell r="G1102">
            <v>0.98</v>
          </cell>
          <cell r="H1102">
            <v>-530</v>
          </cell>
          <cell r="I1102">
            <v>-519.4</v>
          </cell>
          <cell r="J1102">
            <v>19991031</v>
          </cell>
          <cell r="K1102" t="str">
            <v>5110301016</v>
          </cell>
          <cell r="L1102" t="str">
            <v>6210219005</v>
          </cell>
          <cell r="M1102" t="str">
            <v>9200000004</v>
          </cell>
        </row>
        <row r="1103">
          <cell r="A1103" t="str">
            <v>P007</v>
          </cell>
          <cell r="B1103">
            <v>3302000006</v>
          </cell>
          <cell r="C1103" t="str">
            <v>TAMBO BELLTONE</v>
          </cell>
          <cell r="D1103" t="str">
            <v>B1</v>
          </cell>
          <cell r="E1103">
            <v>210</v>
          </cell>
          <cell r="F1103">
            <v>1</v>
          </cell>
          <cell r="G1103">
            <v>14.4</v>
          </cell>
          <cell r="H1103">
            <v>-26</v>
          </cell>
          <cell r="I1103">
            <v>-374.40000000000003</v>
          </cell>
          <cell r="J1103">
            <v>19991030</v>
          </cell>
          <cell r="K1103" t="str">
            <v>5110304007</v>
          </cell>
          <cell r="L1103" t="str">
            <v>6230200000</v>
          </cell>
          <cell r="M1103" t="str">
            <v>9200000012</v>
          </cell>
        </row>
        <row r="1104">
          <cell r="A1104" t="str">
            <v>P007</v>
          </cell>
          <cell r="B1104">
            <v>3302000017</v>
          </cell>
          <cell r="C1104" t="str">
            <v>TAMBO DEMAND</v>
          </cell>
          <cell r="D1104" t="str">
            <v>B1</v>
          </cell>
          <cell r="E1104">
            <v>210</v>
          </cell>
          <cell r="F1104">
            <v>2</v>
          </cell>
          <cell r="G1104">
            <v>27</v>
          </cell>
          <cell r="H1104">
            <v>-25</v>
          </cell>
          <cell r="I1104">
            <v>-675</v>
          </cell>
          <cell r="J1104">
            <v>19991030</v>
          </cell>
          <cell r="K1104" t="str">
            <v>5110304007</v>
          </cell>
          <cell r="L1104" t="str">
            <v>6230200000</v>
          </cell>
          <cell r="M1104" t="str">
            <v>9200000012</v>
          </cell>
        </row>
        <row r="1105">
          <cell r="A1105" t="str">
            <v>P012</v>
          </cell>
          <cell r="B1105">
            <v>3302000020</v>
          </cell>
          <cell r="C1105" t="str">
            <v>TAMBO DUCK</v>
          </cell>
          <cell r="D1105" t="str">
            <v>N1</v>
          </cell>
          <cell r="E1105">
            <v>313</v>
          </cell>
          <cell r="F1105">
            <v>5</v>
          </cell>
          <cell r="G1105">
            <v>5.85</v>
          </cell>
          <cell r="H1105">
            <v>-9</v>
          </cell>
          <cell r="I1105">
            <v>-52.65</v>
          </cell>
          <cell r="J1105">
            <v>19991031</v>
          </cell>
          <cell r="K1105" t="str">
            <v>5110301007</v>
          </cell>
          <cell r="L1105" t="str">
            <v>6230200000</v>
          </cell>
          <cell r="M1105" t="str">
            <v>9200000004</v>
          </cell>
        </row>
        <row r="1106">
          <cell r="A1106" t="str">
            <v>P001</v>
          </cell>
          <cell r="B1106">
            <v>3302000034</v>
          </cell>
          <cell r="C1106" t="str">
            <v>TAMBO JOHNSON</v>
          </cell>
          <cell r="D1106" t="str">
            <v>L1</v>
          </cell>
          <cell r="E1106">
            <v>283</v>
          </cell>
          <cell r="F1106">
            <v>1</v>
          </cell>
          <cell r="G1106">
            <v>12.593999999999999</v>
          </cell>
          <cell r="H1106">
            <v>-9</v>
          </cell>
          <cell r="I1106">
            <v>-113.34599999999999</v>
          </cell>
          <cell r="J1106">
            <v>19991030</v>
          </cell>
          <cell r="K1106" t="str">
            <v>5110301007</v>
          </cell>
          <cell r="L1106" t="str">
            <v>6230200000</v>
          </cell>
          <cell r="M1106" t="str">
            <v>9200000004</v>
          </cell>
        </row>
        <row r="1107">
          <cell r="A1107" t="str">
            <v>P001</v>
          </cell>
          <cell r="B1107">
            <v>3302000036</v>
          </cell>
          <cell r="C1107" t="str">
            <v>TAMBO JURIST</v>
          </cell>
          <cell r="D1107" t="str">
            <v>L1</v>
          </cell>
          <cell r="E1107">
            <v>283</v>
          </cell>
          <cell r="F1107">
            <v>2</v>
          </cell>
          <cell r="G1107">
            <v>-7.0209999999999999</v>
          </cell>
          <cell r="H1107">
            <v>-8</v>
          </cell>
          <cell r="I1107">
            <v>56.167999999999999</v>
          </cell>
          <cell r="J1107">
            <v>19991030</v>
          </cell>
          <cell r="K1107" t="str">
            <v>5110301007</v>
          </cell>
          <cell r="L1107" t="str">
            <v>6230200000</v>
          </cell>
          <cell r="M1107" t="str">
            <v>9200000004</v>
          </cell>
        </row>
        <row r="1108">
          <cell r="A1108" t="str">
            <v>P007</v>
          </cell>
          <cell r="B1108">
            <v>3302000036</v>
          </cell>
          <cell r="C1108" t="str">
            <v>TAMBO JURIST</v>
          </cell>
          <cell r="D1108" t="str">
            <v>B1</v>
          </cell>
          <cell r="E1108">
            <v>210</v>
          </cell>
          <cell r="F1108">
            <v>4</v>
          </cell>
          <cell r="G1108">
            <v>16.32</v>
          </cell>
          <cell r="H1108">
            <v>-25</v>
          </cell>
          <cell r="I1108">
            <v>-408</v>
          </cell>
          <cell r="J1108">
            <v>19991030</v>
          </cell>
          <cell r="K1108" t="str">
            <v>5110304007</v>
          </cell>
          <cell r="L1108" t="str">
            <v>6230200000</v>
          </cell>
          <cell r="M1108" t="str">
            <v>9200000012</v>
          </cell>
        </row>
        <row r="1109">
          <cell r="A1109" t="str">
            <v>P001</v>
          </cell>
          <cell r="B1109">
            <v>3302000038</v>
          </cell>
          <cell r="C1109" t="str">
            <v>TAMBO LINCOLN</v>
          </cell>
          <cell r="D1109" t="str">
            <v>L1</v>
          </cell>
          <cell r="E1109">
            <v>283</v>
          </cell>
          <cell r="F1109">
            <v>3</v>
          </cell>
          <cell r="G1109">
            <v>4.5</v>
          </cell>
          <cell r="H1109">
            <v>-42</v>
          </cell>
          <cell r="I1109">
            <v>-189</v>
          </cell>
          <cell r="J1109">
            <v>19991030</v>
          </cell>
          <cell r="K1109" t="str">
            <v>5110301007</v>
          </cell>
          <cell r="L1109" t="str">
            <v>6230200000</v>
          </cell>
          <cell r="M1109" t="str">
            <v>9200000004</v>
          </cell>
        </row>
        <row r="1110">
          <cell r="A1110" t="str">
            <v>P012</v>
          </cell>
          <cell r="B1110">
            <v>3302000038</v>
          </cell>
          <cell r="C1110" t="str">
            <v>TAMBO LINCOLN</v>
          </cell>
          <cell r="D1110" t="str">
            <v>N1</v>
          </cell>
          <cell r="E1110">
            <v>313</v>
          </cell>
          <cell r="F1110">
            <v>4</v>
          </cell>
          <cell r="G1110">
            <v>4.5</v>
          </cell>
          <cell r="H1110">
            <v>-50</v>
          </cell>
          <cell r="I1110">
            <v>-225</v>
          </cell>
          <cell r="J1110">
            <v>19991031</v>
          </cell>
          <cell r="K1110" t="str">
            <v>5110301007</v>
          </cell>
          <cell r="L1110" t="str">
            <v>6230200000</v>
          </cell>
          <cell r="M1110" t="str">
            <v>9200000004</v>
          </cell>
        </row>
        <row r="1111">
          <cell r="A1111" t="str">
            <v>P001</v>
          </cell>
          <cell r="B1111">
            <v>3302000043</v>
          </cell>
          <cell r="C1111" t="str">
            <v>TAMBO MAURY</v>
          </cell>
          <cell r="D1111" t="str">
            <v>L1</v>
          </cell>
          <cell r="E1111">
            <v>283</v>
          </cell>
          <cell r="F1111">
            <v>4</v>
          </cell>
          <cell r="G1111">
            <v>7.65</v>
          </cell>
          <cell r="H1111">
            <v>-27</v>
          </cell>
          <cell r="I1111">
            <v>-206.55</v>
          </cell>
          <cell r="J1111">
            <v>19991030</v>
          </cell>
          <cell r="K1111" t="str">
            <v>5110301007</v>
          </cell>
          <cell r="L1111" t="str">
            <v>6230200000</v>
          </cell>
          <cell r="M1111" t="str">
            <v>9200000004</v>
          </cell>
        </row>
        <row r="1112">
          <cell r="A1112" t="str">
            <v>P001</v>
          </cell>
          <cell r="B1112">
            <v>3302000064</v>
          </cell>
          <cell r="C1112" t="str">
            <v>TAMBO STAR WALKER</v>
          </cell>
          <cell r="D1112" t="str">
            <v>L1</v>
          </cell>
          <cell r="E1112">
            <v>283</v>
          </cell>
          <cell r="F1112">
            <v>5</v>
          </cell>
          <cell r="G1112">
            <v>6.75</v>
          </cell>
          <cell r="H1112">
            <v>-7</v>
          </cell>
          <cell r="I1112">
            <v>-47.25</v>
          </cell>
          <cell r="J1112">
            <v>19991030</v>
          </cell>
          <cell r="K1112" t="str">
            <v>5110301007</v>
          </cell>
          <cell r="L1112" t="str">
            <v>6230200000</v>
          </cell>
          <cell r="M1112" t="str">
            <v>9200000004</v>
          </cell>
        </row>
        <row r="1113">
          <cell r="A1113" t="str">
            <v>P007</v>
          </cell>
          <cell r="B1113">
            <v>3302000064</v>
          </cell>
          <cell r="C1113" t="str">
            <v>TAMBO STAR WALKER</v>
          </cell>
          <cell r="D1113" t="str">
            <v>B1</v>
          </cell>
          <cell r="E1113">
            <v>210</v>
          </cell>
          <cell r="F1113">
            <v>3</v>
          </cell>
          <cell r="G1113">
            <v>3</v>
          </cell>
          <cell r="H1113">
            <v>-133</v>
          </cell>
          <cell r="I1113">
            <v>-399</v>
          </cell>
          <cell r="J1113">
            <v>19991030</v>
          </cell>
          <cell r="K1113" t="str">
            <v>5110304007</v>
          </cell>
          <cell r="L1113" t="str">
            <v>6230200000</v>
          </cell>
          <cell r="M1113" t="str">
            <v>9200000012</v>
          </cell>
        </row>
        <row r="1114">
          <cell r="A1114" t="str">
            <v>P012</v>
          </cell>
          <cell r="B1114">
            <v>3302000069</v>
          </cell>
          <cell r="C1114" t="str">
            <v>TAMBO TONER</v>
          </cell>
          <cell r="D1114" t="str">
            <v>N1</v>
          </cell>
          <cell r="E1114">
            <v>313</v>
          </cell>
          <cell r="F1114">
            <v>3</v>
          </cell>
          <cell r="G1114">
            <v>3</v>
          </cell>
          <cell r="H1114">
            <v>-35</v>
          </cell>
          <cell r="I1114">
            <v>-105</v>
          </cell>
          <cell r="J1114">
            <v>19991031</v>
          </cell>
          <cell r="K1114" t="str">
            <v>5110301007</v>
          </cell>
          <cell r="L1114" t="str">
            <v>6230200000</v>
          </cell>
          <cell r="M1114" t="str">
            <v>9200000004</v>
          </cell>
        </row>
        <row r="1115">
          <cell r="A1115" t="str">
            <v>P012</v>
          </cell>
          <cell r="B1115">
            <v>3302000076</v>
          </cell>
          <cell r="C1115" t="str">
            <v>TAMBO PONCHO</v>
          </cell>
          <cell r="D1115" t="str">
            <v>N1</v>
          </cell>
          <cell r="E1115">
            <v>313</v>
          </cell>
          <cell r="F1115">
            <v>2</v>
          </cell>
          <cell r="G1115">
            <v>5.4</v>
          </cell>
          <cell r="H1115">
            <v>-16</v>
          </cell>
          <cell r="I1115">
            <v>-86.4</v>
          </cell>
          <cell r="J1115">
            <v>19991031</v>
          </cell>
          <cell r="K1115" t="str">
            <v>5110301007</v>
          </cell>
          <cell r="L1115" t="str">
            <v>6230200000</v>
          </cell>
          <cell r="M1115" t="str">
            <v>9200000004</v>
          </cell>
        </row>
        <row r="1116">
          <cell r="A1116" t="str">
            <v>P001</v>
          </cell>
          <cell r="B1116">
            <v>3302000080</v>
          </cell>
          <cell r="C1116" t="str">
            <v>TAMBO BOSCO</v>
          </cell>
          <cell r="D1116" t="str">
            <v>L1</v>
          </cell>
          <cell r="E1116">
            <v>283</v>
          </cell>
          <cell r="F1116">
            <v>6</v>
          </cell>
          <cell r="G1116">
            <v>11.2</v>
          </cell>
          <cell r="H1116">
            <v>-47</v>
          </cell>
          <cell r="I1116">
            <v>-526.4</v>
          </cell>
          <cell r="J1116">
            <v>19991030</v>
          </cell>
          <cell r="K1116" t="str">
            <v>5110301007</v>
          </cell>
          <cell r="L1116" t="str">
            <v>6230200000</v>
          </cell>
          <cell r="M1116" t="str">
            <v>9200000004</v>
          </cell>
        </row>
        <row r="1117">
          <cell r="A1117" t="str">
            <v>P001</v>
          </cell>
          <cell r="B1117">
            <v>3302000081</v>
          </cell>
          <cell r="C1117" t="str">
            <v>TAMBO LOGAN</v>
          </cell>
          <cell r="D1117" t="str">
            <v>L1</v>
          </cell>
          <cell r="E1117">
            <v>283</v>
          </cell>
          <cell r="F1117">
            <v>7</v>
          </cell>
          <cell r="G1117">
            <v>5.6619999999999999</v>
          </cell>
          <cell r="H1117">
            <v>-4</v>
          </cell>
          <cell r="I1117">
            <v>-22.648</v>
          </cell>
          <cell r="J1117">
            <v>19991030</v>
          </cell>
          <cell r="K1117" t="str">
            <v>5110301007</v>
          </cell>
          <cell r="L1117" t="str">
            <v>6230200000</v>
          </cell>
          <cell r="M1117" t="str">
            <v>9200000004</v>
          </cell>
        </row>
        <row r="1118">
          <cell r="A1118" t="str">
            <v>P001</v>
          </cell>
          <cell r="B1118">
            <v>3302000082</v>
          </cell>
          <cell r="C1118" t="str">
            <v>TAMBO LEXUS</v>
          </cell>
          <cell r="D1118" t="str">
            <v>L1</v>
          </cell>
          <cell r="E1118">
            <v>283</v>
          </cell>
          <cell r="F1118">
            <v>8</v>
          </cell>
          <cell r="G1118">
            <v>7.7</v>
          </cell>
          <cell r="H1118">
            <v>-12</v>
          </cell>
          <cell r="I1118">
            <v>-92.4</v>
          </cell>
          <cell r="J1118">
            <v>19991030</v>
          </cell>
          <cell r="K1118" t="str">
            <v>5110301007</v>
          </cell>
          <cell r="L1118" t="str">
            <v>6230200000</v>
          </cell>
          <cell r="M1118" t="str">
            <v>9200000004</v>
          </cell>
        </row>
        <row r="1119">
          <cell r="A1119" t="str">
            <v>P001</v>
          </cell>
          <cell r="B1119">
            <v>3302000084</v>
          </cell>
          <cell r="C1119" t="str">
            <v>TAMBO HARP</v>
          </cell>
          <cell r="D1119" t="str">
            <v>L1</v>
          </cell>
          <cell r="E1119">
            <v>283</v>
          </cell>
          <cell r="F1119">
            <v>9</v>
          </cell>
          <cell r="G1119">
            <v>10</v>
          </cell>
          <cell r="H1119">
            <v>-2</v>
          </cell>
          <cell r="I1119">
            <v>-20</v>
          </cell>
          <cell r="J1119">
            <v>19991030</v>
          </cell>
          <cell r="K1119" t="str">
            <v>5110301007</v>
          </cell>
          <cell r="L1119" t="str">
            <v>6230200000</v>
          </cell>
          <cell r="M1119" t="str">
            <v>9200000004</v>
          </cell>
        </row>
        <row r="1120">
          <cell r="A1120" t="str">
            <v>P007</v>
          </cell>
          <cell r="B1120">
            <v>3302000084</v>
          </cell>
          <cell r="C1120" t="str">
            <v>TAMBO HARP</v>
          </cell>
          <cell r="D1120" t="str">
            <v>B1</v>
          </cell>
          <cell r="E1120">
            <v>210</v>
          </cell>
          <cell r="F1120">
            <v>5</v>
          </cell>
          <cell r="G1120">
            <v>10</v>
          </cell>
          <cell r="H1120">
            <v>-40</v>
          </cell>
          <cell r="I1120">
            <v>-400</v>
          </cell>
          <cell r="J1120">
            <v>19991030</v>
          </cell>
          <cell r="K1120" t="str">
            <v>5110304007</v>
          </cell>
          <cell r="L1120" t="str">
            <v>6230200000</v>
          </cell>
          <cell r="M1120" t="str">
            <v>9200000012</v>
          </cell>
        </row>
        <row r="1121">
          <cell r="A1121" t="str">
            <v>P007</v>
          </cell>
          <cell r="B1121">
            <v>3302000085</v>
          </cell>
          <cell r="C1121" t="str">
            <v>TAMBO REMARKABLE</v>
          </cell>
          <cell r="D1121" t="str">
            <v>B1</v>
          </cell>
          <cell r="E1121">
            <v>210</v>
          </cell>
          <cell r="F1121">
            <v>6</v>
          </cell>
          <cell r="G1121">
            <v>8.8000000000000007</v>
          </cell>
          <cell r="H1121">
            <v>-50</v>
          </cell>
          <cell r="I1121">
            <v>-440.00000000000006</v>
          </cell>
          <cell r="J1121">
            <v>19991030</v>
          </cell>
          <cell r="K1121" t="str">
            <v>5110304007</v>
          </cell>
          <cell r="L1121" t="str">
            <v>6230200000</v>
          </cell>
          <cell r="M1121" t="str">
            <v>9200000012</v>
          </cell>
        </row>
        <row r="1122">
          <cell r="A1122" t="str">
            <v>P001</v>
          </cell>
          <cell r="B1122">
            <v>3302000086</v>
          </cell>
          <cell r="C1122" t="str">
            <v>TAMBO TWAIN</v>
          </cell>
          <cell r="D1122" t="str">
            <v>L1</v>
          </cell>
          <cell r="E1122">
            <v>283</v>
          </cell>
          <cell r="F1122">
            <v>10</v>
          </cell>
          <cell r="G1122">
            <v>4.8209999999999997</v>
          </cell>
          <cell r="H1122">
            <v>-2</v>
          </cell>
          <cell r="I1122">
            <v>-9.6419999999999995</v>
          </cell>
          <cell r="J1122">
            <v>19991030</v>
          </cell>
          <cell r="K1122" t="str">
            <v>5110301007</v>
          </cell>
          <cell r="L1122" t="str">
            <v>6230200000</v>
          </cell>
          <cell r="M1122" t="str">
            <v>9200000004</v>
          </cell>
        </row>
        <row r="1123">
          <cell r="A1123" t="str">
            <v>P012</v>
          </cell>
          <cell r="B1123">
            <v>3302000087</v>
          </cell>
          <cell r="C1123" t="str">
            <v>TAMBO CASPER</v>
          </cell>
          <cell r="D1123" t="str">
            <v>N1</v>
          </cell>
          <cell r="E1123">
            <v>313</v>
          </cell>
          <cell r="F1123">
            <v>1</v>
          </cell>
          <cell r="G1123">
            <v>10.5</v>
          </cell>
          <cell r="H1123">
            <v>-4</v>
          </cell>
          <cell r="I1123">
            <v>-42</v>
          </cell>
          <cell r="J1123">
            <v>19991031</v>
          </cell>
          <cell r="K1123" t="str">
            <v>5110301007</v>
          </cell>
          <cell r="L1123" t="str">
            <v>6230200000</v>
          </cell>
          <cell r="M1123" t="str">
            <v>9200000004</v>
          </cell>
        </row>
        <row r="1124">
          <cell r="A1124" t="str">
            <v>P009</v>
          </cell>
          <cell r="B1124">
            <v>3401000001</v>
          </cell>
          <cell r="C1124" t="str">
            <v>GAS OIL</v>
          </cell>
          <cell r="D1124" t="str">
            <v>O1</v>
          </cell>
          <cell r="E1124">
            <v>105</v>
          </cell>
          <cell r="F1124">
            <v>3</v>
          </cell>
          <cell r="G1124">
            <v>0.29720000000000002</v>
          </cell>
          <cell r="H1124">
            <v>-886</v>
          </cell>
          <cell r="I1124">
            <v>-263.31920000000002</v>
          </cell>
          <cell r="J1124">
            <v>19991004</v>
          </cell>
          <cell r="K1124" t="str">
            <v>5110201025</v>
          </cell>
          <cell r="L1124" t="str">
            <v>6140100000</v>
          </cell>
          <cell r="M1124" t="str">
            <v>9200000002</v>
          </cell>
        </row>
        <row r="1125">
          <cell r="A1125" t="str">
            <v>P009</v>
          </cell>
          <cell r="B1125">
            <v>3401000001</v>
          </cell>
          <cell r="C1125" t="str">
            <v>GAS OIL</v>
          </cell>
          <cell r="D1125" t="str">
            <v>O1</v>
          </cell>
          <cell r="E1125">
            <v>107</v>
          </cell>
          <cell r="F1125">
            <v>4</v>
          </cell>
          <cell r="G1125">
            <v>0.29720000000000002</v>
          </cell>
          <cell r="H1125">
            <v>-1767</v>
          </cell>
          <cell r="I1125">
            <v>-525.15240000000006</v>
          </cell>
          <cell r="J1125">
            <v>19991011</v>
          </cell>
          <cell r="K1125" t="str">
            <v>5110201025</v>
          </cell>
          <cell r="L1125" t="str">
            <v>6140100000</v>
          </cell>
          <cell r="M1125" t="str">
            <v>9200000002</v>
          </cell>
        </row>
        <row r="1126">
          <cell r="A1126" t="str">
            <v>P009</v>
          </cell>
          <cell r="B1126">
            <v>3401000001</v>
          </cell>
          <cell r="C1126" t="str">
            <v>GAS OIL</v>
          </cell>
          <cell r="D1126" t="str">
            <v>O1</v>
          </cell>
          <cell r="E1126">
            <v>109</v>
          </cell>
          <cell r="F1126">
            <v>4</v>
          </cell>
          <cell r="G1126">
            <v>0.29720000000000002</v>
          </cell>
          <cell r="H1126">
            <v>-537</v>
          </cell>
          <cell r="I1126">
            <v>-159.59640000000002</v>
          </cell>
          <cell r="J1126">
            <v>19991018</v>
          </cell>
          <cell r="K1126" t="str">
            <v>5110201025</v>
          </cell>
          <cell r="L1126" t="str">
            <v>6140100000</v>
          </cell>
          <cell r="M1126" t="str">
            <v>9200000002</v>
          </cell>
        </row>
        <row r="1127">
          <cell r="A1127" t="str">
            <v>P009</v>
          </cell>
          <cell r="B1127">
            <v>3401000001</v>
          </cell>
          <cell r="C1127" t="str">
            <v>GAS OIL</v>
          </cell>
          <cell r="D1127" t="str">
            <v>O1</v>
          </cell>
          <cell r="E1127">
            <v>111</v>
          </cell>
          <cell r="F1127">
            <v>3</v>
          </cell>
          <cell r="G1127">
            <v>0.29720000000000002</v>
          </cell>
          <cell r="H1127">
            <v>-641</v>
          </cell>
          <cell r="I1127">
            <v>-190.5052</v>
          </cell>
          <cell r="J1127">
            <v>19991026</v>
          </cell>
          <cell r="K1127" t="str">
            <v>5110201025</v>
          </cell>
          <cell r="L1127" t="str">
            <v>6140100000</v>
          </cell>
          <cell r="M1127" t="str">
            <v>9200000002</v>
          </cell>
        </row>
        <row r="1128">
          <cell r="A1128" t="str">
            <v>P012</v>
          </cell>
          <cell r="B1128">
            <v>3401000001</v>
          </cell>
          <cell r="C1128" t="str">
            <v>GAS OIL</v>
          </cell>
          <cell r="D1128" t="str">
            <v>N1</v>
          </cell>
          <cell r="E1128">
            <v>315</v>
          </cell>
          <cell r="F1128">
            <v>1</v>
          </cell>
          <cell r="G1128">
            <v>0.26919999999999999</v>
          </cell>
          <cell r="H1128">
            <v>-47</v>
          </cell>
          <cell r="I1128">
            <v>-12.6524</v>
          </cell>
          <cell r="J1128">
            <v>19991031</v>
          </cell>
          <cell r="K1128" t="str">
            <v>5110301030</v>
          </cell>
          <cell r="L1128" t="str">
            <v>6140100000</v>
          </cell>
          <cell r="M1128" t="str">
            <v>9200000004</v>
          </cell>
        </row>
        <row r="1129">
          <cell r="A1129" t="str">
            <v>P003</v>
          </cell>
          <cell r="B1129">
            <v>3401000001</v>
          </cell>
          <cell r="C1129" t="str">
            <v>GAS OIL</v>
          </cell>
          <cell r="D1129" t="str">
            <v>Q1</v>
          </cell>
          <cell r="E1129">
            <v>180</v>
          </cell>
          <cell r="F1129">
            <v>1</v>
          </cell>
          <cell r="G1129">
            <v>0.26919999999999999</v>
          </cell>
          <cell r="H1129">
            <v>-684</v>
          </cell>
          <cell r="I1129">
            <v>-184.1328</v>
          </cell>
          <cell r="J1129">
            <v>19991031</v>
          </cell>
          <cell r="K1129" t="str">
            <v>5120118000</v>
          </cell>
          <cell r="L1129" t="str">
            <v>6140100000</v>
          </cell>
          <cell r="M1129" t="str">
            <v>9200000001</v>
          </cell>
        </row>
        <row r="1130">
          <cell r="A1130" t="str">
            <v>P005</v>
          </cell>
          <cell r="B1130">
            <v>3401000001</v>
          </cell>
          <cell r="C1130" t="str">
            <v>GAS OIL</v>
          </cell>
          <cell r="D1130" t="str">
            <v>H1</v>
          </cell>
          <cell r="E1130">
            <v>208</v>
          </cell>
          <cell r="F1130">
            <v>1</v>
          </cell>
          <cell r="G1130">
            <v>0.26919999999999999</v>
          </cell>
          <cell r="H1130">
            <v>-395</v>
          </cell>
          <cell r="I1130">
            <v>-106.334</v>
          </cell>
          <cell r="J1130">
            <v>19991031</v>
          </cell>
          <cell r="K1130" t="str">
            <v>5120118000</v>
          </cell>
          <cell r="L1130" t="str">
            <v>6140100000</v>
          </cell>
          <cell r="M1130" t="str">
            <v>9200000001</v>
          </cell>
        </row>
        <row r="1131">
          <cell r="A1131" t="str">
            <v>P005</v>
          </cell>
          <cell r="B1131">
            <v>3401000001</v>
          </cell>
          <cell r="C1131" t="str">
            <v>GAS OIL</v>
          </cell>
          <cell r="D1131" t="str">
            <v>H1</v>
          </cell>
          <cell r="E1131">
            <v>209</v>
          </cell>
          <cell r="F1131">
            <v>1</v>
          </cell>
          <cell r="G1131">
            <v>0.26919999999999999</v>
          </cell>
          <cell r="H1131">
            <v>-1145</v>
          </cell>
          <cell r="I1131">
            <v>-308.23399999999998</v>
          </cell>
          <cell r="J1131">
            <v>19991031</v>
          </cell>
          <cell r="K1131" t="str">
            <v>5120118000</v>
          </cell>
          <cell r="L1131" t="str">
            <v>6140100000</v>
          </cell>
          <cell r="M1131" t="str">
            <v>9200000005</v>
          </cell>
        </row>
        <row r="1132">
          <cell r="A1132" t="str">
            <v>P009</v>
          </cell>
          <cell r="B1132">
            <v>3401000001</v>
          </cell>
          <cell r="C1132" t="str">
            <v>GAS OIL</v>
          </cell>
          <cell r="D1132" t="str">
            <v>O1</v>
          </cell>
          <cell r="E1132">
            <v>106</v>
          </cell>
          <cell r="F1132">
            <v>1</v>
          </cell>
          <cell r="G1132">
            <v>0.29720000000000002</v>
          </cell>
          <cell r="H1132">
            <v>-183</v>
          </cell>
          <cell r="I1132">
            <v>-54.387600000000006</v>
          </cell>
          <cell r="J1132">
            <v>19991004</v>
          </cell>
          <cell r="K1132" t="str">
            <v>5120118000</v>
          </cell>
          <cell r="L1132" t="str">
            <v>6140100000</v>
          </cell>
          <cell r="M1132" t="str">
            <v>9200000001</v>
          </cell>
        </row>
        <row r="1133">
          <cell r="A1133" t="str">
            <v>P009</v>
          </cell>
          <cell r="B1133">
            <v>3401000001</v>
          </cell>
          <cell r="C1133" t="str">
            <v>GAS OIL</v>
          </cell>
          <cell r="D1133" t="str">
            <v>O1</v>
          </cell>
          <cell r="E1133">
            <v>108</v>
          </cell>
          <cell r="F1133">
            <v>1</v>
          </cell>
          <cell r="G1133">
            <v>0.29720000000000002</v>
          </cell>
          <cell r="H1133">
            <v>-201</v>
          </cell>
          <cell r="I1133">
            <v>-59.737200000000001</v>
          </cell>
          <cell r="J1133">
            <v>19991011</v>
          </cell>
          <cell r="K1133" t="str">
            <v>5120118000</v>
          </cell>
          <cell r="L1133" t="str">
            <v>6140100000</v>
          </cell>
          <cell r="M1133" t="str">
            <v>9200000001</v>
          </cell>
        </row>
        <row r="1134">
          <cell r="A1134" t="str">
            <v>P009</v>
          </cell>
          <cell r="B1134">
            <v>3401000001</v>
          </cell>
          <cell r="C1134" t="str">
            <v>GAS OIL</v>
          </cell>
          <cell r="D1134" t="str">
            <v>O1</v>
          </cell>
          <cell r="E1134">
            <v>110</v>
          </cell>
          <cell r="F1134">
            <v>1</v>
          </cell>
          <cell r="G1134">
            <v>0.29720000000000002</v>
          </cell>
          <cell r="H1134">
            <v>-1721</v>
          </cell>
          <cell r="I1134">
            <v>-511.48120000000006</v>
          </cell>
          <cell r="J1134">
            <v>19991018</v>
          </cell>
          <cell r="K1134" t="str">
            <v>5120118000</v>
          </cell>
          <cell r="L1134" t="str">
            <v>6140100000</v>
          </cell>
          <cell r="M1134" t="str">
            <v>9200000001</v>
          </cell>
        </row>
        <row r="1135">
          <cell r="A1135" t="str">
            <v>P009</v>
          </cell>
          <cell r="B1135">
            <v>3401000001</v>
          </cell>
          <cell r="C1135" t="str">
            <v>GAS OIL</v>
          </cell>
          <cell r="D1135" t="str">
            <v>O1</v>
          </cell>
          <cell r="E1135">
            <v>112</v>
          </cell>
          <cell r="F1135">
            <v>1</v>
          </cell>
          <cell r="G1135">
            <v>0.29720000000000002</v>
          </cell>
          <cell r="H1135">
            <v>-1730</v>
          </cell>
          <cell r="I1135">
            <v>-514.15600000000006</v>
          </cell>
          <cell r="J1135">
            <v>19991026</v>
          </cell>
          <cell r="K1135" t="str">
            <v>5120118000</v>
          </cell>
          <cell r="L1135" t="str">
            <v>6140100000</v>
          </cell>
          <cell r="M1135" t="str">
            <v>9200000001</v>
          </cell>
        </row>
        <row r="1136">
          <cell r="A1136" t="str">
            <v>P012</v>
          </cell>
          <cell r="B1136">
            <v>3401000001</v>
          </cell>
          <cell r="C1136" t="str">
            <v>GAS OIL</v>
          </cell>
          <cell r="D1136" t="str">
            <v>N1</v>
          </cell>
          <cell r="E1136">
            <v>314</v>
          </cell>
          <cell r="F1136">
            <v>1</v>
          </cell>
          <cell r="G1136">
            <v>0.26919999999999999</v>
          </cell>
          <cell r="H1136">
            <v>-703</v>
          </cell>
          <cell r="I1136">
            <v>-189.24760000000001</v>
          </cell>
          <cell r="J1136">
            <v>19991031</v>
          </cell>
          <cell r="K1136" t="str">
            <v>5120118000</v>
          </cell>
          <cell r="L1136" t="str">
            <v>6140100000</v>
          </cell>
          <cell r="M1136" t="str">
            <v>9200000001</v>
          </cell>
        </row>
        <row r="1137">
          <cell r="A1137" t="str">
            <v>P014</v>
          </cell>
          <cell r="B1137">
            <v>3401000001</v>
          </cell>
          <cell r="C1137" t="str">
            <v>GAS OIL</v>
          </cell>
          <cell r="D1137" t="str">
            <v>S1</v>
          </cell>
          <cell r="E1137">
            <v>285</v>
          </cell>
          <cell r="F1137">
            <v>1</v>
          </cell>
          <cell r="G1137">
            <v>0.26900000000000002</v>
          </cell>
          <cell r="H1137">
            <v>-1380</v>
          </cell>
          <cell r="I1137">
            <v>-371.22</v>
          </cell>
          <cell r="J1137">
            <v>19991031</v>
          </cell>
          <cell r="K1137" t="str">
            <v>5120118000</v>
          </cell>
          <cell r="L1137" t="str">
            <v>6140100000</v>
          </cell>
          <cell r="M1137" t="str">
            <v>9200000001</v>
          </cell>
        </row>
        <row r="1138">
          <cell r="A1138" t="str">
            <v>P014</v>
          </cell>
          <cell r="B1138">
            <v>3401000001</v>
          </cell>
          <cell r="C1138" t="str">
            <v>GAS OIL</v>
          </cell>
          <cell r="D1138" t="str">
            <v>S1</v>
          </cell>
          <cell r="E1138">
            <v>287</v>
          </cell>
          <cell r="F1138">
            <v>1</v>
          </cell>
          <cell r="G1138">
            <v>0.26900000000000002</v>
          </cell>
          <cell r="H1138">
            <v>-3800</v>
          </cell>
          <cell r="I1138">
            <v>-1022.2</v>
          </cell>
          <cell r="J1138">
            <v>19991031</v>
          </cell>
          <cell r="K1138" t="str">
            <v>5120118000</v>
          </cell>
          <cell r="L1138" t="str">
            <v>6140100000</v>
          </cell>
          <cell r="M1138" t="str">
            <v>9200000001</v>
          </cell>
        </row>
        <row r="1139">
          <cell r="A1139" t="str">
            <v>T008</v>
          </cell>
          <cell r="B1139">
            <v>3401000001</v>
          </cell>
          <cell r="C1139" t="str">
            <v>GAS OIL</v>
          </cell>
          <cell r="D1139" t="str">
            <v>E1</v>
          </cell>
          <cell r="E1139">
            <v>421</v>
          </cell>
          <cell r="F1139">
            <v>1</v>
          </cell>
          <cell r="G1139">
            <v>0.26900000000000002</v>
          </cell>
          <cell r="H1139">
            <v>-1287</v>
          </cell>
          <cell r="I1139">
            <v>-346.20300000000003</v>
          </cell>
          <cell r="J1139">
            <v>19991031</v>
          </cell>
          <cell r="K1139" t="str">
            <v>5120118000</v>
          </cell>
          <cell r="L1139" t="str">
            <v>6140100000</v>
          </cell>
          <cell r="M1139" t="str">
            <v>9200000001</v>
          </cell>
        </row>
        <row r="1140">
          <cell r="A1140" t="str">
            <v>T008</v>
          </cell>
          <cell r="B1140">
            <v>3401000001</v>
          </cell>
          <cell r="C1140" t="str">
            <v>GAS OIL</v>
          </cell>
          <cell r="D1140" t="str">
            <v>E1</v>
          </cell>
          <cell r="E1140">
            <v>422</v>
          </cell>
          <cell r="F1140">
            <v>1</v>
          </cell>
          <cell r="G1140">
            <v>0.26900000000000002</v>
          </cell>
          <cell r="H1140">
            <v>-230</v>
          </cell>
          <cell r="I1140">
            <v>-61.870000000000005</v>
          </cell>
          <cell r="J1140">
            <v>19991031</v>
          </cell>
          <cell r="K1140" t="str">
            <v>5120118000</v>
          </cell>
          <cell r="L1140" t="str">
            <v>6140100000</v>
          </cell>
          <cell r="M1140" t="str">
            <v>9200000001</v>
          </cell>
        </row>
        <row r="1141">
          <cell r="A1141" t="str">
            <v>T008</v>
          </cell>
          <cell r="B1141">
            <v>3401000001</v>
          </cell>
          <cell r="C1141" t="str">
            <v>GAS OIL</v>
          </cell>
          <cell r="D1141" t="str">
            <v>E1</v>
          </cell>
          <cell r="E1141">
            <v>423</v>
          </cell>
          <cell r="F1141">
            <v>1</v>
          </cell>
          <cell r="G1141">
            <v>0.26900000000000002</v>
          </cell>
          <cell r="H1141">
            <v>-2400</v>
          </cell>
          <cell r="I1141">
            <v>-645.6</v>
          </cell>
          <cell r="J1141">
            <v>19991031</v>
          </cell>
          <cell r="K1141" t="str">
            <v>5120118000</v>
          </cell>
          <cell r="L1141" t="str">
            <v>6140100000</v>
          </cell>
          <cell r="M1141" t="str">
            <v>9200000001</v>
          </cell>
        </row>
        <row r="1142">
          <cell r="A1142" t="str">
            <v>T008</v>
          </cell>
          <cell r="B1142">
            <v>3401000001</v>
          </cell>
          <cell r="C1142" t="str">
            <v>GAS OIL</v>
          </cell>
          <cell r="D1142" t="str">
            <v>E1</v>
          </cell>
          <cell r="E1142">
            <v>424</v>
          </cell>
          <cell r="F1142">
            <v>1</v>
          </cell>
          <cell r="G1142">
            <v>0.26900000000000002</v>
          </cell>
          <cell r="H1142">
            <v>-2400</v>
          </cell>
          <cell r="I1142">
            <v>-645.6</v>
          </cell>
          <cell r="J1142">
            <v>19991031</v>
          </cell>
          <cell r="K1142" t="str">
            <v>5120118000</v>
          </cell>
          <cell r="L1142" t="str">
            <v>6140100000</v>
          </cell>
          <cell r="M1142" t="str">
            <v>9200000001</v>
          </cell>
        </row>
        <row r="1143">
          <cell r="A1143" t="str">
            <v>P001</v>
          </cell>
          <cell r="B1143">
            <v>3401000001</v>
          </cell>
          <cell r="C1143" t="str">
            <v>GAS OIL</v>
          </cell>
          <cell r="D1143" t="str">
            <v>L1</v>
          </cell>
          <cell r="E1143">
            <v>277</v>
          </cell>
          <cell r="F1143">
            <v>1</v>
          </cell>
          <cell r="G1143">
            <v>0.245</v>
          </cell>
          <cell r="H1143">
            <v>-2500</v>
          </cell>
          <cell r="I1143">
            <v>-612.5</v>
          </cell>
          <cell r="J1143">
            <v>19991030</v>
          </cell>
          <cell r="K1143" t="str">
            <v>5120407000</v>
          </cell>
          <cell r="L1143" t="str">
            <v>6140100000</v>
          </cell>
          <cell r="M1143" t="str">
            <v>9200000005</v>
          </cell>
        </row>
        <row r="1144">
          <cell r="A1144" t="str">
            <v>P003</v>
          </cell>
          <cell r="B1144">
            <v>3401000001</v>
          </cell>
          <cell r="C1144" t="str">
            <v>GAS OIL</v>
          </cell>
          <cell r="D1144" t="str">
            <v>Q1</v>
          </cell>
          <cell r="E1144">
            <v>181</v>
          </cell>
          <cell r="F1144">
            <v>1</v>
          </cell>
          <cell r="G1144">
            <v>0.26919999999999999</v>
          </cell>
          <cell r="H1144">
            <v>-1000</v>
          </cell>
          <cell r="I1144">
            <v>-269.2</v>
          </cell>
          <cell r="J1144">
            <v>19991031</v>
          </cell>
          <cell r="K1144" t="str">
            <v>5120407000</v>
          </cell>
          <cell r="L1144" t="str">
            <v>6140100000</v>
          </cell>
          <cell r="M1144" t="str">
            <v>9200000005</v>
          </cell>
        </row>
        <row r="1145">
          <cell r="A1145" t="str">
            <v>P012</v>
          </cell>
          <cell r="B1145">
            <v>3401000001</v>
          </cell>
          <cell r="C1145" t="str">
            <v>GAS OIL</v>
          </cell>
          <cell r="D1145" t="str">
            <v>N1</v>
          </cell>
          <cell r="E1145">
            <v>316</v>
          </cell>
          <cell r="F1145">
            <v>1</v>
          </cell>
          <cell r="G1145">
            <v>0.26919999999999999</v>
          </cell>
          <cell r="H1145">
            <v>-1317</v>
          </cell>
          <cell r="I1145">
            <v>-354.53640000000001</v>
          </cell>
          <cell r="J1145">
            <v>19991031</v>
          </cell>
          <cell r="K1145" t="str">
            <v>5120407000</v>
          </cell>
          <cell r="L1145" t="str">
            <v>6140100000</v>
          </cell>
          <cell r="M1145" t="str">
            <v>9200000005</v>
          </cell>
        </row>
        <row r="1146">
          <cell r="A1146" t="str">
            <v>P014</v>
          </cell>
          <cell r="B1146">
            <v>3401000001</v>
          </cell>
          <cell r="C1146" t="str">
            <v>GAS OIL</v>
          </cell>
          <cell r="D1146" t="str">
            <v>S1</v>
          </cell>
          <cell r="E1146">
            <v>286</v>
          </cell>
          <cell r="F1146">
            <v>1</v>
          </cell>
          <cell r="G1146">
            <v>0.26900000000000002</v>
          </cell>
          <cell r="H1146">
            <v>-8720</v>
          </cell>
          <cell r="I1146">
            <v>-2345.6800000000003</v>
          </cell>
          <cell r="J1146">
            <v>19991031</v>
          </cell>
          <cell r="K1146" t="str">
            <v>5120407000</v>
          </cell>
          <cell r="L1146" t="str">
            <v>6140100000</v>
          </cell>
          <cell r="M1146" t="str">
            <v>9200000005</v>
          </cell>
        </row>
        <row r="1147">
          <cell r="A1147" t="str">
            <v>P023</v>
          </cell>
          <cell r="B1147">
            <v>3401000001</v>
          </cell>
          <cell r="C1147" t="str">
            <v>GAS OIL</v>
          </cell>
          <cell r="D1147" t="str">
            <v>B1</v>
          </cell>
          <cell r="E1147">
            <v>215</v>
          </cell>
          <cell r="F1147">
            <v>1</v>
          </cell>
          <cell r="G1147">
            <v>0.26919999999999999</v>
          </cell>
          <cell r="H1147">
            <v>-17400</v>
          </cell>
          <cell r="I1147">
            <v>-4684.08</v>
          </cell>
          <cell r="J1147">
            <v>19991030</v>
          </cell>
          <cell r="K1147" t="str">
            <v>5120407000</v>
          </cell>
          <cell r="L1147" t="str">
            <v>6140100000</v>
          </cell>
          <cell r="M1147" t="str">
            <v>9200000005</v>
          </cell>
        </row>
        <row r="1148">
          <cell r="A1148" t="str">
            <v>P023</v>
          </cell>
          <cell r="B1148">
            <v>3401000001</v>
          </cell>
          <cell r="C1148" t="str">
            <v>GAS OIL</v>
          </cell>
          <cell r="D1148" t="str">
            <v>B1</v>
          </cell>
          <cell r="E1148">
            <v>216</v>
          </cell>
          <cell r="F1148">
            <v>1</v>
          </cell>
          <cell r="G1148">
            <v>0.26919999999999999</v>
          </cell>
          <cell r="H1148">
            <v>-3900</v>
          </cell>
          <cell r="I1148">
            <v>-1049.8799999999999</v>
          </cell>
          <cell r="J1148">
            <v>19991030</v>
          </cell>
          <cell r="K1148" t="str">
            <v>5120407000</v>
          </cell>
          <cell r="L1148" t="str">
            <v>6140100000</v>
          </cell>
          <cell r="M1148" t="str">
            <v>9200000005</v>
          </cell>
        </row>
        <row r="1149">
          <cell r="A1149" t="str">
            <v>T008</v>
          </cell>
          <cell r="B1149">
            <v>3401000001</v>
          </cell>
          <cell r="C1149" t="str">
            <v>GAS OIL</v>
          </cell>
          <cell r="D1149" t="str">
            <v>E1</v>
          </cell>
          <cell r="E1149">
            <v>420</v>
          </cell>
          <cell r="F1149">
            <v>1</v>
          </cell>
          <cell r="G1149">
            <v>0.26900000000000002</v>
          </cell>
          <cell r="H1149">
            <v>-3113</v>
          </cell>
          <cell r="I1149">
            <v>-837.39700000000005</v>
          </cell>
          <cell r="J1149">
            <v>19991031</v>
          </cell>
          <cell r="K1149" t="str">
            <v>5120407000</v>
          </cell>
          <cell r="L1149" t="str">
            <v>6140100000</v>
          </cell>
          <cell r="M1149" t="str">
            <v>9200000005</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999"/>
      <sheetName val="Gs. Prorrat."/>
      <sheetName val="P.Global"/>
      <sheetName val="Detalle de Ref."/>
      <sheetName val="altas y bajas"/>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 val="Hoja1"/>
    </sheetNames>
    <sheetDataSet>
      <sheetData sheetId="0">
        <row r="1">
          <cell r="A1" t="str">
            <v>Detalle de Bienes de Uso Amortizables en 50 años</v>
          </cell>
        </row>
      </sheetData>
      <sheetData sheetId="1">
        <row r="2">
          <cell r="B2" t="str">
            <v>REVALUO IMPOSITIVO BIENES DE USO AL 30/09/99</v>
          </cell>
        </row>
      </sheetData>
      <sheetData sheetId="2"/>
      <sheetData sheetId="3" refreshError="1">
        <row r="1">
          <cell r="A1" t="str">
            <v>Detalle de Bienes de Uso Amortizables en 50 años</v>
          </cell>
          <cell r="C1" t="str">
            <v>Ref.</v>
          </cell>
          <cell r="D1">
            <v>3808746.8942</v>
          </cell>
        </row>
        <row r="2">
          <cell r="A2" t="str">
            <v>Club House</v>
          </cell>
          <cell r="D2">
            <v>1326442.4099999999</v>
          </cell>
        </row>
        <row r="3">
          <cell r="B3" t="str">
            <v>Obra Civil  y Equipamiento</v>
          </cell>
          <cell r="C3">
            <v>1</v>
          </cell>
          <cell r="D3">
            <v>881396.33</v>
          </cell>
        </row>
        <row r="4">
          <cell r="B4" t="str">
            <v>Playa de Estacionamiento y accesos</v>
          </cell>
          <cell r="C4">
            <v>1</v>
          </cell>
          <cell r="D4">
            <v>64987.47</v>
          </cell>
        </row>
        <row r="5">
          <cell r="B5" t="str">
            <v>Natatorios-Sanitarios-Guarderías</v>
          </cell>
          <cell r="C5">
            <v>1</v>
          </cell>
          <cell r="D5">
            <v>380058.61</v>
          </cell>
        </row>
        <row r="6">
          <cell r="A6" t="str">
            <v>Club Hípico (60%)</v>
          </cell>
          <cell r="C6">
            <v>1</v>
          </cell>
          <cell r="D6">
            <v>284022.93599999999</v>
          </cell>
        </row>
        <row r="7">
          <cell r="A7" t="str">
            <v>Areas Deportivas</v>
          </cell>
          <cell r="D7">
            <v>462743.56</v>
          </cell>
        </row>
        <row r="8">
          <cell r="B8" t="str">
            <v>Confitería Club Jóvenes</v>
          </cell>
          <cell r="C8">
            <v>1</v>
          </cell>
          <cell r="D8">
            <v>462743.56</v>
          </cell>
        </row>
        <row r="9">
          <cell r="A9" t="str">
            <v>Area Administrativa</v>
          </cell>
          <cell r="C9">
            <v>1</v>
          </cell>
          <cell r="D9">
            <v>198476.07010000001</v>
          </cell>
        </row>
        <row r="10">
          <cell r="A10" t="str">
            <v>Campo de Golf</v>
          </cell>
          <cell r="D10">
            <v>402364.32</v>
          </cell>
        </row>
        <row r="11">
          <cell r="B11" t="str">
            <v>Vestuario Golf</v>
          </cell>
          <cell r="C11">
            <v>1</v>
          </cell>
          <cell r="D11">
            <v>402364.32</v>
          </cell>
        </row>
        <row r="12">
          <cell r="A12" t="str">
            <v>Depósitos y obradores</v>
          </cell>
          <cell r="D12">
            <v>417767.79440000001</v>
          </cell>
        </row>
        <row r="13">
          <cell r="B13" t="str">
            <v>Deposito - Playon de Carga</v>
          </cell>
          <cell r="C13">
            <v>1</v>
          </cell>
          <cell r="D13">
            <v>265348.46250000002</v>
          </cell>
        </row>
        <row r="14">
          <cell r="B14" t="str">
            <v>Oficinas de Mantenimiento</v>
          </cell>
          <cell r="C14">
            <v>1</v>
          </cell>
          <cell r="D14">
            <v>152419.33189999999</v>
          </cell>
        </row>
        <row r="15">
          <cell r="A15" t="str">
            <v>Obra Exterior al predio</v>
          </cell>
          <cell r="D15">
            <v>329953.15759999998</v>
          </cell>
        </row>
        <row r="16">
          <cell r="B16" t="str">
            <v>Acceso Principal</v>
          </cell>
          <cell r="C16">
            <v>1</v>
          </cell>
          <cell r="D16">
            <v>329953.15759999998</v>
          </cell>
        </row>
        <row r="17">
          <cell r="A17" t="str">
            <v>Obras de Infraestructura</v>
          </cell>
          <cell r="D17">
            <v>386976.64610000001</v>
          </cell>
        </row>
        <row r="18">
          <cell r="B18" t="str">
            <v>Tanques de Agua</v>
          </cell>
          <cell r="C18">
            <v>1</v>
          </cell>
          <cell r="D18">
            <v>177109.03100000002</v>
          </cell>
        </row>
        <row r="19">
          <cell r="B19" t="str">
            <v>Presa y Vertedero</v>
          </cell>
          <cell r="C19">
            <v>1</v>
          </cell>
          <cell r="D19">
            <v>130843.7009</v>
          </cell>
        </row>
        <row r="20">
          <cell r="B20" t="str">
            <v>Pilares de Acceso a Barrios</v>
          </cell>
          <cell r="C20">
            <v>1</v>
          </cell>
          <cell r="D20">
            <v>79023.914199999999</v>
          </cell>
        </row>
        <row r="22">
          <cell r="A22" t="str">
            <v>Detalle de Bienes de Uso Amortizables en 20 años</v>
          </cell>
          <cell r="C22" t="str">
            <v>Ref.</v>
          </cell>
          <cell r="D22">
            <v>249682.33839999998</v>
          </cell>
        </row>
        <row r="23">
          <cell r="A23" t="str">
            <v>Obras de Infraestructura</v>
          </cell>
          <cell r="D23">
            <v>249682.33839999998</v>
          </cell>
        </row>
        <row r="24">
          <cell r="B24" t="str">
            <v>Tratamientos de Afluentes Cuenca Baldov.(50%)</v>
          </cell>
          <cell r="C24">
            <v>2</v>
          </cell>
          <cell r="D24">
            <v>495.25300000000004</v>
          </cell>
        </row>
        <row r="25">
          <cell r="B25" t="str">
            <v>Tratamientos de Afluentes Cuenca Baldov.(50%)</v>
          </cell>
          <cell r="C25">
            <v>2</v>
          </cell>
          <cell r="D25">
            <v>249187.08539999998</v>
          </cell>
        </row>
        <row r="27">
          <cell r="A27" t="str">
            <v>Detalle de Bienes de Uso Amortizables en 15 años</v>
          </cell>
          <cell r="C27" t="str">
            <v>Ref.</v>
          </cell>
          <cell r="D27">
            <v>5681795.7174000004</v>
          </cell>
        </row>
        <row r="28">
          <cell r="A28" t="str">
            <v>Obras de Infraestructura</v>
          </cell>
          <cell r="D28">
            <v>5681795.7174000004</v>
          </cell>
        </row>
        <row r="29">
          <cell r="B29" t="str">
            <v>Red Fluvial y Vial</v>
          </cell>
          <cell r="C29">
            <v>3</v>
          </cell>
          <cell r="D29">
            <v>5652584.5508000003</v>
          </cell>
        </row>
        <row r="30">
          <cell r="B30" t="str">
            <v>Pavimentos</v>
          </cell>
          <cell r="C30">
            <v>3</v>
          </cell>
          <cell r="D30">
            <v>29211.166599999997</v>
          </cell>
        </row>
        <row r="32">
          <cell r="A32" t="str">
            <v>Detalle de Bienes de Uso Amortizables en 10 años</v>
          </cell>
          <cell r="C32" t="str">
            <v>Ref.</v>
          </cell>
          <cell r="D32">
            <v>4401349.4031600002</v>
          </cell>
        </row>
        <row r="33">
          <cell r="A33" t="str">
            <v>Campo de Golf</v>
          </cell>
          <cell r="D33">
            <v>661101.71</v>
          </cell>
        </row>
        <row r="34">
          <cell r="B34" t="str">
            <v>Riego Hoyos 1ero. 18</v>
          </cell>
          <cell r="C34">
            <v>4</v>
          </cell>
          <cell r="D34">
            <v>661101.71</v>
          </cell>
        </row>
        <row r="35">
          <cell r="A35" t="str">
            <v>Obra Exterior al predio</v>
          </cell>
          <cell r="D35">
            <v>266620.07570000004</v>
          </cell>
        </row>
        <row r="36">
          <cell r="B36" t="str">
            <v>Cerco Perimetral</v>
          </cell>
          <cell r="C36">
            <v>4</v>
          </cell>
          <cell r="D36">
            <v>266620.07570000004</v>
          </cell>
        </row>
        <row r="37">
          <cell r="A37" t="str">
            <v>Obras de Infraestructura</v>
          </cell>
          <cell r="D37">
            <v>3223599.2045399998</v>
          </cell>
        </row>
        <row r="38">
          <cell r="B38" t="str">
            <v>Alumbrado Perimetral e Interno de calles (70%)</v>
          </cell>
          <cell r="C38">
            <v>4</v>
          </cell>
          <cell r="D38">
            <v>236023.15659999999</v>
          </cell>
        </row>
        <row r="39">
          <cell r="B39" t="str">
            <v>Provisión y colocación de farolas (70% )</v>
          </cell>
          <cell r="C39">
            <v>4</v>
          </cell>
          <cell r="D39">
            <v>442683.88933999999</v>
          </cell>
        </row>
        <row r="40">
          <cell r="B40" t="str">
            <v>Red de Agua Potable</v>
          </cell>
          <cell r="C40">
            <v>4</v>
          </cell>
          <cell r="D40">
            <v>409784.5895</v>
          </cell>
        </row>
        <row r="41">
          <cell r="B41" t="str">
            <v>Red Cloacal</v>
          </cell>
          <cell r="C41">
            <v>4</v>
          </cell>
          <cell r="D41">
            <v>2135107.5691</v>
          </cell>
        </row>
        <row r="42">
          <cell r="A42" t="str">
            <v>Infraestructuras de Barrios</v>
          </cell>
          <cell r="D42">
            <v>117810.72072</v>
          </cell>
        </row>
        <row r="43">
          <cell r="B43" t="str">
            <v>Red Cloacal</v>
          </cell>
          <cell r="C43">
            <v>4</v>
          </cell>
          <cell r="D43">
            <v>9486.9928999999993</v>
          </cell>
        </row>
        <row r="44">
          <cell r="B44" t="str">
            <v>Alumbrado Interno de Calles (70%)</v>
          </cell>
          <cell r="C44">
            <v>4</v>
          </cell>
          <cell r="D44">
            <v>108323.72782</v>
          </cell>
        </row>
        <row r="45">
          <cell r="A45" t="str">
            <v>Muebles y esculturas</v>
          </cell>
          <cell r="C45">
            <v>4</v>
          </cell>
          <cell r="D45">
            <v>132217.69220000002</v>
          </cell>
        </row>
        <row r="47">
          <cell r="A47" t="str">
            <v>Detalle de Bienes de Uso Amortizables en 5 años</v>
          </cell>
          <cell r="C47" t="str">
            <v>Ref.</v>
          </cell>
          <cell r="D47">
            <v>3028990.5027000001</v>
          </cell>
        </row>
        <row r="48">
          <cell r="A48" t="str">
            <v>Club House</v>
          </cell>
          <cell r="D48">
            <v>204536.91</v>
          </cell>
        </row>
        <row r="49">
          <cell r="B49" t="str">
            <v>Equipamiento Club House</v>
          </cell>
          <cell r="C49">
            <v>5</v>
          </cell>
          <cell r="D49">
            <v>204536.91</v>
          </cell>
        </row>
        <row r="50">
          <cell r="A50" t="str">
            <v>Club Hípico (40%)</v>
          </cell>
          <cell r="C50">
            <v>5</v>
          </cell>
          <cell r="D50">
            <v>189348.62400000001</v>
          </cell>
        </row>
        <row r="51">
          <cell r="A51" t="str">
            <v>Campo de Golf</v>
          </cell>
          <cell r="D51">
            <v>69111.850000000006</v>
          </cell>
        </row>
        <row r="52">
          <cell r="B52" t="str">
            <v>Equipamiento Vestuarios Golf</v>
          </cell>
          <cell r="C52">
            <v>5</v>
          </cell>
          <cell r="D52">
            <v>69111.850000000006</v>
          </cell>
        </row>
        <row r="53">
          <cell r="A53" t="str">
            <v>Obra Exterior al predio</v>
          </cell>
          <cell r="D53">
            <v>1485701.5976</v>
          </cell>
        </row>
        <row r="54">
          <cell r="B54" t="str">
            <v>Extensión Puente Acceso Autopista</v>
          </cell>
          <cell r="C54">
            <v>5</v>
          </cell>
          <cell r="D54">
            <v>1485701.5976</v>
          </cell>
        </row>
        <row r="55">
          <cell r="A55" t="str">
            <v>Obras de Infraestructura</v>
          </cell>
          <cell r="D55">
            <v>847387.78079999995</v>
          </cell>
        </row>
        <row r="56">
          <cell r="B56" t="str">
            <v>Red Interna de Gas</v>
          </cell>
          <cell r="C56">
            <v>5</v>
          </cell>
          <cell r="D56">
            <v>498341.16200000001</v>
          </cell>
        </row>
        <row r="57">
          <cell r="B57" t="str">
            <v>Gasoductos y accesorios de 1/2 presión</v>
          </cell>
          <cell r="C57">
            <v>5</v>
          </cell>
          <cell r="D57">
            <v>98276.2</v>
          </cell>
        </row>
        <row r="58">
          <cell r="B58" t="str">
            <v>Red de Corrientes Débiles</v>
          </cell>
          <cell r="C58">
            <v>5</v>
          </cell>
          <cell r="D58">
            <v>250770.41879999998</v>
          </cell>
        </row>
        <row r="59">
          <cell r="A59" t="str">
            <v>Infraestructuras de Barrios</v>
          </cell>
          <cell r="D59">
            <v>232903.7403</v>
          </cell>
        </row>
        <row r="60">
          <cell r="B60" t="str">
            <v>Sistema de Corrientes Débiles</v>
          </cell>
          <cell r="C60">
            <v>5</v>
          </cell>
          <cell r="D60">
            <v>232903.7403</v>
          </cell>
        </row>
        <row r="62">
          <cell r="A62" t="str">
            <v>Detalle de Bienes de Uso Amortizables en 3 años</v>
          </cell>
          <cell r="C62" t="str">
            <v>Ref.</v>
          </cell>
          <cell r="D62">
            <v>190483.3621</v>
          </cell>
        </row>
        <row r="63">
          <cell r="A63" t="str">
            <v>Campo de Golf</v>
          </cell>
          <cell r="D63">
            <v>91453.32</v>
          </cell>
        </row>
        <row r="64">
          <cell r="B64" t="str">
            <v>Carritos y Equipamiento de Canchas</v>
          </cell>
          <cell r="C64">
            <v>6</v>
          </cell>
          <cell r="D64">
            <v>91453.32</v>
          </cell>
        </row>
        <row r="65">
          <cell r="A65" t="str">
            <v>Obras de Infraestructura</v>
          </cell>
          <cell r="D65">
            <v>99030.042099999991</v>
          </cell>
        </row>
        <row r="66">
          <cell r="B66" t="str">
            <v>Perforaciones de Agua</v>
          </cell>
          <cell r="C66">
            <v>6</v>
          </cell>
          <cell r="D66">
            <v>99030.042099999991</v>
          </cell>
        </row>
        <row r="68">
          <cell r="A68" t="str">
            <v>Detalle de Obra en Curso</v>
          </cell>
          <cell r="C68" t="str">
            <v>Ref.</v>
          </cell>
          <cell r="D68">
            <v>3582776.4094400001</v>
          </cell>
        </row>
        <row r="69">
          <cell r="A69" t="str">
            <v>Areas Deportivas</v>
          </cell>
          <cell r="D69">
            <v>169899</v>
          </cell>
        </row>
        <row r="70">
          <cell r="B70" t="str">
            <v>Canchas y otros</v>
          </cell>
          <cell r="C70">
            <v>9</v>
          </cell>
          <cell r="D70">
            <v>100379.42</v>
          </cell>
        </row>
        <row r="71">
          <cell r="B71" t="str">
            <v>Cancha de Fútbol y Rugby</v>
          </cell>
          <cell r="C71">
            <v>9</v>
          </cell>
          <cell r="D71">
            <v>45369.58</v>
          </cell>
        </row>
        <row r="72">
          <cell r="B72" t="str">
            <v>Bicisenda</v>
          </cell>
          <cell r="C72">
            <v>9</v>
          </cell>
          <cell r="D72">
            <v>24150</v>
          </cell>
        </row>
        <row r="73">
          <cell r="A73" t="str">
            <v>Campo de Golf</v>
          </cell>
          <cell r="D73">
            <v>2404.9699999999998</v>
          </cell>
        </row>
        <row r="74">
          <cell r="B74" t="str">
            <v>Driving Range</v>
          </cell>
          <cell r="C74">
            <v>9</v>
          </cell>
          <cell r="D74">
            <v>2404.9699999999998</v>
          </cell>
        </row>
        <row r="75">
          <cell r="A75" t="str">
            <v>Obras de Infraestructura</v>
          </cell>
          <cell r="D75">
            <v>3312961.76046</v>
          </cell>
        </row>
        <row r="76">
          <cell r="B76" t="str">
            <v>Tanques de Agua</v>
          </cell>
          <cell r="C76">
            <v>9</v>
          </cell>
          <cell r="D76">
            <v>24321</v>
          </cell>
        </row>
        <row r="77">
          <cell r="B77" t="str">
            <v>Tratamientos de Afluentes Cuenca Baldov.( 50%)</v>
          </cell>
          <cell r="C77">
            <v>9</v>
          </cell>
          <cell r="D77">
            <v>31296.637900000002</v>
          </cell>
        </row>
        <row r="78">
          <cell r="B78" t="str">
            <v>Tratamientos de Afluentes Cuenca Baldov.( 50%)</v>
          </cell>
          <cell r="C78">
            <v>9</v>
          </cell>
          <cell r="D78">
            <v>249187.08539999998</v>
          </cell>
        </row>
        <row r="79">
          <cell r="B79" t="str">
            <v>Red Media Tensión Subterránea</v>
          </cell>
          <cell r="C79">
            <v>9</v>
          </cell>
          <cell r="D79">
            <v>1340242.4639999999</v>
          </cell>
        </row>
        <row r="80">
          <cell r="B80" t="str">
            <v>Alumbrado Perimetral e Interno de calles (30%)</v>
          </cell>
          <cell r="C80">
            <v>9</v>
          </cell>
          <cell r="D80">
            <v>101152.78139999999</v>
          </cell>
        </row>
        <row r="81">
          <cell r="B81" t="str">
            <v>Instalación Eléctrica y Baja Tensión</v>
          </cell>
          <cell r="C81">
            <v>9</v>
          </cell>
          <cell r="D81">
            <v>1113860.2486</v>
          </cell>
        </row>
        <row r="82">
          <cell r="B82" t="str">
            <v>Provisión y colocación de farolas (30%)</v>
          </cell>
          <cell r="C82">
            <v>9</v>
          </cell>
          <cell r="D82">
            <v>189721.66686</v>
          </cell>
        </row>
        <row r="83">
          <cell r="B83" t="str">
            <v>Tratamiento de afluentes Autopista</v>
          </cell>
          <cell r="C83">
            <v>9</v>
          </cell>
          <cell r="D83">
            <v>263179.8763</v>
          </cell>
        </row>
        <row r="84">
          <cell r="A84" t="str">
            <v>Infraestructuras de Barrios</v>
          </cell>
          <cell r="D84">
            <v>97510.678979999997</v>
          </cell>
        </row>
        <row r="85">
          <cell r="B85" t="str">
            <v>Red Baja Tensión</v>
          </cell>
          <cell r="C85">
            <v>9</v>
          </cell>
          <cell r="D85">
            <v>51086.224199999997</v>
          </cell>
        </row>
        <row r="86">
          <cell r="B86" t="str">
            <v>Alumbrado Interno de Calles (30%)</v>
          </cell>
          <cell r="C86">
            <v>9</v>
          </cell>
          <cell r="D86">
            <v>46424.45478</v>
          </cell>
        </row>
        <row r="89">
          <cell r="A89" t="str">
            <v>Reclasificación a Resultados</v>
          </cell>
          <cell r="C89" t="str">
            <v>Ref.</v>
          </cell>
          <cell r="D89">
            <v>246801.7928</v>
          </cell>
        </row>
        <row r="90">
          <cell r="A90" t="str">
            <v>Areas Deportivas</v>
          </cell>
          <cell r="D90">
            <v>11315.66</v>
          </cell>
        </row>
        <row r="91">
          <cell r="B91" t="str">
            <v>Vestuarios</v>
          </cell>
          <cell r="C91">
            <v>10</v>
          </cell>
          <cell r="D91">
            <v>1120.6600000000001</v>
          </cell>
        </row>
        <row r="92">
          <cell r="B92" t="str">
            <v>Estacionamiento y Accesos</v>
          </cell>
          <cell r="C92">
            <v>10</v>
          </cell>
          <cell r="D92">
            <v>10195</v>
          </cell>
        </row>
        <row r="93">
          <cell r="A93" t="str">
            <v>Campo de Golf</v>
          </cell>
          <cell r="D93">
            <v>87597.9</v>
          </cell>
        </row>
        <row r="94">
          <cell r="B94" t="str">
            <v>Máquinas y Mantenimiento</v>
          </cell>
          <cell r="C94">
            <v>10</v>
          </cell>
          <cell r="D94">
            <v>5680.84</v>
          </cell>
        </row>
        <row r="95">
          <cell r="B95" t="str">
            <v>Mantenimiento Canchas</v>
          </cell>
          <cell r="C95">
            <v>10</v>
          </cell>
          <cell r="D95">
            <v>81917.06</v>
          </cell>
        </row>
        <row r="96">
          <cell r="A96" t="str">
            <v>Obra Exterior al predio</v>
          </cell>
          <cell r="D96">
            <v>8663.6</v>
          </cell>
        </row>
        <row r="97">
          <cell r="B97" t="str">
            <v>Varios</v>
          </cell>
          <cell r="C97">
            <v>10</v>
          </cell>
          <cell r="D97">
            <v>8663.6</v>
          </cell>
        </row>
        <row r="98">
          <cell r="A98" t="str">
            <v>Obras de Infraestructura</v>
          </cell>
          <cell r="D98">
            <v>139224.63279999999</v>
          </cell>
        </row>
        <row r="99">
          <cell r="B99" t="str">
            <v>Centro de Medición Edesur</v>
          </cell>
          <cell r="C99">
            <v>10</v>
          </cell>
          <cell r="D99">
            <v>1052.7</v>
          </cell>
        </row>
        <row r="100">
          <cell r="B100" t="str">
            <v>Pavimentos</v>
          </cell>
          <cell r="D100">
            <v>435.6</v>
          </cell>
        </row>
        <row r="101">
          <cell r="B101" t="str">
            <v>Presa y Vertedero</v>
          </cell>
          <cell r="D101">
            <v>440.19799999999998</v>
          </cell>
        </row>
        <row r="102">
          <cell r="B102" t="str">
            <v>Limpieza del Lago y Rectific. de Cauce</v>
          </cell>
          <cell r="C102">
            <v>10</v>
          </cell>
          <cell r="D102">
            <v>137296.1348</v>
          </cell>
        </row>
        <row r="104">
          <cell r="A104" t="str">
            <v xml:space="preserve">Detalle de temas cuyo tratamiento contable está  pendiente  </v>
          </cell>
          <cell r="C104" t="str">
            <v>Ref.</v>
          </cell>
          <cell r="D104" t="e">
            <v>#REF!</v>
          </cell>
        </row>
        <row r="105">
          <cell r="A105" t="str">
            <v>Obras de Infraestructura</v>
          </cell>
          <cell r="D105">
            <v>2704873.1314000003</v>
          </cell>
        </row>
        <row r="106">
          <cell r="B106" t="str">
            <v>Red Media Tensión Subterránea</v>
          </cell>
          <cell r="C106">
            <v>11</v>
          </cell>
          <cell r="D106">
            <v>1340242.4639999999</v>
          </cell>
        </row>
        <row r="107">
          <cell r="B107" t="str">
            <v>Instalación Eléctrica y Baja Tensión</v>
          </cell>
          <cell r="C107">
            <v>11</v>
          </cell>
          <cell r="D107">
            <v>1113860.2486</v>
          </cell>
        </row>
        <row r="108">
          <cell r="B108" t="str">
            <v>Red de Corrientes Débiles</v>
          </cell>
          <cell r="C108">
            <v>11</v>
          </cell>
          <cell r="D108">
            <v>250770.41879999998</v>
          </cell>
        </row>
        <row r="109">
          <cell r="A109" t="str">
            <v>Infraestructuras de Barrios</v>
          </cell>
          <cell r="D109">
            <v>283989.9645</v>
          </cell>
        </row>
        <row r="110">
          <cell r="B110" t="str">
            <v>Red Baja Tensión</v>
          </cell>
          <cell r="C110">
            <v>11</v>
          </cell>
          <cell r="D110">
            <v>51086.224199999997</v>
          </cell>
        </row>
        <row r="111">
          <cell r="B111" t="str">
            <v>Sistema de Corrientes Débiles</v>
          </cell>
          <cell r="C111">
            <v>11</v>
          </cell>
          <cell r="D111">
            <v>232903.7403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DJJ"/>
      <sheetName val="DDJJA"/>
      <sheetName val="Hoja de Trab"/>
      <sheetName val="Prueba"/>
      <sheetName val="Mayor IVA Débito 10%"/>
      <sheetName val="Mayor IVA Débito 5%"/>
      <sheetName val="Clientes Exentos"/>
      <sheetName val="Mayor IVA Crédito"/>
      <sheetName val="Mayor IVA absorbido Agosto"/>
      <sheetName val="Mayor Retencion IVA Crédito"/>
      <sheetName val="BG Armado"/>
      <sheetName val="BG y ER"/>
      <sheetName val="Conciliación Ingresos"/>
      <sheetName val="Ingresos Diferidos"/>
      <sheetName val="Interconex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RTHAM REGION"/>
      <sheetName val="Interface Hub"/>
      <sheetName val="OILSEEDS PLATFORM"/>
      <sheetName val="COTTON PLATFORM"/>
      <sheetName val="CITRUS PLATFORM"/>
      <sheetName val="SUGAR PLATFORM"/>
      <sheetName val="FREIGHT PLATFORM"/>
      <sheetName val="GRAIN PLATFORM"/>
      <sheetName val="FINANCE PLATFORM"/>
      <sheetName val="COFFEE PLATFORM"/>
      <sheetName val="METALS PLATFORM"/>
      <sheetName val="RICE PLATFORM"/>
      <sheetName val="Summary Results"/>
      <sheetName val="Daily Detail"/>
      <sheetName val="MTD Detail"/>
      <sheetName val="YTD Detail"/>
      <sheetName val="Notes"/>
      <sheetName val="Est MTD-2"/>
      <sheetName val="Est MTD-1"/>
      <sheetName val="YTD ACTUALS"/>
      <sheetName val="EVP UPLOAD"/>
      <sheetName val="Sheet1"/>
      <sheetName val="DATA"/>
      <sheetName val="UPLOAD"/>
      <sheetName val="Email Distribution"/>
      <sheetName val="Feuil1"/>
      <sheetName val="Risk Summary"/>
      <sheetName val="Financials by profit cent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a"/>
      <sheetName val="analisis"/>
      <sheetName val="Exposicion"/>
      <sheetName val="EOAF"/>
      <sheetName val="ESP 311201"/>
      <sheetName val="EPN 1201"/>
      <sheetName val="VARIACIONES"/>
      <sheetName val="Asientos"/>
      <sheetName val="ESP"/>
      <sheetName val="AXI"/>
      <sheetName val="EPN"/>
      <sheetName val="Anexo E"/>
      <sheetName val="Anexo A"/>
      <sheetName val="DeudaBancaria"/>
      <sheetName val="Cred y Pas. Operat"/>
      <sheetName val="Res Fin y REI"/>
      <sheetName val="NO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allSamp"/>
      <sheetName val="Check_Spell"/>
      <sheetName val="Accept Reject-1"/>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sheetData sheetId="1"/>
      <sheetData sheetId="2"/>
      <sheetData sheetId="3"/>
      <sheetData sheetId="4">
        <row r="5">
          <cell r="AR5" t="b">
            <v>0</v>
          </cell>
        </row>
        <row r="6">
          <cell r="AR6" t="b">
            <v>0</v>
          </cell>
        </row>
        <row r="12">
          <cell r="AR12" t="str">
            <v/>
          </cell>
        </row>
        <row r="13">
          <cell r="AJ13">
            <v>0</v>
          </cell>
        </row>
        <row r="15">
          <cell r="AK15" t="str">
            <v/>
          </cell>
        </row>
        <row r="20">
          <cell r="Y20" t="str">
            <v/>
          </cell>
        </row>
        <row r="26">
          <cell r="F26">
            <v>0</v>
          </cell>
          <cell r="Y26">
            <v>0</v>
          </cell>
        </row>
      </sheetData>
      <sheetData sheetId="5"/>
      <sheetData sheetId="6">
        <row r="5">
          <cell r="A5">
            <v>0</v>
          </cell>
        </row>
      </sheetData>
      <sheetData sheetId="7">
        <row r="12">
          <cell r="D12" t="str">
            <v>&gt;= 200Low0</v>
          </cell>
        </row>
      </sheetData>
      <sheetData sheetId="8"/>
      <sheetData sheetId="9"/>
      <sheetData sheetId="10">
        <row r="1">
          <cell r="B1" t="str">
            <v>?</v>
          </cell>
          <cell r="D1" t="str">
            <v>?</v>
          </cell>
          <cell r="H1" t="str">
            <v>Ratio Estimation</v>
          </cell>
        </row>
        <row r="2">
          <cell r="B2" t="str">
            <v>Low</v>
          </cell>
          <cell r="D2" t="str">
            <v>Haphazard</v>
          </cell>
          <cell r="H2" t="str">
            <v>Difference Estimation</v>
          </cell>
        </row>
        <row r="3">
          <cell r="B3" t="str">
            <v>Moderate</v>
          </cell>
          <cell r="D3" t="str">
            <v>Random</v>
          </cell>
        </row>
        <row r="4">
          <cell r="B4" t="str">
            <v>High</v>
          </cell>
          <cell r="D4" t="str">
            <v>Systematic</v>
          </cell>
        </row>
      </sheetData>
      <sheetData sheetId="11">
        <row r="3">
          <cell r="C3" t="str">
            <v>US$</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da A"/>
      <sheetName val="banda B- acertar"/>
      <sheetName val="PARAM-22-12-1999"/>
      <sheetName val="mtclp000221"/>
      <sheetName val="strsp000221"/>
      <sheetName val="Emissão.C.03.12.1999.wjo."/>
      <sheetName val="Sercomtel-22.12.1999"/>
      <sheetName val="Sctl-canais-22.12.1999"/>
      <sheetName val="SERGIO TESSARO"/>
      <sheetName val="Telepar-01.11.1999"/>
      <sheetName val="AUX-diagrama hexagonos"/>
      <sheetName val="CANAL DE CONTROLE"/>
      <sheetName val="DADOS  DA APF 03-12-1999"/>
      <sheetName val="SitesCoordenadas"/>
      <sheetName val="BG Armado"/>
      <sheetName val="banda_A"/>
      <sheetName val="banda_B-_acertar"/>
      <sheetName val="Emissão_C_03_12_1999_wjo_"/>
      <sheetName val="Sercomtel-22_12_1999"/>
      <sheetName val="Sctl-canais-22_12_1999"/>
      <sheetName val="SERGIO_TESSARO"/>
      <sheetName val="Telepar-01_11_1999"/>
      <sheetName val="AUX-diagrama_hexagonos"/>
      <sheetName val="CANAL_DE_CONTROLE"/>
      <sheetName val="DADOS__DA_APF_03-12-1999"/>
      <sheetName val="BG_Armado"/>
      <sheetName val="BG ARS Post ajuste"/>
      <sheetName val="DDJJ"/>
      <sheetName val="Remuneraciones"/>
      <sheetName val="PG Cs.Sociales"/>
      <sheetName val="banda_A1"/>
      <sheetName val="banda_B-_acertar1"/>
      <sheetName val="Emissão_C_03_12_1999_wjo_1"/>
      <sheetName val="Sercomtel-22_12_19991"/>
      <sheetName val="Sctl-canais-22_12_19991"/>
      <sheetName val="SERGIO_TESSARO1"/>
      <sheetName val="Telepar-01_11_19991"/>
      <sheetName val="AUX-diagrama_hexagonos1"/>
      <sheetName val="CANAL_DE_CONTROLE1"/>
      <sheetName val="DADOS__DA_APF_03-12-19991"/>
      <sheetName val="BG_Armado1"/>
      <sheetName val="BG_ARS_Post_ajuste"/>
      <sheetName val="PG_Cs_Sociales"/>
      <sheetName val="banda_A2"/>
      <sheetName val="banda_B-_acertar2"/>
      <sheetName val="Emissão_C_03_12_1999_wjo_2"/>
      <sheetName val="Sercomtel-22_12_19992"/>
      <sheetName val="Sctl-canais-22_12_19992"/>
      <sheetName val="SERGIO_TESSARO2"/>
      <sheetName val="Telepar-01_11_19992"/>
      <sheetName val="AUX-diagrama_hexagonos2"/>
      <sheetName val="CANAL_DE_CONTROLE2"/>
      <sheetName val="DADOS__DA_APF_03-12-19992"/>
      <sheetName val="BG_Armado2"/>
      <sheetName val="PG_Cs_Sociales1"/>
      <sheetName val="BG_ARS_Post_ajuste1"/>
      <sheetName val="banda_A3"/>
      <sheetName val="banda_B-_acertar3"/>
      <sheetName val="Emissão_C_03_12_1999_wjo_3"/>
      <sheetName val="Sercomtel-22_12_19993"/>
      <sheetName val="Sctl-canais-22_12_19993"/>
      <sheetName val="SERGIO_TESSARO3"/>
      <sheetName val="Telepar-01_11_19993"/>
      <sheetName val="AUX-diagrama_hexagonos3"/>
      <sheetName val="CANAL_DE_CONTROLE3"/>
      <sheetName val="DADOS__DA_APF_03-12-19993"/>
      <sheetName val="BG_Armado3"/>
      <sheetName val="PG_Cs_Sociales2"/>
      <sheetName val="BG_ARS_Post_ajuste2"/>
      <sheetName val="banda_A4"/>
      <sheetName val="banda_B-_acertar4"/>
      <sheetName val="Emissão_C_03_12_1999_wjo_4"/>
      <sheetName val="Sercomtel-22_12_19994"/>
      <sheetName val="Sctl-canais-22_12_19994"/>
      <sheetName val="SERGIO_TESSARO4"/>
      <sheetName val="Telepar-01_11_19994"/>
      <sheetName val="AUX-diagrama_hexagonos4"/>
      <sheetName val="CANAL_DE_CONTROLE4"/>
      <sheetName val="DADOS__DA_APF_03-12-19994"/>
      <sheetName val="BG_Armado4"/>
      <sheetName val="PG_Cs_Sociales3"/>
      <sheetName val="BG_ARS_Post_ajuste3"/>
      <sheetName val="banda_A5"/>
      <sheetName val="banda_B-_acertar5"/>
      <sheetName val="Emissão_C_03_12_1999_wjo_5"/>
      <sheetName val="Sercomtel-22_12_19995"/>
      <sheetName val="Sctl-canais-22_12_19995"/>
      <sheetName val="SERGIO_TESSARO5"/>
      <sheetName val="Telepar-01_11_19995"/>
      <sheetName val="AUX-diagrama_hexagonos5"/>
      <sheetName val="CANAL_DE_CONTROLE5"/>
      <sheetName val="DADOS__DA_APF_03-12-19995"/>
      <sheetName val="BG_Armado5"/>
      <sheetName val="PG_Cs_Sociales4"/>
      <sheetName val="BG_ARS_Post_ajuste4"/>
      <sheetName val="banda_A6"/>
      <sheetName val="banda_B-_acertar6"/>
      <sheetName val="Emissão_C_03_12_1999_wjo_6"/>
      <sheetName val="Sercomtel-22_12_19996"/>
      <sheetName val="Sctl-canais-22_12_19996"/>
      <sheetName val="SERGIO_TESSARO6"/>
      <sheetName val="Telepar-01_11_19996"/>
      <sheetName val="AUX-diagrama_hexagonos6"/>
      <sheetName val="CANAL_DE_CONTROLE6"/>
      <sheetName val="DADOS__DA_APF_03-12-19996"/>
      <sheetName val="BG_Armado6"/>
      <sheetName val="PG_Cs_Sociales5"/>
      <sheetName val="BG_ARS_Post_ajuste5"/>
      <sheetName val="banda_A7"/>
      <sheetName val="banda_B-_acertar7"/>
      <sheetName val="Emissão_C_03_12_1999_wjo_7"/>
      <sheetName val="Sercomtel-22_12_19997"/>
      <sheetName val="Sctl-canais-22_12_19997"/>
      <sheetName val="SERGIO_TESSARO7"/>
      <sheetName val="Telepar-01_11_19997"/>
      <sheetName val="AUX-diagrama_hexagonos7"/>
      <sheetName val="CANAL_DE_CONTROLE7"/>
      <sheetName val="DADOS__DA_APF_03-12-19997"/>
      <sheetName val="BG_Armado7"/>
      <sheetName val="PG_Cs_Sociales6"/>
      <sheetName val="BG_ARS_Post_ajuste6"/>
      <sheetName val="banda_A8"/>
      <sheetName val="banda_B-_acertar8"/>
      <sheetName val="Emissão_C_03_12_1999_wjo_8"/>
      <sheetName val="Sercomtel-22_12_19998"/>
      <sheetName val="Sctl-canais-22_12_19998"/>
      <sheetName val="SERGIO_TESSARO8"/>
      <sheetName val="Telepar-01_11_19998"/>
      <sheetName val="AUX-diagrama_hexagonos8"/>
      <sheetName val="CANAL_DE_CONTROLE8"/>
      <sheetName val="DADOS__DA_APF_03-12-19998"/>
      <sheetName val="BG_Armado8"/>
      <sheetName val="PG_Cs_Sociales7"/>
      <sheetName val="BG_ARS_Post_ajuste7"/>
      <sheetName val="banda_A9"/>
      <sheetName val="banda_B-_acertar9"/>
      <sheetName val="Emissão_C_03_12_1999_wjo_9"/>
      <sheetName val="Sercomtel-22_12_19999"/>
      <sheetName val="Sctl-canais-22_12_19999"/>
      <sheetName val="SERGIO_TESSARO9"/>
      <sheetName val="Telepar-01_11_19999"/>
      <sheetName val="AUX-diagrama_hexagonos9"/>
      <sheetName val="CANAL_DE_CONTROLE9"/>
      <sheetName val="DADOS__DA_APF_03-12-19999"/>
      <sheetName val="BG_Armado9"/>
      <sheetName val="PG_Cs_Sociales8"/>
      <sheetName val="BG_ARS_Post_ajuste8"/>
      <sheetName val="banda_A11"/>
      <sheetName val="banda_B-_acertar11"/>
      <sheetName val="Emissão_C_03_12_1999_wjo_11"/>
      <sheetName val="Sercomtel-22_12_199911"/>
      <sheetName val="Sctl-canais-22_12_199911"/>
      <sheetName val="SERGIO_TESSARO11"/>
      <sheetName val="Telepar-01_11_199911"/>
      <sheetName val="AUX-diagrama_hexagonos11"/>
      <sheetName val="CANAL_DE_CONTROLE11"/>
      <sheetName val="DADOS__DA_APF_03-12-199911"/>
      <sheetName val="BG_Armado11"/>
      <sheetName val="PG_Cs_Sociales10"/>
      <sheetName val="BG_ARS_Post_ajuste10"/>
      <sheetName val="banda_A10"/>
      <sheetName val="banda_B-_acertar10"/>
      <sheetName val="Emissão_C_03_12_1999_wjo_10"/>
      <sheetName val="Sercomtel-22_12_199910"/>
      <sheetName val="Sctl-canais-22_12_199910"/>
      <sheetName val="SERGIO_TESSARO10"/>
      <sheetName val="Telepar-01_11_199910"/>
      <sheetName val="AUX-diagrama_hexagonos10"/>
      <sheetName val="CANAL_DE_CONTROLE10"/>
      <sheetName val="DADOS__DA_APF_03-12-199910"/>
      <sheetName val="BG_Armado10"/>
      <sheetName val="PG_Cs_Sociales9"/>
      <sheetName val="BG_ARS_Post_ajuste9"/>
      <sheetName val="mk 244"/>
      <sheetName val="hoja1"/>
    </sheetNames>
    <sheetDataSet>
      <sheetData sheetId="0" refreshError="1"/>
      <sheetData sheetId="1" refreshError="1"/>
      <sheetData sheetId="2" refreshError="1">
        <row r="6">
          <cell r="A6" t="str">
            <v>CÉLULA</v>
          </cell>
          <cell r="B6" t="str">
            <v>MC2</v>
          </cell>
          <cell r="C6" t="str">
            <v>SMO-01</v>
          </cell>
          <cell r="D6" t="str">
            <v>SLZ-01</v>
          </cell>
          <cell r="E6" t="str">
            <v>MC8</v>
          </cell>
          <cell r="F6" t="str">
            <v>TRP-01</v>
          </cell>
          <cell r="H6" t="str">
            <v>CPP2-03</v>
          </cell>
          <cell r="I6" t="str">
            <v>CAS-01</v>
          </cell>
          <cell r="J6" t="str">
            <v>PIO-01</v>
          </cell>
          <cell r="K6" t="str">
            <v>SFR-01</v>
          </cell>
          <cell r="L6" t="str">
            <v>CP1</v>
          </cell>
          <cell r="M6" t="str">
            <v>CAB2-03</v>
          </cell>
          <cell r="N6" t="str">
            <v>APS2-02</v>
          </cell>
          <cell r="O6" t="str">
            <v>JGS-01</v>
          </cell>
          <cell r="P6" t="str">
            <v>MC11</v>
          </cell>
          <cell r="Q6" t="str">
            <v>SJO-01</v>
          </cell>
          <cell r="S6" t="str">
            <v>CPP1-03</v>
          </cell>
          <cell r="T6" t="str">
            <v>RLA-02</v>
          </cell>
          <cell r="U6" t="str">
            <v>APU2-3</v>
          </cell>
          <cell r="V6" t="str">
            <v>JCD-01</v>
          </cell>
          <cell r="X6" t="str">
            <v>OBR-01</v>
          </cell>
          <cell r="Y6" t="str">
            <v>VIZ-01</v>
          </cell>
          <cell r="Z6" t="str">
            <v>RCL-01</v>
          </cell>
          <cell r="AA6" t="str">
            <v>APS1-02</v>
          </cell>
          <cell r="AB6" t="str">
            <v>BAH-01</v>
          </cell>
          <cell r="AD6" t="str">
            <v>PET-01</v>
          </cell>
          <cell r="AE6" t="str">
            <v>APU1-01</v>
          </cell>
          <cell r="AF6" t="str">
            <v>CAB1-02</v>
          </cell>
          <cell r="AG6" t="str">
            <v>IOR-02</v>
          </cell>
          <cell r="AH6" t="str">
            <v>ALP-01</v>
          </cell>
          <cell r="AI6" t="str">
            <v>MC7</v>
          </cell>
          <cell r="AJ6" t="str">
            <v>NWC-01</v>
          </cell>
          <cell r="AK6" t="str">
            <v>PQR-01</v>
          </cell>
          <cell r="AL6" t="str">
            <v>TVT-01</v>
          </cell>
          <cell r="AN6" t="str">
            <v>SAN-01</v>
          </cell>
          <cell r="AO6" t="str">
            <v>SNV-01</v>
          </cell>
          <cell r="AP6" t="str">
            <v>MC4</v>
          </cell>
          <cell r="AQ6" t="str">
            <v>CAB2-02</v>
          </cell>
          <cell r="AS6" t="str">
            <v>MC9</v>
          </cell>
          <cell r="AT6" t="str">
            <v>SMO-03</v>
          </cell>
          <cell r="AU6" t="str">
            <v>TRP-02</v>
          </cell>
          <cell r="AW6" t="str">
            <v>CPP2-02</v>
          </cell>
          <cell r="AY6" t="str">
            <v>CAS-02</v>
          </cell>
          <cell r="AZ6" t="str">
            <v>LRV-01</v>
          </cell>
          <cell r="BA6" t="str">
            <v>MC1</v>
          </cell>
          <cell r="BB6" t="str">
            <v>PIO-02</v>
          </cell>
          <cell r="BC6" t="str">
            <v>SFR-02</v>
          </cell>
          <cell r="BD6" t="str">
            <v>APS2-01</v>
          </cell>
          <cell r="BE6" t="str">
            <v>JGS-02</v>
          </cell>
          <cell r="BF6" t="str">
            <v>SJO-02</v>
          </cell>
          <cell r="BG6" t="str">
            <v>CAB2-01</v>
          </cell>
          <cell r="BH6" t="str">
            <v>CPP1-02</v>
          </cell>
          <cell r="BI6" t="str">
            <v>APU2-02</v>
          </cell>
          <cell r="BJ6" t="str">
            <v>JCD-02</v>
          </cell>
          <cell r="BK6" t="str">
            <v>OBR-02</v>
          </cell>
          <cell r="BL6" t="str">
            <v>TVT-03</v>
          </cell>
          <cell r="BM6" t="str">
            <v>VIZ-02</v>
          </cell>
          <cell r="BN6" t="str">
            <v>WAR-02</v>
          </cell>
          <cell r="BO6" t="str">
            <v>BAH-02</v>
          </cell>
          <cell r="BP6" t="str">
            <v>PET-02</v>
          </cell>
          <cell r="BQ6" t="str">
            <v>MC6</v>
          </cell>
          <cell r="BR6" t="str">
            <v>APU1-02</v>
          </cell>
          <cell r="BT6" t="str">
            <v>CAB1-01</v>
          </cell>
          <cell r="BU6" t="str">
            <v>ALP-02</v>
          </cell>
          <cell r="BV6" t="str">
            <v>NWC-02</v>
          </cell>
          <cell r="BW6" t="str">
            <v>MC13</v>
          </cell>
          <cell r="BX6" t="str">
            <v>TVT-02</v>
          </cell>
          <cell r="BY6" t="str">
            <v>RLA-03</v>
          </cell>
          <cell r="BZ6" t="str">
            <v>SAN-02</v>
          </cell>
          <cell r="CA6" t="str">
            <v>SNV-02</v>
          </cell>
          <cell r="CE6" t="str">
            <v>MC12</v>
          </cell>
          <cell r="CF6" t="str">
            <v>SMO-02</v>
          </cell>
          <cell r="CG6" t="str">
            <v>TRP-03</v>
          </cell>
          <cell r="CH6" t="str">
            <v>CPP2-01</v>
          </cell>
          <cell r="CK6" t="str">
            <v>CAS-03</v>
          </cell>
          <cell r="CL6" t="str">
            <v>MC10</v>
          </cell>
          <cell r="CM6" t="str">
            <v>PIO-03</v>
          </cell>
          <cell r="CN6" t="str">
            <v>SFR-03</v>
          </cell>
          <cell r="CO6" t="str">
            <v>NWC-01</v>
          </cell>
          <cell r="CP6" t="str">
            <v>APS2-03</v>
          </cell>
          <cell r="CQ6" t="str">
            <v>JGS-03</v>
          </cell>
          <cell r="CR6" t="str">
            <v>MC3</v>
          </cell>
          <cell r="CS6" t="str">
            <v>SJO-03</v>
          </cell>
          <cell r="CT6" t="str">
            <v>CPP1-01</v>
          </cell>
          <cell r="CU6" t="str">
            <v>APU2-1</v>
          </cell>
          <cell r="CV6" t="str">
            <v>JCD-03</v>
          </cell>
          <cell r="CW6" t="str">
            <v>OBR-03</v>
          </cell>
          <cell r="CX6" t="str">
            <v>VIZ-03</v>
          </cell>
          <cell r="CY6" t="str">
            <v>APS1-01</v>
          </cell>
          <cell r="CZ6" t="str">
            <v>BAH-03</v>
          </cell>
          <cell r="DA6" t="str">
            <v>PET-03</v>
          </cell>
          <cell r="DB6" t="str">
            <v>IOR-01</v>
          </cell>
          <cell r="DC6" t="str">
            <v>APU1-03</v>
          </cell>
          <cell r="DD6" t="str">
            <v>CAB1-03</v>
          </cell>
          <cell r="DE6" t="str">
            <v>ALP-03</v>
          </cell>
          <cell r="DG6" t="str">
            <v>NWC-03</v>
          </cell>
          <cell r="DH6" t="str">
            <v>LRV-01</v>
          </cell>
          <cell r="DI6" t="str">
            <v>APS1-03</v>
          </cell>
          <cell r="DJ6" t="str">
            <v>RLA-01</v>
          </cell>
          <cell r="DK6" t="str">
            <v>SAN-03</v>
          </cell>
          <cell r="DL6" t="str">
            <v>SNV-03</v>
          </cell>
          <cell r="DO6" t="str">
            <v>IOR-03</v>
          </cell>
        </row>
        <row r="7">
          <cell r="A7" t="str">
            <v>OPERADORA CELULAR</v>
          </cell>
          <cell r="B7" t="str">
            <v>SCTL</v>
          </cell>
          <cell r="C7" t="str">
            <v>SCTL</v>
          </cell>
          <cell r="D7" t="str">
            <v>SCTL</v>
          </cell>
          <cell r="E7" t="str">
            <v>SCTL</v>
          </cell>
          <cell r="F7" t="str">
            <v>SCTL</v>
          </cell>
          <cell r="H7" t="str">
            <v>TIM</v>
          </cell>
          <cell r="I7" t="str">
            <v>SCTL</v>
          </cell>
          <cell r="J7" t="str">
            <v>SCTL</v>
          </cell>
          <cell r="K7" t="str">
            <v>SCTL</v>
          </cell>
          <cell r="L7" t="str">
            <v>SCTL</v>
          </cell>
          <cell r="M7" t="str">
            <v>TIM</v>
          </cell>
          <cell r="N7" t="str">
            <v>TIM</v>
          </cell>
          <cell r="O7" t="str">
            <v>SCTL</v>
          </cell>
          <cell r="P7" t="str">
            <v>SCTL</v>
          </cell>
          <cell r="Q7" t="str">
            <v>SCTL</v>
          </cell>
          <cell r="S7" t="str">
            <v>TIM</v>
          </cell>
          <cell r="T7" t="str">
            <v>TIM</v>
          </cell>
          <cell r="U7" t="str">
            <v>TIM</v>
          </cell>
          <cell r="V7" t="str">
            <v>SCTL</v>
          </cell>
          <cell r="X7" t="str">
            <v>SCTL</v>
          </cell>
          <cell r="Y7" t="str">
            <v>SCTL</v>
          </cell>
          <cell r="Z7" t="str">
            <v>SCTL</v>
          </cell>
          <cell r="AA7" t="str">
            <v>TIM</v>
          </cell>
          <cell r="AB7" t="str">
            <v>SCTL</v>
          </cell>
          <cell r="AD7" t="str">
            <v>SCTL</v>
          </cell>
          <cell r="AE7" t="str">
            <v>TIM</v>
          </cell>
          <cell r="AF7" t="str">
            <v>TIM</v>
          </cell>
          <cell r="AG7" t="str">
            <v>TIM</v>
          </cell>
          <cell r="AH7" t="str">
            <v>SCTL</v>
          </cell>
          <cell r="AI7" t="str">
            <v>SCTL</v>
          </cell>
          <cell r="AJ7" t="str">
            <v>SCTL</v>
          </cell>
          <cell r="AK7" t="str">
            <v>SCTL</v>
          </cell>
          <cell r="AL7" t="str">
            <v>SCTL</v>
          </cell>
          <cell r="AN7" t="str">
            <v>SCTL</v>
          </cell>
          <cell r="AO7" t="str">
            <v>SCTL</v>
          </cell>
          <cell r="AP7" t="str">
            <v>SCTL</v>
          </cell>
          <cell r="AQ7" t="str">
            <v>TIM</v>
          </cell>
          <cell r="AS7" t="str">
            <v>SCTL</v>
          </cell>
          <cell r="AT7" t="str">
            <v>SCTL</v>
          </cell>
          <cell r="AU7" t="str">
            <v>SCTL</v>
          </cell>
          <cell r="AW7" t="str">
            <v>TIM</v>
          </cell>
          <cell r="AY7" t="str">
            <v>SCTL</v>
          </cell>
          <cell r="AZ7" t="str">
            <v>SCTL</v>
          </cell>
          <cell r="BA7" t="str">
            <v>SCTL</v>
          </cell>
          <cell r="BB7" t="str">
            <v>SCTL</v>
          </cell>
          <cell r="BC7" t="str">
            <v>SCTL</v>
          </cell>
          <cell r="BD7" t="str">
            <v>TIM</v>
          </cell>
          <cell r="BE7" t="str">
            <v>SCTL</v>
          </cell>
          <cell r="BF7" t="str">
            <v>SCTL</v>
          </cell>
          <cell r="BG7" t="str">
            <v>TIM</v>
          </cell>
          <cell r="BH7" t="str">
            <v>TIM</v>
          </cell>
          <cell r="BI7" t="str">
            <v>TIM</v>
          </cell>
          <cell r="BJ7" t="str">
            <v>SCTL</v>
          </cell>
          <cell r="BK7" t="str">
            <v>SCTL</v>
          </cell>
          <cell r="BL7" t="str">
            <v>SCTL</v>
          </cell>
          <cell r="BM7" t="str">
            <v>SCTL</v>
          </cell>
          <cell r="BN7" t="str">
            <v>SCTL</v>
          </cell>
          <cell r="BO7" t="str">
            <v>SCTL</v>
          </cell>
          <cell r="BP7" t="str">
            <v>SCTL</v>
          </cell>
          <cell r="BR7" t="str">
            <v>TIM</v>
          </cell>
          <cell r="BT7" t="str">
            <v>TIM</v>
          </cell>
          <cell r="BU7" t="str">
            <v>SCTL</v>
          </cell>
          <cell r="BV7" t="str">
            <v>SCTL</v>
          </cell>
          <cell r="BX7" t="str">
            <v>SCTL</v>
          </cell>
          <cell r="BY7" t="str">
            <v>TIM</v>
          </cell>
          <cell r="BZ7" t="str">
            <v>SCTL</v>
          </cell>
          <cell r="CA7" t="str">
            <v>SCTL</v>
          </cell>
          <cell r="CE7" t="str">
            <v>SCTL</v>
          </cell>
          <cell r="CF7" t="str">
            <v>SCTL</v>
          </cell>
          <cell r="CG7" t="str">
            <v>SCTL</v>
          </cell>
          <cell r="CH7" t="str">
            <v>TIM</v>
          </cell>
          <cell r="CK7" t="str">
            <v>SCTL</v>
          </cell>
          <cell r="CL7" t="str">
            <v>SCTL</v>
          </cell>
          <cell r="CM7" t="str">
            <v>SCTL</v>
          </cell>
          <cell r="CN7" t="str">
            <v>SCTL</v>
          </cell>
          <cell r="CP7" t="str">
            <v>TIM</v>
          </cell>
          <cell r="CQ7" t="str">
            <v>SCTL</v>
          </cell>
          <cell r="CR7" t="str">
            <v>SCTL</v>
          </cell>
          <cell r="CS7" t="str">
            <v>SCTL</v>
          </cell>
          <cell r="CT7" t="str">
            <v>TIM</v>
          </cell>
          <cell r="CU7" t="str">
            <v>TIM</v>
          </cell>
          <cell r="CV7" t="str">
            <v>SCTL</v>
          </cell>
          <cell r="CW7" t="str">
            <v>SCTL</v>
          </cell>
          <cell r="CX7" t="str">
            <v>SCTL</v>
          </cell>
          <cell r="CY7" t="str">
            <v>TIM</v>
          </cell>
          <cell r="CZ7" t="str">
            <v>SCTL</v>
          </cell>
          <cell r="DA7" t="str">
            <v>SCTL</v>
          </cell>
          <cell r="DB7" t="str">
            <v>TIM</v>
          </cell>
          <cell r="DC7" t="str">
            <v>TIM</v>
          </cell>
          <cell r="DD7" t="str">
            <v>TIM</v>
          </cell>
          <cell r="DE7" t="str">
            <v>SCTL</v>
          </cell>
          <cell r="DG7" t="str">
            <v>SCTL</v>
          </cell>
          <cell r="DH7" t="str">
            <v>SCTL</v>
          </cell>
          <cell r="DI7" t="str">
            <v>TIM</v>
          </cell>
          <cell r="DJ7" t="str">
            <v>TIM</v>
          </cell>
          <cell r="DK7" t="str">
            <v>SCTL</v>
          </cell>
          <cell r="DL7" t="str">
            <v>SCTL</v>
          </cell>
          <cell r="DO7" t="str">
            <v>TIM</v>
          </cell>
        </row>
        <row r="8">
          <cell r="A8" t="str">
            <v>TIPO DE ERB ERICSSON</v>
          </cell>
          <cell r="B8" t="str">
            <v>884m</v>
          </cell>
          <cell r="C8" t="str">
            <v>882M</v>
          </cell>
          <cell r="D8" t="str">
            <v>882M</v>
          </cell>
          <cell r="E8" t="str">
            <v>884m</v>
          </cell>
          <cell r="F8" t="str">
            <v>882M</v>
          </cell>
          <cell r="H8" t="str">
            <v>884M</v>
          </cell>
          <cell r="I8" t="str">
            <v>882M</v>
          </cell>
          <cell r="J8" t="str">
            <v>882M</v>
          </cell>
          <cell r="K8" t="str">
            <v>882M</v>
          </cell>
          <cell r="L8" t="str">
            <v>884C</v>
          </cell>
          <cell r="M8" t="str">
            <v>884M</v>
          </cell>
          <cell r="N8" t="str">
            <v>884M</v>
          </cell>
          <cell r="O8" t="str">
            <v>882M</v>
          </cell>
          <cell r="P8" t="str">
            <v>884m</v>
          </cell>
          <cell r="Q8" t="str">
            <v>882M</v>
          </cell>
          <cell r="S8" t="str">
            <v>884M</v>
          </cell>
          <cell r="T8" t="str">
            <v>884M</v>
          </cell>
          <cell r="U8" t="str">
            <v>884M</v>
          </cell>
          <cell r="V8" t="str">
            <v>882M</v>
          </cell>
          <cell r="X8" t="str">
            <v>882M</v>
          </cell>
          <cell r="Y8" t="str">
            <v>882M</v>
          </cell>
          <cell r="Z8" t="str">
            <v>882M</v>
          </cell>
          <cell r="AA8" t="str">
            <v>884M</v>
          </cell>
          <cell r="AB8" t="str">
            <v>882M</v>
          </cell>
          <cell r="AD8" t="str">
            <v>882M</v>
          </cell>
          <cell r="AE8" t="str">
            <v>884M</v>
          </cell>
          <cell r="AF8" t="str">
            <v>884M</v>
          </cell>
          <cell r="AG8" t="str">
            <v>884M</v>
          </cell>
          <cell r="AH8" t="str">
            <v>882M</v>
          </cell>
          <cell r="AI8" t="str">
            <v>884m</v>
          </cell>
          <cell r="AJ8" t="str">
            <v>882M</v>
          </cell>
          <cell r="AK8" t="str">
            <v>882M</v>
          </cell>
          <cell r="AL8" t="str">
            <v>882M</v>
          </cell>
          <cell r="AN8" t="str">
            <v>882M</v>
          </cell>
          <cell r="AO8" t="str">
            <v>882M</v>
          </cell>
          <cell r="AP8" t="str">
            <v>884m</v>
          </cell>
          <cell r="AQ8" t="str">
            <v>884M</v>
          </cell>
          <cell r="AS8" t="str">
            <v>884m</v>
          </cell>
          <cell r="AT8" t="str">
            <v>882M</v>
          </cell>
          <cell r="AU8" t="str">
            <v>882M</v>
          </cell>
          <cell r="AW8" t="str">
            <v>884M</v>
          </cell>
          <cell r="AY8" t="str">
            <v>882M</v>
          </cell>
          <cell r="AZ8" t="str">
            <v>882M</v>
          </cell>
          <cell r="BA8" t="str">
            <v>884m</v>
          </cell>
          <cell r="BB8" t="str">
            <v>882M</v>
          </cell>
          <cell r="BC8" t="str">
            <v>882M</v>
          </cell>
          <cell r="BD8" t="str">
            <v>884M</v>
          </cell>
          <cell r="BE8" t="str">
            <v>882M</v>
          </cell>
          <cell r="BF8" t="str">
            <v>882M</v>
          </cell>
          <cell r="BG8" t="str">
            <v>884M</v>
          </cell>
          <cell r="BH8" t="str">
            <v>884M</v>
          </cell>
          <cell r="BI8" t="str">
            <v>884M</v>
          </cell>
          <cell r="BJ8" t="str">
            <v>882M</v>
          </cell>
          <cell r="BK8" t="str">
            <v>882M</v>
          </cell>
          <cell r="BL8" t="str">
            <v>882M</v>
          </cell>
          <cell r="BM8" t="str">
            <v>882M</v>
          </cell>
          <cell r="BN8" t="str">
            <v>882M</v>
          </cell>
          <cell r="BO8" t="str">
            <v>882M</v>
          </cell>
          <cell r="BP8" t="str">
            <v>882M</v>
          </cell>
          <cell r="BR8" t="str">
            <v>884M</v>
          </cell>
          <cell r="BT8" t="str">
            <v>884M</v>
          </cell>
          <cell r="BU8" t="str">
            <v>882M</v>
          </cell>
          <cell r="BV8" t="str">
            <v>882M</v>
          </cell>
          <cell r="BX8" t="str">
            <v>882M</v>
          </cell>
          <cell r="BY8" t="str">
            <v>884M</v>
          </cell>
          <cell r="BZ8" t="str">
            <v>882M</v>
          </cell>
          <cell r="CA8" t="str">
            <v>882M</v>
          </cell>
          <cell r="CE8" t="str">
            <v>884m</v>
          </cell>
          <cell r="CF8" t="str">
            <v>882M</v>
          </cell>
          <cell r="CG8" t="str">
            <v>882M</v>
          </cell>
          <cell r="CH8" t="str">
            <v>884M</v>
          </cell>
          <cell r="CK8" t="str">
            <v>882M</v>
          </cell>
          <cell r="CL8" t="str">
            <v>884m</v>
          </cell>
          <cell r="CM8" t="str">
            <v>882M</v>
          </cell>
          <cell r="CN8" t="str">
            <v>882M</v>
          </cell>
          <cell r="CP8" t="str">
            <v>884M</v>
          </cell>
          <cell r="CQ8" t="str">
            <v>882M</v>
          </cell>
          <cell r="CR8" t="str">
            <v>884m</v>
          </cell>
          <cell r="CS8" t="str">
            <v>882M</v>
          </cell>
          <cell r="CT8" t="str">
            <v>884M</v>
          </cell>
          <cell r="CU8" t="str">
            <v>884M</v>
          </cell>
          <cell r="CV8" t="str">
            <v>882M</v>
          </cell>
          <cell r="CW8" t="str">
            <v>882M</v>
          </cell>
          <cell r="CX8" t="str">
            <v>882M</v>
          </cell>
          <cell r="CY8" t="str">
            <v>884M</v>
          </cell>
          <cell r="CZ8" t="str">
            <v>882M</v>
          </cell>
          <cell r="DA8" t="str">
            <v>882M</v>
          </cell>
          <cell r="DB8" t="str">
            <v>884M</v>
          </cell>
          <cell r="DC8" t="str">
            <v>884M</v>
          </cell>
          <cell r="DD8" t="str">
            <v>884M</v>
          </cell>
          <cell r="DE8" t="str">
            <v>882M</v>
          </cell>
          <cell r="DG8" t="str">
            <v>882M</v>
          </cell>
          <cell r="DH8" t="str">
            <v>882M</v>
          </cell>
          <cell r="DI8" t="str">
            <v>884M</v>
          </cell>
          <cell r="DJ8" t="str">
            <v>884M</v>
          </cell>
          <cell r="DK8" t="str">
            <v>882M</v>
          </cell>
          <cell r="DL8" t="str">
            <v>882M</v>
          </cell>
          <cell r="DO8" t="str">
            <v>884M</v>
          </cell>
        </row>
        <row r="9">
          <cell r="A9" t="str">
            <v>TOT.CAN.TRÁF. ANA. + DIG.</v>
          </cell>
          <cell r="B9" t="str">
            <v>11 + 11</v>
          </cell>
          <cell r="C9" t="str">
            <v>9 + 5</v>
          </cell>
          <cell r="D9" t="str">
            <v>11 + --</v>
          </cell>
          <cell r="E9" t="str">
            <v>8 + 20</v>
          </cell>
          <cell r="F9" t="str">
            <v>11 + 11</v>
          </cell>
          <cell r="G9" t="str">
            <v xml:space="preserve">0 + </v>
          </cell>
          <cell r="H9" t="str">
            <v>6 + 8</v>
          </cell>
          <cell r="I9" t="str">
            <v>7 + 8</v>
          </cell>
          <cell r="J9" t="str">
            <v>11 + 17</v>
          </cell>
          <cell r="K9" t="str">
            <v>9 + 5</v>
          </cell>
          <cell r="L9" t="str">
            <v>4 + 8</v>
          </cell>
          <cell r="M9" t="str">
            <v>13 + 8</v>
          </cell>
          <cell r="N9" t="str">
            <v>15 + 8</v>
          </cell>
          <cell r="O9" t="str">
            <v>11 + 11</v>
          </cell>
          <cell r="P9" t="str">
            <v>11 + 11</v>
          </cell>
          <cell r="Q9" t="str">
            <v>11 + 8</v>
          </cell>
          <cell r="R9" t="str">
            <v>0 + --</v>
          </cell>
          <cell r="S9" t="str">
            <v>6 + 8</v>
          </cell>
          <cell r="T9" t="str">
            <v>10 + 8</v>
          </cell>
          <cell r="U9" t="str">
            <v>16 + 8</v>
          </cell>
          <cell r="V9" t="str">
            <v>11 + 14</v>
          </cell>
          <cell r="W9" t="str">
            <v xml:space="preserve">0 + </v>
          </cell>
          <cell r="X9" t="str">
            <v>11 + 11</v>
          </cell>
          <cell r="Y9" t="str">
            <v>4 + 5</v>
          </cell>
          <cell r="Z9" t="str">
            <v>7 + --</v>
          </cell>
          <cell r="AA9" t="str">
            <v>15 + 8</v>
          </cell>
          <cell r="AB9" t="str">
            <v>11 + 8</v>
          </cell>
          <cell r="AC9" t="str">
            <v xml:space="preserve">0 + </v>
          </cell>
          <cell r="AD9" t="str">
            <v>11 + 11</v>
          </cell>
          <cell r="AE9" t="str">
            <v>16 + 8</v>
          </cell>
          <cell r="AF9" t="str">
            <v>15 + 8</v>
          </cell>
          <cell r="AG9" t="str">
            <v>11 + 8</v>
          </cell>
          <cell r="AH9" t="str">
            <v>5 + 2</v>
          </cell>
          <cell r="AI9" t="str">
            <v>8 + 20</v>
          </cell>
          <cell r="AJ9" t="str">
            <v>12 + 20</v>
          </cell>
          <cell r="AK9" t="str">
            <v>13 + --</v>
          </cell>
          <cell r="AL9" t="str">
            <v>11 + 8</v>
          </cell>
          <cell r="AM9" t="str">
            <v xml:space="preserve">0 + </v>
          </cell>
          <cell r="AN9" t="str">
            <v>4 + 5</v>
          </cell>
          <cell r="AO9" t="str">
            <v>11 + 11</v>
          </cell>
          <cell r="AP9" t="str">
            <v>9 + 17</v>
          </cell>
          <cell r="AQ9" t="str">
            <v>13 + 8</v>
          </cell>
          <cell r="AR9" t="str">
            <v xml:space="preserve">0 + </v>
          </cell>
          <cell r="AS9" t="str">
            <v>9 + 17</v>
          </cell>
          <cell r="AT9" t="str">
            <v>11 + 11</v>
          </cell>
          <cell r="AU9" t="str">
            <v>11 + 8</v>
          </cell>
          <cell r="AV9" t="str">
            <v xml:space="preserve">0 + </v>
          </cell>
          <cell r="AW9" t="str">
            <v>4 + 8</v>
          </cell>
          <cell r="AX9" t="str">
            <v xml:space="preserve">0 + </v>
          </cell>
          <cell r="AY9" t="str">
            <v>7 + 5</v>
          </cell>
          <cell r="AZ9" t="str">
            <v>17 + --</v>
          </cell>
          <cell r="BA9" t="str">
            <v>4 + 8</v>
          </cell>
          <cell r="BB9" t="str">
            <v>11 + 17</v>
          </cell>
          <cell r="BC9" t="str">
            <v>11 + 14</v>
          </cell>
          <cell r="BD9" t="str">
            <v>15 + 8</v>
          </cell>
          <cell r="BE9" t="str">
            <v>13 + 17</v>
          </cell>
          <cell r="BF9" t="str">
            <v>11 + 11</v>
          </cell>
          <cell r="BG9" t="str">
            <v>13 + 8</v>
          </cell>
          <cell r="BH9" t="str">
            <v>7 + 8</v>
          </cell>
          <cell r="BI9" t="str">
            <v>16 + 8</v>
          </cell>
          <cell r="BJ9" t="str">
            <v>11 + 11</v>
          </cell>
          <cell r="BK9" t="str">
            <v>11 + 5</v>
          </cell>
          <cell r="BL9" t="str">
            <v>11 + 11</v>
          </cell>
          <cell r="BM9" t="str">
            <v>11 + 5</v>
          </cell>
          <cell r="BN9" t="str">
            <v>11 + 5</v>
          </cell>
          <cell r="BO9" t="str">
            <v>11 + 8</v>
          </cell>
          <cell r="BP9" t="str">
            <v>11 + 8</v>
          </cell>
          <cell r="BQ9" t="str">
            <v>11 + 11</v>
          </cell>
          <cell r="BR9" t="str">
            <v>15 + 8</v>
          </cell>
          <cell r="BS9" t="str">
            <v xml:space="preserve">0 + </v>
          </cell>
          <cell r="BT9" t="str">
            <v>15 + 8</v>
          </cell>
          <cell r="BU9" t="str">
            <v>8 + 8</v>
          </cell>
          <cell r="BV9" t="str">
            <v>12 + 20</v>
          </cell>
          <cell r="BW9" t="str">
            <v>11 + 11</v>
          </cell>
          <cell r="BX9" t="str">
            <v>11 + 11</v>
          </cell>
          <cell r="BY9" t="str">
            <v>16 + 8</v>
          </cell>
          <cell r="BZ9" t="str">
            <v>11 + 11</v>
          </cell>
          <cell r="CA9" t="str">
            <v>11 + 17</v>
          </cell>
          <cell r="CB9" t="str">
            <v xml:space="preserve">0 + </v>
          </cell>
          <cell r="CC9" t="str">
            <v xml:space="preserve">0 + </v>
          </cell>
          <cell r="CD9" t="str">
            <v xml:space="preserve">0 + </v>
          </cell>
          <cell r="CE9" t="str">
            <v>11 + 11</v>
          </cell>
          <cell r="CF9" t="str">
            <v>11 + 8</v>
          </cell>
          <cell r="CG9" t="str">
            <v>5 + 5</v>
          </cell>
          <cell r="CH9" t="str">
            <v>5 + 8</v>
          </cell>
          <cell r="CI9" t="str">
            <v xml:space="preserve">0 + </v>
          </cell>
          <cell r="CJ9" t="str">
            <v xml:space="preserve">0 + </v>
          </cell>
          <cell r="CK9" t="str">
            <v>11 + 11</v>
          </cell>
          <cell r="CL9" t="str">
            <v>4 + 8</v>
          </cell>
          <cell r="CM9" t="str">
            <v>11 + 17</v>
          </cell>
          <cell r="CN9" t="str">
            <v>11 + 5</v>
          </cell>
          <cell r="CO9" t="str">
            <v>19 + 11</v>
          </cell>
          <cell r="CP9" t="str">
            <v>15 + 8</v>
          </cell>
          <cell r="CQ9" t="str">
            <v>13 + 17</v>
          </cell>
          <cell r="CR9" t="str">
            <v>4 + 8</v>
          </cell>
          <cell r="CS9" t="str">
            <v>11 + 11</v>
          </cell>
          <cell r="CT9" t="str">
            <v>9 + 8</v>
          </cell>
          <cell r="CU9" t="str">
            <v>16 + 8</v>
          </cell>
          <cell r="CV9" t="str">
            <v>11 + 14</v>
          </cell>
          <cell r="CW9" t="str">
            <v>11 + 5</v>
          </cell>
          <cell r="CX9" t="str">
            <v>11 + 8</v>
          </cell>
          <cell r="CY9" t="str">
            <v>15 + 8</v>
          </cell>
          <cell r="CZ9" t="str">
            <v>11 + 11</v>
          </cell>
          <cell r="DA9" t="str">
            <v>11 + 5</v>
          </cell>
          <cell r="DB9" t="str">
            <v>11 + 8</v>
          </cell>
          <cell r="DC9" t="str">
            <v>15 + 8</v>
          </cell>
          <cell r="DD9" t="str">
            <v>15 + 8</v>
          </cell>
          <cell r="DE9" t="str">
            <v>8 + 8</v>
          </cell>
          <cell r="DF9" t="str">
            <v xml:space="preserve">0 + </v>
          </cell>
          <cell r="DG9" t="str">
            <v>11 + 20</v>
          </cell>
          <cell r="DH9" t="str">
            <v>17 + --</v>
          </cell>
          <cell r="DI9" t="str">
            <v>15 + 8</v>
          </cell>
          <cell r="DJ9" t="str">
            <v>10 + 8</v>
          </cell>
          <cell r="DK9" t="str">
            <v>7 + 5</v>
          </cell>
          <cell r="DL9" t="str">
            <v>10 + 17</v>
          </cell>
          <cell r="DM9" t="str">
            <v xml:space="preserve">0 + </v>
          </cell>
          <cell r="DN9" t="str">
            <v xml:space="preserve">0 + </v>
          </cell>
          <cell r="DO9" t="str">
            <v>11 + 8</v>
          </cell>
        </row>
        <row r="10">
          <cell r="A10" t="str">
            <v>TOT.CV.ANA.1</v>
          </cell>
          <cell r="B10">
            <v>11</v>
          </cell>
          <cell r="C10">
            <v>9</v>
          </cell>
          <cell r="D10">
            <v>11</v>
          </cell>
          <cell r="E10">
            <v>8</v>
          </cell>
          <cell r="F10">
            <v>11</v>
          </cell>
          <cell r="H10">
            <v>6</v>
          </cell>
          <cell r="I10">
            <v>7</v>
          </cell>
          <cell r="J10">
            <v>11</v>
          </cell>
          <cell r="K10">
            <v>9</v>
          </cell>
          <cell r="L10">
            <v>4</v>
          </cell>
          <cell r="M10">
            <v>13</v>
          </cell>
          <cell r="N10">
            <v>15</v>
          </cell>
          <cell r="O10">
            <v>11</v>
          </cell>
          <cell r="P10">
            <v>11</v>
          </cell>
          <cell r="Q10">
            <v>11</v>
          </cell>
          <cell r="S10">
            <v>6</v>
          </cell>
          <cell r="T10">
            <v>10</v>
          </cell>
          <cell r="U10">
            <v>16</v>
          </cell>
          <cell r="V10">
            <v>11</v>
          </cell>
          <cell r="X10">
            <v>11</v>
          </cell>
          <cell r="Y10">
            <v>4</v>
          </cell>
          <cell r="Z10">
            <v>7</v>
          </cell>
          <cell r="AA10">
            <v>15</v>
          </cell>
          <cell r="AB10">
            <v>11</v>
          </cell>
          <cell r="AD10">
            <v>11</v>
          </cell>
          <cell r="AE10">
            <v>16</v>
          </cell>
          <cell r="AF10">
            <v>15</v>
          </cell>
          <cell r="AG10">
            <v>11</v>
          </cell>
          <cell r="AH10">
            <v>5</v>
          </cell>
          <cell r="AI10">
            <v>8</v>
          </cell>
          <cell r="AJ10">
            <v>12</v>
          </cell>
          <cell r="AK10">
            <v>13</v>
          </cell>
          <cell r="AL10">
            <v>11</v>
          </cell>
          <cell r="AN10">
            <v>4</v>
          </cell>
          <cell r="AO10">
            <v>11</v>
          </cell>
          <cell r="AP10">
            <v>9</v>
          </cell>
          <cell r="AQ10">
            <v>13</v>
          </cell>
          <cell r="AS10">
            <v>9</v>
          </cell>
          <cell r="AT10">
            <v>11</v>
          </cell>
          <cell r="AU10">
            <v>11</v>
          </cell>
          <cell r="AW10">
            <v>4</v>
          </cell>
          <cell r="AY10">
            <v>7</v>
          </cell>
          <cell r="AZ10">
            <v>15</v>
          </cell>
          <cell r="BA10">
            <v>4</v>
          </cell>
          <cell r="BB10">
            <v>11</v>
          </cell>
          <cell r="BC10">
            <v>11</v>
          </cell>
          <cell r="BD10">
            <v>15</v>
          </cell>
          <cell r="BE10">
            <v>13</v>
          </cell>
          <cell r="BF10">
            <v>11</v>
          </cell>
          <cell r="BG10">
            <v>13</v>
          </cell>
          <cell r="BH10">
            <v>7</v>
          </cell>
          <cell r="BI10">
            <v>16</v>
          </cell>
          <cell r="BJ10">
            <v>11</v>
          </cell>
          <cell r="BK10">
            <v>11</v>
          </cell>
          <cell r="BL10">
            <v>11</v>
          </cell>
          <cell r="BM10">
            <v>11</v>
          </cell>
          <cell r="BN10">
            <v>11</v>
          </cell>
          <cell r="BO10">
            <v>11</v>
          </cell>
          <cell r="BP10">
            <v>11</v>
          </cell>
          <cell r="BQ10">
            <v>11</v>
          </cell>
          <cell r="BR10">
            <v>15</v>
          </cell>
          <cell r="BT10">
            <v>15</v>
          </cell>
          <cell r="BU10">
            <v>8</v>
          </cell>
          <cell r="BV10">
            <v>12</v>
          </cell>
          <cell r="BW10">
            <v>11</v>
          </cell>
          <cell r="BX10">
            <v>11</v>
          </cell>
          <cell r="BY10">
            <v>16</v>
          </cell>
          <cell r="BZ10">
            <v>11</v>
          </cell>
          <cell r="CA10">
            <v>11</v>
          </cell>
          <cell r="CE10">
            <v>11</v>
          </cell>
          <cell r="CF10">
            <v>11</v>
          </cell>
          <cell r="CG10">
            <v>5</v>
          </cell>
          <cell r="CH10">
            <v>5</v>
          </cell>
          <cell r="CK10">
            <v>11</v>
          </cell>
          <cell r="CL10">
            <v>4</v>
          </cell>
          <cell r="CM10">
            <v>11</v>
          </cell>
          <cell r="CN10">
            <v>11</v>
          </cell>
          <cell r="CO10">
            <v>4</v>
          </cell>
          <cell r="CP10">
            <v>15</v>
          </cell>
          <cell r="CQ10">
            <v>13</v>
          </cell>
          <cell r="CR10">
            <v>4</v>
          </cell>
          <cell r="CS10">
            <v>11</v>
          </cell>
          <cell r="CT10">
            <v>9</v>
          </cell>
          <cell r="CU10">
            <v>16</v>
          </cell>
          <cell r="CV10">
            <v>11</v>
          </cell>
          <cell r="CW10">
            <v>11</v>
          </cell>
          <cell r="CX10">
            <v>11</v>
          </cell>
          <cell r="CY10">
            <v>15</v>
          </cell>
          <cell r="CZ10">
            <v>11</v>
          </cell>
          <cell r="DA10">
            <v>11</v>
          </cell>
          <cell r="DB10">
            <v>11</v>
          </cell>
          <cell r="DC10">
            <v>15</v>
          </cell>
          <cell r="DD10">
            <v>15</v>
          </cell>
          <cell r="DE10">
            <v>8</v>
          </cell>
          <cell r="DG10">
            <v>11</v>
          </cell>
          <cell r="DH10">
            <v>2</v>
          </cell>
          <cell r="DI10">
            <v>15</v>
          </cell>
          <cell r="DJ10">
            <v>10</v>
          </cell>
          <cell r="DK10">
            <v>7</v>
          </cell>
          <cell r="DL10">
            <v>10</v>
          </cell>
          <cell r="DO10">
            <v>11</v>
          </cell>
        </row>
        <row r="11">
          <cell r="A11" t="str">
            <v>DCC</v>
          </cell>
          <cell r="B11">
            <v>2</v>
          </cell>
          <cell r="C11">
            <v>3</v>
          </cell>
          <cell r="D11">
            <v>1</v>
          </cell>
          <cell r="E11">
            <v>1</v>
          </cell>
          <cell r="F11">
            <v>2</v>
          </cell>
          <cell r="H11">
            <v>1</v>
          </cell>
          <cell r="I11">
            <v>3</v>
          </cell>
          <cell r="J11">
            <v>2</v>
          </cell>
          <cell r="K11">
            <v>3</v>
          </cell>
          <cell r="L11">
            <v>0</v>
          </cell>
          <cell r="M11">
            <v>2</v>
          </cell>
          <cell r="N11">
            <v>2</v>
          </cell>
          <cell r="O11">
            <v>2</v>
          </cell>
          <cell r="P11">
            <v>0</v>
          </cell>
          <cell r="Q11">
            <v>1</v>
          </cell>
          <cell r="S11">
            <v>0</v>
          </cell>
          <cell r="T11">
            <v>3</v>
          </cell>
          <cell r="U11">
            <v>1</v>
          </cell>
          <cell r="V11">
            <v>2</v>
          </cell>
          <cell r="X11">
            <v>1</v>
          </cell>
          <cell r="Y11">
            <v>3</v>
          </cell>
          <cell r="Z11">
            <v>0</v>
          </cell>
          <cell r="AA11">
            <v>1</v>
          </cell>
          <cell r="AB11">
            <v>2</v>
          </cell>
          <cell r="AD11">
            <v>1</v>
          </cell>
          <cell r="AE11">
            <v>0</v>
          </cell>
          <cell r="AF11">
            <v>1</v>
          </cell>
          <cell r="AG11">
            <v>3</v>
          </cell>
          <cell r="AH11">
            <v>3</v>
          </cell>
          <cell r="AI11">
            <v>3</v>
          </cell>
          <cell r="AJ11">
            <v>2</v>
          </cell>
          <cell r="AK11">
            <v>1</v>
          </cell>
          <cell r="AL11">
            <v>0</v>
          </cell>
          <cell r="AN11">
            <v>3</v>
          </cell>
          <cell r="AO11">
            <v>1</v>
          </cell>
          <cell r="AP11">
            <v>2</v>
          </cell>
          <cell r="AQ11">
            <v>2</v>
          </cell>
          <cell r="AS11">
            <v>1</v>
          </cell>
          <cell r="AT11">
            <v>3</v>
          </cell>
          <cell r="AU11">
            <v>2</v>
          </cell>
          <cell r="AW11">
            <v>2</v>
          </cell>
          <cell r="AY11">
            <v>3</v>
          </cell>
          <cell r="AZ11">
            <v>0</v>
          </cell>
          <cell r="BA11">
            <v>1</v>
          </cell>
          <cell r="BB11">
            <v>2</v>
          </cell>
          <cell r="BC11">
            <v>1</v>
          </cell>
          <cell r="BD11">
            <v>2</v>
          </cell>
          <cell r="BE11">
            <v>2</v>
          </cell>
          <cell r="BF11">
            <v>1</v>
          </cell>
          <cell r="BG11">
            <v>2</v>
          </cell>
          <cell r="BH11">
            <v>0</v>
          </cell>
          <cell r="BI11">
            <v>1</v>
          </cell>
          <cell r="BJ11">
            <v>2</v>
          </cell>
          <cell r="BK11">
            <v>1</v>
          </cell>
          <cell r="BL11">
            <v>0</v>
          </cell>
          <cell r="BM11">
            <v>0</v>
          </cell>
          <cell r="BN11">
            <v>3</v>
          </cell>
          <cell r="BO11">
            <v>2</v>
          </cell>
          <cell r="BP11">
            <v>1</v>
          </cell>
          <cell r="BQ11">
            <v>1</v>
          </cell>
          <cell r="BR11">
            <v>0</v>
          </cell>
          <cell r="BT11">
            <v>1</v>
          </cell>
          <cell r="BU11">
            <v>1</v>
          </cell>
          <cell r="BV11">
            <v>2</v>
          </cell>
          <cell r="BW11">
            <v>2</v>
          </cell>
          <cell r="BX11">
            <v>0</v>
          </cell>
          <cell r="BY11">
            <v>3</v>
          </cell>
          <cell r="BZ11">
            <v>3</v>
          </cell>
          <cell r="CA11">
            <v>1</v>
          </cell>
          <cell r="CE11">
            <v>1</v>
          </cell>
          <cell r="CF11">
            <v>3</v>
          </cell>
          <cell r="CG11">
            <v>2</v>
          </cell>
          <cell r="CH11">
            <v>1</v>
          </cell>
          <cell r="CK11">
            <v>3</v>
          </cell>
          <cell r="CL11">
            <v>0</v>
          </cell>
          <cell r="CM11">
            <v>2</v>
          </cell>
          <cell r="CN11">
            <v>3</v>
          </cell>
          <cell r="CO11">
            <v>2</v>
          </cell>
          <cell r="CP11">
            <v>2</v>
          </cell>
          <cell r="CQ11">
            <v>2</v>
          </cell>
          <cell r="CR11">
            <v>0</v>
          </cell>
          <cell r="CS11">
            <v>1</v>
          </cell>
          <cell r="CT11">
            <v>0</v>
          </cell>
          <cell r="CU11">
            <v>1</v>
          </cell>
          <cell r="CV11">
            <v>2</v>
          </cell>
          <cell r="CW11">
            <v>1</v>
          </cell>
          <cell r="CX11">
            <v>3</v>
          </cell>
          <cell r="CY11">
            <v>1</v>
          </cell>
          <cell r="CZ11">
            <v>2</v>
          </cell>
          <cell r="DA11">
            <v>1</v>
          </cell>
          <cell r="DB11">
            <v>3</v>
          </cell>
          <cell r="DC11">
            <v>0</v>
          </cell>
          <cell r="DD11">
            <v>1</v>
          </cell>
          <cell r="DE11">
            <v>1</v>
          </cell>
          <cell r="DG11">
            <v>2</v>
          </cell>
          <cell r="DH11" t="str">
            <v>--</v>
          </cell>
          <cell r="DI11">
            <v>1</v>
          </cell>
          <cell r="DJ11">
            <v>3</v>
          </cell>
          <cell r="DK11">
            <v>0</v>
          </cell>
          <cell r="DL11">
            <v>1</v>
          </cell>
          <cell r="DO11">
            <v>3</v>
          </cell>
        </row>
        <row r="12">
          <cell r="A12" t="str">
            <v>SCOL (SD-x)</v>
          </cell>
          <cell r="B12" t="str">
            <v>--</v>
          </cell>
          <cell r="C12">
            <v>1</v>
          </cell>
          <cell r="D12">
            <v>0</v>
          </cell>
          <cell r="E12">
            <v>2</v>
          </cell>
          <cell r="F12">
            <v>0</v>
          </cell>
          <cell r="H12">
            <v>5</v>
          </cell>
          <cell r="I12">
            <v>0</v>
          </cell>
          <cell r="J12">
            <v>0</v>
          </cell>
          <cell r="K12">
            <v>1</v>
          </cell>
          <cell r="L12" t="str">
            <v>--</v>
          </cell>
          <cell r="M12" t="str">
            <v>--</v>
          </cell>
          <cell r="N12">
            <v>4</v>
          </cell>
          <cell r="O12">
            <v>0</v>
          </cell>
          <cell r="P12" t="str">
            <v>--</v>
          </cell>
          <cell r="Q12">
            <v>1</v>
          </cell>
          <cell r="S12">
            <v>11</v>
          </cell>
          <cell r="T12">
            <v>9</v>
          </cell>
          <cell r="U12" t="str">
            <v>--</v>
          </cell>
          <cell r="V12">
            <v>0</v>
          </cell>
          <cell r="X12">
            <v>0</v>
          </cell>
          <cell r="Y12" t="str">
            <v>--</v>
          </cell>
          <cell r="Z12" t="str">
            <v>--</v>
          </cell>
          <cell r="AA12">
            <v>11</v>
          </cell>
          <cell r="AB12">
            <v>0</v>
          </cell>
          <cell r="AD12">
            <v>0</v>
          </cell>
          <cell r="AE12">
            <v>9</v>
          </cell>
          <cell r="AF12">
            <v>10</v>
          </cell>
          <cell r="AG12">
            <v>13</v>
          </cell>
          <cell r="AH12" t="str">
            <v>--</v>
          </cell>
          <cell r="AI12">
            <v>3</v>
          </cell>
          <cell r="AJ12">
            <v>0</v>
          </cell>
          <cell r="AK12">
            <v>1</v>
          </cell>
          <cell r="AL12" t="str">
            <v>--</v>
          </cell>
          <cell r="AN12" t="str">
            <v>--</v>
          </cell>
          <cell r="AO12">
            <v>0</v>
          </cell>
          <cell r="AP12">
            <v>2</v>
          </cell>
          <cell r="AQ12" t="str">
            <v>--</v>
          </cell>
          <cell r="AS12">
            <v>2</v>
          </cell>
          <cell r="AT12">
            <v>1</v>
          </cell>
          <cell r="AU12">
            <v>0</v>
          </cell>
          <cell r="AW12">
            <v>7</v>
          </cell>
          <cell r="AY12">
            <v>0</v>
          </cell>
          <cell r="AZ12">
            <v>0</v>
          </cell>
          <cell r="BA12" t="str">
            <v>--</v>
          </cell>
          <cell r="BB12">
            <v>0</v>
          </cell>
          <cell r="BC12">
            <v>1</v>
          </cell>
          <cell r="BD12">
            <v>14</v>
          </cell>
          <cell r="BE12">
            <v>0</v>
          </cell>
          <cell r="BF12">
            <v>1</v>
          </cell>
          <cell r="BG12" t="str">
            <v>--</v>
          </cell>
          <cell r="BH12">
            <v>0</v>
          </cell>
          <cell r="BI12" t="str">
            <v>--</v>
          </cell>
          <cell r="BJ12">
            <v>0</v>
          </cell>
          <cell r="BK12">
            <v>0</v>
          </cell>
          <cell r="BL12" t="str">
            <v>--</v>
          </cell>
          <cell r="BM12" t="str">
            <v>--</v>
          </cell>
          <cell r="BN12">
            <v>1</v>
          </cell>
          <cell r="BO12">
            <v>0</v>
          </cell>
          <cell r="BP12">
            <v>0</v>
          </cell>
          <cell r="BQ12">
            <v>2</v>
          </cell>
          <cell r="BR12">
            <v>12</v>
          </cell>
          <cell r="BT12">
            <v>11</v>
          </cell>
          <cell r="BU12" t="str">
            <v>--</v>
          </cell>
          <cell r="BV12">
            <v>0</v>
          </cell>
          <cell r="BW12">
            <v>2</v>
          </cell>
          <cell r="BX12" t="str">
            <v>--</v>
          </cell>
          <cell r="BY12">
            <v>0</v>
          </cell>
          <cell r="BZ12" t="str">
            <v>--</v>
          </cell>
          <cell r="CA12">
            <v>0</v>
          </cell>
          <cell r="CE12" t="str">
            <v>--</v>
          </cell>
          <cell r="CF12">
            <v>1</v>
          </cell>
          <cell r="CG12">
            <v>0</v>
          </cell>
          <cell r="CH12">
            <v>5</v>
          </cell>
          <cell r="CK12">
            <v>0</v>
          </cell>
          <cell r="CL12" t="str">
            <v>--</v>
          </cell>
          <cell r="CM12">
            <v>0</v>
          </cell>
          <cell r="CN12">
            <v>1</v>
          </cell>
          <cell r="CO12">
            <v>0</v>
          </cell>
          <cell r="CP12">
            <v>3</v>
          </cell>
          <cell r="CQ12">
            <v>0</v>
          </cell>
          <cell r="CR12" t="str">
            <v>--</v>
          </cell>
          <cell r="CS12">
            <v>1</v>
          </cell>
          <cell r="CT12">
            <v>8</v>
          </cell>
          <cell r="CU12" t="str">
            <v>--</v>
          </cell>
          <cell r="CV12">
            <v>0</v>
          </cell>
          <cell r="CW12">
            <v>0</v>
          </cell>
          <cell r="CX12" t="str">
            <v>--</v>
          </cell>
          <cell r="CY12">
            <v>5</v>
          </cell>
          <cell r="CZ12">
            <v>0</v>
          </cell>
          <cell r="DA12">
            <v>0</v>
          </cell>
          <cell r="DB12">
            <v>6</v>
          </cell>
          <cell r="DC12">
            <v>12</v>
          </cell>
          <cell r="DD12">
            <v>10</v>
          </cell>
          <cell r="DE12" t="str">
            <v>--</v>
          </cell>
          <cell r="DG12">
            <v>0</v>
          </cell>
          <cell r="DH12" t="str">
            <v>--</v>
          </cell>
          <cell r="DI12">
            <v>1</v>
          </cell>
          <cell r="DJ12">
            <v>3</v>
          </cell>
          <cell r="DK12" t="str">
            <v>--</v>
          </cell>
          <cell r="DL12">
            <v>0</v>
          </cell>
          <cell r="DO12">
            <v>4</v>
          </cell>
        </row>
        <row r="13">
          <cell r="A13" t="str">
            <v>SAT1</v>
          </cell>
          <cell r="B13">
            <v>2</v>
          </cell>
          <cell r="C13">
            <v>0</v>
          </cell>
          <cell r="D13">
            <v>1</v>
          </cell>
          <cell r="E13">
            <v>1</v>
          </cell>
          <cell r="F13">
            <v>2</v>
          </cell>
          <cell r="H13">
            <v>1</v>
          </cell>
          <cell r="I13">
            <v>1</v>
          </cell>
          <cell r="J13">
            <v>2</v>
          </cell>
          <cell r="K13">
            <v>0</v>
          </cell>
          <cell r="L13">
            <v>0</v>
          </cell>
          <cell r="M13">
            <v>2</v>
          </cell>
          <cell r="N13">
            <v>2</v>
          </cell>
          <cell r="O13">
            <v>2</v>
          </cell>
          <cell r="P13">
            <v>0</v>
          </cell>
          <cell r="Q13">
            <v>1</v>
          </cell>
          <cell r="S13">
            <v>0</v>
          </cell>
          <cell r="T13">
            <v>2</v>
          </cell>
          <cell r="U13">
            <v>1</v>
          </cell>
          <cell r="V13">
            <v>2</v>
          </cell>
          <cell r="X13">
            <v>1</v>
          </cell>
          <cell r="Y13">
            <v>0</v>
          </cell>
          <cell r="Z13">
            <v>0</v>
          </cell>
          <cell r="AA13">
            <v>1</v>
          </cell>
          <cell r="AB13">
            <v>2</v>
          </cell>
          <cell r="AD13">
            <v>1</v>
          </cell>
          <cell r="AE13">
            <v>0</v>
          </cell>
          <cell r="AF13">
            <v>1</v>
          </cell>
          <cell r="AG13">
            <v>1</v>
          </cell>
          <cell r="AH13">
            <v>0</v>
          </cell>
          <cell r="AI13">
            <v>0</v>
          </cell>
          <cell r="AJ13">
            <v>2</v>
          </cell>
          <cell r="AK13">
            <v>1</v>
          </cell>
          <cell r="AL13">
            <v>1</v>
          </cell>
          <cell r="AN13">
            <v>0</v>
          </cell>
          <cell r="AO13">
            <v>1</v>
          </cell>
          <cell r="AP13">
            <v>2</v>
          </cell>
          <cell r="AQ13">
            <v>2</v>
          </cell>
          <cell r="AS13">
            <v>1</v>
          </cell>
          <cell r="AT13">
            <v>0</v>
          </cell>
          <cell r="AU13">
            <v>2</v>
          </cell>
          <cell r="AW13">
            <v>1</v>
          </cell>
          <cell r="AY13">
            <v>1</v>
          </cell>
          <cell r="AZ13">
            <v>1</v>
          </cell>
          <cell r="BA13">
            <v>0</v>
          </cell>
          <cell r="BB13">
            <v>2</v>
          </cell>
          <cell r="BC13">
            <v>0</v>
          </cell>
          <cell r="BD13">
            <v>2</v>
          </cell>
          <cell r="BE13">
            <v>2</v>
          </cell>
          <cell r="BF13">
            <v>1</v>
          </cell>
          <cell r="BG13">
            <v>2</v>
          </cell>
          <cell r="BH13">
            <v>0</v>
          </cell>
          <cell r="BI13">
            <v>1</v>
          </cell>
          <cell r="BJ13">
            <v>2</v>
          </cell>
          <cell r="BK13">
            <v>1</v>
          </cell>
          <cell r="BL13">
            <v>1</v>
          </cell>
          <cell r="BM13">
            <v>0</v>
          </cell>
          <cell r="BN13">
            <v>0</v>
          </cell>
          <cell r="BO13">
            <v>2</v>
          </cell>
          <cell r="BP13">
            <v>1</v>
          </cell>
          <cell r="BQ13">
            <v>1</v>
          </cell>
          <cell r="BR13">
            <v>0</v>
          </cell>
          <cell r="BT13">
            <v>1</v>
          </cell>
          <cell r="BU13">
            <v>0</v>
          </cell>
          <cell r="BV13">
            <v>2</v>
          </cell>
          <cell r="BW13">
            <v>2</v>
          </cell>
          <cell r="BX13">
            <v>1</v>
          </cell>
          <cell r="BY13">
            <v>2</v>
          </cell>
          <cell r="BZ13">
            <v>0</v>
          </cell>
          <cell r="CA13">
            <v>1</v>
          </cell>
          <cell r="CE13">
            <v>1</v>
          </cell>
          <cell r="CF13">
            <v>0</v>
          </cell>
          <cell r="CG13">
            <v>2</v>
          </cell>
          <cell r="CH13">
            <v>1</v>
          </cell>
          <cell r="CK13">
            <v>2</v>
          </cell>
          <cell r="CL13">
            <v>0</v>
          </cell>
          <cell r="CM13">
            <v>2</v>
          </cell>
          <cell r="CN13">
            <v>0</v>
          </cell>
          <cell r="CO13">
            <v>0</v>
          </cell>
          <cell r="CP13">
            <v>2</v>
          </cell>
          <cell r="CQ13">
            <v>2</v>
          </cell>
          <cell r="CR13">
            <v>0</v>
          </cell>
          <cell r="CS13">
            <v>1</v>
          </cell>
          <cell r="CT13">
            <v>0</v>
          </cell>
          <cell r="CU13">
            <v>1</v>
          </cell>
          <cell r="CV13">
            <v>2</v>
          </cell>
          <cell r="CW13">
            <v>1</v>
          </cell>
          <cell r="CX13">
            <v>0</v>
          </cell>
          <cell r="CY13">
            <v>1</v>
          </cell>
          <cell r="CZ13">
            <v>2</v>
          </cell>
          <cell r="DA13">
            <v>1</v>
          </cell>
          <cell r="DB13">
            <v>1</v>
          </cell>
          <cell r="DC13">
            <v>0</v>
          </cell>
          <cell r="DD13">
            <v>1</v>
          </cell>
          <cell r="DE13">
            <v>0</v>
          </cell>
          <cell r="DG13">
            <v>2</v>
          </cell>
          <cell r="DH13" t="str">
            <v>--</v>
          </cell>
          <cell r="DI13">
            <v>1</v>
          </cell>
          <cell r="DJ13">
            <v>2</v>
          </cell>
          <cell r="DK13">
            <v>0</v>
          </cell>
          <cell r="DL13">
            <v>1</v>
          </cell>
          <cell r="DO13">
            <v>1</v>
          </cell>
        </row>
        <row r="14">
          <cell r="A14" t="str">
            <v>SAT2</v>
          </cell>
          <cell r="B14" t="str">
            <v>--</v>
          </cell>
          <cell r="C14" t="str">
            <v>--</v>
          </cell>
          <cell r="D14" t="str">
            <v>--</v>
          </cell>
          <cell r="E14" t="str">
            <v>--</v>
          </cell>
          <cell r="F14" t="str">
            <v>--</v>
          </cell>
          <cell r="H14" t="str">
            <v>--</v>
          </cell>
          <cell r="I14" t="str">
            <v>--</v>
          </cell>
          <cell r="J14" t="str">
            <v>--</v>
          </cell>
          <cell r="K14" t="str">
            <v>--</v>
          </cell>
          <cell r="L14" t="str">
            <v>--</v>
          </cell>
          <cell r="M14" t="str">
            <v>--</v>
          </cell>
          <cell r="N14" t="str">
            <v>--</v>
          </cell>
          <cell r="O14" t="str">
            <v>--</v>
          </cell>
          <cell r="P14" t="str">
            <v>--</v>
          </cell>
          <cell r="Q14" t="str">
            <v>--</v>
          </cell>
          <cell r="S14" t="str">
            <v>--</v>
          </cell>
          <cell r="T14" t="str">
            <v>--</v>
          </cell>
          <cell r="U14" t="str">
            <v>--</v>
          </cell>
          <cell r="V14" t="str">
            <v>--</v>
          </cell>
          <cell r="X14" t="str">
            <v>--</v>
          </cell>
          <cell r="Y14" t="str">
            <v>--</v>
          </cell>
          <cell r="Z14" t="str">
            <v>--</v>
          </cell>
          <cell r="AA14" t="str">
            <v>--</v>
          </cell>
          <cell r="AB14" t="str">
            <v>--</v>
          </cell>
          <cell r="AD14" t="str">
            <v>--</v>
          </cell>
          <cell r="AE14" t="str">
            <v>--</v>
          </cell>
          <cell r="AF14" t="str">
            <v>--</v>
          </cell>
          <cell r="AG14" t="str">
            <v>--</v>
          </cell>
          <cell r="AH14" t="str">
            <v>--</v>
          </cell>
          <cell r="AI14" t="str">
            <v>--</v>
          </cell>
          <cell r="AJ14" t="str">
            <v>--</v>
          </cell>
          <cell r="AK14" t="str">
            <v>--</v>
          </cell>
          <cell r="AL14" t="str">
            <v>--</v>
          </cell>
          <cell r="AN14" t="str">
            <v>--</v>
          </cell>
          <cell r="AO14" t="str">
            <v>--</v>
          </cell>
          <cell r="AP14" t="str">
            <v>--</v>
          </cell>
          <cell r="AQ14" t="str">
            <v>--</v>
          </cell>
          <cell r="AS14" t="str">
            <v>--</v>
          </cell>
          <cell r="AT14" t="str">
            <v>--</v>
          </cell>
          <cell r="AU14" t="str">
            <v>--</v>
          </cell>
          <cell r="AW14" t="str">
            <v>--</v>
          </cell>
          <cell r="AY14" t="str">
            <v>--</v>
          </cell>
          <cell r="AZ14">
            <v>1</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t="str">
            <v>--</v>
          </cell>
          <cell r="BN14" t="str">
            <v>--</v>
          </cell>
          <cell r="BO14" t="str">
            <v>--</v>
          </cell>
          <cell r="BP14" t="str">
            <v>--</v>
          </cell>
          <cell r="BQ14" t="str">
            <v>--</v>
          </cell>
          <cell r="BR14" t="str">
            <v>--</v>
          </cell>
          <cell r="BT14" t="str">
            <v>--</v>
          </cell>
          <cell r="BU14" t="str">
            <v>--</v>
          </cell>
          <cell r="BV14" t="str">
            <v>--</v>
          </cell>
          <cell r="BW14" t="str">
            <v>--</v>
          </cell>
          <cell r="BX14" t="str">
            <v>--</v>
          </cell>
          <cell r="BY14" t="str">
            <v>--</v>
          </cell>
          <cell r="BZ14" t="str">
            <v>--</v>
          </cell>
          <cell r="CA14" t="str">
            <v>--</v>
          </cell>
          <cell r="CE14" t="str">
            <v>--</v>
          </cell>
          <cell r="CF14" t="str">
            <v>--</v>
          </cell>
          <cell r="CG14" t="str">
            <v>--</v>
          </cell>
          <cell r="CH14" t="str">
            <v>--</v>
          </cell>
          <cell r="CK14" t="str">
            <v>--</v>
          </cell>
          <cell r="CL14" t="str">
            <v>--</v>
          </cell>
          <cell r="CM14" t="str">
            <v>--</v>
          </cell>
          <cell r="CN14" t="str">
            <v>--</v>
          </cell>
          <cell r="CO14">
            <v>2</v>
          </cell>
          <cell r="CP14" t="str">
            <v>--</v>
          </cell>
          <cell r="CQ14" t="str">
            <v>--</v>
          </cell>
          <cell r="CR14" t="str">
            <v>--</v>
          </cell>
          <cell r="CS14" t="str">
            <v>--</v>
          </cell>
          <cell r="CT14" t="str">
            <v>--</v>
          </cell>
          <cell r="CU14" t="str">
            <v>--</v>
          </cell>
          <cell r="CV14" t="str">
            <v>--</v>
          </cell>
          <cell r="CW14" t="str">
            <v>--</v>
          </cell>
          <cell r="CX14" t="str">
            <v>--</v>
          </cell>
          <cell r="CY14" t="str">
            <v>--</v>
          </cell>
          <cell r="CZ14" t="str">
            <v>--</v>
          </cell>
          <cell r="DA14" t="str">
            <v>--</v>
          </cell>
          <cell r="DB14" t="str">
            <v>--</v>
          </cell>
          <cell r="DC14" t="str">
            <v>--</v>
          </cell>
          <cell r="DD14" t="str">
            <v>--</v>
          </cell>
          <cell r="DE14" t="str">
            <v>--</v>
          </cell>
          <cell r="DG14" t="str">
            <v>--</v>
          </cell>
          <cell r="DH14">
            <v>1</v>
          </cell>
          <cell r="DI14" t="str">
            <v>--</v>
          </cell>
          <cell r="DJ14" t="str">
            <v>--</v>
          </cell>
          <cell r="DK14" t="str">
            <v>--</v>
          </cell>
          <cell r="DL14" t="str">
            <v>--</v>
          </cell>
          <cell r="DO14" t="str">
            <v>--</v>
          </cell>
        </row>
        <row r="15">
          <cell r="A15" t="str">
            <v>OUTRO GR. CV</v>
          </cell>
          <cell r="B15" t="str">
            <v>--</v>
          </cell>
          <cell r="C15" t="str">
            <v>--</v>
          </cell>
          <cell r="D15" t="str">
            <v>--</v>
          </cell>
          <cell r="E15" t="str">
            <v>--</v>
          </cell>
          <cell r="F15" t="str">
            <v>--</v>
          </cell>
          <cell r="H15" t="str">
            <v>--</v>
          </cell>
          <cell r="I15" t="str">
            <v>--</v>
          </cell>
          <cell r="J15" t="str">
            <v>--</v>
          </cell>
          <cell r="K15" t="str">
            <v>--</v>
          </cell>
          <cell r="L15" t="str">
            <v>--</v>
          </cell>
          <cell r="M15" t="str">
            <v>--</v>
          </cell>
          <cell r="N15" t="str">
            <v>--</v>
          </cell>
          <cell r="O15" t="str">
            <v>--</v>
          </cell>
          <cell r="P15" t="str">
            <v>--</v>
          </cell>
          <cell r="Q15" t="str">
            <v>--</v>
          </cell>
          <cell r="S15" t="str">
            <v>--</v>
          </cell>
          <cell r="T15" t="str">
            <v>--</v>
          </cell>
          <cell r="U15" t="str">
            <v>--</v>
          </cell>
          <cell r="V15" t="str">
            <v>--</v>
          </cell>
          <cell r="X15" t="str">
            <v>--</v>
          </cell>
          <cell r="Y15" t="str">
            <v>--</v>
          </cell>
          <cell r="Z15" t="str">
            <v>--</v>
          </cell>
          <cell r="AA15" t="str">
            <v>--</v>
          </cell>
          <cell r="AB15" t="str">
            <v>--</v>
          </cell>
          <cell r="AD15" t="str">
            <v>--</v>
          </cell>
          <cell r="AE15" t="str">
            <v>--</v>
          </cell>
          <cell r="AF15" t="str">
            <v>--</v>
          </cell>
          <cell r="AG15" t="str">
            <v>--</v>
          </cell>
          <cell r="AH15" t="str">
            <v>--</v>
          </cell>
          <cell r="AI15" t="str">
            <v>--</v>
          </cell>
          <cell r="AJ15" t="str">
            <v>--</v>
          </cell>
          <cell r="AK15" t="str">
            <v>--</v>
          </cell>
          <cell r="AL15" t="str">
            <v>--</v>
          </cell>
          <cell r="AN15" t="str">
            <v>--</v>
          </cell>
          <cell r="AO15" t="str">
            <v>--</v>
          </cell>
          <cell r="AP15" t="str">
            <v>--</v>
          </cell>
          <cell r="AQ15" t="str">
            <v>--</v>
          </cell>
          <cell r="AS15" t="str">
            <v>--</v>
          </cell>
          <cell r="AT15" t="str">
            <v>--</v>
          </cell>
          <cell r="AU15" t="str">
            <v>--</v>
          </cell>
          <cell r="AW15" t="str">
            <v>--</v>
          </cell>
          <cell r="AY15" t="str">
            <v>--</v>
          </cell>
          <cell r="AZ15" t="str">
            <v>F3</v>
          </cell>
          <cell r="BA15" t="str">
            <v>--</v>
          </cell>
          <cell r="BB15" t="str">
            <v>--</v>
          </cell>
          <cell r="BC15" t="str">
            <v>--</v>
          </cell>
          <cell r="BD15" t="str">
            <v>--</v>
          </cell>
          <cell r="BE15" t="str">
            <v>--</v>
          </cell>
          <cell r="BF15" t="str">
            <v>--</v>
          </cell>
          <cell r="BG15" t="str">
            <v>--</v>
          </cell>
          <cell r="BH15" t="str">
            <v>--</v>
          </cell>
          <cell r="BI15" t="str">
            <v>--</v>
          </cell>
          <cell r="BJ15" t="str">
            <v>--</v>
          </cell>
          <cell r="BK15" t="str">
            <v>--</v>
          </cell>
          <cell r="BL15" t="str">
            <v>--</v>
          </cell>
          <cell r="BM15" t="str">
            <v>--</v>
          </cell>
          <cell r="BN15" t="str">
            <v>--</v>
          </cell>
          <cell r="BO15" t="str">
            <v>--</v>
          </cell>
          <cell r="BP15" t="str">
            <v>--</v>
          </cell>
          <cell r="BQ15" t="str">
            <v>--</v>
          </cell>
          <cell r="BR15" t="str">
            <v>--</v>
          </cell>
          <cell r="BT15" t="str">
            <v>--</v>
          </cell>
          <cell r="BU15" t="str">
            <v>--</v>
          </cell>
          <cell r="BV15" t="str">
            <v>--</v>
          </cell>
          <cell r="BW15" t="str">
            <v>--</v>
          </cell>
          <cell r="BX15" t="str">
            <v>--</v>
          </cell>
          <cell r="BY15" t="str">
            <v>--</v>
          </cell>
          <cell r="BZ15" t="str">
            <v>--</v>
          </cell>
          <cell r="CA15" t="str">
            <v>--</v>
          </cell>
          <cell r="CE15" t="str">
            <v>--</v>
          </cell>
          <cell r="CF15" t="str">
            <v>--</v>
          </cell>
          <cell r="CG15" t="str">
            <v>--</v>
          </cell>
          <cell r="CH15" t="str">
            <v>--</v>
          </cell>
          <cell r="CK15" t="str">
            <v>--</v>
          </cell>
          <cell r="CL15" t="str">
            <v>--</v>
          </cell>
          <cell r="CM15" t="str">
            <v>--</v>
          </cell>
          <cell r="CN15" t="str">
            <v>--</v>
          </cell>
          <cell r="CO15" t="str">
            <v>F1</v>
          </cell>
          <cell r="CP15" t="str">
            <v>--</v>
          </cell>
          <cell r="CQ15" t="str">
            <v>--</v>
          </cell>
          <cell r="CR15" t="str">
            <v>--</v>
          </cell>
          <cell r="CS15" t="str">
            <v>--</v>
          </cell>
          <cell r="CT15" t="str">
            <v>--</v>
          </cell>
          <cell r="CU15" t="str">
            <v>--</v>
          </cell>
          <cell r="CV15" t="str">
            <v>--</v>
          </cell>
          <cell r="CW15" t="str">
            <v>--</v>
          </cell>
          <cell r="CX15" t="str">
            <v>--</v>
          </cell>
          <cell r="CY15" t="str">
            <v>--</v>
          </cell>
          <cell r="CZ15" t="str">
            <v>--</v>
          </cell>
          <cell r="DA15" t="str">
            <v>--</v>
          </cell>
          <cell r="DB15" t="str">
            <v>--</v>
          </cell>
          <cell r="DC15" t="str">
            <v>--</v>
          </cell>
          <cell r="DD15" t="str">
            <v>--</v>
          </cell>
          <cell r="DE15" t="str">
            <v>--</v>
          </cell>
          <cell r="DG15" t="str">
            <v>--</v>
          </cell>
          <cell r="DH15" t="str">
            <v>B2</v>
          </cell>
          <cell r="DI15" t="str">
            <v>--</v>
          </cell>
          <cell r="DJ15" t="str">
            <v>--</v>
          </cell>
          <cell r="DK15" t="str">
            <v>--</v>
          </cell>
          <cell r="DL15" t="str">
            <v>--</v>
          </cell>
          <cell r="DO15" t="str">
            <v>--</v>
          </cell>
        </row>
        <row r="16">
          <cell r="A16" t="str">
            <v>TOT.CV.ANA.2</v>
          </cell>
          <cell r="B16" t="str">
            <v>--</v>
          </cell>
          <cell r="C16" t="str">
            <v>--</v>
          </cell>
          <cell r="D16" t="str">
            <v>--</v>
          </cell>
          <cell r="E16" t="str">
            <v>--</v>
          </cell>
          <cell r="F16" t="str">
            <v>--</v>
          </cell>
          <cell r="H16" t="str">
            <v>--</v>
          </cell>
          <cell r="I16" t="str">
            <v>--</v>
          </cell>
          <cell r="J16" t="str">
            <v>--</v>
          </cell>
          <cell r="K16" t="str">
            <v>--</v>
          </cell>
          <cell r="L16" t="str">
            <v>--</v>
          </cell>
          <cell r="M16" t="str">
            <v>--</v>
          </cell>
          <cell r="N16" t="str">
            <v>--</v>
          </cell>
          <cell r="O16" t="str">
            <v>--</v>
          </cell>
          <cell r="P16" t="str">
            <v>--</v>
          </cell>
          <cell r="Q16" t="str">
            <v>--</v>
          </cell>
          <cell r="S16" t="str">
            <v>--</v>
          </cell>
          <cell r="T16" t="str">
            <v>--</v>
          </cell>
          <cell r="U16" t="str">
            <v>--</v>
          </cell>
          <cell r="V16" t="str">
            <v>--</v>
          </cell>
          <cell r="X16" t="str">
            <v>--</v>
          </cell>
          <cell r="Y16" t="str">
            <v>--</v>
          </cell>
          <cell r="Z16" t="str">
            <v>--</v>
          </cell>
          <cell r="AA16" t="str">
            <v>--</v>
          </cell>
          <cell r="AB16" t="str">
            <v>--</v>
          </cell>
          <cell r="AD16" t="str">
            <v>--</v>
          </cell>
          <cell r="AE16" t="str">
            <v>--</v>
          </cell>
          <cell r="AF16" t="str">
            <v>--</v>
          </cell>
          <cell r="AG16" t="str">
            <v>--</v>
          </cell>
          <cell r="AH16" t="str">
            <v>--</v>
          </cell>
          <cell r="AI16" t="str">
            <v>--</v>
          </cell>
          <cell r="AJ16" t="str">
            <v>--</v>
          </cell>
          <cell r="AK16" t="str">
            <v>--</v>
          </cell>
          <cell r="AL16" t="str">
            <v>--</v>
          </cell>
          <cell r="AN16" t="str">
            <v>--</v>
          </cell>
          <cell r="AO16" t="str">
            <v>--</v>
          </cell>
          <cell r="AP16" t="str">
            <v>--</v>
          </cell>
          <cell r="AQ16" t="str">
            <v>--</v>
          </cell>
          <cell r="AS16" t="str">
            <v>--</v>
          </cell>
          <cell r="AT16" t="str">
            <v>--</v>
          </cell>
          <cell r="AU16" t="str">
            <v>--</v>
          </cell>
          <cell r="AW16" t="str">
            <v>--</v>
          </cell>
          <cell r="AY16" t="str">
            <v>--</v>
          </cell>
          <cell r="AZ16">
            <v>2</v>
          </cell>
          <cell r="BA16" t="str">
            <v>--</v>
          </cell>
          <cell r="BB16" t="str">
            <v>--</v>
          </cell>
          <cell r="BC16" t="str">
            <v>--</v>
          </cell>
          <cell r="BD16" t="str">
            <v>--</v>
          </cell>
          <cell r="BE16" t="str">
            <v>--</v>
          </cell>
          <cell r="BF16" t="str">
            <v>--</v>
          </cell>
          <cell r="BG16" t="str">
            <v>--</v>
          </cell>
          <cell r="BH16" t="str">
            <v>--</v>
          </cell>
          <cell r="BI16" t="str">
            <v>--</v>
          </cell>
          <cell r="BJ16" t="str">
            <v>--</v>
          </cell>
          <cell r="BK16" t="str">
            <v>--</v>
          </cell>
          <cell r="BL16" t="str">
            <v>--</v>
          </cell>
          <cell r="BM16" t="str">
            <v>--</v>
          </cell>
          <cell r="BN16" t="str">
            <v>--</v>
          </cell>
          <cell r="BO16" t="str">
            <v>--</v>
          </cell>
          <cell r="BP16" t="str">
            <v>--</v>
          </cell>
          <cell r="BQ16" t="str">
            <v>--</v>
          </cell>
          <cell r="BR16" t="str">
            <v>--</v>
          </cell>
          <cell r="BT16" t="str">
            <v>--</v>
          </cell>
          <cell r="BU16" t="str">
            <v>--</v>
          </cell>
          <cell r="BV16" t="str">
            <v>--</v>
          </cell>
          <cell r="BW16" t="str">
            <v>--</v>
          </cell>
          <cell r="BX16" t="str">
            <v>--</v>
          </cell>
          <cell r="BY16" t="str">
            <v>--</v>
          </cell>
          <cell r="BZ16" t="str">
            <v>--</v>
          </cell>
          <cell r="CA16" t="str">
            <v>--</v>
          </cell>
          <cell r="CE16" t="str">
            <v>--</v>
          </cell>
          <cell r="CF16" t="str">
            <v>--</v>
          </cell>
          <cell r="CG16" t="str">
            <v>--</v>
          </cell>
          <cell r="CH16" t="str">
            <v>--</v>
          </cell>
          <cell r="CK16" t="str">
            <v>--</v>
          </cell>
          <cell r="CL16" t="str">
            <v>--</v>
          </cell>
          <cell r="CM16" t="str">
            <v>--</v>
          </cell>
          <cell r="CN16" t="str">
            <v>--</v>
          </cell>
          <cell r="CO16">
            <v>15</v>
          </cell>
          <cell r="CP16" t="str">
            <v>--</v>
          </cell>
          <cell r="CQ16" t="str">
            <v>--</v>
          </cell>
          <cell r="CR16" t="str">
            <v>--</v>
          </cell>
          <cell r="CS16" t="str">
            <v>--</v>
          </cell>
          <cell r="CT16" t="str">
            <v>--</v>
          </cell>
          <cell r="CU16" t="str">
            <v>--</v>
          </cell>
          <cell r="CV16" t="str">
            <v>--</v>
          </cell>
          <cell r="CW16" t="str">
            <v>--</v>
          </cell>
          <cell r="CX16" t="str">
            <v>--</v>
          </cell>
          <cell r="CY16" t="str">
            <v>--</v>
          </cell>
          <cell r="CZ16" t="str">
            <v>--</v>
          </cell>
          <cell r="DA16" t="str">
            <v>--</v>
          </cell>
          <cell r="DB16" t="str">
            <v>--</v>
          </cell>
          <cell r="DC16" t="str">
            <v>--</v>
          </cell>
          <cell r="DD16" t="str">
            <v>--</v>
          </cell>
          <cell r="DE16" t="str">
            <v>--</v>
          </cell>
          <cell r="DG16" t="str">
            <v>--</v>
          </cell>
          <cell r="DH16">
            <v>15</v>
          </cell>
          <cell r="DI16" t="str">
            <v>--</v>
          </cell>
          <cell r="DJ16" t="str">
            <v>--</v>
          </cell>
          <cell r="DK16" t="str">
            <v>--</v>
          </cell>
          <cell r="DL16" t="str">
            <v>--</v>
          </cell>
          <cell r="DO16" t="str">
            <v>--</v>
          </cell>
        </row>
        <row r="18">
          <cell r="A18" t="str">
            <v>TOT.ANA</v>
          </cell>
          <cell r="B18">
            <v>11</v>
          </cell>
          <cell r="C18">
            <v>9</v>
          </cell>
          <cell r="D18">
            <v>11</v>
          </cell>
          <cell r="E18">
            <v>8</v>
          </cell>
          <cell r="F18">
            <v>11</v>
          </cell>
          <cell r="G18">
            <v>0</v>
          </cell>
          <cell r="H18">
            <v>6</v>
          </cell>
          <cell r="I18">
            <v>7</v>
          </cell>
          <cell r="J18">
            <v>11</v>
          </cell>
          <cell r="K18">
            <v>9</v>
          </cell>
          <cell r="L18">
            <v>4</v>
          </cell>
          <cell r="M18">
            <v>13</v>
          </cell>
          <cell r="N18">
            <v>15</v>
          </cell>
          <cell r="O18">
            <v>11</v>
          </cell>
          <cell r="P18">
            <v>11</v>
          </cell>
          <cell r="Q18">
            <v>11</v>
          </cell>
          <cell r="R18">
            <v>0</v>
          </cell>
          <cell r="S18">
            <v>6</v>
          </cell>
          <cell r="T18">
            <v>10</v>
          </cell>
          <cell r="U18">
            <v>16</v>
          </cell>
          <cell r="V18">
            <v>11</v>
          </cell>
          <cell r="W18">
            <v>0</v>
          </cell>
          <cell r="X18">
            <v>11</v>
          </cell>
          <cell r="Y18">
            <v>4</v>
          </cell>
          <cell r="Z18">
            <v>7</v>
          </cell>
          <cell r="AA18">
            <v>15</v>
          </cell>
          <cell r="AB18">
            <v>11</v>
          </cell>
          <cell r="AC18">
            <v>0</v>
          </cell>
          <cell r="AD18">
            <v>11</v>
          </cell>
          <cell r="AE18">
            <v>16</v>
          </cell>
          <cell r="AF18">
            <v>15</v>
          </cell>
          <cell r="AG18">
            <v>11</v>
          </cell>
          <cell r="AH18">
            <v>5</v>
          </cell>
          <cell r="AI18">
            <v>8</v>
          </cell>
          <cell r="AJ18">
            <v>12</v>
          </cell>
          <cell r="AK18">
            <v>13</v>
          </cell>
          <cell r="AL18">
            <v>11</v>
          </cell>
          <cell r="AM18">
            <v>0</v>
          </cell>
          <cell r="AN18">
            <v>4</v>
          </cell>
          <cell r="AO18">
            <v>11</v>
          </cell>
          <cell r="AP18">
            <v>9</v>
          </cell>
          <cell r="AQ18">
            <v>13</v>
          </cell>
          <cell r="AR18">
            <v>0</v>
          </cell>
          <cell r="AS18">
            <v>9</v>
          </cell>
          <cell r="AT18">
            <v>11</v>
          </cell>
          <cell r="AU18">
            <v>11</v>
          </cell>
          <cell r="AV18">
            <v>0</v>
          </cell>
          <cell r="AW18">
            <v>4</v>
          </cell>
          <cell r="AX18">
            <v>0</v>
          </cell>
          <cell r="AY18">
            <v>7</v>
          </cell>
          <cell r="AZ18">
            <v>17</v>
          </cell>
          <cell r="BA18">
            <v>4</v>
          </cell>
          <cell r="BB18">
            <v>11</v>
          </cell>
          <cell r="BC18">
            <v>11</v>
          </cell>
          <cell r="BD18">
            <v>15</v>
          </cell>
          <cell r="BE18">
            <v>13</v>
          </cell>
          <cell r="BF18">
            <v>11</v>
          </cell>
          <cell r="BG18">
            <v>13</v>
          </cell>
          <cell r="BH18">
            <v>7</v>
          </cell>
          <cell r="BI18">
            <v>16</v>
          </cell>
          <cell r="BJ18">
            <v>11</v>
          </cell>
          <cell r="BK18">
            <v>11</v>
          </cell>
          <cell r="BL18">
            <v>11</v>
          </cell>
          <cell r="BM18">
            <v>11</v>
          </cell>
          <cell r="BN18">
            <v>11</v>
          </cell>
          <cell r="BO18">
            <v>11</v>
          </cell>
          <cell r="BP18">
            <v>11</v>
          </cell>
          <cell r="BQ18">
            <v>11</v>
          </cell>
          <cell r="BR18">
            <v>15</v>
          </cell>
          <cell r="BS18">
            <v>0</v>
          </cell>
          <cell r="BT18">
            <v>15</v>
          </cell>
          <cell r="BU18">
            <v>8</v>
          </cell>
          <cell r="BV18">
            <v>12</v>
          </cell>
          <cell r="BW18">
            <v>11</v>
          </cell>
          <cell r="BX18">
            <v>11</v>
          </cell>
          <cell r="BY18">
            <v>16</v>
          </cell>
          <cell r="BZ18">
            <v>11</v>
          </cell>
          <cell r="CA18">
            <v>11</v>
          </cell>
          <cell r="CB18">
            <v>0</v>
          </cell>
          <cell r="CC18">
            <v>0</v>
          </cell>
          <cell r="CD18">
            <v>0</v>
          </cell>
          <cell r="CE18">
            <v>11</v>
          </cell>
          <cell r="CF18">
            <v>11</v>
          </cell>
          <cell r="CG18">
            <v>5</v>
          </cell>
          <cell r="CH18">
            <v>5</v>
          </cell>
          <cell r="CI18">
            <v>0</v>
          </cell>
          <cell r="CJ18">
            <v>0</v>
          </cell>
          <cell r="CK18">
            <v>11</v>
          </cell>
          <cell r="CL18">
            <v>4</v>
          </cell>
          <cell r="CM18">
            <v>11</v>
          </cell>
          <cell r="CN18">
            <v>11</v>
          </cell>
          <cell r="CO18">
            <v>19</v>
          </cell>
          <cell r="CP18">
            <v>15</v>
          </cell>
          <cell r="CQ18">
            <v>13</v>
          </cell>
          <cell r="CR18">
            <v>4</v>
          </cell>
          <cell r="CS18">
            <v>11</v>
          </cell>
          <cell r="CT18">
            <v>9</v>
          </cell>
          <cell r="CU18">
            <v>16</v>
          </cell>
          <cell r="CV18">
            <v>11</v>
          </cell>
          <cell r="CW18">
            <v>11</v>
          </cell>
          <cell r="CX18">
            <v>11</v>
          </cell>
          <cell r="CY18">
            <v>15</v>
          </cell>
          <cell r="CZ18">
            <v>11</v>
          </cell>
          <cell r="DA18">
            <v>11</v>
          </cell>
          <cell r="DB18">
            <v>11</v>
          </cell>
          <cell r="DC18">
            <v>15</v>
          </cell>
          <cell r="DD18">
            <v>15</v>
          </cell>
          <cell r="DE18">
            <v>8</v>
          </cell>
          <cell r="DF18">
            <v>0</v>
          </cell>
          <cell r="DG18">
            <v>11</v>
          </cell>
          <cell r="DH18">
            <v>17</v>
          </cell>
          <cell r="DI18">
            <v>15</v>
          </cell>
          <cell r="DJ18">
            <v>10</v>
          </cell>
          <cell r="DK18">
            <v>7</v>
          </cell>
          <cell r="DL18">
            <v>10</v>
          </cell>
          <cell r="DM18">
            <v>0</v>
          </cell>
          <cell r="DN18">
            <v>0</v>
          </cell>
          <cell r="DO18">
            <v>11</v>
          </cell>
        </row>
        <row r="19">
          <cell r="A19" t="str">
            <v>Hardware A + D</v>
          </cell>
          <cell r="B19">
            <v>16</v>
          </cell>
          <cell r="C19">
            <v>12</v>
          </cell>
          <cell r="D19">
            <v>12</v>
          </cell>
          <cell r="E19">
            <v>16</v>
          </cell>
          <cell r="F19">
            <v>16</v>
          </cell>
          <cell r="G19">
            <v>0.33333333333333331</v>
          </cell>
          <cell r="H19">
            <v>10</v>
          </cell>
          <cell r="I19">
            <v>11</v>
          </cell>
          <cell r="J19">
            <v>18</v>
          </cell>
          <cell r="K19">
            <v>12</v>
          </cell>
          <cell r="L19">
            <v>8</v>
          </cell>
          <cell r="M19">
            <v>17</v>
          </cell>
          <cell r="N19">
            <v>19</v>
          </cell>
          <cell r="O19">
            <v>16</v>
          </cell>
          <cell r="P19">
            <v>16</v>
          </cell>
          <cell r="Q19">
            <v>15</v>
          </cell>
          <cell r="R19">
            <v>0</v>
          </cell>
          <cell r="S19">
            <v>10</v>
          </cell>
          <cell r="T19">
            <v>14</v>
          </cell>
          <cell r="U19">
            <v>20</v>
          </cell>
          <cell r="V19">
            <v>17</v>
          </cell>
          <cell r="W19">
            <v>0.33333333333333331</v>
          </cell>
          <cell r="X19">
            <v>16</v>
          </cell>
          <cell r="Y19">
            <v>7</v>
          </cell>
          <cell r="Z19">
            <v>8</v>
          </cell>
          <cell r="AA19">
            <v>19</v>
          </cell>
          <cell r="AB19">
            <v>15</v>
          </cell>
          <cell r="AC19">
            <v>0.33333333333333331</v>
          </cell>
          <cell r="AD19">
            <v>16</v>
          </cell>
          <cell r="AE19">
            <v>20</v>
          </cell>
          <cell r="AF19">
            <v>19</v>
          </cell>
          <cell r="AG19">
            <v>15</v>
          </cell>
          <cell r="AH19">
            <v>7</v>
          </cell>
          <cell r="AI19">
            <v>16</v>
          </cell>
          <cell r="AJ19">
            <v>20</v>
          </cell>
          <cell r="AK19">
            <v>14</v>
          </cell>
          <cell r="AL19">
            <v>15</v>
          </cell>
          <cell r="AM19">
            <v>0.33333333333333331</v>
          </cell>
          <cell r="AN19">
            <v>7</v>
          </cell>
          <cell r="AO19">
            <v>16</v>
          </cell>
          <cell r="AP19">
            <v>16</v>
          </cell>
          <cell r="AQ19">
            <v>17</v>
          </cell>
          <cell r="AR19">
            <v>0.33333333333333331</v>
          </cell>
          <cell r="AS19">
            <v>16</v>
          </cell>
          <cell r="AT19">
            <v>16</v>
          </cell>
          <cell r="AU19">
            <v>15</v>
          </cell>
          <cell r="AV19">
            <v>0.33333333333333331</v>
          </cell>
          <cell r="AW19">
            <v>8</v>
          </cell>
          <cell r="AX19">
            <v>0.33333333333333331</v>
          </cell>
          <cell r="AY19">
            <v>10</v>
          </cell>
          <cell r="AZ19">
            <v>18</v>
          </cell>
          <cell r="BA19">
            <v>8</v>
          </cell>
          <cell r="BB19">
            <v>18</v>
          </cell>
          <cell r="BC19">
            <v>17</v>
          </cell>
          <cell r="BD19">
            <v>19</v>
          </cell>
          <cell r="BE19">
            <v>20</v>
          </cell>
          <cell r="BF19">
            <v>16</v>
          </cell>
          <cell r="BG19">
            <v>17</v>
          </cell>
          <cell r="BH19">
            <v>11</v>
          </cell>
          <cell r="BI19">
            <v>20</v>
          </cell>
          <cell r="BJ19">
            <v>16</v>
          </cell>
          <cell r="BK19">
            <v>14</v>
          </cell>
          <cell r="BL19">
            <v>16</v>
          </cell>
          <cell r="BM19">
            <v>14</v>
          </cell>
          <cell r="BN19">
            <v>14</v>
          </cell>
          <cell r="BO19">
            <v>15</v>
          </cell>
          <cell r="BP19">
            <v>15</v>
          </cell>
          <cell r="BQ19">
            <v>16</v>
          </cell>
          <cell r="BR19">
            <v>19</v>
          </cell>
          <cell r="BS19">
            <v>0.33333333333333331</v>
          </cell>
          <cell r="BT19">
            <v>19</v>
          </cell>
          <cell r="BU19">
            <v>12</v>
          </cell>
          <cell r="BV19">
            <v>20</v>
          </cell>
          <cell r="BW19">
            <v>16</v>
          </cell>
          <cell r="BX19">
            <v>16</v>
          </cell>
          <cell r="BY19">
            <v>20</v>
          </cell>
          <cell r="BZ19">
            <v>16</v>
          </cell>
          <cell r="CA19">
            <v>18</v>
          </cell>
          <cell r="CB19">
            <v>0.33333333333333331</v>
          </cell>
          <cell r="CC19">
            <v>0.33333333333333331</v>
          </cell>
          <cell r="CD19">
            <v>0.33333333333333331</v>
          </cell>
          <cell r="CE19">
            <v>16</v>
          </cell>
          <cell r="CF19">
            <v>15</v>
          </cell>
          <cell r="CG19">
            <v>8</v>
          </cell>
          <cell r="CH19">
            <v>9</v>
          </cell>
          <cell r="CI19">
            <v>0.33333333333333331</v>
          </cell>
          <cell r="CJ19">
            <v>0.33333333333333331</v>
          </cell>
          <cell r="CK19">
            <v>16</v>
          </cell>
          <cell r="CL19">
            <v>8</v>
          </cell>
          <cell r="CM19">
            <v>18</v>
          </cell>
          <cell r="CN19">
            <v>14</v>
          </cell>
          <cell r="CO19">
            <v>24</v>
          </cell>
          <cell r="CP19">
            <v>19</v>
          </cell>
          <cell r="CQ19">
            <v>20</v>
          </cell>
          <cell r="CR19">
            <v>8</v>
          </cell>
          <cell r="CS19">
            <v>16</v>
          </cell>
          <cell r="CT19">
            <v>13</v>
          </cell>
          <cell r="CU19">
            <v>20</v>
          </cell>
          <cell r="CV19">
            <v>17</v>
          </cell>
          <cell r="CW19">
            <v>14</v>
          </cell>
          <cell r="CX19">
            <v>15</v>
          </cell>
          <cell r="CY19">
            <v>19</v>
          </cell>
          <cell r="CZ19">
            <v>16</v>
          </cell>
          <cell r="DA19">
            <v>14</v>
          </cell>
          <cell r="DB19">
            <v>15</v>
          </cell>
          <cell r="DC19">
            <v>19</v>
          </cell>
          <cell r="DD19">
            <v>19</v>
          </cell>
          <cell r="DE19">
            <v>12</v>
          </cell>
          <cell r="DF19">
            <v>0.33333333333333331</v>
          </cell>
          <cell r="DG19">
            <v>19</v>
          </cell>
          <cell r="DH19">
            <v>18</v>
          </cell>
          <cell r="DI19">
            <v>19</v>
          </cell>
          <cell r="DJ19">
            <v>14</v>
          </cell>
          <cell r="DK19">
            <v>10</v>
          </cell>
          <cell r="DL19">
            <v>17</v>
          </cell>
          <cell r="DM19">
            <v>0.33333333333333331</v>
          </cell>
          <cell r="DN19">
            <v>0.33333333333333331</v>
          </cell>
          <cell r="DO19">
            <v>15</v>
          </cell>
        </row>
        <row r="20">
          <cell r="A20" t="str">
            <v>Hardware Analóg.</v>
          </cell>
          <cell r="B20">
            <v>12</v>
          </cell>
          <cell r="C20">
            <v>10</v>
          </cell>
          <cell r="D20">
            <v>12</v>
          </cell>
          <cell r="E20">
            <v>9</v>
          </cell>
          <cell r="F20">
            <v>12</v>
          </cell>
          <cell r="G20">
            <v>0</v>
          </cell>
          <cell r="H20">
            <v>7</v>
          </cell>
          <cell r="I20">
            <v>8</v>
          </cell>
          <cell r="J20">
            <v>12</v>
          </cell>
          <cell r="K20">
            <v>10</v>
          </cell>
          <cell r="L20">
            <v>5</v>
          </cell>
          <cell r="M20">
            <v>14</v>
          </cell>
          <cell r="N20">
            <v>16</v>
          </cell>
          <cell r="O20">
            <v>12</v>
          </cell>
          <cell r="P20">
            <v>12</v>
          </cell>
          <cell r="Q20">
            <v>12</v>
          </cell>
          <cell r="R20">
            <v>0</v>
          </cell>
          <cell r="S20">
            <v>7</v>
          </cell>
          <cell r="T20">
            <v>11</v>
          </cell>
          <cell r="U20">
            <v>17</v>
          </cell>
          <cell r="V20">
            <v>12</v>
          </cell>
          <cell r="W20">
            <v>0</v>
          </cell>
          <cell r="X20">
            <v>12</v>
          </cell>
          <cell r="Y20">
            <v>5</v>
          </cell>
          <cell r="Z20">
            <v>8</v>
          </cell>
          <cell r="AA20">
            <v>16</v>
          </cell>
          <cell r="AB20">
            <v>12</v>
          </cell>
          <cell r="AC20">
            <v>0</v>
          </cell>
          <cell r="AD20">
            <v>12</v>
          </cell>
          <cell r="AE20">
            <v>17</v>
          </cell>
          <cell r="AF20">
            <v>16</v>
          </cell>
          <cell r="AG20">
            <v>12</v>
          </cell>
          <cell r="AH20">
            <v>6</v>
          </cell>
          <cell r="AI20">
            <v>9</v>
          </cell>
          <cell r="AJ20">
            <v>13</v>
          </cell>
          <cell r="AK20">
            <v>14</v>
          </cell>
          <cell r="AL20">
            <v>12</v>
          </cell>
          <cell r="AM20">
            <v>0</v>
          </cell>
          <cell r="AN20">
            <v>5</v>
          </cell>
          <cell r="AO20">
            <v>12</v>
          </cell>
          <cell r="AP20">
            <v>10</v>
          </cell>
          <cell r="AQ20">
            <v>14</v>
          </cell>
          <cell r="AR20">
            <v>0</v>
          </cell>
          <cell r="AS20">
            <v>10</v>
          </cell>
          <cell r="AT20">
            <v>12</v>
          </cell>
          <cell r="AU20">
            <v>12</v>
          </cell>
          <cell r="AV20">
            <v>0</v>
          </cell>
          <cell r="AW20">
            <v>5</v>
          </cell>
          <cell r="AX20">
            <v>0</v>
          </cell>
          <cell r="AY20">
            <v>8</v>
          </cell>
          <cell r="AZ20">
            <v>18</v>
          </cell>
          <cell r="BA20">
            <v>5</v>
          </cell>
          <cell r="BB20">
            <v>12</v>
          </cell>
          <cell r="BC20">
            <v>12</v>
          </cell>
          <cell r="BD20">
            <v>16</v>
          </cell>
          <cell r="BE20">
            <v>14</v>
          </cell>
          <cell r="BF20">
            <v>12</v>
          </cell>
          <cell r="BG20">
            <v>14</v>
          </cell>
          <cell r="BH20">
            <v>8</v>
          </cell>
          <cell r="BI20">
            <v>17</v>
          </cell>
          <cell r="BJ20">
            <v>12</v>
          </cell>
          <cell r="BK20">
            <v>12</v>
          </cell>
          <cell r="BL20">
            <v>12</v>
          </cell>
          <cell r="BM20">
            <v>12</v>
          </cell>
          <cell r="BN20">
            <v>12</v>
          </cell>
          <cell r="BO20">
            <v>12</v>
          </cell>
          <cell r="BP20">
            <v>12</v>
          </cell>
          <cell r="BQ20">
            <v>12</v>
          </cell>
          <cell r="BR20">
            <v>16</v>
          </cell>
          <cell r="BS20">
            <v>0</v>
          </cell>
          <cell r="BT20">
            <v>16</v>
          </cell>
          <cell r="BU20">
            <v>9</v>
          </cell>
          <cell r="BV20">
            <v>13</v>
          </cell>
          <cell r="BW20">
            <v>12</v>
          </cell>
          <cell r="BX20">
            <v>12</v>
          </cell>
          <cell r="BY20">
            <v>17</v>
          </cell>
          <cell r="BZ20">
            <v>12</v>
          </cell>
          <cell r="CA20">
            <v>12</v>
          </cell>
          <cell r="CB20">
            <v>0</v>
          </cell>
          <cell r="CC20">
            <v>0</v>
          </cell>
          <cell r="CD20">
            <v>0</v>
          </cell>
          <cell r="CE20">
            <v>12</v>
          </cell>
          <cell r="CF20">
            <v>12</v>
          </cell>
          <cell r="CG20">
            <v>6</v>
          </cell>
          <cell r="CH20">
            <v>6</v>
          </cell>
          <cell r="CI20">
            <v>0</v>
          </cell>
          <cell r="CJ20">
            <v>0</v>
          </cell>
          <cell r="CK20">
            <v>12</v>
          </cell>
          <cell r="CL20">
            <v>5</v>
          </cell>
          <cell r="CM20">
            <v>12</v>
          </cell>
          <cell r="CN20">
            <v>12</v>
          </cell>
          <cell r="CO20">
            <v>20</v>
          </cell>
          <cell r="CP20">
            <v>16</v>
          </cell>
          <cell r="CQ20">
            <v>14</v>
          </cell>
          <cell r="CR20">
            <v>5</v>
          </cell>
          <cell r="CS20">
            <v>12</v>
          </cell>
          <cell r="CT20">
            <v>10</v>
          </cell>
          <cell r="CU20">
            <v>17</v>
          </cell>
          <cell r="CV20">
            <v>12</v>
          </cell>
          <cell r="CW20">
            <v>12</v>
          </cell>
          <cell r="CX20">
            <v>12</v>
          </cell>
          <cell r="CY20">
            <v>16</v>
          </cell>
          <cell r="CZ20">
            <v>12</v>
          </cell>
          <cell r="DA20">
            <v>12</v>
          </cell>
          <cell r="DB20">
            <v>12</v>
          </cell>
          <cell r="DC20">
            <v>16</v>
          </cell>
          <cell r="DD20">
            <v>16</v>
          </cell>
          <cell r="DE20">
            <v>9</v>
          </cell>
          <cell r="DF20">
            <v>0</v>
          </cell>
          <cell r="DG20">
            <v>12</v>
          </cell>
          <cell r="DH20">
            <v>18</v>
          </cell>
          <cell r="DI20">
            <v>16</v>
          </cell>
          <cell r="DJ20">
            <v>11</v>
          </cell>
          <cell r="DK20">
            <v>8</v>
          </cell>
          <cell r="DL20">
            <v>11</v>
          </cell>
          <cell r="DM20">
            <v>0</v>
          </cell>
          <cell r="DN20">
            <v>0</v>
          </cell>
          <cell r="DO20">
            <v>12</v>
          </cell>
        </row>
        <row r="21">
          <cell r="A21" t="str">
            <v>Hardware Digital</v>
          </cell>
          <cell r="B21">
            <v>4</v>
          </cell>
          <cell r="C21">
            <v>2</v>
          </cell>
          <cell r="D21">
            <v>0</v>
          </cell>
          <cell r="E21">
            <v>7</v>
          </cell>
          <cell r="F21">
            <v>4</v>
          </cell>
          <cell r="G21">
            <v>0.33333333333333331</v>
          </cell>
          <cell r="H21">
            <v>3</v>
          </cell>
          <cell r="I21">
            <v>3</v>
          </cell>
          <cell r="J21">
            <v>6</v>
          </cell>
          <cell r="K21">
            <v>2</v>
          </cell>
          <cell r="L21">
            <v>3</v>
          </cell>
          <cell r="M21">
            <v>3</v>
          </cell>
          <cell r="N21">
            <v>3</v>
          </cell>
          <cell r="O21">
            <v>4</v>
          </cell>
          <cell r="P21">
            <v>4</v>
          </cell>
          <cell r="Q21">
            <v>3</v>
          </cell>
          <cell r="R21">
            <v>0</v>
          </cell>
          <cell r="S21">
            <v>3</v>
          </cell>
          <cell r="T21">
            <v>3</v>
          </cell>
          <cell r="U21">
            <v>3</v>
          </cell>
          <cell r="V21">
            <v>5</v>
          </cell>
          <cell r="W21">
            <v>0.33333333333333331</v>
          </cell>
          <cell r="X21">
            <v>4</v>
          </cell>
          <cell r="Y21">
            <v>2</v>
          </cell>
          <cell r="Z21">
            <v>0</v>
          </cell>
          <cell r="AA21">
            <v>3</v>
          </cell>
          <cell r="AB21">
            <v>3</v>
          </cell>
          <cell r="AC21">
            <v>0.33333333333333331</v>
          </cell>
          <cell r="AD21">
            <v>4</v>
          </cell>
          <cell r="AE21">
            <v>3</v>
          </cell>
          <cell r="AF21">
            <v>3</v>
          </cell>
          <cell r="AG21">
            <v>3</v>
          </cell>
          <cell r="AH21">
            <v>1</v>
          </cell>
          <cell r="AI21">
            <v>7</v>
          </cell>
          <cell r="AJ21">
            <v>7</v>
          </cell>
          <cell r="AK21">
            <v>0</v>
          </cell>
          <cell r="AL21">
            <v>3</v>
          </cell>
          <cell r="AM21">
            <v>0.33333333333333331</v>
          </cell>
          <cell r="AN21">
            <v>2</v>
          </cell>
          <cell r="AO21">
            <v>4</v>
          </cell>
          <cell r="AP21">
            <v>6</v>
          </cell>
          <cell r="AQ21">
            <v>3</v>
          </cell>
          <cell r="AR21">
            <v>0.33333333333333331</v>
          </cell>
          <cell r="AS21">
            <v>6</v>
          </cell>
          <cell r="AT21">
            <v>4</v>
          </cell>
          <cell r="AU21">
            <v>3</v>
          </cell>
          <cell r="AV21">
            <v>0.33333333333333331</v>
          </cell>
          <cell r="AW21">
            <v>3</v>
          </cell>
          <cell r="AX21">
            <v>0.33333333333333331</v>
          </cell>
          <cell r="AY21">
            <v>2</v>
          </cell>
          <cell r="AZ21">
            <v>0</v>
          </cell>
          <cell r="BA21">
            <v>3</v>
          </cell>
          <cell r="BB21">
            <v>6</v>
          </cell>
          <cell r="BC21">
            <v>5</v>
          </cell>
          <cell r="BD21">
            <v>3</v>
          </cell>
          <cell r="BE21">
            <v>6</v>
          </cell>
          <cell r="BF21">
            <v>4</v>
          </cell>
          <cell r="BG21">
            <v>3</v>
          </cell>
          <cell r="BH21">
            <v>3</v>
          </cell>
          <cell r="BI21">
            <v>3</v>
          </cell>
          <cell r="BJ21">
            <v>4</v>
          </cell>
          <cell r="BK21">
            <v>2</v>
          </cell>
          <cell r="BL21">
            <v>4</v>
          </cell>
          <cell r="BM21">
            <v>2</v>
          </cell>
          <cell r="BN21">
            <v>2</v>
          </cell>
          <cell r="BO21">
            <v>3</v>
          </cell>
          <cell r="BP21">
            <v>3</v>
          </cell>
          <cell r="BQ21">
            <v>4</v>
          </cell>
          <cell r="BR21">
            <v>3</v>
          </cell>
          <cell r="BS21">
            <v>0.33333333333333331</v>
          </cell>
          <cell r="BT21">
            <v>3</v>
          </cell>
          <cell r="BU21">
            <v>3</v>
          </cell>
          <cell r="BV21">
            <v>7</v>
          </cell>
          <cell r="BW21">
            <v>4</v>
          </cell>
          <cell r="BX21">
            <v>4</v>
          </cell>
          <cell r="BY21">
            <v>3</v>
          </cell>
          <cell r="BZ21">
            <v>4</v>
          </cell>
          <cell r="CA21">
            <v>6</v>
          </cell>
          <cell r="CB21">
            <v>0.33333333333333331</v>
          </cell>
          <cell r="CC21">
            <v>0.33333333333333331</v>
          </cell>
          <cell r="CD21">
            <v>0.33333333333333331</v>
          </cell>
          <cell r="CE21">
            <v>4</v>
          </cell>
          <cell r="CF21">
            <v>3</v>
          </cell>
          <cell r="CG21">
            <v>2</v>
          </cell>
          <cell r="CH21">
            <v>3</v>
          </cell>
          <cell r="CI21">
            <v>0.33333333333333331</v>
          </cell>
          <cell r="CJ21">
            <v>0.33333333333333331</v>
          </cell>
          <cell r="CK21">
            <v>4</v>
          </cell>
          <cell r="CL21">
            <v>3</v>
          </cell>
          <cell r="CM21">
            <v>6</v>
          </cell>
          <cell r="CN21">
            <v>2</v>
          </cell>
          <cell r="CO21">
            <v>4</v>
          </cell>
          <cell r="CP21">
            <v>3</v>
          </cell>
          <cell r="CQ21">
            <v>6</v>
          </cell>
          <cell r="CR21">
            <v>3</v>
          </cell>
          <cell r="CS21">
            <v>4</v>
          </cell>
          <cell r="CT21">
            <v>3</v>
          </cell>
          <cell r="CU21">
            <v>3</v>
          </cell>
          <cell r="CV21">
            <v>5</v>
          </cell>
          <cell r="CW21">
            <v>2</v>
          </cell>
          <cell r="CX21">
            <v>3</v>
          </cell>
          <cell r="CY21">
            <v>3</v>
          </cell>
          <cell r="CZ21">
            <v>4</v>
          </cell>
          <cell r="DA21">
            <v>2</v>
          </cell>
          <cell r="DB21">
            <v>3</v>
          </cell>
          <cell r="DC21">
            <v>3</v>
          </cell>
          <cell r="DD21">
            <v>3</v>
          </cell>
          <cell r="DE21">
            <v>3</v>
          </cell>
          <cell r="DF21">
            <v>0.33333333333333331</v>
          </cell>
          <cell r="DG21">
            <v>7</v>
          </cell>
          <cell r="DH21">
            <v>0</v>
          </cell>
          <cell r="DI21">
            <v>3</v>
          </cell>
          <cell r="DJ21">
            <v>3</v>
          </cell>
          <cell r="DK21">
            <v>2</v>
          </cell>
          <cell r="DL21">
            <v>6</v>
          </cell>
          <cell r="DM21">
            <v>0.33333333333333331</v>
          </cell>
          <cell r="DN21">
            <v>0.33333333333333331</v>
          </cell>
          <cell r="DO21">
            <v>3</v>
          </cell>
        </row>
        <row r="22">
          <cell r="A22" t="str">
            <v>TOT.CV.DIG.</v>
          </cell>
          <cell r="B22">
            <v>11</v>
          </cell>
          <cell r="C22">
            <v>5</v>
          </cell>
          <cell r="D22" t="str">
            <v>--</v>
          </cell>
          <cell r="E22">
            <v>20</v>
          </cell>
          <cell r="F22">
            <v>11</v>
          </cell>
          <cell r="H22">
            <v>8</v>
          </cell>
          <cell r="I22">
            <v>8</v>
          </cell>
          <cell r="J22">
            <v>17</v>
          </cell>
          <cell r="K22">
            <v>5</v>
          </cell>
          <cell r="L22">
            <v>8</v>
          </cell>
          <cell r="M22">
            <v>8</v>
          </cell>
          <cell r="N22">
            <v>8</v>
          </cell>
          <cell r="O22">
            <v>11</v>
          </cell>
          <cell r="P22">
            <v>11</v>
          </cell>
          <cell r="Q22">
            <v>8</v>
          </cell>
          <cell r="R22" t="str">
            <v>--</v>
          </cell>
          <cell r="S22">
            <v>8</v>
          </cell>
          <cell r="T22">
            <v>8</v>
          </cell>
          <cell r="U22">
            <v>8</v>
          </cell>
          <cell r="V22">
            <v>14</v>
          </cell>
          <cell r="X22">
            <v>11</v>
          </cell>
          <cell r="Y22">
            <v>5</v>
          </cell>
          <cell r="Z22" t="str">
            <v>--</v>
          </cell>
          <cell r="AA22">
            <v>8</v>
          </cell>
          <cell r="AB22">
            <v>8</v>
          </cell>
          <cell r="AD22">
            <v>11</v>
          </cell>
          <cell r="AE22">
            <v>8</v>
          </cell>
          <cell r="AF22">
            <v>8</v>
          </cell>
          <cell r="AG22">
            <v>8</v>
          </cell>
          <cell r="AH22">
            <v>2</v>
          </cell>
          <cell r="AI22">
            <v>20</v>
          </cell>
          <cell r="AJ22">
            <v>20</v>
          </cell>
          <cell r="AK22" t="str">
            <v>--</v>
          </cell>
          <cell r="AL22">
            <v>8</v>
          </cell>
          <cell r="AN22">
            <v>5</v>
          </cell>
          <cell r="AO22">
            <v>11</v>
          </cell>
          <cell r="AP22">
            <v>17</v>
          </cell>
          <cell r="AQ22">
            <v>8</v>
          </cell>
          <cell r="AS22">
            <v>17</v>
          </cell>
          <cell r="AT22">
            <v>11</v>
          </cell>
          <cell r="AU22">
            <v>8</v>
          </cell>
          <cell r="AW22">
            <v>8</v>
          </cell>
          <cell r="AY22">
            <v>5</v>
          </cell>
          <cell r="AZ22" t="str">
            <v>--</v>
          </cell>
          <cell r="BA22">
            <v>8</v>
          </cell>
          <cell r="BB22">
            <v>17</v>
          </cell>
          <cell r="BC22">
            <v>14</v>
          </cell>
          <cell r="BD22">
            <v>8</v>
          </cell>
          <cell r="BE22">
            <v>17</v>
          </cell>
          <cell r="BF22">
            <v>11</v>
          </cell>
          <cell r="BG22">
            <v>8</v>
          </cell>
          <cell r="BH22">
            <v>8</v>
          </cell>
          <cell r="BI22">
            <v>8</v>
          </cell>
          <cell r="BJ22">
            <v>11</v>
          </cell>
          <cell r="BK22">
            <v>5</v>
          </cell>
          <cell r="BL22">
            <v>11</v>
          </cell>
          <cell r="BM22">
            <v>5</v>
          </cell>
          <cell r="BN22">
            <v>5</v>
          </cell>
          <cell r="BO22">
            <v>8</v>
          </cell>
          <cell r="BP22">
            <v>8</v>
          </cell>
          <cell r="BQ22">
            <v>11</v>
          </cell>
          <cell r="BR22">
            <v>8</v>
          </cell>
          <cell r="BT22">
            <v>8</v>
          </cell>
          <cell r="BU22">
            <v>8</v>
          </cell>
          <cell r="BV22">
            <v>20</v>
          </cell>
          <cell r="BW22">
            <v>11</v>
          </cell>
          <cell r="BX22">
            <v>11</v>
          </cell>
          <cell r="BY22">
            <v>8</v>
          </cell>
          <cell r="BZ22">
            <v>11</v>
          </cell>
          <cell r="CA22">
            <v>17</v>
          </cell>
          <cell r="CE22">
            <v>11</v>
          </cell>
          <cell r="CF22">
            <v>8</v>
          </cell>
          <cell r="CG22">
            <v>5</v>
          </cell>
          <cell r="CH22">
            <v>8</v>
          </cell>
          <cell r="CK22">
            <v>11</v>
          </cell>
          <cell r="CL22">
            <v>8</v>
          </cell>
          <cell r="CM22">
            <v>17</v>
          </cell>
          <cell r="CN22">
            <v>5</v>
          </cell>
          <cell r="CO22">
            <v>11</v>
          </cell>
          <cell r="CP22">
            <v>8</v>
          </cell>
          <cell r="CQ22">
            <v>17</v>
          </cell>
          <cell r="CR22">
            <v>8</v>
          </cell>
          <cell r="CS22">
            <v>11</v>
          </cell>
          <cell r="CT22">
            <v>8</v>
          </cell>
          <cell r="CU22">
            <v>8</v>
          </cell>
          <cell r="CV22">
            <v>14</v>
          </cell>
          <cell r="CW22">
            <v>5</v>
          </cell>
          <cell r="CX22">
            <v>8</v>
          </cell>
          <cell r="CY22">
            <v>8</v>
          </cell>
          <cell r="CZ22">
            <v>11</v>
          </cell>
          <cell r="DA22">
            <v>5</v>
          </cell>
          <cell r="DB22">
            <v>8</v>
          </cell>
          <cell r="DC22">
            <v>8</v>
          </cell>
          <cell r="DD22">
            <v>8</v>
          </cell>
          <cell r="DE22">
            <v>8</v>
          </cell>
          <cell r="DG22">
            <v>20</v>
          </cell>
          <cell r="DH22" t="str">
            <v>--</v>
          </cell>
          <cell r="DI22">
            <v>8</v>
          </cell>
          <cell r="DJ22">
            <v>8</v>
          </cell>
          <cell r="DK22">
            <v>5</v>
          </cell>
          <cell r="DL22">
            <v>17</v>
          </cell>
          <cell r="DO22">
            <v>8</v>
          </cell>
        </row>
        <row r="23">
          <cell r="A23" t="str">
            <v>DVCC</v>
          </cell>
          <cell r="B23">
            <v>7</v>
          </cell>
          <cell r="C23">
            <v>5</v>
          </cell>
          <cell r="D23" t="str">
            <v>--</v>
          </cell>
          <cell r="E23">
            <v>50</v>
          </cell>
          <cell r="F23">
            <v>14</v>
          </cell>
          <cell r="H23">
            <v>32</v>
          </cell>
          <cell r="I23">
            <v>68</v>
          </cell>
          <cell r="J23">
            <v>16</v>
          </cell>
          <cell r="K23">
            <v>8</v>
          </cell>
          <cell r="L23">
            <v>18</v>
          </cell>
          <cell r="M23">
            <v>61</v>
          </cell>
          <cell r="N23">
            <v>241</v>
          </cell>
          <cell r="O23">
            <v>3</v>
          </cell>
          <cell r="P23">
            <v>33</v>
          </cell>
          <cell r="Q23">
            <v>4</v>
          </cell>
          <cell r="R23" t="str">
            <v>--</v>
          </cell>
          <cell r="S23">
            <v>31</v>
          </cell>
          <cell r="T23">
            <v>38</v>
          </cell>
          <cell r="U23">
            <v>25</v>
          </cell>
          <cell r="V23">
            <v>2</v>
          </cell>
          <cell r="X23">
            <v>1</v>
          </cell>
          <cell r="Y23">
            <v>70</v>
          </cell>
          <cell r="Z23" t="str">
            <v>--</v>
          </cell>
          <cell r="AA23">
            <v>240</v>
          </cell>
          <cell r="AB23">
            <v>23</v>
          </cell>
          <cell r="AD23">
            <v>9</v>
          </cell>
          <cell r="AE23">
            <v>24</v>
          </cell>
          <cell r="AF23">
            <v>28</v>
          </cell>
          <cell r="AG23">
            <v>34</v>
          </cell>
          <cell r="AH23">
            <v>60</v>
          </cell>
          <cell r="AI23">
            <v>21</v>
          </cell>
          <cell r="AJ23">
            <v>13</v>
          </cell>
          <cell r="AK23" t="str">
            <v>--</v>
          </cell>
          <cell r="AL23">
            <v>20</v>
          </cell>
          <cell r="AN23">
            <v>64</v>
          </cell>
          <cell r="AO23">
            <v>11</v>
          </cell>
          <cell r="AP23">
            <v>25</v>
          </cell>
          <cell r="AQ23">
            <v>61</v>
          </cell>
          <cell r="AS23">
            <v>36</v>
          </cell>
          <cell r="AT23">
            <v>5</v>
          </cell>
          <cell r="AU23">
            <v>14</v>
          </cell>
          <cell r="AW23">
            <v>32</v>
          </cell>
          <cell r="AY23">
            <v>68</v>
          </cell>
          <cell r="AZ23" t="str">
            <v>--</v>
          </cell>
          <cell r="BA23">
            <v>22</v>
          </cell>
          <cell r="BB23">
            <v>16</v>
          </cell>
          <cell r="BC23">
            <v>8</v>
          </cell>
          <cell r="BD23">
            <v>241</v>
          </cell>
          <cell r="BE23">
            <v>3</v>
          </cell>
          <cell r="BF23">
            <v>4</v>
          </cell>
          <cell r="BG23">
            <v>61</v>
          </cell>
          <cell r="BH23">
            <v>31</v>
          </cell>
          <cell r="BI23">
            <v>25</v>
          </cell>
          <cell r="BJ23">
            <v>2</v>
          </cell>
          <cell r="BK23">
            <v>1</v>
          </cell>
          <cell r="BL23">
            <v>20</v>
          </cell>
          <cell r="BM23">
            <v>70</v>
          </cell>
          <cell r="BN23">
            <v>51</v>
          </cell>
          <cell r="BO23">
            <v>23</v>
          </cell>
          <cell r="BP23">
            <v>9</v>
          </cell>
          <cell r="BQ23">
            <v>15</v>
          </cell>
          <cell r="BR23">
            <v>24</v>
          </cell>
          <cell r="BT23">
            <v>28</v>
          </cell>
          <cell r="BU23">
            <v>60</v>
          </cell>
          <cell r="BV23">
            <v>13</v>
          </cell>
          <cell r="BW23">
            <v>12</v>
          </cell>
          <cell r="BX23">
            <v>20</v>
          </cell>
          <cell r="BY23">
            <v>38</v>
          </cell>
          <cell r="BZ23">
            <v>64</v>
          </cell>
          <cell r="CA23">
            <v>11</v>
          </cell>
          <cell r="CE23">
            <v>6</v>
          </cell>
          <cell r="CF23">
            <v>5</v>
          </cell>
          <cell r="CG23">
            <v>14</v>
          </cell>
          <cell r="CH23">
            <v>32</v>
          </cell>
          <cell r="CK23">
            <v>68</v>
          </cell>
          <cell r="CL23">
            <v>17</v>
          </cell>
          <cell r="CM23">
            <v>16</v>
          </cell>
          <cell r="CN23">
            <v>8</v>
          </cell>
          <cell r="CO23">
            <v>13</v>
          </cell>
          <cell r="CP23">
            <v>241</v>
          </cell>
          <cell r="CQ23">
            <v>3</v>
          </cell>
          <cell r="CR23">
            <v>10</v>
          </cell>
          <cell r="CS23">
            <v>4</v>
          </cell>
          <cell r="CT23">
            <v>31</v>
          </cell>
          <cell r="CU23">
            <v>25</v>
          </cell>
          <cell r="CV23">
            <v>2</v>
          </cell>
          <cell r="CW23">
            <v>1</v>
          </cell>
          <cell r="CX23">
            <v>70</v>
          </cell>
          <cell r="CY23">
            <v>240</v>
          </cell>
          <cell r="CZ23">
            <v>23</v>
          </cell>
          <cell r="DA23">
            <v>9</v>
          </cell>
          <cell r="DB23">
            <v>34</v>
          </cell>
          <cell r="DC23">
            <v>24</v>
          </cell>
          <cell r="DD23">
            <v>28</v>
          </cell>
          <cell r="DE23">
            <v>60</v>
          </cell>
          <cell r="DG23">
            <v>13</v>
          </cell>
          <cell r="DH23" t="str">
            <v>--</v>
          </cell>
          <cell r="DI23">
            <v>240</v>
          </cell>
          <cell r="DJ23">
            <v>38</v>
          </cell>
          <cell r="DK23">
            <v>64</v>
          </cell>
          <cell r="DL23">
            <v>11</v>
          </cell>
          <cell r="DO23">
            <v>34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efreshError="1"/>
      <sheetData sheetId="17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P_L"/>
      <sheetName val="DBK ESPAÑA"/>
      <sheetName val="datos balanç"/>
      <sheetName val="datos P&amp;L"/>
      <sheetName val="INICIO"/>
      <sheetName val="DBK INDUSTRIAL"/>
      <sheetName val="FENIX"/>
      <sheetName val="DBK AIR TECHNOLOGIES"/>
      <sheetName val="CONSOLIDADO"/>
      <sheetName val="IC-0"/>
      <sheetName val="IC-1"/>
      <sheetName val="IC-2"/>
      <sheetName val="IC-3"/>
      <sheetName val="IC-4"/>
      <sheetName val="IC-9"/>
      <sheetName val="IC-11"/>
      <sheetName val="IC-13"/>
      <sheetName val="IC-21"/>
      <sheetName val="Ac.IC-1"/>
      <sheetName val="Ac.IC-3"/>
      <sheetName val="Ac.IC-4"/>
      <sheetName val="Ac.IC-9"/>
      <sheetName val="Ac.IC-11"/>
      <sheetName val="Ac.IC-21"/>
      <sheetName val="datos_P_L"/>
      <sheetName val="DBK_ESPAÑA"/>
      <sheetName val="datos_balanç"/>
      <sheetName val="datos_P&amp;L"/>
      <sheetName val="DBK_INDUSTRIAL"/>
      <sheetName val="DBK_AIR_TECHNOLOGIES"/>
      <sheetName val="Ac_IC-1"/>
      <sheetName val="Ac_IC-3"/>
      <sheetName val="Ac_IC-4"/>
      <sheetName val="Ac_IC-9"/>
      <sheetName val="Ac_IC-11"/>
      <sheetName val="Ac_IC-21"/>
    </sheetNames>
    <sheetDataSet>
      <sheetData sheetId="0">
        <row r="5">
          <cell r="K5" t="str">
            <v>SEP-2000</v>
          </cell>
        </row>
      </sheetData>
      <sheetData sheetId="1" refreshError="1">
        <row r="5">
          <cell r="K5" t="str">
            <v>SEP-2000</v>
          </cell>
        </row>
      </sheetData>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K5" t="str">
            <v>SEP-2000</v>
          </cell>
        </row>
      </sheetData>
      <sheetData sheetId="25">
        <row r="5">
          <cell r="K5" t="str">
            <v>SEP-2000</v>
          </cell>
        </row>
      </sheetData>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liminaciones VPP"/>
      <sheetName val="EE.RR"/>
      <sheetName val="q. Resultado por tenencia"/>
      <sheetName val="r. Resultados financieros"/>
      <sheetName val="s. Otros ingresos y egresos"/>
      <sheetName val="Reseña cuadros"/>
    </sheetNames>
    <sheetDataSet>
      <sheetData sheetId="0" refreshError="1">
        <row r="7">
          <cell r="B7">
            <v>40724</v>
          </cell>
          <cell r="C7" t="str">
            <v>30 de junio de 2011</v>
          </cell>
        </row>
        <row r="8">
          <cell r="B8">
            <v>40268</v>
          </cell>
        </row>
        <row r="9">
          <cell r="B9">
            <v>40359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
      <sheetName val="Coef-Cotiz"/>
      <sheetName val="Laminar"/>
      <sheetName val="Maipu 1300"/>
      <sheetName val="Libertador 498"/>
      <sheetName val="Madero 1020"/>
      <sheetName val="Costero A"/>
      <sheetName val="Costero B"/>
      <sheetName val="Costero Dique 4"/>
      <sheetName val="Reconquista 823"/>
      <sheetName val="Suipacha 664"/>
      <sheetName val="Av. de Mayo 589"/>
      <sheetName val="Av. Madero 940"/>
      <sheetName val="Libertador 602"/>
      <sheetName val="Sarmiento 517"/>
      <sheetName val="Intercontinental Plaza"/>
      <sheetName val="Alsina 934"/>
      <sheetName val="Constitucion 1111"/>
      <sheetName val="Rivadavia  2774"/>
      <sheetName val="Abril"/>
      <sheetName val="Thames"/>
      <sheetName val="A.P. Park"/>
      <sheetName val="Comodatos"/>
      <sheetName val="Coch Maipu 1300"/>
      <sheetName val="CochLibertador"/>
      <sheetName val="Coch Madero1020"/>
      <sheetName val="Coch Costero &quot;A&quot;"/>
      <sheetName val="Coch Suipacha 664 "/>
      <sheetName val="Coch Av. Mayo 589"/>
      <sheetName val="Coch Inter"/>
      <sheetName val="Prevision"/>
      <sheetName val="ANEXO A"/>
      <sheetName val="2113000002"/>
      <sheetName val="Hoja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del Balance"/>
      <sheetName val="Información"/>
      <sheetName val="Bce Resumido AIF"/>
      <sheetName val="controles"/>
      <sheetName val="SyS SAP"/>
      <sheetName val="Bce Patrim"/>
      <sheetName val="EEPN"/>
      <sheetName val="nota numérica"/>
      <sheetName val="Edo Rdos"/>
      <sheetName val="Detalle Interco"/>
      <sheetName val="EOAF"/>
      <sheetName val="ANEXO C"/>
      <sheetName val="Nota Op Interco"/>
      <sheetName val="Nota Rdos interco"/>
      <sheetName val="ANEXO A"/>
      <sheetName val="ANEXO B"/>
      <sheetName val="ANEXO E"/>
      <sheetName val="ANEXO F (Vta)"/>
      <sheetName val="ANEXO F RT 22 (Producc)"/>
      <sheetName val="ANEXO G"/>
      <sheetName val="ANEXO H"/>
      <sheetName val="rt12 activos"/>
      <sheetName val="PT Inf adic+RT12- activos"/>
      <sheetName val="rt12 pasivos"/>
      <sheetName val="Inform adicional"/>
      <sheetName val="PT Inf adic+RT12-pasivos"/>
      <sheetName val="Hoja2"/>
    </sheetNames>
    <sheetDataSet>
      <sheetData sheetId="0" refreshError="1">
        <row r="9">
          <cell r="C9" t="str">
            <v>30 de junio de 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Reconciliation"/>
      <sheetName val="Summary Statutory new"/>
      <sheetName val="Managerial adjustments"/>
      <sheetName val="Appendix III - Legal fees"/>
      <sheetName val="Appendix IV - Audit fees"/>
      <sheetName val="Appendix V - Rental exp"/>
      <sheetName val="Appendix VI - Trading HC"/>
      <sheetName val="START"/>
      <sheetName val="Breakdown"/>
      <sheetName val="Employment cost recurrent"/>
      <sheetName val="Employment cost"/>
      <sheetName val="Employment cost by region"/>
      <sheetName val="Consultancy fees"/>
      <sheetName val="Comm &amp; Office exp"/>
      <sheetName val="Corporate summary by region"/>
      <sheetName val="Empl cost by region (corp)"/>
      <sheetName val="vs Budget"/>
      <sheetName val="Overrun breakdown"/>
      <sheetName val="Detail by region"/>
      <sheetName val="Dimension"/>
      <sheetName val="G&amp;A summary"/>
      <sheetName val="G&amp;A sightseeing"/>
      <sheetName val="Type of expenses"/>
      <sheetName val="Type of expenses &amp; CC"/>
      <sheetName val="G&amp;A platform"/>
      <sheetName val="G&amp;A by CC &amp; HC_Platform (2)"/>
      <sheetName val="Employment cost &amp; CC"/>
      <sheetName val="HC by CC"/>
      <sheetName val="Trading HC by Reg &amp; Platf"/>
      <sheetName val="Headcount"/>
      <sheetName val="Headcount CORP"/>
      <sheetName val="Budget 07 YTD"/>
      <sheetName val="G&amp;A evolution"/>
      <sheetName val="G&amp;A evolution 2006"/>
      <sheetName val="Employment overr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Main Menu"/>
      <sheetName val="P&amp;L"/>
      <sheetName val="Balance Sheets"/>
      <sheetName val="Forecast98"/>
      <sheetName val="P&amp;L FY 1998"/>
      <sheetName val="P&amp;L FY 1997"/>
      <sheetName val="IUSA"/>
      <sheetName val="difference"/>
      <sheetName val="RESULTADO"/>
      <sheetName val="Hoja1"/>
      <sheetName val="tabla"/>
      <sheetName val="outsour-fixo"/>
      <sheetName val="CFO"/>
      <sheetName val="Controles"/>
      <sheetName val="UV-1"/>
      <sheetName val="B"/>
      <sheetName val="Base de datos"/>
      <sheetName val="REVAIDA"/>
      <sheetName val="apertura de gastos"/>
      <sheetName val="db"/>
      <sheetName val="CuadroI"/>
      <sheetName val="Non-Pers Infl"/>
      <sheetName val="Sheet1"/>
      <sheetName val="PL PBC"/>
      <sheetName val="Balance Definitivo ASL 30-06-02"/>
      <sheetName val="BEA Detail"/>
      <sheetName val="Macro"/>
      <sheetName val="ALTAS 2002"/>
      <sheetName val="Graficos RB"/>
      <sheetName val="Rosario"/>
      <sheetName val="UTES ARG"/>
      <sheetName val="Main_Menu"/>
      <sheetName val="Balance_Sheets"/>
      <sheetName val="P&amp;L_FY_1998"/>
      <sheetName val="P&amp;L_FY_1997"/>
      <sheetName val="apertura_de_gastos"/>
      <sheetName val="Base_de_datos"/>
      <sheetName val="Non-Pers_Infl"/>
      <sheetName val="Cover Page"/>
      <sheetName val="BusDev"/>
      <sheetName val="Consol"/>
      <sheetName val="Entity"/>
      <sheetName val="Period"/>
      <sheetName val="Unconsol"/>
      <sheetName val="Date Update"/>
      <sheetName val="Resumen"/>
      <sheetName val="PRINCESS MARISOL"/>
      <sheetName val="Location Codes"/>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ADO PATRIM"/>
      <sheetName val="ESTADO DE RESULTADOS"/>
      <sheetName val="EEPN"/>
      <sheetName val="ORIGEN Y APLICACION DE FONDOS"/>
      <sheetName val="ANEXO A"/>
      <sheetName val="ANEXO B"/>
      <sheetName val="ANEXO D"/>
      <sheetName val="ANEXO D "/>
      <sheetName val="ANEXO F"/>
      <sheetName val="ANEXO E AXI"/>
      <sheetName val="ANEXO G"/>
      <sheetName val="ANEXO H"/>
      <sheetName val="B 1-3 Non-Statistical Sampling"/>
      <sheetName val="diferencia cbio prest"/>
      <sheetName val="Sarmiento 517"/>
      <sheetName val="Reconquista 823"/>
      <sheetName val="1 - Banco ITAU"/>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sheetData sheetId="9" refreshError="1"/>
      <sheetData sheetId="10"/>
      <sheetData sheetId="11"/>
      <sheetData sheetId="12" refreshError="1"/>
      <sheetData sheetId="13" refreshError="1"/>
      <sheetData sheetId="14" refreshError="1"/>
      <sheetData sheetId="15" refreshError="1"/>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allSamp"/>
      <sheetName val="Check_Spell"/>
      <sheetName val="Accept Reject RSU"/>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refreshError="1"/>
      <sheetData sheetId="1" refreshError="1"/>
      <sheetData sheetId="2" refreshError="1"/>
      <sheetData sheetId="3"/>
      <sheetData sheetId="4"/>
      <sheetData sheetId="5"/>
      <sheetData sheetId="6" refreshError="1">
        <row r="6">
          <cell r="A6" t="str">
            <v>Low</v>
          </cell>
          <cell r="C6">
            <v>0</v>
          </cell>
          <cell r="E6" t="str">
            <v>Yes</v>
          </cell>
          <cell r="G6" t="str">
            <v>Haphazard</v>
          </cell>
          <cell r="I6" t="str">
            <v>&gt;= 200</v>
          </cell>
          <cell r="K6">
            <v>0</v>
          </cell>
        </row>
        <row r="7">
          <cell r="A7" t="str">
            <v>Moderate</v>
          </cell>
          <cell r="C7">
            <v>1</v>
          </cell>
          <cell r="E7" t="str">
            <v>No</v>
          </cell>
          <cell r="G7" t="str">
            <v>Random</v>
          </cell>
          <cell r="I7" t="str">
            <v>100 - 199</v>
          </cell>
          <cell r="K7">
            <v>1</v>
          </cell>
        </row>
        <row r="8">
          <cell r="A8" t="str">
            <v>High</v>
          </cell>
          <cell r="C8">
            <v>2</v>
          </cell>
          <cell r="E8" t="str">
            <v>N/A</v>
          </cell>
          <cell r="I8" t="str">
            <v>50 - 99</v>
          </cell>
          <cell r="K8">
            <v>2</v>
          </cell>
        </row>
        <row r="9">
          <cell r="I9" t="str">
            <v>20 - 49</v>
          </cell>
          <cell r="K9">
            <v>3</v>
          </cell>
        </row>
        <row r="10">
          <cell r="I10" t="str">
            <v>&lt; 20</v>
          </cell>
          <cell r="K10">
            <v>4</v>
          </cell>
        </row>
        <row r="11">
          <cell r="K11">
            <v>5</v>
          </cell>
        </row>
        <row r="12">
          <cell r="K12">
            <v>6</v>
          </cell>
        </row>
        <row r="13">
          <cell r="K13">
            <v>7</v>
          </cell>
        </row>
        <row r="14">
          <cell r="K14">
            <v>8</v>
          </cell>
        </row>
        <row r="15">
          <cell r="K15">
            <v>9</v>
          </cell>
        </row>
        <row r="16">
          <cell r="K16">
            <v>10</v>
          </cell>
        </row>
        <row r="17">
          <cell r="K17">
            <v>11</v>
          </cell>
        </row>
        <row r="18">
          <cell r="K18">
            <v>12</v>
          </cell>
        </row>
        <row r="19">
          <cell r="K19">
            <v>13</v>
          </cell>
        </row>
        <row r="20">
          <cell r="K20">
            <v>14</v>
          </cell>
        </row>
        <row r="21">
          <cell r="K21">
            <v>15</v>
          </cell>
        </row>
        <row r="22">
          <cell r="K22">
            <v>16</v>
          </cell>
        </row>
        <row r="23">
          <cell r="K23">
            <v>17</v>
          </cell>
        </row>
        <row r="24">
          <cell r="K24">
            <v>18</v>
          </cell>
        </row>
        <row r="25">
          <cell r="K25">
            <v>19</v>
          </cell>
        </row>
        <row r="26">
          <cell r="K26">
            <v>20</v>
          </cell>
        </row>
        <row r="27">
          <cell r="K27" t="str">
            <v>&gt;20</v>
          </cell>
        </row>
      </sheetData>
      <sheetData sheetId="7"/>
      <sheetData sheetId="8" refreshError="1"/>
      <sheetData sheetId="9" refreshError="1"/>
      <sheetData sheetId="10"/>
      <sheetData sheetId="1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dos"/>
      <sheetName val="Reclas"/>
      <sheetName val="Incobrables"/>
      <sheetName val="Prevision"/>
    </sheetNames>
    <sheetDataSet>
      <sheetData sheetId="0"/>
      <sheetData sheetId="1"/>
      <sheetData sheetId="2"/>
      <sheetData sheetId="3" refreshError="1">
        <row r="2">
          <cell r="N2" t="str">
            <v/>
          </cell>
          <cell r="P2" t="str">
            <v/>
          </cell>
          <cell r="Q2" t="str">
            <v/>
          </cell>
        </row>
        <row r="3">
          <cell r="N3" t="str">
            <v/>
          </cell>
          <cell r="P3" t="str">
            <v/>
          </cell>
          <cell r="Q3" t="str">
            <v/>
          </cell>
        </row>
        <row r="7">
          <cell r="N7" t="str">
            <v>SocGLA</v>
          </cell>
          <cell r="P7" t="str">
            <v>Acreedor</v>
          </cell>
          <cell r="Q7" t="str">
            <v>Doc.comp.</v>
          </cell>
        </row>
        <row r="8">
          <cell r="N8" t="str">
            <v/>
          </cell>
          <cell r="P8" t="str">
            <v/>
          </cell>
          <cell r="Q8" t="str">
            <v/>
          </cell>
        </row>
        <row r="11">
          <cell r="N11" t="str">
            <v>SocGLA</v>
          </cell>
          <cell r="P11" t="str">
            <v>Acreedor</v>
          </cell>
          <cell r="Q11" t="str">
            <v>Doc.comp.</v>
          </cell>
        </row>
        <row r="12">
          <cell r="N12" t="str">
            <v/>
          </cell>
          <cell r="P12" t="str">
            <v/>
          </cell>
          <cell r="Q12" t="str">
            <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Carátula"/>
      <sheetName val="0.1 Control General"/>
      <sheetName val="0.2 Detalle de tareas"/>
      <sheetName val="0.3 Check list"/>
      <sheetName val="0.4 Relevamiento"/>
      <sheetName val="0.5 Planilla para 1er Informe"/>
      <sheetName val="0.6 Planilla Impuganciones"/>
      <sheetName val="0.7 Planillas p- 2do. Infor (1)"/>
      <sheetName val="0.8 Planillas p- 2do. Infor (2)"/>
      <sheetName val="0.9 Resumen Control"/>
      <sheetName val="0.10 Verif. Hechuka Soc."/>
      <sheetName val="0.11 Verif. Hechauka A&amp;A"/>
      <sheetName val="1.1 DDJJ del IVA s-Soc."/>
      <sheetName val="1.2 DDJJ del IVA s-A&amp;A"/>
      <sheetName val="1.3 Diferen. en llenado de DDJJ"/>
      <sheetName val="1.4 DDJJ Ret. IVA - Form. 122"/>
      <sheetName val="1.5 DDJJ Ret. Renta - Form. 109"/>
      <sheetName val="1.6 DDJJ del IVA s-Soc. (Rect.)"/>
      <sheetName val="1.7 Diferen. en llenado (Rect.)"/>
      <sheetName val="2.1 LHV - Consolidado Soc."/>
      <sheetName val="2.2 LHV - Consolidado A&amp;A"/>
      <sheetName val="2.3 NC Emitidas Soc."/>
      <sheetName val="2.4 NC Emitidas A&amp;A"/>
      <sheetName val="2.5 Mayor IVA DF"/>
      <sheetName val="2.6 Conciliación DF"/>
      <sheetName val="3.1 Ingresos Acumulados"/>
      <sheetName val="3.2 Mayores Ingresos"/>
      <sheetName val="3.3 Conciliación de ingresos"/>
      <sheetName val="3.4 Clasificación mensual"/>
      <sheetName val="3.5 EERR-Ingresos"/>
      <sheetName val="3.6 Dif. Ingresos vs DDJJ"/>
      <sheetName val="3.7 Control Final Ingresos "/>
      <sheetName val="4.1 LC - Original"/>
      <sheetName val="4.2 LC - Observaciones Grav."/>
      <sheetName val="4.3 LC - Definitivo Grav."/>
      <sheetName val="4.4 LHC - Soc. Original"/>
      <sheetName val="4.5 LHC - Definitivo Integral"/>
      <sheetName val="4.6 Mayor IVA CF"/>
      <sheetName val="4.7 Conciliación CF Original"/>
      <sheetName val="4.8 Conciliación CF Definitivo"/>
      <sheetName val="4.9 Control Final"/>
      <sheetName val="5.1 Control de pagos"/>
      <sheetName val="TC-2008"/>
      <sheetName val="LHR-Soc."/>
      <sheetName val="Ret.Recibidas"/>
      <sheetName val="Seguimientos de Saldos"/>
      <sheetName val="3.1 Ingresos Acumulados (2)"/>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ol sdos rtdo"/>
      <sheetName val="FEBMZO"/>
      <sheetName val="DIEN02 (2)"/>
      <sheetName val="Expensas"/>
      <sheetName val="Sarmiento 517"/>
      <sheetName val="Reconquista 823"/>
      <sheetName val="control anexo deloitte"/>
    </sheetNames>
    <sheetDataSet>
      <sheetData sheetId="0" refreshError="1"/>
      <sheetData sheetId="1" refreshError="1">
        <row r="2">
          <cell r="A2" t="str">
            <v>9,1,1,01,01,01</v>
          </cell>
          <cell r="B2" t="str">
            <v>Costo Vta Inmuebles Variable</v>
          </cell>
          <cell r="C2">
            <v>342456.63</v>
          </cell>
          <cell r="D2">
            <v>342456.63</v>
          </cell>
          <cell r="E2">
            <v>0</v>
          </cell>
          <cell r="F2">
            <v>361374.5</v>
          </cell>
          <cell r="G2">
            <v>18917.869999999995</v>
          </cell>
          <cell r="H2">
            <v>669645.78</v>
          </cell>
        </row>
        <row r="3">
          <cell r="A3" t="str">
            <v>9,1,1,01,01,02</v>
          </cell>
          <cell r="B3" t="str">
            <v>Costo de Cesi¢n de Boletos</v>
          </cell>
          <cell r="C3">
            <v>0</v>
          </cell>
          <cell r="D3">
            <v>0</v>
          </cell>
          <cell r="E3">
            <v>0</v>
          </cell>
          <cell r="G3">
            <v>0</v>
          </cell>
          <cell r="H3">
            <v>308.88</v>
          </cell>
        </row>
        <row r="4">
          <cell r="A4" t="str">
            <v>9,1,1,01,01,03</v>
          </cell>
          <cell r="B4" t="str">
            <v>Sellados</v>
          </cell>
          <cell r="C4">
            <v>9780</v>
          </cell>
          <cell r="D4">
            <v>12038.4</v>
          </cell>
          <cell r="E4">
            <v>2258.3999999999996</v>
          </cell>
          <cell r="F4">
            <v>12743.4</v>
          </cell>
          <cell r="G4">
            <v>705</v>
          </cell>
          <cell r="H4">
            <v>906.7</v>
          </cell>
        </row>
        <row r="5">
          <cell r="A5" t="str">
            <v>9,1,1,01,02,01</v>
          </cell>
          <cell r="B5" t="str">
            <v>ABL-BC</v>
          </cell>
          <cell r="C5">
            <v>239902.37</v>
          </cell>
          <cell r="D5">
            <v>239902.37</v>
          </cell>
          <cell r="E5">
            <v>0</v>
          </cell>
          <cell r="F5">
            <v>243750.1</v>
          </cell>
          <cell r="G5">
            <v>3847.7300000000105</v>
          </cell>
          <cell r="H5">
            <v>2352.94</v>
          </cell>
        </row>
        <row r="6">
          <cell r="A6" t="str">
            <v>9,1,1,01,02,03</v>
          </cell>
          <cell r="B6" t="str">
            <v>Electricidad BC</v>
          </cell>
          <cell r="C6">
            <v>0</v>
          </cell>
          <cell r="D6">
            <v>0</v>
          </cell>
          <cell r="E6">
            <v>0</v>
          </cell>
          <cell r="F6">
            <v>593.61</v>
          </cell>
          <cell r="G6">
            <v>593.61</v>
          </cell>
          <cell r="H6">
            <v>0</v>
          </cell>
        </row>
        <row r="7">
          <cell r="A7" t="str">
            <v>9,1,1,01,02,06</v>
          </cell>
          <cell r="B7" t="str">
            <v>Expensas - BC</v>
          </cell>
          <cell r="C7">
            <v>180346.82</v>
          </cell>
          <cell r="D7">
            <v>165359.03</v>
          </cell>
          <cell r="E7">
            <v>-14987.790000000008</v>
          </cell>
          <cell r="F7">
            <v>241898.86</v>
          </cell>
          <cell r="G7">
            <v>76539.829999999987</v>
          </cell>
          <cell r="H7">
            <v>-815.93</v>
          </cell>
        </row>
        <row r="8">
          <cell r="A8" t="str">
            <v>9,1,1,01,02,07</v>
          </cell>
          <cell r="B8" t="str">
            <v>Gastos de Mantenimiento - BC</v>
          </cell>
          <cell r="C8">
            <v>37615.410000000003</v>
          </cell>
          <cell r="D8">
            <v>38639.410000000003</v>
          </cell>
          <cell r="E8">
            <v>1024</v>
          </cell>
          <cell r="F8">
            <v>38639.410000000003</v>
          </cell>
          <cell r="G8">
            <v>0</v>
          </cell>
          <cell r="H8">
            <v>0</v>
          </cell>
        </row>
        <row r="9">
          <cell r="A9" t="str">
            <v>9,1,1,01,02,08</v>
          </cell>
          <cell r="B9" t="str">
            <v>Impuesto Inmobiliario - BC</v>
          </cell>
          <cell r="C9">
            <v>18472.98</v>
          </cell>
          <cell r="D9">
            <v>18562.09</v>
          </cell>
          <cell r="E9">
            <v>89.110000000000582</v>
          </cell>
          <cell r="F9">
            <v>18562.09</v>
          </cell>
          <cell r="G9">
            <v>0</v>
          </cell>
          <cell r="H9">
            <v>0</v>
          </cell>
        </row>
        <row r="10">
          <cell r="A10" t="str">
            <v>9,1,1,01,02,99</v>
          </cell>
          <cell r="B10" t="str">
            <v>Otros - BC</v>
          </cell>
          <cell r="C10">
            <v>13442.78</v>
          </cell>
          <cell r="D10">
            <v>13447.78</v>
          </cell>
          <cell r="E10">
            <v>5</v>
          </cell>
          <cell r="F10">
            <v>17267.580000000002</v>
          </cell>
          <cell r="G10">
            <v>3819.8000000000011</v>
          </cell>
          <cell r="H10">
            <v>0</v>
          </cell>
        </row>
        <row r="11">
          <cell r="A11" t="str">
            <v>9,1,1,02,01,01</v>
          </cell>
          <cell r="B11" t="str">
            <v>Depreciaciones</v>
          </cell>
          <cell r="C11">
            <v>15673.01</v>
          </cell>
          <cell r="D11">
            <v>18275.28</v>
          </cell>
          <cell r="E11">
            <v>2602.2699999999986</v>
          </cell>
          <cell r="F11">
            <v>20877.55</v>
          </cell>
          <cell r="G11">
            <v>2602.2700000000004</v>
          </cell>
          <cell r="H11">
            <v>2602.27</v>
          </cell>
        </row>
        <row r="12">
          <cell r="A12" t="str">
            <v>9,1,1,02,02,01</v>
          </cell>
          <cell r="B12" t="str">
            <v>ABL IR ud</v>
          </cell>
          <cell r="C12">
            <v>5654</v>
          </cell>
          <cell r="D12">
            <v>5654</v>
          </cell>
          <cell r="E12">
            <v>0</v>
          </cell>
          <cell r="F12">
            <v>5654</v>
          </cell>
          <cell r="G12">
            <v>0</v>
          </cell>
          <cell r="H12">
            <v>600</v>
          </cell>
        </row>
        <row r="13">
          <cell r="A13" t="str">
            <v>9,1,1,02,02,03</v>
          </cell>
          <cell r="B13" t="str">
            <v>Electricidad IR ud</v>
          </cell>
          <cell r="C13">
            <v>0</v>
          </cell>
          <cell r="D13">
            <v>0</v>
          </cell>
          <cell r="E13">
            <v>0</v>
          </cell>
          <cell r="G13">
            <v>0</v>
          </cell>
          <cell r="H13">
            <v>451.14</v>
          </cell>
        </row>
        <row r="14">
          <cell r="A14" t="str">
            <v>9,1,1,02,02,05</v>
          </cell>
          <cell r="B14" t="str">
            <v>Tel‚fono IR ud</v>
          </cell>
          <cell r="C14">
            <v>0</v>
          </cell>
          <cell r="D14">
            <v>0</v>
          </cell>
          <cell r="E14">
            <v>0</v>
          </cell>
          <cell r="G14">
            <v>0</v>
          </cell>
          <cell r="H14">
            <v>130.85</v>
          </cell>
        </row>
        <row r="15">
          <cell r="A15" t="str">
            <v>9,1,1,02,02,06</v>
          </cell>
          <cell r="B15" t="str">
            <v>Expensas IR ud</v>
          </cell>
          <cell r="C15">
            <v>448</v>
          </cell>
          <cell r="D15">
            <v>896</v>
          </cell>
          <cell r="E15">
            <v>448</v>
          </cell>
          <cell r="F15">
            <v>896</v>
          </cell>
          <cell r="G15">
            <v>0</v>
          </cell>
          <cell r="H15">
            <v>448</v>
          </cell>
        </row>
        <row r="16">
          <cell r="A16" t="str">
            <v>9,1,1,02,02,07</v>
          </cell>
          <cell r="B16" t="str">
            <v>Gastos de Mantenimiento IR ud</v>
          </cell>
          <cell r="C16">
            <v>5645.07</v>
          </cell>
          <cell r="D16">
            <v>5989.07</v>
          </cell>
          <cell r="E16">
            <v>344</v>
          </cell>
          <cell r="F16">
            <v>7021.07</v>
          </cell>
          <cell r="G16">
            <v>1032</v>
          </cell>
          <cell r="H16">
            <v>838</v>
          </cell>
        </row>
        <row r="17">
          <cell r="A17" t="str">
            <v>9,1,1,02,02,08</v>
          </cell>
          <cell r="B17" t="str">
            <v>Gastos de Eventos IR ud</v>
          </cell>
          <cell r="C17">
            <v>965</v>
          </cell>
          <cell r="D17">
            <v>4080</v>
          </cell>
          <cell r="E17">
            <v>3115</v>
          </cell>
          <cell r="F17">
            <v>6758.75</v>
          </cell>
          <cell r="G17">
            <v>2678.75</v>
          </cell>
          <cell r="H17">
            <v>0</v>
          </cell>
        </row>
        <row r="18">
          <cell r="A18" t="str">
            <v>9,1,2,01,01,00</v>
          </cell>
          <cell r="B18" t="str">
            <v>Sueldos</v>
          </cell>
          <cell r="C18">
            <v>57474.400000000001</v>
          </cell>
          <cell r="D18">
            <v>63354.93</v>
          </cell>
          <cell r="E18">
            <v>5880.5299999999988</v>
          </cell>
          <cell r="F18">
            <v>69118.22</v>
          </cell>
          <cell r="G18">
            <v>5763.2900000000009</v>
          </cell>
          <cell r="H18">
            <v>5644.16</v>
          </cell>
        </row>
        <row r="19">
          <cell r="A19" t="str">
            <v>9,1,2,01,02,00</v>
          </cell>
          <cell r="B19" t="str">
            <v>SAC</v>
          </cell>
          <cell r="C19">
            <v>2428.42</v>
          </cell>
          <cell r="D19">
            <v>3511.75</v>
          </cell>
          <cell r="E19">
            <v>1083.33</v>
          </cell>
          <cell r="F19">
            <v>4595.08</v>
          </cell>
          <cell r="G19">
            <v>1083.33</v>
          </cell>
          <cell r="H19">
            <v>1083.33</v>
          </cell>
        </row>
        <row r="20">
          <cell r="A20" t="str">
            <v>9,1,2,01,04,00</v>
          </cell>
          <cell r="B20" t="str">
            <v>Indemnizaciones</v>
          </cell>
          <cell r="C20">
            <v>33477.800000000003</v>
          </cell>
          <cell r="D20">
            <v>33477.800000000003</v>
          </cell>
          <cell r="E20">
            <v>0</v>
          </cell>
          <cell r="F20">
            <v>33477.800000000003</v>
          </cell>
          <cell r="G20">
            <v>0</v>
          </cell>
          <cell r="H20">
            <v>0</v>
          </cell>
        </row>
        <row r="21">
          <cell r="A21" t="str">
            <v>9,1,2,01,06,00</v>
          </cell>
          <cell r="B21" t="str">
            <v>Cargas Sociales</v>
          </cell>
          <cell r="C21">
            <v>15583.57</v>
          </cell>
          <cell r="D21">
            <v>17023.68</v>
          </cell>
          <cell r="E21">
            <v>1440.1100000000006</v>
          </cell>
          <cell r="F21">
            <v>18774.07</v>
          </cell>
          <cell r="G21">
            <v>1750.3899999999994</v>
          </cell>
          <cell r="H21">
            <v>1930.39</v>
          </cell>
        </row>
        <row r="22">
          <cell r="A22" t="str">
            <v>9,1,2,01,07,00</v>
          </cell>
          <cell r="B22" t="str">
            <v>Seguros</v>
          </cell>
          <cell r="C22">
            <v>400.84</v>
          </cell>
          <cell r="D22">
            <v>400.84</v>
          </cell>
          <cell r="E22">
            <v>0</v>
          </cell>
          <cell r="F22">
            <v>400.84</v>
          </cell>
          <cell r="G22">
            <v>0</v>
          </cell>
          <cell r="H22">
            <v>63.19</v>
          </cell>
        </row>
        <row r="23">
          <cell r="A23" t="str">
            <v>9,1,2,01,09,00</v>
          </cell>
          <cell r="B23" t="str">
            <v>Excedente Vacaciones</v>
          </cell>
          <cell r="C23">
            <v>606.66</v>
          </cell>
          <cell r="D23">
            <v>707.77</v>
          </cell>
          <cell r="E23">
            <v>101.11000000000001</v>
          </cell>
          <cell r="F23">
            <v>808.88</v>
          </cell>
          <cell r="G23">
            <v>101.11000000000001</v>
          </cell>
          <cell r="H23">
            <v>973.95</v>
          </cell>
        </row>
        <row r="24">
          <cell r="A24" t="str">
            <v>9,1,2,02,02,00</v>
          </cell>
          <cell r="B24" t="str">
            <v>Honorarios Contables</v>
          </cell>
          <cell r="C24">
            <v>9000</v>
          </cell>
          <cell r="D24">
            <v>9000</v>
          </cell>
          <cell r="E24">
            <v>0</v>
          </cell>
          <cell r="F24">
            <v>12000</v>
          </cell>
          <cell r="G24">
            <v>3000</v>
          </cell>
          <cell r="H24">
            <v>3000</v>
          </cell>
        </row>
        <row r="25">
          <cell r="A25" t="str">
            <v>9,1,2,02,03,00</v>
          </cell>
          <cell r="B25" t="str">
            <v>Honorarios Juridicos</v>
          </cell>
          <cell r="C25">
            <v>16197.7</v>
          </cell>
          <cell r="D25">
            <v>16197.7</v>
          </cell>
          <cell r="E25">
            <v>0</v>
          </cell>
          <cell r="F25">
            <v>19165.830000000002</v>
          </cell>
          <cell r="G25">
            <v>2968.130000000001</v>
          </cell>
          <cell r="H25">
            <v>1541.5</v>
          </cell>
        </row>
        <row r="26">
          <cell r="A26" t="str">
            <v>9,1,2,02,04,00</v>
          </cell>
          <cell r="B26" t="str">
            <v>Honorarios Impositivos</v>
          </cell>
          <cell r="C26">
            <v>2400</v>
          </cell>
          <cell r="D26">
            <v>2400</v>
          </cell>
          <cell r="E26">
            <v>0</v>
          </cell>
          <cell r="F26">
            <v>2800</v>
          </cell>
          <cell r="G26">
            <v>400</v>
          </cell>
          <cell r="H26">
            <v>800</v>
          </cell>
        </row>
        <row r="27">
          <cell r="A27" t="str">
            <v>9,1,2,03,01,00</v>
          </cell>
          <cell r="B27" t="str">
            <v>Honorarios Convenio Administrat</v>
          </cell>
          <cell r="D27">
            <v>0</v>
          </cell>
          <cell r="E27">
            <v>0</v>
          </cell>
          <cell r="G27">
            <v>0</v>
          </cell>
          <cell r="H27">
            <v>0</v>
          </cell>
        </row>
        <row r="28">
          <cell r="A28" t="str">
            <v>9,1,2,04,01,00</v>
          </cell>
          <cell r="B28" t="str">
            <v>Refrigerios y Cafeter¡a</v>
          </cell>
          <cell r="C28">
            <v>2648.11</v>
          </cell>
          <cell r="D28">
            <v>2998.11</v>
          </cell>
          <cell r="E28">
            <v>350</v>
          </cell>
          <cell r="F28">
            <v>4060.69</v>
          </cell>
          <cell r="G28">
            <v>1062.58</v>
          </cell>
          <cell r="H28">
            <v>350</v>
          </cell>
        </row>
        <row r="29">
          <cell r="A29" t="str">
            <v>9,1,2,05,01,00</v>
          </cell>
          <cell r="B29" t="str">
            <v>Librer¡a y Papeler¡a</v>
          </cell>
          <cell r="C29">
            <v>1221.7</v>
          </cell>
          <cell r="D29">
            <v>2847.42</v>
          </cell>
          <cell r="E29">
            <v>1625.72</v>
          </cell>
          <cell r="F29">
            <v>3059.6</v>
          </cell>
          <cell r="G29">
            <v>212.17999999999984</v>
          </cell>
          <cell r="H29">
            <v>15.5</v>
          </cell>
        </row>
        <row r="30">
          <cell r="A30" t="str">
            <v>9,1,2,05,03,00</v>
          </cell>
          <cell r="B30" t="str">
            <v>Fotocopias</v>
          </cell>
          <cell r="C30">
            <v>210</v>
          </cell>
          <cell r="D30">
            <v>210</v>
          </cell>
          <cell r="E30">
            <v>0</v>
          </cell>
          <cell r="F30">
            <v>210</v>
          </cell>
          <cell r="G30">
            <v>0</v>
          </cell>
          <cell r="H30">
            <v>0</v>
          </cell>
        </row>
        <row r="31">
          <cell r="A31" t="str">
            <v>9,1,2,05,04,00</v>
          </cell>
          <cell r="B31" t="str">
            <v>Correo</v>
          </cell>
          <cell r="C31">
            <v>334.14</v>
          </cell>
          <cell r="D31">
            <v>388.44</v>
          </cell>
          <cell r="E31">
            <v>54.300000000000011</v>
          </cell>
          <cell r="F31">
            <v>448.69</v>
          </cell>
          <cell r="G31">
            <v>60.25</v>
          </cell>
          <cell r="H31">
            <v>0</v>
          </cell>
        </row>
        <row r="32">
          <cell r="A32" t="str">
            <v>9,1,2,05,07,00</v>
          </cell>
          <cell r="B32" t="str">
            <v>Certificaciones</v>
          </cell>
          <cell r="C32">
            <v>16</v>
          </cell>
          <cell r="D32">
            <v>32</v>
          </cell>
          <cell r="E32">
            <v>16</v>
          </cell>
          <cell r="F32">
            <v>104.58</v>
          </cell>
          <cell r="G32">
            <v>72.58</v>
          </cell>
          <cell r="H32">
            <v>0</v>
          </cell>
        </row>
        <row r="33">
          <cell r="A33" t="str">
            <v>9,1,2,05,08,00</v>
          </cell>
          <cell r="B33" t="str">
            <v>Limpieza de Oficinas</v>
          </cell>
          <cell r="C33">
            <v>1920</v>
          </cell>
          <cell r="D33">
            <v>1920</v>
          </cell>
          <cell r="E33">
            <v>0</v>
          </cell>
          <cell r="F33">
            <v>2688</v>
          </cell>
          <cell r="G33">
            <v>768</v>
          </cell>
          <cell r="H33">
            <v>0</v>
          </cell>
        </row>
        <row r="34">
          <cell r="A34" t="str">
            <v>9,1,2,05,09,00</v>
          </cell>
          <cell r="B34" t="str">
            <v>Vigilancia</v>
          </cell>
          <cell r="C34">
            <v>596.4</v>
          </cell>
          <cell r="D34">
            <v>596.4</v>
          </cell>
          <cell r="E34">
            <v>0</v>
          </cell>
          <cell r="F34">
            <v>596.4</v>
          </cell>
          <cell r="G34">
            <v>0</v>
          </cell>
          <cell r="H34">
            <v>0</v>
          </cell>
        </row>
        <row r="35">
          <cell r="A35" t="str">
            <v>9,1,2,05,10,00</v>
          </cell>
          <cell r="B35" t="str">
            <v>Vi ticos</v>
          </cell>
          <cell r="C35">
            <v>8609.24</v>
          </cell>
          <cell r="D35">
            <v>8609.24</v>
          </cell>
          <cell r="E35">
            <v>0</v>
          </cell>
          <cell r="F35">
            <v>9732.67</v>
          </cell>
          <cell r="G35">
            <v>1123.4300000000003</v>
          </cell>
          <cell r="H35">
            <v>77.44</v>
          </cell>
        </row>
        <row r="36">
          <cell r="A36" t="str">
            <v>9,1,2,05,20,00</v>
          </cell>
          <cell r="B36" t="str">
            <v>ABL</v>
          </cell>
          <cell r="C36">
            <v>21.4</v>
          </cell>
          <cell r="D36">
            <v>21.4</v>
          </cell>
          <cell r="E36">
            <v>0</v>
          </cell>
          <cell r="F36">
            <v>21.4</v>
          </cell>
          <cell r="G36">
            <v>0</v>
          </cell>
          <cell r="H36">
            <v>0</v>
          </cell>
        </row>
        <row r="37">
          <cell r="A37" t="str">
            <v>9,1,2,05,23,00</v>
          </cell>
          <cell r="B37" t="str">
            <v>Tel‚fonos</v>
          </cell>
          <cell r="C37">
            <v>1966.81</v>
          </cell>
          <cell r="D37">
            <v>1966.81</v>
          </cell>
          <cell r="E37">
            <v>0</v>
          </cell>
          <cell r="F37">
            <v>5354.96</v>
          </cell>
          <cell r="G37">
            <v>3388.15</v>
          </cell>
          <cell r="H37">
            <v>632.05999999999995</v>
          </cell>
        </row>
        <row r="38">
          <cell r="A38" t="str">
            <v>9,1,2,05,25,00</v>
          </cell>
          <cell r="B38" t="str">
            <v>Patentes</v>
          </cell>
          <cell r="C38">
            <v>895.97</v>
          </cell>
          <cell r="D38">
            <v>895.97</v>
          </cell>
          <cell r="E38">
            <v>0</v>
          </cell>
          <cell r="F38">
            <v>895.97</v>
          </cell>
          <cell r="G38">
            <v>0</v>
          </cell>
          <cell r="H38">
            <v>0</v>
          </cell>
        </row>
        <row r="39">
          <cell r="A39" t="str">
            <v>9,1,2,05,42,00</v>
          </cell>
          <cell r="B39" t="str">
            <v>Seguros Varios</v>
          </cell>
          <cell r="C39">
            <v>421.03</v>
          </cell>
          <cell r="D39">
            <v>421.03</v>
          </cell>
          <cell r="E39">
            <v>0</v>
          </cell>
          <cell r="F39">
            <v>421.03</v>
          </cell>
          <cell r="G39">
            <v>0</v>
          </cell>
          <cell r="H39">
            <v>0</v>
          </cell>
        </row>
        <row r="40">
          <cell r="A40" t="str">
            <v>9,1,2,10,99,00</v>
          </cell>
          <cell r="B40" t="str">
            <v>Varios de Mantenimiento</v>
          </cell>
          <cell r="C40">
            <v>740.43</v>
          </cell>
          <cell r="D40">
            <v>740.43</v>
          </cell>
          <cell r="E40">
            <v>0</v>
          </cell>
          <cell r="F40">
            <v>765.43</v>
          </cell>
          <cell r="G40">
            <v>25</v>
          </cell>
          <cell r="H40">
            <v>0</v>
          </cell>
        </row>
        <row r="41">
          <cell r="A41" t="str">
            <v>9,1,2,12,01,00</v>
          </cell>
          <cell r="B41" t="str">
            <v>Multas</v>
          </cell>
          <cell r="C41">
            <v>169.07</v>
          </cell>
          <cell r="D41">
            <v>169.07</v>
          </cell>
          <cell r="E41">
            <v>0</v>
          </cell>
          <cell r="F41">
            <v>682.2</v>
          </cell>
          <cell r="G41">
            <v>513.13000000000011</v>
          </cell>
          <cell r="H41">
            <v>2695</v>
          </cell>
        </row>
        <row r="42">
          <cell r="A42" t="str">
            <v>9,1,2,12,02,00</v>
          </cell>
          <cell r="B42" t="str">
            <v>Gastos Judiciales</v>
          </cell>
          <cell r="C42">
            <v>300</v>
          </cell>
          <cell r="D42">
            <v>300</v>
          </cell>
          <cell r="E42">
            <v>0</v>
          </cell>
          <cell r="F42">
            <v>300</v>
          </cell>
          <cell r="G42">
            <v>0</v>
          </cell>
          <cell r="H42">
            <v>0</v>
          </cell>
        </row>
        <row r="43">
          <cell r="A43" t="str">
            <v>9,1,2,12,99,00</v>
          </cell>
          <cell r="B43" t="str">
            <v>Varios Diversos</v>
          </cell>
          <cell r="C43">
            <v>91.2</v>
          </cell>
          <cell r="D43">
            <v>91.2</v>
          </cell>
          <cell r="E43">
            <v>0</v>
          </cell>
          <cell r="F43">
            <v>91.2</v>
          </cell>
          <cell r="G43">
            <v>0</v>
          </cell>
          <cell r="H43">
            <v>0</v>
          </cell>
        </row>
        <row r="44">
          <cell r="A44" t="str">
            <v>9,1,3,02,01,00</v>
          </cell>
          <cell r="B44" t="str">
            <v>Sellados Ventas (Recupero)</v>
          </cell>
          <cell r="C44">
            <v>-4689.16</v>
          </cell>
          <cell r="D44">
            <v>-4689.16</v>
          </cell>
          <cell r="E44">
            <v>0</v>
          </cell>
          <cell r="F44">
            <v>-5041.66</v>
          </cell>
          <cell r="G44">
            <v>-352.5</v>
          </cell>
          <cell r="H44">
            <v>-1263.3399999999999</v>
          </cell>
        </row>
        <row r="45">
          <cell r="A45" t="str">
            <v>9,1,3,03,01,00</v>
          </cell>
          <cell r="B45" t="str">
            <v>Impuestos y Gs. de Escrib. Vent</v>
          </cell>
          <cell r="C45">
            <v>149680.75</v>
          </cell>
          <cell r="D45">
            <v>149680.75</v>
          </cell>
          <cell r="E45">
            <v>0</v>
          </cell>
          <cell r="F45">
            <v>156408.16</v>
          </cell>
          <cell r="G45">
            <v>6727.4100000000035</v>
          </cell>
          <cell r="H45">
            <v>-36355.15</v>
          </cell>
        </row>
        <row r="46">
          <cell r="A46" t="str">
            <v>9,1,3,06,01,00</v>
          </cell>
          <cell r="B46" t="str">
            <v>Gastos de Gesti¢n Comercial Ven</v>
          </cell>
          <cell r="C46">
            <v>5010.49</v>
          </cell>
          <cell r="D46">
            <v>5010.49</v>
          </cell>
          <cell r="E46">
            <v>0</v>
          </cell>
          <cell r="F46">
            <v>5010.49</v>
          </cell>
          <cell r="G46">
            <v>0</v>
          </cell>
          <cell r="H46">
            <v>0</v>
          </cell>
        </row>
        <row r="47">
          <cell r="A47" t="str">
            <v>9,1,3,07,01,00</v>
          </cell>
          <cell r="B47" t="str">
            <v>Publicidad Ventas</v>
          </cell>
          <cell r="C47">
            <v>10072.36</v>
          </cell>
          <cell r="D47">
            <v>10860.69</v>
          </cell>
          <cell r="E47">
            <v>788.32999999999993</v>
          </cell>
          <cell r="F47">
            <v>10860.69</v>
          </cell>
          <cell r="G47">
            <v>0</v>
          </cell>
          <cell r="H47">
            <v>714</v>
          </cell>
        </row>
        <row r="48">
          <cell r="A48" t="str">
            <v>9,1,4,01,04,00</v>
          </cell>
          <cell r="B48" t="str">
            <v>Intereses Ds Impositivas y Prev</v>
          </cell>
          <cell r="C48">
            <v>4.0599999999999996</v>
          </cell>
          <cell r="D48">
            <v>4.0599999999999996</v>
          </cell>
          <cell r="E48">
            <v>0</v>
          </cell>
          <cell r="F48">
            <v>4.0599999999999996</v>
          </cell>
          <cell r="G48">
            <v>0</v>
          </cell>
          <cell r="H48">
            <v>10.82</v>
          </cell>
        </row>
        <row r="49">
          <cell r="A49" t="str">
            <v>9,1,4,01,05,00</v>
          </cell>
          <cell r="B49" t="str">
            <v>Otros Intereses Pagados</v>
          </cell>
          <cell r="C49">
            <v>52188.4</v>
          </cell>
          <cell r="D49">
            <v>52188.4</v>
          </cell>
          <cell r="E49">
            <v>0</v>
          </cell>
          <cell r="F49">
            <v>52188.4</v>
          </cell>
          <cell r="G49">
            <v>0</v>
          </cell>
          <cell r="H49">
            <v>0</v>
          </cell>
        </row>
        <row r="50">
          <cell r="A50" t="str">
            <v>9,1,4,02,02,00</v>
          </cell>
          <cell r="B50" t="str">
            <v>Rtdo. por Tenencia T¡tulos</v>
          </cell>
          <cell r="C50">
            <v>0</v>
          </cell>
          <cell r="D50">
            <v>77.89</v>
          </cell>
          <cell r="E50">
            <v>77.89</v>
          </cell>
          <cell r="F50">
            <v>28.71</v>
          </cell>
          <cell r="G50">
            <v>-49.18</v>
          </cell>
          <cell r="H50">
            <v>-28.71</v>
          </cell>
        </row>
        <row r="51">
          <cell r="A51" t="str">
            <v>9,1,4,02,08,00</v>
          </cell>
          <cell r="B51" t="str">
            <v>Rtdo Fideicomiso</v>
          </cell>
          <cell r="C51">
            <v>59971.3</v>
          </cell>
          <cell r="D51">
            <v>59971.3</v>
          </cell>
          <cell r="E51">
            <v>0</v>
          </cell>
          <cell r="F51">
            <v>59971.3</v>
          </cell>
          <cell r="G51">
            <v>0</v>
          </cell>
          <cell r="H51">
            <v>22967.919999999998</v>
          </cell>
        </row>
        <row r="52">
          <cell r="A52" t="str">
            <v>9,1,4,03,01,00</v>
          </cell>
          <cell r="B52" t="str">
            <v>Diferencia de Cambio</v>
          </cell>
          <cell r="C52">
            <v>608.04</v>
          </cell>
          <cell r="D52">
            <v>-8048.6500000000005</v>
          </cell>
          <cell r="E52">
            <v>-8656.69</v>
          </cell>
          <cell r="F52">
            <v>-9329.92</v>
          </cell>
          <cell r="G52">
            <v>-1281.2699999999995</v>
          </cell>
          <cell r="H52">
            <v>-491.74</v>
          </cell>
        </row>
        <row r="53">
          <cell r="A53" t="str">
            <v>9,1,4,05,04,00</v>
          </cell>
          <cell r="B53" t="str">
            <v>Ajustes por Redondeo</v>
          </cell>
          <cell r="C53">
            <v>3.74</v>
          </cell>
          <cell r="D53">
            <v>3.2300000000000004</v>
          </cell>
          <cell r="E53">
            <v>-0.50999999999999979</v>
          </cell>
          <cell r="F53">
            <v>6.26</v>
          </cell>
          <cell r="G53">
            <v>3.0299999999999994</v>
          </cell>
          <cell r="H53">
            <v>1.53</v>
          </cell>
        </row>
        <row r="54">
          <cell r="A54" t="str">
            <v>9,1,4,06,02,00</v>
          </cell>
          <cell r="B54" t="str">
            <v>Gtos. Bancarios Otros Bancos</v>
          </cell>
          <cell r="C54">
            <v>6609.82</v>
          </cell>
          <cell r="D54">
            <v>6930.3099999999995</v>
          </cell>
          <cell r="E54">
            <v>320.48999999999978</v>
          </cell>
          <cell r="F54">
            <v>7346.55</v>
          </cell>
          <cell r="G54">
            <v>416.24000000000069</v>
          </cell>
          <cell r="H54">
            <v>421.82</v>
          </cell>
        </row>
        <row r="55">
          <cell r="A55" t="str">
            <v>9,1,4,06,04,00</v>
          </cell>
          <cell r="B55" t="str">
            <v>Impuesto deb y cred Ley de Cmpe</v>
          </cell>
          <cell r="C55">
            <v>30519.11</v>
          </cell>
          <cell r="D55">
            <v>33872.11</v>
          </cell>
          <cell r="E55">
            <v>3353</v>
          </cell>
          <cell r="F55">
            <v>37314.76</v>
          </cell>
          <cell r="G55">
            <v>3442.6500000000015</v>
          </cell>
          <cell r="H55">
            <v>1524.61</v>
          </cell>
        </row>
        <row r="56">
          <cell r="A56" t="str">
            <v>9,1,5,01,01,00</v>
          </cell>
          <cell r="B56" t="str">
            <v>IVA No Computable</v>
          </cell>
          <cell r="C56">
            <v>45707.12</v>
          </cell>
          <cell r="D56">
            <v>48846.76</v>
          </cell>
          <cell r="E56">
            <v>3139.6399999999994</v>
          </cell>
          <cell r="F56">
            <v>52853.65</v>
          </cell>
          <cell r="G56">
            <v>4006.8899999999994</v>
          </cell>
          <cell r="H56">
            <v>4109.8</v>
          </cell>
        </row>
        <row r="57">
          <cell r="A57" t="str">
            <v>9,1,5,03,01,00</v>
          </cell>
          <cell r="B57" t="str">
            <v>Amortizaci¢n Intangibles</v>
          </cell>
          <cell r="C57">
            <v>22180.39</v>
          </cell>
          <cell r="D57">
            <v>22180.39</v>
          </cell>
          <cell r="E57">
            <v>0</v>
          </cell>
          <cell r="F57">
            <v>23423.99</v>
          </cell>
          <cell r="G57">
            <v>1243.6000000000022</v>
          </cell>
          <cell r="H57">
            <v>52916.21</v>
          </cell>
        </row>
        <row r="58">
          <cell r="A58" t="str">
            <v>9,1,5,03,02,00</v>
          </cell>
          <cell r="B58" t="str">
            <v>Amortizaci¢n Intangibles reclas</v>
          </cell>
          <cell r="C58">
            <v>17923.12</v>
          </cell>
          <cell r="D58">
            <v>17923.12</v>
          </cell>
          <cell r="E58">
            <v>0</v>
          </cell>
          <cell r="F58">
            <v>18937.64</v>
          </cell>
          <cell r="G58">
            <v>1014.5200000000004</v>
          </cell>
          <cell r="H58">
            <v>-13109.44</v>
          </cell>
        </row>
        <row r="59">
          <cell r="A59" t="str">
            <v>9,2,1,01,01,01</v>
          </cell>
          <cell r="B59" t="str">
            <v>Terrenos</v>
          </cell>
          <cell r="C59">
            <v>-462253.39</v>
          </cell>
          <cell r="D59">
            <v>-462253.39</v>
          </cell>
          <cell r="E59">
            <v>0</v>
          </cell>
          <cell r="F59">
            <v>-486753.39</v>
          </cell>
          <cell r="G59">
            <v>-24500</v>
          </cell>
          <cell r="H59">
            <v>-788797.94</v>
          </cell>
        </row>
        <row r="60">
          <cell r="A60" t="str">
            <v>9,2,1,01,01,02</v>
          </cell>
          <cell r="B60" t="str">
            <v>Comisiones Cobradas</v>
          </cell>
          <cell r="C60">
            <v>-26155.15</v>
          </cell>
          <cell r="D60">
            <v>-26155.15</v>
          </cell>
          <cell r="E60">
            <v>0</v>
          </cell>
          <cell r="F60">
            <v>-27205.15</v>
          </cell>
          <cell r="G60">
            <v>-1050</v>
          </cell>
          <cell r="H60">
            <v>-2310</v>
          </cell>
        </row>
        <row r="61">
          <cell r="A61" t="str">
            <v>9,2,1,02,01,00</v>
          </cell>
          <cell r="B61" t="str">
            <v>Casa Principal</v>
          </cell>
          <cell r="C61">
            <v>-33957.07</v>
          </cell>
          <cell r="D61">
            <v>-38957.07</v>
          </cell>
          <cell r="E61">
            <v>-5000</v>
          </cell>
          <cell r="F61">
            <v>-41957.07</v>
          </cell>
          <cell r="G61">
            <v>-3000</v>
          </cell>
          <cell r="H61">
            <v>-18000</v>
          </cell>
        </row>
        <row r="62">
          <cell r="A62" t="str">
            <v>9,2,1,02,02,00</v>
          </cell>
          <cell r="B62" t="str">
            <v>Locales Comerciales</v>
          </cell>
          <cell r="C62">
            <v>-9900</v>
          </cell>
          <cell r="D62">
            <v>-11550</v>
          </cell>
          <cell r="E62">
            <v>-1650</v>
          </cell>
          <cell r="F62">
            <v>-13200</v>
          </cell>
          <cell r="G62">
            <v>-1650</v>
          </cell>
          <cell r="H62">
            <v>-1698.14</v>
          </cell>
        </row>
        <row r="63">
          <cell r="A63" t="str">
            <v>9,2,1,03,02,02</v>
          </cell>
          <cell r="B63" t="str">
            <v>Administraci¢n de Cuentas Cor</v>
          </cell>
          <cell r="C63">
            <v>-1859.5</v>
          </cell>
          <cell r="D63">
            <v>-2147.35</v>
          </cell>
          <cell r="E63">
            <v>-287.84999999999991</v>
          </cell>
          <cell r="F63">
            <v>-2435.1999999999998</v>
          </cell>
          <cell r="G63">
            <v>-287.84999999999991</v>
          </cell>
          <cell r="H63">
            <v>0</v>
          </cell>
        </row>
        <row r="64">
          <cell r="A64" t="str">
            <v>9,2,1,04,01,01</v>
          </cell>
          <cell r="B64" t="str">
            <v>Terrenos</v>
          </cell>
          <cell r="C64">
            <v>-46949.97</v>
          </cell>
          <cell r="D64">
            <v>-47182.23</v>
          </cell>
          <cell r="E64">
            <v>-232.26000000000204</v>
          </cell>
          <cell r="F64">
            <v>-47412.05</v>
          </cell>
          <cell r="G64">
            <v>-229.81999999999971</v>
          </cell>
          <cell r="H64">
            <v>-227.35</v>
          </cell>
        </row>
        <row r="65">
          <cell r="A65" t="str">
            <v>9,2,1,04,02,01</v>
          </cell>
          <cell r="B65" t="str">
            <v>Intereses Punitorios</v>
          </cell>
          <cell r="C65">
            <v>-6826.43</v>
          </cell>
          <cell r="D65">
            <v>-6826.43</v>
          </cell>
          <cell r="E65">
            <v>0</v>
          </cell>
          <cell r="F65">
            <v>-6826.44</v>
          </cell>
          <cell r="G65">
            <v>-9.999999999308784E-3</v>
          </cell>
          <cell r="H65">
            <v>-417.5</v>
          </cell>
        </row>
        <row r="66">
          <cell r="A66" t="str">
            <v>9,2,1,10,01,00</v>
          </cell>
          <cell r="B66" t="str">
            <v>Ingresos Brutos por Ventas</v>
          </cell>
          <cell r="C66">
            <v>50093.66</v>
          </cell>
          <cell r="D66">
            <v>50107.140000000007</v>
          </cell>
          <cell r="E66">
            <v>13.480000000003201</v>
          </cell>
          <cell r="F66">
            <v>50855.62</v>
          </cell>
          <cell r="G66">
            <v>748.47999999999593</v>
          </cell>
          <cell r="H66">
            <v>2577.25</v>
          </cell>
        </row>
        <row r="67">
          <cell r="A67" t="str">
            <v>9,2,1,10,02,00</v>
          </cell>
          <cell r="B67" t="str">
            <v>Ingresos Brutos por Alquileres</v>
          </cell>
          <cell r="C67">
            <v>1377.08</v>
          </cell>
          <cell r="D67">
            <v>1606.84</v>
          </cell>
          <cell r="E67">
            <v>229.76</v>
          </cell>
          <cell r="F67">
            <v>1767.5</v>
          </cell>
          <cell r="G67">
            <v>160.66000000000008</v>
          </cell>
          <cell r="H67">
            <v>680.58</v>
          </cell>
        </row>
        <row r="68">
          <cell r="A68" t="str">
            <v>9,2,1,10,03,00</v>
          </cell>
          <cell r="B68" t="str">
            <v>Ingresos Brutos por Comisiones</v>
          </cell>
          <cell r="C68">
            <v>1543.44</v>
          </cell>
          <cell r="D68">
            <v>1543.44</v>
          </cell>
          <cell r="E68">
            <v>0</v>
          </cell>
          <cell r="F68">
            <v>1605.97</v>
          </cell>
          <cell r="G68">
            <v>62.529999999999973</v>
          </cell>
          <cell r="H68">
            <v>137.56</v>
          </cell>
        </row>
        <row r="69">
          <cell r="A69" t="str">
            <v>9,2,1,10,04,00</v>
          </cell>
          <cell r="B69" t="str">
            <v>Ingresos Brutos por Intereses</v>
          </cell>
          <cell r="C69">
            <v>70.38</v>
          </cell>
          <cell r="D69">
            <v>71.69</v>
          </cell>
          <cell r="E69">
            <v>1.3100000000000023</v>
          </cell>
          <cell r="F69">
            <v>71.69</v>
          </cell>
          <cell r="G69">
            <v>0</v>
          </cell>
          <cell r="H69">
            <v>4.38</v>
          </cell>
        </row>
        <row r="70">
          <cell r="A70" t="str">
            <v>9,2,1,10,05,00</v>
          </cell>
          <cell r="B70" t="str">
            <v>Ingresos Brutos Otros Conceptos</v>
          </cell>
          <cell r="C70">
            <v>847.23</v>
          </cell>
          <cell r="D70">
            <v>961.96</v>
          </cell>
          <cell r="E70">
            <v>114.73000000000002</v>
          </cell>
          <cell r="F70">
            <v>1114.8499999999999</v>
          </cell>
          <cell r="G70">
            <v>152.88999999999987</v>
          </cell>
          <cell r="H70">
            <v>242.98</v>
          </cell>
        </row>
        <row r="71">
          <cell r="A71" t="str">
            <v>9,2,2,02,11,00</v>
          </cell>
          <cell r="B71" t="str">
            <v>Resultado F.C.I.</v>
          </cell>
          <cell r="C71">
            <v>-15930.56</v>
          </cell>
          <cell r="D71">
            <v>-16161.07</v>
          </cell>
          <cell r="E71">
            <v>-230.51000000000022</v>
          </cell>
          <cell r="F71">
            <v>-16161.07</v>
          </cell>
          <cell r="G71">
            <v>0</v>
          </cell>
          <cell r="H71">
            <v>-281.10000000000002</v>
          </cell>
        </row>
        <row r="72">
          <cell r="A72" t="str">
            <v>9,2,2,02,13,00</v>
          </cell>
          <cell r="B72" t="str">
            <v>Valuaci¢n Bonos fideicomiso</v>
          </cell>
          <cell r="C72">
            <v>87868.98</v>
          </cell>
          <cell r="D72">
            <v>84462.33</v>
          </cell>
          <cell r="E72">
            <v>-3406.6499999999942</v>
          </cell>
          <cell r="F72">
            <v>81010.8</v>
          </cell>
          <cell r="G72">
            <v>-3451.5299999999988</v>
          </cell>
          <cell r="H72">
            <v>-1074.0900000000256</v>
          </cell>
        </row>
        <row r="73">
          <cell r="A73" t="str">
            <v>9,2,2,03,01,00</v>
          </cell>
          <cell r="B73" t="str">
            <v>Diferencia de Cambio</v>
          </cell>
          <cell r="C73">
            <v>0</v>
          </cell>
          <cell r="D73">
            <v>-182716.08</v>
          </cell>
          <cell r="E73">
            <v>-182716.08</v>
          </cell>
          <cell r="F73">
            <v>-184884.92</v>
          </cell>
          <cell r="G73">
            <v>-2168.8400000000256</v>
          </cell>
          <cell r="H73">
            <v>-8132.68</v>
          </cell>
        </row>
        <row r="74">
          <cell r="A74" t="str">
            <v>9,2,4,02,01,00</v>
          </cell>
          <cell r="B74" t="str">
            <v>Recupero de Gastos Varios</v>
          </cell>
          <cell r="C74">
            <v>-1175</v>
          </cell>
          <cell r="D74">
            <v>-1175</v>
          </cell>
          <cell r="E74">
            <v>0</v>
          </cell>
          <cell r="F74">
            <v>-1399</v>
          </cell>
          <cell r="G74">
            <v>-224</v>
          </cell>
          <cell r="H74">
            <v>-4463.8</v>
          </cell>
        </row>
        <row r="75">
          <cell r="A75" t="str">
            <v>9,2,4,03,01,00</v>
          </cell>
          <cell r="B75" t="str">
            <v>Diversos</v>
          </cell>
          <cell r="C75">
            <v>-13268.27</v>
          </cell>
          <cell r="D75">
            <v>-13268.27</v>
          </cell>
          <cell r="E75">
            <v>0</v>
          </cell>
          <cell r="F75">
            <v>-13268.27</v>
          </cell>
          <cell r="G75">
            <v>0</v>
          </cell>
          <cell r="H75">
            <v>-2882.28</v>
          </cell>
        </row>
      </sheetData>
      <sheetData sheetId="2" refreshError="1"/>
      <sheetData sheetId="3" refreshError="1"/>
      <sheetData sheetId="4" refreshError="1"/>
      <sheetData sheetId="5" refreshError="1"/>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r_libertador"/>
      <sheetName val="otr_rio"/>
      <sheetName val="OTR_RUMAALA"/>
      <sheetName val="grafos"/>
      <sheetName val="Base"/>
    </sheetNames>
    <sheetDataSet>
      <sheetData sheetId="0" refreshError="1"/>
      <sheetData sheetId="1"/>
      <sheetData sheetId="2" refreshError="1"/>
      <sheetData sheetId="3" refreshError="1"/>
      <sheetData sheetId="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109"/>
      <sheetName val="Form 122"/>
      <sheetName val="Conciliación de Retenciones"/>
      <sheetName val="Resumen Retenciones a Ingresar"/>
      <sheetName val="Mayor Ret. IVA Local"/>
      <sheetName val="Hechauka Ret. Locales (A&amp;A)"/>
      <sheetName val="LC-Original"/>
      <sheetName val="Consulta 2"/>
      <sheetName val="Diferencia Mayor_vs_Hechauka"/>
      <sheetName val="Hechauka Consolidado"/>
      <sheetName val="Retenciones al Exterior (A&amp;A)"/>
      <sheetName val="Notas"/>
      <sheetName val="Fact. Incluidas en el LC"/>
      <sheetName val="TC BCP - 2011"/>
      <sheetName val="Mayor RSC"/>
      <sheetName val="Consulta 1"/>
      <sheetName val="Hechauka Retenciones PPC"/>
      <sheetName val="Fecha de pago"/>
      <sheetName val="Form. 109 (Banco)"/>
      <sheetName val="Form. 122 (Banco)"/>
      <sheetName val="Check list"/>
      <sheetName val="Bonos"/>
      <sheetName val="Inventario CDA BBVA Suiza"/>
      <sheetName val="Mayores Retenciones Diciembre"/>
      <sheetName val="Retenciones Exterior PPC"/>
      <sheetName val="Interes por prestamos"/>
      <sheetName val="PPC_Conciliación_Octubre_Rta."/>
      <sheetName val="PPC_Conciliación_Octubre_IVA"/>
      <sheetName val="TC-2011 (Exterior)"/>
      <sheetName val="Mayor Ret IVA Exterior"/>
      <sheetName val="Mayor Ret.Renta Exterior"/>
      <sheetName val="Mai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3">
          <cell r="G13">
            <v>1945600</v>
          </cell>
        </row>
      </sheetData>
      <sheetData sheetId="24" refreshError="1"/>
      <sheetData sheetId="25">
        <row r="101">
          <cell r="E101">
            <v>287944.09000000003</v>
          </cell>
        </row>
      </sheetData>
      <sheetData sheetId="26" refreshError="1"/>
      <sheetData sheetId="27" refreshError="1"/>
      <sheetData sheetId="28">
        <row r="346">
          <cell r="E346">
            <v>4203</v>
          </cell>
        </row>
      </sheetData>
      <sheetData sheetId="29">
        <row r="18">
          <cell r="G18">
            <v>779462</v>
          </cell>
        </row>
      </sheetData>
      <sheetData sheetId="30">
        <row r="18">
          <cell r="G18">
            <v>1375750</v>
          </cell>
        </row>
      </sheetData>
      <sheetData sheetId="3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s>
    <sheetDataSet>
      <sheetData sheetId="0"/>
      <sheetData sheetId="1" refreshError="1">
        <row r="8">
          <cell r="B8">
            <v>38442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NANCIAS"/>
      <sheetName val="I.G.M.P."/>
      <sheetName val="Incob-ExArcor"/>
      <sheetName val="Rtado.Vta.Bs.Uso"/>
    </sheetNames>
    <sheetDataSet>
      <sheetData sheetId="0"/>
      <sheetData sheetId="1" refreshError="1"/>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5"/>
      <sheetName val="flujo"/>
      <sheetName val="Bal.Impositivo"/>
      <sheetName val="cuadro Revaluo"/>
      <sheetName val="Comparativo"/>
      <sheetName val="BCEGRAL"/>
      <sheetName val="EVP"/>
      <sheetName val="Anexo IV"/>
      <sheetName val="Hoja1"/>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 RB"/>
      <sheetName val="cadencias "/>
      <sheetName val="Raw Materials (2)"/>
      <sheetName val="MEDO"/>
      <sheetName val="WHITE NIGHT"/>
      <sheetName val="MO Jones"/>
      <sheetName val="MULTIPACK 192"/>
      <sheetName val="MULTIPACK 384"/>
      <sheetName val="MULTIPACK 240"/>
      <sheetName val="DIAL Wo. SWITCH"/>
      <sheetName val="White Nights"/>
      <sheetName val="Set MK08 DIAL USA WoS"/>
      <sheetName val="RB240"/>
      <sheetName val="RB384"/>
      <sheetName val="RB192"/>
      <sheetName val="COLX6"/>
      <sheetName val="Refill RB"/>
      <sheetName val="Set RB jones"/>
      <sheetName val="Set_RB"/>
      <sheetName val="cadencias_"/>
      <sheetName val="Raw_Materials_(2)"/>
      <sheetName val="WHITE_NIGHT"/>
      <sheetName val="MO_Jones"/>
      <sheetName val="MULTIPACK_192"/>
      <sheetName val="MULTIPACK_384"/>
      <sheetName val="MULTIPACK_240"/>
      <sheetName val="DIAL_Wo__SWITCH"/>
      <sheetName val="White_Nights"/>
      <sheetName val="Set_MK08_DIAL_USA_WoS"/>
      <sheetName val="Refill_RB"/>
      <sheetName val="Set_RB_jones"/>
    </sheetNames>
    <sheetDataSet>
      <sheetData sheetId="0">
        <row r="6">
          <cell r="J6">
            <v>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6">
          <cell r="J6">
            <v>10</v>
          </cell>
        </row>
      </sheetData>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face Hub"/>
      <sheetName val="Sheet1"/>
      <sheetName val="Summary Platform Results"/>
      <sheetName val="Summary Region Results"/>
      <sheetName val="Platform &amp; Region DLY"/>
      <sheetName val="Platform &amp; Region MTD"/>
      <sheetName val="Platform &amp; Region YTD"/>
      <sheetName val="Notes"/>
      <sheetName val="Est MTD-2"/>
      <sheetName val="Est MTD-1"/>
      <sheetName val="EVP UPLOAD"/>
      <sheetName val="YTD ACTUALS"/>
      <sheetName val="DATA"/>
      <sheetName val="UPLOAD"/>
      <sheetName val="Email Distribution"/>
      <sheetName val="Feuil1"/>
      <sheetName val="Risk Summary"/>
      <sheetName val="Financials by profit centre"/>
    </sheetNames>
    <sheetDataSet>
      <sheetData sheetId="0" refreshError="1">
        <row r="12">
          <cell r="C12">
            <v>39078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ummary"/>
      <sheetName val="Quarterly P&amp;L overview"/>
      <sheetName val="P&amp;L by platform USD"/>
      <sheetName val="P&amp;L by platform INR"/>
      <sheetName val="Gross margin summary"/>
      <sheetName val="Quantities"/>
      <sheetName val="Capex summary"/>
      <sheetName val="Statutory G&amp;A"/>
    </sheetNames>
    <sheetDataSet>
      <sheetData sheetId="0" refreshError="1">
        <row r="1">
          <cell r="A1">
            <v>44.811300000000003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
      <sheetName val="P&amp;L summary"/>
      <sheetName val="Quarterly P&amp;L overview"/>
      <sheetName val="P&amp;L by platform USD"/>
      <sheetName val="P&amp;L by platform RMB"/>
      <sheetName val="Gross margin summary"/>
      <sheetName val="Quantities"/>
      <sheetName val="Capex summary"/>
      <sheetName val="Statutory G&amp;A"/>
    </sheetNames>
    <sheetDataSet>
      <sheetData sheetId="0" refreshError="1"/>
      <sheetData sheetId="1" refreshError="1">
        <row r="1">
          <cell r="A1">
            <v>7.8</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E.RR"/>
      <sheetName val="Resultado por tenencia"/>
      <sheetName val="Otros ingresos y egresos"/>
      <sheetName val="Info por segmento"/>
      <sheetName val="Soporte Segment"/>
      <sheetName val="Reseña cuadros"/>
      <sheetName val="Elim InterCo"/>
      <sheetName val="Rdos elim interCo"/>
      <sheetName val="Mayores valores"/>
      <sheetName val="Mayores valores 2"/>
      <sheetName val="Eliminaciones VPP"/>
      <sheetName val="Comprobacion art 33"/>
      <sheetName val="Irsa"/>
    </sheetNames>
    <sheetDataSet>
      <sheetData sheetId="0">
        <row r="7">
          <cell r="B7">
            <v>39994</v>
          </cell>
        </row>
      </sheetData>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H - PLat - CC - SB"/>
      <sheetName val="Indirect Soft - Plat - CC - SB"/>
      <sheetName val="Dim"/>
      <sheetName val="Données (SB) G&amp;A"/>
      <sheetName val="Données (SB) Soft &amp; Grp G&amp;A"/>
      <sheetName val="Données table sbox"/>
      <sheetName val="Format OH Dir &amp; Ind"/>
      <sheetName val="Format Corporate"/>
    </sheetNames>
    <sheetDataSet>
      <sheetData sheetId="0" refreshError="1"/>
      <sheetData sheetId="1" refreshError="1"/>
      <sheetData sheetId="2" refreshError="1"/>
      <sheetData sheetId="3" refreshError="1"/>
      <sheetData sheetId="4" refreshError="1"/>
      <sheetData sheetId="5" refreshError="1">
        <row r="3">
          <cell r="A3" t="str">
            <v>Code</v>
          </cell>
          <cell r="B3" t="str">
            <v>Long description</v>
          </cell>
          <cell r="C3" t="str">
            <v>Platform (Long description)</v>
          </cell>
          <cell r="D3" t="str">
            <v>Reporting Unit (Code)</v>
          </cell>
          <cell r="E3" t="str">
            <v>SBox Sub Region (Code)</v>
          </cell>
          <cell r="F3" t="str">
            <v>Region (Code)</v>
          </cell>
          <cell r="G3" t="str">
            <v>SBox Type (Code)</v>
          </cell>
          <cell r="H3" t="str">
            <v>BOX (Code)</v>
          </cell>
        </row>
        <row r="4">
          <cell r="A4" t="str">
            <v>B0012</v>
          </cell>
          <cell r="B4" t="str">
            <v>B0012-B-ETHANOL-UK-LDTLTD-CASH</v>
          </cell>
          <cell r="C4" t="str">
            <v>Sugar</v>
          </cell>
          <cell r="D4" t="str">
            <v>LDTLTD</v>
          </cell>
          <cell r="E4" t="str">
            <v>London</v>
          </cell>
          <cell r="F4" t="str">
            <v>EBS</v>
          </cell>
          <cell r="G4" t="str">
            <v>BASIC</v>
          </cell>
          <cell r="H4" t="str">
            <v>LOSUGAR</v>
          </cell>
        </row>
        <row r="5">
          <cell r="A5" t="str">
            <v>B0015</v>
          </cell>
          <cell r="B5" t="str">
            <v>B0015-B-COCOA-UK-LDTLTD-CASH</v>
          </cell>
          <cell r="C5" t="str">
            <v>Coffee</v>
          </cell>
          <cell r="D5" t="str">
            <v>LDTLTD</v>
          </cell>
          <cell r="E5" t="str">
            <v>London</v>
          </cell>
          <cell r="F5" t="str">
            <v>EBS</v>
          </cell>
          <cell r="G5" t="str">
            <v>BASIC</v>
          </cell>
          <cell r="H5" t="str">
            <v>LOCOCOA</v>
          </cell>
        </row>
        <row r="6">
          <cell r="A6" t="str">
            <v>B0016</v>
          </cell>
          <cell r="B6" t="str">
            <v>B0016-B-COCOA-UK-LDTLTD-HEDGE</v>
          </cell>
          <cell r="C6" t="str">
            <v>Coffee</v>
          </cell>
          <cell r="D6" t="str">
            <v>LDTLTD</v>
          </cell>
          <cell r="E6" t="str">
            <v>London</v>
          </cell>
          <cell r="F6" t="str">
            <v>EBS</v>
          </cell>
          <cell r="G6" t="str">
            <v>BASIC</v>
          </cell>
          <cell r="H6" t="str">
            <v>LOCOCOA</v>
          </cell>
        </row>
        <row r="7">
          <cell r="A7" t="str">
            <v>B0017</v>
          </cell>
          <cell r="B7" t="str">
            <v>B0017-B-ALLCOM-WE-LDROMA-MARKET</v>
          </cell>
          <cell r="C7" t="str">
            <v>Service</v>
          </cell>
          <cell r="D7" t="str">
            <v>LDROMA</v>
          </cell>
          <cell r="E7" t="str">
            <v>Western Europe</v>
          </cell>
          <cell r="F7" t="str">
            <v>EBS</v>
          </cell>
          <cell r="G7" t="str">
            <v>BASIC</v>
          </cell>
          <cell r="H7" t="str">
            <v>NONE</v>
          </cell>
        </row>
        <row r="8">
          <cell r="A8" t="str">
            <v>B0018</v>
          </cell>
          <cell r="B8" t="str">
            <v>B0018-B-ALLGRAIN-WE-HAMB-DISTRIB</v>
          </cell>
          <cell r="C8" t="str">
            <v>Grain</v>
          </cell>
          <cell r="D8" t="str">
            <v>HAMB</v>
          </cell>
          <cell r="E8" t="str">
            <v>Western Europe</v>
          </cell>
          <cell r="F8" t="str">
            <v>EBS</v>
          </cell>
          <cell r="G8" t="str">
            <v>BASIC</v>
          </cell>
          <cell r="H8" t="str">
            <v>NONE</v>
          </cell>
        </row>
        <row r="9">
          <cell r="A9" t="str">
            <v>B0021</v>
          </cell>
          <cell r="B9" t="str">
            <v>B0021-B-COFFEE-UK-LDTLTD-HEDGE</v>
          </cell>
          <cell r="C9" t="str">
            <v>Coffee</v>
          </cell>
          <cell r="D9" t="str">
            <v>LDTLTD</v>
          </cell>
          <cell r="E9" t="str">
            <v>London</v>
          </cell>
          <cell r="F9" t="str">
            <v>EBS</v>
          </cell>
          <cell r="G9" t="str">
            <v>BASIC</v>
          </cell>
          <cell r="H9" t="str">
            <v>LOCOFFEE</v>
          </cell>
        </row>
        <row r="10">
          <cell r="A10" t="str">
            <v>B0022</v>
          </cell>
          <cell r="B10" t="str">
            <v>B0022-B-COFFEE-WE-COFFEEAG-DISTRIB</v>
          </cell>
          <cell r="C10" t="str">
            <v>Coffee</v>
          </cell>
          <cell r="D10" t="str">
            <v>COFFEEAG</v>
          </cell>
          <cell r="E10" t="str">
            <v>Western Europe</v>
          </cell>
          <cell r="F10" t="str">
            <v>EBS</v>
          </cell>
          <cell r="G10" t="str">
            <v>BASIC</v>
          </cell>
          <cell r="H10" t="str">
            <v>LOCOFFEE</v>
          </cell>
        </row>
        <row r="11">
          <cell r="A11" t="str">
            <v>B0024</v>
          </cell>
          <cell r="B11" t="str">
            <v>B0024-B-CTA-UK-LDTLTD-HEDGE</v>
          </cell>
          <cell r="C11" t="str">
            <v>Finance</v>
          </cell>
          <cell r="D11" t="str">
            <v>LDTLTD</v>
          </cell>
          <cell r="E11" t="str">
            <v>London</v>
          </cell>
          <cell r="F11" t="str">
            <v>EBS</v>
          </cell>
          <cell r="G11" t="str">
            <v>BASIC</v>
          </cell>
          <cell r="H11" t="str">
            <v>LOFIN</v>
          </cell>
        </row>
        <row r="12">
          <cell r="A12" t="str">
            <v>B0025</v>
          </cell>
          <cell r="B12" t="str">
            <v>B0025-B-ALLFIN-UK-LDCOMFIN-HEDGE</v>
          </cell>
          <cell r="C12" t="str">
            <v>Finance</v>
          </cell>
          <cell r="D12" t="str">
            <v>LDCOMFIN</v>
          </cell>
          <cell r="E12" t="str">
            <v>London</v>
          </cell>
          <cell r="F12" t="str">
            <v>EBS</v>
          </cell>
          <cell r="G12" t="str">
            <v>BASIC</v>
          </cell>
          <cell r="H12" t="str">
            <v>LOFIN</v>
          </cell>
        </row>
        <row r="13">
          <cell r="A13" t="str">
            <v>B0028</v>
          </cell>
          <cell r="B13" t="str">
            <v>B0028-B-EQUITY-UK-LDCOMFIN-HEDGE</v>
          </cell>
          <cell r="C13" t="str">
            <v>Finance</v>
          </cell>
          <cell r="D13" t="str">
            <v>LDCOMFIN</v>
          </cell>
          <cell r="E13" t="str">
            <v>London</v>
          </cell>
          <cell r="F13" t="str">
            <v>EBS</v>
          </cell>
          <cell r="G13" t="str">
            <v>BASIC</v>
          </cell>
          <cell r="H13" t="str">
            <v>LOFIN</v>
          </cell>
        </row>
        <row r="14">
          <cell r="A14" t="str">
            <v>B0033</v>
          </cell>
          <cell r="B14" t="str">
            <v>B0033-B-RICE-UK-LDTLTD-CASH</v>
          </cell>
          <cell r="C14" t="str">
            <v>Rice</v>
          </cell>
          <cell r="D14" t="str">
            <v>LDTLTD</v>
          </cell>
          <cell r="E14" t="str">
            <v>London</v>
          </cell>
          <cell r="F14" t="str">
            <v>EBS</v>
          </cell>
          <cell r="G14" t="str">
            <v>BASIC</v>
          </cell>
          <cell r="H14" t="str">
            <v>LORICE</v>
          </cell>
        </row>
        <row r="15">
          <cell r="A15" t="str">
            <v>B0035</v>
          </cell>
          <cell r="B15" t="str">
            <v>B0035-B-METAL-UK-LDTLTD-HEDGE</v>
          </cell>
          <cell r="C15" t="str">
            <v>Finance</v>
          </cell>
          <cell r="D15" t="str">
            <v>LDTLTD</v>
          </cell>
          <cell r="E15" t="str">
            <v>London</v>
          </cell>
          <cell r="F15" t="str">
            <v>EBS</v>
          </cell>
          <cell r="G15" t="str">
            <v>BASIC</v>
          </cell>
          <cell r="H15" t="str">
            <v>LOFIN</v>
          </cell>
        </row>
        <row r="16">
          <cell r="A16" t="str">
            <v>B0036</v>
          </cell>
          <cell r="B16" t="str">
            <v>B0036-B-SUGAR-UK-LDTLTD-CASH</v>
          </cell>
          <cell r="C16" t="str">
            <v>Sugar</v>
          </cell>
          <cell r="D16" t="str">
            <v>LDTLTD</v>
          </cell>
          <cell r="E16" t="str">
            <v>London</v>
          </cell>
          <cell r="F16" t="str">
            <v>EBS</v>
          </cell>
          <cell r="G16" t="str">
            <v>BASIC</v>
          </cell>
          <cell r="H16" t="str">
            <v>LOSUGAR</v>
          </cell>
        </row>
        <row r="17">
          <cell r="A17" t="str">
            <v>B0037</v>
          </cell>
          <cell r="B17" t="str">
            <v>B0037-B-SUGAR-UK-LDTLTD-HEDGE</v>
          </cell>
          <cell r="C17" t="str">
            <v>Sugar</v>
          </cell>
          <cell r="D17" t="str">
            <v>LDTLTD</v>
          </cell>
          <cell r="E17" t="str">
            <v>London</v>
          </cell>
          <cell r="F17" t="str">
            <v>EBS</v>
          </cell>
          <cell r="G17" t="str">
            <v>BASIC</v>
          </cell>
          <cell r="H17" t="str">
            <v>LOSUGAR</v>
          </cell>
        </row>
        <row r="18">
          <cell r="A18" t="str">
            <v>B0042</v>
          </cell>
          <cell r="B18" t="str">
            <v>B0042-B-ALLGRAIN-BSU-LDVOSTOK-ORIGIN</v>
          </cell>
          <cell r="C18" t="str">
            <v>Grain</v>
          </cell>
          <cell r="D18" t="str">
            <v>LDVOSTOK</v>
          </cell>
          <cell r="E18" t="str">
            <v>Black Sea Unit</v>
          </cell>
          <cell r="F18" t="str">
            <v>EBS</v>
          </cell>
          <cell r="G18" t="str">
            <v>BASIC</v>
          </cell>
          <cell r="H18" t="str">
            <v>EBSGRAIN</v>
          </cell>
        </row>
        <row r="19">
          <cell r="A19" t="str">
            <v>B0043</v>
          </cell>
          <cell r="B19" t="str">
            <v>B0043-B-ALLGRAIN-BSU-LDUKRAINE-ORIGIN</v>
          </cell>
          <cell r="C19" t="str">
            <v>Grain</v>
          </cell>
          <cell r="D19" t="str">
            <v>LDUKRAINE</v>
          </cell>
          <cell r="E19" t="str">
            <v>Black Sea Unit</v>
          </cell>
          <cell r="F19" t="str">
            <v>EBS</v>
          </cell>
          <cell r="G19" t="str">
            <v>BASIC</v>
          </cell>
          <cell r="H19" t="str">
            <v>EBSGRAIN</v>
          </cell>
        </row>
        <row r="20">
          <cell r="A20" t="str">
            <v>B0044</v>
          </cell>
          <cell r="B20" t="str">
            <v>B0044-B-SEED-BSU-LDUKRAINE-CASH</v>
          </cell>
          <cell r="C20" t="str">
            <v>Oilseeds</v>
          </cell>
          <cell r="D20" t="str">
            <v>LDUKRAINE</v>
          </cell>
          <cell r="E20" t="str">
            <v>Black Sea Unit</v>
          </cell>
          <cell r="F20" t="str">
            <v>EBS</v>
          </cell>
          <cell r="G20" t="str">
            <v>BASIC</v>
          </cell>
          <cell r="H20" t="str">
            <v>EBSOIL</v>
          </cell>
        </row>
        <row r="21">
          <cell r="A21" t="str">
            <v>B0045</v>
          </cell>
          <cell r="B21" t="str">
            <v>B0045-B-SEED-BSU-LDVOSTOK-CASH</v>
          </cell>
          <cell r="C21" t="str">
            <v>Oilseeds</v>
          </cell>
          <cell r="D21" t="str">
            <v>LDVOSTOK</v>
          </cell>
          <cell r="E21" t="str">
            <v>Black Sea Unit</v>
          </cell>
          <cell r="F21" t="str">
            <v>EBS</v>
          </cell>
          <cell r="G21" t="str">
            <v>BASIC</v>
          </cell>
          <cell r="H21" t="str">
            <v>EBSOIL</v>
          </cell>
        </row>
        <row r="22">
          <cell r="A22" t="str">
            <v>B0047</v>
          </cell>
          <cell r="B22" t="str">
            <v>B0047-B-ALLGRAIN-BSU-SUNGRAIN-SILO</v>
          </cell>
          <cell r="C22" t="str">
            <v>Grain</v>
          </cell>
          <cell r="D22" t="str">
            <v>SUNGRAIN</v>
          </cell>
          <cell r="E22" t="str">
            <v>Black Sea Unit</v>
          </cell>
          <cell r="F22" t="str">
            <v>EBS</v>
          </cell>
          <cell r="G22" t="str">
            <v>BASIC</v>
          </cell>
          <cell r="H22" t="str">
            <v>EBSGRAIN</v>
          </cell>
        </row>
        <row r="23">
          <cell r="A23" t="str">
            <v>B0048</v>
          </cell>
          <cell r="B23" t="str">
            <v>B0048-B-SUGAR-BSU-LDVOSTOK-DISTRIB</v>
          </cell>
          <cell r="C23" t="str">
            <v>Sugar</v>
          </cell>
          <cell r="D23" t="str">
            <v>LDVOSTOK</v>
          </cell>
          <cell r="E23" t="str">
            <v>Black Sea Unit</v>
          </cell>
          <cell r="F23" t="str">
            <v>EBS</v>
          </cell>
          <cell r="G23" t="str">
            <v>BASIC</v>
          </cell>
          <cell r="H23" t="str">
            <v>LOSUGAR</v>
          </cell>
        </row>
        <row r="24">
          <cell r="A24" t="str">
            <v>B0049</v>
          </cell>
          <cell r="B24" t="str">
            <v>B0049-B-SUGAR-BSU-LDUKRAINE-DISTRIB</v>
          </cell>
          <cell r="C24" t="str">
            <v>Sugar</v>
          </cell>
          <cell r="D24" t="str">
            <v>LDUKRAINE</v>
          </cell>
          <cell r="E24" t="str">
            <v>Black Sea Unit</v>
          </cell>
          <cell r="F24" t="str">
            <v>EBS</v>
          </cell>
          <cell r="G24" t="str">
            <v>BASIC</v>
          </cell>
          <cell r="H24" t="str">
            <v>LOSUGAR</v>
          </cell>
        </row>
        <row r="25">
          <cell r="A25" t="str">
            <v>B0050</v>
          </cell>
          <cell r="B25" t="str">
            <v>B0050-B-ALLGRAIN-WE-SESOSTRIS-CASH</v>
          </cell>
          <cell r="C25" t="str">
            <v>Grain</v>
          </cell>
          <cell r="D25" t="str">
            <v>SESOSTRIS</v>
          </cell>
          <cell r="E25" t="str">
            <v>Western Europe</v>
          </cell>
          <cell r="F25" t="str">
            <v>EBS</v>
          </cell>
          <cell r="G25" t="str">
            <v>BASIC</v>
          </cell>
          <cell r="H25" t="str">
            <v>EBSGRAIN</v>
          </cell>
        </row>
        <row r="26">
          <cell r="A26" t="str">
            <v>B0053</v>
          </cell>
          <cell r="B26" t="str">
            <v>B0053-B-SEED-WE-SESOSTRIS-DISTRIB</v>
          </cell>
          <cell r="C26" t="str">
            <v>Oilseeds</v>
          </cell>
          <cell r="D26" t="str">
            <v>SESOSTRIS</v>
          </cell>
          <cell r="E26" t="str">
            <v>Western Europe</v>
          </cell>
          <cell r="F26" t="str">
            <v>EBS</v>
          </cell>
          <cell r="G26" t="str">
            <v>BASIC</v>
          </cell>
          <cell r="H26" t="str">
            <v>EBSOIL</v>
          </cell>
        </row>
        <row r="27">
          <cell r="A27" t="str">
            <v>B0059</v>
          </cell>
          <cell r="B27" t="str">
            <v>B0059-B-SOYAMEAL-WE-LDITAL-DISTRIB</v>
          </cell>
          <cell r="C27" t="str">
            <v>Oilseeds</v>
          </cell>
          <cell r="D27" t="str">
            <v>LDITAL</v>
          </cell>
          <cell r="E27" t="str">
            <v>Western Europe</v>
          </cell>
          <cell r="F27" t="str">
            <v>EBS</v>
          </cell>
          <cell r="G27" t="str">
            <v>BASIC</v>
          </cell>
          <cell r="H27" t="str">
            <v>EBSOIL</v>
          </cell>
        </row>
        <row r="28">
          <cell r="A28" t="str">
            <v>B0062</v>
          </cell>
          <cell r="B28" t="str">
            <v>B0062-B-ALLGRAIN-WE-LDPOLSKA-CASH</v>
          </cell>
          <cell r="C28" t="str">
            <v>Grain</v>
          </cell>
          <cell r="D28" t="str">
            <v>LDPOLSKA</v>
          </cell>
          <cell r="E28" t="str">
            <v>Western Europe</v>
          </cell>
          <cell r="F28" t="str">
            <v>EBS</v>
          </cell>
          <cell r="G28" t="str">
            <v>BASIC</v>
          </cell>
          <cell r="H28" t="str">
            <v>EBSGRAIN</v>
          </cell>
        </row>
        <row r="29">
          <cell r="A29" t="str">
            <v>B0063</v>
          </cell>
          <cell r="B29" t="str">
            <v>B0063-B-SEED-WE-LDPOLSKA-CASH</v>
          </cell>
          <cell r="C29" t="str">
            <v>Oilseeds</v>
          </cell>
          <cell r="D29" t="str">
            <v>LDPOLSKA</v>
          </cell>
          <cell r="E29" t="str">
            <v>Western Europe</v>
          </cell>
          <cell r="F29" t="str">
            <v>EBS</v>
          </cell>
          <cell r="G29" t="str">
            <v>BASIC</v>
          </cell>
          <cell r="H29" t="str">
            <v>EBSOIL</v>
          </cell>
        </row>
        <row r="30">
          <cell r="A30" t="str">
            <v>B0064</v>
          </cell>
          <cell r="B30" t="str">
            <v>B0064-B-SOYAMEAL-WE-LDPOLSKA-DISTRIB</v>
          </cell>
          <cell r="C30" t="str">
            <v>Oilseeds</v>
          </cell>
          <cell r="D30" t="str">
            <v>LDPOLSKA</v>
          </cell>
          <cell r="E30" t="str">
            <v>Western Europe</v>
          </cell>
          <cell r="F30" t="str">
            <v>EBS</v>
          </cell>
          <cell r="G30" t="str">
            <v>BASIC</v>
          </cell>
          <cell r="H30" t="str">
            <v>EBSOIL</v>
          </cell>
        </row>
        <row r="31">
          <cell r="A31" t="str">
            <v>B0065</v>
          </cell>
          <cell r="B31" t="str">
            <v>B0065-B-ALLGRAIN-WE-LDNEG-CASH</v>
          </cell>
          <cell r="C31" t="str">
            <v>Grain</v>
          </cell>
          <cell r="D31" t="str">
            <v>LDNEG</v>
          </cell>
          <cell r="E31" t="str">
            <v>Western Europe</v>
          </cell>
          <cell r="F31" t="str">
            <v>EBS</v>
          </cell>
          <cell r="G31" t="str">
            <v>BASIC</v>
          </cell>
          <cell r="H31" t="str">
            <v>EBSGRAIN</v>
          </cell>
        </row>
        <row r="32">
          <cell r="A32" t="str">
            <v>B0068</v>
          </cell>
          <cell r="B32" t="str">
            <v>B0068-B-ALLGRAIN-WE-LDBULGAR-CASH</v>
          </cell>
          <cell r="C32" t="str">
            <v>Grain</v>
          </cell>
          <cell r="D32" t="str">
            <v>LDBULGAR</v>
          </cell>
          <cell r="E32" t="str">
            <v>Western Europe</v>
          </cell>
          <cell r="F32" t="str">
            <v>EBS</v>
          </cell>
          <cell r="G32" t="str">
            <v>BASIC</v>
          </cell>
          <cell r="H32" t="str">
            <v>EBSGRAIN</v>
          </cell>
        </row>
        <row r="33">
          <cell r="A33" t="str">
            <v>B0069</v>
          </cell>
          <cell r="B33" t="str">
            <v>B0069-B-SEED-WE-LDBULGAR-CASH</v>
          </cell>
          <cell r="C33" t="str">
            <v>Oilseeds</v>
          </cell>
          <cell r="D33" t="str">
            <v>LDBULGAR</v>
          </cell>
          <cell r="E33" t="str">
            <v>Western Europe</v>
          </cell>
          <cell r="F33" t="str">
            <v>EBS</v>
          </cell>
          <cell r="G33" t="str">
            <v>BASIC</v>
          </cell>
          <cell r="H33" t="str">
            <v>EBSOIL</v>
          </cell>
        </row>
        <row r="34">
          <cell r="A34" t="str">
            <v>B0070</v>
          </cell>
          <cell r="B34" t="str">
            <v>B0070-B-SOYAMEAL-WE-LDNEG-CASH</v>
          </cell>
          <cell r="C34" t="str">
            <v>Oilseeds</v>
          </cell>
          <cell r="D34" t="str">
            <v>LDNEG</v>
          </cell>
          <cell r="E34" t="str">
            <v>Western Europe</v>
          </cell>
          <cell r="F34" t="str">
            <v>EBS</v>
          </cell>
          <cell r="G34" t="str">
            <v>BASIC</v>
          </cell>
          <cell r="H34" t="str">
            <v>EBSOIL</v>
          </cell>
        </row>
        <row r="35">
          <cell r="A35" t="str">
            <v>B0071</v>
          </cell>
          <cell r="B35" t="str">
            <v>B0071-B-SOYAMEAL-WE-LDNEG-HEDGE</v>
          </cell>
          <cell r="C35" t="str">
            <v>Oilseeds</v>
          </cell>
          <cell r="D35" t="str">
            <v>LDNEG</v>
          </cell>
          <cell r="E35" t="str">
            <v>Western Europe</v>
          </cell>
          <cell r="F35" t="str">
            <v>EBS</v>
          </cell>
          <cell r="G35" t="str">
            <v>BASIC</v>
          </cell>
          <cell r="H35" t="str">
            <v>EBSOIL</v>
          </cell>
        </row>
        <row r="36">
          <cell r="A36" t="str">
            <v>B0073</v>
          </cell>
          <cell r="B36" t="str">
            <v>B0073-B-SEED-WE-LDNEG-CASH</v>
          </cell>
          <cell r="C36" t="str">
            <v>Oilseeds</v>
          </cell>
          <cell r="D36" t="str">
            <v>LDNEG</v>
          </cell>
          <cell r="E36" t="str">
            <v>Western Europe</v>
          </cell>
          <cell r="F36" t="str">
            <v>EBS</v>
          </cell>
          <cell r="G36" t="str">
            <v>BASIC</v>
          </cell>
          <cell r="H36" t="str">
            <v>EBSOIL</v>
          </cell>
        </row>
        <row r="37">
          <cell r="A37" t="str">
            <v>B0076</v>
          </cell>
          <cell r="B37" t="str">
            <v>B0076-B-ALLOIL-WE-LDNEG-CASH</v>
          </cell>
          <cell r="C37" t="str">
            <v>Oilseeds</v>
          </cell>
          <cell r="D37" t="str">
            <v>LDNEG</v>
          </cell>
          <cell r="E37" t="str">
            <v>Western Europe</v>
          </cell>
          <cell r="F37" t="str">
            <v>EBS</v>
          </cell>
          <cell r="G37" t="str">
            <v>BASIC</v>
          </cell>
          <cell r="H37" t="str">
            <v>GLOOIL</v>
          </cell>
        </row>
        <row r="38">
          <cell r="A38" t="str">
            <v>B0077</v>
          </cell>
          <cell r="B38" t="str">
            <v>B0077-B-ALLOIL-WE-LDNEG-HEDGE</v>
          </cell>
          <cell r="C38" t="str">
            <v>Oilseeds</v>
          </cell>
          <cell r="D38" t="str">
            <v>LDNEG</v>
          </cell>
          <cell r="E38" t="str">
            <v>Western Europe</v>
          </cell>
          <cell r="F38" t="str">
            <v>EBS</v>
          </cell>
          <cell r="G38" t="str">
            <v>BASIC</v>
          </cell>
          <cell r="H38" t="str">
            <v>GLOOIL</v>
          </cell>
        </row>
        <row r="39">
          <cell r="A39" t="str">
            <v>B0078</v>
          </cell>
          <cell r="B39" t="str">
            <v>B0078-B-ALLFIN-UK-SOCEF-HEDGE</v>
          </cell>
          <cell r="C39" t="str">
            <v>Finance</v>
          </cell>
          <cell r="D39" t="str">
            <v>SOCEF</v>
          </cell>
          <cell r="E39" t="str">
            <v>London</v>
          </cell>
          <cell r="F39" t="str">
            <v>EBS</v>
          </cell>
          <cell r="G39" t="str">
            <v>BASIC</v>
          </cell>
          <cell r="H39" t="str">
            <v>LOFIN</v>
          </cell>
        </row>
        <row r="40">
          <cell r="A40" t="str">
            <v>B0079</v>
          </cell>
          <cell r="B40" t="str">
            <v>B0079-B-COFFEE-UK-LDTLTD-CASH</v>
          </cell>
          <cell r="C40" t="str">
            <v>Coffee</v>
          </cell>
          <cell r="D40" t="str">
            <v>LDTLTD</v>
          </cell>
          <cell r="E40" t="str">
            <v>London</v>
          </cell>
          <cell r="F40" t="str">
            <v>EBS</v>
          </cell>
          <cell r="G40" t="str">
            <v>BASIC</v>
          </cell>
          <cell r="H40" t="str">
            <v>LOCOFFEE</v>
          </cell>
        </row>
        <row r="41">
          <cell r="A41" t="str">
            <v>B0082</v>
          </cell>
          <cell r="B41" t="str">
            <v>B0082-B-ALLGRAIN-WE-LDNEG-HEDGE</v>
          </cell>
          <cell r="C41" t="str">
            <v>Grain</v>
          </cell>
          <cell r="D41" t="str">
            <v>LDNEG</v>
          </cell>
          <cell r="E41" t="str">
            <v>Western Europe</v>
          </cell>
          <cell r="F41" t="str">
            <v>EBS</v>
          </cell>
          <cell r="G41" t="str">
            <v>BASIC</v>
          </cell>
          <cell r="H41" t="str">
            <v>EBSGRAIN</v>
          </cell>
        </row>
        <row r="42">
          <cell r="A42" t="str">
            <v>B0088</v>
          </cell>
          <cell r="B42" t="str">
            <v>B0088-B-CUBA-WE-LDNEG-CASH</v>
          </cell>
          <cell r="C42" t="str">
            <v>Other</v>
          </cell>
          <cell r="D42" t="str">
            <v>LDNEG</v>
          </cell>
          <cell r="E42" t="str">
            <v>Western Europe</v>
          </cell>
          <cell r="F42" t="str">
            <v>EBS</v>
          </cell>
          <cell r="G42" t="str">
            <v>BASIC</v>
          </cell>
          <cell r="H42" t="str">
            <v>CUBA</v>
          </cell>
        </row>
        <row r="43">
          <cell r="A43" t="str">
            <v>B0095</v>
          </cell>
          <cell r="B43" t="str">
            <v>B0095-B-FREIGHT-WE-LDNEG-CASH</v>
          </cell>
          <cell r="C43" t="str">
            <v>Freight</v>
          </cell>
          <cell r="D43" t="str">
            <v>LDNEG</v>
          </cell>
          <cell r="E43" t="str">
            <v>Western Europe</v>
          </cell>
          <cell r="F43" t="str">
            <v>EBS</v>
          </cell>
          <cell r="G43" t="str">
            <v>BASIC</v>
          </cell>
          <cell r="H43" t="str">
            <v>GLOFRE</v>
          </cell>
        </row>
        <row r="44">
          <cell r="A44" t="str">
            <v>B0097</v>
          </cell>
          <cell r="B44" t="str">
            <v>B0097-B-FDGRAIN-AF-LDAFRICA-CASH</v>
          </cell>
          <cell r="C44" t="str">
            <v>Grain</v>
          </cell>
          <cell r="D44" t="str">
            <v>LDAFRICA</v>
          </cell>
          <cell r="E44" t="str">
            <v>Africa</v>
          </cell>
          <cell r="F44" t="str">
            <v>EBS</v>
          </cell>
          <cell r="G44" t="str">
            <v>BASIC</v>
          </cell>
          <cell r="H44" t="str">
            <v>AFRGRAIN</v>
          </cell>
        </row>
        <row r="45">
          <cell r="A45" t="str">
            <v>B0098</v>
          </cell>
          <cell r="B45" t="str">
            <v>B0098-B-FDGRAIN-AF-LDAFRICA-HEDGE</v>
          </cell>
          <cell r="C45" t="str">
            <v>Grain</v>
          </cell>
          <cell r="D45" t="str">
            <v>LDAFRICA</v>
          </cell>
          <cell r="E45" t="str">
            <v>Africa</v>
          </cell>
          <cell r="F45" t="str">
            <v>EBS</v>
          </cell>
          <cell r="G45" t="str">
            <v>BASIC</v>
          </cell>
          <cell r="H45" t="str">
            <v>AFRGRAIN</v>
          </cell>
        </row>
        <row r="46">
          <cell r="A46" t="str">
            <v>B0101</v>
          </cell>
          <cell r="B46" t="str">
            <v>B0101-B-SEED-AF-LDAFRICA-CASH</v>
          </cell>
          <cell r="C46" t="str">
            <v>Oilseeds</v>
          </cell>
          <cell r="D46" t="str">
            <v>LDAFRICA</v>
          </cell>
          <cell r="E46" t="str">
            <v>Africa</v>
          </cell>
          <cell r="F46" t="str">
            <v>EBS</v>
          </cell>
          <cell r="G46" t="str">
            <v>BASIC</v>
          </cell>
          <cell r="H46" t="str">
            <v>AFROIL</v>
          </cell>
        </row>
        <row r="47">
          <cell r="A47" t="str">
            <v>B0102</v>
          </cell>
          <cell r="B47" t="str">
            <v>B0102-B-SEED-AF-LDAFRICA-HEDGE</v>
          </cell>
          <cell r="C47" t="str">
            <v>Oilseeds</v>
          </cell>
          <cell r="D47" t="str">
            <v>LDAFRICA</v>
          </cell>
          <cell r="E47" t="str">
            <v>Africa</v>
          </cell>
          <cell r="F47" t="str">
            <v>EBS</v>
          </cell>
          <cell r="G47" t="str">
            <v>BASIC</v>
          </cell>
          <cell r="H47" t="str">
            <v>AFROIL</v>
          </cell>
        </row>
        <row r="48">
          <cell r="A48" t="str">
            <v>B0103</v>
          </cell>
          <cell r="B48" t="str">
            <v>B0103-B-WHEAT-NA-LDCANADA-CASH</v>
          </cell>
          <cell r="C48" t="str">
            <v>Grain</v>
          </cell>
          <cell r="D48" t="str">
            <v>LDCANADA</v>
          </cell>
          <cell r="E48" t="str">
            <v>North America</v>
          </cell>
          <cell r="F48" t="str">
            <v>NORTHAM</v>
          </cell>
          <cell r="G48" t="str">
            <v>BASIC</v>
          </cell>
          <cell r="H48" t="str">
            <v>NAGRAIN</v>
          </cell>
        </row>
        <row r="49">
          <cell r="A49" t="str">
            <v>B0104</v>
          </cell>
          <cell r="B49" t="str">
            <v>B0104-B-WHEAT-NA-LDCANADA-HEDGE</v>
          </cell>
          <cell r="C49" t="str">
            <v>Grain</v>
          </cell>
          <cell r="D49" t="str">
            <v>LDCANADA</v>
          </cell>
          <cell r="E49" t="str">
            <v>North America</v>
          </cell>
          <cell r="F49" t="str">
            <v>NORTHAM</v>
          </cell>
          <cell r="G49" t="str">
            <v>BASIC</v>
          </cell>
          <cell r="H49" t="str">
            <v>NAGRAIN</v>
          </cell>
        </row>
        <row r="50">
          <cell r="A50" t="str">
            <v>B0105</v>
          </cell>
          <cell r="B50" t="str">
            <v>B0105-B-ALLB-SD-NA-LDCANADA-CASH</v>
          </cell>
          <cell r="C50" t="str">
            <v>Oilseeds</v>
          </cell>
          <cell r="D50" t="str">
            <v>LDCANADA</v>
          </cell>
          <cell r="E50" t="str">
            <v>North America</v>
          </cell>
          <cell r="F50" t="str">
            <v>NORTHAM</v>
          </cell>
          <cell r="G50" t="str">
            <v>BASIC</v>
          </cell>
          <cell r="H50" t="str">
            <v>NAOIL</v>
          </cell>
        </row>
        <row r="51">
          <cell r="A51" t="str">
            <v>B0106</v>
          </cell>
          <cell r="B51" t="str">
            <v>B0106-B-ALLB-SD-NA-LDCANADA-HEDGE</v>
          </cell>
          <cell r="C51" t="str">
            <v>Oilseeds</v>
          </cell>
          <cell r="D51" t="str">
            <v>LDCANADA</v>
          </cell>
          <cell r="E51" t="str">
            <v>North America</v>
          </cell>
          <cell r="F51" t="str">
            <v>NORTHAM</v>
          </cell>
          <cell r="G51" t="str">
            <v>BASIC</v>
          </cell>
          <cell r="H51" t="str">
            <v>NAOIL</v>
          </cell>
        </row>
        <row r="52">
          <cell r="A52" t="str">
            <v>B0107</v>
          </cell>
          <cell r="B52" t="str">
            <v>B0107-B-FDGRAIN-NA-LDCANADA-CASH</v>
          </cell>
          <cell r="C52" t="str">
            <v>Grain</v>
          </cell>
          <cell r="D52" t="str">
            <v>LDCANADA</v>
          </cell>
          <cell r="E52" t="str">
            <v>North America</v>
          </cell>
          <cell r="F52" t="str">
            <v>NORTHAM</v>
          </cell>
          <cell r="G52" t="str">
            <v>BASIC</v>
          </cell>
          <cell r="H52" t="str">
            <v>NAGRAIN</v>
          </cell>
        </row>
        <row r="53">
          <cell r="A53" t="str">
            <v>B0108</v>
          </cell>
          <cell r="B53" t="str">
            <v>B0108-B-FDGRAIN-NA-LDCANADA-HEDGE</v>
          </cell>
          <cell r="C53" t="str">
            <v>Grain</v>
          </cell>
          <cell r="D53" t="str">
            <v>LDCANADA</v>
          </cell>
          <cell r="E53" t="str">
            <v>North America</v>
          </cell>
          <cell r="F53" t="str">
            <v>NORTHAM</v>
          </cell>
          <cell r="G53" t="str">
            <v>BASIC</v>
          </cell>
          <cell r="H53" t="str">
            <v>NAGRAIN</v>
          </cell>
        </row>
        <row r="54">
          <cell r="A54" t="str">
            <v>B0111</v>
          </cell>
          <cell r="B54" t="str">
            <v>B0111-B-ELEV-NA-LDCANADA-SILO</v>
          </cell>
          <cell r="C54" t="str">
            <v>Grain</v>
          </cell>
          <cell r="D54" t="str">
            <v>LDCANADA</v>
          </cell>
          <cell r="E54" t="str">
            <v>North America</v>
          </cell>
          <cell r="F54" t="str">
            <v>NORTHAM</v>
          </cell>
          <cell r="G54" t="str">
            <v>BASIC</v>
          </cell>
          <cell r="H54" t="str">
            <v>NAGRAIN</v>
          </cell>
        </row>
        <row r="55">
          <cell r="A55" t="str">
            <v>B0112</v>
          </cell>
          <cell r="B55" t="str">
            <v>B0112-B-ALLGRAIN-WE-LDITAL-CASH</v>
          </cell>
          <cell r="C55" t="str">
            <v>Grain</v>
          </cell>
          <cell r="D55" t="str">
            <v>LDITAL</v>
          </cell>
          <cell r="E55" t="str">
            <v>Western Europe</v>
          </cell>
          <cell r="F55" t="str">
            <v>EBS</v>
          </cell>
          <cell r="G55" t="str">
            <v>BASIC</v>
          </cell>
          <cell r="H55" t="str">
            <v>EBSGRAIN</v>
          </cell>
        </row>
        <row r="56">
          <cell r="A56" t="str">
            <v>B0116</v>
          </cell>
          <cell r="B56" t="str">
            <v>B0116-B-ALLGRAIN-WE-LUSOGRAIN-CASH</v>
          </cell>
          <cell r="C56" t="str">
            <v>Grain</v>
          </cell>
          <cell r="D56" t="str">
            <v>LUSOGRAIN</v>
          </cell>
          <cell r="E56" t="str">
            <v>Western Europe</v>
          </cell>
          <cell r="F56" t="str">
            <v>EBS</v>
          </cell>
          <cell r="G56" t="str">
            <v>BASIC</v>
          </cell>
          <cell r="H56" t="str">
            <v>EBSGRAIN</v>
          </cell>
        </row>
        <row r="57">
          <cell r="A57" t="str">
            <v>B0117</v>
          </cell>
          <cell r="B57" t="str">
            <v>B0117-B-SOYAMEAL-WE-LUSOGRAIN-DISTRIB</v>
          </cell>
          <cell r="C57" t="str">
            <v>Oilseeds</v>
          </cell>
          <cell r="D57" t="str">
            <v>LUSOGRAIN</v>
          </cell>
          <cell r="E57" t="str">
            <v>Western Europe</v>
          </cell>
          <cell r="F57" t="str">
            <v>EBS</v>
          </cell>
          <cell r="G57" t="str">
            <v>BASIC</v>
          </cell>
          <cell r="H57" t="str">
            <v>EBSOIL</v>
          </cell>
        </row>
        <row r="58">
          <cell r="A58" t="str">
            <v>B0125</v>
          </cell>
          <cell r="B58" t="str">
            <v>B0125-P-ORANGEJ-BR-CITINC-HEDGE</v>
          </cell>
          <cell r="C58" t="str">
            <v>Citrus</v>
          </cell>
          <cell r="D58" t="str">
            <v>CITINC</v>
          </cell>
          <cell r="E58" t="str">
            <v>Brasil</v>
          </cell>
          <cell r="F58" t="str">
            <v>BRAZIL</v>
          </cell>
          <cell r="G58" t="str">
            <v>PLATFORM</v>
          </cell>
          <cell r="H58" t="str">
            <v>CITPLAT</v>
          </cell>
        </row>
        <row r="59">
          <cell r="A59" t="str">
            <v>B0127</v>
          </cell>
          <cell r="B59" t="str">
            <v>B0127-B-ORANGEJ-BR-CITINC-DISTRIB</v>
          </cell>
          <cell r="C59" t="str">
            <v>Citrus</v>
          </cell>
          <cell r="D59" t="str">
            <v>CITINC</v>
          </cell>
          <cell r="E59" t="str">
            <v>Brasil</v>
          </cell>
          <cell r="F59" t="str">
            <v>BRAZIL</v>
          </cell>
          <cell r="G59" t="str">
            <v>BASIC</v>
          </cell>
          <cell r="H59" t="str">
            <v>BRCIT</v>
          </cell>
        </row>
        <row r="60">
          <cell r="A60" t="str">
            <v>B0129</v>
          </cell>
          <cell r="B60" t="str">
            <v>B0129-B-CITRUS-BR-CITINC-PROCESS</v>
          </cell>
          <cell r="C60" t="str">
            <v>Citrus</v>
          </cell>
          <cell r="D60" t="str">
            <v>CITINC</v>
          </cell>
          <cell r="E60" t="str">
            <v>Brasil</v>
          </cell>
          <cell r="F60" t="str">
            <v>BRAZIL</v>
          </cell>
          <cell r="G60" t="str">
            <v>BASIC</v>
          </cell>
          <cell r="H60" t="str">
            <v>NACIT</v>
          </cell>
        </row>
        <row r="61">
          <cell r="A61" t="str">
            <v>B0130</v>
          </cell>
          <cell r="B61" t="str">
            <v>B0130-B-COCOA-NA-CORPCOCOA-CASH</v>
          </cell>
          <cell r="C61" t="str">
            <v>Coffee</v>
          </cell>
          <cell r="D61" t="str">
            <v>CORPCOCOA</v>
          </cell>
          <cell r="E61" t="str">
            <v>North America</v>
          </cell>
          <cell r="F61" t="str">
            <v>NORTHAM</v>
          </cell>
          <cell r="G61" t="str">
            <v>BASIC</v>
          </cell>
          <cell r="H61" t="str">
            <v>NACOCOA</v>
          </cell>
        </row>
        <row r="62">
          <cell r="A62" t="str">
            <v>B0131</v>
          </cell>
          <cell r="B62" t="str">
            <v>B0131-B-COCOA-NA-CORPCOCOA-HEDGE</v>
          </cell>
          <cell r="C62" t="str">
            <v>Coffee</v>
          </cell>
          <cell r="D62" t="str">
            <v>CORPCOCOA</v>
          </cell>
          <cell r="E62" t="str">
            <v>North America</v>
          </cell>
          <cell r="F62" t="str">
            <v>NORTHAM</v>
          </cell>
          <cell r="G62" t="str">
            <v>BASIC</v>
          </cell>
          <cell r="H62" t="str">
            <v>NACOCOA</v>
          </cell>
        </row>
        <row r="63">
          <cell r="A63" t="str">
            <v>B0133</v>
          </cell>
          <cell r="B63" t="str">
            <v>B0133-B-COFFEE-NA-CORPCOFFEE-CASH</v>
          </cell>
          <cell r="C63" t="str">
            <v>Coffee</v>
          </cell>
          <cell r="D63" t="str">
            <v>CORPCOFFEE</v>
          </cell>
          <cell r="E63" t="str">
            <v>North America</v>
          </cell>
          <cell r="F63" t="str">
            <v>NORTHAM</v>
          </cell>
          <cell r="G63" t="str">
            <v>BASIC</v>
          </cell>
          <cell r="H63" t="str">
            <v>NACOFFEE</v>
          </cell>
        </row>
        <row r="64">
          <cell r="A64" t="str">
            <v>B0134</v>
          </cell>
          <cell r="B64" t="str">
            <v>B0134-B-COFFEE-NA-CORPCOFFEE-HEDGE</v>
          </cell>
          <cell r="C64" t="str">
            <v>Coffee</v>
          </cell>
          <cell r="D64" t="str">
            <v>CORPCOFFEE</v>
          </cell>
          <cell r="E64" t="str">
            <v>North America</v>
          </cell>
          <cell r="F64" t="str">
            <v>NORTHAM</v>
          </cell>
          <cell r="G64" t="str">
            <v>BASIC</v>
          </cell>
          <cell r="H64" t="str">
            <v>NACOFFEE</v>
          </cell>
        </row>
        <row r="65">
          <cell r="A65" t="str">
            <v>B0135</v>
          </cell>
          <cell r="B65" t="str">
            <v>B0135-B-FDGRAIN-NA-CORPGRAIN-CASH</v>
          </cell>
          <cell r="C65" t="str">
            <v>Grain</v>
          </cell>
          <cell r="D65" t="str">
            <v>CORPGRAIN</v>
          </cell>
          <cell r="E65" t="str">
            <v>North America</v>
          </cell>
          <cell r="F65" t="str">
            <v>NORTHAM</v>
          </cell>
          <cell r="G65" t="str">
            <v>BASIC</v>
          </cell>
          <cell r="H65" t="str">
            <v>NAGRAIN</v>
          </cell>
        </row>
        <row r="66">
          <cell r="A66" t="str">
            <v>B0136</v>
          </cell>
          <cell r="B66" t="str">
            <v>B0136-B-FDGRAIN-NA-CORPGRAIN-HEDGE</v>
          </cell>
          <cell r="C66" t="str">
            <v>Grain</v>
          </cell>
          <cell r="D66" t="str">
            <v>CORPGRAIN</v>
          </cell>
          <cell r="E66" t="str">
            <v>North America</v>
          </cell>
          <cell r="F66" t="str">
            <v>NORTHAM</v>
          </cell>
          <cell r="G66" t="str">
            <v>BASIC</v>
          </cell>
          <cell r="H66" t="str">
            <v>NAGRAIN</v>
          </cell>
        </row>
        <row r="67">
          <cell r="A67" t="str">
            <v>B0137</v>
          </cell>
          <cell r="B67" t="str">
            <v>B0137-B-ALLGRAIN-NA-CORPGRAIN-HEDGE</v>
          </cell>
          <cell r="C67" t="str">
            <v>Grain</v>
          </cell>
          <cell r="D67" t="str">
            <v>CORPGRAIN</v>
          </cell>
          <cell r="E67" t="str">
            <v>North America</v>
          </cell>
          <cell r="F67" t="str">
            <v>NORTHAM</v>
          </cell>
          <cell r="G67" t="str">
            <v>BASIC</v>
          </cell>
          <cell r="H67" t="str">
            <v>NAGRAIN</v>
          </cell>
        </row>
        <row r="68">
          <cell r="A68" t="str">
            <v>B0138</v>
          </cell>
          <cell r="B68" t="str">
            <v>B0138-B-SOYACO-NA-CORPGRAIN-HEDGE</v>
          </cell>
          <cell r="C68" t="str">
            <v>Oilseeds</v>
          </cell>
          <cell r="D68" t="str">
            <v>CORPGRAIN</v>
          </cell>
          <cell r="E68" t="str">
            <v>North America</v>
          </cell>
          <cell r="F68" t="str">
            <v>NORTHAM</v>
          </cell>
          <cell r="G68" t="str">
            <v>BASIC</v>
          </cell>
          <cell r="H68" t="str">
            <v>NAOIL</v>
          </cell>
        </row>
        <row r="69">
          <cell r="A69" t="str">
            <v>B0139</v>
          </cell>
          <cell r="B69" t="str">
            <v>B0139-B-WHEAT-NA-CORPGRAIN-CASH</v>
          </cell>
          <cell r="C69" t="str">
            <v>Grain</v>
          </cell>
          <cell r="D69" t="str">
            <v>CORPGRAIN</v>
          </cell>
          <cell r="E69" t="str">
            <v>North America</v>
          </cell>
          <cell r="F69" t="str">
            <v>NORTHAM</v>
          </cell>
          <cell r="G69" t="str">
            <v>BASIC</v>
          </cell>
          <cell r="H69" t="str">
            <v>NAGRAIN</v>
          </cell>
        </row>
        <row r="70">
          <cell r="A70" t="str">
            <v>B0140</v>
          </cell>
          <cell r="B70" t="str">
            <v>B0140-B-WHEAT-NA-CORPGRAIN-HEDGE</v>
          </cell>
          <cell r="C70" t="str">
            <v>Grain</v>
          </cell>
          <cell r="D70" t="str">
            <v>CORPGRAIN</v>
          </cell>
          <cell r="E70" t="str">
            <v>North America</v>
          </cell>
          <cell r="F70" t="str">
            <v>NORTHAM</v>
          </cell>
          <cell r="G70" t="str">
            <v>BASIC</v>
          </cell>
          <cell r="H70" t="str">
            <v>NAGRAIN</v>
          </cell>
        </row>
        <row r="71">
          <cell r="A71" t="str">
            <v>B0142</v>
          </cell>
          <cell r="B71" t="str">
            <v>B0142-B-SOYACO-NA-CORPGRAIN-CASH</v>
          </cell>
          <cell r="C71" t="str">
            <v>Oilseeds</v>
          </cell>
          <cell r="D71" t="str">
            <v>CORPGRAIN</v>
          </cell>
          <cell r="E71" t="str">
            <v>North America</v>
          </cell>
          <cell r="F71" t="str">
            <v>NORTHAM</v>
          </cell>
          <cell r="G71" t="str">
            <v>BASIC</v>
          </cell>
          <cell r="H71" t="str">
            <v>NAOIL</v>
          </cell>
        </row>
        <row r="72">
          <cell r="A72" t="str">
            <v>B0143</v>
          </cell>
          <cell r="B72" t="str">
            <v>B0143-B-SOYABEAN-NA-CORPGRAIN-HEDGE</v>
          </cell>
          <cell r="C72" t="str">
            <v>Oilseeds</v>
          </cell>
          <cell r="D72" t="str">
            <v>CORPGRAIN</v>
          </cell>
          <cell r="E72" t="str">
            <v>North America</v>
          </cell>
          <cell r="F72" t="str">
            <v>NORTHAM</v>
          </cell>
          <cell r="G72" t="str">
            <v>BASIC</v>
          </cell>
          <cell r="H72" t="str">
            <v>NAOIL</v>
          </cell>
        </row>
        <row r="73">
          <cell r="A73" t="str">
            <v>B0145</v>
          </cell>
          <cell r="B73" t="str">
            <v>B0145-B-COFFEE-NA-LDPERU-ORIGIN</v>
          </cell>
          <cell r="C73" t="str">
            <v>Coffee</v>
          </cell>
          <cell r="D73" t="str">
            <v>LDPERU</v>
          </cell>
          <cell r="E73" t="str">
            <v>North America</v>
          </cell>
          <cell r="F73" t="str">
            <v>NORTHAM</v>
          </cell>
          <cell r="G73" t="str">
            <v>BASIC</v>
          </cell>
          <cell r="H73" t="str">
            <v>NACOFFEE</v>
          </cell>
        </row>
        <row r="74">
          <cell r="A74" t="str">
            <v>B0147</v>
          </cell>
          <cell r="B74" t="str">
            <v>B0147-B-COFFEE-NA-COMPROMEX-ORIGIN</v>
          </cell>
          <cell r="C74" t="str">
            <v>Coffee</v>
          </cell>
          <cell r="D74" t="str">
            <v>COMPROMEX</v>
          </cell>
          <cell r="E74" t="str">
            <v>North America</v>
          </cell>
          <cell r="F74" t="str">
            <v>NORTHAM</v>
          </cell>
          <cell r="G74" t="str">
            <v>BASIC</v>
          </cell>
          <cell r="H74" t="str">
            <v>NACOFFEE</v>
          </cell>
        </row>
        <row r="75">
          <cell r="A75" t="str">
            <v>B0148</v>
          </cell>
          <cell r="B75" t="str">
            <v>B0148-B-ALLGRAIN-NA-COMPROMEX-CASH</v>
          </cell>
          <cell r="C75" t="str">
            <v>Grain</v>
          </cell>
          <cell r="D75" t="str">
            <v>COMPROMEX</v>
          </cell>
          <cell r="E75" t="str">
            <v>North America</v>
          </cell>
          <cell r="F75" t="str">
            <v>NORTHAM</v>
          </cell>
          <cell r="G75" t="str">
            <v>BASIC</v>
          </cell>
          <cell r="H75" t="str">
            <v>NAGRAIN</v>
          </cell>
        </row>
        <row r="76">
          <cell r="A76" t="str">
            <v>B0149</v>
          </cell>
          <cell r="B76" t="str">
            <v>B0149-B-ALLGRAIN-NA-LDPERU-CASH</v>
          </cell>
          <cell r="C76" t="str">
            <v>Grain</v>
          </cell>
          <cell r="D76" t="str">
            <v>LDPERU</v>
          </cell>
          <cell r="E76" t="str">
            <v>North America</v>
          </cell>
          <cell r="F76" t="str">
            <v>NORTHAM</v>
          </cell>
          <cell r="G76" t="str">
            <v>BASIC</v>
          </cell>
          <cell r="H76" t="str">
            <v>NAGRAIN</v>
          </cell>
        </row>
        <row r="77">
          <cell r="A77" t="str">
            <v>B0151</v>
          </cell>
          <cell r="B77" t="str">
            <v>B0151-B-SUGAR-NA-LDPERU-DISTRIB</v>
          </cell>
          <cell r="C77" t="str">
            <v>Sugar</v>
          </cell>
          <cell r="D77" t="str">
            <v>LDPERU</v>
          </cell>
          <cell r="E77" t="str">
            <v>North America</v>
          </cell>
          <cell r="F77" t="str">
            <v>NORTHAM</v>
          </cell>
          <cell r="G77" t="str">
            <v>BASIC</v>
          </cell>
          <cell r="H77" t="str">
            <v>NASUGAR</v>
          </cell>
        </row>
        <row r="78">
          <cell r="A78" t="str">
            <v>B0152</v>
          </cell>
          <cell r="B78" t="str">
            <v>B0152-B-SUGAR-NA-COMPROMEX-DISTRIB</v>
          </cell>
          <cell r="C78" t="str">
            <v>Sugar</v>
          </cell>
          <cell r="D78" t="str">
            <v>COMPROMEX</v>
          </cell>
          <cell r="E78" t="str">
            <v>North America</v>
          </cell>
          <cell r="F78" t="str">
            <v>NORTHAM</v>
          </cell>
          <cell r="G78" t="str">
            <v>BASIC</v>
          </cell>
          <cell r="H78" t="str">
            <v>NASUGAR</v>
          </cell>
        </row>
        <row r="79">
          <cell r="A79" t="str">
            <v>B0153</v>
          </cell>
          <cell r="B79" t="str">
            <v>B0153-B-SUGAR-NA-CORPSUGAR-CASH</v>
          </cell>
          <cell r="C79" t="str">
            <v>Sugar</v>
          </cell>
          <cell r="D79" t="str">
            <v>CORPSUGAR</v>
          </cell>
          <cell r="E79" t="str">
            <v>North America</v>
          </cell>
          <cell r="F79" t="str">
            <v>NORTHAM</v>
          </cell>
          <cell r="G79" t="str">
            <v>BASIC</v>
          </cell>
          <cell r="H79" t="str">
            <v>NASUGAR</v>
          </cell>
        </row>
        <row r="80">
          <cell r="A80" t="str">
            <v>B0154</v>
          </cell>
          <cell r="B80" t="str">
            <v>B0154-B-SUGAR-NA-CORPSUGAR-HEDGE</v>
          </cell>
          <cell r="C80" t="str">
            <v>Sugar</v>
          </cell>
          <cell r="D80" t="str">
            <v>CORPSUGAR</v>
          </cell>
          <cell r="E80" t="str">
            <v>North America</v>
          </cell>
          <cell r="F80" t="str">
            <v>NORTHAM</v>
          </cell>
          <cell r="G80" t="str">
            <v>BASIC</v>
          </cell>
          <cell r="H80" t="str">
            <v>NASUGAR</v>
          </cell>
        </row>
        <row r="81">
          <cell r="A81" t="str">
            <v>B0155</v>
          </cell>
          <cell r="B81" t="str">
            <v>B0155-B-EQUITY-NA-CORPGRAIN-HEDGE</v>
          </cell>
          <cell r="C81" t="str">
            <v>Finance</v>
          </cell>
          <cell r="D81" t="str">
            <v>CORPGRAIN</v>
          </cell>
          <cell r="E81" t="str">
            <v>North America</v>
          </cell>
          <cell r="F81" t="str">
            <v>NORTHAM</v>
          </cell>
          <cell r="G81" t="str">
            <v>BASIC</v>
          </cell>
          <cell r="H81" t="str">
            <v>NAFIN</v>
          </cell>
        </row>
        <row r="82">
          <cell r="A82" t="str">
            <v>B0156</v>
          </cell>
          <cell r="B82" t="str">
            <v>B0156-B-FREIGHT-NA-CORPFREIGHT-CASH</v>
          </cell>
          <cell r="C82" t="str">
            <v>Freight</v>
          </cell>
          <cell r="D82" t="str">
            <v>CORPFREIGHT</v>
          </cell>
          <cell r="E82" t="str">
            <v>North America</v>
          </cell>
          <cell r="F82" t="str">
            <v>NORTHAM</v>
          </cell>
          <cell r="G82" t="str">
            <v>BASIC</v>
          </cell>
          <cell r="H82" t="str">
            <v>GLOFRE</v>
          </cell>
        </row>
        <row r="83">
          <cell r="A83" t="str">
            <v>B0160</v>
          </cell>
          <cell r="B83" t="str">
            <v>B0160-B-ELEV-NA-CORPKANSAS-TERMINAL</v>
          </cell>
          <cell r="C83" t="str">
            <v>Grain</v>
          </cell>
          <cell r="D83" t="str">
            <v>CORPKANSAS</v>
          </cell>
          <cell r="E83" t="str">
            <v>North America</v>
          </cell>
          <cell r="F83" t="str">
            <v>NORTHAM</v>
          </cell>
          <cell r="G83" t="str">
            <v>BASIC</v>
          </cell>
          <cell r="H83" t="str">
            <v>NAGRAIN</v>
          </cell>
        </row>
        <row r="84">
          <cell r="A84" t="str">
            <v>B0161</v>
          </cell>
          <cell r="B84" t="str">
            <v>B0161-B-ELEV-NA-CORPKANSAS-TERMINAL</v>
          </cell>
          <cell r="C84" t="str">
            <v>Grain</v>
          </cell>
          <cell r="D84" t="str">
            <v>CORPKANSAS</v>
          </cell>
          <cell r="E84" t="str">
            <v>North America</v>
          </cell>
          <cell r="F84" t="str">
            <v>NORTHAM</v>
          </cell>
          <cell r="G84" t="str">
            <v>BASIC</v>
          </cell>
          <cell r="H84" t="str">
            <v>NAGRAIN</v>
          </cell>
        </row>
        <row r="85">
          <cell r="A85" t="str">
            <v>B0162</v>
          </cell>
          <cell r="B85" t="str">
            <v>B0162-B-ELEV-NA-LDCANADA-TERMINAL</v>
          </cell>
          <cell r="C85" t="str">
            <v>Grain</v>
          </cell>
          <cell r="D85" t="str">
            <v>LDCANADA</v>
          </cell>
          <cell r="E85" t="str">
            <v>North America</v>
          </cell>
          <cell r="F85" t="str">
            <v>NORTHAM</v>
          </cell>
          <cell r="G85" t="str">
            <v>BASIC</v>
          </cell>
          <cell r="H85" t="str">
            <v>NAGRAIN</v>
          </cell>
        </row>
        <row r="86">
          <cell r="A86" t="str">
            <v>B0163</v>
          </cell>
          <cell r="B86" t="str">
            <v>B0163-B-ALLGRAIN-NA-CORPKANSAS-SILO</v>
          </cell>
          <cell r="C86" t="str">
            <v>Grain</v>
          </cell>
          <cell r="D86" t="str">
            <v>CORPKANSAS</v>
          </cell>
          <cell r="E86" t="str">
            <v>North America</v>
          </cell>
          <cell r="F86" t="str">
            <v>NORTHAM</v>
          </cell>
          <cell r="G86" t="str">
            <v>BASIC</v>
          </cell>
          <cell r="H86" t="str">
            <v>NAGRAIN</v>
          </cell>
        </row>
        <row r="87">
          <cell r="A87" t="str">
            <v>B0165</v>
          </cell>
          <cell r="B87" t="str">
            <v>B0165-B-COFFEE-AS-LDASIAPTE-HEDGE</v>
          </cell>
          <cell r="C87" t="str">
            <v>Coffee</v>
          </cell>
          <cell r="D87" t="str">
            <v>LDASIAPTE</v>
          </cell>
          <cell r="E87" t="str">
            <v>Asia</v>
          </cell>
          <cell r="F87" t="str">
            <v>ASIA</v>
          </cell>
          <cell r="G87" t="str">
            <v>BASIC</v>
          </cell>
          <cell r="H87" t="str">
            <v>ASCOFFEE</v>
          </cell>
        </row>
        <row r="88">
          <cell r="A88" t="str">
            <v>B0173</v>
          </cell>
          <cell r="B88" t="str">
            <v>B0173-B-ALLGRAIN-AS-LDINDIA-CASH</v>
          </cell>
          <cell r="C88" t="str">
            <v>Grain</v>
          </cell>
          <cell r="D88" t="str">
            <v>LDINDIA</v>
          </cell>
          <cell r="E88" t="str">
            <v>Asia</v>
          </cell>
          <cell r="F88" t="str">
            <v>ASIA</v>
          </cell>
          <cell r="G88" t="str">
            <v>BASIC</v>
          </cell>
          <cell r="H88" t="str">
            <v>ASGRAIN</v>
          </cell>
        </row>
        <row r="89">
          <cell r="A89" t="str">
            <v>B0177</v>
          </cell>
          <cell r="B89" t="str">
            <v>B0177-B-ALLGRAIN-AS-LDASIAPTE-CASH</v>
          </cell>
          <cell r="C89" t="str">
            <v>Grain</v>
          </cell>
          <cell r="D89" t="str">
            <v>LDASIAPTE</v>
          </cell>
          <cell r="E89" t="str">
            <v>Asia</v>
          </cell>
          <cell r="F89" t="str">
            <v>ASIA</v>
          </cell>
          <cell r="G89" t="str">
            <v>BASIC</v>
          </cell>
          <cell r="H89" t="str">
            <v>ASGRAIN</v>
          </cell>
        </row>
        <row r="90">
          <cell r="A90" t="str">
            <v>B0179</v>
          </cell>
          <cell r="B90" t="str">
            <v>B0179-B-ALLGRAIN-AS-LDASIAPTE-HEDGE</v>
          </cell>
          <cell r="C90" t="str">
            <v>Grain</v>
          </cell>
          <cell r="D90" t="str">
            <v>LDASIAPTE</v>
          </cell>
          <cell r="E90" t="str">
            <v>Asia</v>
          </cell>
          <cell r="F90" t="str">
            <v>ASIA</v>
          </cell>
          <cell r="G90" t="str">
            <v>BASIC</v>
          </cell>
          <cell r="H90" t="str">
            <v>ASGRAIN</v>
          </cell>
        </row>
        <row r="91">
          <cell r="A91" t="str">
            <v>B0181</v>
          </cell>
          <cell r="B91" t="str">
            <v>B0181-B-SOYAOIL-AS-LDINDIA-CASH</v>
          </cell>
          <cell r="C91" t="str">
            <v>Oilseeds</v>
          </cell>
          <cell r="D91" t="str">
            <v>LDINDIA</v>
          </cell>
          <cell r="E91" t="str">
            <v>Asia</v>
          </cell>
          <cell r="F91" t="str">
            <v>ASIA</v>
          </cell>
          <cell r="G91" t="str">
            <v>BASIC</v>
          </cell>
          <cell r="H91" t="str">
            <v>ASOIL</v>
          </cell>
        </row>
        <row r="92">
          <cell r="A92" t="str">
            <v>B0184</v>
          </cell>
          <cell r="B92" t="str">
            <v>B0184-B-SOYACO-AS-LDASIAPTE-HEDGE</v>
          </cell>
          <cell r="C92" t="str">
            <v>Oilseeds</v>
          </cell>
          <cell r="D92" t="str">
            <v>LDASIAPTE</v>
          </cell>
          <cell r="E92" t="str">
            <v>Asia</v>
          </cell>
          <cell r="F92" t="str">
            <v>ASIA</v>
          </cell>
          <cell r="G92" t="str">
            <v>BASIC</v>
          </cell>
          <cell r="H92" t="str">
            <v>ASOIL</v>
          </cell>
        </row>
        <row r="93">
          <cell r="A93" t="str">
            <v>B0186</v>
          </cell>
          <cell r="B93" t="str">
            <v>B0186-B-SUGAR-AS-LDASIAPTE-HEDGE</v>
          </cell>
          <cell r="C93" t="str">
            <v>Sugar</v>
          </cell>
          <cell r="D93" t="str">
            <v>LDASIAPTE</v>
          </cell>
          <cell r="E93" t="str">
            <v>Asia</v>
          </cell>
          <cell r="F93" t="str">
            <v>ASIA</v>
          </cell>
          <cell r="G93" t="str">
            <v>BASIC</v>
          </cell>
          <cell r="H93" t="str">
            <v>ASSUGAR</v>
          </cell>
        </row>
        <row r="94">
          <cell r="A94" t="str">
            <v>B0187</v>
          </cell>
          <cell r="B94" t="str">
            <v>B0187-B-SUGAR-AS-LDASIAPTE-CASH</v>
          </cell>
          <cell r="C94" t="str">
            <v>Sugar</v>
          </cell>
          <cell r="D94" t="str">
            <v>LDASIAPTE</v>
          </cell>
          <cell r="E94" t="str">
            <v>Asia</v>
          </cell>
          <cell r="F94" t="str">
            <v>ASIA</v>
          </cell>
          <cell r="G94" t="str">
            <v>BASIC</v>
          </cell>
          <cell r="H94" t="str">
            <v>ASSUGAR</v>
          </cell>
        </row>
        <row r="95">
          <cell r="A95" t="str">
            <v>B0189</v>
          </cell>
          <cell r="B95" t="str">
            <v>B0189-B-SUGAR-AS-LDINDIA-CASH</v>
          </cell>
          <cell r="C95" t="str">
            <v>Sugar</v>
          </cell>
          <cell r="D95" t="str">
            <v>LDINDIA</v>
          </cell>
          <cell r="E95" t="str">
            <v>Asia</v>
          </cell>
          <cell r="F95" t="str">
            <v>ASIA</v>
          </cell>
          <cell r="G95" t="str">
            <v>BASIC</v>
          </cell>
          <cell r="H95" t="str">
            <v>ASSUGAR</v>
          </cell>
        </row>
        <row r="96">
          <cell r="A96" t="str">
            <v>B0194</v>
          </cell>
          <cell r="B96" t="str">
            <v>B0194-B-CITRUS-BR-COINFRUT-PROCESS</v>
          </cell>
          <cell r="C96" t="str">
            <v>Citrus</v>
          </cell>
          <cell r="D96" t="str">
            <v>COINFRUT</v>
          </cell>
          <cell r="E96" t="str">
            <v>Brasil</v>
          </cell>
          <cell r="F96" t="str">
            <v>BRAZIL</v>
          </cell>
          <cell r="G96" t="str">
            <v>BASIC</v>
          </cell>
          <cell r="H96" t="str">
            <v>NACIT</v>
          </cell>
        </row>
        <row r="97">
          <cell r="A97" t="str">
            <v>B0196</v>
          </cell>
          <cell r="B97" t="str">
            <v>B0196-B-CITRUS-BR-CITJTERM-PROCESS</v>
          </cell>
          <cell r="C97" t="str">
            <v>Citrus</v>
          </cell>
          <cell r="D97" t="str">
            <v>CITJTERM</v>
          </cell>
          <cell r="E97" t="str">
            <v>Brasil</v>
          </cell>
          <cell r="F97" t="str">
            <v>BRAZIL</v>
          </cell>
          <cell r="G97" t="str">
            <v>BASIC</v>
          </cell>
          <cell r="H97" t="str">
            <v>NACIT</v>
          </cell>
        </row>
        <row r="98">
          <cell r="A98" t="str">
            <v>B0198</v>
          </cell>
          <cell r="B98" t="str">
            <v>B0198-B-COFFEE-BR-COINBRA-CASH</v>
          </cell>
          <cell r="C98" t="str">
            <v>Coffee</v>
          </cell>
          <cell r="D98" t="str">
            <v>COINBRA</v>
          </cell>
          <cell r="E98" t="str">
            <v>Brasil</v>
          </cell>
          <cell r="F98" t="str">
            <v>BRAZIL</v>
          </cell>
          <cell r="G98" t="str">
            <v>BASIC</v>
          </cell>
          <cell r="H98" t="str">
            <v>BRCOFFEE</v>
          </cell>
        </row>
        <row r="99">
          <cell r="A99" t="str">
            <v>B0200</v>
          </cell>
          <cell r="B99" t="str">
            <v>B0200-B-COFFEE-BR-NETHBV-CASH</v>
          </cell>
          <cell r="C99" t="str">
            <v>Coffee</v>
          </cell>
          <cell r="D99" t="str">
            <v>NETHBV</v>
          </cell>
          <cell r="E99" t="str">
            <v>Brasil</v>
          </cell>
          <cell r="F99" t="str">
            <v>BRAZIL</v>
          </cell>
          <cell r="G99" t="str">
            <v>BASIC</v>
          </cell>
          <cell r="H99" t="str">
            <v>BRCOFFEE</v>
          </cell>
        </row>
        <row r="100">
          <cell r="A100" t="str">
            <v>B0202</v>
          </cell>
          <cell r="B100" t="str">
            <v>B0202-B-COFFEE-BR-COINTRAD-HEDGE</v>
          </cell>
          <cell r="C100" t="str">
            <v>Coffee</v>
          </cell>
          <cell r="D100" t="str">
            <v>COINTRAD</v>
          </cell>
          <cell r="E100" t="str">
            <v>Brasil</v>
          </cell>
          <cell r="F100" t="str">
            <v>BRAZIL</v>
          </cell>
          <cell r="G100" t="str">
            <v>BASIC</v>
          </cell>
          <cell r="H100" t="str">
            <v>BRCOFFEE</v>
          </cell>
        </row>
        <row r="101">
          <cell r="A101" t="str">
            <v>B0204</v>
          </cell>
          <cell r="B101" t="str">
            <v>B0204-B-COTTON-BR-COINBRA-CASH</v>
          </cell>
          <cell r="C101" t="str">
            <v>Cotton</v>
          </cell>
          <cell r="D101" t="str">
            <v>COINBRA</v>
          </cell>
          <cell r="E101" t="str">
            <v>Brasil</v>
          </cell>
          <cell r="F101" t="str">
            <v>BRAZIL</v>
          </cell>
          <cell r="G101" t="str">
            <v>BASIC</v>
          </cell>
          <cell r="H101" t="str">
            <v>COTTONJV</v>
          </cell>
        </row>
        <row r="102">
          <cell r="A102" t="str">
            <v>B0205</v>
          </cell>
          <cell r="B102" t="str">
            <v>B0205-B-COTTON-BR-COINTRAD-CASH</v>
          </cell>
          <cell r="C102" t="str">
            <v>Cotton</v>
          </cell>
          <cell r="D102" t="str">
            <v>COINTRAD</v>
          </cell>
          <cell r="E102" t="str">
            <v>Brasil</v>
          </cell>
          <cell r="F102" t="str">
            <v>BRAZIL</v>
          </cell>
          <cell r="G102" t="str">
            <v>BASIC</v>
          </cell>
          <cell r="H102" t="str">
            <v>COTTONJV</v>
          </cell>
        </row>
        <row r="103">
          <cell r="A103" t="str">
            <v>B0206</v>
          </cell>
          <cell r="B103" t="str">
            <v>B0206-B-COTTON-BR-NETHBV-CASH</v>
          </cell>
          <cell r="C103" t="str">
            <v>Cotton</v>
          </cell>
          <cell r="D103" t="str">
            <v>NETHBV</v>
          </cell>
          <cell r="E103" t="str">
            <v>Brasil</v>
          </cell>
          <cell r="F103" t="str">
            <v>BRAZIL</v>
          </cell>
          <cell r="G103" t="str">
            <v>BASIC</v>
          </cell>
          <cell r="H103" t="str">
            <v>COTTONJV</v>
          </cell>
        </row>
        <row r="104">
          <cell r="A104" t="str">
            <v>B0207</v>
          </cell>
          <cell r="B104" t="str">
            <v>B0207-B-ALLGRAIN-BR-COINBRA-ORIGIN</v>
          </cell>
          <cell r="C104" t="str">
            <v>Grain</v>
          </cell>
          <cell r="D104" t="str">
            <v>COINBRA</v>
          </cell>
          <cell r="E104" t="str">
            <v>Brasil</v>
          </cell>
          <cell r="F104" t="str">
            <v>BRAZIL</v>
          </cell>
          <cell r="G104" t="str">
            <v>BASIC</v>
          </cell>
          <cell r="H104" t="str">
            <v>BRGRAIN</v>
          </cell>
        </row>
        <row r="105">
          <cell r="A105" t="str">
            <v>B0210</v>
          </cell>
          <cell r="B105" t="str">
            <v>B0210-B-ALLGRAIN-BR-NETHBV-ORIGIN</v>
          </cell>
          <cell r="C105" t="str">
            <v>Grain</v>
          </cell>
          <cell r="D105" t="str">
            <v>NETHBV</v>
          </cell>
          <cell r="E105" t="str">
            <v>Brasil</v>
          </cell>
          <cell r="F105" t="str">
            <v>BRAZIL</v>
          </cell>
          <cell r="G105" t="str">
            <v>BASIC</v>
          </cell>
          <cell r="H105" t="str">
            <v>BRGRAIN</v>
          </cell>
        </row>
        <row r="106">
          <cell r="A106" t="str">
            <v>B0215</v>
          </cell>
          <cell r="B106" t="str">
            <v>B0215-B-ALLFIN-BR-COINBRA-HEDGE</v>
          </cell>
          <cell r="C106" t="str">
            <v>Finance</v>
          </cell>
          <cell r="D106" t="str">
            <v>COINBRA</v>
          </cell>
          <cell r="E106" t="str">
            <v>Brasil</v>
          </cell>
          <cell r="F106" t="str">
            <v>BRAZIL</v>
          </cell>
          <cell r="G106" t="str">
            <v>BASIC</v>
          </cell>
          <cell r="H106" t="str">
            <v>BRFIN</v>
          </cell>
        </row>
        <row r="107">
          <cell r="A107" t="str">
            <v>B0216</v>
          </cell>
          <cell r="B107" t="str">
            <v>B0216-B-SOYABEAN-BR-COINBRA-ORIGIN</v>
          </cell>
          <cell r="C107" t="str">
            <v>Oilseeds</v>
          </cell>
          <cell r="D107" t="str">
            <v>COINBRA</v>
          </cell>
          <cell r="E107" t="str">
            <v>Brasil</v>
          </cell>
          <cell r="F107" t="str">
            <v>BRAZIL</v>
          </cell>
          <cell r="G107" t="str">
            <v>BASIC</v>
          </cell>
          <cell r="H107" t="str">
            <v>BROIL</v>
          </cell>
        </row>
        <row r="108">
          <cell r="A108" t="str">
            <v>B0220</v>
          </cell>
          <cell r="B108" t="str">
            <v>B0220-B-SOYACO-BR-COINBRA-CASH</v>
          </cell>
          <cell r="C108" t="str">
            <v>Oilseeds</v>
          </cell>
          <cell r="D108" t="str">
            <v>COINBRA</v>
          </cell>
          <cell r="E108" t="str">
            <v>Brasil</v>
          </cell>
          <cell r="F108" t="str">
            <v>BRAZIL</v>
          </cell>
          <cell r="G108" t="str">
            <v>BASIC</v>
          </cell>
          <cell r="H108" t="str">
            <v>BROIL</v>
          </cell>
        </row>
        <row r="109">
          <cell r="A109" t="str">
            <v>B0221</v>
          </cell>
          <cell r="B109" t="str">
            <v>B0221-B-SOYACO-BR-COINBRA-CRUSH</v>
          </cell>
          <cell r="C109" t="str">
            <v>Oilseeds</v>
          </cell>
          <cell r="D109" t="str">
            <v>COINBRA</v>
          </cell>
          <cell r="E109" t="str">
            <v>Brasil</v>
          </cell>
          <cell r="F109" t="str">
            <v>BRAZIL</v>
          </cell>
          <cell r="G109" t="str">
            <v>BASIC</v>
          </cell>
          <cell r="H109" t="str">
            <v>BROIL</v>
          </cell>
        </row>
        <row r="110">
          <cell r="A110" t="str">
            <v>B0223</v>
          </cell>
          <cell r="B110" t="str">
            <v>B0223-B-SOYACO-BR-COINBRA-LECITHIN</v>
          </cell>
          <cell r="C110" t="str">
            <v>Oilseeds</v>
          </cell>
          <cell r="D110" t="str">
            <v>COINBRA</v>
          </cell>
          <cell r="E110" t="str">
            <v>Brasil</v>
          </cell>
          <cell r="F110" t="str">
            <v>BRAZIL</v>
          </cell>
          <cell r="G110" t="str">
            <v>BASIC</v>
          </cell>
          <cell r="H110" t="str">
            <v>BROIL</v>
          </cell>
        </row>
        <row r="111">
          <cell r="A111" t="str">
            <v>B0225</v>
          </cell>
          <cell r="B111" t="str">
            <v>B0225-B-SUGAR-BR-COINTRAD-HEDGE</v>
          </cell>
          <cell r="C111" t="str">
            <v>Sugar</v>
          </cell>
          <cell r="D111" t="str">
            <v>COINTRAD</v>
          </cell>
          <cell r="E111" t="str">
            <v>Brasil</v>
          </cell>
          <cell r="F111" t="str">
            <v>BRAZIL</v>
          </cell>
          <cell r="G111" t="str">
            <v>BASIC</v>
          </cell>
          <cell r="H111" t="str">
            <v>BRSUGAR</v>
          </cell>
        </row>
        <row r="112">
          <cell r="A112" t="str">
            <v>B0226</v>
          </cell>
          <cell r="B112" t="str">
            <v>B0226-B-SUGAR-BR-COINBRA-HEDGE</v>
          </cell>
          <cell r="C112" t="str">
            <v>Sugar</v>
          </cell>
          <cell r="D112" t="str">
            <v>COINBRA</v>
          </cell>
          <cell r="E112" t="str">
            <v>Brasil</v>
          </cell>
          <cell r="F112" t="str">
            <v>BRAZIL</v>
          </cell>
          <cell r="G112" t="str">
            <v>BASIC</v>
          </cell>
          <cell r="H112" t="str">
            <v>BRSUGAR</v>
          </cell>
        </row>
        <row r="113">
          <cell r="A113" t="str">
            <v>B0230</v>
          </cell>
          <cell r="B113" t="str">
            <v>B0230-B-SUGETH-BR-COINBRA-CASH</v>
          </cell>
          <cell r="C113" t="str">
            <v>Sugar</v>
          </cell>
          <cell r="D113" t="str">
            <v>COINBRA</v>
          </cell>
          <cell r="E113" t="str">
            <v>Brasil</v>
          </cell>
          <cell r="F113" t="str">
            <v>BRAZIL</v>
          </cell>
          <cell r="G113" t="str">
            <v>BASIC</v>
          </cell>
          <cell r="H113" t="str">
            <v>BRSUGAR</v>
          </cell>
        </row>
        <row r="114">
          <cell r="A114" t="str">
            <v>B0231</v>
          </cell>
          <cell r="B114" t="str">
            <v>B0231-B-SUGETH-BR-CRESCIU-MILL</v>
          </cell>
          <cell r="C114" t="str">
            <v>Sugar</v>
          </cell>
          <cell r="D114" t="str">
            <v>CRESCIU</v>
          </cell>
          <cell r="E114" t="str">
            <v>Brasil</v>
          </cell>
          <cell r="F114" t="str">
            <v>BRAZIL</v>
          </cell>
          <cell r="G114" t="str">
            <v>BASIC</v>
          </cell>
          <cell r="H114" t="str">
            <v>BRSUGAR</v>
          </cell>
        </row>
        <row r="115">
          <cell r="A115" t="str">
            <v>B0234</v>
          </cell>
          <cell r="B115" t="str">
            <v>B0234-B-SUGETH-BR-SAOCAR-MILL</v>
          </cell>
          <cell r="C115" t="str">
            <v>Sugar</v>
          </cell>
          <cell r="D115" t="str">
            <v>SAOCAR</v>
          </cell>
          <cell r="E115" t="str">
            <v>Brasil</v>
          </cell>
          <cell r="F115" t="str">
            <v>BRAZIL</v>
          </cell>
          <cell r="G115" t="str">
            <v>BASIC</v>
          </cell>
          <cell r="H115" t="str">
            <v>BRSUGAR</v>
          </cell>
        </row>
        <row r="116">
          <cell r="A116" t="str">
            <v>B0236</v>
          </cell>
          <cell r="B116" t="str">
            <v>B0236-B-ALLGRAIN-AU-LDAUSTRAL-CASH</v>
          </cell>
          <cell r="C116" t="str">
            <v>Grain</v>
          </cell>
          <cell r="D116" t="str">
            <v>LDAUSTRAL</v>
          </cell>
          <cell r="E116" t="str">
            <v>Australia</v>
          </cell>
          <cell r="F116" t="str">
            <v>ARGENTIN</v>
          </cell>
          <cell r="G116" t="str">
            <v>BASIC</v>
          </cell>
          <cell r="H116" t="str">
            <v>ARGGRAIN</v>
          </cell>
        </row>
        <row r="117">
          <cell r="A117" t="str">
            <v>B0237</v>
          </cell>
          <cell r="B117" t="str">
            <v>B0237-B-ALLGRAIN-AU-LDAUSTRAL-HEDGE</v>
          </cell>
          <cell r="C117" t="str">
            <v>Grain</v>
          </cell>
          <cell r="D117" t="str">
            <v>LDAUSTRAL</v>
          </cell>
          <cell r="E117" t="str">
            <v>Australia</v>
          </cell>
          <cell r="F117" t="str">
            <v>ARGENTIN</v>
          </cell>
          <cell r="G117" t="str">
            <v>BASIC</v>
          </cell>
          <cell r="H117" t="str">
            <v>ARGGRAIN</v>
          </cell>
        </row>
        <row r="118">
          <cell r="A118" t="str">
            <v>B0240</v>
          </cell>
          <cell r="B118" t="str">
            <v>B0240-B-SEED-AU-LDAUSTRAL-CASH</v>
          </cell>
          <cell r="C118" t="str">
            <v>Oilseeds</v>
          </cell>
          <cell r="D118" t="str">
            <v>LDAUSTRAL</v>
          </cell>
          <cell r="E118" t="str">
            <v>Australia</v>
          </cell>
          <cell r="F118" t="str">
            <v>ARGENTIN</v>
          </cell>
          <cell r="G118" t="str">
            <v>BASIC</v>
          </cell>
          <cell r="H118" t="str">
            <v>ARGOIL</v>
          </cell>
        </row>
        <row r="119">
          <cell r="A119" t="str">
            <v>B0241</v>
          </cell>
          <cell r="B119" t="str">
            <v>B0241-B-SEED-AU-LDAUSTRAL-HEDGE</v>
          </cell>
          <cell r="C119" t="str">
            <v>Oilseeds</v>
          </cell>
          <cell r="D119" t="str">
            <v>LDAUSTRAL</v>
          </cell>
          <cell r="E119" t="str">
            <v>Australia</v>
          </cell>
          <cell r="F119" t="str">
            <v>ARGENTIN</v>
          </cell>
          <cell r="G119" t="str">
            <v>BASIC</v>
          </cell>
          <cell r="H119" t="str">
            <v>ARGOIL</v>
          </cell>
        </row>
        <row r="120">
          <cell r="A120" t="str">
            <v>B0242</v>
          </cell>
          <cell r="B120" t="str">
            <v>B0242-B-WOOL-AU-LDAUSTRAL-CASH</v>
          </cell>
          <cell r="C120" t="str">
            <v>Other</v>
          </cell>
          <cell r="D120" t="str">
            <v>LDAUSTRAL</v>
          </cell>
          <cell r="E120" t="str">
            <v>Australia</v>
          </cell>
          <cell r="F120" t="str">
            <v>ARGENTIN</v>
          </cell>
          <cell r="G120" t="str">
            <v>BASIC</v>
          </cell>
          <cell r="H120" t="str">
            <v>ARGDIV</v>
          </cell>
        </row>
        <row r="121">
          <cell r="A121" t="str">
            <v>B0244</v>
          </cell>
          <cell r="B121" t="str">
            <v>B0244-B-FDGRAIN-AR-SACEIF-CASH</v>
          </cell>
          <cell r="C121" t="str">
            <v>Grain</v>
          </cell>
          <cell r="D121" t="str">
            <v>SACEIF</v>
          </cell>
          <cell r="E121" t="str">
            <v>Argentina</v>
          </cell>
          <cell r="F121" t="str">
            <v>ARGENTIN</v>
          </cell>
          <cell r="G121" t="str">
            <v>BASIC</v>
          </cell>
          <cell r="H121" t="str">
            <v>ARGGRAIN</v>
          </cell>
        </row>
        <row r="122">
          <cell r="A122" t="str">
            <v>B0246</v>
          </cell>
          <cell r="B122" t="str">
            <v>B0246-B-WHEAT-AR-SACEIF-CASH</v>
          </cell>
          <cell r="C122" t="str">
            <v>Grain</v>
          </cell>
          <cell r="D122" t="str">
            <v>SACEIF</v>
          </cell>
          <cell r="E122" t="str">
            <v>Argentina</v>
          </cell>
          <cell r="F122" t="str">
            <v>ARGENTIN</v>
          </cell>
          <cell r="G122" t="str">
            <v>BASIC</v>
          </cell>
          <cell r="H122" t="str">
            <v>ARGGRAIN</v>
          </cell>
        </row>
        <row r="123">
          <cell r="A123" t="str">
            <v>B0247</v>
          </cell>
          <cell r="B123" t="str">
            <v>B0247-B-WHEAT-AR-URUGRAIN-HEDGE</v>
          </cell>
          <cell r="C123" t="str">
            <v>Grain</v>
          </cell>
          <cell r="D123" t="str">
            <v>URUGRAIN</v>
          </cell>
          <cell r="E123" t="str">
            <v>Argentina</v>
          </cell>
          <cell r="F123" t="str">
            <v>ARGENTIN</v>
          </cell>
          <cell r="G123" t="str">
            <v>BASIC</v>
          </cell>
          <cell r="H123" t="str">
            <v>ARGGRAIN</v>
          </cell>
        </row>
        <row r="124">
          <cell r="A124" t="str">
            <v>B0248</v>
          </cell>
          <cell r="B124" t="str">
            <v>B0248-B-FDGRAIN-AR-URUGRAIN-CASH</v>
          </cell>
          <cell r="C124" t="str">
            <v>Grain</v>
          </cell>
          <cell r="D124" t="str">
            <v>URUGRAIN</v>
          </cell>
          <cell r="E124" t="str">
            <v>Argentina</v>
          </cell>
          <cell r="F124" t="str">
            <v>ARGENTIN</v>
          </cell>
          <cell r="G124" t="str">
            <v>BASIC</v>
          </cell>
          <cell r="H124" t="str">
            <v>ARGGRAIN</v>
          </cell>
        </row>
        <row r="125">
          <cell r="A125" t="str">
            <v>B0249</v>
          </cell>
          <cell r="B125" t="str">
            <v>B0249-B-FDGRAIN-AR-URUGRAIN-HEDGE</v>
          </cell>
          <cell r="C125" t="str">
            <v>Grain</v>
          </cell>
          <cell r="D125" t="str">
            <v>URUGRAIN</v>
          </cell>
          <cell r="E125" t="str">
            <v>Argentina</v>
          </cell>
          <cell r="F125" t="str">
            <v>ARGENTIN</v>
          </cell>
          <cell r="G125" t="str">
            <v>BASIC</v>
          </cell>
          <cell r="H125" t="str">
            <v>ARGGRAIN</v>
          </cell>
        </row>
        <row r="126">
          <cell r="A126" t="str">
            <v>B0250</v>
          </cell>
          <cell r="B126" t="str">
            <v>B0250-B-WHEAT-AR-URUGRAIN-CASH</v>
          </cell>
          <cell r="C126" t="str">
            <v>Grain</v>
          </cell>
          <cell r="D126" t="str">
            <v>URUGRAIN</v>
          </cell>
          <cell r="E126" t="str">
            <v>Argentina</v>
          </cell>
          <cell r="F126" t="str">
            <v>ARGENTIN</v>
          </cell>
          <cell r="G126" t="str">
            <v>BASIC</v>
          </cell>
          <cell r="H126" t="str">
            <v>ARGGRAIN</v>
          </cell>
        </row>
        <row r="127">
          <cell r="A127" t="str">
            <v>B0252</v>
          </cell>
          <cell r="B127" t="str">
            <v>B0252-B-FDGRAIN-AR-NETHBV-CASH</v>
          </cell>
          <cell r="C127" t="str">
            <v>Grain</v>
          </cell>
          <cell r="D127" t="str">
            <v>NETHBV</v>
          </cell>
          <cell r="E127" t="str">
            <v>Argentina</v>
          </cell>
          <cell r="F127" t="str">
            <v>ARGENTIN</v>
          </cell>
          <cell r="G127" t="str">
            <v>BASIC</v>
          </cell>
          <cell r="H127" t="str">
            <v>ARGGRAIN</v>
          </cell>
        </row>
        <row r="128">
          <cell r="A128" t="str">
            <v>B0254</v>
          </cell>
          <cell r="B128" t="str">
            <v>B0254-B-WHEAT-AR-NETHBV-CASH</v>
          </cell>
          <cell r="C128" t="str">
            <v>Grain</v>
          </cell>
          <cell r="D128" t="str">
            <v>NETHBV</v>
          </cell>
          <cell r="E128" t="str">
            <v>Argentina</v>
          </cell>
          <cell r="F128" t="str">
            <v>ARGENTIN</v>
          </cell>
          <cell r="G128" t="str">
            <v>BASIC</v>
          </cell>
          <cell r="H128" t="str">
            <v>ARGGRAIN</v>
          </cell>
        </row>
        <row r="129">
          <cell r="A129" t="str">
            <v>B0256</v>
          </cell>
          <cell r="B129" t="str">
            <v>B0256-B-SOYABEAN-AR-SACEIF-ORIGIN</v>
          </cell>
          <cell r="C129" t="str">
            <v>Oilseeds</v>
          </cell>
          <cell r="D129" t="str">
            <v>SACEIF</v>
          </cell>
          <cell r="E129" t="str">
            <v>Argentina</v>
          </cell>
          <cell r="F129" t="str">
            <v>ARGENTIN</v>
          </cell>
          <cell r="G129" t="str">
            <v>BASIC</v>
          </cell>
          <cell r="H129" t="str">
            <v>ARGOIL</v>
          </cell>
        </row>
        <row r="130">
          <cell r="A130" t="str">
            <v>B0259</v>
          </cell>
          <cell r="B130" t="str">
            <v>B0259-B-SOYACO-AR-SACEIF-CASH</v>
          </cell>
          <cell r="C130" t="str">
            <v>Oilseeds</v>
          </cell>
          <cell r="D130" t="str">
            <v>SACEIF</v>
          </cell>
          <cell r="E130" t="str">
            <v>Argentina</v>
          </cell>
          <cell r="F130" t="str">
            <v>ARGENTIN</v>
          </cell>
          <cell r="G130" t="str">
            <v>BASIC</v>
          </cell>
          <cell r="H130" t="str">
            <v>ARGOIL</v>
          </cell>
        </row>
        <row r="131">
          <cell r="A131" t="str">
            <v>B0260</v>
          </cell>
          <cell r="B131" t="str">
            <v>B0260-B-SOYACO-AR-URUGRAIN-CASH</v>
          </cell>
          <cell r="C131" t="str">
            <v>Oilseeds</v>
          </cell>
          <cell r="D131" t="str">
            <v>URUGRAIN</v>
          </cell>
          <cell r="E131" t="str">
            <v>Argentina</v>
          </cell>
          <cell r="F131" t="str">
            <v>ARGENTIN</v>
          </cell>
          <cell r="G131" t="str">
            <v>BASIC</v>
          </cell>
          <cell r="H131" t="str">
            <v>ARGOIL</v>
          </cell>
        </row>
        <row r="132">
          <cell r="A132" t="str">
            <v>B0262</v>
          </cell>
          <cell r="B132" t="str">
            <v>B0262-B-SOYACO-AR-URUGRAIN-HEDGE</v>
          </cell>
          <cell r="C132" t="str">
            <v>Oilseeds</v>
          </cell>
          <cell r="D132" t="str">
            <v>URUGRAIN</v>
          </cell>
          <cell r="E132" t="str">
            <v>Argentina</v>
          </cell>
          <cell r="F132" t="str">
            <v>ARGENTIN</v>
          </cell>
          <cell r="G132" t="str">
            <v>BASIC</v>
          </cell>
          <cell r="H132" t="str">
            <v>ARGOIL</v>
          </cell>
        </row>
        <row r="133">
          <cell r="A133" t="str">
            <v>B0265</v>
          </cell>
          <cell r="B133" t="str">
            <v>B0265-B-SOYACO-AR-NETHBV-CASH</v>
          </cell>
          <cell r="C133" t="str">
            <v>Oilseeds</v>
          </cell>
          <cell r="D133" t="str">
            <v>NETHBV</v>
          </cell>
          <cell r="E133" t="str">
            <v>Argentina</v>
          </cell>
          <cell r="F133" t="str">
            <v>ARGENTIN</v>
          </cell>
          <cell r="G133" t="str">
            <v>BASIC</v>
          </cell>
          <cell r="H133" t="str">
            <v>ARGOIL</v>
          </cell>
        </row>
        <row r="134">
          <cell r="A134" t="str">
            <v>B0266</v>
          </cell>
          <cell r="B134" t="str">
            <v>B0266-B-SOYACO-AR-SACEIF-CRUSH</v>
          </cell>
          <cell r="C134" t="str">
            <v>Oilseeds</v>
          </cell>
          <cell r="D134" t="str">
            <v>SACEIF</v>
          </cell>
          <cell r="E134" t="str">
            <v>Argentina</v>
          </cell>
          <cell r="F134" t="str">
            <v>ARGENTIN</v>
          </cell>
          <cell r="G134" t="str">
            <v>BASIC</v>
          </cell>
          <cell r="H134" t="str">
            <v>ARGOIL</v>
          </cell>
        </row>
        <row r="135">
          <cell r="A135" t="str">
            <v>B0267</v>
          </cell>
          <cell r="B135" t="str">
            <v>B0267-B-ALLFIN-AR-SACEIF-HEDGE</v>
          </cell>
          <cell r="C135" t="str">
            <v>Finance</v>
          </cell>
          <cell r="D135" t="str">
            <v>SACEIF</v>
          </cell>
          <cell r="E135" t="str">
            <v>Argentina</v>
          </cell>
          <cell r="F135" t="str">
            <v>ARGENTIN</v>
          </cell>
          <cell r="G135" t="str">
            <v>BASIC</v>
          </cell>
          <cell r="H135" t="str">
            <v>ARGFIN</v>
          </cell>
        </row>
        <row r="136">
          <cell r="A136" t="str">
            <v>B0268</v>
          </cell>
          <cell r="B136" t="str">
            <v>B0268-B-ALLFIN-AR-URUGRAIN-HEDGE</v>
          </cell>
          <cell r="C136" t="str">
            <v>Finance</v>
          </cell>
          <cell r="D136" t="str">
            <v>URUGRAIN</v>
          </cell>
          <cell r="E136" t="str">
            <v>Argentina</v>
          </cell>
          <cell r="F136" t="str">
            <v>ARGENTIN</v>
          </cell>
          <cell r="G136" t="str">
            <v>BASIC</v>
          </cell>
          <cell r="H136" t="str">
            <v>ARGFIN</v>
          </cell>
        </row>
        <row r="137">
          <cell r="A137" t="str">
            <v>B0269</v>
          </cell>
          <cell r="B137" t="str">
            <v>B0269-B-MILK-AR-SACEIF-CASH</v>
          </cell>
          <cell r="C137" t="str">
            <v>Other</v>
          </cell>
          <cell r="D137" t="str">
            <v>SACEIF</v>
          </cell>
          <cell r="E137" t="str">
            <v>Argentina</v>
          </cell>
          <cell r="F137" t="str">
            <v>ARGENTIN</v>
          </cell>
          <cell r="G137" t="str">
            <v>BASIC</v>
          </cell>
          <cell r="H137" t="str">
            <v>ARGDIV</v>
          </cell>
        </row>
        <row r="138">
          <cell r="A138" t="str">
            <v>B0270</v>
          </cell>
          <cell r="B138" t="str">
            <v>B0270-B-SOYAMEAL-WE-SESOSTRIS-DISTRIB</v>
          </cell>
          <cell r="C138" t="str">
            <v>Oilseeds</v>
          </cell>
          <cell r="D138" t="str">
            <v>SESOSTRIS</v>
          </cell>
          <cell r="E138" t="str">
            <v>Western Europe</v>
          </cell>
          <cell r="F138" t="str">
            <v>EBS</v>
          </cell>
          <cell r="G138" t="str">
            <v>BASIC</v>
          </cell>
          <cell r="H138" t="str">
            <v>EBSOIL</v>
          </cell>
        </row>
        <row r="139">
          <cell r="A139" t="str">
            <v>B0271</v>
          </cell>
          <cell r="B139" t="str">
            <v>B0271-B-ALLCOM-WE-LDNEG-MARKET</v>
          </cell>
          <cell r="C139" t="str">
            <v>Service</v>
          </cell>
          <cell r="D139" t="str">
            <v>LDNEG</v>
          </cell>
          <cell r="E139" t="str">
            <v>Western Europe</v>
          </cell>
          <cell r="F139" t="str">
            <v>EBS</v>
          </cell>
          <cell r="G139" t="str">
            <v>BASIC</v>
          </cell>
          <cell r="H139" t="str">
            <v>EBSMKG</v>
          </cell>
        </row>
        <row r="140">
          <cell r="A140" t="str">
            <v>B0274</v>
          </cell>
          <cell r="B140" t="str">
            <v>B0274-B-ALLCOM-WE-LDNEG-MANAGT</v>
          </cell>
          <cell r="C140" t="str">
            <v>Service</v>
          </cell>
          <cell r="D140" t="str">
            <v>LDNEG</v>
          </cell>
          <cell r="E140" t="str">
            <v>Western Europe</v>
          </cell>
          <cell r="F140" t="str">
            <v>EBS</v>
          </cell>
          <cell r="G140" t="str">
            <v>BASIC</v>
          </cell>
          <cell r="H140" t="str">
            <v>SCGMAN</v>
          </cell>
        </row>
        <row r="141">
          <cell r="A141" t="str">
            <v>B0275</v>
          </cell>
          <cell r="B141" t="str">
            <v>B0275-B-ALLCOM-UK-LDTLTD-MANAGT</v>
          </cell>
          <cell r="C141" t="str">
            <v>Service</v>
          </cell>
          <cell r="D141" t="str">
            <v>LDTLTD</v>
          </cell>
          <cell r="E141" t="str">
            <v>London</v>
          </cell>
          <cell r="F141" t="str">
            <v>EBS</v>
          </cell>
          <cell r="G141" t="str">
            <v>BASIC</v>
          </cell>
          <cell r="H141" t="str">
            <v>SCGMAN</v>
          </cell>
        </row>
        <row r="142">
          <cell r="A142" t="str">
            <v>B0278</v>
          </cell>
          <cell r="B142" t="str">
            <v>B0278-B-SOYACO-AS-LDASIAPTE-CASH</v>
          </cell>
          <cell r="C142" t="str">
            <v>Oilseeds</v>
          </cell>
          <cell r="D142" t="str">
            <v>LDASIAPTE</v>
          </cell>
          <cell r="E142" t="str">
            <v>Asia</v>
          </cell>
          <cell r="F142" t="str">
            <v>ASIA</v>
          </cell>
          <cell r="G142" t="str">
            <v>BASIC</v>
          </cell>
          <cell r="H142" t="str">
            <v>ASOIL</v>
          </cell>
        </row>
        <row r="143">
          <cell r="A143" t="str">
            <v>B0282</v>
          </cell>
          <cell r="B143" t="str">
            <v>B0282-B-ALLCOM-AS-LDASIAPTE-MARKET</v>
          </cell>
          <cell r="C143" t="str">
            <v>Service</v>
          </cell>
          <cell r="D143" t="str">
            <v>LDASIAPTE</v>
          </cell>
          <cell r="E143" t="str">
            <v>Asia</v>
          </cell>
          <cell r="F143" t="str">
            <v>ASIA</v>
          </cell>
          <cell r="G143" t="str">
            <v>BASIC</v>
          </cell>
          <cell r="H143" t="str">
            <v>ASMKG</v>
          </cell>
        </row>
        <row r="144">
          <cell r="A144" t="str">
            <v>B0285</v>
          </cell>
          <cell r="B144" t="str">
            <v>B0285-B-ALLCOM-AS-LDSHANGH-MARKET</v>
          </cell>
          <cell r="C144" t="str">
            <v>Service</v>
          </cell>
          <cell r="D144" t="str">
            <v>LDSHANGH</v>
          </cell>
          <cell r="E144" t="str">
            <v>Asia</v>
          </cell>
          <cell r="F144" t="str">
            <v>ASIA</v>
          </cell>
          <cell r="G144" t="str">
            <v>BASIC</v>
          </cell>
          <cell r="H144" t="str">
            <v>ASMKG</v>
          </cell>
        </row>
        <row r="145">
          <cell r="A145" t="str">
            <v>B0286</v>
          </cell>
          <cell r="B145" t="str">
            <v>B0286-B-ALLCOM-AS-LDINDONE-MARKET</v>
          </cell>
          <cell r="C145" t="str">
            <v>Service</v>
          </cell>
          <cell r="D145" t="str">
            <v>LDINDONE</v>
          </cell>
          <cell r="E145" t="str">
            <v>Asia</v>
          </cell>
          <cell r="F145" t="str">
            <v>ASIA</v>
          </cell>
          <cell r="G145" t="str">
            <v>BASIC</v>
          </cell>
          <cell r="H145" t="str">
            <v>ASMKG</v>
          </cell>
        </row>
        <row r="146">
          <cell r="A146" t="str">
            <v>B0287</v>
          </cell>
          <cell r="B146" t="str">
            <v>B0287-B-ALLCOM-AS-LDTSDN-MARKET</v>
          </cell>
          <cell r="C146" t="str">
            <v>Service</v>
          </cell>
          <cell r="D146" t="str">
            <v>LDTSDN</v>
          </cell>
          <cell r="E146" t="str">
            <v>Asia</v>
          </cell>
          <cell r="F146" t="str">
            <v>ASIA</v>
          </cell>
          <cell r="G146" t="str">
            <v>BASIC</v>
          </cell>
          <cell r="H146" t="str">
            <v>ASMKG</v>
          </cell>
        </row>
        <row r="147">
          <cell r="A147" t="str">
            <v>B0288</v>
          </cell>
          <cell r="B147" t="str">
            <v>B0288-B-ALLCOM-AS-LDPHILIP-MARKET</v>
          </cell>
          <cell r="C147" t="str">
            <v>Service</v>
          </cell>
          <cell r="D147" t="str">
            <v>LDPHILIP</v>
          </cell>
          <cell r="E147" t="str">
            <v>Asia</v>
          </cell>
          <cell r="F147" t="str">
            <v>ASIA</v>
          </cell>
          <cell r="G147" t="str">
            <v>BASIC</v>
          </cell>
          <cell r="H147" t="str">
            <v>ASMKG</v>
          </cell>
        </row>
        <row r="148">
          <cell r="A148" t="str">
            <v>B0297</v>
          </cell>
          <cell r="B148" t="str">
            <v>B0297-B-WHEAT-NA-CORPGRAIN-CASH</v>
          </cell>
          <cell r="C148" t="str">
            <v>Grain</v>
          </cell>
          <cell r="D148" t="str">
            <v>CORPGRAIN</v>
          </cell>
          <cell r="E148" t="str">
            <v>North America</v>
          </cell>
          <cell r="F148" t="str">
            <v>NORTHAM</v>
          </cell>
          <cell r="G148" t="str">
            <v>BASIC</v>
          </cell>
          <cell r="H148" t="str">
            <v>NAGRAIN</v>
          </cell>
        </row>
        <row r="149">
          <cell r="A149" t="str">
            <v>B0298</v>
          </cell>
          <cell r="B149" t="str">
            <v>B0298-B-ALLB-SD-NA-CORPGRAIN-CASH</v>
          </cell>
          <cell r="C149" t="str">
            <v>Oilseeds</v>
          </cell>
          <cell r="D149" t="str">
            <v>CORPGRAIN</v>
          </cell>
          <cell r="E149" t="str">
            <v>North America</v>
          </cell>
          <cell r="F149" t="str">
            <v>NORTHAM</v>
          </cell>
          <cell r="G149" t="str">
            <v>BASIC</v>
          </cell>
          <cell r="H149" t="str">
            <v>NAOIL</v>
          </cell>
        </row>
        <row r="150">
          <cell r="A150" t="str">
            <v>B0300</v>
          </cell>
          <cell r="B150" t="str">
            <v>B0300-B-SOYABEAN-NA-CORPGRAIN-SILO</v>
          </cell>
          <cell r="C150" t="str">
            <v>Oilseeds</v>
          </cell>
          <cell r="D150" t="str">
            <v>CORPGRAIN</v>
          </cell>
          <cell r="E150" t="str">
            <v>North America</v>
          </cell>
          <cell r="F150" t="str">
            <v>NORTHAM</v>
          </cell>
          <cell r="G150" t="str">
            <v>BASIC</v>
          </cell>
          <cell r="H150" t="str">
            <v>NAOIL</v>
          </cell>
        </row>
        <row r="151">
          <cell r="A151" t="str">
            <v>B0301</v>
          </cell>
          <cell r="B151" t="str">
            <v>B0301-B-SOYABEAN-NA-CORPGRAIN-CASH</v>
          </cell>
          <cell r="C151" t="str">
            <v>Oilseeds</v>
          </cell>
          <cell r="D151" t="str">
            <v>CORPGRAIN</v>
          </cell>
          <cell r="E151" t="str">
            <v>North America</v>
          </cell>
          <cell r="F151" t="str">
            <v>NORTHAM</v>
          </cell>
          <cell r="G151" t="str">
            <v>BASIC</v>
          </cell>
          <cell r="H151" t="str">
            <v>NAOIL</v>
          </cell>
        </row>
        <row r="152">
          <cell r="A152" t="str">
            <v>B0302</v>
          </cell>
          <cell r="B152" t="str">
            <v>B0302-B-ELEV-NA-CORPKANSAS-TERMINAL</v>
          </cell>
          <cell r="C152" t="str">
            <v>Grain</v>
          </cell>
          <cell r="D152" t="str">
            <v>CORPKANSAS</v>
          </cell>
          <cell r="E152" t="str">
            <v>North America</v>
          </cell>
          <cell r="F152" t="str">
            <v>NORTHAM</v>
          </cell>
          <cell r="G152" t="str">
            <v>BASIC</v>
          </cell>
          <cell r="H152" t="str">
            <v>NAGRAIN</v>
          </cell>
        </row>
        <row r="153">
          <cell r="A153" t="str">
            <v>B0304</v>
          </cell>
          <cell r="B153" t="str">
            <v>B0304-B-SWAP-NA-CORPGRAIN-HEDGE</v>
          </cell>
          <cell r="C153" t="str">
            <v>Other</v>
          </cell>
          <cell r="D153" t="str">
            <v>CORPGRAIN</v>
          </cell>
          <cell r="E153" t="str">
            <v>North America</v>
          </cell>
          <cell r="F153" t="str">
            <v>NORTHAM</v>
          </cell>
          <cell r="G153" t="str">
            <v>BASIC</v>
          </cell>
          <cell r="H153" t="str">
            <v>MINIMACR</v>
          </cell>
        </row>
        <row r="154">
          <cell r="A154" t="str">
            <v>B0305</v>
          </cell>
          <cell r="B154" t="str">
            <v>B0305-B-MILO-NA-CORPGRAIN-CASH</v>
          </cell>
          <cell r="C154" t="str">
            <v>Grain</v>
          </cell>
          <cell r="D154" t="str">
            <v>CORPGRAIN</v>
          </cell>
          <cell r="E154" t="str">
            <v>North America</v>
          </cell>
          <cell r="F154" t="str">
            <v>NORTHAM</v>
          </cell>
          <cell r="G154" t="str">
            <v>BASIC</v>
          </cell>
          <cell r="H154" t="str">
            <v>NAGRAIN</v>
          </cell>
        </row>
        <row r="155">
          <cell r="A155" t="str">
            <v>B0306</v>
          </cell>
          <cell r="B155" t="str">
            <v>B0306-B-SPGRAIN-NA-CORPGRAIN-CASH</v>
          </cell>
          <cell r="C155" t="str">
            <v>Grain</v>
          </cell>
          <cell r="D155" t="str">
            <v>CORPGRAIN</v>
          </cell>
          <cell r="E155" t="str">
            <v>North America</v>
          </cell>
          <cell r="F155" t="str">
            <v>NORTHAM</v>
          </cell>
          <cell r="G155" t="str">
            <v>BASIC</v>
          </cell>
          <cell r="H155" t="str">
            <v>NAGRAIN</v>
          </cell>
        </row>
        <row r="156">
          <cell r="A156" t="str">
            <v>B0309</v>
          </cell>
          <cell r="B156" t="str">
            <v>B0309-B-MINIMACR-NA-CORPGRAIN-HEDGE</v>
          </cell>
          <cell r="C156" t="str">
            <v>Other</v>
          </cell>
          <cell r="D156" t="str">
            <v>CORPGRAIN</v>
          </cell>
          <cell r="E156" t="str">
            <v>North America</v>
          </cell>
          <cell r="F156" t="str">
            <v>NORTHAM</v>
          </cell>
          <cell r="G156" t="str">
            <v>BASIC</v>
          </cell>
          <cell r="H156" t="str">
            <v>MINIMACR</v>
          </cell>
        </row>
        <row r="157">
          <cell r="A157" t="str">
            <v>B0310</v>
          </cell>
          <cell r="B157" t="str">
            <v>B0310-B-MINIMACR-NA-CORPGRAIN-HEDGE</v>
          </cell>
          <cell r="C157" t="str">
            <v>Other</v>
          </cell>
          <cell r="D157" t="str">
            <v>CORPGRAIN</v>
          </cell>
          <cell r="E157" t="str">
            <v>North America</v>
          </cell>
          <cell r="F157" t="str">
            <v>NORTHAM</v>
          </cell>
          <cell r="G157" t="str">
            <v>BASIC</v>
          </cell>
          <cell r="H157" t="str">
            <v>MINIMACR</v>
          </cell>
        </row>
        <row r="158">
          <cell r="A158" t="str">
            <v>B0311</v>
          </cell>
          <cell r="B158" t="str">
            <v>B0311-B-ALLCOM-NA-CORPGRAIN-MANAGT</v>
          </cell>
          <cell r="C158" t="str">
            <v>Service</v>
          </cell>
          <cell r="D158" t="str">
            <v>CORPGRAIN</v>
          </cell>
          <cell r="E158" t="str">
            <v>North America</v>
          </cell>
          <cell r="F158" t="str">
            <v>NORTHAM</v>
          </cell>
          <cell r="G158" t="str">
            <v>BASIC</v>
          </cell>
          <cell r="H158" t="str">
            <v>SCGMAN</v>
          </cell>
        </row>
        <row r="159">
          <cell r="A159" t="str">
            <v>B0315</v>
          </cell>
          <cell r="B159" t="str">
            <v>B0315-B-OPTION-NA-CORPGRAIN-HEDGE</v>
          </cell>
          <cell r="C159" t="str">
            <v>Grain</v>
          </cell>
          <cell r="D159" t="str">
            <v>CORPGRAIN</v>
          </cell>
          <cell r="E159" t="str">
            <v>North America</v>
          </cell>
          <cell r="F159" t="str">
            <v>NORTHAM</v>
          </cell>
          <cell r="G159" t="str">
            <v>BASIC</v>
          </cell>
          <cell r="H159" t="str">
            <v>NAGRAIN</v>
          </cell>
        </row>
        <row r="160">
          <cell r="A160" t="str">
            <v>B0317</v>
          </cell>
          <cell r="B160" t="str">
            <v>B0317-B-COTTON-AR-SACEIF-CASH</v>
          </cell>
          <cell r="C160" t="str">
            <v>Cotton</v>
          </cell>
          <cell r="D160" t="str">
            <v>SACEIF</v>
          </cell>
          <cell r="E160" t="str">
            <v>Argentina</v>
          </cell>
          <cell r="F160" t="str">
            <v>ARGENTIN</v>
          </cell>
          <cell r="G160" t="str">
            <v>BASIC</v>
          </cell>
          <cell r="H160" t="str">
            <v>COTTONJV</v>
          </cell>
        </row>
        <row r="161">
          <cell r="A161" t="str">
            <v>B0318</v>
          </cell>
          <cell r="B161" t="str">
            <v>B0318-B-ALLCOM-AR-SACEIF-MANAGT</v>
          </cell>
          <cell r="C161" t="str">
            <v>Service</v>
          </cell>
          <cell r="D161" t="str">
            <v>SACEIF</v>
          </cell>
          <cell r="E161" t="str">
            <v>Argentina</v>
          </cell>
          <cell r="F161" t="str">
            <v>ARGENTIN</v>
          </cell>
          <cell r="G161" t="str">
            <v>BASIC</v>
          </cell>
          <cell r="H161" t="str">
            <v>SCGMAN</v>
          </cell>
        </row>
        <row r="162">
          <cell r="A162" t="str">
            <v>B0319</v>
          </cell>
          <cell r="B162" t="str">
            <v>B0319-B-ALLCOM-BR-COINBRA-MANAGT</v>
          </cell>
          <cell r="C162" t="str">
            <v>Service</v>
          </cell>
          <cell r="D162" t="str">
            <v>COINBRA</v>
          </cell>
          <cell r="E162" t="str">
            <v>Brasil</v>
          </cell>
          <cell r="F162" t="str">
            <v>BRAZIL</v>
          </cell>
          <cell r="G162" t="str">
            <v>BASIC</v>
          </cell>
          <cell r="H162" t="str">
            <v>SCGMAN</v>
          </cell>
        </row>
        <row r="163">
          <cell r="A163" t="str">
            <v>B0320</v>
          </cell>
          <cell r="B163" t="str">
            <v>B0320-B-ELEV-AR-SACEIF-TERMINAL</v>
          </cell>
          <cell r="C163" t="str">
            <v>Grain</v>
          </cell>
          <cell r="D163" t="str">
            <v>SACEIF</v>
          </cell>
          <cell r="E163" t="str">
            <v>Argentina</v>
          </cell>
          <cell r="F163" t="str">
            <v>ARGENTIN</v>
          </cell>
          <cell r="G163" t="str">
            <v>BASIC</v>
          </cell>
          <cell r="H163" t="str">
            <v>ARGELEV</v>
          </cell>
        </row>
        <row r="164">
          <cell r="A164" t="str">
            <v>B0321</v>
          </cell>
          <cell r="B164" t="str">
            <v>B0321-B-ELEV-BR-COINBRA-TERMINAL</v>
          </cell>
          <cell r="C164" t="str">
            <v>Grain</v>
          </cell>
          <cell r="D164" t="str">
            <v>COINBRA</v>
          </cell>
          <cell r="E164" t="str">
            <v>Brasil</v>
          </cell>
          <cell r="F164" t="str">
            <v>BRAZIL</v>
          </cell>
          <cell r="G164" t="str">
            <v>BASIC</v>
          </cell>
          <cell r="H164" t="str">
            <v>BRELEV</v>
          </cell>
        </row>
        <row r="165">
          <cell r="A165" t="str">
            <v>B0322</v>
          </cell>
          <cell r="B165" t="str">
            <v>B0322-B-SOYACO-BR-COINBRA-CASH</v>
          </cell>
          <cell r="C165" t="str">
            <v>Oilseeds</v>
          </cell>
          <cell r="D165" t="str">
            <v>COINBRA</v>
          </cell>
          <cell r="E165" t="str">
            <v>Brasil</v>
          </cell>
          <cell r="F165" t="str">
            <v>BRAZIL</v>
          </cell>
          <cell r="G165" t="str">
            <v>BASIC</v>
          </cell>
          <cell r="H165" t="str">
            <v>BROIL</v>
          </cell>
        </row>
        <row r="166">
          <cell r="A166" t="str">
            <v>B0324</v>
          </cell>
          <cell r="B166" t="str">
            <v>B0324-B-SOYACO-BR-COINBRA-REFINING</v>
          </cell>
          <cell r="C166" t="str">
            <v>Oilseeds</v>
          </cell>
          <cell r="D166" t="str">
            <v>COINBRA</v>
          </cell>
          <cell r="E166" t="str">
            <v>Brasil</v>
          </cell>
          <cell r="F166" t="str">
            <v>BRAZIL</v>
          </cell>
          <cell r="G166" t="str">
            <v>BASIC</v>
          </cell>
          <cell r="H166" t="str">
            <v>BROIL</v>
          </cell>
        </row>
        <row r="167">
          <cell r="A167" t="str">
            <v>B0325</v>
          </cell>
          <cell r="B167" t="str">
            <v>B0325-B-WHEAT-AF-LDAFRICA-CASH</v>
          </cell>
          <cell r="C167" t="str">
            <v>Grain</v>
          </cell>
          <cell r="D167" t="str">
            <v>LDAFRICA</v>
          </cell>
          <cell r="E167" t="str">
            <v>Africa</v>
          </cell>
          <cell r="F167" t="str">
            <v>EBS</v>
          </cell>
          <cell r="G167" t="str">
            <v>BASIC</v>
          </cell>
          <cell r="H167" t="str">
            <v>AFRGRAIN</v>
          </cell>
        </row>
        <row r="168">
          <cell r="A168" t="str">
            <v>B0326</v>
          </cell>
          <cell r="B168" t="str">
            <v>B0326-B-WHEAT-AF-LDAFRICA-HEDGE</v>
          </cell>
          <cell r="C168" t="str">
            <v>Grain</v>
          </cell>
          <cell r="D168" t="str">
            <v>LDAFRICA</v>
          </cell>
          <cell r="E168" t="str">
            <v>Africa</v>
          </cell>
          <cell r="F168" t="str">
            <v>EBS</v>
          </cell>
          <cell r="G168" t="str">
            <v>BASIC</v>
          </cell>
          <cell r="H168" t="str">
            <v>AFRGRAIN</v>
          </cell>
        </row>
        <row r="169">
          <cell r="A169" t="str">
            <v>B0328</v>
          </cell>
          <cell r="B169" t="str">
            <v>B0328-B-SOYABEAN-AU-LDAUSTRAL-CASH</v>
          </cell>
          <cell r="C169" t="str">
            <v>Oilseeds</v>
          </cell>
          <cell r="D169" t="str">
            <v>LDAUSTRAL</v>
          </cell>
          <cell r="E169" t="str">
            <v>Australia</v>
          </cell>
          <cell r="F169" t="str">
            <v>ARGENTIN</v>
          </cell>
          <cell r="G169" t="str">
            <v>BASIC</v>
          </cell>
          <cell r="H169" t="str">
            <v>ARGOIL</v>
          </cell>
        </row>
        <row r="170">
          <cell r="A170" t="str">
            <v>B0329</v>
          </cell>
          <cell r="B170" t="str">
            <v>B0329-B-SOYABEAN-AU-LDAUSTRAL-HEDGE</v>
          </cell>
          <cell r="C170" t="str">
            <v>Oilseeds</v>
          </cell>
          <cell r="D170" t="str">
            <v>LDAUSTRAL</v>
          </cell>
          <cell r="E170" t="str">
            <v>Australia</v>
          </cell>
          <cell r="F170" t="str">
            <v>ARGENTIN</v>
          </cell>
          <cell r="G170" t="str">
            <v>BASIC</v>
          </cell>
          <cell r="H170" t="str">
            <v>ARGOIL</v>
          </cell>
        </row>
        <row r="171">
          <cell r="A171" t="str">
            <v>B0330</v>
          </cell>
          <cell r="B171" t="str">
            <v>B0330-B-CITRUS-BR-CITLDABR-PROCESS</v>
          </cell>
          <cell r="C171" t="str">
            <v>Citrus</v>
          </cell>
          <cell r="D171" t="str">
            <v>CITLDABR</v>
          </cell>
          <cell r="E171" t="str">
            <v>Brasil</v>
          </cell>
          <cell r="F171" t="str">
            <v>BRAZIL</v>
          </cell>
          <cell r="G171" t="str">
            <v>BASIC</v>
          </cell>
          <cell r="H171" t="str">
            <v>BRCIT</v>
          </cell>
        </row>
        <row r="172">
          <cell r="A172" t="str">
            <v>B0331</v>
          </cell>
          <cell r="B172" t="str">
            <v>B0331-B-ALLFIN-BR-COINTRAD-HEDGE</v>
          </cell>
          <cell r="C172" t="str">
            <v>Finance</v>
          </cell>
          <cell r="D172" t="str">
            <v>COINTRAD</v>
          </cell>
          <cell r="E172" t="str">
            <v>Brasil</v>
          </cell>
          <cell r="F172" t="str">
            <v>BRAZIL</v>
          </cell>
          <cell r="G172" t="str">
            <v>BASIC</v>
          </cell>
          <cell r="H172" t="str">
            <v>BRFIN</v>
          </cell>
        </row>
        <row r="173">
          <cell r="A173" t="str">
            <v>B0332</v>
          </cell>
          <cell r="B173" t="str">
            <v>B0332-B-ALLFIN-BR-COINVEST-HEDGE</v>
          </cell>
          <cell r="C173" t="str">
            <v>Finance</v>
          </cell>
          <cell r="D173" t="str">
            <v>COINVEST</v>
          </cell>
          <cell r="E173" t="str">
            <v>Brasil</v>
          </cell>
          <cell r="F173" t="str">
            <v>BRAZIL</v>
          </cell>
          <cell r="G173" t="str">
            <v>BASIC</v>
          </cell>
          <cell r="H173" t="str">
            <v>BRFIN</v>
          </cell>
        </row>
        <row r="174">
          <cell r="A174" t="str">
            <v>B0335</v>
          </cell>
          <cell r="B174" t="str">
            <v>B0335-B-COFFEE-BR-COINBRA-HEDGE</v>
          </cell>
          <cell r="C174" t="str">
            <v>Coffee</v>
          </cell>
          <cell r="D174" t="str">
            <v>COINBRA</v>
          </cell>
          <cell r="E174" t="str">
            <v>Brasil</v>
          </cell>
          <cell r="F174" t="str">
            <v>BRAZIL</v>
          </cell>
          <cell r="G174" t="str">
            <v>BASIC</v>
          </cell>
          <cell r="H174" t="str">
            <v>BRCOFFEE</v>
          </cell>
        </row>
        <row r="175">
          <cell r="A175" t="str">
            <v>B0341</v>
          </cell>
          <cell r="B175" t="str">
            <v>B0341-B-SOYACO-BR-COINTRAD-CASH</v>
          </cell>
          <cell r="C175" t="str">
            <v>Oilseeds</v>
          </cell>
          <cell r="D175" t="str">
            <v>COINTRAD</v>
          </cell>
          <cell r="E175" t="str">
            <v>Brasil</v>
          </cell>
          <cell r="F175" t="str">
            <v>BRAZIL</v>
          </cell>
          <cell r="G175" t="str">
            <v>BASIC</v>
          </cell>
          <cell r="H175" t="str">
            <v>BROIL</v>
          </cell>
        </row>
        <row r="176">
          <cell r="A176" t="str">
            <v>B0342</v>
          </cell>
          <cell r="B176" t="str">
            <v>B0342-B-SOYACO-BR-COINTRAD-HEDGE</v>
          </cell>
          <cell r="C176" t="str">
            <v>Oilseeds</v>
          </cell>
          <cell r="D176" t="str">
            <v>COINTRAD</v>
          </cell>
          <cell r="E176" t="str">
            <v>Brasil</v>
          </cell>
          <cell r="F176" t="str">
            <v>BRAZIL</v>
          </cell>
          <cell r="G176" t="str">
            <v>BASIC</v>
          </cell>
          <cell r="H176" t="str">
            <v>BROIL</v>
          </cell>
        </row>
        <row r="177">
          <cell r="A177" t="str">
            <v>B0343</v>
          </cell>
          <cell r="B177" t="str">
            <v>B0343-B-SOYACO-AR-URUGRAIN-CASH</v>
          </cell>
          <cell r="C177" t="str">
            <v>Oilseeds</v>
          </cell>
          <cell r="D177" t="str">
            <v>URUGRAIN</v>
          </cell>
          <cell r="E177" t="str">
            <v>Argentina</v>
          </cell>
          <cell r="F177" t="str">
            <v>ARGENTIN</v>
          </cell>
          <cell r="G177" t="str">
            <v>BASIC</v>
          </cell>
          <cell r="H177" t="str">
            <v>ARGOIL</v>
          </cell>
        </row>
        <row r="178">
          <cell r="A178" t="str">
            <v>B0344</v>
          </cell>
          <cell r="B178" t="str">
            <v>B0344-B-SOYACO-AR-SACEIF-HIPRO</v>
          </cell>
          <cell r="C178" t="str">
            <v>Oilseeds</v>
          </cell>
          <cell r="D178" t="str">
            <v>SACEIF</v>
          </cell>
          <cell r="E178" t="str">
            <v>Argentina</v>
          </cell>
          <cell r="F178" t="str">
            <v>ARGENTIN</v>
          </cell>
          <cell r="G178" t="str">
            <v>BASIC</v>
          </cell>
          <cell r="H178" t="str">
            <v>ARGOIL</v>
          </cell>
        </row>
        <row r="179">
          <cell r="A179" t="str">
            <v>B0345</v>
          </cell>
          <cell r="B179" t="str">
            <v>B0345-B-SOYABEAN-AR-URUGRAIN-ORIGIN</v>
          </cell>
          <cell r="C179" t="str">
            <v>Oilseeds</v>
          </cell>
          <cell r="D179" t="str">
            <v>URUGRAIN</v>
          </cell>
          <cell r="E179" t="str">
            <v>Argentina</v>
          </cell>
          <cell r="F179" t="str">
            <v>ARGENTIN</v>
          </cell>
          <cell r="G179" t="str">
            <v>BASIC</v>
          </cell>
          <cell r="H179" t="str">
            <v>ARGOIL</v>
          </cell>
        </row>
        <row r="180">
          <cell r="A180" t="str">
            <v>B0347</v>
          </cell>
          <cell r="B180" t="str">
            <v>B0347-B-MEAT-AR-NETHBV-CASH</v>
          </cell>
          <cell r="C180" t="str">
            <v>Other</v>
          </cell>
          <cell r="D180" t="str">
            <v>NETHBV</v>
          </cell>
          <cell r="E180" t="str">
            <v>Argentina</v>
          </cell>
          <cell r="F180" t="str">
            <v>ARGENTIN</v>
          </cell>
          <cell r="G180" t="str">
            <v>BASIC</v>
          </cell>
          <cell r="H180" t="str">
            <v>ARGDIV</v>
          </cell>
        </row>
        <row r="181">
          <cell r="A181" t="str">
            <v>B0348</v>
          </cell>
          <cell r="B181" t="str">
            <v>B0348-B-ALLCOM-UK-LDSERVICE-MANAGT</v>
          </cell>
          <cell r="C181" t="str">
            <v>Service</v>
          </cell>
          <cell r="D181" t="str">
            <v>LDSERVICE</v>
          </cell>
          <cell r="E181" t="str">
            <v>London</v>
          </cell>
          <cell r="F181" t="str">
            <v>EBS</v>
          </cell>
          <cell r="G181" t="str">
            <v>BASIC</v>
          </cell>
          <cell r="H181" t="str">
            <v>SCGMAN</v>
          </cell>
        </row>
        <row r="182">
          <cell r="A182" t="str">
            <v>B0350</v>
          </cell>
          <cell r="B182" t="str">
            <v>B0350-B-SOYACO-BR-COINBRA-HEDGE</v>
          </cell>
          <cell r="C182" t="str">
            <v>Oilseeds</v>
          </cell>
          <cell r="D182" t="str">
            <v>COINBRA</v>
          </cell>
          <cell r="E182" t="str">
            <v>Brasil</v>
          </cell>
          <cell r="F182" t="str">
            <v>BRAZIL</v>
          </cell>
          <cell r="G182" t="str">
            <v>BASIC</v>
          </cell>
          <cell r="H182" t="str">
            <v>BROIL</v>
          </cell>
        </row>
        <row r="183">
          <cell r="A183" t="str">
            <v>B0351</v>
          </cell>
          <cell r="B183" t="str">
            <v>B0351-P-COFFEE-BR-COINBRA-CASH</v>
          </cell>
          <cell r="C183" t="str">
            <v>Coffee</v>
          </cell>
          <cell r="D183" t="str">
            <v>COINBRA</v>
          </cell>
          <cell r="E183" t="str">
            <v>Brasil</v>
          </cell>
          <cell r="F183" t="str">
            <v>BRAZIL</v>
          </cell>
          <cell r="G183" t="str">
            <v>PLATFORM</v>
          </cell>
          <cell r="H183" t="str">
            <v>COFPLAT</v>
          </cell>
        </row>
        <row r="184">
          <cell r="A184" t="str">
            <v>B0353</v>
          </cell>
          <cell r="B184" t="str">
            <v>B0353-P-SUGAR-BR-COINBRA-CASH</v>
          </cell>
          <cell r="C184" t="str">
            <v>Sugar</v>
          </cell>
          <cell r="D184" t="str">
            <v>COINBRA</v>
          </cell>
          <cell r="E184" t="str">
            <v>Brasil</v>
          </cell>
          <cell r="F184" t="str">
            <v>BRAZIL</v>
          </cell>
          <cell r="G184" t="str">
            <v>PLATFORM</v>
          </cell>
          <cell r="H184" t="str">
            <v>SUGPLAT</v>
          </cell>
        </row>
        <row r="185">
          <cell r="A185" t="str">
            <v>B0354</v>
          </cell>
          <cell r="B185" t="str">
            <v>B0354-P-ALLFIN-BR-COINBRA-HEDGE</v>
          </cell>
          <cell r="C185" t="str">
            <v>Finance</v>
          </cell>
          <cell r="D185" t="str">
            <v>COINBRA</v>
          </cell>
          <cell r="E185" t="str">
            <v>Brasil</v>
          </cell>
          <cell r="F185" t="str">
            <v>BRAZIL</v>
          </cell>
          <cell r="G185" t="str">
            <v>PLATFORM</v>
          </cell>
          <cell r="H185" t="str">
            <v>FINPLAT</v>
          </cell>
        </row>
        <row r="186">
          <cell r="A186" t="str">
            <v>B0356</v>
          </cell>
          <cell r="B186" t="str">
            <v>B0356-P-SOYACO-BR-COINBRA-CASH</v>
          </cell>
          <cell r="C186" t="str">
            <v>Oilseeds</v>
          </cell>
          <cell r="D186" t="str">
            <v>COINBRA</v>
          </cell>
          <cell r="E186" t="str">
            <v>Brasil</v>
          </cell>
          <cell r="F186" t="str">
            <v>BRAZIL</v>
          </cell>
          <cell r="G186" t="str">
            <v>PLATFORM</v>
          </cell>
          <cell r="H186" t="str">
            <v>OILPLAT</v>
          </cell>
        </row>
        <row r="187">
          <cell r="A187" t="str">
            <v>B0357</v>
          </cell>
          <cell r="B187" t="str">
            <v>B0357-B-ALLCOM-BR-COINTRAD-MANAGT</v>
          </cell>
          <cell r="C187" t="str">
            <v>Service</v>
          </cell>
          <cell r="D187" t="str">
            <v>COINTRAD</v>
          </cell>
          <cell r="E187" t="str">
            <v>Brasil</v>
          </cell>
          <cell r="F187" t="str">
            <v>BRAZIL</v>
          </cell>
          <cell r="G187" t="str">
            <v>BASIC</v>
          </cell>
          <cell r="H187" t="str">
            <v>SCGMAN</v>
          </cell>
        </row>
        <row r="188">
          <cell r="A188" t="str">
            <v>B0358</v>
          </cell>
          <cell r="B188" t="str">
            <v>B0358-B-COFFEE-BR-COINTRAD-CASH</v>
          </cell>
          <cell r="C188" t="str">
            <v>Coffee</v>
          </cell>
          <cell r="D188" t="str">
            <v>COINTRAD</v>
          </cell>
          <cell r="E188" t="str">
            <v>Brasil</v>
          </cell>
          <cell r="F188" t="str">
            <v>BRAZIL</v>
          </cell>
          <cell r="G188" t="str">
            <v>BASIC</v>
          </cell>
          <cell r="H188" t="str">
            <v>BRCOFFEE</v>
          </cell>
        </row>
        <row r="189">
          <cell r="A189" t="str">
            <v>B0359</v>
          </cell>
          <cell r="B189" t="str">
            <v>B0359-B-SUGAR-BR-COINTRAD-CASH</v>
          </cell>
          <cell r="C189" t="str">
            <v>Sugar</v>
          </cell>
          <cell r="D189" t="str">
            <v>COINTRAD</v>
          </cell>
          <cell r="E189" t="str">
            <v>Brasil</v>
          </cell>
          <cell r="F189" t="str">
            <v>BRAZIL</v>
          </cell>
          <cell r="G189" t="str">
            <v>BASIC</v>
          </cell>
          <cell r="H189" t="str">
            <v>BRSUGAR</v>
          </cell>
        </row>
        <row r="190">
          <cell r="A190" t="str">
            <v>B0361</v>
          </cell>
          <cell r="B190" t="str">
            <v>B0361-B-ALLCOM-WE-LDEGYPT-MARKET</v>
          </cell>
          <cell r="C190" t="str">
            <v>Service</v>
          </cell>
          <cell r="D190" t="str">
            <v>LDEGYPT</v>
          </cell>
          <cell r="E190" t="str">
            <v>Western Europe</v>
          </cell>
          <cell r="F190" t="str">
            <v>EBS</v>
          </cell>
          <cell r="G190" t="str">
            <v>BASIC</v>
          </cell>
          <cell r="H190" t="str">
            <v>EBSMKG</v>
          </cell>
        </row>
        <row r="191">
          <cell r="A191" t="str">
            <v>B0362</v>
          </cell>
          <cell r="B191" t="str">
            <v>B0362-B-ALLCOM-WE-LDKENYA-MARKET</v>
          </cell>
          <cell r="C191" t="str">
            <v>Service</v>
          </cell>
          <cell r="D191" t="str">
            <v>LDKENYA</v>
          </cell>
          <cell r="E191" t="str">
            <v>Western Europe</v>
          </cell>
          <cell r="F191" t="str">
            <v>EBS</v>
          </cell>
          <cell r="G191" t="str">
            <v>BASIC</v>
          </cell>
          <cell r="H191" t="str">
            <v>EBSMKG</v>
          </cell>
        </row>
        <row r="192">
          <cell r="A192" t="str">
            <v>B0363</v>
          </cell>
          <cell r="B192" t="str">
            <v>B0363-B-ALLCOM-WE-SESOSPA-MARKET</v>
          </cell>
          <cell r="C192" t="str">
            <v>Service</v>
          </cell>
          <cell r="D192" t="str">
            <v>SESOSPA</v>
          </cell>
          <cell r="E192" t="str">
            <v>Western Europe</v>
          </cell>
          <cell r="F192" t="str">
            <v>EBS</v>
          </cell>
          <cell r="G192" t="str">
            <v>BASIC</v>
          </cell>
          <cell r="H192" t="str">
            <v>EBSMKG</v>
          </cell>
        </row>
        <row r="193">
          <cell r="A193" t="str">
            <v>B0364</v>
          </cell>
          <cell r="B193" t="str">
            <v>B0364-P-ALLOIL-WE-LDNEG-CASH</v>
          </cell>
          <cell r="C193" t="str">
            <v>Oilseeds</v>
          </cell>
          <cell r="D193" t="str">
            <v>LDNEG</v>
          </cell>
          <cell r="E193" t="str">
            <v>Western Europe</v>
          </cell>
          <cell r="F193" t="str">
            <v>EBS</v>
          </cell>
          <cell r="G193" t="str">
            <v>PLATFORM</v>
          </cell>
          <cell r="H193" t="str">
            <v>OILPLAT</v>
          </cell>
        </row>
        <row r="194">
          <cell r="A194" t="str">
            <v>B0365</v>
          </cell>
          <cell r="B194" t="str">
            <v>B0365-P-ALLGRAIN-WE-LDNEG-CASH</v>
          </cell>
          <cell r="C194" t="str">
            <v>Grain</v>
          </cell>
          <cell r="D194" t="str">
            <v>LDNEG</v>
          </cell>
          <cell r="E194" t="str">
            <v>Western Europe</v>
          </cell>
          <cell r="F194" t="str">
            <v>EBS</v>
          </cell>
          <cell r="G194" t="str">
            <v>PLATFORM</v>
          </cell>
          <cell r="H194" t="str">
            <v>GRAPLAT</v>
          </cell>
        </row>
        <row r="195">
          <cell r="A195" t="str">
            <v>B0366</v>
          </cell>
          <cell r="B195" t="str">
            <v>B0366-P-ALLGRAIN-NA-CORPGRAIN-CASH</v>
          </cell>
          <cell r="C195" t="str">
            <v>Grain</v>
          </cell>
          <cell r="D195" t="str">
            <v>CORPGRAIN</v>
          </cell>
          <cell r="E195" t="str">
            <v>North America</v>
          </cell>
          <cell r="F195" t="str">
            <v>NORTHAM</v>
          </cell>
          <cell r="G195" t="str">
            <v>PLATFORM</v>
          </cell>
          <cell r="H195" t="str">
            <v>GRAPLAT</v>
          </cell>
        </row>
        <row r="196">
          <cell r="A196" t="str">
            <v>B0367</v>
          </cell>
          <cell r="B196" t="str">
            <v>B0367-P-ALLGRAIN-NA-CORPGRAIN-HEDGE</v>
          </cell>
          <cell r="C196" t="str">
            <v>Grain</v>
          </cell>
          <cell r="D196" t="str">
            <v>CORPGRAIN</v>
          </cell>
          <cell r="E196" t="str">
            <v>North America</v>
          </cell>
          <cell r="F196" t="str">
            <v>NORTHAM</v>
          </cell>
          <cell r="G196" t="str">
            <v>PLATFORM</v>
          </cell>
          <cell r="H196" t="str">
            <v>GRAPLAT</v>
          </cell>
        </row>
        <row r="197">
          <cell r="A197" t="str">
            <v>B0368</v>
          </cell>
          <cell r="B197" t="str">
            <v>B0368-B-ALLFIN-UK-LDTLTD-HEDGE</v>
          </cell>
          <cell r="C197" t="str">
            <v>Finance</v>
          </cell>
          <cell r="D197" t="str">
            <v>LDTLTD</v>
          </cell>
          <cell r="E197" t="str">
            <v>London</v>
          </cell>
          <cell r="F197" t="str">
            <v>EBS</v>
          </cell>
          <cell r="G197" t="str">
            <v>BASIC</v>
          </cell>
          <cell r="H197" t="str">
            <v>LOFIN</v>
          </cell>
        </row>
        <row r="198">
          <cell r="A198" t="str">
            <v>B0369</v>
          </cell>
          <cell r="B198" t="str">
            <v>B0369-B-EQUITY-UK-LDTLTD-HEDGE</v>
          </cell>
          <cell r="C198" t="str">
            <v>Finance</v>
          </cell>
          <cell r="D198" t="str">
            <v>LDTLTD</v>
          </cell>
          <cell r="E198" t="str">
            <v>London</v>
          </cell>
          <cell r="F198" t="str">
            <v>EBS</v>
          </cell>
          <cell r="G198" t="str">
            <v>BASIC</v>
          </cell>
          <cell r="H198" t="str">
            <v>LOFIN</v>
          </cell>
        </row>
        <row r="199">
          <cell r="A199" t="str">
            <v>B0370</v>
          </cell>
          <cell r="B199" t="str">
            <v>B0370-P-COFFEE-UK-LDTLTD-HEDGE</v>
          </cell>
          <cell r="C199" t="str">
            <v>Coffee</v>
          </cell>
          <cell r="D199" t="str">
            <v>LDTLTD</v>
          </cell>
          <cell r="E199" t="str">
            <v>London</v>
          </cell>
          <cell r="F199" t="str">
            <v>EBS</v>
          </cell>
          <cell r="G199" t="str">
            <v>PLATFORM</v>
          </cell>
          <cell r="H199" t="str">
            <v>COFPLAT</v>
          </cell>
        </row>
        <row r="200">
          <cell r="A200" t="str">
            <v>B0371</v>
          </cell>
          <cell r="B200" t="str">
            <v>B0371-P-COFFEE-UK-LDTLTD-CASH</v>
          </cell>
          <cell r="C200" t="str">
            <v>Coffee</v>
          </cell>
          <cell r="D200" t="str">
            <v>LDTLTD</v>
          </cell>
          <cell r="E200" t="str">
            <v>London</v>
          </cell>
          <cell r="F200" t="str">
            <v>EBS</v>
          </cell>
          <cell r="G200" t="str">
            <v>PLATFORM</v>
          </cell>
          <cell r="H200" t="str">
            <v>COFPLAT</v>
          </cell>
        </row>
        <row r="201">
          <cell r="A201" t="str">
            <v>B0373</v>
          </cell>
          <cell r="B201" t="str">
            <v>B0373-P-SUGAR-UK-LDTLTD-HEDGE</v>
          </cell>
          <cell r="C201" t="str">
            <v>Sugar</v>
          </cell>
          <cell r="D201" t="str">
            <v>LDTLTD</v>
          </cell>
          <cell r="E201" t="str">
            <v>London</v>
          </cell>
          <cell r="F201" t="str">
            <v>EBS</v>
          </cell>
          <cell r="G201" t="str">
            <v>PLATFORM</v>
          </cell>
          <cell r="H201" t="str">
            <v>SUGPLAT</v>
          </cell>
        </row>
        <row r="202">
          <cell r="A202" t="str">
            <v>B0374</v>
          </cell>
          <cell r="B202" t="str">
            <v>B0374-P-SUGAR-UK-LDTLTD-CASH</v>
          </cell>
          <cell r="C202" t="str">
            <v>Sugar</v>
          </cell>
          <cell r="D202" t="str">
            <v>LDTLTD</v>
          </cell>
          <cell r="E202" t="str">
            <v>London</v>
          </cell>
          <cell r="F202" t="str">
            <v>EBS</v>
          </cell>
          <cell r="G202" t="str">
            <v>PLATFORM</v>
          </cell>
          <cell r="H202" t="str">
            <v>SUGPLAT</v>
          </cell>
        </row>
        <row r="203">
          <cell r="A203" t="str">
            <v>B0375</v>
          </cell>
          <cell r="B203" t="str">
            <v>B0375-P-COCOA-UK-LDTLTD-HEDGE</v>
          </cell>
          <cell r="C203" t="str">
            <v>Coffee</v>
          </cell>
          <cell r="D203" t="str">
            <v>LDTLTD</v>
          </cell>
          <cell r="E203" t="str">
            <v>London</v>
          </cell>
          <cell r="F203" t="str">
            <v>EBS</v>
          </cell>
          <cell r="G203" t="str">
            <v>PLATFORM</v>
          </cell>
          <cell r="H203" t="str">
            <v>COCPLAT</v>
          </cell>
        </row>
        <row r="204">
          <cell r="A204" t="str">
            <v>B0376</v>
          </cell>
          <cell r="B204" t="str">
            <v>B0376-P-COCOA-UK-LDTLTD-CASH</v>
          </cell>
          <cell r="C204" t="str">
            <v>Coffee</v>
          </cell>
          <cell r="D204" t="str">
            <v>LDTLTD</v>
          </cell>
          <cell r="E204" t="str">
            <v>London</v>
          </cell>
          <cell r="F204" t="str">
            <v>EBS</v>
          </cell>
          <cell r="G204" t="str">
            <v>PLATFORM</v>
          </cell>
          <cell r="H204" t="str">
            <v>COCPLAT</v>
          </cell>
        </row>
        <row r="205">
          <cell r="A205" t="str">
            <v>B0377</v>
          </cell>
          <cell r="B205" t="str">
            <v>B0377-P-ALLFIN-UK-LDCOMFIN-HEDGE</v>
          </cell>
          <cell r="C205" t="str">
            <v>Finance</v>
          </cell>
          <cell r="D205" t="str">
            <v>LDCOMFIN</v>
          </cell>
          <cell r="E205" t="str">
            <v>London</v>
          </cell>
          <cell r="F205" t="str">
            <v>EBS</v>
          </cell>
          <cell r="G205" t="str">
            <v>PLATFORM</v>
          </cell>
          <cell r="H205" t="str">
            <v>FINPLAT</v>
          </cell>
        </row>
        <row r="206">
          <cell r="A206" t="str">
            <v>B0380</v>
          </cell>
          <cell r="B206" t="str">
            <v>B0380-B-CRYSUGAR-UK-LDTLTD-CASH</v>
          </cell>
          <cell r="C206" t="str">
            <v>Sugar</v>
          </cell>
          <cell r="D206" t="str">
            <v>LDTLTD</v>
          </cell>
          <cell r="E206" t="str">
            <v>London</v>
          </cell>
          <cell r="F206" t="str">
            <v>EBS</v>
          </cell>
          <cell r="G206" t="str">
            <v>BASIC</v>
          </cell>
          <cell r="H206" t="str">
            <v>SUGARJV</v>
          </cell>
        </row>
        <row r="207">
          <cell r="A207" t="str">
            <v>B0387</v>
          </cell>
          <cell r="B207" t="str">
            <v>B0387-B-SOYACO-BR-AROEIRA-CASH</v>
          </cell>
          <cell r="C207" t="str">
            <v>Oilseeds</v>
          </cell>
          <cell r="D207" t="str">
            <v>AROEIRA</v>
          </cell>
          <cell r="E207" t="str">
            <v>Brasil</v>
          </cell>
          <cell r="F207" t="str">
            <v>BRAZIL</v>
          </cell>
          <cell r="G207" t="str">
            <v>BASIC</v>
          </cell>
          <cell r="H207" t="str">
            <v>BROIL</v>
          </cell>
        </row>
        <row r="208">
          <cell r="A208" t="str">
            <v>B0389</v>
          </cell>
          <cell r="B208" t="str">
            <v>B0389-B-SOYACO-BR-AROEIRA-REFINING</v>
          </cell>
          <cell r="C208" t="str">
            <v>Oilseeds</v>
          </cell>
          <cell r="D208" t="str">
            <v>AROEIRA</v>
          </cell>
          <cell r="E208" t="str">
            <v>Brasil</v>
          </cell>
          <cell r="F208" t="str">
            <v>BRAZIL</v>
          </cell>
          <cell r="G208" t="str">
            <v>BASIC</v>
          </cell>
          <cell r="H208" t="str">
            <v>BROIL</v>
          </cell>
        </row>
        <row r="209">
          <cell r="A209" t="str">
            <v>B0390</v>
          </cell>
          <cell r="B209" t="str">
            <v>B0390-B-SOYACO-BR-MANGA-CASH</v>
          </cell>
          <cell r="C209" t="str">
            <v>Oilseeds</v>
          </cell>
          <cell r="D209" t="str">
            <v>MANGA</v>
          </cell>
          <cell r="E209" t="str">
            <v>Brasil</v>
          </cell>
          <cell r="F209" t="str">
            <v>BRAZIL</v>
          </cell>
          <cell r="G209" t="str">
            <v>BASIC</v>
          </cell>
          <cell r="H209" t="str">
            <v>BROIL</v>
          </cell>
        </row>
        <row r="210">
          <cell r="A210" t="str">
            <v>B0391</v>
          </cell>
          <cell r="B210" t="str">
            <v>B0391-B-SOYABEAN-BR-MANGA-ORIGIN</v>
          </cell>
          <cell r="C210" t="str">
            <v>Oilseeds</v>
          </cell>
          <cell r="D210" t="str">
            <v>MANGA</v>
          </cell>
          <cell r="E210" t="str">
            <v>Brasil</v>
          </cell>
          <cell r="F210" t="str">
            <v>BRAZIL</v>
          </cell>
          <cell r="G210" t="str">
            <v>BASIC</v>
          </cell>
          <cell r="H210" t="str">
            <v>BROIL</v>
          </cell>
        </row>
        <row r="211">
          <cell r="A211" t="str">
            <v>B0392</v>
          </cell>
          <cell r="B211" t="str">
            <v>B0392-B-CUBA-BR-COINBRA-CASH</v>
          </cell>
          <cell r="C211" t="str">
            <v>Other</v>
          </cell>
          <cell r="D211" t="str">
            <v>COINBRA</v>
          </cell>
          <cell r="E211" t="str">
            <v>Brasil</v>
          </cell>
          <cell r="F211" t="str">
            <v>BRAZIL</v>
          </cell>
          <cell r="G211" t="str">
            <v>BASIC</v>
          </cell>
          <cell r="H211" t="str">
            <v>CUBA</v>
          </cell>
        </row>
        <row r="212">
          <cell r="A212" t="str">
            <v>B0396</v>
          </cell>
          <cell r="B212" t="str">
            <v>B0396-B-ALLCOM-NA-LDILLINOIS-DORMCY</v>
          </cell>
          <cell r="C212" t="str">
            <v>Service</v>
          </cell>
          <cell r="D212" t="str">
            <v>LDILLINOIS</v>
          </cell>
          <cell r="E212" t="str">
            <v>North America</v>
          </cell>
          <cell r="F212" t="str">
            <v>NORTHAM</v>
          </cell>
          <cell r="G212" t="str">
            <v>BASIC</v>
          </cell>
          <cell r="H212" t="str">
            <v>NONE</v>
          </cell>
        </row>
        <row r="213">
          <cell r="A213" t="str">
            <v>B0398</v>
          </cell>
          <cell r="B213" t="str">
            <v>B0398-B-ALLCOM-NA-LDDISTRI-DORMCY</v>
          </cell>
          <cell r="C213" t="str">
            <v>Service</v>
          </cell>
          <cell r="D213" t="str">
            <v>LDDISTRI</v>
          </cell>
          <cell r="E213" t="str">
            <v>North America</v>
          </cell>
          <cell r="F213" t="str">
            <v>NORTHAM</v>
          </cell>
          <cell r="G213" t="str">
            <v>BASIC</v>
          </cell>
          <cell r="H213" t="str">
            <v>NONE</v>
          </cell>
        </row>
        <row r="214">
          <cell r="A214" t="str">
            <v>B0399</v>
          </cell>
          <cell r="B214" t="str">
            <v>B0399-B-ALLCOM-NA-LDPREMIUM-DORMCY</v>
          </cell>
          <cell r="C214" t="str">
            <v>Service</v>
          </cell>
          <cell r="D214" t="str">
            <v>LDPREMIUM</v>
          </cell>
          <cell r="E214" t="str">
            <v>North America</v>
          </cell>
          <cell r="F214" t="str">
            <v>NORTHAM</v>
          </cell>
          <cell r="G214" t="str">
            <v>BASIC</v>
          </cell>
          <cell r="H214" t="str">
            <v>NONE</v>
          </cell>
        </row>
        <row r="215">
          <cell r="A215" t="str">
            <v>B0400</v>
          </cell>
          <cell r="B215" t="str">
            <v>B0400-B-ALLCOM-NA-LDAGRIC-DORMCY</v>
          </cell>
          <cell r="C215" t="str">
            <v>Service</v>
          </cell>
          <cell r="D215" t="str">
            <v>LDAGRIC</v>
          </cell>
          <cell r="E215" t="str">
            <v>North America</v>
          </cell>
          <cell r="F215" t="str">
            <v>NORTHAM</v>
          </cell>
          <cell r="G215" t="str">
            <v>BASIC</v>
          </cell>
          <cell r="H215" t="str">
            <v>NONE</v>
          </cell>
        </row>
        <row r="216">
          <cell r="A216" t="str">
            <v>B0401</v>
          </cell>
          <cell r="B216" t="str">
            <v>B0401-B-ALLCOM-NA-BIGMUDDY-DORMCY</v>
          </cell>
          <cell r="C216" t="str">
            <v>Service</v>
          </cell>
          <cell r="D216" t="str">
            <v>BIGMUDDY</v>
          </cell>
          <cell r="E216" t="str">
            <v>North America</v>
          </cell>
          <cell r="F216" t="str">
            <v>NORTHAM</v>
          </cell>
          <cell r="G216" t="str">
            <v>BASIC</v>
          </cell>
          <cell r="H216" t="str">
            <v>NONE</v>
          </cell>
        </row>
        <row r="217">
          <cell r="A217" t="str">
            <v>B0402</v>
          </cell>
          <cell r="B217" t="str">
            <v>B0402-B-ALLCOM-NA-ROCKYVIEW-DORMCY</v>
          </cell>
          <cell r="C217" t="str">
            <v>Service</v>
          </cell>
          <cell r="D217" t="str">
            <v>ROCKYVIEW</v>
          </cell>
          <cell r="E217" t="str">
            <v>North America</v>
          </cell>
          <cell r="F217" t="str">
            <v>NORTHAM</v>
          </cell>
          <cell r="G217" t="str">
            <v>BASIC</v>
          </cell>
          <cell r="H217" t="str">
            <v>NONE</v>
          </cell>
        </row>
        <row r="218">
          <cell r="A218" t="str">
            <v>B0403</v>
          </cell>
          <cell r="B218" t="str">
            <v>B0403-B-ALLCOM-NA-LDINTFINLTD-DORMCY</v>
          </cell>
          <cell r="C218" t="str">
            <v>Service</v>
          </cell>
          <cell r="D218" t="str">
            <v>LDINTFINLTD</v>
          </cell>
          <cell r="E218" t="str">
            <v>North America</v>
          </cell>
          <cell r="F218" t="str">
            <v>NORTHAM</v>
          </cell>
          <cell r="G218" t="str">
            <v>BASIC</v>
          </cell>
          <cell r="H218" t="str">
            <v>NONE</v>
          </cell>
        </row>
        <row r="219">
          <cell r="A219" t="str">
            <v>B0404</v>
          </cell>
          <cell r="B219" t="str">
            <v>B0404-B-ALLCOM-NA-GROWLINE-DORMCY</v>
          </cell>
          <cell r="C219" t="str">
            <v>Service</v>
          </cell>
          <cell r="D219" t="str">
            <v>GROWLINE</v>
          </cell>
          <cell r="E219" t="str">
            <v>North America</v>
          </cell>
          <cell r="F219" t="str">
            <v>NORTHAM</v>
          </cell>
          <cell r="G219" t="str">
            <v>BASIC</v>
          </cell>
          <cell r="H219" t="str">
            <v>NONE</v>
          </cell>
        </row>
        <row r="220">
          <cell r="A220" t="str">
            <v>B0405</v>
          </cell>
          <cell r="B220" t="str">
            <v>B0405-B-ALLCOM-NA-877839AL-DORMCY</v>
          </cell>
          <cell r="C220" t="str">
            <v>Service</v>
          </cell>
          <cell r="D220" t="str">
            <v>877839AL</v>
          </cell>
          <cell r="E220" t="str">
            <v>North America</v>
          </cell>
          <cell r="F220" t="str">
            <v>NORTHAM</v>
          </cell>
          <cell r="G220" t="str">
            <v>BASIC</v>
          </cell>
          <cell r="H220" t="str">
            <v>NONE</v>
          </cell>
        </row>
        <row r="221">
          <cell r="A221" t="str">
            <v>B0406</v>
          </cell>
          <cell r="B221" t="str">
            <v>B0406-B-ALLCOM-NA-AGINFONET-DORMCY</v>
          </cell>
          <cell r="C221" t="str">
            <v>Service</v>
          </cell>
          <cell r="D221" t="str">
            <v>AGINFONET</v>
          </cell>
          <cell r="E221" t="str">
            <v>North America</v>
          </cell>
          <cell r="F221" t="str">
            <v>NORTHAM</v>
          </cell>
          <cell r="G221" t="str">
            <v>BASIC</v>
          </cell>
          <cell r="H221" t="str">
            <v>NONE</v>
          </cell>
        </row>
        <row r="222">
          <cell r="A222" t="str">
            <v>B0407</v>
          </cell>
          <cell r="B222" t="str">
            <v>B0407-P-SOYACO-NA-CORPGRAIN-HEDGE</v>
          </cell>
          <cell r="C222" t="str">
            <v>Oilseeds</v>
          </cell>
          <cell r="D222" t="str">
            <v>CORPGRAIN</v>
          </cell>
          <cell r="E222" t="str">
            <v>North America</v>
          </cell>
          <cell r="F222" t="str">
            <v>NORTHAM</v>
          </cell>
          <cell r="G222" t="str">
            <v>PLATFORM</v>
          </cell>
          <cell r="H222" t="str">
            <v>OILPLAT</v>
          </cell>
        </row>
        <row r="223">
          <cell r="A223" t="str">
            <v>B0408</v>
          </cell>
          <cell r="B223" t="str">
            <v>B0408-M-COFFEE-NA-CORPGRAIN-HEDGE</v>
          </cell>
          <cell r="C223" t="str">
            <v>Coffee</v>
          </cell>
          <cell r="D223" t="str">
            <v>CORPGRAIN</v>
          </cell>
          <cell r="E223" t="str">
            <v>North America</v>
          </cell>
          <cell r="F223" t="str">
            <v>NORTHAM</v>
          </cell>
          <cell r="G223" t="str">
            <v>MACRO</v>
          </cell>
          <cell r="H223" t="str">
            <v>MACCOF</v>
          </cell>
        </row>
        <row r="224">
          <cell r="A224" t="str">
            <v>B0409</v>
          </cell>
          <cell r="B224" t="str">
            <v>B0409-M-SOYACO-NA-CORPGRAIN-HEDGE</v>
          </cell>
          <cell r="C224" t="str">
            <v>Oilseeds</v>
          </cell>
          <cell r="D224" t="str">
            <v>CORPGRAIN</v>
          </cell>
          <cell r="E224" t="str">
            <v>North America</v>
          </cell>
          <cell r="F224" t="str">
            <v>NORTHAM</v>
          </cell>
          <cell r="G224" t="str">
            <v>MACRO</v>
          </cell>
          <cell r="H224" t="str">
            <v>MACOIL</v>
          </cell>
        </row>
        <row r="225">
          <cell r="A225" t="str">
            <v>B0410</v>
          </cell>
          <cell r="B225" t="str">
            <v>B0410-M-ALLGRAIN-NA-CORPGRAIN-HEDGE</v>
          </cell>
          <cell r="C225" t="str">
            <v>Grain</v>
          </cell>
          <cell r="D225" t="str">
            <v>CORPGRAIN</v>
          </cell>
          <cell r="E225" t="str">
            <v>North America</v>
          </cell>
          <cell r="F225" t="str">
            <v>NORTHAM</v>
          </cell>
          <cell r="G225" t="str">
            <v>MACRO</v>
          </cell>
          <cell r="H225" t="str">
            <v>MACGRA</v>
          </cell>
        </row>
        <row r="226">
          <cell r="A226" t="str">
            <v>B0411</v>
          </cell>
          <cell r="B226" t="str">
            <v>B0411-B-MEAT-NA-ATLMEAT-DORMCY</v>
          </cell>
          <cell r="C226" t="str">
            <v>Other</v>
          </cell>
          <cell r="D226" t="str">
            <v>ATLMEAT</v>
          </cell>
          <cell r="E226" t="str">
            <v>North America</v>
          </cell>
          <cell r="F226" t="str">
            <v>NORTHAM</v>
          </cell>
          <cell r="G226" t="str">
            <v>BASIC</v>
          </cell>
          <cell r="H226" t="str">
            <v>NONE</v>
          </cell>
        </row>
        <row r="227">
          <cell r="A227" t="str">
            <v>B0412</v>
          </cell>
          <cell r="B227" t="str">
            <v>B0412-B-ALLGRAIN-BR-COINVEST-CASH</v>
          </cell>
          <cell r="C227" t="str">
            <v>Grain</v>
          </cell>
          <cell r="D227" t="str">
            <v>COINVEST</v>
          </cell>
          <cell r="E227" t="str">
            <v>Brasil</v>
          </cell>
          <cell r="F227" t="str">
            <v>BRAZIL</v>
          </cell>
          <cell r="G227" t="str">
            <v>BASIC</v>
          </cell>
          <cell r="H227" t="str">
            <v>BRGRAIN</v>
          </cell>
        </row>
        <row r="228">
          <cell r="A228" t="str">
            <v>B0413</v>
          </cell>
          <cell r="B228" t="str">
            <v>B0413-B-SOYACO-BR-COINVEST-HEDGE</v>
          </cell>
          <cell r="C228" t="str">
            <v>Oilseeds</v>
          </cell>
          <cell r="D228" t="str">
            <v>COINVEST</v>
          </cell>
          <cell r="E228" t="str">
            <v>Brasil</v>
          </cell>
          <cell r="F228" t="str">
            <v>BRAZIL</v>
          </cell>
          <cell r="G228" t="str">
            <v>BASIC</v>
          </cell>
          <cell r="H228" t="str">
            <v>BROIL</v>
          </cell>
        </row>
        <row r="229">
          <cell r="A229" t="str">
            <v>B0414</v>
          </cell>
          <cell r="B229" t="str">
            <v>B0414-B-COFFEE-BR-COINVEST-HEDGE</v>
          </cell>
          <cell r="C229" t="str">
            <v>Coffee</v>
          </cell>
          <cell r="D229" t="str">
            <v>COINVEST</v>
          </cell>
          <cell r="E229" t="str">
            <v>Brasil</v>
          </cell>
          <cell r="F229" t="str">
            <v>BRAZIL</v>
          </cell>
          <cell r="G229" t="str">
            <v>BASIC</v>
          </cell>
          <cell r="H229" t="str">
            <v>BRCOFFEE</v>
          </cell>
        </row>
        <row r="230">
          <cell r="A230" t="str">
            <v>B0415</v>
          </cell>
          <cell r="B230" t="str">
            <v>B0415-B-SUGAR-BR-COINVEST-HEDGE</v>
          </cell>
          <cell r="C230" t="str">
            <v>Sugar</v>
          </cell>
          <cell r="D230" t="str">
            <v>COINVEST</v>
          </cell>
          <cell r="E230" t="str">
            <v>Brasil</v>
          </cell>
          <cell r="F230" t="str">
            <v>BRAZIL</v>
          </cell>
          <cell r="G230" t="str">
            <v>BASIC</v>
          </cell>
          <cell r="H230" t="str">
            <v>BRSUGAR</v>
          </cell>
        </row>
        <row r="231">
          <cell r="A231" t="str">
            <v>B0416</v>
          </cell>
          <cell r="B231" t="str">
            <v>B0416-B-ALLCOM-BR-COINVEST-MANAGT</v>
          </cell>
          <cell r="C231" t="str">
            <v>Service</v>
          </cell>
          <cell r="D231" t="str">
            <v>COINVEST</v>
          </cell>
          <cell r="E231" t="str">
            <v>Brasil</v>
          </cell>
          <cell r="F231" t="str">
            <v>BRAZIL</v>
          </cell>
          <cell r="G231" t="str">
            <v>BASIC</v>
          </cell>
          <cell r="H231" t="str">
            <v>SCGMAN</v>
          </cell>
        </row>
        <row r="232">
          <cell r="A232" t="str">
            <v>B0417</v>
          </cell>
          <cell r="B232" t="str">
            <v>B0417-B-SUGETH-BR-COINDIST-CASH</v>
          </cell>
          <cell r="C232" t="str">
            <v>Sugar</v>
          </cell>
          <cell r="D232" t="str">
            <v>COINDIST</v>
          </cell>
          <cell r="E232" t="str">
            <v>Brasil</v>
          </cell>
          <cell r="F232" t="str">
            <v>BRAZIL</v>
          </cell>
          <cell r="G232" t="str">
            <v>BASIC</v>
          </cell>
          <cell r="H232" t="str">
            <v>BRSUGAR</v>
          </cell>
        </row>
        <row r="233">
          <cell r="A233" t="str">
            <v>B0418</v>
          </cell>
          <cell r="B233" t="str">
            <v>B0418-B-SUGETH-BR-COINDIST-HEDGE</v>
          </cell>
          <cell r="C233" t="str">
            <v>Sugar</v>
          </cell>
          <cell r="D233" t="str">
            <v>COINDIST</v>
          </cell>
          <cell r="E233" t="str">
            <v>Brasil</v>
          </cell>
          <cell r="F233" t="str">
            <v>BRAZIL</v>
          </cell>
          <cell r="G233" t="str">
            <v>BASIC</v>
          </cell>
          <cell r="H233" t="str">
            <v>BRSUGAR</v>
          </cell>
        </row>
        <row r="234">
          <cell r="A234" t="str">
            <v>B0419</v>
          </cell>
          <cell r="B234" t="str">
            <v>B0419-P-SUGAR-BR-COINDIST-CASH</v>
          </cell>
          <cell r="C234" t="str">
            <v>Sugar</v>
          </cell>
          <cell r="D234" t="str">
            <v>COINDIST</v>
          </cell>
          <cell r="E234" t="str">
            <v>Brasil</v>
          </cell>
          <cell r="F234" t="str">
            <v>BRAZIL</v>
          </cell>
          <cell r="G234" t="str">
            <v>PLATFORM</v>
          </cell>
          <cell r="H234" t="str">
            <v>SUGPLAT</v>
          </cell>
        </row>
        <row r="235">
          <cell r="A235" t="str">
            <v>B0421</v>
          </cell>
          <cell r="B235" t="str">
            <v>B0421-B-WATERWAY-BR-COINBRA-WATERWAY</v>
          </cell>
          <cell r="C235" t="str">
            <v>Other</v>
          </cell>
          <cell r="D235" t="str">
            <v>COINBRA</v>
          </cell>
          <cell r="E235" t="str">
            <v>Brasil</v>
          </cell>
          <cell r="F235" t="str">
            <v>BRAZIL</v>
          </cell>
          <cell r="G235" t="str">
            <v>BASIC</v>
          </cell>
          <cell r="H235" t="str">
            <v>BRWATER</v>
          </cell>
        </row>
        <row r="236">
          <cell r="A236" t="str">
            <v>B0422</v>
          </cell>
          <cell r="B236" t="str">
            <v>B0422-B-SOYACO-BR-COINFRUT-CASH</v>
          </cell>
          <cell r="C236" t="str">
            <v>Oilseeds</v>
          </cell>
          <cell r="D236" t="str">
            <v>COINFRUT</v>
          </cell>
          <cell r="E236" t="str">
            <v>Brasil</v>
          </cell>
          <cell r="F236" t="str">
            <v>BRAZIL</v>
          </cell>
          <cell r="G236" t="str">
            <v>BASIC</v>
          </cell>
          <cell r="H236" t="str">
            <v>BROIL</v>
          </cell>
        </row>
        <row r="237">
          <cell r="A237" t="str">
            <v>B0423</v>
          </cell>
          <cell r="B237" t="str">
            <v>B0423-B-SOYACO-BR-SAOCAR-CASH</v>
          </cell>
          <cell r="C237" t="str">
            <v>Oilseeds</v>
          </cell>
          <cell r="D237" t="str">
            <v>SAOCAR</v>
          </cell>
          <cell r="E237" t="str">
            <v>Brasil</v>
          </cell>
          <cell r="F237" t="str">
            <v>BRAZIL</v>
          </cell>
          <cell r="G237" t="str">
            <v>BASIC</v>
          </cell>
          <cell r="H237" t="str">
            <v>BROIL</v>
          </cell>
        </row>
        <row r="238">
          <cell r="A238" t="str">
            <v>B0424</v>
          </cell>
          <cell r="B238" t="str">
            <v>B0424-B-SOYACO-BR-NETHBV-CASH</v>
          </cell>
          <cell r="C238" t="str">
            <v>Oilseeds</v>
          </cell>
          <cell r="D238" t="str">
            <v>NETHBV</v>
          </cell>
          <cell r="E238" t="str">
            <v>Brasil</v>
          </cell>
          <cell r="F238" t="str">
            <v>BRAZIL</v>
          </cell>
          <cell r="G238" t="str">
            <v>BASIC</v>
          </cell>
          <cell r="H238" t="str">
            <v>BROIL</v>
          </cell>
        </row>
        <row r="239">
          <cell r="A239" t="str">
            <v>B0425</v>
          </cell>
          <cell r="B239" t="str">
            <v>B0425-B-SOYACO-BR-NETHBV-HEDGE</v>
          </cell>
          <cell r="C239" t="str">
            <v>Oilseeds</v>
          </cell>
          <cell r="D239" t="str">
            <v>NETHBV</v>
          </cell>
          <cell r="E239" t="str">
            <v>Brasil</v>
          </cell>
          <cell r="F239" t="str">
            <v>BRAZIL</v>
          </cell>
          <cell r="G239" t="str">
            <v>BASIC</v>
          </cell>
          <cell r="H239" t="str">
            <v>BROIL</v>
          </cell>
        </row>
        <row r="240">
          <cell r="A240" t="str">
            <v>B0426</v>
          </cell>
          <cell r="B240" t="str">
            <v>B0426-P-SOYACO-BR-NETHBV-CASH</v>
          </cell>
          <cell r="C240" t="str">
            <v>Oilseeds</v>
          </cell>
          <cell r="D240" t="str">
            <v>NETHBV</v>
          </cell>
          <cell r="E240" t="str">
            <v>Brasil</v>
          </cell>
          <cell r="F240" t="str">
            <v>BRAZIL</v>
          </cell>
          <cell r="G240" t="str">
            <v>PLATFORM</v>
          </cell>
          <cell r="H240" t="str">
            <v>OILPLAT</v>
          </cell>
        </row>
        <row r="241">
          <cell r="A241" t="str">
            <v>B0427</v>
          </cell>
          <cell r="B241" t="str">
            <v>B0427-B-COFFEE-BR-NETHBV-HEDGE</v>
          </cell>
          <cell r="C241" t="str">
            <v>Coffee</v>
          </cell>
          <cell r="D241" t="str">
            <v>NETHBV</v>
          </cell>
          <cell r="E241" t="str">
            <v>Brasil</v>
          </cell>
          <cell r="F241" t="str">
            <v>BRAZIL</v>
          </cell>
          <cell r="G241" t="str">
            <v>BASIC</v>
          </cell>
          <cell r="H241" t="str">
            <v>BRCOFFEE</v>
          </cell>
        </row>
        <row r="242">
          <cell r="A242" t="str">
            <v>B0428</v>
          </cell>
          <cell r="B242" t="str">
            <v>B0428-P-COFFEE-BR-NETHBV-CASH</v>
          </cell>
          <cell r="C242" t="str">
            <v>Coffee</v>
          </cell>
          <cell r="D242" t="str">
            <v>NETHBV</v>
          </cell>
          <cell r="E242" t="str">
            <v>Brasil</v>
          </cell>
          <cell r="F242" t="str">
            <v>BRAZIL</v>
          </cell>
          <cell r="G242" t="str">
            <v>PLATFORM</v>
          </cell>
          <cell r="H242" t="str">
            <v>COFPLAT</v>
          </cell>
        </row>
        <row r="243">
          <cell r="A243" t="str">
            <v>B0430</v>
          </cell>
          <cell r="B243" t="str">
            <v>B0430-B-SUGETH-BR-SAOCAR-HEDGE</v>
          </cell>
          <cell r="C243" t="str">
            <v>Sugar</v>
          </cell>
          <cell r="D243" t="str">
            <v>SAOCAR</v>
          </cell>
          <cell r="E243" t="str">
            <v>Brasil</v>
          </cell>
          <cell r="F243" t="str">
            <v>BRAZIL</v>
          </cell>
          <cell r="G243" t="str">
            <v>BASIC</v>
          </cell>
          <cell r="H243" t="str">
            <v>BRSUGAR</v>
          </cell>
        </row>
        <row r="244">
          <cell r="A244" t="str">
            <v>B0431</v>
          </cell>
          <cell r="B244" t="str">
            <v>B0431-P-SUGAR-BR-SAOCAR-CASH</v>
          </cell>
          <cell r="C244" t="str">
            <v>Sugar</v>
          </cell>
          <cell r="D244" t="str">
            <v>SAOCAR</v>
          </cell>
          <cell r="E244" t="str">
            <v>Brasil</v>
          </cell>
          <cell r="F244" t="str">
            <v>BRAZIL</v>
          </cell>
          <cell r="G244" t="str">
            <v>PLATFORM</v>
          </cell>
          <cell r="H244" t="str">
            <v>SUGPLAT</v>
          </cell>
        </row>
        <row r="245">
          <cell r="A245" t="str">
            <v>B0432</v>
          </cell>
          <cell r="B245" t="str">
            <v>B0432-B-SUGETH-BR-NETHBV-HEDGE</v>
          </cell>
          <cell r="C245" t="str">
            <v>Sugar</v>
          </cell>
          <cell r="D245" t="str">
            <v>NETHBV</v>
          </cell>
          <cell r="E245" t="str">
            <v>Brasil</v>
          </cell>
          <cell r="F245" t="str">
            <v>BRAZIL</v>
          </cell>
          <cell r="G245" t="str">
            <v>BASIC</v>
          </cell>
          <cell r="H245" t="str">
            <v>BRSUGAR</v>
          </cell>
        </row>
        <row r="246">
          <cell r="A246" t="str">
            <v>B0433</v>
          </cell>
          <cell r="B246" t="str">
            <v>B0433-P-SUGAR-BR-NETHBV-CASH</v>
          </cell>
          <cell r="C246" t="str">
            <v>Sugar</v>
          </cell>
          <cell r="D246" t="str">
            <v>NETHBV</v>
          </cell>
          <cell r="E246" t="str">
            <v>Brasil</v>
          </cell>
          <cell r="F246" t="str">
            <v>BRAZIL</v>
          </cell>
          <cell r="G246" t="str">
            <v>PLATFORM</v>
          </cell>
          <cell r="H246" t="str">
            <v>SUGPLAT</v>
          </cell>
        </row>
        <row r="247">
          <cell r="A247" t="str">
            <v>B0434</v>
          </cell>
          <cell r="B247" t="str">
            <v>B0434-B-SUGETH-BR-CRESCIU-HEDGE</v>
          </cell>
          <cell r="C247" t="str">
            <v>Sugar</v>
          </cell>
          <cell r="D247" t="str">
            <v>CRESCIU</v>
          </cell>
          <cell r="E247" t="str">
            <v>Brasil</v>
          </cell>
          <cell r="F247" t="str">
            <v>BRAZIL</v>
          </cell>
          <cell r="G247" t="str">
            <v>BASIC</v>
          </cell>
          <cell r="H247" t="str">
            <v>BRSUGAR</v>
          </cell>
        </row>
        <row r="248">
          <cell r="A248" t="str">
            <v>B0435</v>
          </cell>
          <cell r="B248" t="str">
            <v>B0435-P-SUGAR-BR-CRESCIU-CASH</v>
          </cell>
          <cell r="C248" t="str">
            <v>Sugar</v>
          </cell>
          <cell r="D248" t="str">
            <v>CRESCIU</v>
          </cell>
          <cell r="E248" t="str">
            <v>Brasil</v>
          </cell>
          <cell r="F248" t="str">
            <v>BRAZIL</v>
          </cell>
          <cell r="G248" t="str">
            <v>PLATFORM</v>
          </cell>
          <cell r="H248" t="str">
            <v>SUGPLAT</v>
          </cell>
        </row>
        <row r="249">
          <cell r="A249" t="str">
            <v>B0436</v>
          </cell>
          <cell r="B249" t="str">
            <v>B0436-B-SUGETH-BR-NETHBV-CASH</v>
          </cell>
          <cell r="C249" t="str">
            <v>Sugar</v>
          </cell>
          <cell r="D249" t="str">
            <v>NETHBV</v>
          </cell>
          <cell r="E249" t="str">
            <v>Brasil</v>
          </cell>
          <cell r="F249" t="str">
            <v>BRAZIL</v>
          </cell>
          <cell r="G249" t="str">
            <v>BASIC</v>
          </cell>
          <cell r="H249" t="str">
            <v>BRSUGAR</v>
          </cell>
        </row>
        <row r="250">
          <cell r="A250" t="str">
            <v>B0438</v>
          </cell>
          <cell r="B250" t="str">
            <v>B0438-B-CITRUS-BR-COINBRA-HEDGE</v>
          </cell>
          <cell r="C250" t="str">
            <v>Citrus</v>
          </cell>
          <cell r="D250" t="str">
            <v>COINBRA</v>
          </cell>
          <cell r="E250" t="str">
            <v>Brasil</v>
          </cell>
          <cell r="F250" t="str">
            <v>BRAZIL</v>
          </cell>
          <cell r="G250" t="str">
            <v>BASIC</v>
          </cell>
          <cell r="H250" t="str">
            <v>BRCIT</v>
          </cell>
        </row>
        <row r="251">
          <cell r="A251" t="str">
            <v>B0439</v>
          </cell>
          <cell r="B251" t="str">
            <v>B0439-B-COTTON-BR-NETHBV-HEDGE</v>
          </cell>
          <cell r="C251" t="str">
            <v>Cotton</v>
          </cell>
          <cell r="D251" t="str">
            <v>NETHBV</v>
          </cell>
          <cell r="E251" t="str">
            <v>Brasil</v>
          </cell>
          <cell r="F251" t="str">
            <v>BRAZIL</v>
          </cell>
          <cell r="G251" t="str">
            <v>BASIC</v>
          </cell>
          <cell r="H251" t="str">
            <v>COTTONJV</v>
          </cell>
        </row>
        <row r="252">
          <cell r="A252" t="str">
            <v>B0440</v>
          </cell>
          <cell r="B252" t="str">
            <v>B0440-B-COTTON-BR-COINBRA-HEDGE</v>
          </cell>
          <cell r="C252" t="str">
            <v>Cotton</v>
          </cell>
          <cell r="D252" t="str">
            <v>COINBRA</v>
          </cell>
          <cell r="E252" t="str">
            <v>Brasil</v>
          </cell>
          <cell r="F252" t="str">
            <v>BRAZIL</v>
          </cell>
          <cell r="G252" t="str">
            <v>BASIC</v>
          </cell>
          <cell r="H252" t="str">
            <v>COTTONJV</v>
          </cell>
        </row>
        <row r="253">
          <cell r="A253" t="str">
            <v>B0443</v>
          </cell>
          <cell r="B253" t="str">
            <v>B0443-B-TREASURY-BR-COINBRA-TREASURY</v>
          </cell>
          <cell r="C253" t="str">
            <v>Other</v>
          </cell>
          <cell r="D253" t="str">
            <v>COINBRA</v>
          </cell>
          <cell r="E253" t="str">
            <v>Brasil</v>
          </cell>
          <cell r="F253" t="str">
            <v>BRAZIL</v>
          </cell>
          <cell r="G253" t="str">
            <v>BASIC</v>
          </cell>
          <cell r="H253" t="str">
            <v>NONE</v>
          </cell>
        </row>
        <row r="254">
          <cell r="A254" t="str">
            <v>B0444</v>
          </cell>
          <cell r="B254" t="str">
            <v>B0444-B-TREASURY-BR-COINDIST-TREASURY</v>
          </cell>
          <cell r="C254" t="str">
            <v>Other</v>
          </cell>
          <cell r="D254" t="str">
            <v>COINDIST</v>
          </cell>
          <cell r="E254" t="str">
            <v>Brasil</v>
          </cell>
          <cell r="F254" t="str">
            <v>BRAZIL</v>
          </cell>
          <cell r="G254" t="str">
            <v>BASIC</v>
          </cell>
          <cell r="H254" t="str">
            <v>NONE</v>
          </cell>
        </row>
        <row r="255">
          <cell r="A255" t="str">
            <v>B0445</v>
          </cell>
          <cell r="B255" t="str">
            <v>B0445-B-TREASURY-BR-COINFRUT-TREASURY</v>
          </cell>
          <cell r="C255" t="str">
            <v>Other</v>
          </cell>
          <cell r="D255" t="str">
            <v>COINFRUT</v>
          </cell>
          <cell r="E255" t="str">
            <v>Brasil</v>
          </cell>
          <cell r="F255" t="str">
            <v>BRAZIL</v>
          </cell>
          <cell r="G255" t="str">
            <v>BASIC</v>
          </cell>
          <cell r="H255" t="str">
            <v>NONE</v>
          </cell>
        </row>
        <row r="256">
          <cell r="A256" t="str">
            <v>B0446</v>
          </cell>
          <cell r="B256" t="str">
            <v>B0446-B-TREASURY-BR-SAOCAR-TREASURY</v>
          </cell>
          <cell r="C256" t="str">
            <v>Other</v>
          </cell>
          <cell r="D256" t="str">
            <v>SAOCAR</v>
          </cell>
          <cell r="E256" t="str">
            <v>Brasil</v>
          </cell>
          <cell r="F256" t="str">
            <v>BRAZIL</v>
          </cell>
          <cell r="G256" t="str">
            <v>BASIC</v>
          </cell>
          <cell r="H256" t="str">
            <v>NONE</v>
          </cell>
        </row>
        <row r="257">
          <cell r="A257" t="str">
            <v>B0447</v>
          </cell>
          <cell r="B257" t="str">
            <v>B0447-B-TREASURY-BR-CRESCIU-TREASURY</v>
          </cell>
          <cell r="C257" t="str">
            <v>Other</v>
          </cell>
          <cell r="D257" t="str">
            <v>CRESCIU</v>
          </cell>
          <cell r="E257" t="str">
            <v>Brasil</v>
          </cell>
          <cell r="F257" t="str">
            <v>BRAZIL</v>
          </cell>
          <cell r="G257" t="str">
            <v>BASIC</v>
          </cell>
          <cell r="H257" t="str">
            <v>NONE</v>
          </cell>
        </row>
        <row r="258">
          <cell r="A258" t="str">
            <v>B0448</v>
          </cell>
          <cell r="B258" t="str">
            <v>B0448-B-TREASURY-BR-COINVEST-TREASURY</v>
          </cell>
          <cell r="C258" t="str">
            <v>Other</v>
          </cell>
          <cell r="D258" t="str">
            <v>COINVEST</v>
          </cell>
          <cell r="E258" t="str">
            <v>Brasil</v>
          </cell>
          <cell r="F258" t="str">
            <v>BRAZIL</v>
          </cell>
          <cell r="G258" t="str">
            <v>BASIC</v>
          </cell>
          <cell r="H258" t="str">
            <v>NONE</v>
          </cell>
        </row>
        <row r="259">
          <cell r="A259" t="str">
            <v>B0449</v>
          </cell>
          <cell r="B259" t="str">
            <v>B0449-B-TREASURY-BR-COINTRAD-TREASURY</v>
          </cell>
          <cell r="C259" t="str">
            <v>Other</v>
          </cell>
          <cell r="D259" t="str">
            <v>COINTRAD</v>
          </cell>
          <cell r="E259" t="str">
            <v>Brasil</v>
          </cell>
          <cell r="F259" t="str">
            <v>BRAZIL</v>
          </cell>
          <cell r="G259" t="str">
            <v>BASIC</v>
          </cell>
          <cell r="H259" t="str">
            <v>NONE</v>
          </cell>
        </row>
        <row r="260">
          <cell r="A260" t="str">
            <v>B0450</v>
          </cell>
          <cell r="B260" t="str">
            <v>B0450-B-TREASURY-BR-SOCAMER-TREASURY</v>
          </cell>
          <cell r="C260" t="str">
            <v>Other</v>
          </cell>
          <cell r="D260" t="str">
            <v>SOCAMER</v>
          </cell>
          <cell r="E260" t="str">
            <v>Brasil</v>
          </cell>
          <cell r="F260" t="str">
            <v>BRAZIL</v>
          </cell>
          <cell r="G260" t="str">
            <v>BASIC</v>
          </cell>
          <cell r="H260" t="str">
            <v>NONE</v>
          </cell>
        </row>
        <row r="261">
          <cell r="A261" t="str">
            <v>B0457</v>
          </cell>
          <cell r="B261" t="str">
            <v>B0457-B-SUGAR-UK-LDSUGAR-CASH</v>
          </cell>
          <cell r="C261" t="str">
            <v>Sugar</v>
          </cell>
          <cell r="D261" t="str">
            <v>LDSUGAR</v>
          </cell>
          <cell r="E261" t="str">
            <v>London</v>
          </cell>
          <cell r="F261" t="str">
            <v>EBS</v>
          </cell>
          <cell r="G261" t="str">
            <v>BASIC</v>
          </cell>
          <cell r="H261" t="str">
            <v>LOSUGAR</v>
          </cell>
        </row>
        <row r="262">
          <cell r="A262" t="str">
            <v>B0458</v>
          </cell>
          <cell r="B262" t="str">
            <v>B0458-B-SUGAR-UK-ROSYTH-CASH</v>
          </cell>
          <cell r="C262" t="str">
            <v>Sugar</v>
          </cell>
          <cell r="D262" t="str">
            <v>ROSYTH</v>
          </cell>
          <cell r="E262" t="str">
            <v>London</v>
          </cell>
          <cell r="F262" t="str">
            <v>EBS</v>
          </cell>
          <cell r="G262" t="str">
            <v>BASIC</v>
          </cell>
          <cell r="H262" t="str">
            <v>LOSUGAR</v>
          </cell>
        </row>
        <row r="263">
          <cell r="A263" t="str">
            <v>B0459</v>
          </cell>
          <cell r="B263" t="str">
            <v>B0459-B-SUGAR-UK-KAZHOLD-CASH</v>
          </cell>
          <cell r="C263" t="str">
            <v>Sugar</v>
          </cell>
          <cell r="D263" t="str">
            <v>KAZHOLD</v>
          </cell>
          <cell r="E263" t="str">
            <v>London</v>
          </cell>
          <cell r="F263" t="str">
            <v>EBS</v>
          </cell>
          <cell r="G263" t="str">
            <v>BASIC</v>
          </cell>
          <cell r="H263" t="str">
            <v>LOSUGAR</v>
          </cell>
        </row>
        <row r="264">
          <cell r="A264" t="str">
            <v>B0460</v>
          </cell>
          <cell r="B264" t="str">
            <v>B0460-B-SUGAR-UK-KAZTRAD-CASH</v>
          </cell>
          <cell r="C264" t="str">
            <v>Sugar</v>
          </cell>
          <cell r="D264" t="str">
            <v>KAZTRAD</v>
          </cell>
          <cell r="E264" t="str">
            <v>London</v>
          </cell>
          <cell r="F264" t="str">
            <v>EBS</v>
          </cell>
          <cell r="G264" t="str">
            <v>BASIC</v>
          </cell>
          <cell r="H264" t="str">
            <v>LOSUGAR</v>
          </cell>
        </row>
        <row r="265">
          <cell r="A265" t="str">
            <v>B0461</v>
          </cell>
          <cell r="B265" t="str">
            <v>B0461-B-SUGAR-UK-OZDOR-CASH</v>
          </cell>
          <cell r="C265" t="str">
            <v>Sugar</v>
          </cell>
          <cell r="D265" t="str">
            <v>OZDOR</v>
          </cell>
          <cell r="E265" t="str">
            <v>London</v>
          </cell>
          <cell r="F265" t="str">
            <v>EBS</v>
          </cell>
          <cell r="G265" t="str">
            <v>BASIC</v>
          </cell>
          <cell r="H265" t="str">
            <v>LOSUGAR</v>
          </cell>
        </row>
        <row r="266">
          <cell r="A266" t="str">
            <v>B0462</v>
          </cell>
          <cell r="B266" t="str">
            <v>B0462-B-SUGAR-UK-LDSCOMMOD-CASH</v>
          </cell>
          <cell r="C266" t="str">
            <v>Sugar</v>
          </cell>
          <cell r="D266" t="str">
            <v>LDSCOMMOD</v>
          </cell>
          <cell r="E266" t="str">
            <v>London</v>
          </cell>
          <cell r="F266" t="str">
            <v>EBS</v>
          </cell>
          <cell r="G266" t="str">
            <v>BASIC</v>
          </cell>
          <cell r="H266" t="str">
            <v>LOSUGAR</v>
          </cell>
        </row>
        <row r="267">
          <cell r="A267" t="str">
            <v>B0463</v>
          </cell>
          <cell r="B267" t="str">
            <v>B0463-B-ALLCOM-UK-ITS-MANAGT</v>
          </cell>
          <cell r="C267" t="str">
            <v>Service</v>
          </cell>
          <cell r="D267" t="str">
            <v>ITS</v>
          </cell>
          <cell r="E267" t="str">
            <v>London</v>
          </cell>
          <cell r="F267" t="str">
            <v>EBS</v>
          </cell>
          <cell r="G267" t="str">
            <v>BASIC</v>
          </cell>
          <cell r="H267" t="str">
            <v>SCGMAN</v>
          </cell>
        </row>
        <row r="268">
          <cell r="A268" t="str">
            <v>B0464</v>
          </cell>
          <cell r="B268" t="str">
            <v>B0464-B-ALLCOM-UK-LDAMHOLD-MANAGT</v>
          </cell>
          <cell r="C268" t="str">
            <v>Service</v>
          </cell>
          <cell r="D268" t="str">
            <v>LDAMHOLD</v>
          </cell>
          <cell r="E268" t="str">
            <v>London</v>
          </cell>
          <cell r="F268" t="str">
            <v>EBS</v>
          </cell>
          <cell r="G268" t="str">
            <v>BASIC</v>
          </cell>
          <cell r="H268" t="str">
            <v>SCGMAN</v>
          </cell>
        </row>
        <row r="269">
          <cell r="A269" t="str">
            <v>B0465</v>
          </cell>
          <cell r="B269" t="str">
            <v>B0465-B-ALLCOM-UK-LDAMLTD-MANAGT</v>
          </cell>
          <cell r="C269" t="str">
            <v>Service</v>
          </cell>
          <cell r="D269" t="str">
            <v>LDAMLTD</v>
          </cell>
          <cell r="E269" t="str">
            <v>London</v>
          </cell>
          <cell r="F269" t="str">
            <v>EBS</v>
          </cell>
          <cell r="G269" t="str">
            <v>BASIC</v>
          </cell>
          <cell r="H269" t="str">
            <v>SCGMAN</v>
          </cell>
        </row>
        <row r="270">
          <cell r="A270" t="str">
            <v>B0466</v>
          </cell>
          <cell r="B270" t="str">
            <v>B0466-B-ALLCOM-UK-LDFINLTD-MANAGT</v>
          </cell>
          <cell r="C270" t="str">
            <v>Service</v>
          </cell>
          <cell r="D270" t="str">
            <v>LDFINLTD</v>
          </cell>
          <cell r="E270" t="str">
            <v>London</v>
          </cell>
          <cell r="F270" t="str">
            <v>EBS</v>
          </cell>
          <cell r="G270" t="str">
            <v>BASIC</v>
          </cell>
          <cell r="H270" t="str">
            <v>SCGMAN</v>
          </cell>
        </row>
        <row r="271">
          <cell r="A271" t="str">
            <v>B0467</v>
          </cell>
          <cell r="B271" t="str">
            <v>B0467-B-ALLCOM-UK-LDLTD-MANAGT</v>
          </cell>
          <cell r="C271" t="str">
            <v>Service</v>
          </cell>
          <cell r="D271" t="str">
            <v>LDLTD</v>
          </cell>
          <cell r="E271" t="str">
            <v>London</v>
          </cell>
          <cell r="F271" t="str">
            <v>EBS</v>
          </cell>
          <cell r="G271" t="str">
            <v>BASIC</v>
          </cell>
          <cell r="H271" t="str">
            <v>SCGMAN</v>
          </cell>
        </row>
        <row r="272">
          <cell r="A272" t="str">
            <v>B0468</v>
          </cell>
          <cell r="B272" t="str">
            <v>B0468-B-ALLCOM-UK-LDTF-MANAGT</v>
          </cell>
          <cell r="C272" t="str">
            <v>Service</v>
          </cell>
          <cell r="D272" t="str">
            <v>LDTF</v>
          </cell>
          <cell r="E272" t="str">
            <v>London</v>
          </cell>
          <cell r="F272" t="str">
            <v>EBS</v>
          </cell>
          <cell r="G272" t="str">
            <v>BASIC</v>
          </cell>
          <cell r="H272" t="str">
            <v>SCGMAN</v>
          </cell>
        </row>
        <row r="273">
          <cell r="A273" t="str">
            <v>B0469</v>
          </cell>
          <cell r="B273" t="str">
            <v>B0469-B-ALLCOM-UK-LDTPLTD-MANAGT</v>
          </cell>
          <cell r="C273" t="str">
            <v>Service</v>
          </cell>
          <cell r="D273" t="str">
            <v>LDTPLTD</v>
          </cell>
          <cell r="E273" t="str">
            <v>London</v>
          </cell>
          <cell r="F273" t="str">
            <v>EBS</v>
          </cell>
          <cell r="G273" t="str">
            <v>BASIC</v>
          </cell>
          <cell r="H273" t="str">
            <v>SCGMAN</v>
          </cell>
        </row>
        <row r="274">
          <cell r="A274" t="str">
            <v>B0470</v>
          </cell>
          <cell r="B274" t="str">
            <v>B0470-B-ALLCOM-UK-LDCOMMOD-DORMCY</v>
          </cell>
          <cell r="C274" t="str">
            <v>Service</v>
          </cell>
          <cell r="D274" t="str">
            <v>LDCOMMOD</v>
          </cell>
          <cell r="E274" t="str">
            <v>London</v>
          </cell>
          <cell r="F274" t="str">
            <v>EBS</v>
          </cell>
          <cell r="G274" t="str">
            <v>BASIC</v>
          </cell>
          <cell r="H274" t="str">
            <v>NONE</v>
          </cell>
        </row>
        <row r="275">
          <cell r="A275" t="str">
            <v>B0471</v>
          </cell>
          <cell r="B275" t="str">
            <v>B0471-B-FREIGHT-UK-LDCOMFIN-CASH</v>
          </cell>
          <cell r="C275" t="str">
            <v>Freight</v>
          </cell>
          <cell r="D275" t="str">
            <v>LDCOMFIN</v>
          </cell>
          <cell r="E275" t="str">
            <v>London</v>
          </cell>
          <cell r="F275" t="str">
            <v>EBS</v>
          </cell>
          <cell r="G275" t="str">
            <v>BASIC</v>
          </cell>
          <cell r="H275" t="str">
            <v>GLOFRE</v>
          </cell>
        </row>
        <row r="276">
          <cell r="A276" t="str">
            <v>B0472</v>
          </cell>
          <cell r="B276" t="str">
            <v>B0472-B-FREIGHT-UK-LDTLTD-CASH</v>
          </cell>
          <cell r="C276" t="str">
            <v>Freight</v>
          </cell>
          <cell r="D276" t="str">
            <v>LDTLTD</v>
          </cell>
          <cell r="E276" t="str">
            <v>London</v>
          </cell>
          <cell r="F276" t="str">
            <v>EBS</v>
          </cell>
          <cell r="G276" t="str">
            <v>BASIC</v>
          </cell>
          <cell r="H276" t="str">
            <v>GLOFRE</v>
          </cell>
        </row>
        <row r="277">
          <cell r="A277" t="str">
            <v>B0473</v>
          </cell>
          <cell r="B277" t="str">
            <v>B0473-B-ALLGRAIN-AS-LDINDIA-HEDGE</v>
          </cell>
          <cell r="C277" t="str">
            <v>Grain</v>
          </cell>
          <cell r="D277" t="str">
            <v>LDINDIA</v>
          </cell>
          <cell r="E277" t="str">
            <v>Asia</v>
          </cell>
          <cell r="F277" t="str">
            <v>ASIA</v>
          </cell>
          <cell r="G277" t="str">
            <v>BASIC</v>
          </cell>
          <cell r="H277" t="str">
            <v>ASGRAIN</v>
          </cell>
        </row>
        <row r="278">
          <cell r="A278" t="str">
            <v>B0474</v>
          </cell>
          <cell r="B278" t="str">
            <v>B0474-B-SUGAR-AS-LDINDIA-HEDGE</v>
          </cell>
          <cell r="C278" t="str">
            <v>Sugar</v>
          </cell>
          <cell r="D278" t="str">
            <v>LDINDIA</v>
          </cell>
          <cell r="E278" t="str">
            <v>Asia</v>
          </cell>
          <cell r="F278" t="str">
            <v>ASIA</v>
          </cell>
          <cell r="G278" t="str">
            <v>BASIC</v>
          </cell>
          <cell r="H278" t="str">
            <v>ASSUGAR</v>
          </cell>
        </row>
        <row r="279">
          <cell r="A279" t="str">
            <v>B0475</v>
          </cell>
          <cell r="B279" t="str">
            <v>B0475-B-ALLCOM-AS-WFOE-MARKET</v>
          </cell>
          <cell r="C279" t="str">
            <v>Service</v>
          </cell>
          <cell r="D279" t="str">
            <v>WFOE</v>
          </cell>
          <cell r="E279" t="str">
            <v>Asia</v>
          </cell>
          <cell r="F279" t="str">
            <v>ASIA</v>
          </cell>
          <cell r="G279" t="str">
            <v>BASIC</v>
          </cell>
          <cell r="H279" t="str">
            <v>ASMKG</v>
          </cell>
        </row>
        <row r="280">
          <cell r="A280" t="str">
            <v>B0476</v>
          </cell>
          <cell r="B280" t="str">
            <v>B0476-B-ALLGRAIN-AS-WFOE-CASH</v>
          </cell>
          <cell r="C280" t="str">
            <v>Grain</v>
          </cell>
          <cell r="D280" t="str">
            <v>WFOE</v>
          </cell>
          <cell r="E280" t="str">
            <v>Asia</v>
          </cell>
          <cell r="F280" t="str">
            <v>ASIA</v>
          </cell>
          <cell r="G280" t="str">
            <v>BASIC</v>
          </cell>
          <cell r="H280" t="str">
            <v>ASGRAIN</v>
          </cell>
        </row>
        <row r="281">
          <cell r="A281" t="str">
            <v>B0477</v>
          </cell>
          <cell r="B281" t="str">
            <v>B0477-B-ALLGRAIN-AS-WFOE-HEDGE</v>
          </cell>
          <cell r="C281" t="str">
            <v>Grain</v>
          </cell>
          <cell r="D281" t="str">
            <v>WFOE</v>
          </cell>
          <cell r="E281" t="str">
            <v>Asia</v>
          </cell>
          <cell r="F281" t="str">
            <v>ASIA</v>
          </cell>
          <cell r="G281" t="str">
            <v>BASIC</v>
          </cell>
          <cell r="H281" t="str">
            <v>ASGRAIN</v>
          </cell>
        </row>
        <row r="282">
          <cell r="A282" t="str">
            <v>B0478</v>
          </cell>
          <cell r="B282" t="str">
            <v>B0478-B-SOYACO-AS-WFOE-CASH</v>
          </cell>
          <cell r="C282" t="str">
            <v>Oilseeds</v>
          </cell>
          <cell r="D282" t="str">
            <v>WFOE</v>
          </cell>
          <cell r="E282" t="str">
            <v>Asia</v>
          </cell>
          <cell r="F282" t="str">
            <v>ASIA</v>
          </cell>
          <cell r="G282" t="str">
            <v>BASIC</v>
          </cell>
          <cell r="H282" t="str">
            <v>ASOIL</v>
          </cell>
        </row>
        <row r="283">
          <cell r="A283" t="str">
            <v>B0479</v>
          </cell>
          <cell r="B283" t="str">
            <v>B0479-B-SOYACO-AS-WFOE-HEDGE</v>
          </cell>
          <cell r="C283" t="str">
            <v>Oilseeds</v>
          </cell>
          <cell r="D283" t="str">
            <v>WFOE</v>
          </cell>
          <cell r="E283" t="str">
            <v>Asia</v>
          </cell>
          <cell r="F283" t="str">
            <v>ASIA</v>
          </cell>
          <cell r="G283" t="str">
            <v>BASIC</v>
          </cell>
          <cell r="H283" t="str">
            <v>ASOIL</v>
          </cell>
        </row>
        <row r="284">
          <cell r="A284" t="str">
            <v>B0480</v>
          </cell>
          <cell r="B284" t="str">
            <v>B0480-B-SUGAR-AS-WFOE-CASH</v>
          </cell>
          <cell r="C284" t="str">
            <v>Sugar</v>
          </cell>
          <cell r="D284" t="str">
            <v>WFOE</v>
          </cell>
          <cell r="E284" t="str">
            <v>Asia</v>
          </cell>
          <cell r="F284" t="str">
            <v>ASIA</v>
          </cell>
          <cell r="G284" t="str">
            <v>BASIC</v>
          </cell>
          <cell r="H284" t="str">
            <v>ASSUGAR</v>
          </cell>
        </row>
        <row r="285">
          <cell r="A285" t="str">
            <v>B0481</v>
          </cell>
          <cell r="B285" t="str">
            <v>B0481-B-SUGAR-AS-WFOE-HEDGE</v>
          </cell>
          <cell r="C285" t="str">
            <v>Sugar</v>
          </cell>
          <cell r="D285" t="str">
            <v>WFOE</v>
          </cell>
          <cell r="E285" t="str">
            <v>Asia</v>
          </cell>
          <cell r="F285" t="str">
            <v>ASIA</v>
          </cell>
          <cell r="G285" t="str">
            <v>BASIC</v>
          </cell>
          <cell r="H285" t="str">
            <v>ASSUGAR</v>
          </cell>
        </row>
        <row r="286">
          <cell r="A286" t="str">
            <v>B0482</v>
          </cell>
          <cell r="B286" t="str">
            <v>B0482-B-TRANSPORT-NA-CORPKANSAS-HOPPER</v>
          </cell>
          <cell r="C286" t="str">
            <v>Other</v>
          </cell>
          <cell r="D286" t="str">
            <v>CORPKANSAS</v>
          </cell>
          <cell r="E286" t="str">
            <v>North America</v>
          </cell>
          <cell r="F286" t="str">
            <v>NORTHAM</v>
          </cell>
          <cell r="G286" t="str">
            <v>BASIC</v>
          </cell>
          <cell r="H286" t="str">
            <v>NAELEV</v>
          </cell>
        </row>
        <row r="287">
          <cell r="A287" t="str">
            <v>B0483</v>
          </cell>
          <cell r="B287" t="str">
            <v>B0483-B-WHEAT-NA-COMSUPPLY-CASH</v>
          </cell>
          <cell r="C287" t="str">
            <v>Grain</v>
          </cell>
          <cell r="D287" t="str">
            <v>COMSUPPLY</v>
          </cell>
          <cell r="E287" t="str">
            <v>North America</v>
          </cell>
          <cell r="F287" t="str">
            <v>NORTHAM</v>
          </cell>
          <cell r="G287" t="str">
            <v>BASIC</v>
          </cell>
          <cell r="H287" t="str">
            <v>NAGRAIN</v>
          </cell>
        </row>
        <row r="288">
          <cell r="A288" t="str">
            <v>B0485</v>
          </cell>
          <cell r="B288" t="str">
            <v>B0485-B-ALLCOM-AR-URUGRAIN-MANAGT</v>
          </cell>
          <cell r="C288" t="str">
            <v>Service</v>
          </cell>
          <cell r="D288" t="str">
            <v>URUGRAIN</v>
          </cell>
          <cell r="E288" t="str">
            <v>Argentina</v>
          </cell>
          <cell r="F288" t="str">
            <v>ARGENTIN</v>
          </cell>
          <cell r="G288" t="str">
            <v>BASIC</v>
          </cell>
          <cell r="H288" t="str">
            <v>SCGMAN</v>
          </cell>
        </row>
        <row r="289">
          <cell r="A289" t="str">
            <v>B0486</v>
          </cell>
          <cell r="B289" t="str">
            <v>B0486-B-ALLCOM-AR-NETHBV-MANAGT</v>
          </cell>
          <cell r="C289" t="str">
            <v>Service</v>
          </cell>
          <cell r="D289" t="str">
            <v>NETHBV</v>
          </cell>
          <cell r="E289" t="str">
            <v>Argentina</v>
          </cell>
          <cell r="F289" t="str">
            <v>ARGENTIN</v>
          </cell>
          <cell r="G289" t="str">
            <v>BASIC</v>
          </cell>
          <cell r="H289" t="str">
            <v>SCGMAN</v>
          </cell>
        </row>
        <row r="290">
          <cell r="A290" t="str">
            <v>B0487</v>
          </cell>
          <cell r="B290" t="str">
            <v>B0487-B-ALLCOM-AR-LDPARAG-MANAGT</v>
          </cell>
          <cell r="C290" t="str">
            <v>Service</v>
          </cell>
          <cell r="D290" t="str">
            <v>LDPARAG</v>
          </cell>
          <cell r="E290" t="str">
            <v>Argentina</v>
          </cell>
          <cell r="F290" t="str">
            <v>ARGENTIN</v>
          </cell>
          <cell r="G290" t="str">
            <v>BASIC</v>
          </cell>
          <cell r="H290" t="str">
            <v>SCGMAN</v>
          </cell>
        </row>
        <row r="291">
          <cell r="A291" t="str">
            <v>B0488</v>
          </cell>
          <cell r="B291" t="str">
            <v>B0488-P-ALLFIN-AR-SACEIF-HEDGE</v>
          </cell>
          <cell r="C291" t="str">
            <v>Finance</v>
          </cell>
          <cell r="D291" t="str">
            <v>SACEIF</v>
          </cell>
          <cell r="E291" t="str">
            <v>Argentina</v>
          </cell>
          <cell r="F291" t="str">
            <v>ARGENTIN</v>
          </cell>
          <cell r="G291" t="str">
            <v>PLATFORM</v>
          </cell>
          <cell r="H291" t="str">
            <v>FINPLAT</v>
          </cell>
        </row>
        <row r="292">
          <cell r="A292" t="str">
            <v>B0489</v>
          </cell>
          <cell r="B292" t="str">
            <v>B0489-M-ALLFIN-AR-SACEIF-HEDGE</v>
          </cell>
          <cell r="C292" t="str">
            <v>Finance</v>
          </cell>
          <cell r="D292" t="str">
            <v>SACEIF</v>
          </cell>
          <cell r="E292" t="str">
            <v>Argentina</v>
          </cell>
          <cell r="F292" t="str">
            <v>ARGENTIN</v>
          </cell>
          <cell r="G292" t="str">
            <v>MACRO</v>
          </cell>
          <cell r="H292" t="str">
            <v>MACFIN</v>
          </cell>
        </row>
        <row r="293">
          <cell r="A293" t="str">
            <v>B0490</v>
          </cell>
          <cell r="B293" t="str">
            <v>B0490-P-ALLFIN-AR-URUGRAIN-HEDGE</v>
          </cell>
          <cell r="C293" t="str">
            <v>Finance</v>
          </cell>
          <cell r="D293" t="str">
            <v>URUGRAIN</v>
          </cell>
          <cell r="E293" t="str">
            <v>Argentina</v>
          </cell>
          <cell r="F293" t="str">
            <v>ARGENTIN</v>
          </cell>
          <cell r="G293" t="str">
            <v>PLATFORM</v>
          </cell>
          <cell r="H293" t="str">
            <v>FINPLAT</v>
          </cell>
        </row>
        <row r="294">
          <cell r="A294" t="str">
            <v>B0491</v>
          </cell>
          <cell r="B294" t="str">
            <v>B0491-M-ALLFIN-AR-URUGRAIN-HEDGE</v>
          </cell>
          <cell r="C294" t="str">
            <v>Finance</v>
          </cell>
          <cell r="D294" t="str">
            <v>URUGRAIN</v>
          </cell>
          <cell r="E294" t="str">
            <v>Argentina</v>
          </cell>
          <cell r="F294" t="str">
            <v>ARGENTIN</v>
          </cell>
          <cell r="G294" t="str">
            <v>MACRO</v>
          </cell>
          <cell r="H294" t="str">
            <v>MACFIN</v>
          </cell>
        </row>
        <row r="295">
          <cell r="A295" t="str">
            <v>B0492</v>
          </cell>
          <cell r="B295" t="str">
            <v>B0492-B-COTTON-AR-URUGRAIN-CASH</v>
          </cell>
          <cell r="C295" t="str">
            <v>Cotton</v>
          </cell>
          <cell r="D295" t="str">
            <v>URUGRAIN</v>
          </cell>
          <cell r="E295" t="str">
            <v>Argentina</v>
          </cell>
          <cell r="F295" t="str">
            <v>ARGENTIN</v>
          </cell>
          <cell r="G295" t="str">
            <v>BASIC</v>
          </cell>
          <cell r="H295" t="str">
            <v>COTTONJV</v>
          </cell>
        </row>
        <row r="296">
          <cell r="A296" t="str">
            <v>B0493</v>
          </cell>
          <cell r="B296" t="str">
            <v>B0493-B-COTTON-AR-NETHBV-CASH</v>
          </cell>
          <cell r="C296" t="str">
            <v>Cotton</v>
          </cell>
          <cell r="D296" t="str">
            <v>NETHBV</v>
          </cell>
          <cell r="E296" t="str">
            <v>Argentina</v>
          </cell>
          <cell r="F296" t="str">
            <v>ARGENTIN</v>
          </cell>
          <cell r="G296" t="str">
            <v>BASIC</v>
          </cell>
          <cell r="H296" t="str">
            <v>COTTONJV</v>
          </cell>
        </row>
        <row r="297">
          <cell r="A297" t="str">
            <v>B0494</v>
          </cell>
          <cell r="B297" t="str">
            <v>B0494-B-MILK-AR-URUGRAIN-CASH</v>
          </cell>
          <cell r="C297" t="str">
            <v>Other</v>
          </cell>
          <cell r="D297" t="str">
            <v>URUGRAIN</v>
          </cell>
          <cell r="E297" t="str">
            <v>Argentina</v>
          </cell>
          <cell r="F297" t="str">
            <v>ARGENTIN</v>
          </cell>
          <cell r="G297" t="str">
            <v>BASIC</v>
          </cell>
          <cell r="H297" t="str">
            <v>ARGDIV</v>
          </cell>
        </row>
        <row r="298">
          <cell r="A298" t="str">
            <v>B0495</v>
          </cell>
          <cell r="B298" t="str">
            <v>B0495-B-MILK-AR-NETHBV-CASH</v>
          </cell>
          <cell r="C298" t="str">
            <v>Other</v>
          </cell>
          <cell r="D298" t="str">
            <v>NETHBV</v>
          </cell>
          <cell r="E298" t="str">
            <v>Argentina</v>
          </cell>
          <cell r="F298" t="str">
            <v>ARGENTIN</v>
          </cell>
          <cell r="G298" t="str">
            <v>BASIC</v>
          </cell>
          <cell r="H298" t="str">
            <v>ARGDIV</v>
          </cell>
        </row>
        <row r="299">
          <cell r="A299" t="str">
            <v>B0496</v>
          </cell>
          <cell r="B299" t="str">
            <v>B0496-B-MEAT-AR-URUGRAIN-CASH</v>
          </cell>
          <cell r="C299" t="str">
            <v>Other</v>
          </cell>
          <cell r="D299" t="str">
            <v>URUGRAIN</v>
          </cell>
          <cell r="E299" t="str">
            <v>Argentina</v>
          </cell>
          <cell r="F299" t="str">
            <v>ARGENTIN</v>
          </cell>
          <cell r="G299" t="str">
            <v>BASIC</v>
          </cell>
          <cell r="H299" t="str">
            <v>ARGDIV</v>
          </cell>
        </row>
        <row r="300">
          <cell r="A300" t="str">
            <v>B0497</v>
          </cell>
          <cell r="B300" t="str">
            <v>B0497-B-WHEAT-AR-LDPARAG-CASH</v>
          </cell>
          <cell r="C300" t="str">
            <v>Grain</v>
          </cell>
          <cell r="D300" t="str">
            <v>LDPARAG</v>
          </cell>
          <cell r="E300" t="str">
            <v>Argentina</v>
          </cell>
          <cell r="F300" t="str">
            <v>ARGENTIN</v>
          </cell>
          <cell r="G300" t="str">
            <v>BASIC</v>
          </cell>
          <cell r="H300" t="str">
            <v>ARGGRAIN</v>
          </cell>
        </row>
        <row r="301">
          <cell r="A301" t="str">
            <v>B0498</v>
          </cell>
          <cell r="B301" t="str">
            <v>B0498-B-WHEAT-AR-LDPARAG-HEDGE</v>
          </cell>
          <cell r="C301" t="str">
            <v>Grain</v>
          </cell>
          <cell r="D301" t="str">
            <v>LDPARAG</v>
          </cell>
          <cell r="E301" t="str">
            <v>Argentina</v>
          </cell>
          <cell r="F301" t="str">
            <v>ARGENTIN</v>
          </cell>
          <cell r="G301" t="str">
            <v>BASIC</v>
          </cell>
          <cell r="H301" t="str">
            <v>ARGGRAIN</v>
          </cell>
        </row>
        <row r="302">
          <cell r="A302" t="str">
            <v>B0499</v>
          </cell>
          <cell r="B302" t="str">
            <v>B0499-P-WHEAT-AR-LDPARAG-CASH</v>
          </cell>
          <cell r="C302" t="str">
            <v>Grain</v>
          </cell>
          <cell r="D302" t="str">
            <v>LDPARAG</v>
          </cell>
          <cell r="E302" t="str">
            <v>Argentina</v>
          </cell>
          <cell r="F302" t="str">
            <v>ARGENTIN</v>
          </cell>
          <cell r="G302" t="str">
            <v>PLATFORM</v>
          </cell>
          <cell r="H302" t="str">
            <v>GRAPLAT</v>
          </cell>
        </row>
        <row r="303">
          <cell r="A303" t="str">
            <v>B0500</v>
          </cell>
          <cell r="B303" t="str">
            <v>B0500-B-WHEAT-AR-NETHBV-CASH</v>
          </cell>
          <cell r="C303" t="str">
            <v>Grain</v>
          </cell>
          <cell r="D303" t="str">
            <v>NETHBV</v>
          </cell>
          <cell r="E303" t="str">
            <v>Argentina</v>
          </cell>
          <cell r="F303" t="str">
            <v>ARGENTIN</v>
          </cell>
          <cell r="G303" t="str">
            <v>BASIC</v>
          </cell>
          <cell r="H303" t="str">
            <v>ARGGRAIN</v>
          </cell>
        </row>
        <row r="304">
          <cell r="A304" t="str">
            <v>B0501</v>
          </cell>
          <cell r="B304" t="str">
            <v>B0501-P-WHEAT-AR-NETHBV-CASH</v>
          </cell>
          <cell r="C304" t="str">
            <v>Grain</v>
          </cell>
          <cell r="D304" t="str">
            <v>NETHBV</v>
          </cell>
          <cell r="E304" t="str">
            <v>Argentina</v>
          </cell>
          <cell r="F304" t="str">
            <v>ARGENTIN</v>
          </cell>
          <cell r="G304" t="str">
            <v>PLATFORM</v>
          </cell>
          <cell r="H304" t="str">
            <v>GRAPLAT</v>
          </cell>
        </row>
        <row r="305">
          <cell r="A305" t="str">
            <v>B0502</v>
          </cell>
          <cell r="B305" t="str">
            <v>B0502-P-WHEAT-AR-SACEIF-CASH</v>
          </cell>
          <cell r="C305" t="str">
            <v>Grain</v>
          </cell>
          <cell r="D305" t="str">
            <v>SACEIF</v>
          </cell>
          <cell r="E305" t="str">
            <v>Argentina</v>
          </cell>
          <cell r="F305" t="str">
            <v>ARGENTIN</v>
          </cell>
          <cell r="G305" t="str">
            <v>PLATFORM</v>
          </cell>
          <cell r="H305" t="str">
            <v>GRAPLAT</v>
          </cell>
        </row>
        <row r="306">
          <cell r="A306" t="str">
            <v>B0503</v>
          </cell>
          <cell r="B306" t="str">
            <v>B0503-P-WHEAT-AR-URUGRAIN-CASH</v>
          </cell>
          <cell r="C306" t="str">
            <v>Grain</v>
          </cell>
          <cell r="D306" t="str">
            <v>URUGRAIN</v>
          </cell>
          <cell r="E306" t="str">
            <v>Argentina</v>
          </cell>
          <cell r="F306" t="str">
            <v>ARGENTIN</v>
          </cell>
          <cell r="G306" t="str">
            <v>PLATFORM</v>
          </cell>
          <cell r="H306" t="str">
            <v>GRAPLAT</v>
          </cell>
        </row>
        <row r="307">
          <cell r="A307" t="str">
            <v>B0504</v>
          </cell>
          <cell r="B307" t="str">
            <v>B0504-B-WHEAT-AR-SACEIF-HEDGE</v>
          </cell>
          <cell r="C307" t="str">
            <v>Grain</v>
          </cell>
          <cell r="D307" t="str">
            <v>SACEIF</v>
          </cell>
          <cell r="E307" t="str">
            <v>Argentina</v>
          </cell>
          <cell r="F307" t="str">
            <v>ARGENTIN</v>
          </cell>
          <cell r="G307" t="str">
            <v>BASIC</v>
          </cell>
          <cell r="H307" t="str">
            <v>ARGGRAIN</v>
          </cell>
        </row>
        <row r="308">
          <cell r="A308" t="str">
            <v>B0505</v>
          </cell>
          <cell r="B308" t="str">
            <v>B0505-B-FDGRAIN-AR-SACEIF-HEDGE</v>
          </cell>
          <cell r="C308" t="str">
            <v>Grain</v>
          </cell>
          <cell r="D308" t="str">
            <v>SACEIF</v>
          </cell>
          <cell r="E308" t="str">
            <v>Argentina</v>
          </cell>
          <cell r="F308" t="str">
            <v>ARGENTIN</v>
          </cell>
          <cell r="G308" t="str">
            <v>BASIC</v>
          </cell>
          <cell r="H308" t="str">
            <v>ARGGRAIN</v>
          </cell>
        </row>
        <row r="309">
          <cell r="A309" t="str">
            <v>B0506</v>
          </cell>
          <cell r="B309" t="str">
            <v>B0506-B-FDGRAIN-AR-NETHBV-HEDGE</v>
          </cell>
          <cell r="C309" t="str">
            <v>Grain</v>
          </cell>
          <cell r="D309" t="str">
            <v>NETHBV</v>
          </cell>
          <cell r="E309" t="str">
            <v>Argentina</v>
          </cell>
          <cell r="F309" t="str">
            <v>ARGENTIN</v>
          </cell>
          <cell r="G309" t="str">
            <v>BASIC</v>
          </cell>
          <cell r="H309" t="str">
            <v>ARGGRAIN</v>
          </cell>
        </row>
        <row r="310">
          <cell r="A310" t="str">
            <v>B0507</v>
          </cell>
          <cell r="B310" t="str">
            <v>B0507-B-FDGRAIN-AR-LDPARAG-HEDGE</v>
          </cell>
          <cell r="C310" t="str">
            <v>Grain</v>
          </cell>
          <cell r="D310" t="str">
            <v>LDPARAG</v>
          </cell>
          <cell r="E310" t="str">
            <v>Argentina</v>
          </cell>
          <cell r="F310" t="str">
            <v>ARGENTIN</v>
          </cell>
          <cell r="G310" t="str">
            <v>BASIC</v>
          </cell>
          <cell r="H310" t="str">
            <v>ARGGRAIN</v>
          </cell>
        </row>
        <row r="311">
          <cell r="A311" t="str">
            <v>B0508</v>
          </cell>
          <cell r="B311" t="str">
            <v>B0508-B-FDGRAIN-AR-LDPARAG-CASH</v>
          </cell>
          <cell r="C311" t="str">
            <v>Grain</v>
          </cell>
          <cell r="D311" t="str">
            <v>LDPARAG</v>
          </cell>
          <cell r="E311" t="str">
            <v>Argentina</v>
          </cell>
          <cell r="F311" t="str">
            <v>ARGENTIN</v>
          </cell>
          <cell r="G311" t="str">
            <v>BASIC</v>
          </cell>
          <cell r="H311" t="str">
            <v>ARGGRAIN</v>
          </cell>
        </row>
        <row r="312">
          <cell r="A312" t="str">
            <v>B0509</v>
          </cell>
          <cell r="B312" t="str">
            <v>B0509-B-FDGRAIN-AR-SACEIF-CASH</v>
          </cell>
          <cell r="C312" t="str">
            <v>Grain</v>
          </cell>
          <cell r="D312" t="str">
            <v>SACEIF</v>
          </cell>
          <cell r="E312" t="str">
            <v>Argentina</v>
          </cell>
          <cell r="F312" t="str">
            <v>ARGENTIN</v>
          </cell>
          <cell r="G312" t="str">
            <v>BASIC</v>
          </cell>
          <cell r="H312" t="str">
            <v>GRAPLAT</v>
          </cell>
        </row>
        <row r="313">
          <cell r="A313" t="str">
            <v>B0510</v>
          </cell>
          <cell r="B313" t="str">
            <v>B0510-B-FDGRAIN-AR-URUGRAIN-CASH</v>
          </cell>
          <cell r="C313" t="str">
            <v>Grain</v>
          </cell>
          <cell r="D313" t="str">
            <v>URUGRAIN</v>
          </cell>
          <cell r="E313" t="str">
            <v>Argentina</v>
          </cell>
          <cell r="F313" t="str">
            <v>ARGENTIN</v>
          </cell>
          <cell r="G313" t="str">
            <v>BASIC</v>
          </cell>
          <cell r="H313" t="str">
            <v>GRAPLAT</v>
          </cell>
        </row>
        <row r="314">
          <cell r="A314" t="str">
            <v>B0511</v>
          </cell>
          <cell r="B314" t="str">
            <v>B0511-B-FDGRAIN-AR-NETHBV-CASH</v>
          </cell>
          <cell r="C314" t="str">
            <v>Grain</v>
          </cell>
          <cell r="D314" t="str">
            <v>NETHBV</v>
          </cell>
          <cell r="E314" t="str">
            <v>Argentina</v>
          </cell>
          <cell r="F314" t="str">
            <v>ARGENTIN</v>
          </cell>
          <cell r="G314" t="str">
            <v>BASIC</v>
          </cell>
          <cell r="H314" t="str">
            <v>GRAPLAT</v>
          </cell>
        </row>
        <row r="315">
          <cell r="A315" t="str">
            <v>B0512</v>
          </cell>
          <cell r="B315" t="str">
            <v>B0512-B-FDGRAIN-AR-LDPARAG-CASH</v>
          </cell>
          <cell r="C315" t="str">
            <v>Grain</v>
          </cell>
          <cell r="D315" t="str">
            <v>LDPARAG</v>
          </cell>
          <cell r="E315" t="str">
            <v>Argentina</v>
          </cell>
          <cell r="F315" t="str">
            <v>ARGENTIN</v>
          </cell>
          <cell r="G315" t="str">
            <v>BASIC</v>
          </cell>
          <cell r="H315" t="str">
            <v>GRAPLAT</v>
          </cell>
        </row>
        <row r="316">
          <cell r="A316" t="str">
            <v>B0513</v>
          </cell>
          <cell r="B316" t="str">
            <v>B0513-B-SOYACO-AR-LDPARAG-CASH</v>
          </cell>
          <cell r="C316" t="str">
            <v>Oilseeds</v>
          </cell>
          <cell r="D316" t="str">
            <v>LDPARAG</v>
          </cell>
          <cell r="E316" t="str">
            <v>Argentina</v>
          </cell>
          <cell r="F316" t="str">
            <v>ARGENTIN</v>
          </cell>
          <cell r="G316" t="str">
            <v>BASIC</v>
          </cell>
          <cell r="H316" t="str">
            <v>ARGOIL</v>
          </cell>
        </row>
        <row r="317">
          <cell r="A317" t="str">
            <v>B0514</v>
          </cell>
          <cell r="B317" t="str">
            <v>B0514-B-SOYABEAN-AR-LDPARAG-ORIGIN</v>
          </cell>
          <cell r="C317" t="str">
            <v>Oilseeds</v>
          </cell>
          <cell r="D317" t="str">
            <v>LDPARAG</v>
          </cell>
          <cell r="E317" t="str">
            <v>Argentina</v>
          </cell>
          <cell r="F317" t="str">
            <v>ARGENTIN</v>
          </cell>
          <cell r="G317" t="str">
            <v>BASIC</v>
          </cell>
          <cell r="H317" t="str">
            <v>ARGOIL</v>
          </cell>
        </row>
        <row r="318">
          <cell r="A318" t="str">
            <v>B0515</v>
          </cell>
          <cell r="B318" t="str">
            <v>B0515-B-SOYACO-AR-SACEIF-CASH</v>
          </cell>
          <cell r="C318" t="str">
            <v>Oilseeds</v>
          </cell>
          <cell r="D318" t="str">
            <v>SACEIF</v>
          </cell>
          <cell r="E318" t="str">
            <v>Argentina</v>
          </cell>
          <cell r="F318" t="str">
            <v>ARGENTIN</v>
          </cell>
          <cell r="G318" t="str">
            <v>BASIC</v>
          </cell>
          <cell r="H318" t="str">
            <v>ARGOIL</v>
          </cell>
        </row>
        <row r="319">
          <cell r="A319" t="str">
            <v>B0516</v>
          </cell>
          <cell r="B319" t="str">
            <v>B0516-B-SOYACO-AR-SACEIF-HEDGE</v>
          </cell>
          <cell r="C319" t="str">
            <v>Oilseeds</v>
          </cell>
          <cell r="D319" t="str">
            <v>SACEIF</v>
          </cell>
          <cell r="E319" t="str">
            <v>Argentina</v>
          </cell>
          <cell r="F319" t="str">
            <v>ARGENTIN</v>
          </cell>
          <cell r="G319" t="str">
            <v>BASIC</v>
          </cell>
          <cell r="H319" t="str">
            <v>ARGOIL</v>
          </cell>
        </row>
        <row r="320">
          <cell r="A320" t="str">
            <v>B0517</v>
          </cell>
          <cell r="B320" t="str">
            <v>B0517-P-SOYACO-AR-SACEIF-CASH</v>
          </cell>
          <cell r="C320" t="str">
            <v>Oilseeds</v>
          </cell>
          <cell r="D320" t="str">
            <v>SACEIF</v>
          </cell>
          <cell r="E320" t="str">
            <v>Argentina</v>
          </cell>
          <cell r="F320" t="str">
            <v>ARGENTIN</v>
          </cell>
          <cell r="G320" t="str">
            <v>PLATFORM</v>
          </cell>
          <cell r="H320" t="str">
            <v>OILPLAT</v>
          </cell>
        </row>
        <row r="321">
          <cell r="A321" t="str">
            <v>B0518</v>
          </cell>
          <cell r="B321" t="str">
            <v>B0518-P-SOYACO-AR-URUGRAIN-CASH</v>
          </cell>
          <cell r="C321" t="str">
            <v>Oilseeds</v>
          </cell>
          <cell r="D321" t="str">
            <v>URUGRAIN</v>
          </cell>
          <cell r="E321" t="str">
            <v>Argentina</v>
          </cell>
          <cell r="F321" t="str">
            <v>ARGENTIN</v>
          </cell>
          <cell r="G321" t="str">
            <v>PLATFORM</v>
          </cell>
          <cell r="H321" t="str">
            <v>OILPLAT</v>
          </cell>
        </row>
        <row r="322">
          <cell r="A322" t="str">
            <v>B0519</v>
          </cell>
          <cell r="B322" t="str">
            <v>B0519-B-SOYACO-AR-NETHBV-CASH</v>
          </cell>
          <cell r="C322" t="str">
            <v>Oilseeds</v>
          </cell>
          <cell r="D322" t="str">
            <v>NETHBV</v>
          </cell>
          <cell r="E322" t="str">
            <v>Argentina</v>
          </cell>
          <cell r="F322" t="str">
            <v>ARGENTIN</v>
          </cell>
          <cell r="G322" t="str">
            <v>BASIC</v>
          </cell>
          <cell r="H322" t="str">
            <v>ARGOIL</v>
          </cell>
        </row>
        <row r="323">
          <cell r="A323" t="str">
            <v>B0520</v>
          </cell>
          <cell r="B323" t="str">
            <v>B0520-B-SOYACO-AR-NETHBV-HEDGE</v>
          </cell>
          <cell r="C323" t="str">
            <v>Oilseeds</v>
          </cell>
          <cell r="D323" t="str">
            <v>NETHBV</v>
          </cell>
          <cell r="E323" t="str">
            <v>Argentina</v>
          </cell>
          <cell r="F323" t="str">
            <v>ARGENTIN</v>
          </cell>
          <cell r="G323" t="str">
            <v>BASIC</v>
          </cell>
          <cell r="H323" t="str">
            <v>ARGOIL</v>
          </cell>
        </row>
        <row r="324">
          <cell r="A324" t="str">
            <v>B0521</v>
          </cell>
          <cell r="B324" t="str">
            <v>B0521-P-SOYACO-AR-NETHBV-CASH</v>
          </cell>
          <cell r="C324" t="str">
            <v>Oilseeds</v>
          </cell>
          <cell r="D324" t="str">
            <v>NETHBV</v>
          </cell>
          <cell r="E324" t="str">
            <v>Argentina</v>
          </cell>
          <cell r="F324" t="str">
            <v>ARGENTIN</v>
          </cell>
          <cell r="G324" t="str">
            <v>PLATFORM</v>
          </cell>
          <cell r="H324" t="str">
            <v>OILPLAT</v>
          </cell>
        </row>
        <row r="325">
          <cell r="A325" t="str">
            <v>B0522</v>
          </cell>
          <cell r="B325" t="str">
            <v>B0522-B-SOYACO-AR-LDPARAG-CASH</v>
          </cell>
          <cell r="C325" t="str">
            <v>Oilseeds</v>
          </cell>
          <cell r="D325" t="str">
            <v>LDPARAG</v>
          </cell>
          <cell r="E325" t="str">
            <v>Argentina</v>
          </cell>
          <cell r="F325" t="str">
            <v>ARGENTIN</v>
          </cell>
          <cell r="G325" t="str">
            <v>BASIC</v>
          </cell>
          <cell r="H325" t="str">
            <v>ARGOIL</v>
          </cell>
        </row>
        <row r="326">
          <cell r="A326" t="str">
            <v>B0523</v>
          </cell>
          <cell r="B326" t="str">
            <v>B0523-B-SOYACO-AR-LDPARAG-HEDGE</v>
          </cell>
          <cell r="C326" t="str">
            <v>Oilseeds</v>
          </cell>
          <cell r="D326" t="str">
            <v>LDPARAG</v>
          </cell>
          <cell r="E326" t="str">
            <v>Argentina</v>
          </cell>
          <cell r="F326" t="str">
            <v>ARGENTIN</v>
          </cell>
          <cell r="G326" t="str">
            <v>BASIC</v>
          </cell>
          <cell r="H326" t="str">
            <v>ARGOIL</v>
          </cell>
        </row>
        <row r="327">
          <cell r="A327" t="str">
            <v>B0524</v>
          </cell>
          <cell r="B327" t="str">
            <v>B0524-P-SOYACO-AR-LDPARAG-CASH</v>
          </cell>
          <cell r="C327" t="str">
            <v>Oilseeds</v>
          </cell>
          <cell r="D327" t="str">
            <v>LDPARAG</v>
          </cell>
          <cell r="E327" t="str">
            <v>Argentina</v>
          </cell>
          <cell r="F327" t="str">
            <v>ARGENTIN</v>
          </cell>
          <cell r="G327" t="str">
            <v>PLATFORM</v>
          </cell>
          <cell r="H327" t="str">
            <v>OILPLAT</v>
          </cell>
        </row>
        <row r="328">
          <cell r="A328" t="str">
            <v>B0525</v>
          </cell>
          <cell r="B328" t="str">
            <v>B0525-B-CITRUS-BR-CITINC-CASH</v>
          </cell>
          <cell r="C328" t="str">
            <v>Citrus</v>
          </cell>
          <cell r="D328" t="str">
            <v>CITINC</v>
          </cell>
          <cell r="E328" t="str">
            <v>Brasil</v>
          </cell>
          <cell r="F328" t="str">
            <v>BRAZIL</v>
          </cell>
          <cell r="G328" t="str">
            <v>BASIC</v>
          </cell>
          <cell r="H328" t="str">
            <v>BRCIT</v>
          </cell>
        </row>
        <row r="329">
          <cell r="A329" t="str">
            <v>B0526</v>
          </cell>
          <cell r="B329" t="str">
            <v>B0526-B-CITRUS-BR-CITINC-HEDGE</v>
          </cell>
          <cell r="C329" t="str">
            <v>Citrus</v>
          </cell>
          <cell r="D329" t="str">
            <v>CITINC</v>
          </cell>
          <cell r="E329" t="str">
            <v>Brasil</v>
          </cell>
          <cell r="F329" t="str">
            <v>BRAZIL</v>
          </cell>
          <cell r="G329" t="str">
            <v>BASIC</v>
          </cell>
          <cell r="H329" t="str">
            <v>BRCIT</v>
          </cell>
        </row>
        <row r="330">
          <cell r="A330" t="str">
            <v>B0527</v>
          </cell>
          <cell r="B330" t="str">
            <v>B0527-B-CITRUS-BR-COINFRUT-CASH</v>
          </cell>
          <cell r="C330" t="str">
            <v>Citrus</v>
          </cell>
          <cell r="D330" t="str">
            <v>COINFRUT</v>
          </cell>
          <cell r="E330" t="str">
            <v>Brasil</v>
          </cell>
          <cell r="F330" t="str">
            <v>BRAZIL</v>
          </cell>
          <cell r="G330" t="str">
            <v>BASIC</v>
          </cell>
          <cell r="H330" t="str">
            <v>BRCIT</v>
          </cell>
        </row>
        <row r="331">
          <cell r="A331" t="str">
            <v>B0528</v>
          </cell>
          <cell r="B331" t="str">
            <v>B0528-B-ALLCOM-BR-COINBRA-ADMIN</v>
          </cell>
          <cell r="C331" t="str">
            <v>Service</v>
          </cell>
          <cell r="D331" t="str">
            <v>COINBRA</v>
          </cell>
          <cell r="E331" t="str">
            <v>Brasil</v>
          </cell>
          <cell r="F331" t="str">
            <v>BRAZIL</v>
          </cell>
          <cell r="G331" t="str">
            <v>BASIC</v>
          </cell>
          <cell r="H331" t="str">
            <v>NONE</v>
          </cell>
        </row>
        <row r="332">
          <cell r="A332" t="str">
            <v>B0529</v>
          </cell>
          <cell r="B332" t="str">
            <v>B0529-B-ALLCOM-BR-COINVEST-ADMIN</v>
          </cell>
          <cell r="C332" t="str">
            <v>Service</v>
          </cell>
          <cell r="D332" t="str">
            <v>COINVEST</v>
          </cell>
          <cell r="E332" t="str">
            <v>Brasil</v>
          </cell>
          <cell r="F332" t="str">
            <v>BRAZIL</v>
          </cell>
          <cell r="G332" t="str">
            <v>BASIC</v>
          </cell>
          <cell r="H332" t="str">
            <v>NONE</v>
          </cell>
        </row>
        <row r="333">
          <cell r="A333" t="str">
            <v>B0530</v>
          </cell>
          <cell r="B333" t="str">
            <v>B0530-B-ALLCOM-BR-COINTRAD-ADMIN</v>
          </cell>
          <cell r="C333" t="str">
            <v>Service</v>
          </cell>
          <cell r="D333" t="str">
            <v>COINTRAD</v>
          </cell>
          <cell r="E333" t="str">
            <v>Brasil</v>
          </cell>
          <cell r="F333" t="str">
            <v>BRAZIL</v>
          </cell>
          <cell r="G333" t="str">
            <v>BASIC</v>
          </cell>
          <cell r="H333" t="str">
            <v>SCGMAN</v>
          </cell>
        </row>
        <row r="334">
          <cell r="A334" t="str">
            <v>B0531</v>
          </cell>
          <cell r="B334" t="str">
            <v>B0531-B-ALLCOM-AR-SACEIF-ADMIN</v>
          </cell>
          <cell r="C334" t="str">
            <v>Service</v>
          </cell>
          <cell r="D334" t="str">
            <v>SACEIF</v>
          </cell>
          <cell r="E334" t="str">
            <v>Argentina</v>
          </cell>
          <cell r="F334" t="str">
            <v>ARGENTIN</v>
          </cell>
          <cell r="G334" t="str">
            <v>BASIC</v>
          </cell>
          <cell r="H334" t="str">
            <v>NONE</v>
          </cell>
        </row>
        <row r="335">
          <cell r="A335" t="str">
            <v>B0532</v>
          </cell>
          <cell r="B335" t="str">
            <v>B0532-B-ALLCOM-AR-URUGRAIN-ADMIN</v>
          </cell>
          <cell r="C335" t="str">
            <v>Service</v>
          </cell>
          <cell r="D335" t="str">
            <v>URUGRAIN</v>
          </cell>
          <cell r="E335" t="str">
            <v>Argentina</v>
          </cell>
          <cell r="F335" t="str">
            <v>ARGENTIN</v>
          </cell>
          <cell r="G335" t="str">
            <v>BASIC</v>
          </cell>
          <cell r="H335" t="str">
            <v>NONE</v>
          </cell>
        </row>
        <row r="336">
          <cell r="A336" t="str">
            <v>B0533</v>
          </cell>
          <cell r="B336" t="str">
            <v>B0533-B-ALLCOM-AR-NETHBV-ADMIN</v>
          </cell>
          <cell r="C336" t="str">
            <v>Service</v>
          </cell>
          <cell r="D336" t="str">
            <v>NETHBV</v>
          </cell>
          <cell r="E336" t="str">
            <v>Argentina</v>
          </cell>
          <cell r="F336" t="str">
            <v>ARGENTIN</v>
          </cell>
          <cell r="G336" t="str">
            <v>BASIC</v>
          </cell>
          <cell r="H336" t="str">
            <v>NONE</v>
          </cell>
        </row>
        <row r="337">
          <cell r="A337" t="str">
            <v>B0534</v>
          </cell>
          <cell r="B337" t="str">
            <v>B0534-B-ALLCOM-AR-LDPARAG-ADMIN</v>
          </cell>
          <cell r="C337" t="str">
            <v>Service</v>
          </cell>
          <cell r="D337" t="str">
            <v>LDPARAG</v>
          </cell>
          <cell r="E337" t="str">
            <v>Argentina</v>
          </cell>
          <cell r="F337" t="str">
            <v>ARGENTIN</v>
          </cell>
          <cell r="G337" t="str">
            <v>BASIC</v>
          </cell>
          <cell r="H337" t="str">
            <v>NONE</v>
          </cell>
        </row>
        <row r="338">
          <cell r="A338" t="str">
            <v>B0535</v>
          </cell>
          <cell r="B338" t="str">
            <v>B0535-B-FDGRAIN-NA-CORPKANSAS-CASH</v>
          </cell>
          <cell r="C338" t="str">
            <v>Grain</v>
          </cell>
          <cell r="D338" t="str">
            <v>CORPKANSAS</v>
          </cell>
          <cell r="E338" t="str">
            <v>North America</v>
          </cell>
          <cell r="F338" t="str">
            <v>NORTHAM</v>
          </cell>
          <cell r="G338" t="str">
            <v>BASIC</v>
          </cell>
          <cell r="H338" t="str">
            <v>NAGRAIN</v>
          </cell>
        </row>
        <row r="339">
          <cell r="A339" t="str">
            <v>B0536</v>
          </cell>
          <cell r="B339" t="str">
            <v>B0536-B-FDGRAIN-NA-CORPKANSAS-HEDGE</v>
          </cell>
          <cell r="C339" t="str">
            <v>Grain</v>
          </cell>
          <cell r="D339" t="str">
            <v>CORPKANSAS</v>
          </cell>
          <cell r="E339" t="str">
            <v>North America</v>
          </cell>
          <cell r="F339" t="str">
            <v>NORTHAM</v>
          </cell>
          <cell r="G339" t="str">
            <v>BASIC</v>
          </cell>
          <cell r="H339" t="str">
            <v>NAGRAIN</v>
          </cell>
        </row>
        <row r="340">
          <cell r="A340" t="str">
            <v>B0537</v>
          </cell>
          <cell r="B340" t="str">
            <v>B0537-B-WHEAT-NA-CORPKANSAS-CASH</v>
          </cell>
          <cell r="C340" t="str">
            <v>Grain</v>
          </cell>
          <cell r="D340" t="str">
            <v>CORPKANSAS</v>
          </cell>
          <cell r="E340" t="str">
            <v>North America</v>
          </cell>
          <cell r="F340" t="str">
            <v>NORTHAM</v>
          </cell>
          <cell r="G340" t="str">
            <v>BASIC</v>
          </cell>
          <cell r="H340" t="str">
            <v>NAGRAIN</v>
          </cell>
        </row>
        <row r="341">
          <cell r="A341" t="str">
            <v>B0538</v>
          </cell>
          <cell r="B341" t="str">
            <v>B0538-B-WHEAT-NA-CORPKANSAS-HEDGE</v>
          </cell>
          <cell r="C341" t="str">
            <v>Grain</v>
          </cell>
          <cell r="D341" t="str">
            <v>CORPKANSAS</v>
          </cell>
          <cell r="E341" t="str">
            <v>North America</v>
          </cell>
          <cell r="F341" t="str">
            <v>NORTHAM</v>
          </cell>
          <cell r="G341" t="str">
            <v>BASIC</v>
          </cell>
          <cell r="H341" t="str">
            <v>NAGRAIN</v>
          </cell>
        </row>
        <row r="342">
          <cell r="A342" t="str">
            <v>B0539</v>
          </cell>
          <cell r="B342" t="str">
            <v>B0539-B-SOYACO-NA-CORPKANSAS-CASH</v>
          </cell>
          <cell r="C342" t="str">
            <v>Oilseeds</v>
          </cell>
          <cell r="D342" t="str">
            <v>CORPKANSAS</v>
          </cell>
          <cell r="E342" t="str">
            <v>North America</v>
          </cell>
          <cell r="F342" t="str">
            <v>NORTHAM</v>
          </cell>
          <cell r="G342" t="str">
            <v>BASIC</v>
          </cell>
          <cell r="H342" t="str">
            <v>NAOIL</v>
          </cell>
        </row>
        <row r="343">
          <cell r="A343" t="str">
            <v>B0540</v>
          </cell>
          <cell r="B343" t="str">
            <v>B0540-B-SOYABEAN-NA-CORPKANSAS-HEDGE</v>
          </cell>
          <cell r="C343" t="str">
            <v>Oilseeds</v>
          </cell>
          <cell r="D343" t="str">
            <v>CORPKANSAS</v>
          </cell>
          <cell r="E343" t="str">
            <v>North America</v>
          </cell>
          <cell r="F343" t="str">
            <v>NORTHAM</v>
          </cell>
          <cell r="G343" t="str">
            <v>BASIC</v>
          </cell>
          <cell r="H343" t="str">
            <v>NAOIL</v>
          </cell>
        </row>
        <row r="344">
          <cell r="A344" t="str">
            <v>B0541</v>
          </cell>
          <cell r="B344" t="str">
            <v>B0541-B-MILO-NA-CORPKANSAS-CASH</v>
          </cell>
          <cell r="C344" t="str">
            <v>Grain</v>
          </cell>
          <cell r="D344" t="str">
            <v>CORPKANSAS</v>
          </cell>
          <cell r="E344" t="str">
            <v>North America</v>
          </cell>
          <cell r="F344" t="str">
            <v>NORTHAM</v>
          </cell>
          <cell r="G344" t="str">
            <v>BASIC</v>
          </cell>
          <cell r="H344" t="str">
            <v>NAGRAIN</v>
          </cell>
        </row>
        <row r="345">
          <cell r="A345" t="str">
            <v>B0542</v>
          </cell>
          <cell r="B345" t="str">
            <v>B0542-B-SPGRAIN-NA-CORPKANSAS-CASH</v>
          </cell>
          <cell r="C345" t="str">
            <v>Grain</v>
          </cell>
          <cell r="D345" t="str">
            <v>CORPKANSAS</v>
          </cell>
          <cell r="E345" t="str">
            <v>North America</v>
          </cell>
          <cell r="F345" t="str">
            <v>NORTHAM</v>
          </cell>
          <cell r="G345" t="str">
            <v>BASIC</v>
          </cell>
          <cell r="H345" t="str">
            <v>NAGRAIN</v>
          </cell>
        </row>
        <row r="346">
          <cell r="A346" t="str">
            <v>B0544</v>
          </cell>
          <cell r="B346" t="str">
            <v>B0544-B-ALLCOM-NA-CORPKANSAS-MANAGT</v>
          </cell>
          <cell r="C346" t="str">
            <v>Service</v>
          </cell>
          <cell r="D346" t="str">
            <v>CORPKANSAS</v>
          </cell>
          <cell r="E346" t="str">
            <v>North America</v>
          </cell>
          <cell r="F346" t="str">
            <v>NORTHAM</v>
          </cell>
          <cell r="G346" t="str">
            <v>BASIC</v>
          </cell>
          <cell r="H346" t="str">
            <v>SCGMAN</v>
          </cell>
        </row>
        <row r="347">
          <cell r="A347" t="str">
            <v>B0545</v>
          </cell>
          <cell r="B347" t="str">
            <v>B0545-B-TRANSPORT-NA-CORPKANSAS-HOPPER</v>
          </cell>
          <cell r="C347" t="str">
            <v>Other</v>
          </cell>
          <cell r="D347" t="str">
            <v>CORPKANSAS</v>
          </cell>
          <cell r="E347" t="str">
            <v>North America</v>
          </cell>
          <cell r="F347" t="str">
            <v>NORTHAM</v>
          </cell>
          <cell r="G347" t="str">
            <v>BASIC</v>
          </cell>
          <cell r="H347" t="str">
            <v>NAELEV</v>
          </cell>
        </row>
        <row r="348">
          <cell r="A348" t="str">
            <v>B0546</v>
          </cell>
          <cell r="B348" t="str">
            <v>B0546-B-ELEV-NA-CORPKANSAS-TERMINAL</v>
          </cell>
          <cell r="C348" t="str">
            <v>Grain</v>
          </cell>
          <cell r="D348" t="str">
            <v>CORPKANSAS</v>
          </cell>
          <cell r="E348" t="str">
            <v>North America</v>
          </cell>
          <cell r="F348" t="str">
            <v>NORTHAM</v>
          </cell>
          <cell r="G348" t="str">
            <v>BASIC</v>
          </cell>
          <cell r="H348" t="str">
            <v>NAGRAIN</v>
          </cell>
        </row>
        <row r="349">
          <cell r="A349" t="str">
            <v>B0547</v>
          </cell>
          <cell r="B349" t="str">
            <v>B0547-B-ELEV-NA-CORPGRAIN-TERMINAL</v>
          </cell>
          <cell r="C349" t="str">
            <v>Grain</v>
          </cell>
          <cell r="D349" t="str">
            <v>CORPGRAIN</v>
          </cell>
          <cell r="E349" t="str">
            <v>North America</v>
          </cell>
          <cell r="F349" t="str">
            <v>NORTHAM</v>
          </cell>
          <cell r="G349" t="str">
            <v>BASIC</v>
          </cell>
          <cell r="H349" t="str">
            <v>BROIL</v>
          </cell>
        </row>
        <row r="350">
          <cell r="A350" t="str">
            <v>B0549</v>
          </cell>
          <cell r="B350" t="str">
            <v>B0549-B-SOYACO-BR-COINSERV-CASH</v>
          </cell>
          <cell r="C350" t="str">
            <v>Oilseeds</v>
          </cell>
          <cell r="D350" t="str">
            <v>COINSERV</v>
          </cell>
          <cell r="E350" t="str">
            <v>Brasil</v>
          </cell>
          <cell r="F350" t="str">
            <v>BRAZIL</v>
          </cell>
          <cell r="G350" t="str">
            <v>BASIC</v>
          </cell>
          <cell r="H350" t="str">
            <v>ARGELEV</v>
          </cell>
        </row>
        <row r="351">
          <cell r="A351" t="str">
            <v>B0550</v>
          </cell>
          <cell r="B351" t="str">
            <v>B0550-B-SOYAOIL-AS-LDINDIA-HEDGE</v>
          </cell>
          <cell r="C351" t="str">
            <v>Oilseeds</v>
          </cell>
          <cell r="D351" t="str">
            <v>LDINDIA</v>
          </cell>
          <cell r="E351" t="str">
            <v>Asia</v>
          </cell>
          <cell r="F351" t="str">
            <v>ASIA</v>
          </cell>
          <cell r="G351" t="str">
            <v>BASIC</v>
          </cell>
          <cell r="H351" t="str">
            <v>NONE</v>
          </cell>
        </row>
        <row r="352">
          <cell r="A352" t="str">
            <v>B0551</v>
          </cell>
          <cell r="B352" t="str">
            <v>B0551-B-ELEV-AR-URUGRAIN-TERMINAL</v>
          </cell>
          <cell r="C352" t="str">
            <v>Grain</v>
          </cell>
          <cell r="D352" t="str">
            <v>URUGRAIN</v>
          </cell>
          <cell r="E352" t="str">
            <v>Argentina</v>
          </cell>
          <cell r="F352" t="str">
            <v>ARGENTIN</v>
          </cell>
          <cell r="G352" t="str">
            <v>BASIC</v>
          </cell>
          <cell r="H352" t="str">
            <v>ASOIL</v>
          </cell>
        </row>
        <row r="353">
          <cell r="A353" t="str">
            <v>B0552</v>
          </cell>
          <cell r="B353" t="str">
            <v>B0552-B-ALLCOM-UK-LDCIVOIRE-CASH</v>
          </cell>
          <cell r="C353" t="str">
            <v>Service</v>
          </cell>
          <cell r="D353" t="str">
            <v>LDCIVOIRE</v>
          </cell>
          <cell r="E353" t="str">
            <v>London</v>
          </cell>
          <cell r="F353" t="str">
            <v>EBS</v>
          </cell>
          <cell r="G353" t="str">
            <v>BASIC</v>
          </cell>
          <cell r="H353" t="str">
            <v>NAGRAIN</v>
          </cell>
        </row>
        <row r="354">
          <cell r="A354" t="str">
            <v>B0553</v>
          </cell>
          <cell r="B354" t="str">
            <v>B0553-B-SOYACO-NA-CORPGRAIN-SILO</v>
          </cell>
          <cell r="C354" t="str">
            <v>Oilseeds</v>
          </cell>
          <cell r="D354" t="str">
            <v>CORPGRAIN</v>
          </cell>
          <cell r="E354" t="str">
            <v>North America</v>
          </cell>
          <cell r="F354" t="str">
            <v>NORTHAM</v>
          </cell>
          <cell r="G354" t="str">
            <v>BASIC</v>
          </cell>
          <cell r="H354" t="str">
            <v>NAOIL</v>
          </cell>
        </row>
        <row r="355">
          <cell r="A355" t="str">
            <v>B0556</v>
          </cell>
          <cell r="B355" t="str">
            <v>B0556-M-SUGAR-UK-LDTLTD-HEDGE</v>
          </cell>
          <cell r="C355" t="str">
            <v>Sugar</v>
          </cell>
          <cell r="D355" t="str">
            <v>LDTLTD</v>
          </cell>
          <cell r="E355" t="str">
            <v>London</v>
          </cell>
          <cell r="F355" t="str">
            <v>EBS</v>
          </cell>
          <cell r="G355" t="str">
            <v>MACRO</v>
          </cell>
          <cell r="H355" t="str">
            <v>MACSUG</v>
          </cell>
        </row>
        <row r="356">
          <cell r="A356" t="str">
            <v>B0557</v>
          </cell>
          <cell r="B356" t="str">
            <v>B0557-M-SUGAR-BR-COINDIST-HEDGE</v>
          </cell>
          <cell r="C356" t="str">
            <v>Sugar</v>
          </cell>
          <cell r="D356" t="str">
            <v>COINDIST</v>
          </cell>
          <cell r="E356" t="str">
            <v>Brasil</v>
          </cell>
          <cell r="F356" t="str">
            <v>BRAZIL</v>
          </cell>
          <cell r="G356" t="str">
            <v>MACRO</v>
          </cell>
          <cell r="H356" t="str">
            <v>MACSUG</v>
          </cell>
        </row>
        <row r="357">
          <cell r="A357" t="str">
            <v>B0558</v>
          </cell>
          <cell r="B357" t="str">
            <v>B0558-M-SUGAR-BR-CRESCIU-HEDGE</v>
          </cell>
          <cell r="C357" t="str">
            <v>Sugar</v>
          </cell>
          <cell r="D357" t="str">
            <v>CRESCIU</v>
          </cell>
          <cell r="E357" t="str">
            <v>Brasil</v>
          </cell>
          <cell r="F357" t="str">
            <v>BRAZIL</v>
          </cell>
          <cell r="G357" t="str">
            <v>MACRO</v>
          </cell>
          <cell r="H357" t="str">
            <v>MACSUG</v>
          </cell>
        </row>
        <row r="358">
          <cell r="A358" t="str">
            <v>B0559</v>
          </cell>
          <cell r="B358" t="str">
            <v>B0559-M-SUGAR-BR-SAOCAR-HEDGE</v>
          </cell>
          <cell r="C358" t="str">
            <v>Sugar</v>
          </cell>
          <cell r="D358" t="str">
            <v>SAOCAR</v>
          </cell>
          <cell r="E358" t="str">
            <v>Brasil</v>
          </cell>
          <cell r="F358" t="str">
            <v>BRAZIL</v>
          </cell>
          <cell r="G358" t="str">
            <v>MACRO</v>
          </cell>
          <cell r="H358" t="str">
            <v>MACSUG</v>
          </cell>
        </row>
        <row r="359">
          <cell r="A359" t="str">
            <v>B0560</v>
          </cell>
          <cell r="B359" t="str">
            <v>B0560-M-SUGAR-BR-COINBRA-HEDGE</v>
          </cell>
          <cell r="C359" t="str">
            <v>Sugar</v>
          </cell>
          <cell r="D359" t="str">
            <v>COINBRA</v>
          </cell>
          <cell r="E359" t="str">
            <v>Brasil</v>
          </cell>
          <cell r="F359" t="str">
            <v>BRAZIL</v>
          </cell>
          <cell r="G359" t="str">
            <v>MACRO</v>
          </cell>
          <cell r="H359" t="str">
            <v>MACSUG</v>
          </cell>
        </row>
        <row r="360">
          <cell r="A360" t="str">
            <v>B0561</v>
          </cell>
          <cell r="B360" t="str">
            <v>B0561-M-ENERGY-NA-CORPGRAIN-HEDGE</v>
          </cell>
          <cell r="C360" t="str">
            <v>Other</v>
          </cell>
          <cell r="D360" t="str">
            <v>CORPGRAIN</v>
          </cell>
          <cell r="E360" t="str">
            <v>North America</v>
          </cell>
          <cell r="F360" t="str">
            <v>NORTHAM</v>
          </cell>
          <cell r="G360" t="str">
            <v>MACRO</v>
          </cell>
          <cell r="H360" t="str">
            <v>MACENE</v>
          </cell>
        </row>
        <row r="361">
          <cell r="A361" t="str">
            <v>B0562</v>
          </cell>
          <cell r="B361" t="str">
            <v>B0562-M-FREIGHT-NA-CORPGRAIN-HEDGE</v>
          </cell>
          <cell r="C361" t="str">
            <v>Freight</v>
          </cell>
          <cell r="D361" t="str">
            <v>CORPGRAIN</v>
          </cell>
          <cell r="E361" t="str">
            <v>North America</v>
          </cell>
          <cell r="F361" t="str">
            <v>NORTHAM</v>
          </cell>
          <cell r="G361" t="str">
            <v>MACRO</v>
          </cell>
          <cell r="H361" t="str">
            <v>MACFRE</v>
          </cell>
        </row>
        <row r="362">
          <cell r="A362" t="str">
            <v>B0563</v>
          </cell>
          <cell r="B362" t="str">
            <v>B0563-M-CITRUS-NA-CITINC-HEDGE</v>
          </cell>
          <cell r="C362" t="str">
            <v>Citrus</v>
          </cell>
          <cell r="D362" t="str">
            <v>CITINC</v>
          </cell>
          <cell r="E362" t="str">
            <v>North America</v>
          </cell>
          <cell r="F362" t="str">
            <v>NORTHAM</v>
          </cell>
          <cell r="G362" t="str">
            <v>MACRO</v>
          </cell>
          <cell r="H362" t="str">
            <v>MACCIT</v>
          </cell>
        </row>
        <row r="363">
          <cell r="A363" t="str">
            <v>B0564</v>
          </cell>
          <cell r="B363" t="str">
            <v>B0564-M-ALLFIN-UK-LDCOMFIN-HEDGE</v>
          </cell>
          <cell r="C363" t="str">
            <v>Finance</v>
          </cell>
          <cell r="D363" t="str">
            <v>LDCOMFIN</v>
          </cell>
          <cell r="E363" t="str">
            <v>London</v>
          </cell>
          <cell r="F363" t="str">
            <v>EBS</v>
          </cell>
          <cell r="G363" t="str">
            <v>MACRO</v>
          </cell>
          <cell r="H363" t="str">
            <v>MACFIN</v>
          </cell>
        </row>
        <row r="364">
          <cell r="A364" t="str">
            <v>B0565</v>
          </cell>
          <cell r="B364" t="str">
            <v>B0565-M-ALLFIN-BR-COINBRA-HEDGE</v>
          </cell>
          <cell r="C364" t="str">
            <v>Finance</v>
          </cell>
          <cell r="D364" t="str">
            <v>COINBRA</v>
          </cell>
          <cell r="E364" t="str">
            <v>Brasil</v>
          </cell>
          <cell r="F364" t="str">
            <v>BRAZIL</v>
          </cell>
          <cell r="G364" t="str">
            <v>MACRO</v>
          </cell>
          <cell r="H364" t="str">
            <v>MACFIN</v>
          </cell>
        </row>
        <row r="365">
          <cell r="A365" t="str">
            <v>B0566</v>
          </cell>
          <cell r="B365" t="str">
            <v>B0566-M-ALLFIN-BR-COINVEST-HEDGE</v>
          </cell>
          <cell r="C365" t="str">
            <v>Finance</v>
          </cell>
          <cell r="D365" t="str">
            <v>COINVEST</v>
          </cell>
          <cell r="E365" t="str">
            <v>Brasil</v>
          </cell>
          <cell r="F365" t="str">
            <v>BRAZIL</v>
          </cell>
          <cell r="G365" t="str">
            <v>MACRO</v>
          </cell>
          <cell r="H365" t="str">
            <v>MACFIN</v>
          </cell>
        </row>
        <row r="366">
          <cell r="A366" t="str">
            <v>B0567</v>
          </cell>
          <cell r="B366" t="str">
            <v>B0567-M-ALLFIN-UK-SOCEF-HEDGE</v>
          </cell>
          <cell r="C366" t="str">
            <v>Finance</v>
          </cell>
          <cell r="D366" t="str">
            <v>SOCEF</v>
          </cell>
          <cell r="E366" t="str">
            <v>London</v>
          </cell>
          <cell r="F366" t="str">
            <v>EBS</v>
          </cell>
          <cell r="G366" t="str">
            <v>MACRO</v>
          </cell>
          <cell r="H366" t="str">
            <v>MACFIN</v>
          </cell>
        </row>
        <row r="367">
          <cell r="A367" t="str">
            <v>B0568</v>
          </cell>
          <cell r="B367" t="str">
            <v>B0568-M-COCOA-NA-CORPGRAIN-HEDGE</v>
          </cell>
          <cell r="C367" t="str">
            <v>Coffee</v>
          </cell>
          <cell r="D367" t="str">
            <v>CORPGRAIN</v>
          </cell>
          <cell r="E367" t="str">
            <v>North America</v>
          </cell>
          <cell r="F367" t="str">
            <v>NORTHAM</v>
          </cell>
          <cell r="G367" t="str">
            <v>MACRO</v>
          </cell>
          <cell r="H367" t="str">
            <v>MACCOC</v>
          </cell>
        </row>
        <row r="368">
          <cell r="A368" t="str">
            <v>B0569</v>
          </cell>
          <cell r="B368" t="str">
            <v>B0569-B-BIOFUELS-WE-LDNEG-CASH</v>
          </cell>
          <cell r="C368" t="str">
            <v>Other</v>
          </cell>
          <cell r="D368" t="str">
            <v>LDNEG</v>
          </cell>
          <cell r="E368" t="str">
            <v>Western Europe</v>
          </cell>
          <cell r="F368" t="str">
            <v>EBS</v>
          </cell>
          <cell r="G368" t="str">
            <v>BASIC</v>
          </cell>
          <cell r="H368" t="str">
            <v>BIOFUELS</v>
          </cell>
        </row>
        <row r="369">
          <cell r="A369" t="str">
            <v>B0570</v>
          </cell>
          <cell r="B369" t="str">
            <v>B0570-B-MEAT-AR-SACEIF-CASH</v>
          </cell>
          <cell r="C369" t="str">
            <v>Other</v>
          </cell>
          <cell r="D369" t="str">
            <v>SACEIF</v>
          </cell>
          <cell r="E369" t="str">
            <v>Argentina</v>
          </cell>
          <cell r="F369" t="str">
            <v>ARGENTIN</v>
          </cell>
          <cell r="G369" t="str">
            <v>BASIC</v>
          </cell>
          <cell r="H369" t="str">
            <v>ARGDIV</v>
          </cell>
        </row>
        <row r="370">
          <cell r="A370" t="str">
            <v>B0571</v>
          </cell>
          <cell r="B370" t="str">
            <v>B0571-B-ALLFIN-AR-SACEIF-HEDGE</v>
          </cell>
          <cell r="C370" t="str">
            <v>Finance</v>
          </cell>
          <cell r="D370" t="str">
            <v>SACEIF</v>
          </cell>
          <cell r="E370" t="str">
            <v>Argentina</v>
          </cell>
          <cell r="F370" t="str">
            <v>ARGENTIN</v>
          </cell>
          <cell r="G370" t="str">
            <v>BASIC</v>
          </cell>
          <cell r="H370" t="str">
            <v>ARGFIN</v>
          </cell>
        </row>
        <row r="371">
          <cell r="A371" t="str">
            <v>B0572</v>
          </cell>
          <cell r="B371" t="str">
            <v>B0572-B-SEED-AR-SACEIF-CASH</v>
          </cell>
          <cell r="C371" t="str">
            <v>Oilseeds</v>
          </cell>
          <cell r="D371" t="str">
            <v>SACEIF</v>
          </cell>
          <cell r="E371" t="str">
            <v>Argentina</v>
          </cell>
          <cell r="F371" t="str">
            <v>ARGENTIN</v>
          </cell>
          <cell r="G371" t="str">
            <v>BASIC</v>
          </cell>
          <cell r="H371" t="str">
            <v>ARGOIL</v>
          </cell>
        </row>
        <row r="372">
          <cell r="A372" t="str">
            <v>B0573</v>
          </cell>
          <cell r="B372" t="str">
            <v>B0573-B-SEED-AR-URUGRAIN-CASH</v>
          </cell>
          <cell r="C372" t="str">
            <v>Oilseeds</v>
          </cell>
          <cell r="D372" t="str">
            <v>URUGRAIN</v>
          </cell>
          <cell r="E372" t="str">
            <v>Argentina</v>
          </cell>
          <cell r="F372" t="str">
            <v>ARGENTIN</v>
          </cell>
          <cell r="G372" t="str">
            <v>BASIC</v>
          </cell>
          <cell r="H372" t="str">
            <v>ARGOIL</v>
          </cell>
        </row>
        <row r="373">
          <cell r="A373" t="str">
            <v>B0574</v>
          </cell>
          <cell r="B373" t="str">
            <v>B0574-B-SEED-AR-NETHBV-CASH</v>
          </cell>
          <cell r="C373" t="str">
            <v>Oilseeds</v>
          </cell>
          <cell r="D373" t="str">
            <v>NETHBV</v>
          </cell>
          <cell r="E373" t="str">
            <v>Argentina</v>
          </cell>
          <cell r="F373" t="str">
            <v>ARGENTIN</v>
          </cell>
          <cell r="G373" t="str">
            <v>BASIC</v>
          </cell>
          <cell r="H373" t="str">
            <v>ARGOIL</v>
          </cell>
        </row>
        <row r="374">
          <cell r="A374" t="str">
            <v>B0575</v>
          </cell>
          <cell r="B374" t="str">
            <v>B0575-B-ALLFIN-AR-SACEIF-HEDGE</v>
          </cell>
          <cell r="C374" t="str">
            <v>Finance</v>
          </cell>
          <cell r="D374" t="str">
            <v>SACEIF</v>
          </cell>
          <cell r="E374" t="str">
            <v>Argentina</v>
          </cell>
          <cell r="F374" t="str">
            <v>ARGENTIN</v>
          </cell>
          <cell r="G374" t="str">
            <v>BASIC</v>
          </cell>
          <cell r="H374" t="str">
            <v>ARGFIN</v>
          </cell>
        </row>
        <row r="375">
          <cell r="A375" t="str">
            <v>C0001</v>
          </cell>
          <cell r="B375" t="str">
            <v>C0001-COTTONGP-CGP-WFOE</v>
          </cell>
          <cell r="C375" t="str">
            <v>Allenberg</v>
          </cell>
          <cell r="D375" t="str">
            <v>WFOE</v>
          </cell>
          <cell r="E375" t="str">
            <v>Cotton Group</v>
          </cell>
          <cell r="F375" t="str">
            <v>COTTONGP</v>
          </cell>
        </row>
        <row r="376">
          <cell r="A376" t="str">
            <v>C0002</v>
          </cell>
          <cell r="B376" t="str">
            <v>C0002-COTTONGP-CGP-LDTLTD</v>
          </cell>
          <cell r="C376" t="str">
            <v>Allenberg</v>
          </cell>
          <cell r="D376" t="str">
            <v>LDTLTD</v>
          </cell>
          <cell r="E376" t="str">
            <v>Cotton Group</v>
          </cell>
          <cell r="F376" t="str">
            <v>COTTONGP</v>
          </cell>
        </row>
        <row r="377">
          <cell r="A377" t="str">
            <v>C0003</v>
          </cell>
          <cell r="B377" t="str">
            <v>C0003-COTTONGP-CGP-COINBRA</v>
          </cell>
          <cell r="C377" t="str">
            <v>Allenberg</v>
          </cell>
          <cell r="D377" t="str">
            <v>COINBRA</v>
          </cell>
          <cell r="E377" t="str">
            <v>Cotton Group</v>
          </cell>
          <cell r="F377" t="str">
            <v>COTTONGP</v>
          </cell>
        </row>
        <row r="378">
          <cell r="A378" t="str">
            <v>C0004</v>
          </cell>
          <cell r="B378" t="str">
            <v>C0004-COTTONGP-CGP-SACEIF</v>
          </cell>
          <cell r="C378" t="str">
            <v>Allenberg</v>
          </cell>
          <cell r="D378" t="str">
            <v>SACEIF</v>
          </cell>
          <cell r="E378" t="str">
            <v>Cotton Group</v>
          </cell>
          <cell r="F378" t="str">
            <v>COTTONGP</v>
          </cell>
        </row>
        <row r="379">
          <cell r="A379" t="str">
            <v>C0005</v>
          </cell>
          <cell r="B379" t="str">
            <v>C0005-COTTONGP-CGP-LDPARAG</v>
          </cell>
          <cell r="C379" t="str">
            <v>Cotton</v>
          </cell>
          <cell r="D379" t="str">
            <v>LDPARAG</v>
          </cell>
          <cell r="E379" t="str">
            <v>Cotton Group</v>
          </cell>
          <cell r="F379" t="str">
            <v>COTTONGP</v>
          </cell>
        </row>
        <row r="380">
          <cell r="A380" t="str">
            <v>X0001</v>
          </cell>
          <cell r="B380" t="str">
            <v>X0001-B-SOYAMEAL-WE-LDNEG-CASH</v>
          </cell>
          <cell r="C380" t="str">
            <v>Oilseeds</v>
          </cell>
          <cell r="D380" t="str">
            <v>LDNEG</v>
          </cell>
          <cell r="E380" t="str">
            <v>Western Europe</v>
          </cell>
          <cell r="F380" t="str">
            <v>EBS</v>
          </cell>
          <cell r="G380" t="str">
            <v>BASIC</v>
          </cell>
          <cell r="H380" t="str">
            <v>GLOOIL</v>
          </cell>
        </row>
        <row r="381">
          <cell r="A381" t="str">
            <v>X0002</v>
          </cell>
          <cell r="B381" t="str">
            <v>X0002-B-FDWHEAT-WE-LDNEG-CASH</v>
          </cell>
          <cell r="C381" t="str">
            <v>Grain</v>
          </cell>
          <cell r="D381" t="str">
            <v>LDNEG</v>
          </cell>
          <cell r="E381" t="str">
            <v>Western Europe</v>
          </cell>
          <cell r="F381" t="str">
            <v>EBS</v>
          </cell>
          <cell r="G381" t="str">
            <v>BASIC</v>
          </cell>
          <cell r="H381" t="str">
            <v>EBSGRAIN</v>
          </cell>
        </row>
        <row r="382">
          <cell r="A382" t="str">
            <v>X0003</v>
          </cell>
          <cell r="B382" t="str">
            <v>X0003-B-WHEAT-WE-LDNEG-CASH</v>
          </cell>
          <cell r="C382" t="str">
            <v>Grain</v>
          </cell>
          <cell r="D382" t="str">
            <v>LDNEG</v>
          </cell>
          <cell r="E382" t="str">
            <v>Western Europe</v>
          </cell>
          <cell r="F382" t="str">
            <v>EBS</v>
          </cell>
          <cell r="G382" t="str">
            <v>BASIC</v>
          </cell>
          <cell r="H382" t="str">
            <v>EBSGRAIN</v>
          </cell>
        </row>
        <row r="383">
          <cell r="A383" t="str">
            <v>X0004</v>
          </cell>
          <cell r="B383" t="str">
            <v>X0004-B-MINIMACR-WE-LDNEG-HEDGE</v>
          </cell>
          <cell r="C383" t="str">
            <v>Other</v>
          </cell>
          <cell r="D383" t="str">
            <v>LDNEG</v>
          </cell>
          <cell r="E383" t="str">
            <v>Western Europe</v>
          </cell>
          <cell r="F383" t="str">
            <v>EBS</v>
          </cell>
          <cell r="G383" t="str">
            <v>BASIC</v>
          </cell>
          <cell r="H383" t="str">
            <v>GLOOIL</v>
          </cell>
        </row>
      </sheetData>
      <sheetData sheetId="6" refreshError="1"/>
      <sheetData sheetId="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VDEB"/>
      <sheetName val="MOVCRE"/>
      <sheetName val="Prevision"/>
    </sheetNames>
    <sheetDataSet>
      <sheetData sheetId="0">
        <row r="1">
          <cell r="A1" t="str">
            <v>CODIGO</v>
          </cell>
        </row>
      </sheetData>
      <sheetData sheetId="1" refreshError="1">
        <row r="1">
          <cell r="A1" t="str">
            <v>CODIGO</v>
          </cell>
          <cell r="C1" t="str">
            <v>LETRA</v>
          </cell>
          <cell r="D1" t="str">
            <v>NUMCOM</v>
          </cell>
          <cell r="E1" t="str">
            <v>FECHA</v>
          </cell>
          <cell r="F1" t="str">
            <v>IMPTOT</v>
          </cell>
          <cell r="G1" t="str">
            <v>IMPNET</v>
          </cell>
          <cell r="H1" t="str">
            <v>IMPIVA</v>
          </cell>
          <cell r="I1" t="str">
            <v>ALICUOTA</v>
          </cell>
          <cell r="J1" t="str">
            <v>BUSO</v>
          </cell>
          <cell r="K1" t="str">
            <v>IVARET</v>
          </cell>
          <cell r="L1" t="str">
            <v>POSI</v>
          </cell>
        </row>
        <row r="2">
          <cell r="A2" t="str">
            <v>4131</v>
          </cell>
          <cell r="B2" t="e">
            <v>#N/A</v>
          </cell>
          <cell r="C2" t="str">
            <v>A</v>
          </cell>
          <cell r="D2" t="str">
            <v>000100000005</v>
          </cell>
          <cell r="E2">
            <v>36314</v>
          </cell>
          <cell r="F2">
            <v>108</v>
          </cell>
          <cell r="G2">
            <v>89.26</v>
          </cell>
          <cell r="H2">
            <v>18.739999999999998</v>
          </cell>
          <cell r="I2">
            <v>0.21</v>
          </cell>
          <cell r="J2">
            <v>0</v>
          </cell>
          <cell r="K2">
            <v>0</v>
          </cell>
          <cell r="L2" t="str">
            <v>0799</v>
          </cell>
        </row>
        <row r="3">
          <cell r="A3" t="str">
            <v>113</v>
          </cell>
          <cell r="B3" t="str">
            <v>FEDERAL EXPRESS CORP.</v>
          </cell>
          <cell r="C3" t="str">
            <v>C</v>
          </cell>
          <cell r="D3" t="str">
            <v>000500003365</v>
          </cell>
          <cell r="E3">
            <v>36315</v>
          </cell>
          <cell r="F3">
            <v>64</v>
          </cell>
          <cell r="G3">
            <v>0</v>
          </cell>
          <cell r="H3">
            <v>0</v>
          </cell>
          <cell r="I3">
            <v>0.21</v>
          </cell>
          <cell r="J3">
            <v>0</v>
          </cell>
          <cell r="K3">
            <v>0</v>
          </cell>
          <cell r="L3" t="str">
            <v>0799</v>
          </cell>
        </row>
        <row r="4">
          <cell r="A4" t="str">
            <v>187</v>
          </cell>
          <cell r="B4" t="str">
            <v>VICENTE FORLANO (DIARIOS)</v>
          </cell>
          <cell r="C4" t="str">
            <v>C</v>
          </cell>
          <cell r="D4" t="str">
            <v>000000007815</v>
          </cell>
          <cell r="E4">
            <v>36311</v>
          </cell>
          <cell r="F4">
            <v>29.1</v>
          </cell>
          <cell r="G4">
            <v>0</v>
          </cell>
          <cell r="H4">
            <v>0</v>
          </cell>
          <cell r="I4">
            <v>0.21</v>
          </cell>
          <cell r="J4">
            <v>0</v>
          </cell>
          <cell r="K4">
            <v>0</v>
          </cell>
          <cell r="L4" t="str">
            <v>0799</v>
          </cell>
        </row>
        <row r="5">
          <cell r="A5" t="str">
            <v>8915</v>
          </cell>
          <cell r="B5" t="e">
            <v>#N/A</v>
          </cell>
          <cell r="C5" t="str">
            <v>A</v>
          </cell>
          <cell r="D5" t="str">
            <v>000100000390</v>
          </cell>
          <cell r="E5">
            <v>36321</v>
          </cell>
          <cell r="F5">
            <v>254.1</v>
          </cell>
          <cell r="G5">
            <v>210</v>
          </cell>
          <cell r="H5">
            <v>44.1</v>
          </cell>
          <cell r="I5">
            <v>0.21</v>
          </cell>
          <cell r="J5">
            <v>0</v>
          </cell>
          <cell r="K5">
            <v>0</v>
          </cell>
          <cell r="L5" t="str">
            <v>0799</v>
          </cell>
        </row>
        <row r="6">
          <cell r="A6" t="str">
            <v>800</v>
          </cell>
          <cell r="B6" t="str">
            <v>CAMARA ARG. CORRED. DE TIT VAL</v>
          </cell>
          <cell r="C6" t="str">
            <v>C</v>
          </cell>
          <cell r="D6" t="str">
            <v>000000000062</v>
          </cell>
          <cell r="E6">
            <v>36321</v>
          </cell>
          <cell r="F6">
            <v>100</v>
          </cell>
          <cell r="G6">
            <v>0</v>
          </cell>
          <cell r="H6">
            <v>0</v>
          </cell>
          <cell r="I6">
            <v>0.21</v>
          </cell>
          <cell r="J6">
            <v>0</v>
          </cell>
          <cell r="K6">
            <v>0</v>
          </cell>
          <cell r="L6" t="str">
            <v>0799</v>
          </cell>
        </row>
        <row r="7">
          <cell r="A7" t="str">
            <v>777</v>
          </cell>
          <cell r="B7" t="str">
            <v>GWU SRL</v>
          </cell>
          <cell r="C7" t="str">
            <v>A</v>
          </cell>
          <cell r="D7" t="str">
            <v>000100000314</v>
          </cell>
          <cell r="E7">
            <v>36326</v>
          </cell>
          <cell r="F7">
            <v>74.55</v>
          </cell>
          <cell r="G7">
            <v>61.61</v>
          </cell>
          <cell r="H7">
            <v>12.94</v>
          </cell>
          <cell r="I7">
            <v>0.21</v>
          </cell>
          <cell r="J7">
            <v>0</v>
          </cell>
          <cell r="K7">
            <v>0</v>
          </cell>
          <cell r="L7" t="str">
            <v>0699</v>
          </cell>
        </row>
        <row r="8">
          <cell r="A8" t="str">
            <v>201</v>
          </cell>
          <cell r="B8" t="str">
            <v>OFISHOP</v>
          </cell>
          <cell r="C8" t="str">
            <v>A</v>
          </cell>
          <cell r="D8" t="str">
            <v>000500033202</v>
          </cell>
          <cell r="E8">
            <v>36339</v>
          </cell>
          <cell r="F8">
            <v>2.2599999999999998</v>
          </cell>
          <cell r="G8">
            <v>1.87</v>
          </cell>
          <cell r="H8">
            <v>0.39</v>
          </cell>
          <cell r="I8">
            <v>0.21</v>
          </cell>
          <cell r="J8">
            <v>0</v>
          </cell>
          <cell r="K8">
            <v>0</v>
          </cell>
          <cell r="L8" t="str">
            <v>0799</v>
          </cell>
        </row>
        <row r="9">
          <cell r="A9" t="str">
            <v>105</v>
          </cell>
          <cell r="B9" t="str">
            <v>ROBERTO FERNANDEZ</v>
          </cell>
          <cell r="C9" t="str">
            <v>A</v>
          </cell>
          <cell r="D9" t="str">
            <v>000100000102</v>
          </cell>
          <cell r="E9">
            <v>36346</v>
          </cell>
          <cell r="F9">
            <v>968</v>
          </cell>
          <cell r="G9">
            <v>800</v>
          </cell>
          <cell r="H9">
            <v>168</v>
          </cell>
          <cell r="I9">
            <v>0.21</v>
          </cell>
          <cell r="J9">
            <v>0</v>
          </cell>
          <cell r="K9">
            <v>0</v>
          </cell>
          <cell r="L9" t="str">
            <v>0799</v>
          </cell>
        </row>
        <row r="10">
          <cell r="A10" t="str">
            <v>131</v>
          </cell>
          <cell r="B10" t="str">
            <v>REUTERS LTD</v>
          </cell>
          <cell r="C10" t="str">
            <v>A</v>
          </cell>
          <cell r="D10" t="str">
            <v>000100000565</v>
          </cell>
          <cell r="E10">
            <v>36281</v>
          </cell>
          <cell r="F10">
            <v>9706.4</v>
          </cell>
          <cell r="G10">
            <v>8021.82</v>
          </cell>
          <cell r="H10">
            <v>1684.58</v>
          </cell>
          <cell r="I10">
            <v>0.21</v>
          </cell>
          <cell r="J10">
            <v>0</v>
          </cell>
          <cell r="K10">
            <v>0</v>
          </cell>
          <cell r="L10" t="str">
            <v>0799</v>
          </cell>
        </row>
        <row r="11">
          <cell r="A11" t="str">
            <v>131</v>
          </cell>
          <cell r="B11" t="str">
            <v>REUTERS LTD</v>
          </cell>
          <cell r="C11" t="str">
            <v>A</v>
          </cell>
          <cell r="D11" t="str">
            <v>000100000865</v>
          </cell>
          <cell r="E11">
            <v>36312</v>
          </cell>
          <cell r="F11">
            <v>2126.96</v>
          </cell>
          <cell r="G11">
            <v>1757.82</v>
          </cell>
          <cell r="H11">
            <v>369.14</v>
          </cell>
          <cell r="I11">
            <v>0.21</v>
          </cell>
          <cell r="J11">
            <v>0</v>
          </cell>
          <cell r="K11">
            <v>0</v>
          </cell>
          <cell r="L11" t="str">
            <v>0799</v>
          </cell>
        </row>
        <row r="12">
          <cell r="A12" t="str">
            <v>101</v>
          </cell>
          <cell r="B12" t="str">
            <v>BREA SOLANS &amp; ASOCIADOS S.C.</v>
          </cell>
          <cell r="C12" t="str">
            <v>A</v>
          </cell>
          <cell r="D12" t="str">
            <v>000100001149</v>
          </cell>
          <cell r="E12">
            <v>36349</v>
          </cell>
          <cell r="F12">
            <v>2255.98</v>
          </cell>
          <cell r="G12">
            <v>1838</v>
          </cell>
          <cell r="H12">
            <v>385.98</v>
          </cell>
          <cell r="I12">
            <v>0.21</v>
          </cell>
          <cell r="J12">
            <v>0</v>
          </cell>
          <cell r="K12">
            <v>0</v>
          </cell>
          <cell r="L12" t="str">
            <v>0799</v>
          </cell>
        </row>
        <row r="13">
          <cell r="A13" t="str">
            <v>113</v>
          </cell>
          <cell r="B13" t="str">
            <v>FEDERAL EXPRESS CORP.</v>
          </cell>
          <cell r="C13" t="str">
            <v>A</v>
          </cell>
          <cell r="D13" t="str">
            <v>000500034346</v>
          </cell>
          <cell r="E13">
            <v>36349</v>
          </cell>
          <cell r="F13">
            <v>28</v>
          </cell>
          <cell r="G13">
            <v>0</v>
          </cell>
          <cell r="H13">
            <v>0</v>
          </cell>
          <cell r="I13">
            <v>0.21</v>
          </cell>
          <cell r="J13">
            <v>0</v>
          </cell>
          <cell r="K13">
            <v>0</v>
          </cell>
          <cell r="L13" t="str">
            <v>0799</v>
          </cell>
        </row>
        <row r="14">
          <cell r="A14" t="str">
            <v>201</v>
          </cell>
          <cell r="B14" t="str">
            <v>OFISHOP</v>
          </cell>
          <cell r="C14" t="str">
            <v>A</v>
          </cell>
          <cell r="D14" t="str">
            <v>000500033446</v>
          </cell>
          <cell r="E14">
            <v>36342</v>
          </cell>
          <cell r="F14">
            <v>49.6</v>
          </cell>
          <cell r="G14">
            <v>40.99</v>
          </cell>
          <cell r="H14">
            <v>8.61</v>
          </cell>
          <cell r="I14">
            <v>0.21</v>
          </cell>
          <cell r="J14">
            <v>0</v>
          </cell>
          <cell r="K14">
            <v>0</v>
          </cell>
          <cell r="L14" t="str">
            <v>0799</v>
          </cell>
        </row>
        <row r="15">
          <cell r="A15" t="str">
            <v>123</v>
          </cell>
          <cell r="B15" t="str">
            <v>ELECTRO STAR (GUSTAVO RAMOS)</v>
          </cell>
          <cell r="C15" t="str">
            <v>A</v>
          </cell>
          <cell r="D15" t="str">
            <v>000100007623</v>
          </cell>
          <cell r="E15">
            <v>36336</v>
          </cell>
          <cell r="F15">
            <v>6.53</v>
          </cell>
          <cell r="G15">
            <v>5.4</v>
          </cell>
          <cell r="H15">
            <v>1.1299999999999999</v>
          </cell>
          <cell r="I15">
            <v>0.21</v>
          </cell>
          <cell r="J15">
            <v>0</v>
          </cell>
          <cell r="K15">
            <v>0</v>
          </cell>
          <cell r="L15" t="str">
            <v>0799</v>
          </cell>
        </row>
        <row r="16">
          <cell r="A16" t="str">
            <v>3003</v>
          </cell>
          <cell r="B16" t="e">
            <v>#N/A</v>
          </cell>
          <cell r="C16" t="str">
            <v>C</v>
          </cell>
          <cell r="D16" t="str">
            <v>000200000826</v>
          </cell>
          <cell r="E16">
            <v>36348</v>
          </cell>
          <cell r="F16">
            <v>20</v>
          </cell>
          <cell r="G16">
            <v>0</v>
          </cell>
          <cell r="H16">
            <v>0</v>
          </cell>
          <cell r="I16">
            <v>0.21</v>
          </cell>
          <cell r="J16">
            <v>0</v>
          </cell>
          <cell r="K16">
            <v>0</v>
          </cell>
          <cell r="L16" t="str">
            <v>0799</v>
          </cell>
        </row>
        <row r="17">
          <cell r="A17" t="str">
            <v>6528</v>
          </cell>
          <cell r="B17" t="e">
            <v>#N/A</v>
          </cell>
          <cell r="C17" t="str">
            <v>A</v>
          </cell>
          <cell r="D17" t="str">
            <v>001100000071</v>
          </cell>
          <cell r="E17">
            <v>36326</v>
          </cell>
          <cell r="F17">
            <v>19.5</v>
          </cell>
          <cell r="G17">
            <v>16.12</v>
          </cell>
          <cell r="H17">
            <v>3.38</v>
          </cell>
          <cell r="I17">
            <v>0.21</v>
          </cell>
          <cell r="J17">
            <v>0</v>
          </cell>
          <cell r="K17">
            <v>0</v>
          </cell>
          <cell r="L17" t="str">
            <v>0799</v>
          </cell>
        </row>
        <row r="18">
          <cell r="A18" t="str">
            <v>117</v>
          </cell>
          <cell r="B18" t="str">
            <v>SPARKLING S.A.</v>
          </cell>
          <cell r="C18" t="str">
            <v>A</v>
          </cell>
          <cell r="D18" t="str">
            <v>000100527580</v>
          </cell>
          <cell r="E18">
            <v>36341</v>
          </cell>
          <cell r="F18">
            <v>70.790000000000006</v>
          </cell>
          <cell r="G18">
            <v>58.5</v>
          </cell>
          <cell r="H18">
            <v>12.29</v>
          </cell>
          <cell r="I18">
            <v>0.21</v>
          </cell>
          <cell r="J18">
            <v>0</v>
          </cell>
          <cell r="K18">
            <v>0</v>
          </cell>
          <cell r="L18" t="str">
            <v>0799</v>
          </cell>
        </row>
        <row r="19">
          <cell r="A19" t="str">
            <v>117</v>
          </cell>
          <cell r="B19" t="str">
            <v>SPARKLING S.A.</v>
          </cell>
          <cell r="C19" t="str">
            <v>A</v>
          </cell>
          <cell r="D19" t="str">
            <v>000100518815</v>
          </cell>
          <cell r="E19">
            <v>36311</v>
          </cell>
          <cell r="F19">
            <v>104.42</v>
          </cell>
          <cell r="G19">
            <v>86.3</v>
          </cell>
          <cell r="H19">
            <v>18.12</v>
          </cell>
          <cell r="I19">
            <v>0.21</v>
          </cell>
          <cell r="J19">
            <v>0</v>
          </cell>
          <cell r="K19">
            <v>0</v>
          </cell>
          <cell r="L19" t="str">
            <v>0799</v>
          </cell>
        </row>
        <row r="20">
          <cell r="A20" t="str">
            <v>201</v>
          </cell>
          <cell r="B20" t="str">
            <v>OFISHOP</v>
          </cell>
          <cell r="C20" t="str">
            <v>A</v>
          </cell>
          <cell r="D20" t="str">
            <v>000500033708</v>
          </cell>
          <cell r="E20">
            <v>36349</v>
          </cell>
          <cell r="F20">
            <v>4.2</v>
          </cell>
          <cell r="G20">
            <v>3.47</v>
          </cell>
          <cell r="H20">
            <v>0.73</v>
          </cell>
          <cell r="I20">
            <v>0.21</v>
          </cell>
          <cell r="J20">
            <v>0</v>
          </cell>
          <cell r="K20">
            <v>0</v>
          </cell>
          <cell r="L20" t="str">
            <v>0799</v>
          </cell>
        </row>
        <row r="21">
          <cell r="A21" t="str">
            <v>184</v>
          </cell>
          <cell r="B21" t="str">
            <v>LOS INMORTALES</v>
          </cell>
          <cell r="C21" t="str">
            <v>A</v>
          </cell>
          <cell r="D21" t="str">
            <v>000100000516</v>
          </cell>
          <cell r="E21">
            <v>36349</v>
          </cell>
          <cell r="F21">
            <v>110</v>
          </cell>
          <cell r="G21">
            <v>0</v>
          </cell>
          <cell r="H21">
            <v>0</v>
          </cell>
          <cell r="I21">
            <v>0.21</v>
          </cell>
          <cell r="J21">
            <v>0</v>
          </cell>
          <cell r="K21">
            <v>0</v>
          </cell>
          <cell r="L21" t="str">
            <v>0799</v>
          </cell>
        </row>
        <row r="22">
          <cell r="A22" t="str">
            <v>160</v>
          </cell>
          <cell r="B22" t="str">
            <v>RUBRICOM S.A.</v>
          </cell>
          <cell r="C22" t="str">
            <v>A</v>
          </cell>
          <cell r="D22" t="str">
            <v>000100004251</v>
          </cell>
          <cell r="E22">
            <v>36322</v>
          </cell>
          <cell r="F22">
            <v>15.73</v>
          </cell>
          <cell r="G22">
            <v>13</v>
          </cell>
          <cell r="H22">
            <v>2.73</v>
          </cell>
          <cell r="I22">
            <v>0.21</v>
          </cell>
          <cell r="J22">
            <v>0</v>
          </cell>
          <cell r="K22">
            <v>0</v>
          </cell>
          <cell r="L22" t="str">
            <v>0799</v>
          </cell>
        </row>
        <row r="23">
          <cell r="A23" t="str">
            <v>800</v>
          </cell>
          <cell r="B23" t="str">
            <v>CAMARA ARG. CORRED. DE TIT VAL</v>
          </cell>
          <cell r="C23" t="str">
            <v>C</v>
          </cell>
          <cell r="D23" t="str">
            <v>000000000066</v>
          </cell>
          <cell r="E23">
            <v>36357</v>
          </cell>
          <cell r="F23">
            <v>100</v>
          </cell>
          <cell r="G23">
            <v>0</v>
          </cell>
          <cell r="H23">
            <v>0</v>
          </cell>
          <cell r="I23">
            <v>0.21</v>
          </cell>
          <cell r="J23">
            <v>0</v>
          </cell>
          <cell r="K23">
            <v>0</v>
          </cell>
          <cell r="L23" t="str">
            <v>0799</v>
          </cell>
        </row>
        <row r="24">
          <cell r="A24" t="str">
            <v>187</v>
          </cell>
          <cell r="B24" t="str">
            <v>VICENTE FORLANO (DIARIOS)</v>
          </cell>
          <cell r="C24" t="str">
            <v>C</v>
          </cell>
          <cell r="D24" t="str">
            <v>000000007874</v>
          </cell>
          <cell r="E24">
            <v>36341</v>
          </cell>
          <cell r="F24">
            <v>31.4</v>
          </cell>
          <cell r="G24">
            <v>0</v>
          </cell>
          <cell r="H24">
            <v>0</v>
          </cell>
          <cell r="I24">
            <v>0.21</v>
          </cell>
          <cell r="J24">
            <v>0</v>
          </cell>
          <cell r="K24">
            <v>0</v>
          </cell>
          <cell r="L24" t="str">
            <v>0799</v>
          </cell>
        </row>
        <row r="25">
          <cell r="F25">
            <v>16249.52</v>
          </cell>
          <cell r="G25">
            <v>13004.159999999998</v>
          </cell>
          <cell r="H25">
            <v>2730.86</v>
          </cell>
          <cell r="J25">
            <v>0</v>
          </cell>
          <cell r="K25">
            <v>0</v>
          </cell>
        </row>
        <row r="27">
          <cell r="A27" t="str">
            <v>118</v>
          </cell>
          <cell r="B27" t="str">
            <v>EDESUR S.A.</v>
          </cell>
          <cell r="C27" t="str">
            <v>A</v>
          </cell>
          <cell r="D27" t="str">
            <v>990302106118</v>
          </cell>
          <cell r="E27">
            <v>36346</v>
          </cell>
          <cell r="F27">
            <v>190.31</v>
          </cell>
          <cell r="G27">
            <v>142.04</v>
          </cell>
          <cell r="H27">
            <v>38.35</v>
          </cell>
          <cell r="I27">
            <v>0.27</v>
          </cell>
          <cell r="J27">
            <v>0</v>
          </cell>
          <cell r="K27">
            <v>0</v>
          </cell>
          <cell r="L27" t="str">
            <v>0799</v>
          </cell>
        </row>
        <row r="28">
          <cell r="A28" t="str">
            <v>110</v>
          </cell>
          <cell r="B28" t="str">
            <v>TELEFONICA DE ARGENTINA S.A.</v>
          </cell>
          <cell r="C28" t="str">
            <v>A</v>
          </cell>
          <cell r="D28" t="str">
            <v>300905831999</v>
          </cell>
          <cell r="E28">
            <v>36326</v>
          </cell>
          <cell r="F28">
            <v>8.59</v>
          </cell>
          <cell r="G28">
            <v>6.76</v>
          </cell>
          <cell r="H28">
            <v>1.83</v>
          </cell>
          <cell r="I28">
            <v>0.27</v>
          </cell>
          <cell r="J28">
            <v>0</v>
          </cell>
          <cell r="K28">
            <v>0</v>
          </cell>
          <cell r="L28" t="str">
            <v>0799</v>
          </cell>
        </row>
        <row r="29">
          <cell r="A29" t="str">
            <v>110</v>
          </cell>
          <cell r="B29" t="str">
            <v>TELEFONICA DE ARGENTINA S.A.</v>
          </cell>
          <cell r="C29" t="str">
            <v>A</v>
          </cell>
          <cell r="D29" t="str">
            <v>300905831999</v>
          </cell>
          <cell r="E29">
            <v>36326</v>
          </cell>
          <cell r="F29">
            <v>8.59</v>
          </cell>
          <cell r="G29">
            <v>6.76</v>
          </cell>
          <cell r="H29">
            <v>1.83</v>
          </cell>
          <cell r="I29">
            <v>0.27</v>
          </cell>
          <cell r="J29">
            <v>0</v>
          </cell>
          <cell r="K29">
            <v>0</v>
          </cell>
          <cell r="L29" t="str">
            <v>0799</v>
          </cell>
        </row>
        <row r="30">
          <cell r="A30" t="str">
            <v>172</v>
          </cell>
          <cell r="B30" t="str">
            <v>CAMARO CARRO'S</v>
          </cell>
          <cell r="C30" t="str">
            <v>C</v>
          </cell>
          <cell r="D30" t="str">
            <v>000000010907</v>
          </cell>
          <cell r="E30">
            <v>36314</v>
          </cell>
          <cell r="F30">
            <v>77.8</v>
          </cell>
          <cell r="G30">
            <v>0</v>
          </cell>
          <cell r="H30">
            <v>0</v>
          </cell>
          <cell r="I30">
            <v>0.27</v>
          </cell>
          <cell r="J30">
            <v>0</v>
          </cell>
          <cell r="K30">
            <v>0</v>
          </cell>
          <cell r="L30" t="str">
            <v>0799</v>
          </cell>
        </row>
        <row r="31">
          <cell r="A31" t="str">
            <v>110</v>
          </cell>
          <cell r="B31" t="str">
            <v>TELEFONICA DE ARGENTINA S.A.</v>
          </cell>
          <cell r="C31" t="str">
            <v>A</v>
          </cell>
          <cell r="D31" t="str">
            <v>641990250081</v>
          </cell>
          <cell r="E31">
            <v>36353</v>
          </cell>
          <cell r="F31">
            <v>8977.42</v>
          </cell>
          <cell r="G31">
            <v>6801.08</v>
          </cell>
          <cell r="H31">
            <v>1836.29</v>
          </cell>
          <cell r="I31">
            <v>0.27</v>
          </cell>
          <cell r="J31">
            <v>0</v>
          </cell>
          <cell r="K31">
            <v>340.05</v>
          </cell>
          <cell r="L31" t="str">
            <v>0799</v>
          </cell>
        </row>
        <row r="32">
          <cell r="A32" t="str">
            <v>803</v>
          </cell>
          <cell r="B32" t="str">
            <v>CMR</v>
          </cell>
          <cell r="C32" t="str">
            <v>A</v>
          </cell>
          <cell r="D32" t="str">
            <v>000106852814</v>
          </cell>
          <cell r="E32">
            <v>36332</v>
          </cell>
          <cell r="F32">
            <v>148.84</v>
          </cell>
          <cell r="G32">
            <v>117.2</v>
          </cell>
          <cell r="H32">
            <v>31.64</v>
          </cell>
          <cell r="I32">
            <v>0.27</v>
          </cell>
          <cell r="J32">
            <v>0</v>
          </cell>
          <cell r="K32">
            <v>0</v>
          </cell>
          <cell r="L32" t="str">
            <v>0799</v>
          </cell>
        </row>
        <row r="33">
          <cell r="A33" t="str">
            <v>208</v>
          </cell>
          <cell r="B33" t="str">
            <v>IMPSAT</v>
          </cell>
          <cell r="C33" t="str">
            <v>A</v>
          </cell>
          <cell r="D33" t="str">
            <v>005000004290</v>
          </cell>
          <cell r="E33">
            <v>36178</v>
          </cell>
          <cell r="F33">
            <v>45.01</v>
          </cell>
          <cell r="G33">
            <v>0</v>
          </cell>
          <cell r="H33">
            <v>0</v>
          </cell>
          <cell r="I33">
            <v>0.27</v>
          </cell>
          <cell r="J33">
            <v>0</v>
          </cell>
          <cell r="K33">
            <v>0</v>
          </cell>
          <cell r="L33" t="str">
            <v>0799</v>
          </cell>
        </row>
        <row r="34">
          <cell r="A34" t="str">
            <v>208</v>
          </cell>
          <cell r="B34" t="str">
            <v>IMPSAT</v>
          </cell>
          <cell r="C34" t="str">
            <v>A</v>
          </cell>
          <cell r="D34" t="str">
            <v>005000050991</v>
          </cell>
          <cell r="E34">
            <v>36248</v>
          </cell>
          <cell r="F34">
            <v>45.01</v>
          </cell>
          <cell r="G34">
            <v>0</v>
          </cell>
          <cell r="H34">
            <v>0</v>
          </cell>
          <cell r="I34">
            <v>0.27</v>
          </cell>
          <cell r="J34">
            <v>0</v>
          </cell>
          <cell r="K34">
            <v>0</v>
          </cell>
          <cell r="L34" t="str">
            <v>0799</v>
          </cell>
        </row>
        <row r="35">
          <cell r="A35" t="str">
            <v>805</v>
          </cell>
          <cell r="B35" t="str">
            <v>QUISPE SA</v>
          </cell>
          <cell r="C35" t="str">
            <v>A</v>
          </cell>
          <cell r="D35" t="str">
            <v>000100000156</v>
          </cell>
          <cell r="E35">
            <v>36313</v>
          </cell>
          <cell r="F35">
            <v>1186.3499999999999</v>
          </cell>
          <cell r="G35">
            <v>0</v>
          </cell>
          <cell r="H35">
            <v>0</v>
          </cell>
          <cell r="I35">
            <v>0.27</v>
          </cell>
          <cell r="J35">
            <v>0</v>
          </cell>
          <cell r="K35">
            <v>0</v>
          </cell>
          <cell r="L35" t="str">
            <v>0799</v>
          </cell>
        </row>
        <row r="36">
          <cell r="A36" t="str">
            <v>113</v>
          </cell>
          <cell r="B36" t="str">
            <v>FEDERAL EXPRESS CORP.</v>
          </cell>
          <cell r="C36" t="str">
            <v>C</v>
          </cell>
          <cell r="D36" t="str">
            <v>000500034335</v>
          </cell>
          <cell r="E36">
            <v>36349</v>
          </cell>
          <cell r="F36">
            <v>64</v>
          </cell>
          <cell r="G36">
            <v>0</v>
          </cell>
          <cell r="H36">
            <v>0</v>
          </cell>
          <cell r="I36">
            <v>0.27</v>
          </cell>
          <cell r="J36">
            <v>0</v>
          </cell>
          <cell r="K36">
            <v>0</v>
          </cell>
          <cell r="L36" t="str">
            <v>0799</v>
          </cell>
        </row>
        <row r="37">
          <cell r="A37" t="str">
            <v>110</v>
          </cell>
          <cell r="B37" t="str">
            <v>TELEFONICA DE ARGENTINA S.A.</v>
          </cell>
          <cell r="C37" t="str">
            <v>A</v>
          </cell>
          <cell r="D37" t="str">
            <v>518740824199</v>
          </cell>
          <cell r="E37">
            <v>36360</v>
          </cell>
          <cell r="F37">
            <v>1285.0999999999999</v>
          </cell>
          <cell r="G37">
            <v>1012.03</v>
          </cell>
          <cell r="H37">
            <v>273.25</v>
          </cell>
          <cell r="I37">
            <v>0.27</v>
          </cell>
          <cell r="J37">
            <v>0</v>
          </cell>
          <cell r="K37">
            <v>0</v>
          </cell>
          <cell r="L37" t="str">
            <v>0799</v>
          </cell>
        </row>
        <row r="38">
          <cell r="A38" t="str">
            <v>110</v>
          </cell>
          <cell r="B38" t="str">
            <v>TELEFONICA DE ARGENTINA S.A.</v>
          </cell>
          <cell r="C38" t="str">
            <v>A</v>
          </cell>
          <cell r="D38" t="str">
            <v>518740823199</v>
          </cell>
          <cell r="E38">
            <v>36360</v>
          </cell>
          <cell r="F38">
            <v>4576.1099999999997</v>
          </cell>
          <cell r="G38">
            <v>3613.43</v>
          </cell>
          <cell r="H38">
            <v>972.93</v>
          </cell>
          <cell r="I38">
            <v>0.27</v>
          </cell>
          <cell r="J38">
            <v>0</v>
          </cell>
          <cell r="K38">
            <v>0</v>
          </cell>
          <cell r="L38" t="str">
            <v>0799</v>
          </cell>
        </row>
      </sheetData>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Uso Trim."/>
      <sheetName val="Asset Explanations"/>
    </sheetNames>
    <sheetDataSet>
      <sheetData sheetId="0" refreshError="1">
        <row r="5">
          <cell r="Z5">
            <v>1.0295000000000001</v>
          </cell>
        </row>
        <row r="6">
          <cell r="Z6">
            <v>1.0330999999999999</v>
          </cell>
        </row>
        <row r="8">
          <cell r="Z8">
            <v>1.0044</v>
          </cell>
        </row>
        <row r="9">
          <cell r="Z9">
            <v>1.0014000000000001</v>
          </cell>
        </row>
      </sheetData>
      <sheetData sheetId="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JUSTMENTS ON MTD"/>
      <sheetName val="ADJUSTMENTS ON YTD"/>
      <sheetName val="Interface Hub"/>
      <sheetName val="Summary Platform Results"/>
      <sheetName val="Summary Region Results"/>
      <sheetName val="Platform &amp; Region DLY"/>
      <sheetName val="Platform &amp; Region MTD"/>
      <sheetName val="Platform &amp; Region YTD"/>
      <sheetName val="Notes"/>
      <sheetName val="EVP UPLOAD"/>
      <sheetName val="Est MTD-2"/>
      <sheetName val="Est MTD-1"/>
      <sheetName val="YTD ACTUALS"/>
      <sheetName val="Sheet1"/>
      <sheetName val="DATA"/>
      <sheetName val="UPLOAD"/>
      <sheetName val="Feuil1"/>
      <sheetName val="Risk Summary"/>
      <sheetName val="Financials by profit centre"/>
      <sheetName val="RunSQL"/>
    </sheetNames>
    <sheetDataSet>
      <sheetData sheetId="0" refreshError="1"/>
      <sheetData sheetId="1" refreshError="1"/>
      <sheetData sheetId="2" refreshError="1">
        <row r="5">
          <cell r="U5" t="str">
            <v>JAN</v>
          </cell>
          <cell r="V5" t="str">
            <v>January</v>
          </cell>
        </row>
        <row r="6">
          <cell r="U6" t="str">
            <v>FEB</v>
          </cell>
          <cell r="V6" t="str">
            <v>February</v>
          </cell>
        </row>
        <row r="7">
          <cell r="C7">
            <v>39141</v>
          </cell>
          <cell r="U7" t="str">
            <v>MAR</v>
          </cell>
          <cell r="V7" t="str">
            <v>March</v>
          </cell>
        </row>
        <row r="8">
          <cell r="U8" t="str">
            <v>APR</v>
          </cell>
          <cell r="V8" t="str">
            <v>April</v>
          </cell>
        </row>
        <row r="9">
          <cell r="U9" t="str">
            <v>MAY</v>
          </cell>
          <cell r="V9" t="str">
            <v>May</v>
          </cell>
        </row>
        <row r="10">
          <cell r="U10" t="str">
            <v>JUN</v>
          </cell>
          <cell r="V10" t="str">
            <v>June</v>
          </cell>
        </row>
        <row r="11">
          <cell r="U11" t="str">
            <v>JUL</v>
          </cell>
          <cell r="V11" t="str">
            <v>July</v>
          </cell>
        </row>
        <row r="12">
          <cell r="U12" t="str">
            <v>AUG</v>
          </cell>
          <cell r="V12" t="str">
            <v>August</v>
          </cell>
        </row>
        <row r="13">
          <cell r="U13" t="str">
            <v>SEP</v>
          </cell>
          <cell r="V13" t="str">
            <v>September</v>
          </cell>
        </row>
        <row r="14">
          <cell r="U14" t="str">
            <v>OCT</v>
          </cell>
          <cell r="V14" t="str">
            <v>October</v>
          </cell>
        </row>
        <row r="15">
          <cell r="U15" t="str">
            <v>NOV</v>
          </cell>
          <cell r="V15" t="str">
            <v>November</v>
          </cell>
        </row>
        <row r="16">
          <cell r="U16" t="str">
            <v>DEC</v>
          </cell>
          <cell r="V16" t="str">
            <v>December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BY RISKBOX"/>
      <sheetName val="RESULTS ACTIVITY, REGION"/>
      <sheetName val="DATA"/>
      <sheetName val="SBOX-PLID-RISKBOX_MAP"/>
      <sheetName val="SQL1"/>
      <sheetName val="SQL"/>
      <sheetName val="EMAIL TEXT"/>
    </sheetNames>
    <sheetDataSet>
      <sheetData sheetId="0" refreshError="1"/>
      <sheetData sheetId="1" refreshError="1"/>
      <sheetData sheetId="2" refreshError="1">
        <row r="2">
          <cell r="U2" t="str">
            <v>SUGAR</v>
          </cell>
        </row>
      </sheetData>
      <sheetData sheetId="3" refreshError="1"/>
      <sheetData sheetId="4" refreshError="1"/>
      <sheetData sheetId="5" refreshError="1"/>
      <sheetData sheetId="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refreshError="1"/>
      <sheetData sheetId="1">
        <row r="2">
          <cell r="A2" t="str">
            <v>Temporal</v>
          </cell>
        </row>
        <row r="3">
          <cell r="A3" t="str">
            <v>Permanente</v>
          </cell>
        </row>
      </sheetData>
      <sheetData sheetId="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ueva reseña Jun-05 Def"/>
      <sheetName val="IRSA Jun-05"/>
      <sheetName val="IBSA Jun-05"/>
      <sheetName val="Baldo Jun-05"/>
      <sheetName val="nueva reseña Jun-05"/>
      <sheetName val="nueva reseña"/>
      <sheetName val="RESUMEN "/>
      <sheetName val="IRSA dic-04"/>
      <sheetName val="IBSA dic-04"/>
      <sheetName val="BALDO dic-04"/>
      <sheetName val="Prevision"/>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
      <sheetName val="Sheet1"/>
      <sheetName val="RRHH"/>
      <sheetName val="CAL"/>
      <sheetName val="LOGISTICA"/>
      <sheetName val="mantto"/>
      <sheetName val="INGENIERIA"/>
      <sheetName val="DIR INDUST."/>
      <sheetName val="MKT"/>
      <sheetName val="Admon"/>
      <sheetName val="COMPRAS"/>
      <sheetName val="MANTENIMIENTO"/>
      <sheetName val="0.3 Check list"/>
      <sheetName val="Set RB"/>
      <sheetName val="DIR_INDUST_"/>
      <sheetName val="0_3_Check_list"/>
    </sheetNames>
    <sheetDataSet>
      <sheetData sheetId="0">
        <row r="4">
          <cell r="H4">
            <v>10.3</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sheetData sheetId="15"/>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wC"/>
      <sheetName val="Resumen"/>
      <sheetName val="TORRE RIO"/>
      <sheetName val="TORRE PARQUE"/>
      <sheetName val="GASTOS COMUNES TORRES"/>
      <sheetName val="SHOWROOM"/>
      <sheetName val="Resumen ind"/>
      <sheetName val="GRAFOS INDIRECTOS"/>
      <sheetName val="Resumen grafos"/>
      <sheetName val="GRAFOS"/>
      <sheetName val="ORDENES RUMMA"/>
      <sheetName val="ORDENES RIO"/>
      <sheetName val="ORDENES LIBERTADOR"/>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sonal Superior"/>
      <sheetName val="Honorarios"/>
      <sheetName val="Donaciones"/>
      <sheetName val="#REF"/>
      <sheetName val="Balance_General"/>
    </sheetNames>
    <sheetDataSet>
      <sheetData sheetId="0"/>
      <sheetData sheetId="1"/>
      <sheetData sheetId="2" refreshError="1"/>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de pruebas"/>
      <sheetName val="IR - Cálculo comparativo"/>
      <sheetName val="IR - Cálculos Auxiliares"/>
      <sheetName val="Balab 31.12.09 s-DT (detallado)"/>
      <sheetName val="IR Deloitte"/>
      <sheetName val="Balance 2009 s-DT"/>
      <sheetName val="Cuadro Rev. 2009"/>
      <sheetName val="Cuadro Rev. 2008"/>
      <sheetName val="Balance 2008"/>
      <sheetName val="Resumen s-DT"/>
      <sheetName val="Balce 31.12.09 s-DT"/>
      <sheetName val="Honorarios s-DT"/>
      <sheetName val="Rem. Pers. Superior s-DT"/>
      <sheetName val="Alquileres s-DT"/>
      <sheetName val="Mayores s-DT"/>
      <sheetName val="Balance"/>
      <sheetName val="Dividendos 2008 PPC"/>
      <sheetName val="0.5 Conciliación-IVA CF"/>
    </sheetNames>
    <sheetDataSet>
      <sheetData sheetId="0" refreshError="1"/>
      <sheetData sheetId="1" refreshError="1"/>
      <sheetData sheetId="2">
        <row r="87">
          <cell r="J87">
            <v>6325521954</v>
          </cell>
        </row>
      </sheetData>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erminación de IR"/>
      <sheetName val="CALCULO IR - 1"/>
      <sheetName val="CALCULO IR - 2"/>
      <sheetName val="Detalle de Ingresos"/>
      <sheetName val="Detalle de Egresos"/>
      <sheetName val="BG"/>
      <sheetName val="Tickmarks"/>
    </sheetNames>
    <sheetDataSet>
      <sheetData sheetId="0">
        <row r="20">
          <cell r="D20">
            <v>571485.09999996424</v>
          </cell>
        </row>
      </sheetData>
      <sheetData sheetId="1" refreshError="1"/>
      <sheetData sheetId="2">
        <row r="36">
          <cell r="E36">
            <v>381036521</v>
          </cell>
        </row>
      </sheetData>
      <sheetData sheetId="3" refreshError="1"/>
      <sheetData sheetId="4" refreshError="1"/>
      <sheetData sheetId="5" refreshError="1"/>
      <sheetData sheetId="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jetivos"/>
      <sheetName val="Cálculo IRACIS e IMAGRO "/>
      <sheetName val="Limites RPS"/>
      <sheetName val="Limites Honorarios"/>
      <sheetName val="Determ. Pédidas compensables"/>
      <sheetName val="Determ. Imp. Diferido"/>
      <sheetName val="Balance al 31.12.09"/>
      <sheetName val="Balance al 30.09.2009"/>
      <sheetName val="Determ. Pérdida Compensable"/>
      <sheetName val="Plan de cuentas"/>
      <sheetName val="ACCIONISTAS"/>
      <sheetName val="Costo_adq_animales"/>
      <sheetName val="PPC STOCK CEREALES"/>
      <sheetName val="PPC Balance a Dic 2011"/>
      <sheetName val="PPC Valuacion"/>
      <sheetName val="Tickmarks"/>
      <sheetName val="EE.RR. Consolid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de asistencias año 2000"/>
      <sheetName val="Balance"/>
      <sheetName val="Estado de Resultados"/>
      <sheetName val="#REF"/>
      <sheetName val="Sueldos y Jornales"/>
      <sheetName val="Estado_de_Resultados"/>
      <sheetName val="Control_de_asistencias_año_2000"/>
      <sheetName val="Sueldos_y_Jornales"/>
      <sheetName val="Listas"/>
      <sheetName val="1 Listas de validación"/>
      <sheetName val="Marcos Battisitini"/>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ary Pricing"/>
      <sheetName val="MGW"/>
      <sheetName val="Sheet3"/>
      <sheetName val="Price Summary per Country"/>
      <sheetName val="Sheet2"/>
      <sheetName val="GCS per country"/>
      <sheetName val="MSS per country"/>
      <sheetName val="MSSi per country"/>
      <sheetName val="MGW per Columbia"/>
      <sheetName val="MGW per Ecuador"/>
      <sheetName val="MGW per Argentina"/>
      <sheetName val="MGW per Brazil"/>
      <sheetName val="Unitary Prices Application SW"/>
      <sheetName val="Application SW per country"/>
      <sheetName val="MGW 200K Col"/>
      <sheetName val="MGW 250K Col"/>
      <sheetName val="MGW 250K Col (2)"/>
      <sheetName val="Sheet1"/>
      <sheetName val="MGW 400K Col"/>
      <sheetName val="MGW 600K Col"/>
      <sheetName val="MGW 200K Ecu"/>
      <sheetName val="MGW 360k Ecu"/>
      <sheetName val="MGW 400K Ecu"/>
      <sheetName val="MGW 540K Ecu"/>
      <sheetName val="MGW 600k Ecu"/>
      <sheetName val="MGW 180k CTI"/>
      <sheetName val="MGW 240k CTI"/>
      <sheetName val="MGW 480k CTI"/>
      <sheetName val="MGW 180k CTI BA"/>
      <sheetName val="MGW 240k CTI BA"/>
      <sheetName val="MGW 480k CTI BA"/>
      <sheetName val="MGW 600k CTI BA"/>
      <sheetName val="MGW 600k CTI Transit"/>
      <sheetName val="MGW Medium Claro"/>
      <sheetName val="MGW Small Claro"/>
      <sheetName val="MGW Big Claro"/>
      <sheetName val="MSS_400K"/>
      <sheetName val="MSS_600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5">
          <cell r="E25">
            <v>1.3</v>
          </cell>
        </row>
      </sheetData>
      <sheetData sheetId="37"/>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ildado"/>
      <sheetName val="Cálculo IR"/>
      <sheetName val="Personal Superior"/>
      <sheetName val="Límite honorarios"/>
      <sheetName val="Previsiones"/>
      <sheetName val="GND"/>
      <sheetName val="Donaciones"/>
      <sheetName val="XREF"/>
      <sheetName val="Tickmarks"/>
    </sheetNames>
    <sheetDataSet>
      <sheetData sheetId="0" refreshError="1"/>
      <sheetData sheetId="1"/>
      <sheetData sheetId="2" refreshError="1"/>
      <sheetData sheetId="3"/>
      <sheetData sheetId="4" refreshError="1"/>
      <sheetData sheetId="5"/>
      <sheetData sheetId="6" refreshError="1"/>
      <sheetData sheetId="7"/>
      <sheetData sheetId="8"/>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ADO"/>
      <sheetName val="Adaptación p-20F"/>
      <sheetName val="controles"/>
      <sheetName val="Datos del Balance"/>
      <sheetName val="eliminaciones vpp"/>
      <sheetName val="EBITDA"/>
      <sheetName val="EBITDA(Vtas establecim.eoaf)"/>
      <sheetName val="Bce Patrim"/>
      <sheetName val="Bce Resumido AIF"/>
      <sheetName val="Edo Rdos"/>
      <sheetName val="Edo Rdos (cactus)"/>
      <sheetName val="EOAF"/>
      <sheetName val="elim interco"/>
      <sheetName val="RDOS elim interco"/>
      <sheetName val="nota numérica cactus"/>
      <sheetName val="nota numérica"/>
      <sheetName val="rt12 activos"/>
      <sheetName val="rt12 pasivos"/>
      <sheetName val="rtdo por acción"/>
      <sheetName val="info por segmento"/>
      <sheetName val="ANEXO A"/>
      <sheetName val="ANEXO B"/>
      <sheetName val="ANEXO C"/>
      <sheetName val="ANEXO C  cactus"/>
      <sheetName val="ANEXO E"/>
      <sheetName val="ANEXO F"/>
      <sheetName val="Anexo F cactus"/>
      <sheetName val="ANEXO G"/>
      <sheetName val="ANEXO G (cactus)"/>
      <sheetName val="ANEXO H"/>
      <sheetName val="Anexo H (Cactus)"/>
      <sheetName val="Anexo H (VIEJO)"/>
      <sheetName val="Reseña cuadros"/>
      <sheetName val="INDICES"/>
    </sheetNames>
    <sheetDataSet>
      <sheetData sheetId="0" refreshError="1"/>
      <sheetData sheetId="1" refreshError="1"/>
      <sheetData sheetId="2" refreshError="1"/>
      <sheetData sheetId="3" refreshError="1">
        <row r="9">
          <cell r="B9">
            <v>38077</v>
          </cell>
        </row>
        <row r="10">
          <cell r="B10">
            <v>38168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L DIC 2021"/>
      <sheetName val="plan de cuentas"/>
      <sheetName val="BAL MARZO 2022"/>
      <sheetName val="BAL JUNIO 2022"/>
      <sheetName val="BAL SEPTIEMBRE 2022"/>
      <sheetName val="BAL DICIEMBRE 2022"/>
      <sheetName val="Indice"/>
      <sheetName val="Nota1"/>
      <sheetName val="Nota 2 "/>
      <sheetName val="BG"/>
      <sheetName val="Nota 3"/>
      <sheetName val="Nota 4"/>
      <sheetName val="Nota 5 "/>
      <sheetName val="Nota 5  (2)"/>
      <sheetName val="Nota 6"/>
      <sheetName val="Nota 7"/>
      <sheetName val="Nota 8"/>
      <sheetName val="Nota 9"/>
      <sheetName val="Nota 10"/>
      <sheetName val="Nota 11"/>
      <sheetName val="Nota 12"/>
      <sheetName val="Nota 13"/>
      <sheetName val="Nota 14"/>
      <sheetName val="Nota 15"/>
      <sheetName val="Nota 16"/>
      <sheetName val="Nota 17"/>
      <sheetName val="Nota 18"/>
      <sheetName val="Nota 19"/>
      <sheetName val="Nota 20"/>
      <sheetName val=" Nota 21"/>
      <sheetName val="Nota 22"/>
      <sheetName val="Nota 23"/>
      <sheetName val="Nota 24"/>
      <sheetName val="Nota 25"/>
      <sheetName val="Nota 26"/>
      <sheetName val="Nota 27"/>
      <sheetName val="Nota 28"/>
      <sheetName val="Nota 29"/>
      <sheetName val="Nota 30"/>
      <sheetName val="ER"/>
      <sheetName val="Nota 31"/>
      <sheetName val="Nota 32"/>
      <sheetName val="Nota 33"/>
      <sheetName val="Nota 34"/>
      <sheetName val="Nota 35"/>
      <sheetName val="EVPN"/>
      <sheetName val="EVPN (2)"/>
      <sheetName val="EFE"/>
      <sheetName val="Nota 36"/>
      <sheetName val="Nota 37"/>
      <sheetName val="Nota 38"/>
      <sheetName val="Nota 39"/>
      <sheetName val="Nota 40"/>
      <sheetName val="Base de Monedas"/>
    </sheetNames>
    <sheetDataSet>
      <sheetData sheetId="0"/>
      <sheetData sheetId="1"/>
      <sheetData sheetId="2"/>
      <sheetData sheetId="3"/>
      <sheetData sheetId="4"/>
      <sheetData sheetId="5"/>
      <sheetData sheetId="6"/>
      <sheetData sheetId="7"/>
      <sheetData sheetId="8"/>
      <sheetData sheetId="9">
        <row r="7">
          <cell r="G7">
            <v>44926</v>
          </cell>
        </row>
        <row r="12">
          <cell r="G12">
            <v>435272271.57503772</v>
          </cell>
        </row>
        <row r="13">
          <cell r="G13">
            <v>-37973630.056999996</v>
          </cell>
        </row>
        <row r="25">
          <cell r="G25">
            <v>488045602.76275331</v>
          </cell>
        </row>
        <row r="26">
          <cell r="G26">
            <v>-64592603.590999998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AP"/>
      <sheetName val="ARMADO"/>
    </sheetNames>
    <sheetDataSet>
      <sheetData sheetId="0">
        <row r="1">
          <cell r="A1" t="str">
            <v>Sumas saldos 30/09/2007</v>
          </cell>
          <cell r="C1" t="str">
            <v>y_sad_11000026</v>
          </cell>
          <cell r="I1" t="str">
            <v>INCOME HYP</v>
          </cell>
          <cell r="N1" t="str">
            <v>historico. vs. Ajustado</v>
          </cell>
          <cell r="P1" t="str">
            <v>ajustado (y_sad_92000005)</v>
          </cell>
          <cell r="R1" t="str">
            <v>ajustado vs historico</v>
          </cell>
        </row>
        <row r="2">
          <cell r="A2" t="str">
            <v>reporte 04/10/2007</v>
          </cell>
          <cell r="I2" t="str">
            <v>CTIN</v>
          </cell>
          <cell r="J2" t="str">
            <v>CTIPy</v>
          </cell>
          <cell r="M2" t="str">
            <v>CTIL</v>
          </cell>
        </row>
        <row r="3">
          <cell r="C3" t="str">
            <v>CTIPy</v>
          </cell>
          <cell r="F3" t="str">
            <v>CTIL</v>
          </cell>
          <cell r="G3" t="str">
            <v>Total</v>
          </cell>
          <cell r="I3">
            <v>4</v>
          </cell>
          <cell r="J3">
            <v>5</v>
          </cell>
          <cell r="M3">
            <v>7</v>
          </cell>
          <cell r="N3" t="str">
            <v>CTIU</v>
          </cell>
          <cell r="P3" t="str">
            <v>CTIU</v>
          </cell>
          <cell r="R3" t="str">
            <v>CTIU</v>
          </cell>
        </row>
        <row r="4">
          <cell r="A4">
            <v>110100</v>
          </cell>
          <cell r="B4" t="str">
            <v>Fondo Fijo</v>
          </cell>
          <cell r="C4">
            <v>39119395</v>
          </cell>
          <cell r="F4">
            <v>0</v>
          </cell>
          <cell r="G4">
            <v>12012</v>
          </cell>
          <cell r="J4">
            <v>0</v>
          </cell>
          <cell r="N4" t="e">
            <v>#N/A</v>
          </cell>
          <cell r="R4" t="e">
            <v>#N/A</v>
          </cell>
        </row>
        <row r="5">
          <cell r="A5">
            <v>113004</v>
          </cell>
          <cell r="B5" t="str">
            <v>ABN Cta Cte Transitoria Gs</v>
          </cell>
          <cell r="C5">
            <v>6350130951</v>
          </cell>
          <cell r="F5">
            <v>0</v>
          </cell>
          <cell r="G5">
            <v>38100</v>
          </cell>
          <cell r="J5">
            <v>0</v>
          </cell>
          <cell r="N5" t="e">
            <v>#N/A</v>
          </cell>
          <cell r="R5" t="e">
            <v>#N/A</v>
          </cell>
        </row>
        <row r="6">
          <cell r="A6">
            <v>113005</v>
          </cell>
          <cell r="B6" t="str">
            <v>ABN CA Transitoria Gs</v>
          </cell>
          <cell r="C6">
            <v>0</v>
          </cell>
          <cell r="F6">
            <v>0</v>
          </cell>
          <cell r="G6">
            <v>38100</v>
          </cell>
          <cell r="J6">
            <v>0</v>
          </cell>
          <cell r="N6" t="e">
            <v>#N/A</v>
          </cell>
          <cell r="R6" t="e">
            <v>#N/A</v>
          </cell>
        </row>
        <row r="7">
          <cell r="A7">
            <v>113006</v>
          </cell>
          <cell r="B7" t="str">
            <v>ABN Cta Cte Transitoria USD</v>
          </cell>
          <cell r="C7">
            <v>0</v>
          </cell>
          <cell r="F7">
            <v>0</v>
          </cell>
          <cell r="G7">
            <v>0</v>
          </cell>
          <cell r="J7">
            <v>0</v>
          </cell>
          <cell r="N7" t="e">
            <v>#N/A</v>
          </cell>
          <cell r="R7" t="e">
            <v>#N/A</v>
          </cell>
        </row>
        <row r="8">
          <cell r="A8">
            <v>113007</v>
          </cell>
          <cell r="B8" t="str">
            <v>ABN CA Transitoria Dólares</v>
          </cell>
          <cell r="C8">
            <v>0</v>
          </cell>
          <cell r="F8">
            <v>0</v>
          </cell>
          <cell r="G8">
            <v>-2061187</v>
          </cell>
          <cell r="J8">
            <v>0</v>
          </cell>
          <cell r="N8" t="e">
            <v>#N/A</v>
          </cell>
          <cell r="R8" t="e">
            <v>#N/A</v>
          </cell>
        </row>
        <row r="9">
          <cell r="A9">
            <v>113008</v>
          </cell>
          <cell r="B9" t="str">
            <v>Citibank Cta Cte Transitoria Gs</v>
          </cell>
          <cell r="C9">
            <v>-30226945</v>
          </cell>
          <cell r="F9">
            <v>0</v>
          </cell>
          <cell r="G9">
            <v>1437274</v>
          </cell>
          <cell r="J9">
            <v>0</v>
          </cell>
          <cell r="N9" t="e">
            <v>#N/A</v>
          </cell>
          <cell r="R9" t="e">
            <v>#N/A</v>
          </cell>
        </row>
        <row r="10">
          <cell r="A10">
            <v>113009</v>
          </cell>
          <cell r="B10" t="str">
            <v>INTERBANCO Cta Cte Transitoria Gs</v>
          </cell>
          <cell r="C10">
            <v>298762739</v>
          </cell>
          <cell r="F10">
            <v>0</v>
          </cell>
          <cell r="G10">
            <v>1437274</v>
          </cell>
          <cell r="J10">
            <v>0</v>
          </cell>
          <cell r="N10" t="e">
            <v>#N/A</v>
          </cell>
          <cell r="R10" t="e">
            <v>#N/A</v>
          </cell>
        </row>
        <row r="11">
          <cell r="A11">
            <v>113010</v>
          </cell>
          <cell r="B11" t="str">
            <v>INTERBANCO Cta Cte Transitoria USD</v>
          </cell>
          <cell r="C11">
            <v>-23745337</v>
          </cell>
          <cell r="F11">
            <v>0</v>
          </cell>
          <cell r="G11">
            <v>1437274</v>
          </cell>
          <cell r="J11">
            <v>0</v>
          </cell>
          <cell r="N11" t="e">
            <v>#N/A</v>
          </cell>
          <cell r="R11" t="e">
            <v>#N/A</v>
          </cell>
        </row>
        <row r="12">
          <cell r="A12">
            <v>113011</v>
          </cell>
          <cell r="B12" t="str">
            <v>Citibank Cta Cte Transitoria USD</v>
          </cell>
          <cell r="C12">
            <v>0</v>
          </cell>
          <cell r="F12">
            <v>0</v>
          </cell>
          <cell r="G12">
            <v>1437274</v>
          </cell>
          <cell r="J12">
            <v>0</v>
          </cell>
          <cell r="N12" t="e">
            <v>#N/A</v>
          </cell>
          <cell r="R12" t="e">
            <v>#N/A</v>
          </cell>
        </row>
        <row r="13">
          <cell r="A13">
            <v>113012</v>
          </cell>
          <cell r="B13" t="str">
            <v>BBVA Cta Cte Transitoria USD</v>
          </cell>
          <cell r="C13">
            <v>1826265407</v>
          </cell>
          <cell r="F13">
            <v>0</v>
          </cell>
          <cell r="G13">
            <v>1437274</v>
          </cell>
          <cell r="J13">
            <v>0</v>
          </cell>
          <cell r="N13" t="e">
            <v>#N/A</v>
          </cell>
          <cell r="R13" t="e">
            <v>#N/A</v>
          </cell>
        </row>
        <row r="14">
          <cell r="A14">
            <v>113013</v>
          </cell>
          <cell r="B14" t="str">
            <v>BBVA Cta Cte Transitoria Gs</v>
          </cell>
          <cell r="C14">
            <v>-1833473652</v>
          </cell>
          <cell r="F14">
            <v>0</v>
          </cell>
          <cell r="G14">
            <v>1437274</v>
          </cell>
          <cell r="J14">
            <v>0</v>
          </cell>
          <cell r="N14" t="e">
            <v>#N/A</v>
          </cell>
          <cell r="R14" t="e">
            <v>#N/A</v>
          </cell>
        </row>
        <row r="15">
          <cell r="A15">
            <v>113104</v>
          </cell>
          <cell r="B15" t="str">
            <v>ABN Cta Cte Definitiva Gs</v>
          </cell>
          <cell r="C15">
            <v>3378345296</v>
          </cell>
          <cell r="F15">
            <v>0</v>
          </cell>
          <cell r="G15">
            <v>1437274</v>
          </cell>
          <cell r="J15">
            <v>0</v>
          </cell>
          <cell r="N15" t="e">
            <v>#N/A</v>
          </cell>
          <cell r="R15" t="e">
            <v>#N/A</v>
          </cell>
        </row>
        <row r="16">
          <cell r="A16">
            <v>113106</v>
          </cell>
          <cell r="B16" t="str">
            <v>ABN Cta Cte Definitiva USD</v>
          </cell>
          <cell r="C16">
            <v>0</v>
          </cell>
          <cell r="F16">
            <v>0</v>
          </cell>
          <cell r="G16">
            <v>1437274</v>
          </cell>
          <cell r="J16">
            <v>0</v>
          </cell>
          <cell r="N16" t="e">
            <v>#N/A</v>
          </cell>
          <cell r="R16" t="e">
            <v>#N/A</v>
          </cell>
        </row>
        <row r="17">
          <cell r="A17">
            <v>113108</v>
          </cell>
          <cell r="B17" t="str">
            <v>Citibank Cta Cte Definitiva Gs</v>
          </cell>
          <cell r="C17">
            <v>1138983305</v>
          </cell>
          <cell r="F17">
            <v>0</v>
          </cell>
          <cell r="G17">
            <v>1437274</v>
          </cell>
          <cell r="J17">
            <v>0</v>
          </cell>
          <cell r="N17" t="e">
            <v>#N/A</v>
          </cell>
          <cell r="R17" t="e">
            <v>#N/A</v>
          </cell>
        </row>
        <row r="18">
          <cell r="A18">
            <v>113109</v>
          </cell>
          <cell r="B18" t="str">
            <v>INTERBANCO Cta Cte Definitiva Gs</v>
          </cell>
          <cell r="C18">
            <v>383047767</v>
          </cell>
          <cell r="F18">
            <v>0</v>
          </cell>
          <cell r="G18">
            <v>1437274</v>
          </cell>
          <cell r="J18">
            <v>0</v>
          </cell>
          <cell r="N18" t="e">
            <v>#N/A</v>
          </cell>
          <cell r="R18" t="e">
            <v>#N/A</v>
          </cell>
        </row>
        <row r="19">
          <cell r="A19">
            <v>113110</v>
          </cell>
          <cell r="B19" t="str">
            <v>INTERBANCO Cta Cte Definitiva USD</v>
          </cell>
          <cell r="C19">
            <v>905080400</v>
          </cell>
          <cell r="F19">
            <v>0</v>
          </cell>
          <cell r="G19">
            <v>1437274</v>
          </cell>
          <cell r="J19">
            <v>0</v>
          </cell>
          <cell r="N19" t="e">
            <v>#N/A</v>
          </cell>
          <cell r="R19" t="e">
            <v>#N/A</v>
          </cell>
        </row>
        <row r="20">
          <cell r="A20">
            <v>113111</v>
          </cell>
          <cell r="B20" t="str">
            <v>Citibank Cta Cte Definitiva USD</v>
          </cell>
          <cell r="C20">
            <v>49169243</v>
          </cell>
          <cell r="F20">
            <v>0</v>
          </cell>
          <cell r="G20">
            <v>1437274</v>
          </cell>
          <cell r="J20">
            <v>0</v>
          </cell>
          <cell r="N20" t="e">
            <v>#N/A</v>
          </cell>
          <cell r="R20" t="e">
            <v>#N/A</v>
          </cell>
        </row>
        <row r="21">
          <cell r="A21">
            <v>113112</v>
          </cell>
          <cell r="B21" t="str">
            <v>BBVA  Cta Cte Definitiva USD</v>
          </cell>
          <cell r="C21">
            <v>2818482564</v>
          </cell>
          <cell r="F21">
            <v>0</v>
          </cell>
          <cell r="G21">
            <v>1437274</v>
          </cell>
          <cell r="J21">
            <v>0</v>
          </cell>
          <cell r="N21" t="e">
            <v>#N/A</v>
          </cell>
          <cell r="R21" t="e">
            <v>#N/A</v>
          </cell>
        </row>
        <row r="22">
          <cell r="A22">
            <v>113113</v>
          </cell>
          <cell r="B22" t="str">
            <v>BBVA Cta Cte Definitiva Gs</v>
          </cell>
          <cell r="C22">
            <v>303482862</v>
          </cell>
          <cell r="F22">
            <v>0</v>
          </cell>
          <cell r="G22">
            <v>1437274</v>
          </cell>
          <cell r="J22">
            <v>0</v>
          </cell>
          <cell r="N22" t="e">
            <v>#N/A</v>
          </cell>
          <cell r="R22" t="e">
            <v>#N/A</v>
          </cell>
        </row>
        <row r="23">
          <cell r="A23">
            <v>114025</v>
          </cell>
          <cell r="B23" t="str">
            <v>Banco Nacional de Fomento - Transitoria</v>
          </cell>
          <cell r="C23">
            <v>-4159347</v>
          </cell>
          <cell r="F23">
            <v>0</v>
          </cell>
          <cell r="G23">
            <v>1437274</v>
          </cell>
          <cell r="J23">
            <v>0</v>
          </cell>
          <cell r="N23" t="e">
            <v>#N/A</v>
          </cell>
          <cell r="R23" t="e">
            <v>#N/A</v>
          </cell>
        </row>
        <row r="24">
          <cell r="A24">
            <v>114125</v>
          </cell>
          <cell r="B24" t="str">
            <v>Banco Nacional de Fomento</v>
          </cell>
          <cell r="C24">
            <v>155940455</v>
          </cell>
          <cell r="F24">
            <v>0</v>
          </cell>
          <cell r="G24">
            <v>1437274</v>
          </cell>
          <cell r="J24">
            <v>0</v>
          </cell>
          <cell r="N24" t="e">
            <v>#N/A</v>
          </cell>
          <cell r="R24" t="e">
            <v>#N/A</v>
          </cell>
        </row>
        <row r="25">
          <cell r="A25">
            <v>120004</v>
          </cell>
          <cell r="B25" t="str">
            <v>I.V.A. - Credito Fiscal PLaza Directo Red</v>
          </cell>
          <cell r="C25">
            <v>81024092942</v>
          </cell>
          <cell r="F25">
            <v>0</v>
          </cell>
          <cell r="G25">
            <v>1437274</v>
          </cell>
          <cell r="J25">
            <v>0</v>
          </cell>
          <cell r="N25" t="e">
            <v>#N/A</v>
          </cell>
          <cell r="R25" t="e">
            <v>#N/A</v>
          </cell>
        </row>
        <row r="26">
          <cell r="A26">
            <v>120020</v>
          </cell>
          <cell r="B26" t="str">
            <v>IVA CF por compra bienes usados</v>
          </cell>
          <cell r="C26">
            <v>51375795</v>
          </cell>
          <cell r="F26">
            <v>0</v>
          </cell>
          <cell r="G26">
            <v>1437274</v>
          </cell>
          <cell r="J26">
            <v>0</v>
          </cell>
          <cell r="N26" t="e">
            <v>#N/A</v>
          </cell>
          <cell r="R26" t="e">
            <v>#N/A</v>
          </cell>
        </row>
        <row r="27">
          <cell r="A27">
            <v>120026</v>
          </cell>
          <cell r="B27" t="str">
            <v>I.V.A. Importaciones Directo de Red</v>
          </cell>
          <cell r="C27">
            <v>9317508</v>
          </cell>
          <cell r="F27">
            <v>0</v>
          </cell>
          <cell r="G27">
            <v>1437274</v>
          </cell>
          <cell r="J27">
            <v>0</v>
          </cell>
          <cell r="N27" t="e">
            <v>#N/A</v>
          </cell>
          <cell r="R27" t="e">
            <v>#N/A</v>
          </cell>
        </row>
        <row r="28">
          <cell r="A28">
            <v>120106</v>
          </cell>
          <cell r="B28" t="str">
            <v>Retención IVA crédito fiscal -Paraguay</v>
          </cell>
          <cell r="C28">
            <v>750122397</v>
          </cell>
          <cell r="F28">
            <v>0</v>
          </cell>
          <cell r="G28">
            <v>1437274</v>
          </cell>
          <cell r="J28">
            <v>0</v>
          </cell>
          <cell r="N28" t="e">
            <v>#N/A</v>
          </cell>
          <cell r="R28" t="e">
            <v>#N/A</v>
          </cell>
        </row>
        <row r="29">
          <cell r="A29">
            <v>124004</v>
          </cell>
          <cell r="B29" t="str">
            <v>Anticipo imp. a la renta- retención - Paraguay</v>
          </cell>
          <cell r="C29">
            <v>1464188856</v>
          </cell>
          <cell r="F29">
            <v>0</v>
          </cell>
          <cell r="G29">
            <v>1437274</v>
          </cell>
          <cell r="J29">
            <v>0</v>
          </cell>
          <cell r="N29" t="e">
            <v>#N/A</v>
          </cell>
          <cell r="R29" t="e">
            <v>#N/A</v>
          </cell>
        </row>
        <row r="30">
          <cell r="A30">
            <v>129102</v>
          </cell>
          <cell r="B30" t="str">
            <v>Activo Diferido Quebrantos</v>
          </cell>
          <cell r="C30">
            <v>0</v>
          </cell>
          <cell r="F30">
            <v>0</v>
          </cell>
          <cell r="G30">
            <v>1437274</v>
          </cell>
          <cell r="J30">
            <v>0</v>
          </cell>
          <cell r="N30" t="e">
            <v>#N/A</v>
          </cell>
          <cell r="R30" t="e">
            <v>#N/A</v>
          </cell>
        </row>
        <row r="31">
          <cell r="A31">
            <v>130001</v>
          </cell>
          <cell r="B31" t="str">
            <v>Suscriptores Corriente 30 días</v>
          </cell>
          <cell r="C31">
            <v>20328989588</v>
          </cell>
          <cell r="F31">
            <v>0</v>
          </cell>
          <cell r="G31">
            <v>1437274</v>
          </cell>
          <cell r="J31">
            <v>0</v>
          </cell>
          <cell r="N31" t="e">
            <v>#N/A</v>
          </cell>
          <cell r="R31" t="e">
            <v>#N/A</v>
          </cell>
        </row>
        <row r="32">
          <cell r="A32">
            <v>130002</v>
          </cell>
          <cell r="B32" t="str">
            <v>Documentos a cobrar Suscriptores</v>
          </cell>
          <cell r="C32">
            <v>7880931</v>
          </cell>
          <cell r="F32">
            <v>0</v>
          </cell>
          <cell r="G32">
            <v>824927</v>
          </cell>
          <cell r="J32">
            <v>0</v>
          </cell>
          <cell r="N32" t="e">
            <v>#N/A</v>
          </cell>
          <cell r="R32" t="e">
            <v>#N/A</v>
          </cell>
        </row>
        <row r="33">
          <cell r="A33">
            <v>130003</v>
          </cell>
          <cell r="B33" t="str">
            <v>Otros Créditos</v>
          </cell>
          <cell r="C33">
            <v>1295125946</v>
          </cell>
          <cell r="F33">
            <v>0</v>
          </cell>
          <cell r="G33">
            <v>-340083</v>
          </cell>
          <cell r="J33">
            <v>0</v>
          </cell>
          <cell r="N33" t="e">
            <v>#N/A</v>
          </cell>
          <cell r="R33" t="e">
            <v>#N/A</v>
          </cell>
        </row>
        <row r="34">
          <cell r="A34">
            <v>130011</v>
          </cell>
          <cell r="B34" t="str">
            <v>Créditos de no clientes</v>
          </cell>
          <cell r="C34">
            <v>-230108974</v>
          </cell>
          <cell r="F34">
            <v>0</v>
          </cell>
          <cell r="G34">
            <v>-340083</v>
          </cell>
          <cell r="J34">
            <v>0</v>
          </cell>
          <cell r="N34" t="e">
            <v>#N/A</v>
          </cell>
          <cell r="R34" t="e">
            <v>#N/A</v>
          </cell>
        </row>
        <row r="35">
          <cell r="A35">
            <v>130021</v>
          </cell>
          <cell r="B35" t="str">
            <v>Clientes Eventuales</v>
          </cell>
          <cell r="C35">
            <v>1433940160</v>
          </cell>
          <cell r="F35">
            <v>0</v>
          </cell>
          <cell r="G35">
            <v>960000</v>
          </cell>
          <cell r="J35">
            <v>0</v>
          </cell>
          <cell r="N35" t="e">
            <v>#N/A</v>
          </cell>
          <cell r="R35" t="e">
            <v>#N/A</v>
          </cell>
        </row>
        <row r="36">
          <cell r="A36">
            <v>130032</v>
          </cell>
          <cell r="B36" t="str">
            <v>Suscriptores Roaming</v>
          </cell>
          <cell r="C36">
            <v>133574630</v>
          </cell>
          <cell r="F36">
            <v>0</v>
          </cell>
          <cell r="G36">
            <v>960000</v>
          </cell>
          <cell r="J36">
            <v>0</v>
          </cell>
          <cell r="N36" t="e">
            <v>#N/A</v>
          </cell>
          <cell r="R36" t="e">
            <v>#N/A</v>
          </cell>
        </row>
        <row r="37">
          <cell r="A37">
            <v>130034</v>
          </cell>
          <cell r="B37" t="str">
            <v>Suscriptores Prov. Vtas.Productos</v>
          </cell>
          <cell r="C37">
            <v>46320510</v>
          </cell>
          <cell r="F37">
            <v>0</v>
          </cell>
          <cell r="G37">
            <v>960000</v>
          </cell>
          <cell r="J37">
            <v>0</v>
          </cell>
          <cell r="N37" t="e">
            <v>#N/A</v>
          </cell>
          <cell r="R37" t="e">
            <v>#N/A</v>
          </cell>
        </row>
        <row r="38">
          <cell r="A38">
            <v>130036</v>
          </cell>
          <cell r="B38" t="str">
            <v>Suscriptores Prov. Vtas. Servicios</v>
          </cell>
          <cell r="C38">
            <v>1962909925</v>
          </cell>
          <cell r="F38">
            <v>0</v>
          </cell>
          <cell r="G38">
            <v>960000</v>
          </cell>
          <cell r="J38">
            <v>0</v>
          </cell>
          <cell r="N38" t="e">
            <v>#N/A</v>
          </cell>
          <cell r="R38" t="e">
            <v>#N/A</v>
          </cell>
        </row>
        <row r="39">
          <cell r="A39">
            <v>130037</v>
          </cell>
          <cell r="B39" t="str">
            <v>Suscriptores Prov. Vta.Serv.C. Fact.por Adel.</v>
          </cell>
          <cell r="C39">
            <v>-148349505</v>
          </cell>
          <cell r="F39">
            <v>0</v>
          </cell>
          <cell r="G39">
            <v>-1953</v>
          </cell>
          <cell r="J39">
            <v>0</v>
          </cell>
          <cell r="N39" t="e">
            <v>#N/A</v>
          </cell>
          <cell r="R39" t="e">
            <v>#N/A</v>
          </cell>
        </row>
        <row r="40">
          <cell r="A40">
            <v>130039</v>
          </cell>
          <cell r="B40" t="str">
            <v>Créditos con Filiales por Exportación de Equipos</v>
          </cell>
          <cell r="C40">
            <v>19770952508</v>
          </cell>
          <cell r="F40">
            <v>0</v>
          </cell>
          <cell r="G40">
            <v>0</v>
          </cell>
          <cell r="J40">
            <v>0</v>
          </cell>
          <cell r="N40" t="e">
            <v>#N/A</v>
          </cell>
          <cell r="R40" t="e">
            <v>#N/A</v>
          </cell>
        </row>
        <row r="41">
          <cell r="A41">
            <v>130042</v>
          </cell>
          <cell r="B41" t="str">
            <v>Gastos por Juicio a Cobrar</v>
          </cell>
          <cell r="C41">
            <v>361968700</v>
          </cell>
          <cell r="F41">
            <v>0</v>
          </cell>
          <cell r="G41">
            <v>205</v>
          </cell>
          <cell r="J41">
            <v>0</v>
          </cell>
          <cell r="N41" t="e">
            <v>#N/A</v>
          </cell>
          <cell r="R41" t="e">
            <v>#N/A</v>
          </cell>
        </row>
        <row r="42">
          <cell r="A42">
            <v>130097</v>
          </cell>
          <cell r="B42" t="str">
            <v>Valuación Temporaria Créditos con Filiales</v>
          </cell>
          <cell r="C42">
            <v>-2112691872</v>
          </cell>
          <cell r="F42">
            <v>0</v>
          </cell>
          <cell r="G42">
            <v>205</v>
          </cell>
          <cell r="J42">
            <v>0</v>
          </cell>
          <cell r="N42" t="e">
            <v>#N/A</v>
          </cell>
          <cell r="R42" t="e">
            <v>#N/A</v>
          </cell>
        </row>
        <row r="43">
          <cell r="A43">
            <v>130098</v>
          </cell>
          <cell r="B43" t="str">
            <v>Valuación Temporaria Clientes Eventuales</v>
          </cell>
          <cell r="C43">
            <v>-571061550</v>
          </cell>
          <cell r="F43">
            <v>0</v>
          </cell>
          <cell r="G43">
            <v>205</v>
          </cell>
          <cell r="J43">
            <v>0</v>
          </cell>
          <cell r="N43" t="e">
            <v>#N/A</v>
          </cell>
          <cell r="R43" t="e">
            <v>#N/A</v>
          </cell>
        </row>
        <row r="44">
          <cell r="A44">
            <v>130101</v>
          </cell>
          <cell r="B44" t="str">
            <v>Suscriptores Compensación</v>
          </cell>
          <cell r="C44">
            <v>608844203</v>
          </cell>
          <cell r="F44">
            <v>0</v>
          </cell>
          <cell r="G44">
            <v>0</v>
          </cell>
          <cell r="J44">
            <v>0</v>
          </cell>
          <cell r="N44" t="e">
            <v>#N/A</v>
          </cell>
          <cell r="R44" t="e">
            <v>#N/A</v>
          </cell>
        </row>
        <row r="45">
          <cell r="A45">
            <v>130111</v>
          </cell>
          <cell r="B45" t="str">
            <v>Previsión Suscriptores Incobrables</v>
          </cell>
          <cell r="C45">
            <v>-10020194758</v>
          </cell>
          <cell r="F45">
            <v>0</v>
          </cell>
          <cell r="G45">
            <v>0</v>
          </cell>
          <cell r="J45">
            <v>0</v>
          </cell>
          <cell r="N45" t="e">
            <v>#N/A</v>
          </cell>
          <cell r="R45" t="e">
            <v>#N/A</v>
          </cell>
        </row>
        <row r="46">
          <cell r="A46">
            <v>130113</v>
          </cell>
          <cell r="B46" t="str">
            <v>Previsión Adicional Incobrabilidad</v>
          </cell>
          <cell r="C46">
            <v>-6419881345</v>
          </cell>
          <cell r="F46">
            <v>0</v>
          </cell>
          <cell r="G46">
            <v>0</v>
          </cell>
          <cell r="J46">
            <v>0</v>
          </cell>
          <cell r="N46" t="e">
            <v>#N/A</v>
          </cell>
          <cell r="R46" t="e">
            <v>#N/A</v>
          </cell>
        </row>
        <row r="47">
          <cell r="A47">
            <v>132001</v>
          </cell>
          <cell r="B47" t="str">
            <v>Tarj. de Cred. Argencard - Mastercard</v>
          </cell>
          <cell r="C47">
            <v>18265545</v>
          </cell>
          <cell r="F47">
            <v>0</v>
          </cell>
          <cell r="G47">
            <v>-1024515</v>
          </cell>
          <cell r="J47">
            <v>0</v>
          </cell>
          <cell r="N47" t="e">
            <v>#N/A</v>
          </cell>
          <cell r="R47" t="e">
            <v>#N/A</v>
          </cell>
        </row>
        <row r="48">
          <cell r="A48">
            <v>132002</v>
          </cell>
          <cell r="B48" t="str">
            <v>Tarj. de Cred. Visa</v>
          </cell>
          <cell r="C48">
            <v>24595542</v>
          </cell>
          <cell r="F48">
            <v>0</v>
          </cell>
          <cell r="G48">
            <v>-12161</v>
          </cell>
          <cell r="J48">
            <v>0</v>
          </cell>
          <cell r="N48" t="e">
            <v>#N/A</v>
          </cell>
          <cell r="R48" t="e">
            <v>#N/A</v>
          </cell>
        </row>
        <row r="49">
          <cell r="A49">
            <v>132003</v>
          </cell>
          <cell r="B49" t="str">
            <v>Tarj. de Cred. A.Express</v>
          </cell>
          <cell r="C49">
            <v>11770550</v>
          </cell>
          <cell r="F49">
            <v>0</v>
          </cell>
          <cell r="G49">
            <v>1856792</v>
          </cell>
          <cell r="J49">
            <v>0</v>
          </cell>
          <cell r="N49" t="e">
            <v>#N/A</v>
          </cell>
          <cell r="R49" t="e">
            <v>#N/A</v>
          </cell>
        </row>
        <row r="50">
          <cell r="A50">
            <v>132004</v>
          </cell>
          <cell r="B50" t="str">
            <v>Tarj. de Cred. Cabal</v>
          </cell>
          <cell r="C50">
            <v>166931517</v>
          </cell>
          <cell r="F50">
            <v>0</v>
          </cell>
          <cell r="G50">
            <v>62636</v>
          </cell>
          <cell r="J50">
            <v>0</v>
          </cell>
          <cell r="N50" t="e">
            <v>#N/A</v>
          </cell>
          <cell r="R50" t="e">
            <v>#N/A</v>
          </cell>
        </row>
        <row r="51">
          <cell r="A51">
            <v>132026</v>
          </cell>
          <cell r="B51" t="str">
            <v>Tarj de Cred Bancard</v>
          </cell>
          <cell r="C51">
            <v>1782298661</v>
          </cell>
          <cell r="F51">
            <v>0</v>
          </cell>
          <cell r="G51">
            <v>3341786</v>
          </cell>
          <cell r="J51">
            <v>0</v>
          </cell>
          <cell r="N51" t="e">
            <v>#N/A</v>
          </cell>
          <cell r="R51" t="e">
            <v>#N/A</v>
          </cell>
        </row>
        <row r="52">
          <cell r="A52">
            <v>132027</v>
          </cell>
          <cell r="B52" t="str">
            <v>Tarj de Cred Cooperativa Universitaria</v>
          </cell>
          <cell r="C52">
            <v>-12111439</v>
          </cell>
          <cell r="F52">
            <v>0</v>
          </cell>
          <cell r="G52">
            <v>829396</v>
          </cell>
          <cell r="J52">
            <v>0</v>
          </cell>
          <cell r="N52" t="e">
            <v>#N/A</v>
          </cell>
          <cell r="R52" t="e">
            <v>#N/A</v>
          </cell>
        </row>
        <row r="53">
          <cell r="A53">
            <v>132028</v>
          </cell>
          <cell r="B53" t="str">
            <v>Tarj de Credito Carta Clave</v>
          </cell>
          <cell r="C53">
            <v>1110424</v>
          </cell>
          <cell r="F53">
            <v>0</v>
          </cell>
          <cell r="G53">
            <v>17009</v>
          </cell>
          <cell r="J53">
            <v>0</v>
          </cell>
          <cell r="N53" t="e">
            <v>#N/A</v>
          </cell>
          <cell r="R53" t="e">
            <v>#N/A</v>
          </cell>
        </row>
        <row r="54">
          <cell r="A54">
            <v>132029</v>
          </cell>
          <cell r="B54" t="str">
            <v>Tarj de Credito Procard</v>
          </cell>
          <cell r="C54">
            <v>-269508105</v>
          </cell>
          <cell r="F54">
            <v>0</v>
          </cell>
          <cell r="G54">
            <v>17009</v>
          </cell>
          <cell r="J54">
            <v>0</v>
          </cell>
          <cell r="N54" t="e">
            <v>#N/A</v>
          </cell>
          <cell r="R54" t="e">
            <v>#N/A</v>
          </cell>
        </row>
        <row r="55">
          <cell r="A55">
            <v>132030</v>
          </cell>
          <cell r="B55" t="str">
            <v>Tarj de Credito Dinelco</v>
          </cell>
          <cell r="C55">
            <v>-2002508</v>
          </cell>
          <cell r="F55">
            <v>0</v>
          </cell>
          <cell r="G55">
            <v>277461</v>
          </cell>
          <cell r="J55">
            <v>0</v>
          </cell>
          <cell r="N55" t="e">
            <v>#N/A</v>
          </cell>
          <cell r="R55" t="e">
            <v>#N/A</v>
          </cell>
        </row>
        <row r="56">
          <cell r="A56">
            <v>132031</v>
          </cell>
          <cell r="B56" t="str">
            <v>Tarjeta de Débito Infonet</v>
          </cell>
          <cell r="C56">
            <v>950477558</v>
          </cell>
          <cell r="F56">
            <v>0</v>
          </cell>
          <cell r="G56">
            <v>0</v>
          </cell>
          <cell r="J56">
            <v>0</v>
          </cell>
          <cell r="N56" t="e">
            <v>#N/A</v>
          </cell>
          <cell r="R56" t="e">
            <v>#N/A</v>
          </cell>
        </row>
        <row r="57">
          <cell r="A57">
            <v>132032</v>
          </cell>
          <cell r="B57" t="str">
            <v>Tarjeta de Debito Dinelco</v>
          </cell>
          <cell r="C57">
            <v>3158626</v>
          </cell>
          <cell r="F57">
            <v>0</v>
          </cell>
          <cell r="G57">
            <v>149694</v>
          </cell>
          <cell r="J57">
            <v>0</v>
          </cell>
          <cell r="N57" t="e">
            <v>#N/A</v>
          </cell>
          <cell r="R57" t="e">
            <v>#N/A</v>
          </cell>
        </row>
        <row r="58">
          <cell r="A58">
            <v>133001</v>
          </cell>
          <cell r="B58" t="str">
            <v>D.A. Argencard-Mastercard</v>
          </cell>
          <cell r="C58">
            <v>134200</v>
          </cell>
          <cell r="F58">
            <v>0</v>
          </cell>
          <cell r="G58">
            <v>15587</v>
          </cell>
          <cell r="J58">
            <v>0</v>
          </cell>
          <cell r="N58" t="e">
            <v>#N/A</v>
          </cell>
          <cell r="R58" t="e">
            <v>#N/A</v>
          </cell>
        </row>
        <row r="59">
          <cell r="A59">
            <v>133003</v>
          </cell>
          <cell r="B59" t="str">
            <v>D.A. American Express</v>
          </cell>
          <cell r="C59">
            <v>-11380170</v>
          </cell>
          <cell r="F59">
            <v>0</v>
          </cell>
          <cell r="G59">
            <v>21344</v>
          </cell>
          <cell r="J59">
            <v>0</v>
          </cell>
          <cell r="N59" t="e">
            <v>#N/A</v>
          </cell>
          <cell r="R59" t="e">
            <v>#N/A</v>
          </cell>
        </row>
        <row r="60">
          <cell r="A60">
            <v>133004</v>
          </cell>
          <cell r="B60" t="str">
            <v>D.A. Cabal</v>
          </cell>
          <cell r="C60">
            <v>13740469</v>
          </cell>
          <cell r="F60">
            <v>0</v>
          </cell>
          <cell r="G60">
            <v>36077</v>
          </cell>
          <cell r="J60">
            <v>0</v>
          </cell>
          <cell r="N60" t="e">
            <v>#N/A</v>
          </cell>
          <cell r="R60" t="e">
            <v>#N/A</v>
          </cell>
        </row>
        <row r="61">
          <cell r="A61">
            <v>133005</v>
          </cell>
          <cell r="B61" t="str">
            <v>D.A. Diners Club</v>
          </cell>
          <cell r="C61">
            <v>18427</v>
          </cell>
          <cell r="F61">
            <v>0</v>
          </cell>
          <cell r="G61">
            <v>-53912</v>
          </cell>
          <cell r="J61">
            <v>0</v>
          </cell>
          <cell r="N61" t="e">
            <v>#N/A</v>
          </cell>
          <cell r="R61" t="e">
            <v>#N/A</v>
          </cell>
        </row>
        <row r="62">
          <cell r="A62">
            <v>133028</v>
          </cell>
          <cell r="B62" t="str">
            <v>D.A. Bancard</v>
          </cell>
          <cell r="C62">
            <v>722360782</v>
          </cell>
          <cell r="F62">
            <v>0</v>
          </cell>
          <cell r="G62">
            <v>504</v>
          </cell>
          <cell r="J62">
            <v>0</v>
          </cell>
          <cell r="N62" t="e">
            <v>#N/A</v>
          </cell>
          <cell r="R62" t="e">
            <v>#N/A</v>
          </cell>
        </row>
        <row r="63">
          <cell r="A63">
            <v>133029</v>
          </cell>
          <cell r="B63" t="str">
            <v>D.A. Cooperativa Universitaria</v>
          </cell>
          <cell r="C63">
            <v>30838339</v>
          </cell>
          <cell r="F63">
            <v>0</v>
          </cell>
          <cell r="G63">
            <v>40762</v>
          </cell>
          <cell r="J63">
            <v>0</v>
          </cell>
          <cell r="N63" t="e">
            <v>#N/A</v>
          </cell>
          <cell r="R63" t="e">
            <v>#N/A</v>
          </cell>
        </row>
        <row r="64">
          <cell r="A64">
            <v>133030</v>
          </cell>
          <cell r="B64" t="str">
            <v>D.A Carta Clave</v>
          </cell>
          <cell r="C64">
            <v>2663014</v>
          </cell>
          <cell r="F64">
            <v>0</v>
          </cell>
          <cell r="G64">
            <v>40762</v>
          </cell>
          <cell r="J64">
            <v>0</v>
          </cell>
          <cell r="N64" t="e">
            <v>#N/A</v>
          </cell>
          <cell r="R64" t="e">
            <v>#N/A</v>
          </cell>
        </row>
        <row r="65">
          <cell r="A65">
            <v>133031</v>
          </cell>
          <cell r="B65" t="str">
            <v>D.A. Procard</v>
          </cell>
          <cell r="C65">
            <v>117915740</v>
          </cell>
          <cell r="F65">
            <v>0</v>
          </cell>
          <cell r="G65">
            <v>40762</v>
          </cell>
          <cell r="J65">
            <v>0</v>
          </cell>
          <cell r="N65" t="e">
            <v>#N/A</v>
          </cell>
          <cell r="R65" t="e">
            <v>#N/A</v>
          </cell>
        </row>
        <row r="66">
          <cell r="A66">
            <v>133032</v>
          </cell>
          <cell r="B66" t="str">
            <v>D.A. Dinelco</v>
          </cell>
          <cell r="C66">
            <v>826420</v>
          </cell>
          <cell r="F66">
            <v>0</v>
          </cell>
          <cell r="G66">
            <v>40762</v>
          </cell>
          <cell r="J66">
            <v>0</v>
          </cell>
          <cell r="N66" t="e">
            <v>#N/A</v>
          </cell>
          <cell r="R66" t="e">
            <v>#N/A</v>
          </cell>
        </row>
        <row r="67">
          <cell r="A67">
            <v>133033</v>
          </cell>
          <cell r="B67" t="str">
            <v>Boca Cobranza Pronet SA</v>
          </cell>
          <cell r="C67">
            <v>1154638339</v>
          </cell>
          <cell r="F67">
            <v>0</v>
          </cell>
          <cell r="G67">
            <v>40762</v>
          </cell>
          <cell r="J67">
            <v>0</v>
          </cell>
          <cell r="N67" t="e">
            <v>#N/A</v>
          </cell>
          <cell r="R67" t="e">
            <v>#N/A</v>
          </cell>
        </row>
        <row r="68">
          <cell r="A68">
            <v>133034</v>
          </cell>
          <cell r="B68" t="str">
            <v>Boca de Cobranza Netel</v>
          </cell>
          <cell r="C68">
            <v>-2471237132</v>
          </cell>
          <cell r="F68">
            <v>0</v>
          </cell>
          <cell r="G68">
            <v>14054</v>
          </cell>
          <cell r="J68">
            <v>0</v>
          </cell>
          <cell r="N68" t="e">
            <v>#N/A</v>
          </cell>
          <cell r="R68" t="e">
            <v>#N/A</v>
          </cell>
        </row>
        <row r="69">
          <cell r="A69">
            <v>133035</v>
          </cell>
          <cell r="B69" t="str">
            <v>Boca de Cobranza Stream</v>
          </cell>
          <cell r="C69">
            <v>-319833084</v>
          </cell>
          <cell r="F69">
            <v>0</v>
          </cell>
          <cell r="G69">
            <v>0</v>
          </cell>
          <cell r="J69">
            <v>0</v>
          </cell>
          <cell r="N69" t="e">
            <v>#N/A</v>
          </cell>
          <cell r="R69" t="e">
            <v>#N/A</v>
          </cell>
        </row>
        <row r="70">
          <cell r="A70">
            <v>133036</v>
          </cell>
          <cell r="B70" t="str">
            <v>Boca de Cobranza Infonet</v>
          </cell>
          <cell r="C70">
            <v>-5148038500</v>
          </cell>
          <cell r="F70">
            <v>0</v>
          </cell>
          <cell r="G70">
            <v>0</v>
          </cell>
          <cell r="J70">
            <v>0</v>
          </cell>
          <cell r="N70" t="e">
            <v>#N/A</v>
          </cell>
          <cell r="R70" t="e">
            <v>#N/A</v>
          </cell>
        </row>
        <row r="71">
          <cell r="A71">
            <v>133038</v>
          </cell>
          <cell r="B71" t="str">
            <v>Boca Cobranza Nexo</v>
          </cell>
          <cell r="C71">
            <v>1598133</v>
          </cell>
          <cell r="F71">
            <v>0</v>
          </cell>
          <cell r="G71">
            <v>0</v>
          </cell>
          <cell r="J71">
            <v>0</v>
          </cell>
          <cell r="N71" t="e">
            <v>#N/A</v>
          </cell>
          <cell r="R71" t="e">
            <v>#N/A</v>
          </cell>
        </row>
        <row r="72">
          <cell r="A72">
            <v>133039</v>
          </cell>
          <cell r="B72" t="str">
            <v>Boca Cobranza Chaco</v>
          </cell>
          <cell r="C72">
            <v>103936985</v>
          </cell>
          <cell r="F72">
            <v>0</v>
          </cell>
          <cell r="G72">
            <v>0</v>
          </cell>
          <cell r="J72">
            <v>0</v>
          </cell>
          <cell r="N72" t="e">
            <v>#N/A</v>
          </cell>
          <cell r="R72" t="e">
            <v>#N/A</v>
          </cell>
        </row>
        <row r="73">
          <cell r="A73">
            <v>133046</v>
          </cell>
          <cell r="B73" t="str">
            <v>Tarjeta de Débito  Procard</v>
          </cell>
          <cell r="C73">
            <v>2500470</v>
          </cell>
          <cell r="F73">
            <v>0</v>
          </cell>
          <cell r="G73">
            <v>0</v>
          </cell>
          <cell r="J73">
            <v>0</v>
          </cell>
          <cell r="N73" t="e">
            <v>#N/A</v>
          </cell>
          <cell r="R73" t="e">
            <v>#N/A</v>
          </cell>
        </row>
        <row r="74">
          <cell r="A74">
            <v>134101</v>
          </cell>
          <cell r="B74" t="str">
            <v>Valores a depositar</v>
          </cell>
          <cell r="C74">
            <v>3314887034</v>
          </cell>
          <cell r="F74">
            <v>0</v>
          </cell>
          <cell r="G74">
            <v>0</v>
          </cell>
          <cell r="J74">
            <v>0</v>
          </cell>
          <cell r="N74" t="e">
            <v>#N/A</v>
          </cell>
          <cell r="R74" t="e">
            <v>#N/A</v>
          </cell>
        </row>
        <row r="75">
          <cell r="A75">
            <v>134203</v>
          </cell>
          <cell r="B75" t="str">
            <v>Puente Cobranza Store</v>
          </cell>
          <cell r="C75">
            <v>727961686</v>
          </cell>
          <cell r="F75">
            <v>0</v>
          </cell>
          <cell r="G75">
            <v>0</v>
          </cell>
          <cell r="J75">
            <v>0</v>
          </cell>
          <cell r="N75" t="e">
            <v>#N/A</v>
          </cell>
          <cell r="R75" t="e">
            <v>#N/A</v>
          </cell>
        </row>
        <row r="76">
          <cell r="A76">
            <v>134211</v>
          </cell>
          <cell r="B76" t="str">
            <v>Puente Devolución Servicio Universal</v>
          </cell>
          <cell r="C76">
            <v>9968746</v>
          </cell>
          <cell r="F76">
            <v>0</v>
          </cell>
          <cell r="G76">
            <v>0</v>
          </cell>
          <cell r="J76">
            <v>0</v>
          </cell>
          <cell r="N76" t="e">
            <v>#N/A</v>
          </cell>
          <cell r="R76" t="e">
            <v>#N/A</v>
          </cell>
        </row>
        <row r="77">
          <cell r="A77">
            <v>135001</v>
          </cell>
          <cell r="B77" t="str">
            <v>Suscriptores . - Equipos en Parte de Pago</v>
          </cell>
          <cell r="C77">
            <v>0</v>
          </cell>
          <cell r="F77">
            <v>0</v>
          </cell>
          <cell r="G77">
            <v>-5111</v>
          </cell>
          <cell r="J77">
            <v>0</v>
          </cell>
          <cell r="N77" t="e">
            <v>#N/A</v>
          </cell>
          <cell r="R77" t="e">
            <v>#N/A</v>
          </cell>
        </row>
        <row r="78">
          <cell r="A78">
            <v>143013</v>
          </cell>
          <cell r="B78" t="str">
            <v>Roaming a Cobrar pend. Conciliar</v>
          </cell>
          <cell r="C78">
            <v>-924296102</v>
          </cell>
          <cell r="F78">
            <v>0</v>
          </cell>
          <cell r="G78">
            <v>-5111</v>
          </cell>
          <cell r="J78">
            <v>0</v>
          </cell>
          <cell r="N78" t="e">
            <v>#N/A</v>
          </cell>
          <cell r="R78" t="e">
            <v>#N/A</v>
          </cell>
        </row>
        <row r="79">
          <cell r="A79">
            <v>143040</v>
          </cell>
          <cell r="B79" t="str">
            <v>Roaming a Cobrar en Firme</v>
          </cell>
          <cell r="C79">
            <v>253135469</v>
          </cell>
          <cell r="F79">
            <v>0</v>
          </cell>
          <cell r="G79">
            <v>-5111</v>
          </cell>
          <cell r="J79">
            <v>0</v>
          </cell>
          <cell r="N79" t="e">
            <v>#N/A</v>
          </cell>
          <cell r="R79" t="e">
            <v>#N/A</v>
          </cell>
        </row>
        <row r="80">
          <cell r="A80">
            <v>143041</v>
          </cell>
          <cell r="B80" t="str">
            <v>Roaming Provisiones a Cobrar</v>
          </cell>
          <cell r="C80">
            <v>4278397589</v>
          </cell>
          <cell r="F80">
            <v>0</v>
          </cell>
          <cell r="G80">
            <v>106703</v>
          </cell>
          <cell r="J80">
            <v>0</v>
          </cell>
          <cell r="N80" t="e">
            <v>#N/A</v>
          </cell>
          <cell r="R80" t="e">
            <v>#N/A</v>
          </cell>
        </row>
        <row r="81">
          <cell r="A81">
            <v>151003</v>
          </cell>
          <cell r="B81" t="str">
            <v>Accesorios</v>
          </cell>
          <cell r="C81">
            <v>739102102</v>
          </cell>
          <cell r="F81">
            <v>0</v>
          </cell>
          <cell r="G81">
            <v>3819796</v>
          </cell>
          <cell r="J81">
            <v>0</v>
          </cell>
          <cell r="N81" t="e">
            <v>#N/A</v>
          </cell>
          <cell r="R81" t="e">
            <v>#N/A</v>
          </cell>
        </row>
        <row r="82">
          <cell r="A82">
            <v>151010</v>
          </cell>
          <cell r="B82" t="str">
            <v>Equipos GSM</v>
          </cell>
          <cell r="C82">
            <v>15137393349</v>
          </cell>
          <cell r="F82">
            <v>0</v>
          </cell>
          <cell r="G82">
            <v>122323</v>
          </cell>
          <cell r="J82">
            <v>0</v>
          </cell>
          <cell r="N82" t="e">
            <v>#N/A</v>
          </cell>
          <cell r="R82" t="e">
            <v>#N/A</v>
          </cell>
        </row>
        <row r="83">
          <cell r="A83">
            <v>151011</v>
          </cell>
          <cell r="B83" t="str">
            <v>Tarjetas SIM</v>
          </cell>
          <cell r="C83">
            <v>4118287106</v>
          </cell>
          <cell r="F83">
            <v>0</v>
          </cell>
          <cell r="G83">
            <v>-1709002</v>
          </cell>
          <cell r="J83">
            <v>0</v>
          </cell>
          <cell r="N83" t="e">
            <v>#N/A</v>
          </cell>
          <cell r="R83" t="e">
            <v>#N/A</v>
          </cell>
        </row>
        <row r="84">
          <cell r="A84">
            <v>151012</v>
          </cell>
          <cell r="B84" t="str">
            <v>GSM Usados</v>
          </cell>
          <cell r="C84">
            <v>260751003</v>
          </cell>
          <cell r="F84">
            <v>0</v>
          </cell>
          <cell r="G84">
            <v>-440</v>
          </cell>
          <cell r="J84">
            <v>0</v>
          </cell>
          <cell r="N84" t="e">
            <v>#N/A</v>
          </cell>
          <cell r="R84" t="e">
            <v>#N/A</v>
          </cell>
        </row>
        <row r="85">
          <cell r="A85">
            <v>151013</v>
          </cell>
          <cell r="B85" t="str">
            <v>Kits GSM</v>
          </cell>
          <cell r="C85">
            <v>215604039</v>
          </cell>
          <cell r="F85">
            <v>0</v>
          </cell>
          <cell r="G85">
            <v>0</v>
          </cell>
          <cell r="J85">
            <v>0</v>
          </cell>
          <cell r="N85" t="e">
            <v>#N/A</v>
          </cell>
          <cell r="R85" t="e">
            <v>#N/A</v>
          </cell>
        </row>
        <row r="86">
          <cell r="A86">
            <v>151098</v>
          </cell>
          <cell r="B86" t="str">
            <v>Ajuste Valuacion de Inventario</v>
          </cell>
          <cell r="C86">
            <v>-5693757328</v>
          </cell>
          <cell r="F86">
            <v>0</v>
          </cell>
          <cell r="G86">
            <v>0</v>
          </cell>
          <cell r="J86">
            <v>0</v>
          </cell>
          <cell r="N86" t="e">
            <v>#N/A</v>
          </cell>
          <cell r="R86" t="e">
            <v>#N/A</v>
          </cell>
        </row>
        <row r="87">
          <cell r="A87">
            <v>152003</v>
          </cell>
          <cell r="B87" t="str">
            <v>Bienes de Cambio en Tránsito</v>
          </cell>
          <cell r="C87">
            <v>1978471899</v>
          </cell>
          <cell r="F87">
            <v>0</v>
          </cell>
          <cell r="G87">
            <v>0</v>
          </cell>
          <cell r="J87">
            <v>0</v>
          </cell>
          <cell r="N87" t="e">
            <v>#N/A</v>
          </cell>
          <cell r="R87" t="e">
            <v>#N/A</v>
          </cell>
        </row>
        <row r="88">
          <cell r="A88">
            <v>153001</v>
          </cell>
          <cell r="B88" t="str">
            <v>Previsión Obsolescencia Bienes de Cambio</v>
          </cell>
          <cell r="C88">
            <v>-572599206</v>
          </cell>
          <cell r="F88">
            <v>0</v>
          </cell>
          <cell r="G88">
            <v>0</v>
          </cell>
          <cell r="J88">
            <v>0</v>
          </cell>
          <cell r="N88" t="e">
            <v>#N/A</v>
          </cell>
          <cell r="R88" t="e">
            <v>#N/A</v>
          </cell>
        </row>
        <row r="89">
          <cell r="A89">
            <v>155010</v>
          </cell>
          <cell r="B89" t="str">
            <v>Stock TarjetasPrepagas</v>
          </cell>
          <cell r="C89">
            <v>809903033</v>
          </cell>
          <cell r="F89">
            <v>0</v>
          </cell>
          <cell r="G89">
            <v>-1465898</v>
          </cell>
          <cell r="J89">
            <v>0</v>
          </cell>
          <cell r="N89" t="e">
            <v>#N/A</v>
          </cell>
          <cell r="R89" t="e">
            <v>#N/A</v>
          </cell>
        </row>
        <row r="90">
          <cell r="A90">
            <v>155099</v>
          </cell>
          <cell r="B90" t="str">
            <v>Diferencia Mig Bs Cambio</v>
          </cell>
          <cell r="C90">
            <v>201933666</v>
          </cell>
          <cell r="F90">
            <v>0</v>
          </cell>
          <cell r="G90">
            <v>-1465898</v>
          </cell>
          <cell r="J90">
            <v>0</v>
          </cell>
          <cell r="N90" t="e">
            <v>#N/A</v>
          </cell>
          <cell r="R90" t="e">
            <v>#N/A</v>
          </cell>
        </row>
        <row r="91">
          <cell r="A91">
            <v>160000</v>
          </cell>
          <cell r="B91" t="str">
            <v>ANTICIPO A PROVEEDORES EN DEL EXTERIOR</v>
          </cell>
          <cell r="C91">
            <v>221130915</v>
          </cell>
          <cell r="F91">
            <v>0</v>
          </cell>
          <cell r="G91">
            <v>-1465898</v>
          </cell>
          <cell r="J91">
            <v>0</v>
          </cell>
          <cell r="N91" t="e">
            <v>#N/A</v>
          </cell>
          <cell r="R91" t="e">
            <v>#N/A</v>
          </cell>
        </row>
        <row r="92">
          <cell r="A92">
            <v>160001</v>
          </cell>
          <cell r="B92" t="str">
            <v>Anticipo a despachantes de aduana</v>
          </cell>
          <cell r="C92">
            <v>511937790</v>
          </cell>
          <cell r="F92">
            <v>0</v>
          </cell>
          <cell r="G92">
            <v>0</v>
          </cell>
          <cell r="J92">
            <v>0</v>
          </cell>
          <cell r="N92" t="e">
            <v>#N/A</v>
          </cell>
          <cell r="R92" t="e">
            <v>#N/A</v>
          </cell>
        </row>
        <row r="93">
          <cell r="A93">
            <v>160002</v>
          </cell>
          <cell r="B93" t="str">
            <v>Adelantos p/gastos a rendir</v>
          </cell>
          <cell r="C93">
            <v>23802450</v>
          </cell>
          <cell r="F93">
            <v>0</v>
          </cell>
          <cell r="G93">
            <v>0</v>
          </cell>
          <cell r="J93">
            <v>0</v>
          </cell>
          <cell r="N93" t="e">
            <v>#N/A</v>
          </cell>
          <cell r="R93" t="e">
            <v>#N/A</v>
          </cell>
        </row>
        <row r="94">
          <cell r="A94">
            <v>160008</v>
          </cell>
          <cell r="B94" t="str">
            <v>IXT a Cobrar en Firme</v>
          </cell>
          <cell r="C94">
            <v>66170532</v>
          </cell>
          <cell r="F94">
            <v>0</v>
          </cell>
          <cell r="G94">
            <v>-2596614</v>
          </cell>
          <cell r="J94">
            <v>0</v>
          </cell>
          <cell r="N94" t="e">
            <v>#N/A</v>
          </cell>
          <cell r="R94" t="e">
            <v>#N/A</v>
          </cell>
        </row>
        <row r="95">
          <cell r="A95">
            <v>160009</v>
          </cell>
          <cell r="B95" t="str">
            <v>ITX Provisiones a Cobrar</v>
          </cell>
          <cell r="C95">
            <v>2441122467</v>
          </cell>
          <cell r="F95">
            <v>0</v>
          </cell>
          <cell r="G95">
            <v>-3952491</v>
          </cell>
          <cell r="J95">
            <v>0</v>
          </cell>
          <cell r="N95" t="e">
            <v>#N/A</v>
          </cell>
          <cell r="R95" t="e">
            <v>#N/A</v>
          </cell>
        </row>
        <row r="96">
          <cell r="A96">
            <v>160097</v>
          </cell>
          <cell r="B96" t="str">
            <v>Valuación Moneda extranjera Cuentas de ITX y TOLL</v>
          </cell>
          <cell r="C96">
            <v>-3631329</v>
          </cell>
          <cell r="F96">
            <v>0</v>
          </cell>
          <cell r="G96">
            <v>-3952491</v>
          </cell>
          <cell r="J96">
            <v>0</v>
          </cell>
          <cell r="N96" t="e">
            <v>#N/A</v>
          </cell>
          <cell r="R96" t="e">
            <v>#N/A</v>
          </cell>
        </row>
        <row r="97">
          <cell r="A97">
            <v>160098</v>
          </cell>
          <cell r="B97" t="str">
            <v>Valuación Moneda extranjera Cuentas de Roamnig</v>
          </cell>
          <cell r="C97">
            <v>-279341748</v>
          </cell>
          <cell r="F97">
            <v>0</v>
          </cell>
          <cell r="G97">
            <v>-3952491</v>
          </cell>
          <cell r="J97">
            <v>0</v>
          </cell>
          <cell r="N97" t="e">
            <v>#N/A</v>
          </cell>
          <cell r="R97" t="e">
            <v>#N/A</v>
          </cell>
        </row>
        <row r="98">
          <cell r="A98">
            <v>161001</v>
          </cell>
          <cell r="B98" t="str">
            <v>Agentes</v>
          </cell>
          <cell r="C98">
            <v>32172625167</v>
          </cell>
          <cell r="F98">
            <v>0</v>
          </cell>
          <cell r="G98">
            <v>-3952491</v>
          </cell>
          <cell r="J98">
            <v>0</v>
          </cell>
          <cell r="N98" t="e">
            <v>#N/A</v>
          </cell>
          <cell r="R98" t="e">
            <v>#N/A</v>
          </cell>
        </row>
        <row r="99">
          <cell r="A99">
            <v>161005</v>
          </cell>
          <cell r="B99" t="str">
            <v xml:space="preserve"> N.Crédito a Recibir Comis. Agen.</v>
          </cell>
          <cell r="C99">
            <v>455506962</v>
          </cell>
          <cell r="F99">
            <v>0</v>
          </cell>
          <cell r="G99">
            <v>-3952491</v>
          </cell>
          <cell r="J99">
            <v>0</v>
          </cell>
          <cell r="N99" t="e">
            <v>#N/A</v>
          </cell>
          <cell r="R99" t="e">
            <v>#N/A</v>
          </cell>
        </row>
        <row r="100">
          <cell r="A100">
            <v>161006</v>
          </cell>
          <cell r="B100" t="str">
            <v>Agentes Manual</v>
          </cell>
          <cell r="C100">
            <v>-145148627</v>
          </cell>
          <cell r="F100">
            <v>0</v>
          </cell>
          <cell r="G100">
            <v>-3952491</v>
          </cell>
          <cell r="J100">
            <v>0</v>
          </cell>
          <cell r="N100" t="e">
            <v>#N/A</v>
          </cell>
          <cell r="R100" t="e">
            <v>#N/A</v>
          </cell>
        </row>
        <row r="101">
          <cell r="A101">
            <v>161013</v>
          </cell>
          <cell r="B101" t="str">
            <v>Adelantos  Agentes</v>
          </cell>
          <cell r="C101">
            <v>531302440</v>
          </cell>
          <cell r="F101">
            <v>0</v>
          </cell>
          <cell r="G101">
            <v>-3952491</v>
          </cell>
          <cell r="J101">
            <v>0</v>
          </cell>
          <cell r="N101" t="e">
            <v>#N/A</v>
          </cell>
          <cell r="R101" t="e">
            <v>#N/A</v>
          </cell>
        </row>
        <row r="102">
          <cell r="A102">
            <v>161014</v>
          </cell>
          <cell r="B102" t="str">
            <v>Tarjetas de Créditos Dealers</v>
          </cell>
          <cell r="C102">
            <v>11274249</v>
          </cell>
          <cell r="F102">
            <v>0</v>
          </cell>
          <cell r="G102">
            <v>228</v>
          </cell>
          <cell r="J102">
            <v>0</v>
          </cell>
          <cell r="N102" t="e">
            <v>#N/A</v>
          </cell>
          <cell r="R102" t="e">
            <v>#N/A</v>
          </cell>
        </row>
        <row r="103">
          <cell r="A103">
            <v>161101</v>
          </cell>
          <cell r="B103" t="str">
            <v>Agentes Interfase Maveric</v>
          </cell>
          <cell r="C103">
            <v>5418767720</v>
          </cell>
          <cell r="F103">
            <v>0</v>
          </cell>
          <cell r="G103">
            <v>228</v>
          </cell>
          <cell r="J103">
            <v>0</v>
          </cell>
          <cell r="N103" t="e">
            <v>#N/A</v>
          </cell>
          <cell r="R103" t="e">
            <v>#N/A</v>
          </cell>
        </row>
        <row r="104">
          <cell r="A104">
            <v>162002</v>
          </cell>
          <cell r="B104" t="str">
            <v>Adelantos de sueldo a empleados</v>
          </cell>
          <cell r="C104">
            <v>91719393</v>
          </cell>
          <cell r="F104">
            <v>0</v>
          </cell>
          <cell r="G104">
            <v>-4891878</v>
          </cell>
          <cell r="J104">
            <v>0</v>
          </cell>
          <cell r="N104" t="e">
            <v>#N/A</v>
          </cell>
          <cell r="R104" t="e">
            <v>#N/A</v>
          </cell>
        </row>
        <row r="105">
          <cell r="A105">
            <v>163001</v>
          </cell>
          <cell r="B105" t="str">
            <v>ANTICIPO A PROVEEDORES LOCALES</v>
          </cell>
          <cell r="C105">
            <v>24398153019</v>
          </cell>
          <cell r="F105">
            <v>0</v>
          </cell>
          <cell r="G105">
            <v>-1296894</v>
          </cell>
          <cell r="J105">
            <v>0</v>
          </cell>
          <cell r="N105" t="e">
            <v>#N/A</v>
          </cell>
          <cell r="R105" t="e">
            <v>#N/A</v>
          </cell>
        </row>
        <row r="106">
          <cell r="A106">
            <v>163002</v>
          </cell>
          <cell r="B106" t="str">
            <v>Facturación a cobrar Interconexion (Ds. CPP)</v>
          </cell>
          <cell r="C106">
            <v>12818671683</v>
          </cell>
          <cell r="F106">
            <v>0</v>
          </cell>
          <cell r="G106">
            <v>-1296894</v>
          </cell>
          <cell r="J106">
            <v>0</v>
          </cell>
          <cell r="N106" t="e">
            <v>#N/A</v>
          </cell>
          <cell r="R106" t="e">
            <v>#N/A</v>
          </cell>
        </row>
        <row r="107">
          <cell r="A107">
            <v>163005</v>
          </cell>
          <cell r="B107" t="str">
            <v>Crédito No Clientes - Bienes de Uso</v>
          </cell>
          <cell r="C107">
            <v>39432001</v>
          </cell>
          <cell r="F107">
            <v>0</v>
          </cell>
          <cell r="G107">
            <v>0</v>
          </cell>
          <cell r="J107">
            <v>0</v>
          </cell>
          <cell r="N107" t="e">
            <v>#N/A</v>
          </cell>
          <cell r="R107" t="e">
            <v>#N/A</v>
          </cell>
        </row>
        <row r="108">
          <cell r="A108">
            <v>165001</v>
          </cell>
          <cell r="B108" t="str">
            <v>Gs.Pag. por Adel. Alq. Sitios</v>
          </cell>
          <cell r="C108">
            <v>4397745944</v>
          </cell>
          <cell r="F108">
            <v>0</v>
          </cell>
          <cell r="G108">
            <v>0</v>
          </cell>
          <cell r="J108">
            <v>0</v>
          </cell>
          <cell r="N108" t="e">
            <v>#N/A</v>
          </cell>
          <cell r="R108" t="e">
            <v>#N/A</v>
          </cell>
        </row>
        <row r="109">
          <cell r="A109">
            <v>165002</v>
          </cell>
          <cell r="B109" t="str">
            <v>Gs.Pag. por Adel. Alq. Edif.</v>
          </cell>
          <cell r="C109">
            <v>497341241</v>
          </cell>
          <cell r="F109">
            <v>0</v>
          </cell>
          <cell r="G109">
            <v>0</v>
          </cell>
          <cell r="J109">
            <v>0</v>
          </cell>
          <cell r="N109" t="e">
            <v>#N/A</v>
          </cell>
          <cell r="R109" t="e">
            <v>#N/A</v>
          </cell>
        </row>
        <row r="110">
          <cell r="A110">
            <v>165003</v>
          </cell>
          <cell r="B110" t="str">
            <v>Gs.Pag. por Adel. Seguros</v>
          </cell>
          <cell r="C110">
            <v>173349174</v>
          </cell>
          <cell r="F110">
            <v>0</v>
          </cell>
          <cell r="G110">
            <v>0</v>
          </cell>
          <cell r="J110">
            <v>0</v>
          </cell>
          <cell r="N110" t="e">
            <v>#N/A</v>
          </cell>
          <cell r="R110" t="e">
            <v>#N/A</v>
          </cell>
        </row>
        <row r="111">
          <cell r="A111">
            <v>165009</v>
          </cell>
          <cell r="B111" t="str">
            <v>Conatel Arancel anual pagado por adelant</v>
          </cell>
          <cell r="C111">
            <v>0</v>
          </cell>
          <cell r="F111">
            <v>0</v>
          </cell>
          <cell r="G111">
            <v>0</v>
          </cell>
          <cell r="J111">
            <v>0</v>
          </cell>
          <cell r="N111" t="e">
            <v>#N/A</v>
          </cell>
          <cell r="R111" t="e">
            <v>#N/A</v>
          </cell>
        </row>
        <row r="112">
          <cell r="A112">
            <v>165010</v>
          </cell>
          <cell r="B112" t="str">
            <v>Enlace de microondas pagado por adelanta</v>
          </cell>
          <cell r="C112">
            <v>0</v>
          </cell>
          <cell r="F112">
            <v>0</v>
          </cell>
          <cell r="G112">
            <v>0</v>
          </cell>
          <cell r="J112">
            <v>0</v>
          </cell>
          <cell r="N112" t="e">
            <v>#N/A</v>
          </cell>
          <cell r="R112" t="e">
            <v>#N/A</v>
          </cell>
        </row>
        <row r="113">
          <cell r="A113">
            <v>166001</v>
          </cell>
          <cell r="B113" t="str">
            <v>Cuentas Varias por Cobrar Dep Gtia Alq. Inmuebles</v>
          </cell>
          <cell r="C113">
            <v>249875357</v>
          </cell>
          <cell r="F113">
            <v>0</v>
          </cell>
          <cell r="G113">
            <v>42483</v>
          </cell>
          <cell r="J113">
            <v>0</v>
          </cell>
          <cell r="N113" t="e">
            <v>#N/A</v>
          </cell>
          <cell r="R113" t="e">
            <v>#N/A</v>
          </cell>
        </row>
        <row r="114">
          <cell r="A114">
            <v>166004</v>
          </cell>
          <cell r="B114" t="str">
            <v>Intereses pagados por Adelantado</v>
          </cell>
          <cell r="C114">
            <v>172718819</v>
          </cell>
          <cell r="F114">
            <v>0</v>
          </cell>
          <cell r="G114">
            <v>42483</v>
          </cell>
          <cell r="J114">
            <v>0</v>
          </cell>
          <cell r="N114" t="e">
            <v>#N/A</v>
          </cell>
          <cell r="R114" t="e">
            <v>#N/A</v>
          </cell>
        </row>
        <row r="115">
          <cell r="A115">
            <v>168001</v>
          </cell>
          <cell r="B115" t="str">
            <v>Deposito de Garantias</v>
          </cell>
          <cell r="C115">
            <v>29318000</v>
          </cell>
          <cell r="F115">
            <v>0</v>
          </cell>
          <cell r="G115">
            <v>42483</v>
          </cell>
          <cell r="J115">
            <v>0</v>
          </cell>
          <cell r="N115" t="e">
            <v>#N/A</v>
          </cell>
          <cell r="R115" t="e">
            <v>#N/A</v>
          </cell>
        </row>
        <row r="116">
          <cell r="A116">
            <v>169501</v>
          </cell>
          <cell r="B116" t="str">
            <v>Repuestos en Stock</v>
          </cell>
          <cell r="C116">
            <v>12636006</v>
          </cell>
          <cell r="F116">
            <v>0</v>
          </cell>
          <cell r="G116">
            <v>42483</v>
          </cell>
          <cell r="J116">
            <v>0</v>
          </cell>
          <cell r="N116" t="e">
            <v>#N/A</v>
          </cell>
          <cell r="R116" t="e">
            <v>#N/A</v>
          </cell>
        </row>
        <row r="117">
          <cell r="A117">
            <v>169502</v>
          </cell>
          <cell r="B117" t="str">
            <v>Stock Materiales para Proyectos</v>
          </cell>
          <cell r="C117">
            <v>708327389</v>
          </cell>
          <cell r="F117">
            <v>0</v>
          </cell>
          <cell r="G117">
            <v>42483</v>
          </cell>
          <cell r="J117">
            <v>0</v>
          </cell>
          <cell r="N117" t="e">
            <v>#N/A</v>
          </cell>
          <cell r="R117" t="e">
            <v>#N/A</v>
          </cell>
        </row>
        <row r="118">
          <cell r="A118">
            <v>169504</v>
          </cell>
          <cell r="B118" t="str">
            <v>Bienes en transito filiales</v>
          </cell>
          <cell r="C118">
            <v>111481920</v>
          </cell>
          <cell r="F118">
            <v>0</v>
          </cell>
          <cell r="G118">
            <v>42483</v>
          </cell>
          <cell r="J118">
            <v>0</v>
          </cell>
          <cell r="N118" t="e">
            <v>#N/A</v>
          </cell>
          <cell r="R118" t="e">
            <v>#N/A</v>
          </cell>
        </row>
        <row r="119">
          <cell r="A119">
            <v>171003</v>
          </cell>
          <cell r="B119" t="str">
            <v>gastos pagados por adelantado</v>
          </cell>
          <cell r="C119">
            <v>1856586328</v>
          </cell>
          <cell r="F119">
            <v>0</v>
          </cell>
          <cell r="G119">
            <v>42483</v>
          </cell>
          <cell r="J119">
            <v>0</v>
          </cell>
          <cell r="N119" t="e">
            <v>#N/A</v>
          </cell>
          <cell r="R119" t="e">
            <v>#N/A</v>
          </cell>
        </row>
        <row r="120">
          <cell r="A120">
            <v>200001</v>
          </cell>
          <cell r="B120" t="str">
            <v>Red Terrenos</v>
          </cell>
          <cell r="C120">
            <v>963804065</v>
          </cell>
          <cell r="F120">
            <v>0</v>
          </cell>
          <cell r="G120">
            <v>42483</v>
          </cell>
          <cell r="J120">
            <v>0</v>
          </cell>
          <cell r="N120" t="e">
            <v>#N/A</v>
          </cell>
          <cell r="R120" t="e">
            <v>#N/A</v>
          </cell>
        </row>
        <row r="121">
          <cell r="A121">
            <v>200002</v>
          </cell>
          <cell r="B121" t="str">
            <v>Red Construcción Sitios</v>
          </cell>
          <cell r="C121">
            <v>34705917775</v>
          </cell>
          <cell r="F121">
            <v>0</v>
          </cell>
          <cell r="G121">
            <v>42483</v>
          </cell>
          <cell r="J121">
            <v>0</v>
          </cell>
          <cell r="N121" t="e">
            <v>#N/A</v>
          </cell>
          <cell r="R121" t="e">
            <v>#N/A</v>
          </cell>
        </row>
        <row r="122">
          <cell r="A122">
            <v>200003</v>
          </cell>
          <cell r="B122" t="str">
            <v>Red Equipos Celular</v>
          </cell>
          <cell r="C122">
            <v>198153613801</v>
          </cell>
          <cell r="F122">
            <v>0</v>
          </cell>
          <cell r="G122">
            <v>42483</v>
          </cell>
          <cell r="J122">
            <v>0</v>
          </cell>
          <cell r="N122" t="e">
            <v>#N/A</v>
          </cell>
          <cell r="R122" t="e">
            <v>#N/A</v>
          </cell>
        </row>
        <row r="123">
          <cell r="A123">
            <v>200004</v>
          </cell>
          <cell r="B123" t="str">
            <v>Red Equipos Transmisión</v>
          </cell>
          <cell r="C123">
            <v>97014958585</v>
          </cell>
          <cell r="F123">
            <v>0</v>
          </cell>
          <cell r="G123">
            <v>42483</v>
          </cell>
          <cell r="J123">
            <v>0</v>
          </cell>
          <cell r="N123" t="e">
            <v>#N/A</v>
          </cell>
          <cell r="R123" t="e">
            <v>#N/A</v>
          </cell>
        </row>
        <row r="124">
          <cell r="A124">
            <v>200005</v>
          </cell>
          <cell r="B124" t="str">
            <v>Red Equipos Conmutación</v>
          </cell>
          <cell r="C124">
            <v>91174585323</v>
          </cell>
          <cell r="F124">
            <v>0</v>
          </cell>
          <cell r="G124">
            <v>42483</v>
          </cell>
          <cell r="J124">
            <v>0</v>
          </cell>
          <cell r="N124" t="e">
            <v>#N/A</v>
          </cell>
          <cell r="R124" t="e">
            <v>#N/A</v>
          </cell>
        </row>
        <row r="125">
          <cell r="A125">
            <v>200006</v>
          </cell>
          <cell r="B125" t="str">
            <v>Red Equipos de Medición</v>
          </cell>
          <cell r="C125">
            <v>2605374383</v>
          </cell>
          <cell r="F125">
            <v>0</v>
          </cell>
          <cell r="G125">
            <v>42483</v>
          </cell>
          <cell r="J125">
            <v>0</v>
          </cell>
          <cell r="N125" t="e">
            <v>#N/A</v>
          </cell>
          <cell r="R125" t="e">
            <v>#N/A</v>
          </cell>
        </row>
        <row r="126">
          <cell r="A126">
            <v>200007</v>
          </cell>
          <cell r="B126" t="str">
            <v>Red Equipos de Apoyo</v>
          </cell>
          <cell r="C126">
            <v>2830351231</v>
          </cell>
          <cell r="F126">
            <v>0</v>
          </cell>
          <cell r="G126">
            <v>42483</v>
          </cell>
          <cell r="J126">
            <v>0</v>
          </cell>
          <cell r="N126" t="e">
            <v>#N/A</v>
          </cell>
          <cell r="R126" t="e">
            <v>#N/A</v>
          </cell>
        </row>
        <row r="127">
          <cell r="A127">
            <v>200008</v>
          </cell>
          <cell r="B127" t="str">
            <v>Red Vehiculos</v>
          </cell>
          <cell r="C127">
            <v>876202333</v>
          </cell>
          <cell r="F127">
            <v>0</v>
          </cell>
          <cell r="G127">
            <v>42483</v>
          </cell>
          <cell r="J127">
            <v>0</v>
          </cell>
          <cell r="N127" t="e">
            <v>#N/A</v>
          </cell>
          <cell r="R127" t="e">
            <v>#N/A</v>
          </cell>
        </row>
        <row r="128">
          <cell r="A128">
            <v>200012</v>
          </cell>
          <cell r="B128" t="str">
            <v>Red Edificios PCS</v>
          </cell>
          <cell r="C128">
            <v>1842128841</v>
          </cell>
          <cell r="F128">
            <v>0</v>
          </cell>
          <cell r="G128">
            <v>42483</v>
          </cell>
          <cell r="J128">
            <v>0</v>
          </cell>
          <cell r="N128" t="e">
            <v>#N/A</v>
          </cell>
          <cell r="R128" t="e">
            <v>#N/A</v>
          </cell>
        </row>
        <row r="129">
          <cell r="A129">
            <v>200013</v>
          </cell>
          <cell r="B129" t="str">
            <v>Obras civiles</v>
          </cell>
          <cell r="C129">
            <v>115669345384</v>
          </cell>
          <cell r="F129">
            <v>0</v>
          </cell>
          <cell r="G129">
            <v>42483</v>
          </cell>
          <cell r="J129">
            <v>0</v>
          </cell>
          <cell r="N129" t="e">
            <v>#N/A</v>
          </cell>
          <cell r="R129" t="e">
            <v>#N/A</v>
          </cell>
        </row>
        <row r="130">
          <cell r="A130">
            <v>200014</v>
          </cell>
          <cell r="B130" t="str">
            <v>Generadores</v>
          </cell>
          <cell r="C130">
            <v>5899150939</v>
          </cell>
          <cell r="F130">
            <v>0</v>
          </cell>
          <cell r="G130">
            <v>42483</v>
          </cell>
          <cell r="J130">
            <v>0</v>
          </cell>
          <cell r="N130" t="e">
            <v>#N/A</v>
          </cell>
          <cell r="R130" t="e">
            <v>#N/A</v>
          </cell>
        </row>
        <row r="131">
          <cell r="A131">
            <v>200049</v>
          </cell>
          <cell r="B131" t="str">
            <v>Importaciones en curso-activo fijo</v>
          </cell>
          <cell r="C131">
            <v>411695076</v>
          </cell>
          <cell r="F131">
            <v>0</v>
          </cell>
          <cell r="G131">
            <v>42483</v>
          </cell>
          <cell r="J131">
            <v>0</v>
          </cell>
          <cell r="N131" t="e">
            <v>#N/A</v>
          </cell>
          <cell r="R131" t="e">
            <v>#N/A</v>
          </cell>
        </row>
        <row r="132">
          <cell r="A132">
            <v>200059</v>
          </cell>
          <cell r="B132" t="str">
            <v>Previsión Otros Activos Fijos</v>
          </cell>
          <cell r="C132">
            <v>1</v>
          </cell>
          <cell r="F132">
            <v>0</v>
          </cell>
          <cell r="G132">
            <v>42483</v>
          </cell>
          <cell r="J132">
            <v>0</v>
          </cell>
          <cell r="N132" t="e">
            <v>#N/A</v>
          </cell>
          <cell r="R132" t="e">
            <v>#N/A</v>
          </cell>
        </row>
        <row r="133">
          <cell r="A133">
            <v>200101</v>
          </cell>
          <cell r="B133" t="str">
            <v>Depreciación Ac. Red Construcción Sitios</v>
          </cell>
          <cell r="C133">
            <v>-14987679874</v>
          </cell>
          <cell r="F133">
            <v>0</v>
          </cell>
          <cell r="G133">
            <v>42483</v>
          </cell>
          <cell r="J133">
            <v>0</v>
          </cell>
          <cell r="N133" t="e">
            <v>#N/A</v>
          </cell>
          <cell r="R133" t="e">
            <v>#N/A</v>
          </cell>
        </row>
        <row r="134">
          <cell r="A134">
            <v>200102</v>
          </cell>
          <cell r="B134" t="str">
            <v>Depreciación Ac. Red Celular</v>
          </cell>
          <cell r="C134">
            <v>-55282367605</v>
          </cell>
          <cell r="F134">
            <v>0</v>
          </cell>
          <cell r="G134">
            <v>42483</v>
          </cell>
          <cell r="J134">
            <v>0</v>
          </cell>
          <cell r="N134" t="e">
            <v>#N/A</v>
          </cell>
          <cell r="R134" t="e">
            <v>#N/A</v>
          </cell>
        </row>
        <row r="135">
          <cell r="A135">
            <v>200103</v>
          </cell>
          <cell r="B135" t="str">
            <v>Depreciación Ac.Red. Eq.Transmisión</v>
          </cell>
          <cell r="C135">
            <v>-24534342056</v>
          </cell>
          <cell r="F135">
            <v>0</v>
          </cell>
          <cell r="G135">
            <v>42483</v>
          </cell>
          <cell r="J135">
            <v>0</v>
          </cell>
          <cell r="N135" t="e">
            <v>#N/A</v>
          </cell>
          <cell r="R135" t="e">
            <v>#N/A</v>
          </cell>
        </row>
        <row r="136">
          <cell r="A136">
            <v>200104</v>
          </cell>
          <cell r="B136" t="str">
            <v>Depreciación Ac.Red. Antenas Eq. de Conmutación</v>
          </cell>
          <cell r="C136">
            <v>-19496964600</v>
          </cell>
          <cell r="F136">
            <v>0</v>
          </cell>
          <cell r="G136">
            <v>42483</v>
          </cell>
          <cell r="J136">
            <v>0</v>
          </cell>
          <cell r="N136" t="e">
            <v>#N/A</v>
          </cell>
          <cell r="R136" t="e">
            <v>#N/A</v>
          </cell>
        </row>
        <row r="137">
          <cell r="A137">
            <v>200105</v>
          </cell>
          <cell r="B137" t="str">
            <v>Depreciación Ac.Red Equipos de Medición</v>
          </cell>
          <cell r="C137">
            <v>-2045488950</v>
          </cell>
          <cell r="F137">
            <v>0</v>
          </cell>
          <cell r="G137">
            <v>42483</v>
          </cell>
          <cell r="J137">
            <v>0</v>
          </cell>
          <cell r="N137" t="e">
            <v>#N/A</v>
          </cell>
          <cell r="R137" t="e">
            <v>#N/A</v>
          </cell>
        </row>
        <row r="138">
          <cell r="A138">
            <v>200106</v>
          </cell>
          <cell r="B138" t="str">
            <v>Depreciación Ac.Red Equipos de Apoyo</v>
          </cell>
          <cell r="C138">
            <v>-1585280362</v>
          </cell>
          <cell r="F138">
            <v>0</v>
          </cell>
          <cell r="G138">
            <v>42483</v>
          </cell>
          <cell r="J138">
            <v>0</v>
          </cell>
          <cell r="N138" t="e">
            <v>#N/A</v>
          </cell>
          <cell r="R138" t="e">
            <v>#N/A</v>
          </cell>
        </row>
        <row r="139">
          <cell r="A139">
            <v>200107</v>
          </cell>
          <cell r="B139" t="str">
            <v>Depreciación Ac.Red Vehiculos</v>
          </cell>
          <cell r="C139">
            <v>-654635605</v>
          </cell>
          <cell r="F139">
            <v>0</v>
          </cell>
          <cell r="G139">
            <v>42483</v>
          </cell>
          <cell r="J139">
            <v>0</v>
          </cell>
          <cell r="N139" t="e">
            <v>#N/A</v>
          </cell>
          <cell r="R139" t="e">
            <v>#N/A</v>
          </cell>
        </row>
        <row r="140">
          <cell r="A140">
            <v>200111</v>
          </cell>
          <cell r="B140" t="str">
            <v>Depreciaciones Edificios</v>
          </cell>
          <cell r="C140">
            <v>-86217931</v>
          </cell>
          <cell r="F140">
            <v>0</v>
          </cell>
          <cell r="G140">
            <v>42483</v>
          </cell>
          <cell r="J140">
            <v>0</v>
          </cell>
          <cell r="N140" t="e">
            <v>#N/A</v>
          </cell>
          <cell r="R140" t="e">
            <v>#N/A</v>
          </cell>
        </row>
        <row r="141">
          <cell r="A141">
            <v>200113</v>
          </cell>
          <cell r="B141" t="str">
            <v>Depreciaciones obras civiles</v>
          </cell>
          <cell r="C141">
            <v>-19606961856</v>
          </cell>
          <cell r="F141">
            <v>0</v>
          </cell>
          <cell r="G141">
            <v>42483</v>
          </cell>
          <cell r="J141">
            <v>0</v>
          </cell>
          <cell r="N141" t="e">
            <v>#N/A</v>
          </cell>
          <cell r="R141" t="e">
            <v>#N/A</v>
          </cell>
        </row>
        <row r="142">
          <cell r="A142">
            <v>200114</v>
          </cell>
          <cell r="B142" t="str">
            <v>Depreciaciones generadores</v>
          </cell>
          <cell r="C142">
            <v>-3029208322</v>
          </cell>
          <cell r="F142">
            <v>0</v>
          </cell>
          <cell r="G142">
            <v>42483</v>
          </cell>
          <cell r="J142">
            <v>0</v>
          </cell>
          <cell r="N142" t="e">
            <v>#N/A</v>
          </cell>
          <cell r="R142" t="e">
            <v>#N/A</v>
          </cell>
        </row>
        <row r="143">
          <cell r="A143">
            <v>200304</v>
          </cell>
          <cell r="B143" t="str">
            <v>No de la Red Equipos de Computación</v>
          </cell>
          <cell r="C143">
            <v>11792302335</v>
          </cell>
          <cell r="F143">
            <v>0</v>
          </cell>
          <cell r="G143">
            <v>42483</v>
          </cell>
          <cell r="J143">
            <v>0</v>
          </cell>
          <cell r="N143" t="e">
            <v>#N/A</v>
          </cell>
          <cell r="R143" t="e">
            <v>#N/A</v>
          </cell>
        </row>
        <row r="144">
          <cell r="A144">
            <v>200305</v>
          </cell>
          <cell r="B144" t="str">
            <v>No de la Red Muebles y Equipos de Oficina</v>
          </cell>
          <cell r="C144">
            <v>3227897201</v>
          </cell>
          <cell r="F144">
            <v>0</v>
          </cell>
          <cell r="G144">
            <v>42483</v>
          </cell>
          <cell r="J144">
            <v>0</v>
          </cell>
          <cell r="N144" t="e">
            <v>#N/A</v>
          </cell>
          <cell r="R144" t="e">
            <v>#N/A</v>
          </cell>
        </row>
        <row r="145">
          <cell r="A145">
            <v>200308</v>
          </cell>
          <cell r="B145" t="str">
            <v>Software constable administrativo</v>
          </cell>
          <cell r="C145">
            <v>492873750</v>
          </cell>
          <cell r="F145">
            <v>0</v>
          </cell>
          <cell r="G145">
            <v>42483</v>
          </cell>
          <cell r="J145">
            <v>0</v>
          </cell>
          <cell r="N145" t="e">
            <v>#N/A</v>
          </cell>
          <cell r="R145" t="e">
            <v>#N/A</v>
          </cell>
        </row>
        <row r="146">
          <cell r="A146">
            <v>200309</v>
          </cell>
          <cell r="B146" t="str">
            <v>Aplicaciones para PC's</v>
          </cell>
          <cell r="C146">
            <v>1597996846</v>
          </cell>
          <cell r="F146">
            <v>0</v>
          </cell>
          <cell r="G146">
            <v>42483</v>
          </cell>
          <cell r="J146">
            <v>0</v>
          </cell>
          <cell r="N146" t="e">
            <v>#N/A</v>
          </cell>
          <cell r="R146" t="e">
            <v>#N/A</v>
          </cell>
        </row>
        <row r="147">
          <cell r="A147">
            <v>200310</v>
          </cell>
          <cell r="B147" t="str">
            <v>Otros softwares</v>
          </cell>
          <cell r="C147">
            <v>3249730728</v>
          </cell>
          <cell r="F147">
            <v>0</v>
          </cell>
          <cell r="G147">
            <v>42483</v>
          </cell>
          <cell r="J147">
            <v>0</v>
          </cell>
          <cell r="N147" t="e">
            <v>#N/A</v>
          </cell>
          <cell r="R147" t="e">
            <v>#N/A</v>
          </cell>
        </row>
        <row r="148">
          <cell r="A148">
            <v>200311</v>
          </cell>
          <cell r="B148" t="str">
            <v>Equipos de Informática - Notebooks</v>
          </cell>
          <cell r="C148">
            <v>438927089</v>
          </cell>
          <cell r="F148">
            <v>0</v>
          </cell>
          <cell r="G148">
            <v>42483</v>
          </cell>
          <cell r="J148">
            <v>0</v>
          </cell>
          <cell r="N148" t="e">
            <v>#N/A</v>
          </cell>
          <cell r="R148" t="e">
            <v>#N/A</v>
          </cell>
        </row>
        <row r="149">
          <cell r="A149">
            <v>200312</v>
          </cell>
          <cell r="B149" t="str">
            <v>Equipos de aire acondicionado</v>
          </cell>
          <cell r="C149">
            <v>803347033</v>
          </cell>
          <cell r="F149">
            <v>0</v>
          </cell>
          <cell r="G149">
            <v>42483</v>
          </cell>
          <cell r="J149">
            <v>0</v>
          </cell>
          <cell r="N149" t="e">
            <v>#N/A</v>
          </cell>
          <cell r="R149" t="e">
            <v>#N/A</v>
          </cell>
        </row>
        <row r="150">
          <cell r="A150">
            <v>200313</v>
          </cell>
          <cell r="B150" t="str">
            <v>Muebles y útiles</v>
          </cell>
          <cell r="C150">
            <v>1721971586</v>
          </cell>
          <cell r="F150">
            <v>0</v>
          </cell>
          <cell r="G150">
            <v>42483</v>
          </cell>
          <cell r="J150">
            <v>0</v>
          </cell>
          <cell r="N150" t="e">
            <v>#N/A</v>
          </cell>
          <cell r="R150" t="e">
            <v>#N/A</v>
          </cell>
        </row>
        <row r="151">
          <cell r="A151">
            <v>200403</v>
          </cell>
          <cell r="B151" t="str">
            <v>Depreciación Ac.No Red Equipos y Computación</v>
          </cell>
          <cell r="C151">
            <v>-7940403412</v>
          </cell>
          <cell r="F151">
            <v>0</v>
          </cell>
          <cell r="G151">
            <v>42483</v>
          </cell>
          <cell r="J151">
            <v>0</v>
          </cell>
          <cell r="N151" t="e">
            <v>#N/A</v>
          </cell>
          <cell r="R151" t="e">
            <v>#N/A</v>
          </cell>
        </row>
        <row r="152">
          <cell r="A152">
            <v>200404</v>
          </cell>
          <cell r="B152" t="str">
            <v>Depreciación Ac.No Red Muebles y Equipos de Oficin</v>
          </cell>
          <cell r="C152">
            <v>-1862212896</v>
          </cell>
          <cell r="F152">
            <v>0</v>
          </cell>
          <cell r="G152">
            <v>42483</v>
          </cell>
          <cell r="J152">
            <v>0</v>
          </cell>
          <cell r="N152" t="e">
            <v>#N/A</v>
          </cell>
          <cell r="R152" t="e">
            <v>#N/A</v>
          </cell>
        </row>
        <row r="153">
          <cell r="A153">
            <v>200408</v>
          </cell>
          <cell r="B153" t="str">
            <v>Depreciaciones software contable adminis</v>
          </cell>
          <cell r="C153">
            <v>-98574751</v>
          </cell>
          <cell r="F153">
            <v>0</v>
          </cell>
          <cell r="G153">
            <v>42483</v>
          </cell>
          <cell r="J153">
            <v>0</v>
          </cell>
          <cell r="N153" t="e">
            <v>#N/A</v>
          </cell>
          <cell r="R153" t="e">
            <v>#N/A</v>
          </cell>
        </row>
        <row r="154">
          <cell r="A154">
            <v>200409</v>
          </cell>
          <cell r="B154" t="str">
            <v>Deprec Aplicaciones para PC's Revaluo</v>
          </cell>
          <cell r="C154">
            <v>-1103204288</v>
          </cell>
          <cell r="F154">
            <v>0</v>
          </cell>
          <cell r="G154">
            <v>42483</v>
          </cell>
          <cell r="J154">
            <v>0</v>
          </cell>
          <cell r="N154" t="e">
            <v>#N/A</v>
          </cell>
          <cell r="R154" t="e">
            <v>#N/A</v>
          </cell>
        </row>
        <row r="155">
          <cell r="A155">
            <v>200410</v>
          </cell>
          <cell r="B155" t="str">
            <v>Depreciaciones Otros softwares</v>
          </cell>
          <cell r="C155">
            <v>-2038188054</v>
          </cell>
          <cell r="F155">
            <v>0</v>
          </cell>
          <cell r="G155">
            <v>42483</v>
          </cell>
          <cell r="J155">
            <v>0</v>
          </cell>
          <cell r="N155" t="e">
            <v>#N/A</v>
          </cell>
          <cell r="R155" t="e">
            <v>#N/A</v>
          </cell>
        </row>
        <row r="156">
          <cell r="A156">
            <v>200411</v>
          </cell>
          <cell r="B156" t="str">
            <v>Depreciación Equipos Inform - Noteb</v>
          </cell>
          <cell r="C156">
            <v>-318171845</v>
          </cell>
          <cell r="F156">
            <v>0</v>
          </cell>
          <cell r="G156">
            <v>-54411</v>
          </cell>
          <cell r="J156">
            <v>0</v>
          </cell>
          <cell r="N156" t="e">
            <v>#N/A</v>
          </cell>
          <cell r="R156" t="e">
            <v>#N/A</v>
          </cell>
        </row>
        <row r="157">
          <cell r="A157">
            <v>200412</v>
          </cell>
          <cell r="B157" t="str">
            <v>Depreciaciones equipos de aire acondicio</v>
          </cell>
          <cell r="C157">
            <v>-473445916</v>
          </cell>
          <cell r="F157">
            <v>0</v>
          </cell>
          <cell r="G157">
            <v>11798</v>
          </cell>
          <cell r="J157">
            <v>0</v>
          </cell>
          <cell r="N157" t="e">
            <v>#N/A</v>
          </cell>
          <cell r="R157" t="e">
            <v>#N/A</v>
          </cell>
        </row>
        <row r="158">
          <cell r="A158">
            <v>200413</v>
          </cell>
          <cell r="B158" t="str">
            <v>Depreciaciones muebles y útiles</v>
          </cell>
          <cell r="C158">
            <v>-1321094468</v>
          </cell>
          <cell r="F158">
            <v>0</v>
          </cell>
          <cell r="G158">
            <v>0</v>
          </cell>
          <cell r="J158">
            <v>0</v>
          </cell>
          <cell r="N158" t="e">
            <v>#N/A</v>
          </cell>
          <cell r="R158" t="e">
            <v>#N/A</v>
          </cell>
        </row>
        <row r="159">
          <cell r="A159">
            <v>200501</v>
          </cell>
          <cell r="B159" t="str">
            <v>Obra en Curso Medidas de Inversión</v>
          </cell>
          <cell r="C159">
            <v>0</v>
          </cell>
          <cell r="F159">
            <v>0</v>
          </cell>
          <cell r="G159">
            <v>0</v>
          </cell>
          <cell r="J159">
            <v>0</v>
          </cell>
          <cell r="N159" t="e">
            <v>#N/A</v>
          </cell>
          <cell r="R159" t="e">
            <v>#N/A</v>
          </cell>
        </row>
        <row r="160">
          <cell r="A160">
            <v>200512</v>
          </cell>
          <cell r="B160" t="str">
            <v>Obras en Curso de la Red</v>
          </cell>
          <cell r="C160">
            <v>2058043581</v>
          </cell>
          <cell r="F160">
            <v>0</v>
          </cell>
          <cell r="G160">
            <v>0</v>
          </cell>
          <cell r="J160">
            <v>0</v>
          </cell>
          <cell r="N160" t="e">
            <v>#N/A</v>
          </cell>
          <cell r="R160" t="e">
            <v>#N/A</v>
          </cell>
        </row>
        <row r="161">
          <cell r="A161">
            <v>200517</v>
          </cell>
          <cell r="B161" t="str">
            <v>Obra en curso Non Network BIENES DE USO</v>
          </cell>
          <cell r="C161">
            <v>0</v>
          </cell>
          <cell r="F161">
            <v>0</v>
          </cell>
          <cell r="G161">
            <v>0</v>
          </cell>
          <cell r="J161">
            <v>0</v>
          </cell>
          <cell r="N161" t="e">
            <v>#N/A</v>
          </cell>
          <cell r="R161" t="e">
            <v>#N/A</v>
          </cell>
        </row>
        <row r="162">
          <cell r="A162">
            <v>200650</v>
          </cell>
          <cell r="B162" t="str">
            <v>Mejoras en General</v>
          </cell>
          <cell r="C162">
            <v>1785466634</v>
          </cell>
          <cell r="F162">
            <v>0</v>
          </cell>
          <cell r="G162">
            <v>15</v>
          </cell>
          <cell r="J162">
            <v>0</v>
          </cell>
          <cell r="N162" t="e">
            <v>#N/A</v>
          </cell>
          <cell r="R162" t="e">
            <v>#N/A</v>
          </cell>
        </row>
        <row r="163">
          <cell r="A163">
            <v>200750</v>
          </cell>
          <cell r="B163" t="str">
            <v>Depreciacion Mejoras en General</v>
          </cell>
          <cell r="C163">
            <v>-1066056739</v>
          </cell>
          <cell r="F163">
            <v>0</v>
          </cell>
          <cell r="G163">
            <v>0</v>
          </cell>
          <cell r="J163">
            <v>0</v>
          </cell>
          <cell r="N163" t="e">
            <v>#N/A</v>
          </cell>
          <cell r="R163" t="e">
            <v>#N/A</v>
          </cell>
        </row>
        <row r="164">
          <cell r="A164">
            <v>201103</v>
          </cell>
          <cell r="B164" t="str">
            <v>Materiales Warehouse y CAR - Valoración Usados</v>
          </cell>
          <cell r="C164">
            <v>-2097092</v>
          </cell>
          <cell r="F164">
            <v>0</v>
          </cell>
          <cell r="G164">
            <v>112</v>
          </cell>
          <cell r="J164">
            <v>0</v>
          </cell>
          <cell r="N164" t="e">
            <v>#N/A</v>
          </cell>
          <cell r="R164" t="e">
            <v>#N/A</v>
          </cell>
        </row>
        <row r="165">
          <cell r="A165">
            <v>280006</v>
          </cell>
          <cell r="B165" t="str">
            <v>Desarrollo de Sistemas- Bs. de Uso</v>
          </cell>
          <cell r="C165">
            <v>257002604</v>
          </cell>
          <cell r="F165">
            <v>0</v>
          </cell>
          <cell r="G165">
            <v>0</v>
          </cell>
          <cell r="J165">
            <v>0</v>
          </cell>
          <cell r="N165" t="e">
            <v>#N/A</v>
          </cell>
          <cell r="R165" t="e">
            <v>#N/A</v>
          </cell>
        </row>
        <row r="166">
          <cell r="A166">
            <v>280008</v>
          </cell>
          <cell r="B166" t="str">
            <v>VO Licencia Manual</v>
          </cell>
          <cell r="C166">
            <v>11956200706</v>
          </cell>
          <cell r="F166">
            <v>0</v>
          </cell>
          <cell r="G166">
            <v>0</v>
          </cell>
          <cell r="J166">
            <v>0</v>
          </cell>
          <cell r="N166" t="e">
            <v>#N/A</v>
          </cell>
          <cell r="R166" t="e">
            <v>#N/A</v>
          </cell>
        </row>
        <row r="167">
          <cell r="A167">
            <v>280011</v>
          </cell>
          <cell r="B167" t="str">
            <v>Cargos diferidos</v>
          </cell>
          <cell r="C167">
            <v>0</v>
          </cell>
          <cell r="F167">
            <v>0</v>
          </cell>
          <cell r="G167">
            <v>0</v>
          </cell>
          <cell r="J167">
            <v>0</v>
          </cell>
          <cell r="N167" t="e">
            <v>#N/A</v>
          </cell>
          <cell r="R167" t="e">
            <v>#N/A</v>
          </cell>
        </row>
        <row r="168">
          <cell r="A168">
            <v>280017</v>
          </cell>
          <cell r="B168" t="str">
            <v>Derecho sobre líneas telefónicas</v>
          </cell>
          <cell r="C168">
            <v>828445817</v>
          </cell>
          <cell r="F168">
            <v>0</v>
          </cell>
          <cell r="G168">
            <v>0</v>
          </cell>
          <cell r="J168">
            <v>0</v>
          </cell>
          <cell r="N168" t="e">
            <v>#N/A</v>
          </cell>
          <cell r="R168" t="e">
            <v>#N/A</v>
          </cell>
        </row>
        <row r="169">
          <cell r="A169">
            <v>280020</v>
          </cell>
          <cell r="B169" t="str">
            <v>Cargos Diferidos Manuales (Py)</v>
          </cell>
          <cell r="C169">
            <v>0</v>
          </cell>
          <cell r="F169">
            <v>0</v>
          </cell>
          <cell r="G169">
            <v>0</v>
          </cell>
          <cell r="J169">
            <v>0</v>
          </cell>
          <cell r="N169" t="e">
            <v>#N/A</v>
          </cell>
          <cell r="R169" t="e">
            <v>#N/A</v>
          </cell>
        </row>
        <row r="170">
          <cell r="A170">
            <v>280506</v>
          </cell>
          <cell r="B170" t="str">
            <v>Depreciación acumulada Base de Datos- Bs. de Uso</v>
          </cell>
          <cell r="C170">
            <v>-74543855</v>
          </cell>
          <cell r="F170">
            <v>0</v>
          </cell>
          <cell r="G170">
            <v>0</v>
          </cell>
          <cell r="J170">
            <v>0</v>
          </cell>
          <cell r="N170" t="e">
            <v>#N/A</v>
          </cell>
          <cell r="R170" t="e">
            <v>#N/A</v>
          </cell>
        </row>
        <row r="171">
          <cell r="A171">
            <v>280511</v>
          </cell>
          <cell r="B171" t="str">
            <v>Amortización Ac. Cargos Diferidos</v>
          </cell>
          <cell r="C171">
            <v>-2</v>
          </cell>
          <cell r="F171">
            <v>0</v>
          </cell>
          <cell r="G171">
            <v>0</v>
          </cell>
          <cell r="J171">
            <v>0</v>
          </cell>
          <cell r="N171" t="e">
            <v>#N/A</v>
          </cell>
          <cell r="R171" t="e">
            <v>#N/A</v>
          </cell>
        </row>
        <row r="172">
          <cell r="A172">
            <v>280518</v>
          </cell>
          <cell r="B172" t="str">
            <v>Depreciación acumulada Intangibles</v>
          </cell>
          <cell r="C172">
            <v>-10426506014</v>
          </cell>
          <cell r="F172">
            <v>0</v>
          </cell>
          <cell r="G172">
            <v>0</v>
          </cell>
          <cell r="J172">
            <v>0</v>
          </cell>
          <cell r="N172" t="e">
            <v>#N/A</v>
          </cell>
          <cell r="R172" t="e">
            <v>#N/A</v>
          </cell>
        </row>
        <row r="173">
          <cell r="A173">
            <v>280520</v>
          </cell>
          <cell r="B173" t="str">
            <v>Amort. Acum. Cargos Diferidos Manuales (Py)</v>
          </cell>
          <cell r="C173">
            <v>0</v>
          </cell>
          <cell r="F173">
            <v>0</v>
          </cell>
          <cell r="G173">
            <v>1031</v>
          </cell>
          <cell r="J173">
            <v>0</v>
          </cell>
          <cell r="N173" t="e">
            <v>#N/A</v>
          </cell>
          <cell r="R173" t="e">
            <v>#N/A</v>
          </cell>
        </row>
        <row r="174">
          <cell r="A174">
            <v>290001</v>
          </cell>
          <cell r="B174" t="str">
            <v>Terrenos Ajuste por Inflación</v>
          </cell>
          <cell r="C174">
            <v>340121475</v>
          </cell>
          <cell r="F174">
            <v>0</v>
          </cell>
          <cell r="G174">
            <v>1031</v>
          </cell>
          <cell r="J174">
            <v>0</v>
          </cell>
          <cell r="N174" t="e">
            <v>#N/A</v>
          </cell>
          <cell r="R174" t="e">
            <v>#N/A</v>
          </cell>
        </row>
        <row r="175">
          <cell r="A175">
            <v>290002</v>
          </cell>
          <cell r="B175" t="str">
            <v>Equipos e Instalaciones Ajuste por Inflación</v>
          </cell>
          <cell r="C175">
            <v>25148514623</v>
          </cell>
          <cell r="F175">
            <v>0</v>
          </cell>
          <cell r="G175">
            <v>1031</v>
          </cell>
          <cell r="J175">
            <v>0</v>
          </cell>
          <cell r="N175" t="e">
            <v>#N/A</v>
          </cell>
          <cell r="R175" t="e">
            <v>#N/A</v>
          </cell>
        </row>
        <row r="176">
          <cell r="A176">
            <v>290003</v>
          </cell>
          <cell r="B176" t="str">
            <v>Obras Civiles Ajuste por Inflación</v>
          </cell>
          <cell r="C176">
            <v>12316036392</v>
          </cell>
          <cell r="F176">
            <v>0</v>
          </cell>
          <cell r="G176">
            <v>1031</v>
          </cell>
          <cell r="J176">
            <v>0</v>
          </cell>
          <cell r="N176" t="e">
            <v>#N/A</v>
          </cell>
          <cell r="R176" t="e">
            <v>#N/A</v>
          </cell>
        </row>
        <row r="177">
          <cell r="A177">
            <v>290004</v>
          </cell>
          <cell r="B177" t="str">
            <v>Rodados Ajuste por Inflación</v>
          </cell>
          <cell r="C177">
            <v>315217111</v>
          </cell>
          <cell r="F177">
            <v>0</v>
          </cell>
          <cell r="G177">
            <v>-3803724</v>
          </cell>
          <cell r="J177">
            <v>0</v>
          </cell>
          <cell r="N177" t="e">
            <v>#N/A</v>
          </cell>
          <cell r="R177" t="e">
            <v>#N/A</v>
          </cell>
        </row>
        <row r="178">
          <cell r="A178">
            <v>290005</v>
          </cell>
          <cell r="B178" t="str">
            <v>Equipos de Computación Ajuste por Inflación</v>
          </cell>
          <cell r="C178">
            <v>3623842841</v>
          </cell>
          <cell r="F178">
            <v>0</v>
          </cell>
          <cell r="G178">
            <v>7294</v>
          </cell>
          <cell r="J178">
            <v>0</v>
          </cell>
          <cell r="N178" t="e">
            <v>#N/A</v>
          </cell>
          <cell r="R178" t="e">
            <v>#N/A</v>
          </cell>
        </row>
        <row r="179">
          <cell r="A179">
            <v>290006</v>
          </cell>
          <cell r="B179" t="str">
            <v>Muebles y Utiles de Oficina Ajuste por Inflación</v>
          </cell>
          <cell r="C179">
            <v>876184570</v>
          </cell>
          <cell r="F179">
            <v>0</v>
          </cell>
          <cell r="G179">
            <v>305992</v>
          </cell>
          <cell r="J179">
            <v>0</v>
          </cell>
          <cell r="N179" t="e">
            <v>#N/A</v>
          </cell>
          <cell r="R179" t="e">
            <v>#N/A</v>
          </cell>
        </row>
        <row r="180">
          <cell r="A180">
            <v>290008</v>
          </cell>
          <cell r="B180" t="str">
            <v>Bienes Varios Ajuste por Inflación</v>
          </cell>
          <cell r="C180">
            <v>24650081</v>
          </cell>
          <cell r="F180">
            <v>0</v>
          </cell>
          <cell r="G180">
            <v>305992</v>
          </cell>
          <cell r="J180">
            <v>0</v>
          </cell>
          <cell r="N180" t="e">
            <v>#N/A</v>
          </cell>
          <cell r="R180" t="e">
            <v>#N/A</v>
          </cell>
        </row>
        <row r="181">
          <cell r="A181">
            <v>290011</v>
          </cell>
          <cell r="B181" t="str">
            <v>Software contable adm - Revaluo</v>
          </cell>
          <cell r="C181">
            <v>33022541</v>
          </cell>
          <cell r="F181">
            <v>0</v>
          </cell>
          <cell r="G181">
            <v>5514083</v>
          </cell>
          <cell r="J181">
            <v>0</v>
          </cell>
          <cell r="N181" t="e">
            <v>#N/A</v>
          </cell>
          <cell r="R181" t="e">
            <v>#N/A</v>
          </cell>
        </row>
        <row r="182">
          <cell r="A182">
            <v>290012</v>
          </cell>
          <cell r="B182" t="str">
            <v>Aplicaciones para PC's - Revalúo</v>
          </cell>
          <cell r="C182">
            <v>533814321</v>
          </cell>
          <cell r="F182">
            <v>0</v>
          </cell>
          <cell r="G182">
            <v>80912</v>
          </cell>
          <cell r="J182">
            <v>0</v>
          </cell>
          <cell r="N182" t="e">
            <v>#N/A</v>
          </cell>
          <cell r="R182" t="e">
            <v>#N/A</v>
          </cell>
        </row>
        <row r="183">
          <cell r="A183">
            <v>290013</v>
          </cell>
          <cell r="B183" t="str">
            <v>Otros softwares - Revalúo</v>
          </cell>
          <cell r="C183">
            <v>843671292</v>
          </cell>
          <cell r="F183">
            <v>0</v>
          </cell>
          <cell r="G183">
            <v>148670</v>
          </cell>
          <cell r="J183">
            <v>0</v>
          </cell>
          <cell r="N183" t="e">
            <v>#N/A</v>
          </cell>
          <cell r="R183" t="e">
            <v>#N/A</v>
          </cell>
        </row>
        <row r="184">
          <cell r="A184">
            <v>290014</v>
          </cell>
          <cell r="B184" t="str">
            <v>Equipos de Inform - Notebook - Rev</v>
          </cell>
          <cell r="C184">
            <v>154247784</v>
          </cell>
          <cell r="F184">
            <v>0</v>
          </cell>
          <cell r="G184">
            <v>-579</v>
          </cell>
          <cell r="J184">
            <v>0</v>
          </cell>
          <cell r="N184" t="e">
            <v>#N/A</v>
          </cell>
          <cell r="R184" t="e">
            <v>#N/A</v>
          </cell>
        </row>
        <row r="185">
          <cell r="A185">
            <v>290015</v>
          </cell>
          <cell r="B185" t="str">
            <v>Obras civiles - Revalúo</v>
          </cell>
          <cell r="C185">
            <v>13682954456</v>
          </cell>
          <cell r="F185">
            <v>0</v>
          </cell>
          <cell r="G185">
            <v>0</v>
          </cell>
          <cell r="J185">
            <v>0</v>
          </cell>
          <cell r="N185" t="e">
            <v>#N/A</v>
          </cell>
          <cell r="R185" t="e">
            <v>#N/A</v>
          </cell>
        </row>
        <row r="186">
          <cell r="A186">
            <v>290016</v>
          </cell>
          <cell r="B186" t="str">
            <v>Generadores - Revalúo</v>
          </cell>
          <cell r="C186">
            <v>3128801420</v>
          </cell>
          <cell r="F186">
            <v>0</v>
          </cell>
          <cell r="G186">
            <v>0</v>
          </cell>
          <cell r="J186">
            <v>0</v>
          </cell>
          <cell r="N186" t="e">
            <v>#N/A</v>
          </cell>
          <cell r="R186" t="e">
            <v>#N/A</v>
          </cell>
        </row>
        <row r="187">
          <cell r="A187">
            <v>290017</v>
          </cell>
          <cell r="B187" t="str">
            <v>Equipos de aire acondicionado - Revalúo</v>
          </cell>
          <cell r="C187">
            <v>236207437</v>
          </cell>
          <cell r="F187">
            <v>0</v>
          </cell>
          <cell r="G187">
            <v>107</v>
          </cell>
          <cell r="J187">
            <v>0</v>
          </cell>
          <cell r="N187" t="e">
            <v>#N/A</v>
          </cell>
          <cell r="R187" t="e">
            <v>#N/A</v>
          </cell>
        </row>
        <row r="188">
          <cell r="A188">
            <v>290018</v>
          </cell>
          <cell r="B188" t="str">
            <v>Muebles y útiles - Revalúo</v>
          </cell>
          <cell r="C188">
            <v>649491849</v>
          </cell>
          <cell r="F188">
            <v>0</v>
          </cell>
          <cell r="G188">
            <v>984185</v>
          </cell>
          <cell r="J188">
            <v>0</v>
          </cell>
          <cell r="N188" t="e">
            <v>#N/A</v>
          </cell>
          <cell r="R188" t="e">
            <v>#N/A</v>
          </cell>
        </row>
        <row r="189">
          <cell r="A189">
            <v>290019</v>
          </cell>
          <cell r="B189" t="str">
            <v>Equipos de BTS - Revalúo</v>
          </cell>
          <cell r="C189">
            <v>46598497940</v>
          </cell>
          <cell r="F189">
            <v>0</v>
          </cell>
          <cell r="G189">
            <v>984185</v>
          </cell>
          <cell r="J189">
            <v>0</v>
          </cell>
          <cell r="N189" t="e">
            <v>#N/A</v>
          </cell>
          <cell r="R189" t="e">
            <v>#N/A</v>
          </cell>
        </row>
        <row r="190">
          <cell r="A190">
            <v>290020</v>
          </cell>
          <cell r="B190" t="str">
            <v>Instalaciones eléctricas - Revalúo</v>
          </cell>
          <cell r="C190">
            <v>1681841823</v>
          </cell>
          <cell r="F190">
            <v>0</v>
          </cell>
          <cell r="G190">
            <v>984185</v>
          </cell>
          <cell r="J190">
            <v>0</v>
          </cell>
          <cell r="N190" t="e">
            <v>#N/A</v>
          </cell>
          <cell r="R190" t="e">
            <v>#N/A</v>
          </cell>
        </row>
        <row r="191">
          <cell r="A191">
            <v>290021</v>
          </cell>
          <cell r="B191" t="str">
            <v>Equipos de microondas - Revalúo</v>
          </cell>
          <cell r="C191">
            <v>12256711596</v>
          </cell>
          <cell r="F191">
            <v>0</v>
          </cell>
          <cell r="G191">
            <v>984185</v>
          </cell>
          <cell r="J191">
            <v>0</v>
          </cell>
          <cell r="N191" t="e">
            <v>#N/A</v>
          </cell>
          <cell r="R191" t="e">
            <v>#N/A</v>
          </cell>
        </row>
        <row r="192">
          <cell r="A192">
            <v>290022</v>
          </cell>
          <cell r="B192" t="str">
            <v>Herramientas - Revalúo</v>
          </cell>
          <cell r="C192">
            <v>1039107153</v>
          </cell>
          <cell r="F192">
            <v>0</v>
          </cell>
          <cell r="G192">
            <v>984185</v>
          </cell>
          <cell r="J192">
            <v>0</v>
          </cell>
          <cell r="N192" t="e">
            <v>#N/A</v>
          </cell>
          <cell r="R192" t="e">
            <v>#N/A</v>
          </cell>
        </row>
        <row r="193">
          <cell r="A193">
            <v>290023</v>
          </cell>
          <cell r="B193" t="str">
            <v>Terreno para celdas - Revalúo</v>
          </cell>
          <cell r="C193">
            <v>394630268</v>
          </cell>
          <cell r="F193">
            <v>0</v>
          </cell>
          <cell r="G193">
            <v>984185</v>
          </cell>
          <cell r="J193">
            <v>0</v>
          </cell>
          <cell r="N193" t="e">
            <v>#N/A</v>
          </cell>
          <cell r="R193" t="e">
            <v>#N/A</v>
          </cell>
        </row>
        <row r="194">
          <cell r="A194">
            <v>290024</v>
          </cell>
          <cell r="B194" t="str">
            <v>Mejoras en propiedad de terceros - Reval</v>
          </cell>
          <cell r="C194">
            <v>455976051</v>
          </cell>
          <cell r="F194">
            <v>0</v>
          </cell>
          <cell r="G194">
            <v>984185</v>
          </cell>
          <cell r="J194">
            <v>0</v>
          </cell>
          <cell r="N194" t="e">
            <v>#N/A</v>
          </cell>
          <cell r="R194" t="e">
            <v>#N/A</v>
          </cell>
        </row>
        <row r="195">
          <cell r="A195">
            <v>290102</v>
          </cell>
          <cell r="B195" t="str">
            <v>Depre. Ac. Obras Civiles Ajuste por Inflación</v>
          </cell>
          <cell r="C195">
            <v>-6850504414</v>
          </cell>
          <cell r="F195">
            <v>0</v>
          </cell>
          <cell r="G195">
            <v>984185</v>
          </cell>
          <cell r="J195">
            <v>0</v>
          </cell>
          <cell r="N195" t="e">
            <v>#N/A</v>
          </cell>
          <cell r="R195" t="e">
            <v>#N/A</v>
          </cell>
        </row>
        <row r="196">
          <cell r="A196">
            <v>290103</v>
          </cell>
          <cell r="B196" t="str">
            <v>Depre. Ac. Rodados Ajuste por Inflación</v>
          </cell>
          <cell r="C196">
            <v>-277063440</v>
          </cell>
          <cell r="F196">
            <v>0</v>
          </cell>
          <cell r="G196">
            <v>21085612</v>
          </cell>
          <cell r="J196">
            <v>0</v>
          </cell>
          <cell r="N196" t="e">
            <v>#N/A</v>
          </cell>
          <cell r="R196" t="e">
            <v>#N/A</v>
          </cell>
        </row>
        <row r="197">
          <cell r="A197">
            <v>290104</v>
          </cell>
          <cell r="B197" t="str">
            <v>Depre. Ac. Equipos de Computación Ajuste por Infla</v>
          </cell>
          <cell r="C197">
            <v>-2978420272</v>
          </cell>
          <cell r="F197">
            <v>0</v>
          </cell>
          <cell r="G197">
            <v>21085612</v>
          </cell>
          <cell r="J197">
            <v>0</v>
          </cell>
          <cell r="N197" t="e">
            <v>#N/A</v>
          </cell>
          <cell r="R197" t="e">
            <v>#N/A</v>
          </cell>
        </row>
        <row r="198">
          <cell r="A198">
            <v>290105</v>
          </cell>
          <cell r="B198" t="str">
            <v>Depre. Ac. Muebles y Utiles Oficina Ajuste por Inf</v>
          </cell>
          <cell r="C198">
            <v>-641656640</v>
          </cell>
          <cell r="F198">
            <v>0</v>
          </cell>
          <cell r="G198">
            <v>21085612</v>
          </cell>
          <cell r="J198">
            <v>0</v>
          </cell>
          <cell r="N198" t="e">
            <v>#N/A</v>
          </cell>
          <cell r="R198" t="e">
            <v>#N/A</v>
          </cell>
        </row>
        <row r="199">
          <cell r="A199">
            <v>290107</v>
          </cell>
          <cell r="B199" t="str">
            <v>Depre. Ac. Bienes Varios Ajuste por Inflación</v>
          </cell>
          <cell r="C199">
            <v>-3975444</v>
          </cell>
          <cell r="F199">
            <v>0</v>
          </cell>
          <cell r="G199">
            <v>21085612</v>
          </cell>
          <cell r="J199">
            <v>0</v>
          </cell>
          <cell r="N199" t="e">
            <v>#N/A</v>
          </cell>
          <cell r="R199" t="e">
            <v>#N/A</v>
          </cell>
        </row>
        <row r="200">
          <cell r="A200">
            <v>290111</v>
          </cell>
          <cell r="B200" t="str">
            <v>Deprec software contable adminis revaluo</v>
          </cell>
          <cell r="C200">
            <v>-1651128</v>
          </cell>
          <cell r="F200">
            <v>0</v>
          </cell>
          <cell r="G200">
            <v>21085612</v>
          </cell>
          <cell r="J200">
            <v>0</v>
          </cell>
          <cell r="N200" t="e">
            <v>#N/A</v>
          </cell>
          <cell r="R200" t="e">
            <v>#N/A</v>
          </cell>
        </row>
        <row r="201">
          <cell r="A201">
            <v>290112</v>
          </cell>
          <cell r="B201" t="str">
            <v>Depreciaciones Aplicaciones para PC's</v>
          </cell>
          <cell r="C201">
            <v>-466070564</v>
          </cell>
          <cell r="F201">
            <v>0</v>
          </cell>
          <cell r="G201">
            <v>0</v>
          </cell>
          <cell r="J201">
            <v>0</v>
          </cell>
          <cell r="N201" t="e">
            <v>#N/A</v>
          </cell>
          <cell r="R201" t="e">
            <v>#N/A</v>
          </cell>
        </row>
        <row r="202">
          <cell r="A202">
            <v>290113</v>
          </cell>
          <cell r="B202" t="str">
            <v>Depreciaciones Otros softwares revaluo</v>
          </cell>
          <cell r="C202">
            <v>-581911874</v>
          </cell>
          <cell r="F202">
            <v>0</v>
          </cell>
          <cell r="G202">
            <v>0</v>
          </cell>
          <cell r="J202">
            <v>0</v>
          </cell>
          <cell r="N202" t="e">
            <v>#N/A</v>
          </cell>
          <cell r="R202" t="e">
            <v>#N/A</v>
          </cell>
        </row>
        <row r="203">
          <cell r="A203">
            <v>290114</v>
          </cell>
          <cell r="B203" t="str">
            <v>Depre Equipos Inform - Noteb Revaluo</v>
          </cell>
          <cell r="C203">
            <v>-138316475</v>
          </cell>
          <cell r="F203">
            <v>0</v>
          </cell>
          <cell r="G203">
            <v>0</v>
          </cell>
          <cell r="J203">
            <v>0</v>
          </cell>
          <cell r="N203" t="e">
            <v>#N/A</v>
          </cell>
          <cell r="R203" t="e">
            <v>#N/A</v>
          </cell>
        </row>
        <row r="204">
          <cell r="A204">
            <v>290115</v>
          </cell>
          <cell r="B204" t="str">
            <v>Deprec obras civiles revaluo</v>
          </cell>
          <cell r="C204">
            <v>-3715292732</v>
          </cell>
          <cell r="F204">
            <v>0</v>
          </cell>
          <cell r="G204">
            <v>0</v>
          </cell>
          <cell r="J204">
            <v>0</v>
          </cell>
          <cell r="N204" t="e">
            <v>#N/A</v>
          </cell>
          <cell r="R204" t="e">
            <v>#N/A</v>
          </cell>
        </row>
        <row r="205">
          <cell r="A205">
            <v>290116</v>
          </cell>
          <cell r="B205" t="str">
            <v>Depreciaciones generadores Revaluo</v>
          </cell>
          <cell r="C205">
            <v>-1682196768</v>
          </cell>
          <cell r="F205">
            <v>0</v>
          </cell>
          <cell r="G205">
            <v>0</v>
          </cell>
          <cell r="J205">
            <v>0</v>
          </cell>
          <cell r="N205" t="e">
            <v>#N/A</v>
          </cell>
          <cell r="R205" t="e">
            <v>#N/A</v>
          </cell>
        </row>
        <row r="206">
          <cell r="A206">
            <v>290117</v>
          </cell>
          <cell r="B206" t="str">
            <v>Deprec equipos de aire acondicio</v>
          </cell>
          <cell r="C206">
            <v>-198243361</v>
          </cell>
          <cell r="F206">
            <v>0</v>
          </cell>
          <cell r="G206">
            <v>0</v>
          </cell>
          <cell r="J206">
            <v>0</v>
          </cell>
          <cell r="N206" t="e">
            <v>#N/A</v>
          </cell>
          <cell r="R206" t="e">
            <v>#N/A</v>
          </cell>
        </row>
        <row r="207">
          <cell r="A207">
            <v>290118</v>
          </cell>
          <cell r="B207" t="str">
            <v>Depreciaciones muebles y útiles revaluo</v>
          </cell>
          <cell r="C207">
            <v>-553936753</v>
          </cell>
          <cell r="F207">
            <v>0</v>
          </cell>
          <cell r="G207">
            <v>0</v>
          </cell>
          <cell r="J207">
            <v>0</v>
          </cell>
          <cell r="N207" t="e">
            <v>#N/A</v>
          </cell>
          <cell r="R207" t="e">
            <v>#N/A</v>
          </cell>
        </row>
        <row r="208">
          <cell r="A208">
            <v>290119</v>
          </cell>
          <cell r="B208" t="str">
            <v>Depreciaciones equipos de BTS Revaluo</v>
          </cell>
          <cell r="C208">
            <v>-19655320131</v>
          </cell>
          <cell r="F208">
            <v>0</v>
          </cell>
          <cell r="G208">
            <v>0</v>
          </cell>
          <cell r="J208">
            <v>0</v>
          </cell>
          <cell r="N208" t="e">
            <v>#N/A</v>
          </cell>
          <cell r="R208" t="e">
            <v>#N/A</v>
          </cell>
        </row>
        <row r="209">
          <cell r="A209">
            <v>290120</v>
          </cell>
          <cell r="B209" t="str">
            <v>Deprec instalaciones eléctricas Revaluo</v>
          </cell>
          <cell r="C209">
            <v>-947559537</v>
          </cell>
          <cell r="F209">
            <v>0</v>
          </cell>
          <cell r="G209">
            <v>0</v>
          </cell>
          <cell r="J209">
            <v>0</v>
          </cell>
          <cell r="N209" t="e">
            <v>#N/A</v>
          </cell>
          <cell r="R209" t="e">
            <v>#N/A</v>
          </cell>
        </row>
        <row r="210">
          <cell r="A210">
            <v>290121</v>
          </cell>
          <cell r="B210" t="str">
            <v>Deprec equipos de microondas revaluo</v>
          </cell>
          <cell r="C210">
            <v>-9610556519</v>
          </cell>
          <cell r="F210">
            <v>0</v>
          </cell>
          <cell r="G210">
            <v>0</v>
          </cell>
          <cell r="J210">
            <v>0</v>
          </cell>
          <cell r="N210" t="e">
            <v>#N/A</v>
          </cell>
          <cell r="R210" t="e">
            <v>#N/A</v>
          </cell>
        </row>
        <row r="211">
          <cell r="A211">
            <v>290122</v>
          </cell>
          <cell r="B211" t="str">
            <v>Eq.para Prueb. Campo &amp; Herram</v>
          </cell>
          <cell r="C211">
            <v>-964898866</v>
          </cell>
          <cell r="F211">
            <v>0</v>
          </cell>
          <cell r="G211">
            <v>0</v>
          </cell>
          <cell r="J211">
            <v>0</v>
          </cell>
          <cell r="N211" t="e">
            <v>#N/A</v>
          </cell>
          <cell r="R211" t="e">
            <v>#N/A</v>
          </cell>
        </row>
        <row r="212">
          <cell r="A212">
            <v>290124</v>
          </cell>
          <cell r="B212" t="str">
            <v>Deprec mejoras en propiedad terc  revaluo</v>
          </cell>
          <cell r="C212">
            <v>-320289893</v>
          </cell>
          <cell r="F212">
            <v>0</v>
          </cell>
          <cell r="G212">
            <v>0</v>
          </cell>
          <cell r="J212">
            <v>0</v>
          </cell>
          <cell r="N212" t="e">
            <v>#N/A</v>
          </cell>
          <cell r="R212" t="e">
            <v>#N/A</v>
          </cell>
        </row>
        <row r="213">
          <cell r="A213">
            <v>290125</v>
          </cell>
          <cell r="B213" t="str">
            <v>Deprec Eq.de Comun. Switch revaluo</v>
          </cell>
          <cell r="C213">
            <v>-5449926697</v>
          </cell>
          <cell r="F213">
            <v>0</v>
          </cell>
          <cell r="G213">
            <v>0</v>
          </cell>
          <cell r="J213">
            <v>0</v>
          </cell>
          <cell r="N213" t="e">
            <v>#N/A</v>
          </cell>
          <cell r="R213" t="e">
            <v>#N/A</v>
          </cell>
        </row>
        <row r="214">
          <cell r="A214">
            <v>290126</v>
          </cell>
          <cell r="B214" t="str">
            <v>Depreciaciones Edificio Revalúo</v>
          </cell>
          <cell r="C214">
            <v>-26099406</v>
          </cell>
          <cell r="F214">
            <v>0</v>
          </cell>
          <cell r="G214">
            <v>0</v>
          </cell>
          <cell r="J214">
            <v>0</v>
          </cell>
          <cell r="N214" t="e">
            <v>#N/A</v>
          </cell>
          <cell r="R214" t="e">
            <v>#N/A</v>
          </cell>
        </row>
        <row r="215">
          <cell r="A215">
            <v>311001</v>
          </cell>
          <cell r="B215" t="str">
            <v>Proveedores en moneda nacional</v>
          </cell>
          <cell r="C215">
            <v>-11618034152</v>
          </cell>
          <cell r="F215">
            <v>0</v>
          </cell>
          <cell r="G215">
            <v>0</v>
          </cell>
          <cell r="J215">
            <v>0</v>
          </cell>
          <cell r="N215" t="e">
            <v>#N/A</v>
          </cell>
          <cell r="R215" t="e">
            <v>#N/A</v>
          </cell>
        </row>
        <row r="216">
          <cell r="A216">
            <v>311003</v>
          </cell>
          <cell r="B216" t="str">
            <v>Empleados RG FF</v>
          </cell>
          <cell r="C216">
            <v>8544272</v>
          </cell>
          <cell r="F216">
            <v>0</v>
          </cell>
          <cell r="G216">
            <v>0</v>
          </cell>
          <cell r="J216">
            <v>0</v>
          </cell>
          <cell r="N216" t="e">
            <v>#N/A</v>
          </cell>
          <cell r="R216" t="e">
            <v>#N/A</v>
          </cell>
        </row>
        <row r="217">
          <cell r="A217">
            <v>311004</v>
          </cell>
          <cell r="B217" t="str">
            <v>Agentes</v>
          </cell>
          <cell r="C217">
            <v>-147643960</v>
          </cell>
          <cell r="F217">
            <v>0</v>
          </cell>
          <cell r="G217">
            <v>0</v>
          </cell>
          <cell r="J217">
            <v>0</v>
          </cell>
          <cell r="N217" t="e">
            <v>#N/A</v>
          </cell>
          <cell r="R217" t="e">
            <v>#N/A</v>
          </cell>
        </row>
        <row r="218">
          <cell r="A218">
            <v>311006</v>
          </cell>
          <cell r="B218" t="str">
            <v>Provision Producto</v>
          </cell>
          <cell r="C218">
            <v>290098909</v>
          </cell>
          <cell r="F218">
            <v>0</v>
          </cell>
          <cell r="G218">
            <v>0</v>
          </cell>
          <cell r="J218">
            <v>0</v>
          </cell>
          <cell r="N218" t="e">
            <v>#N/A</v>
          </cell>
          <cell r="R218" t="e">
            <v>#N/A</v>
          </cell>
        </row>
        <row r="219">
          <cell r="A219">
            <v>311009</v>
          </cell>
          <cell r="B219" t="str">
            <v>Agentes Valores en Garantía</v>
          </cell>
          <cell r="C219">
            <v>-289530580</v>
          </cell>
          <cell r="F219">
            <v>0</v>
          </cell>
          <cell r="G219">
            <v>0</v>
          </cell>
          <cell r="J219">
            <v>0</v>
          </cell>
          <cell r="N219" t="e">
            <v>#N/A</v>
          </cell>
          <cell r="R219" t="e">
            <v>#N/A</v>
          </cell>
        </row>
        <row r="220">
          <cell r="A220">
            <v>311012</v>
          </cell>
          <cell r="B220" t="str">
            <v>ITX a pagar en firme</v>
          </cell>
          <cell r="C220">
            <v>-8154797215</v>
          </cell>
          <cell r="F220">
            <v>0</v>
          </cell>
          <cell r="G220">
            <v>0</v>
          </cell>
          <cell r="J220">
            <v>0</v>
          </cell>
          <cell r="N220" t="e">
            <v>#N/A</v>
          </cell>
          <cell r="R220" t="e">
            <v>#N/A</v>
          </cell>
        </row>
        <row r="221">
          <cell r="A221">
            <v>311015</v>
          </cell>
          <cell r="B221" t="str">
            <v>Proveedores de Comunicación</v>
          </cell>
          <cell r="C221">
            <v>-3087098433</v>
          </cell>
          <cell r="F221">
            <v>0</v>
          </cell>
          <cell r="G221">
            <v>0</v>
          </cell>
          <cell r="J221">
            <v>0</v>
          </cell>
          <cell r="N221" t="e">
            <v>#N/A</v>
          </cell>
          <cell r="R221" t="e">
            <v>#N/A</v>
          </cell>
        </row>
        <row r="222">
          <cell r="A222">
            <v>311017</v>
          </cell>
          <cell r="B222" t="str">
            <v>Provision NC a recibir venta de Filiales</v>
          </cell>
          <cell r="C222">
            <v>6422025500</v>
          </cell>
          <cell r="F222">
            <v>0</v>
          </cell>
          <cell r="G222">
            <v>0</v>
          </cell>
          <cell r="J222">
            <v>0</v>
          </cell>
          <cell r="N222" t="e">
            <v>#N/A</v>
          </cell>
          <cell r="R222" t="e">
            <v>#N/A</v>
          </cell>
        </row>
        <row r="223">
          <cell r="A223">
            <v>312001</v>
          </cell>
          <cell r="B223" t="str">
            <v>Proveedores en moneda extranjera</v>
          </cell>
          <cell r="C223">
            <v>-61091346647</v>
          </cell>
          <cell r="F223">
            <v>0</v>
          </cell>
          <cell r="G223">
            <v>0</v>
          </cell>
          <cell r="J223">
            <v>0</v>
          </cell>
          <cell r="N223" t="e">
            <v>#N/A</v>
          </cell>
          <cell r="R223" t="e">
            <v>#N/A</v>
          </cell>
        </row>
        <row r="224">
          <cell r="A224">
            <v>313000</v>
          </cell>
          <cell r="B224" t="str">
            <v>Recl. Partes relacionadas activo-pasivo (SL)</v>
          </cell>
          <cell r="C224">
            <v>-111481920</v>
          </cell>
          <cell r="F224">
            <v>0</v>
          </cell>
          <cell r="G224">
            <v>0</v>
          </cell>
          <cell r="J224">
            <v>0</v>
          </cell>
          <cell r="N224" t="e">
            <v>#N/A</v>
          </cell>
          <cell r="R224" t="e">
            <v>#N/A</v>
          </cell>
        </row>
        <row r="225">
          <cell r="A225">
            <v>313001</v>
          </cell>
          <cell r="B225" t="str">
            <v>Provisión Facturas a Recibir Bienes de Capital</v>
          </cell>
          <cell r="C225">
            <v>-1064269952</v>
          </cell>
          <cell r="F225">
            <v>0</v>
          </cell>
          <cell r="G225">
            <v>0</v>
          </cell>
          <cell r="J225">
            <v>0</v>
          </cell>
          <cell r="N225" t="e">
            <v>#N/A</v>
          </cell>
          <cell r="R225" t="e">
            <v>#N/A</v>
          </cell>
        </row>
        <row r="226">
          <cell r="A226">
            <v>313003</v>
          </cell>
          <cell r="B226" t="str">
            <v>Prov Fact a Recibir Repuestos</v>
          </cell>
          <cell r="C226">
            <v>-219547082</v>
          </cell>
          <cell r="F226">
            <v>0</v>
          </cell>
          <cell r="G226">
            <v>0</v>
          </cell>
          <cell r="J226">
            <v>0</v>
          </cell>
          <cell r="N226" t="e">
            <v>#N/A</v>
          </cell>
          <cell r="R226" t="e">
            <v>#N/A</v>
          </cell>
        </row>
        <row r="227">
          <cell r="A227">
            <v>313004</v>
          </cell>
          <cell r="B227" t="str">
            <v>Provision Facturas a Recibir</v>
          </cell>
          <cell r="C227">
            <v>-1737532924</v>
          </cell>
          <cell r="F227">
            <v>0</v>
          </cell>
          <cell r="G227">
            <v>0</v>
          </cell>
          <cell r="J227">
            <v>0</v>
          </cell>
          <cell r="N227" t="e">
            <v>#N/A</v>
          </cell>
          <cell r="R227" t="e">
            <v>#N/A</v>
          </cell>
        </row>
        <row r="228">
          <cell r="A228">
            <v>313005</v>
          </cell>
          <cell r="B228" t="str">
            <v>Prov Fact a Recibir Bienes de Cambio</v>
          </cell>
          <cell r="C228">
            <v>-2134952849</v>
          </cell>
          <cell r="F228">
            <v>0</v>
          </cell>
          <cell r="G228">
            <v>0</v>
          </cell>
          <cell r="J228">
            <v>0</v>
          </cell>
          <cell r="N228" t="e">
            <v>#N/A</v>
          </cell>
          <cell r="R228" t="e">
            <v>#N/A</v>
          </cell>
        </row>
        <row r="229">
          <cell r="A229">
            <v>313007</v>
          </cell>
          <cell r="B229" t="str">
            <v>Provisión Honorarios Legales</v>
          </cell>
          <cell r="C229">
            <v>0</v>
          </cell>
          <cell r="F229">
            <v>0</v>
          </cell>
          <cell r="G229">
            <v>1001653</v>
          </cell>
          <cell r="J229">
            <v>0</v>
          </cell>
          <cell r="N229" t="e">
            <v>#N/A</v>
          </cell>
          <cell r="R229" t="e">
            <v>#N/A</v>
          </cell>
        </row>
        <row r="230">
          <cell r="A230">
            <v>313008</v>
          </cell>
          <cell r="B230" t="str">
            <v>Prov Fact a Recibir Intangibles</v>
          </cell>
          <cell r="C230">
            <v>-10352408311</v>
          </cell>
          <cell r="F230">
            <v>0</v>
          </cell>
          <cell r="G230">
            <v>1001653</v>
          </cell>
          <cell r="J230">
            <v>0</v>
          </cell>
          <cell r="N230" t="e">
            <v>#N/A</v>
          </cell>
          <cell r="R230" t="e">
            <v>#N/A</v>
          </cell>
        </row>
        <row r="231">
          <cell r="A231">
            <v>313010</v>
          </cell>
          <cell r="B231" t="str">
            <v>Prov Costos Indirectos</v>
          </cell>
          <cell r="C231">
            <v>-14195484</v>
          </cell>
          <cell r="F231">
            <v>0</v>
          </cell>
          <cell r="G231">
            <v>1001653</v>
          </cell>
          <cell r="J231">
            <v>0</v>
          </cell>
          <cell r="N231" t="e">
            <v>#N/A</v>
          </cell>
          <cell r="R231" t="e">
            <v>#N/A</v>
          </cell>
        </row>
        <row r="232">
          <cell r="A232">
            <v>313012</v>
          </cell>
          <cell r="B232" t="str">
            <v>Prov Fact a Recibir Capex Ordenes Internas</v>
          </cell>
          <cell r="C232">
            <v>0</v>
          </cell>
          <cell r="F232">
            <v>0</v>
          </cell>
          <cell r="G232">
            <v>1001653</v>
          </cell>
          <cell r="J232">
            <v>0</v>
          </cell>
          <cell r="N232" t="e">
            <v>#N/A</v>
          </cell>
          <cell r="R232" t="e">
            <v>#N/A</v>
          </cell>
        </row>
        <row r="233">
          <cell r="A233">
            <v>313099</v>
          </cell>
          <cell r="B233" t="str">
            <v>Valuacion Moneda Extranjera - Ctas Ptes</v>
          </cell>
          <cell r="C233">
            <v>-80764404</v>
          </cell>
          <cell r="F233">
            <v>0</v>
          </cell>
          <cell r="G233">
            <v>0</v>
          </cell>
          <cell r="J233">
            <v>0</v>
          </cell>
          <cell r="N233" t="e">
            <v>#N/A</v>
          </cell>
          <cell r="R233" t="e">
            <v>#N/A</v>
          </cell>
        </row>
        <row r="234">
          <cell r="A234">
            <v>314040</v>
          </cell>
          <cell r="B234" t="str">
            <v>Prov Roaming</v>
          </cell>
          <cell r="C234">
            <v>-3091907902</v>
          </cell>
          <cell r="F234">
            <v>0</v>
          </cell>
          <cell r="G234">
            <v>0</v>
          </cell>
          <cell r="J234">
            <v>0</v>
          </cell>
          <cell r="N234" t="e">
            <v>#N/A</v>
          </cell>
          <cell r="R234" t="e">
            <v>#N/A</v>
          </cell>
        </row>
        <row r="235">
          <cell r="A235">
            <v>315037</v>
          </cell>
          <cell r="B235" t="str">
            <v>Prov Toll</v>
          </cell>
          <cell r="C235">
            <v>-4038509410</v>
          </cell>
          <cell r="F235">
            <v>0</v>
          </cell>
          <cell r="G235">
            <v>0</v>
          </cell>
          <cell r="J235">
            <v>0</v>
          </cell>
          <cell r="N235" t="e">
            <v>#N/A</v>
          </cell>
          <cell r="R235" t="e">
            <v>#N/A</v>
          </cell>
        </row>
        <row r="236">
          <cell r="A236">
            <v>315099</v>
          </cell>
          <cell r="B236" t="str">
            <v>Valuacion Moneda Extranjera</v>
          </cell>
          <cell r="C236">
            <v>10512849500</v>
          </cell>
          <cell r="F236">
            <v>0</v>
          </cell>
          <cell r="G236">
            <v>0</v>
          </cell>
          <cell r="J236">
            <v>0</v>
          </cell>
          <cell r="N236" t="e">
            <v>#N/A</v>
          </cell>
          <cell r="R236" t="e">
            <v>#N/A</v>
          </cell>
        </row>
        <row r="237">
          <cell r="A237">
            <v>316001</v>
          </cell>
          <cell r="B237" t="str">
            <v>Provision Comision Agentes Ventas</v>
          </cell>
          <cell r="C237">
            <v>-6694241764</v>
          </cell>
          <cell r="F237">
            <v>0</v>
          </cell>
          <cell r="G237">
            <v>0</v>
          </cell>
          <cell r="J237">
            <v>0</v>
          </cell>
          <cell r="N237" t="e">
            <v>#N/A</v>
          </cell>
          <cell r="R237" t="e">
            <v>#N/A</v>
          </cell>
        </row>
        <row r="238">
          <cell r="A238">
            <v>316004</v>
          </cell>
          <cell r="B238" t="str">
            <v>Provisión Cargo fijo retail -POS-</v>
          </cell>
          <cell r="C238">
            <v>586728349</v>
          </cell>
          <cell r="F238">
            <v>0</v>
          </cell>
          <cell r="G238">
            <v>0</v>
          </cell>
          <cell r="J238">
            <v>0</v>
          </cell>
          <cell r="N238" t="e">
            <v>#N/A</v>
          </cell>
          <cell r="R238" t="e">
            <v>#N/A</v>
          </cell>
        </row>
        <row r="239">
          <cell r="A239">
            <v>316005</v>
          </cell>
          <cell r="B239" t="str">
            <v>Provisión Comisiones por Ventas Agentes</v>
          </cell>
          <cell r="C239">
            <v>-1095223379</v>
          </cell>
          <cell r="F239">
            <v>0</v>
          </cell>
          <cell r="G239">
            <v>0</v>
          </cell>
          <cell r="J239">
            <v>0</v>
          </cell>
          <cell r="N239" t="e">
            <v>#N/A</v>
          </cell>
          <cell r="R239" t="e">
            <v>#N/A</v>
          </cell>
        </row>
        <row r="240">
          <cell r="A240">
            <v>316007</v>
          </cell>
          <cell r="B240" t="str">
            <v>Prov.Com.Directa Cross y Telemarketing</v>
          </cell>
          <cell r="C240">
            <v>0</v>
          </cell>
          <cell r="F240">
            <v>0</v>
          </cell>
          <cell r="G240">
            <v>0</v>
          </cell>
          <cell r="J240">
            <v>0</v>
          </cell>
          <cell r="N240" t="e">
            <v>#N/A</v>
          </cell>
          <cell r="R240" t="e">
            <v>#N/A</v>
          </cell>
        </row>
        <row r="241">
          <cell r="A241">
            <v>316008</v>
          </cell>
          <cell r="B241" t="str">
            <v>Incentivos Indirecta GSM</v>
          </cell>
          <cell r="C241">
            <v>-367067273</v>
          </cell>
          <cell r="F241">
            <v>0</v>
          </cell>
          <cell r="G241">
            <v>62226</v>
          </cell>
          <cell r="J241">
            <v>0</v>
          </cell>
          <cell r="N241" t="e">
            <v>#N/A</v>
          </cell>
          <cell r="R241" t="e">
            <v>#N/A</v>
          </cell>
        </row>
        <row r="242">
          <cell r="A242">
            <v>316009</v>
          </cell>
          <cell r="B242" t="str">
            <v>Provisión Fondo promocional de Ventas Canal Retail</v>
          </cell>
          <cell r="C242">
            <v>-2431362000</v>
          </cell>
          <cell r="F242">
            <v>0</v>
          </cell>
          <cell r="G242">
            <v>62226</v>
          </cell>
          <cell r="J242">
            <v>0</v>
          </cell>
          <cell r="N242" t="e">
            <v>#N/A</v>
          </cell>
          <cell r="R242" t="e">
            <v>#N/A</v>
          </cell>
        </row>
        <row r="243">
          <cell r="A243">
            <v>316107</v>
          </cell>
          <cell r="B243" t="str">
            <v>Provision Comisiones Venta Tarjeta Prepaga</v>
          </cell>
          <cell r="C243">
            <v>-39000000</v>
          </cell>
          <cell r="F243">
            <v>0</v>
          </cell>
          <cell r="G243">
            <v>62226</v>
          </cell>
          <cell r="J243">
            <v>0</v>
          </cell>
          <cell r="N243" t="e">
            <v>#N/A</v>
          </cell>
          <cell r="R243" t="e">
            <v>#N/A</v>
          </cell>
        </row>
        <row r="244">
          <cell r="A244">
            <v>316104</v>
          </cell>
          <cell r="B244" t="str">
            <v>Provisión Comisiones Grupo IDEAS</v>
          </cell>
          <cell r="C244">
            <v>-10731462</v>
          </cell>
          <cell r="F244">
            <v>0</v>
          </cell>
          <cell r="G244">
            <v>62226</v>
          </cell>
          <cell r="J244">
            <v>0</v>
          </cell>
          <cell r="N244" t="e">
            <v>#N/A</v>
          </cell>
          <cell r="R244" t="e">
            <v>#N/A</v>
          </cell>
        </row>
        <row r="245">
          <cell r="A245">
            <v>320001</v>
          </cell>
          <cell r="B245" t="str">
            <v>Sueldos</v>
          </cell>
          <cell r="C245">
            <v>-1341797</v>
          </cell>
          <cell r="F245">
            <v>0</v>
          </cell>
          <cell r="G245">
            <v>17192</v>
          </cell>
          <cell r="J245">
            <v>0</v>
          </cell>
          <cell r="N245" t="e">
            <v>#N/A</v>
          </cell>
          <cell r="R245" t="e">
            <v>#N/A</v>
          </cell>
        </row>
        <row r="246">
          <cell r="A246">
            <v>320002</v>
          </cell>
          <cell r="B246" t="str">
            <v>Provision Aguinaldo</v>
          </cell>
          <cell r="C246">
            <v>-420411752</v>
          </cell>
          <cell r="F246">
            <v>0</v>
          </cell>
          <cell r="G246">
            <v>41472</v>
          </cell>
          <cell r="J246">
            <v>0</v>
          </cell>
          <cell r="N246" t="e">
            <v>#N/A</v>
          </cell>
          <cell r="R246" t="e">
            <v>#N/A</v>
          </cell>
        </row>
        <row r="247">
          <cell r="A247">
            <v>320004</v>
          </cell>
          <cell r="B247" t="str">
            <v>Provision Bonos</v>
          </cell>
          <cell r="C247">
            <v>-637747601</v>
          </cell>
          <cell r="F247">
            <v>0</v>
          </cell>
          <cell r="G247">
            <v>295681</v>
          </cell>
          <cell r="J247">
            <v>0</v>
          </cell>
          <cell r="N247" t="e">
            <v>#N/A</v>
          </cell>
          <cell r="R247" t="e">
            <v>#N/A</v>
          </cell>
        </row>
        <row r="248">
          <cell r="A248">
            <v>320005</v>
          </cell>
          <cell r="B248" t="str">
            <v>Provision Vacaciones</v>
          </cell>
          <cell r="C248">
            <v>-138326669</v>
          </cell>
          <cell r="F248">
            <v>0</v>
          </cell>
          <cell r="G248">
            <v>295681</v>
          </cell>
          <cell r="J248">
            <v>0</v>
          </cell>
          <cell r="N248" t="e">
            <v>#N/A</v>
          </cell>
          <cell r="R248" t="e">
            <v>#N/A</v>
          </cell>
        </row>
        <row r="249">
          <cell r="A249">
            <v>320010</v>
          </cell>
          <cell r="B249" t="str">
            <v>Previsiones p/ indemnización y desp</v>
          </cell>
          <cell r="C249">
            <v>-850121212</v>
          </cell>
          <cell r="F249">
            <v>0</v>
          </cell>
          <cell r="G249">
            <v>52040</v>
          </cell>
          <cell r="J249">
            <v>0</v>
          </cell>
          <cell r="N249" t="e">
            <v>#N/A</v>
          </cell>
          <cell r="R249" t="e">
            <v>#N/A</v>
          </cell>
        </row>
        <row r="250">
          <cell r="A250">
            <v>321001</v>
          </cell>
          <cell r="B250" t="str">
            <v>Provision Tickets</v>
          </cell>
          <cell r="C250">
            <v>64320000</v>
          </cell>
          <cell r="F250">
            <v>0</v>
          </cell>
          <cell r="G250">
            <v>42483</v>
          </cell>
          <cell r="J250">
            <v>0</v>
          </cell>
          <cell r="N250" t="e">
            <v>#N/A</v>
          </cell>
          <cell r="R250" t="e">
            <v>#N/A</v>
          </cell>
        </row>
        <row r="251">
          <cell r="A251">
            <v>322001</v>
          </cell>
          <cell r="B251" t="str">
            <v>IPS a pagar</v>
          </cell>
          <cell r="C251">
            <v>-163185630</v>
          </cell>
          <cell r="F251">
            <v>0</v>
          </cell>
          <cell r="G251">
            <v>42483</v>
          </cell>
          <cell r="J251">
            <v>0</v>
          </cell>
          <cell r="N251" t="e">
            <v>#N/A</v>
          </cell>
          <cell r="R251" t="e">
            <v>#N/A</v>
          </cell>
        </row>
        <row r="252">
          <cell r="A252">
            <v>322010</v>
          </cell>
          <cell r="B252" t="str">
            <v>Embargos Judiciales</v>
          </cell>
          <cell r="C252">
            <v>0</v>
          </cell>
          <cell r="F252">
            <v>0</v>
          </cell>
          <cell r="G252">
            <v>42483</v>
          </cell>
          <cell r="J252">
            <v>0</v>
          </cell>
          <cell r="N252" t="e">
            <v>#N/A</v>
          </cell>
          <cell r="R252" t="e">
            <v>#N/A</v>
          </cell>
        </row>
        <row r="253">
          <cell r="A253">
            <v>322101</v>
          </cell>
          <cell r="B253" t="str">
            <v>Provision Comisiones Empleados Directa</v>
          </cell>
          <cell r="C253">
            <v>-187565370</v>
          </cell>
          <cell r="F253">
            <v>0</v>
          </cell>
          <cell r="G253">
            <v>42483</v>
          </cell>
          <cell r="J253">
            <v>0</v>
          </cell>
          <cell r="N253" t="e">
            <v>#N/A</v>
          </cell>
          <cell r="R253" t="e">
            <v>#N/A</v>
          </cell>
        </row>
        <row r="254">
          <cell r="A254">
            <v>323183</v>
          </cell>
          <cell r="B254" t="str">
            <v>Garantía CTI a pagar</v>
          </cell>
          <cell r="C254">
            <v>-499740110</v>
          </cell>
          <cell r="F254">
            <v>0</v>
          </cell>
          <cell r="G254">
            <v>42483</v>
          </cell>
          <cell r="J254">
            <v>0</v>
          </cell>
          <cell r="N254" t="e">
            <v>#N/A</v>
          </cell>
          <cell r="R254" t="e">
            <v>#N/A</v>
          </cell>
        </row>
        <row r="255">
          <cell r="A255">
            <v>330014</v>
          </cell>
          <cell r="B255" t="str">
            <v>I.V.A. 10% Paraguay</v>
          </cell>
          <cell r="C255">
            <v>-11198136579</v>
          </cell>
          <cell r="F255">
            <v>0</v>
          </cell>
          <cell r="G255">
            <v>42483</v>
          </cell>
          <cell r="J255">
            <v>0</v>
          </cell>
          <cell r="N255" t="e">
            <v>#N/A</v>
          </cell>
          <cell r="R255" t="e">
            <v>#N/A</v>
          </cell>
        </row>
        <row r="256">
          <cell r="A256">
            <v>330015</v>
          </cell>
          <cell r="B256" t="str">
            <v>I.V.A. 5% Paraguay</v>
          </cell>
          <cell r="C256">
            <v>-1945376</v>
          </cell>
          <cell r="F256">
            <v>0</v>
          </cell>
          <cell r="G256">
            <v>42483</v>
          </cell>
          <cell r="J256">
            <v>0</v>
          </cell>
          <cell r="N256" t="e">
            <v>#N/A</v>
          </cell>
          <cell r="R256" t="e">
            <v>#N/A</v>
          </cell>
        </row>
        <row r="257">
          <cell r="A257">
            <v>330102</v>
          </cell>
          <cell r="B257" t="str">
            <v>Retención IVA Renta a pagar</v>
          </cell>
          <cell r="C257">
            <v>-5714207</v>
          </cell>
          <cell r="F257">
            <v>0</v>
          </cell>
          <cell r="G257">
            <v>42483</v>
          </cell>
          <cell r="J257">
            <v>0</v>
          </cell>
          <cell r="N257" t="e">
            <v>#N/A</v>
          </cell>
          <cell r="R257" t="e">
            <v>#N/A</v>
          </cell>
        </row>
        <row r="258">
          <cell r="A258">
            <v>339003</v>
          </cell>
          <cell r="B258" t="str">
            <v>Impuesto Inmobiliario Municipal</v>
          </cell>
          <cell r="C258">
            <v>11513100</v>
          </cell>
          <cell r="F258">
            <v>0</v>
          </cell>
          <cell r="G258">
            <v>42483</v>
          </cell>
          <cell r="J258">
            <v>0</v>
          </cell>
          <cell r="N258" t="e">
            <v>#N/A</v>
          </cell>
          <cell r="R258" t="e">
            <v>#N/A</v>
          </cell>
        </row>
        <row r="259">
          <cell r="A259">
            <v>340000</v>
          </cell>
          <cell r="B259" t="str">
            <v>Depósito en Garantía</v>
          </cell>
          <cell r="C259">
            <v>258578163</v>
          </cell>
          <cell r="F259">
            <v>0</v>
          </cell>
          <cell r="G259">
            <v>42483</v>
          </cell>
          <cell r="J259">
            <v>0</v>
          </cell>
          <cell r="N259" t="e">
            <v>#N/A</v>
          </cell>
          <cell r="R259" t="e">
            <v>#N/A</v>
          </cell>
        </row>
        <row r="260">
          <cell r="A260">
            <v>340007</v>
          </cell>
          <cell r="B260" t="str">
            <v>Ingreso Diferido Tarjeta Prepaga</v>
          </cell>
          <cell r="C260">
            <v>-557995022</v>
          </cell>
          <cell r="F260">
            <v>0</v>
          </cell>
          <cell r="G260">
            <v>42483</v>
          </cell>
          <cell r="J260">
            <v>0</v>
          </cell>
          <cell r="N260" t="e">
            <v>#N/A</v>
          </cell>
          <cell r="R260" t="e">
            <v>#N/A</v>
          </cell>
        </row>
        <row r="261">
          <cell r="A261">
            <v>340008</v>
          </cell>
          <cell r="B261" t="str">
            <v>Ingresos Diferidos Transf.Saldo Tarj. Prep. a Reg</v>
          </cell>
          <cell r="C261">
            <v>0</v>
          </cell>
          <cell r="F261">
            <v>0</v>
          </cell>
          <cell r="G261">
            <v>42483</v>
          </cell>
          <cell r="J261">
            <v>0</v>
          </cell>
          <cell r="N261" t="e">
            <v>#N/A</v>
          </cell>
          <cell r="R261" t="e">
            <v>#N/A</v>
          </cell>
        </row>
        <row r="262">
          <cell r="A262">
            <v>340010</v>
          </cell>
          <cell r="B262" t="str">
            <v>Ingreso Diferido Cuenta Segura</v>
          </cell>
          <cell r="C262">
            <v>-8093399560</v>
          </cell>
          <cell r="F262">
            <v>0</v>
          </cell>
          <cell r="G262">
            <v>42483</v>
          </cell>
          <cell r="J262">
            <v>0</v>
          </cell>
          <cell r="N262" t="e">
            <v>#N/A</v>
          </cell>
          <cell r="R262" t="e">
            <v>#N/A</v>
          </cell>
        </row>
        <row r="263">
          <cell r="A263">
            <v>340011</v>
          </cell>
          <cell r="B263" t="str">
            <v>Acreditacion de Regalos Cta. Orden</v>
          </cell>
          <cell r="C263">
            <v>-1219500970</v>
          </cell>
          <cell r="F263">
            <v>0</v>
          </cell>
          <cell r="G263">
            <v>42483</v>
          </cell>
          <cell r="J263">
            <v>0</v>
          </cell>
          <cell r="N263" t="e">
            <v>#N/A</v>
          </cell>
          <cell r="R263" t="e">
            <v>#N/A</v>
          </cell>
        </row>
        <row r="264">
          <cell r="A264">
            <v>340012</v>
          </cell>
          <cell r="B264" t="str">
            <v>Consumo de Regalos Cta. Orden</v>
          </cell>
          <cell r="C264">
            <v>1219500970</v>
          </cell>
          <cell r="F264">
            <v>0</v>
          </cell>
          <cell r="G264">
            <v>42483</v>
          </cell>
          <cell r="J264">
            <v>0</v>
          </cell>
          <cell r="N264" t="e">
            <v>#N/A</v>
          </cell>
          <cell r="R264" t="e">
            <v>#N/A</v>
          </cell>
        </row>
        <row r="265">
          <cell r="A265">
            <v>341001</v>
          </cell>
          <cell r="B265" t="str">
            <v>Provision Mantenimiento de la Red</v>
          </cell>
          <cell r="C265">
            <v>-329549771</v>
          </cell>
          <cell r="F265">
            <v>0</v>
          </cell>
          <cell r="G265">
            <v>42483</v>
          </cell>
          <cell r="J265">
            <v>0</v>
          </cell>
          <cell r="N265" t="e">
            <v>#N/A</v>
          </cell>
          <cell r="R265" t="e">
            <v>#N/A</v>
          </cell>
        </row>
        <row r="266">
          <cell r="A266">
            <v>341003</v>
          </cell>
          <cell r="B266" t="str">
            <v>Prevision Contingencias</v>
          </cell>
          <cell r="C266">
            <v>-958050540</v>
          </cell>
          <cell r="F266">
            <v>0</v>
          </cell>
          <cell r="G266">
            <v>42483</v>
          </cell>
          <cell r="J266">
            <v>0</v>
          </cell>
          <cell r="N266" t="e">
            <v>#N/A</v>
          </cell>
          <cell r="R266" t="e">
            <v>#N/A</v>
          </cell>
        </row>
        <row r="267">
          <cell r="A267">
            <v>342001</v>
          </cell>
          <cell r="B267" t="str">
            <v>Alquileres de Sitios Vencidos No Pagados</v>
          </cell>
          <cell r="C267">
            <v>-4482643647</v>
          </cell>
          <cell r="F267">
            <v>0</v>
          </cell>
          <cell r="G267">
            <v>42483</v>
          </cell>
          <cell r="J267">
            <v>0</v>
          </cell>
          <cell r="N267" t="e">
            <v>#N/A</v>
          </cell>
          <cell r="R267" t="e">
            <v>#N/A</v>
          </cell>
        </row>
        <row r="268">
          <cell r="A268">
            <v>342007</v>
          </cell>
          <cell r="B268" t="str">
            <v>Honorarios compañías Relacionadas</v>
          </cell>
          <cell r="C268">
            <v>-1</v>
          </cell>
          <cell r="F268">
            <v>0</v>
          </cell>
          <cell r="G268">
            <v>42483</v>
          </cell>
          <cell r="J268">
            <v>0</v>
          </cell>
          <cell r="N268" t="e">
            <v>#N/A</v>
          </cell>
          <cell r="R268" t="e">
            <v>#N/A</v>
          </cell>
        </row>
        <row r="269">
          <cell r="A269">
            <v>342009</v>
          </cell>
          <cell r="B269" t="str">
            <v>Provisiones Varias</v>
          </cell>
          <cell r="C269">
            <v>-27362035402</v>
          </cell>
          <cell r="F269">
            <v>0</v>
          </cell>
          <cell r="G269">
            <v>42483</v>
          </cell>
          <cell r="J269">
            <v>0</v>
          </cell>
          <cell r="N269" t="e">
            <v>#N/A</v>
          </cell>
          <cell r="R269" t="e">
            <v>#N/A</v>
          </cell>
        </row>
        <row r="270">
          <cell r="A270">
            <v>343005</v>
          </cell>
          <cell r="B270" t="str">
            <v>Provision Publicidad</v>
          </cell>
          <cell r="C270">
            <v>-910542704</v>
          </cell>
          <cell r="F270">
            <v>0</v>
          </cell>
          <cell r="G270">
            <v>42483</v>
          </cell>
          <cell r="J270">
            <v>0</v>
          </cell>
          <cell r="N270" t="e">
            <v>#N/A</v>
          </cell>
          <cell r="R270" t="e">
            <v>#N/A</v>
          </cell>
        </row>
        <row r="271">
          <cell r="A271">
            <v>343008</v>
          </cell>
          <cell r="B271" t="str">
            <v>Provisión Sistemas</v>
          </cell>
          <cell r="C271">
            <v>0</v>
          </cell>
          <cell r="F271">
            <v>0</v>
          </cell>
          <cell r="G271">
            <v>42483</v>
          </cell>
          <cell r="J271">
            <v>0</v>
          </cell>
          <cell r="N271" t="e">
            <v>#N/A</v>
          </cell>
          <cell r="R271" t="e">
            <v>#N/A</v>
          </cell>
        </row>
        <row r="272">
          <cell r="A272">
            <v>350001</v>
          </cell>
          <cell r="B272" t="str">
            <v>Depositos Suscriptores</v>
          </cell>
          <cell r="C272">
            <v>-388985154</v>
          </cell>
          <cell r="F272">
            <v>0</v>
          </cell>
          <cell r="G272">
            <v>42483</v>
          </cell>
          <cell r="J272">
            <v>0</v>
          </cell>
          <cell r="N272" t="e">
            <v>#N/A</v>
          </cell>
          <cell r="R272" t="e">
            <v>#N/A</v>
          </cell>
        </row>
        <row r="273">
          <cell r="A273">
            <v>380002</v>
          </cell>
          <cell r="B273" t="str">
            <v>Proveedores Equipos y Plantas (SL)</v>
          </cell>
          <cell r="C273">
            <v>62310408</v>
          </cell>
          <cell r="F273">
            <v>0</v>
          </cell>
          <cell r="G273">
            <v>42483</v>
          </cell>
          <cell r="J273">
            <v>0</v>
          </cell>
          <cell r="N273" t="e">
            <v>#N/A</v>
          </cell>
          <cell r="R273" t="e">
            <v>#N/A</v>
          </cell>
        </row>
        <row r="274">
          <cell r="A274">
            <v>400002</v>
          </cell>
          <cell r="B274" t="str">
            <v>Pmos.Capital Corto Plazo</v>
          </cell>
          <cell r="C274">
            <v>-94350000000</v>
          </cell>
          <cell r="F274">
            <v>0</v>
          </cell>
          <cell r="G274">
            <v>-54411</v>
          </cell>
          <cell r="J274">
            <v>0</v>
          </cell>
          <cell r="N274" t="e">
            <v>#N/A</v>
          </cell>
          <cell r="R274" t="e">
            <v>#N/A</v>
          </cell>
        </row>
        <row r="275">
          <cell r="A275">
            <v>400003</v>
          </cell>
          <cell r="B275" t="str">
            <v>Honorarios a Pagar - Consultoria Externa</v>
          </cell>
          <cell r="C275">
            <v>0</v>
          </cell>
          <cell r="F275">
            <v>0</v>
          </cell>
          <cell r="G275">
            <v>-54411</v>
          </cell>
          <cell r="J275">
            <v>0</v>
          </cell>
          <cell r="N275" t="e">
            <v>#N/A</v>
          </cell>
          <cell r="R275" t="e">
            <v>#N/A</v>
          </cell>
        </row>
        <row r="276">
          <cell r="A276">
            <v>400018</v>
          </cell>
          <cell r="B276" t="str">
            <v>Pmos.Intereses a Pagar Corto Plazo</v>
          </cell>
          <cell r="C276">
            <v>-1226410273</v>
          </cell>
          <cell r="F276">
            <v>0</v>
          </cell>
          <cell r="G276">
            <v>-54411</v>
          </cell>
          <cell r="J276">
            <v>0</v>
          </cell>
          <cell r="N276" t="e">
            <v>#N/A</v>
          </cell>
          <cell r="R276" t="e">
            <v>#N/A</v>
          </cell>
        </row>
        <row r="277">
          <cell r="A277">
            <v>430004</v>
          </cell>
          <cell r="B277" t="str">
            <v>Restitucion de Activos - No Cte.</v>
          </cell>
          <cell r="C277">
            <v>0</v>
          </cell>
          <cell r="F277">
            <v>0</v>
          </cell>
          <cell r="G277">
            <v>-54411</v>
          </cell>
          <cell r="J277">
            <v>0</v>
          </cell>
          <cell r="N277" t="e">
            <v>#N/A</v>
          </cell>
          <cell r="R277" t="e">
            <v>#N/A</v>
          </cell>
        </row>
        <row r="278">
          <cell r="A278">
            <v>511001</v>
          </cell>
          <cell r="B278" t="str">
            <v>Capital Suscripto</v>
          </cell>
          <cell r="C278">
            <v>-869000000004</v>
          </cell>
          <cell r="F278">
            <v>0</v>
          </cell>
          <cell r="G278">
            <v>-54411</v>
          </cell>
          <cell r="J278">
            <v>0</v>
          </cell>
          <cell r="N278" t="e">
            <v>#N/A</v>
          </cell>
          <cell r="R278" t="e">
            <v>#N/A</v>
          </cell>
        </row>
        <row r="279">
          <cell r="A279">
            <v>514001</v>
          </cell>
          <cell r="B279" t="str">
            <v>Aportes Irrevocables</v>
          </cell>
          <cell r="C279">
            <v>-16665500001</v>
          </cell>
          <cell r="F279">
            <v>0</v>
          </cell>
          <cell r="G279">
            <v>-54411</v>
          </cell>
          <cell r="J279">
            <v>0</v>
          </cell>
          <cell r="N279" t="e">
            <v>#N/A</v>
          </cell>
          <cell r="R279" t="e">
            <v>#N/A</v>
          </cell>
        </row>
        <row r="280">
          <cell r="A280">
            <v>515002</v>
          </cell>
          <cell r="B280" t="str">
            <v>Reserva de revalúo</v>
          </cell>
          <cell r="C280">
            <v>-117357542404</v>
          </cell>
          <cell r="F280">
            <v>0</v>
          </cell>
          <cell r="G280">
            <v>11798</v>
          </cell>
          <cell r="J280">
            <v>0</v>
          </cell>
          <cell r="N280" t="e">
            <v>#N/A</v>
          </cell>
          <cell r="R280" t="e">
            <v>#N/A</v>
          </cell>
        </row>
        <row r="281">
          <cell r="A281">
            <v>516001</v>
          </cell>
          <cell r="B281" t="str">
            <v>Accionistas</v>
          </cell>
          <cell r="C281">
            <v>455000001</v>
          </cell>
          <cell r="F281">
            <v>0</v>
          </cell>
          <cell r="G281">
            <v>0</v>
          </cell>
          <cell r="J281">
            <v>0</v>
          </cell>
          <cell r="N281" t="e">
            <v>#N/A</v>
          </cell>
          <cell r="R281" t="e">
            <v>#N/A</v>
          </cell>
        </row>
        <row r="282">
          <cell r="A282">
            <v>520000</v>
          </cell>
          <cell r="B282" t="str">
            <v>Resultado del ejercicio</v>
          </cell>
          <cell r="C282">
            <v>193160526116</v>
          </cell>
          <cell r="F282">
            <v>0</v>
          </cell>
          <cell r="G282">
            <v>0</v>
          </cell>
          <cell r="J282">
            <v>0</v>
          </cell>
          <cell r="N282" t="e">
            <v>#N/A</v>
          </cell>
          <cell r="R282" t="e">
            <v>#N/A</v>
          </cell>
        </row>
        <row r="283">
          <cell r="A283">
            <v>520001</v>
          </cell>
          <cell r="B283" t="str">
            <v>Resultado Acumulado</v>
          </cell>
          <cell r="C283">
            <v>250061612949</v>
          </cell>
          <cell r="F283">
            <v>0</v>
          </cell>
          <cell r="G283">
            <v>0</v>
          </cell>
          <cell r="J283">
            <v>0</v>
          </cell>
          <cell r="N283" t="e">
            <v>#N/A</v>
          </cell>
          <cell r="R283" t="e">
            <v>#N/A</v>
          </cell>
        </row>
        <row r="284">
          <cell r="A284">
            <v>611001</v>
          </cell>
          <cell r="B284" t="str">
            <v>Acceso Ganado</v>
          </cell>
          <cell r="C284">
            <v>-27645191563</v>
          </cell>
          <cell r="F284">
            <v>0</v>
          </cell>
          <cell r="G284">
            <v>15</v>
          </cell>
          <cell r="N284" t="e">
            <v>#N/A</v>
          </cell>
          <cell r="R284" t="e">
            <v>#N/A</v>
          </cell>
        </row>
        <row r="285">
          <cell r="A285">
            <v>611002</v>
          </cell>
          <cell r="B285" t="str">
            <v>Acceso No Ganado</v>
          </cell>
          <cell r="C285">
            <v>130452914</v>
          </cell>
          <cell r="F285">
            <v>0</v>
          </cell>
          <cell r="G285">
            <v>15</v>
          </cell>
          <cell r="N285" t="e">
            <v>#N/A</v>
          </cell>
          <cell r="R285" t="e">
            <v>#N/A</v>
          </cell>
        </row>
        <row r="286">
          <cell r="A286">
            <v>611003</v>
          </cell>
          <cell r="B286" t="str">
            <v>Concesiones Y Promociones</v>
          </cell>
          <cell r="C286">
            <v>11349966</v>
          </cell>
          <cell r="F286">
            <v>0</v>
          </cell>
          <cell r="G286">
            <v>15</v>
          </cell>
          <cell r="N286" t="e">
            <v>#N/A</v>
          </cell>
          <cell r="R286" t="e">
            <v>#N/A</v>
          </cell>
        </row>
        <row r="287">
          <cell r="A287">
            <v>611004</v>
          </cell>
          <cell r="B287" t="str">
            <v>Concesiones Y Promociones No Facturadas</v>
          </cell>
          <cell r="C287">
            <v>418690</v>
          </cell>
          <cell r="F287">
            <v>0</v>
          </cell>
          <cell r="G287">
            <v>15</v>
          </cell>
          <cell r="N287" t="e">
            <v>#N/A</v>
          </cell>
          <cell r="R287" t="e">
            <v>#N/A</v>
          </cell>
        </row>
        <row r="288">
          <cell r="A288">
            <v>611006</v>
          </cell>
          <cell r="B288" t="str">
            <v>Acceso prorrateado CMIS</v>
          </cell>
          <cell r="C288">
            <v>-911888959</v>
          </cell>
          <cell r="F288">
            <v>0</v>
          </cell>
          <cell r="G288">
            <v>0</v>
          </cell>
          <cell r="N288" t="e">
            <v>#N/A</v>
          </cell>
          <cell r="R288" t="e">
            <v>#N/A</v>
          </cell>
        </row>
        <row r="289">
          <cell r="A289">
            <v>611007</v>
          </cell>
          <cell r="B289" t="str">
            <v>Acceso prorrateado no facturado</v>
          </cell>
          <cell r="C289">
            <v>11224387</v>
          </cell>
          <cell r="F289">
            <v>0</v>
          </cell>
          <cell r="G289">
            <v>0</v>
          </cell>
          <cell r="N289" t="e">
            <v>#N/A</v>
          </cell>
          <cell r="R289" t="e">
            <v>#N/A</v>
          </cell>
        </row>
        <row r="290">
          <cell r="A290">
            <v>611009</v>
          </cell>
          <cell r="B290" t="str">
            <v>Abono Cuenta Segura</v>
          </cell>
          <cell r="C290">
            <v>24431752113</v>
          </cell>
          <cell r="F290">
            <v>0</v>
          </cell>
          <cell r="G290">
            <v>112</v>
          </cell>
          <cell r="N290" t="e">
            <v>#N/A</v>
          </cell>
          <cell r="R290" t="e">
            <v>#N/A</v>
          </cell>
        </row>
        <row r="291">
          <cell r="A291">
            <v>612001</v>
          </cell>
          <cell r="B291" t="str">
            <v>Minutos Aire</v>
          </cell>
          <cell r="C291">
            <v>-936309891</v>
          </cell>
          <cell r="F291">
            <v>0</v>
          </cell>
          <cell r="G291">
            <v>0</v>
          </cell>
          <cell r="N291" t="e">
            <v>#N/A</v>
          </cell>
          <cell r="R291" t="e">
            <v>#N/A</v>
          </cell>
        </row>
        <row r="292">
          <cell r="A292">
            <v>612003</v>
          </cell>
          <cell r="B292" t="str">
            <v>Minutos Aire No Facturados</v>
          </cell>
          <cell r="C292">
            <v>17560132</v>
          </cell>
          <cell r="F292">
            <v>0</v>
          </cell>
          <cell r="G292">
            <v>1031</v>
          </cell>
          <cell r="N292" t="e">
            <v>#N/A</v>
          </cell>
          <cell r="R292" t="e">
            <v>#N/A</v>
          </cell>
        </row>
        <row r="293">
          <cell r="A293">
            <v>612004</v>
          </cell>
          <cell r="B293" t="str">
            <v>Minutos Aire Concesiones Y Promociones</v>
          </cell>
          <cell r="C293">
            <v>26559657</v>
          </cell>
          <cell r="F293">
            <v>0</v>
          </cell>
          <cell r="G293">
            <v>1031</v>
          </cell>
          <cell r="N293" t="e">
            <v>#N/A</v>
          </cell>
          <cell r="R293" t="e">
            <v>#N/A</v>
          </cell>
        </row>
        <row r="294">
          <cell r="A294">
            <v>612005</v>
          </cell>
          <cell r="B294" t="str">
            <v>Consumo Abono Cuenta Segura</v>
          </cell>
          <cell r="C294">
            <v>-21912000383</v>
          </cell>
          <cell r="F294">
            <v>0</v>
          </cell>
          <cell r="G294">
            <v>-3803724</v>
          </cell>
          <cell r="N294" t="e">
            <v>#N/A</v>
          </cell>
          <cell r="R294" t="e">
            <v>#N/A</v>
          </cell>
        </row>
        <row r="295">
          <cell r="A295">
            <v>612008</v>
          </cell>
          <cell r="B295" t="str">
            <v>Consumo Prepaga Aire</v>
          </cell>
          <cell r="C295">
            <v>-24056390449</v>
          </cell>
          <cell r="F295">
            <v>0</v>
          </cell>
          <cell r="G295">
            <v>-3803724</v>
          </cell>
          <cell r="N295" t="e">
            <v>#N/A</v>
          </cell>
          <cell r="R295" t="e">
            <v>#N/A</v>
          </cell>
        </row>
        <row r="296">
          <cell r="A296">
            <v>612010</v>
          </cell>
          <cell r="B296" t="str">
            <v>Reverso Venta Tarjeta Prepaga</v>
          </cell>
          <cell r="C296">
            <v>29787410520</v>
          </cell>
          <cell r="F296">
            <v>0</v>
          </cell>
          <cell r="G296">
            <v>7294</v>
          </cell>
          <cell r="N296" t="e">
            <v>#N/A</v>
          </cell>
          <cell r="R296" t="e">
            <v>#N/A</v>
          </cell>
        </row>
        <row r="297">
          <cell r="A297">
            <v>612011</v>
          </cell>
          <cell r="B297" t="str">
            <v>Revenue Prepaga Caducidad</v>
          </cell>
          <cell r="C297">
            <v>-3999511704</v>
          </cell>
          <cell r="F297">
            <v>0</v>
          </cell>
          <cell r="G297">
            <v>7294</v>
          </cell>
          <cell r="N297" t="e">
            <v>#N/A</v>
          </cell>
          <cell r="R297" t="e">
            <v>#N/A</v>
          </cell>
        </row>
        <row r="298">
          <cell r="A298">
            <v>612012</v>
          </cell>
          <cell r="B298" t="str">
            <v>Consumo Cuenta Segura</v>
          </cell>
          <cell r="C298">
            <v>-8852819613</v>
          </cell>
          <cell r="F298">
            <v>0</v>
          </cell>
          <cell r="G298">
            <v>305992</v>
          </cell>
          <cell r="N298" t="e">
            <v>#N/A</v>
          </cell>
          <cell r="R298" t="e">
            <v>#N/A</v>
          </cell>
        </row>
        <row r="299">
          <cell r="A299">
            <v>612014</v>
          </cell>
          <cell r="B299" t="str">
            <v>Revenue SMS Pre-Pago</v>
          </cell>
          <cell r="C299">
            <v>-5450234436</v>
          </cell>
          <cell r="F299">
            <v>0</v>
          </cell>
          <cell r="G299">
            <v>5514083</v>
          </cell>
          <cell r="N299" t="e">
            <v>#N/A</v>
          </cell>
          <cell r="R299" t="e">
            <v>#N/A</v>
          </cell>
        </row>
        <row r="300">
          <cell r="A300">
            <v>612017</v>
          </cell>
          <cell r="B300" t="str">
            <v>Regalo Carga Inicial Cuenta Segura</v>
          </cell>
          <cell r="C300">
            <v>4014697237</v>
          </cell>
          <cell r="F300">
            <v>0</v>
          </cell>
          <cell r="G300">
            <v>80912</v>
          </cell>
          <cell r="N300" t="e">
            <v>#N/A</v>
          </cell>
          <cell r="R300" t="e">
            <v>#N/A</v>
          </cell>
        </row>
        <row r="301">
          <cell r="A301">
            <v>612018</v>
          </cell>
          <cell r="B301" t="str">
            <v>Revenue SMS Cta - Segura</v>
          </cell>
          <cell r="C301">
            <v>-730915423</v>
          </cell>
          <cell r="F301">
            <v>0</v>
          </cell>
          <cell r="G301">
            <v>148670</v>
          </cell>
          <cell r="N301" t="e">
            <v>#N/A</v>
          </cell>
          <cell r="R301" t="e">
            <v>#N/A</v>
          </cell>
        </row>
        <row r="302">
          <cell r="A302">
            <v>612019</v>
          </cell>
          <cell r="B302" t="str">
            <v>Revenue Datos Pre - Pago</v>
          </cell>
          <cell r="C302">
            <v>-289180390</v>
          </cell>
          <cell r="F302">
            <v>0</v>
          </cell>
          <cell r="G302">
            <v>-579</v>
          </cell>
          <cell r="N302" t="e">
            <v>#N/A</v>
          </cell>
          <cell r="R302" t="e">
            <v>#N/A</v>
          </cell>
        </row>
        <row r="303">
          <cell r="A303">
            <v>612021</v>
          </cell>
          <cell r="B303" t="str">
            <v>Revenue Datos Cta - Segura</v>
          </cell>
          <cell r="C303">
            <v>-364801378</v>
          </cell>
          <cell r="F303">
            <v>0</v>
          </cell>
          <cell r="G303">
            <v>0</v>
          </cell>
          <cell r="N303" t="e">
            <v>#N/A</v>
          </cell>
          <cell r="R303" t="e">
            <v>#N/A</v>
          </cell>
        </row>
        <row r="304">
          <cell r="A304">
            <v>612023</v>
          </cell>
          <cell r="B304" t="str">
            <v>Regalo Promo Plus Cta.Segura</v>
          </cell>
          <cell r="C304">
            <v>1329383500</v>
          </cell>
          <cell r="F304">
            <v>0</v>
          </cell>
          <cell r="G304">
            <v>0</v>
          </cell>
          <cell r="N304" t="e">
            <v>#N/A</v>
          </cell>
          <cell r="R304" t="e">
            <v>#N/A</v>
          </cell>
        </row>
        <row r="305">
          <cell r="A305">
            <v>612024</v>
          </cell>
          <cell r="B305" t="str">
            <v>Regalo Customer Cta. Segura</v>
          </cell>
          <cell r="C305">
            <v>480671441</v>
          </cell>
          <cell r="F305">
            <v>0</v>
          </cell>
          <cell r="G305">
            <v>0</v>
          </cell>
          <cell r="N305" t="e">
            <v>#N/A</v>
          </cell>
          <cell r="R305" t="e">
            <v>#N/A</v>
          </cell>
        </row>
        <row r="306">
          <cell r="A306">
            <v>612025</v>
          </cell>
          <cell r="B306" t="str">
            <v>Regalo Carga Inicial PP</v>
          </cell>
          <cell r="C306">
            <v>6779177441</v>
          </cell>
          <cell r="F306">
            <v>0</v>
          </cell>
          <cell r="G306">
            <v>0</v>
          </cell>
          <cell r="N306" t="e">
            <v>#N/A</v>
          </cell>
          <cell r="R306" t="e">
            <v>#N/A</v>
          </cell>
        </row>
        <row r="307">
          <cell r="A307">
            <v>612026</v>
          </cell>
          <cell r="B307" t="str">
            <v>Regalo Promo Plus PP</v>
          </cell>
          <cell r="C307">
            <v>3193883660</v>
          </cell>
          <cell r="F307">
            <v>0</v>
          </cell>
          <cell r="G307">
            <v>107</v>
          </cell>
          <cell r="N307" t="e">
            <v>#N/A</v>
          </cell>
          <cell r="R307" t="e">
            <v>#N/A</v>
          </cell>
        </row>
        <row r="308">
          <cell r="A308">
            <v>612027</v>
          </cell>
          <cell r="B308" t="str">
            <v>Regalo Customer PP</v>
          </cell>
          <cell r="C308">
            <v>172318614</v>
          </cell>
          <cell r="F308">
            <v>0</v>
          </cell>
          <cell r="G308">
            <v>107</v>
          </cell>
          <cell r="N308" t="e">
            <v>#N/A</v>
          </cell>
          <cell r="R308" t="e">
            <v>#N/A</v>
          </cell>
        </row>
        <row r="309">
          <cell r="A309">
            <v>612102</v>
          </cell>
          <cell r="B309" t="str">
            <v>Provisión Airtime CPP</v>
          </cell>
          <cell r="C309">
            <v>310004643</v>
          </cell>
          <cell r="F309">
            <v>0</v>
          </cell>
          <cell r="G309">
            <v>984185</v>
          </cell>
          <cell r="N309" t="e">
            <v>#N/A</v>
          </cell>
          <cell r="R309" t="e">
            <v>#N/A</v>
          </cell>
        </row>
        <row r="310">
          <cell r="A310">
            <v>612103</v>
          </cell>
          <cell r="B310" t="str">
            <v>Airtime CPP</v>
          </cell>
          <cell r="C310">
            <v>-2123346537</v>
          </cell>
          <cell r="F310">
            <v>0</v>
          </cell>
          <cell r="G310">
            <v>984185</v>
          </cell>
          <cell r="N310" t="e">
            <v>#N/A</v>
          </cell>
          <cell r="R310" t="e">
            <v>#N/A</v>
          </cell>
        </row>
        <row r="311">
          <cell r="A311">
            <v>612133</v>
          </cell>
          <cell r="B311" t="str">
            <v>Ingresos por acceso de otras operadoras</v>
          </cell>
          <cell r="C311">
            <v>-5884536305</v>
          </cell>
          <cell r="F311">
            <v>0</v>
          </cell>
          <cell r="G311">
            <v>984185</v>
          </cell>
          <cell r="N311" t="e">
            <v>#N/A</v>
          </cell>
          <cell r="R311" t="e">
            <v>#N/A</v>
          </cell>
        </row>
        <row r="312">
          <cell r="A312">
            <v>613103</v>
          </cell>
          <cell r="B312" t="str">
            <v>Llamadas locales</v>
          </cell>
          <cell r="C312">
            <v>-1839300885</v>
          </cell>
          <cell r="F312">
            <v>0</v>
          </cell>
          <cell r="G312">
            <v>1472</v>
          </cell>
          <cell r="N312" t="e">
            <v>#N/A</v>
          </cell>
          <cell r="R312" t="e">
            <v>#N/A</v>
          </cell>
        </row>
        <row r="313">
          <cell r="A313">
            <v>613201</v>
          </cell>
          <cell r="B313" t="str">
            <v>LLamadas L.Dist.Int.Facturadas</v>
          </cell>
          <cell r="C313">
            <v>-615966541</v>
          </cell>
          <cell r="F313">
            <v>0</v>
          </cell>
          <cell r="G313">
            <v>1472</v>
          </cell>
          <cell r="N313" t="e">
            <v>#N/A</v>
          </cell>
          <cell r="R313" t="e">
            <v>#N/A</v>
          </cell>
        </row>
        <row r="314">
          <cell r="A314">
            <v>614001</v>
          </cell>
          <cell r="B314" t="str">
            <v>Activacion Facturada</v>
          </cell>
          <cell r="C314">
            <v>-268687900000</v>
          </cell>
          <cell r="F314">
            <v>0</v>
          </cell>
          <cell r="G314">
            <v>-142</v>
          </cell>
          <cell r="N314" t="e">
            <v>#N/A</v>
          </cell>
          <cell r="R314" t="e">
            <v>#N/A</v>
          </cell>
        </row>
        <row r="315">
          <cell r="A315">
            <v>614002</v>
          </cell>
          <cell r="B315" t="str">
            <v>Activacion No Facturada</v>
          </cell>
          <cell r="C315">
            <v>-3326415</v>
          </cell>
          <cell r="F315">
            <v>0</v>
          </cell>
          <cell r="G315">
            <v>15968</v>
          </cell>
          <cell r="N315" t="e">
            <v>#N/A</v>
          </cell>
          <cell r="R315" t="e">
            <v>#N/A</v>
          </cell>
        </row>
        <row r="316">
          <cell r="A316">
            <v>614004</v>
          </cell>
          <cell r="B316" t="str">
            <v>Activacion Cambio de Servicio</v>
          </cell>
          <cell r="C316">
            <v>-7232708</v>
          </cell>
          <cell r="F316">
            <v>0</v>
          </cell>
          <cell r="G316">
            <v>15968</v>
          </cell>
          <cell r="N316" t="e">
            <v>#N/A</v>
          </cell>
          <cell r="R316" t="e">
            <v>#N/A</v>
          </cell>
        </row>
        <row r="317">
          <cell r="A317">
            <v>614005</v>
          </cell>
          <cell r="B317" t="str">
            <v>Activacion Concesiones y Promociones</v>
          </cell>
          <cell r="C317">
            <v>268584100000</v>
          </cell>
          <cell r="F317">
            <v>0</v>
          </cell>
          <cell r="G317">
            <v>1170</v>
          </cell>
          <cell r="N317" t="e">
            <v>#N/A</v>
          </cell>
          <cell r="R317" t="e">
            <v>#N/A</v>
          </cell>
        </row>
        <row r="318">
          <cell r="A318">
            <v>615002</v>
          </cell>
          <cell r="B318" t="str">
            <v>LLamada en Espera No Facturada</v>
          </cell>
          <cell r="C318">
            <v>124250643</v>
          </cell>
          <cell r="F318">
            <v>0</v>
          </cell>
          <cell r="G318">
            <v>1231183</v>
          </cell>
          <cell r="N318" t="e">
            <v>#N/A</v>
          </cell>
          <cell r="R318" t="e">
            <v>#N/A</v>
          </cell>
        </row>
        <row r="319">
          <cell r="A319">
            <v>615005</v>
          </cell>
          <cell r="B319" t="str">
            <v>Serv.Opcionales Conceciones y Promociones</v>
          </cell>
          <cell r="C319">
            <v>-2207367581</v>
          </cell>
          <cell r="F319">
            <v>0</v>
          </cell>
          <cell r="G319">
            <v>11358</v>
          </cell>
          <cell r="N319" t="e">
            <v>#N/A</v>
          </cell>
          <cell r="R319" t="e">
            <v>#N/A</v>
          </cell>
        </row>
        <row r="320">
          <cell r="A320">
            <v>615006</v>
          </cell>
          <cell r="B320" t="str">
            <v>Facturaciones Detallada</v>
          </cell>
          <cell r="C320">
            <v>-31271703</v>
          </cell>
          <cell r="F320">
            <v>0</v>
          </cell>
          <cell r="G320">
            <v>12321</v>
          </cell>
          <cell r="N320" t="e">
            <v>#N/A</v>
          </cell>
          <cell r="R320" t="e">
            <v>#N/A</v>
          </cell>
        </row>
        <row r="321">
          <cell r="A321">
            <v>615007</v>
          </cell>
          <cell r="B321" t="str">
            <v>Facturacion Detallada No Facturada</v>
          </cell>
          <cell r="C321">
            <v>-9773112</v>
          </cell>
          <cell r="F321">
            <v>0</v>
          </cell>
          <cell r="G321">
            <v>0</v>
          </cell>
          <cell r="N321" t="e">
            <v>#N/A</v>
          </cell>
          <cell r="R321" t="e">
            <v>#N/A</v>
          </cell>
        </row>
        <row r="322">
          <cell r="A322">
            <v>615009</v>
          </cell>
          <cell r="B322" t="str">
            <v>SMS (mensajes de Texto)</v>
          </cell>
          <cell r="C322">
            <v>-124469851</v>
          </cell>
          <cell r="F322">
            <v>0</v>
          </cell>
          <cell r="G322">
            <v>0</v>
          </cell>
          <cell r="N322" t="e">
            <v>#N/A</v>
          </cell>
          <cell r="R322" t="e">
            <v>#N/A</v>
          </cell>
        </row>
        <row r="323">
          <cell r="A323">
            <v>615011</v>
          </cell>
          <cell r="B323" t="str">
            <v>Servicio Mensajero CTI</v>
          </cell>
          <cell r="C323">
            <v>266511468</v>
          </cell>
          <cell r="F323">
            <v>0</v>
          </cell>
          <cell r="G323">
            <v>-285170</v>
          </cell>
          <cell r="N323" t="e">
            <v>#N/A</v>
          </cell>
          <cell r="R323" t="e">
            <v>#N/A</v>
          </cell>
        </row>
        <row r="324">
          <cell r="A324">
            <v>615012</v>
          </cell>
          <cell r="B324" t="str">
            <v>Tráfico de datos</v>
          </cell>
          <cell r="C324">
            <v>-437935441</v>
          </cell>
          <cell r="F324">
            <v>0</v>
          </cell>
          <cell r="G324">
            <v>-285170</v>
          </cell>
          <cell r="N324" t="e">
            <v>#N/A</v>
          </cell>
          <cell r="R324" t="e">
            <v>#N/A</v>
          </cell>
        </row>
        <row r="325">
          <cell r="A325">
            <v>615017</v>
          </cell>
          <cell r="B325" t="str">
            <v>Ingresos por acceso de Copaco - CPP-Pre Pago</v>
          </cell>
          <cell r="C325">
            <v>-4111458170</v>
          </cell>
          <cell r="F325">
            <v>0</v>
          </cell>
          <cell r="G325">
            <v>-285170</v>
          </cell>
          <cell r="N325" t="e">
            <v>#N/A</v>
          </cell>
          <cell r="R325" t="e">
            <v>#N/A</v>
          </cell>
        </row>
        <row r="326">
          <cell r="A326">
            <v>615018</v>
          </cell>
          <cell r="B326" t="str">
            <v>Ingresos por acceso de otras operadoras-Pre pago</v>
          </cell>
          <cell r="C326">
            <v>-5311819315</v>
          </cell>
          <cell r="F326">
            <v>0</v>
          </cell>
          <cell r="G326">
            <v>-285170</v>
          </cell>
          <cell r="N326" t="e">
            <v>#N/A</v>
          </cell>
          <cell r="R326" t="e">
            <v>#N/A</v>
          </cell>
        </row>
        <row r="327">
          <cell r="A327">
            <v>616101</v>
          </cell>
          <cell r="B327" t="str">
            <v>Roaming Cargo Diario</v>
          </cell>
          <cell r="C327">
            <v>1541015</v>
          </cell>
          <cell r="F327">
            <v>0</v>
          </cell>
          <cell r="G327">
            <v>-285170</v>
          </cell>
          <cell r="N327" t="e">
            <v>#N/A</v>
          </cell>
          <cell r="R327" t="e">
            <v>#N/A</v>
          </cell>
        </row>
        <row r="328">
          <cell r="A328">
            <v>616102</v>
          </cell>
          <cell r="B328" t="str">
            <v>Roaming Minutos en el Aire</v>
          </cell>
          <cell r="C328">
            <v>-914181418</v>
          </cell>
          <cell r="F328">
            <v>0</v>
          </cell>
          <cell r="G328">
            <v>-285170</v>
          </cell>
          <cell r="N328" t="e">
            <v>#N/A</v>
          </cell>
          <cell r="R328" t="e">
            <v>#N/A</v>
          </cell>
        </row>
        <row r="329">
          <cell r="A329">
            <v>616105</v>
          </cell>
          <cell r="B329" t="str">
            <v>Roaming Larga Distancia Nacional</v>
          </cell>
          <cell r="C329">
            <v>-389690975</v>
          </cell>
          <cell r="F329">
            <v>0</v>
          </cell>
          <cell r="G329">
            <v>-285170</v>
          </cell>
          <cell r="N329" t="e">
            <v>#N/A</v>
          </cell>
          <cell r="R329" t="e">
            <v>#N/A</v>
          </cell>
        </row>
        <row r="330">
          <cell r="A330">
            <v>616111</v>
          </cell>
          <cell r="B330" t="str">
            <v>Roaming Aire - Prepaga PY</v>
          </cell>
          <cell r="C330">
            <v>-237571081</v>
          </cell>
          <cell r="F330">
            <v>0</v>
          </cell>
          <cell r="G330">
            <v>-285170</v>
          </cell>
          <cell r="N330" t="e">
            <v>#N/A</v>
          </cell>
          <cell r="R330" t="e">
            <v>#N/A</v>
          </cell>
        </row>
        <row r="331">
          <cell r="A331">
            <v>616123</v>
          </cell>
          <cell r="B331" t="str">
            <v>Serv.Roaming a Terceros</v>
          </cell>
          <cell r="C331">
            <v>-1177119055</v>
          </cell>
          <cell r="F331">
            <v>0</v>
          </cell>
          <cell r="G331">
            <v>-285170</v>
          </cell>
          <cell r="N331" t="e">
            <v>#N/A</v>
          </cell>
          <cell r="R331" t="e">
            <v>#N/A</v>
          </cell>
        </row>
        <row r="332">
          <cell r="A332">
            <v>616133</v>
          </cell>
          <cell r="B332" t="str">
            <v>Saldos No Consumidos Cr</v>
          </cell>
          <cell r="C332">
            <v>-2985029003</v>
          </cell>
          <cell r="F332">
            <v>0</v>
          </cell>
          <cell r="G332">
            <v>0</v>
          </cell>
          <cell r="N332" t="e">
            <v>#N/A</v>
          </cell>
          <cell r="R332" t="e">
            <v>#N/A</v>
          </cell>
        </row>
        <row r="333">
          <cell r="A333">
            <v>616164</v>
          </cell>
          <cell r="B333" t="str">
            <v>Servicio Roaming Aire GSM</v>
          </cell>
          <cell r="C333">
            <v>-2663288673</v>
          </cell>
          <cell r="F333">
            <v>0</v>
          </cell>
          <cell r="G333">
            <v>0</v>
          </cell>
          <cell r="N333" t="e">
            <v>#N/A</v>
          </cell>
          <cell r="R333" t="e">
            <v>#N/A</v>
          </cell>
        </row>
        <row r="334">
          <cell r="A334">
            <v>619009</v>
          </cell>
          <cell r="B334" t="str">
            <v>Ley 2051/03-Retención GD</v>
          </cell>
          <cell r="C334">
            <v>3115491</v>
          </cell>
          <cell r="F334">
            <v>0</v>
          </cell>
          <cell r="G334">
            <v>0</v>
          </cell>
          <cell r="N334" t="e">
            <v>#N/A</v>
          </cell>
          <cell r="R334" t="e">
            <v>#N/A</v>
          </cell>
        </row>
        <row r="335">
          <cell r="A335">
            <v>621000</v>
          </cell>
          <cell r="B335" t="str">
            <v>Ingreso por Telefonos Celular y accesorios</v>
          </cell>
          <cell r="C335">
            <v>-46721174</v>
          </cell>
          <cell r="F335">
            <v>0</v>
          </cell>
          <cell r="G335">
            <v>-139386</v>
          </cell>
          <cell r="N335" t="e">
            <v>#N/A</v>
          </cell>
          <cell r="R335" t="e">
            <v>#N/A</v>
          </cell>
        </row>
        <row r="336">
          <cell r="A336">
            <v>621001</v>
          </cell>
          <cell r="B336" t="str">
            <v>Venta Devengada Telefonos Celulares y Acces</v>
          </cell>
          <cell r="C336">
            <v>0</v>
          </cell>
          <cell r="F336">
            <v>0</v>
          </cell>
          <cell r="G336">
            <v>-139386</v>
          </cell>
          <cell r="N336" t="e">
            <v>#N/A</v>
          </cell>
          <cell r="R336" t="e">
            <v>#N/A</v>
          </cell>
        </row>
        <row r="337">
          <cell r="A337">
            <v>621002</v>
          </cell>
          <cell r="B337" t="str">
            <v>Instalacion y Servicio</v>
          </cell>
          <cell r="C337">
            <v>-679000</v>
          </cell>
          <cell r="F337">
            <v>0</v>
          </cell>
          <cell r="G337">
            <v>-139386</v>
          </cell>
          <cell r="N337" t="e">
            <v>#N/A</v>
          </cell>
          <cell r="R337" t="e">
            <v>#N/A</v>
          </cell>
        </row>
        <row r="338">
          <cell r="A338">
            <v>621003</v>
          </cell>
          <cell r="B338" t="str">
            <v>Ing. por Conceciones y Promociones</v>
          </cell>
          <cell r="C338">
            <v>98167178</v>
          </cell>
          <cell r="F338">
            <v>0</v>
          </cell>
          <cell r="G338">
            <v>-139386</v>
          </cell>
          <cell r="N338" t="e">
            <v>#N/A</v>
          </cell>
          <cell r="R338" t="e">
            <v>#N/A</v>
          </cell>
        </row>
        <row r="339">
          <cell r="A339">
            <v>621006</v>
          </cell>
          <cell r="B339" t="str">
            <v>Venta de Equipos CDMA</v>
          </cell>
          <cell r="C339">
            <v>-25768190914</v>
          </cell>
          <cell r="F339">
            <v>0</v>
          </cell>
          <cell r="G339">
            <v>-139386</v>
          </cell>
          <cell r="N339" t="e">
            <v>#N/A</v>
          </cell>
          <cell r="R339" t="e">
            <v>#N/A</v>
          </cell>
        </row>
        <row r="340">
          <cell r="A340">
            <v>621007</v>
          </cell>
          <cell r="B340" t="str">
            <v>Accesorios</v>
          </cell>
          <cell r="C340">
            <v>-1157963</v>
          </cell>
          <cell r="F340">
            <v>0</v>
          </cell>
          <cell r="G340">
            <v>-139386</v>
          </cell>
          <cell r="N340" t="e">
            <v>#N/A</v>
          </cell>
          <cell r="R340" t="e">
            <v>#N/A</v>
          </cell>
        </row>
        <row r="341">
          <cell r="A341">
            <v>621008</v>
          </cell>
          <cell r="B341" t="str">
            <v>Conceciones y Promociones Equipos CDMA</v>
          </cell>
          <cell r="C341">
            <v>23957393108</v>
          </cell>
          <cell r="F341">
            <v>0</v>
          </cell>
          <cell r="G341">
            <v>-139386</v>
          </cell>
          <cell r="N341" t="e">
            <v>#N/A</v>
          </cell>
          <cell r="R341" t="e">
            <v>#N/A</v>
          </cell>
        </row>
        <row r="342">
          <cell r="A342">
            <v>621009</v>
          </cell>
          <cell r="B342" t="str">
            <v>Venta Tarjeta SIM</v>
          </cell>
          <cell r="C342">
            <v>-17743399995</v>
          </cell>
          <cell r="F342">
            <v>0</v>
          </cell>
          <cell r="G342">
            <v>-139386</v>
          </cell>
          <cell r="N342" t="e">
            <v>#N/A</v>
          </cell>
          <cell r="R342" t="e">
            <v>#N/A</v>
          </cell>
        </row>
        <row r="343">
          <cell r="A343">
            <v>621011</v>
          </cell>
          <cell r="B343" t="str">
            <v>Reparación equipos</v>
          </cell>
          <cell r="C343">
            <v>-31022744</v>
          </cell>
          <cell r="F343">
            <v>0</v>
          </cell>
          <cell r="G343">
            <v>-139386</v>
          </cell>
          <cell r="N343" t="e">
            <v>#N/A</v>
          </cell>
          <cell r="R343" t="e">
            <v>#N/A</v>
          </cell>
        </row>
        <row r="344">
          <cell r="A344">
            <v>621012</v>
          </cell>
          <cell r="B344" t="str">
            <v>Concesiones y Promociones Accesorios</v>
          </cell>
          <cell r="C344">
            <v>503387490</v>
          </cell>
          <cell r="F344">
            <v>0</v>
          </cell>
          <cell r="G344">
            <v>-25605</v>
          </cell>
          <cell r="N344" t="e">
            <v>#N/A</v>
          </cell>
          <cell r="R344" t="e">
            <v>#N/A</v>
          </cell>
        </row>
        <row r="345">
          <cell r="A345">
            <v>622001</v>
          </cell>
          <cell r="B345" t="str">
            <v>TARJETA PREPAGA</v>
          </cell>
          <cell r="C345">
            <v>-29787410520</v>
          </cell>
          <cell r="F345">
            <v>0</v>
          </cell>
          <cell r="G345">
            <v>-4503</v>
          </cell>
          <cell r="N345" t="e">
            <v>#N/A</v>
          </cell>
          <cell r="R345" t="e">
            <v>#N/A</v>
          </cell>
        </row>
        <row r="346">
          <cell r="A346">
            <v>622005</v>
          </cell>
          <cell r="B346" t="str">
            <v>Equipos prepaga Agentes</v>
          </cell>
          <cell r="C346">
            <v>-762230360</v>
          </cell>
          <cell r="F346">
            <v>0</v>
          </cell>
          <cell r="G346">
            <v>-15</v>
          </cell>
          <cell r="N346" t="e">
            <v>#N/A</v>
          </cell>
          <cell r="R346" t="e">
            <v>#N/A</v>
          </cell>
        </row>
        <row r="347">
          <cell r="A347">
            <v>622008</v>
          </cell>
          <cell r="B347" t="str">
            <v>Material POP CTI/PCS</v>
          </cell>
          <cell r="C347">
            <v>-4932500</v>
          </cell>
          <cell r="F347">
            <v>0</v>
          </cell>
          <cell r="G347">
            <v>-15</v>
          </cell>
          <cell r="N347" t="e">
            <v>#N/A</v>
          </cell>
          <cell r="R347" t="e">
            <v>#N/A</v>
          </cell>
        </row>
        <row r="348">
          <cell r="A348">
            <v>631004</v>
          </cell>
          <cell r="B348" t="str">
            <v>INGRESOS INTERCONEXION OPERADORES NACIONALES</v>
          </cell>
          <cell r="C348">
            <v>-2139027700</v>
          </cell>
          <cell r="F348">
            <v>0</v>
          </cell>
          <cell r="G348">
            <v>0</v>
          </cell>
          <cell r="N348" t="e">
            <v>#N/A</v>
          </cell>
          <cell r="R348" t="e">
            <v>#N/A</v>
          </cell>
        </row>
        <row r="349">
          <cell r="A349">
            <v>660001</v>
          </cell>
          <cell r="B349" t="str">
            <v>Ajustes ingresos CMIS</v>
          </cell>
          <cell r="C349">
            <v>-4096745</v>
          </cell>
          <cell r="F349">
            <v>0</v>
          </cell>
          <cell r="G349">
            <v>0</v>
          </cell>
          <cell r="N349" t="e">
            <v>#N/A</v>
          </cell>
          <cell r="R349" t="e">
            <v>#N/A</v>
          </cell>
        </row>
        <row r="350">
          <cell r="A350">
            <v>710003</v>
          </cell>
          <cell r="B350" t="str">
            <v>Coubicacion Interconexion</v>
          </cell>
          <cell r="C350">
            <v>615582662</v>
          </cell>
          <cell r="F350">
            <v>0</v>
          </cell>
          <cell r="G350">
            <v>0</v>
          </cell>
          <cell r="N350" t="e">
            <v>#N/A</v>
          </cell>
          <cell r="R350" t="e">
            <v>#N/A</v>
          </cell>
        </row>
        <row r="351">
          <cell r="A351">
            <v>710004</v>
          </cell>
          <cell r="B351" t="str">
            <v>Arrendamiento-Interconexion</v>
          </cell>
          <cell r="C351">
            <v>1669461263</v>
          </cell>
          <cell r="F351">
            <v>0</v>
          </cell>
          <cell r="G351">
            <v>0</v>
          </cell>
          <cell r="N351" t="e">
            <v>#N/A</v>
          </cell>
          <cell r="R351" t="e">
            <v>#N/A</v>
          </cell>
        </row>
        <row r="352">
          <cell r="A352">
            <v>710011</v>
          </cell>
          <cell r="B352" t="str">
            <v>Costo de acceso a Copaco</v>
          </cell>
          <cell r="C352">
            <v>4410762567</v>
          </cell>
        </row>
        <row r="353">
          <cell r="A353">
            <v>710012</v>
          </cell>
          <cell r="B353" t="str">
            <v>Costo de acceso a Telecel/Pers/VX</v>
          </cell>
          <cell r="C353">
            <v>12372526641</v>
          </cell>
        </row>
        <row r="354">
          <cell r="A354">
            <v>710013</v>
          </cell>
          <cell r="B354" t="str">
            <v>Copaco - Costo de tránsito</v>
          </cell>
          <cell r="C354">
            <v>-134583192</v>
          </cell>
        </row>
        <row r="355">
          <cell r="A355">
            <v>710105</v>
          </cell>
          <cell r="B355" t="str">
            <v>Provisión Costo-Roaming</v>
          </cell>
          <cell r="C355">
            <v>870249660</v>
          </cell>
        </row>
        <row r="356">
          <cell r="A356">
            <v>710115</v>
          </cell>
          <cell r="B356" t="str">
            <v>Costo de acceso a Copaco PREPAGO</v>
          </cell>
          <cell r="C356">
            <v>3713551150</v>
          </cell>
        </row>
        <row r="357">
          <cell r="A357">
            <v>710116</v>
          </cell>
          <cell r="B357" t="str">
            <v>Costo de acceso a Telecel/Pers/Vx PREPAGO</v>
          </cell>
          <cell r="C357">
            <v>6457471496</v>
          </cell>
        </row>
        <row r="358">
          <cell r="A358">
            <v>710126</v>
          </cell>
          <cell r="B358" t="str">
            <v>Costo Roaming de GSM</v>
          </cell>
          <cell r="C358">
            <v>1373032734</v>
          </cell>
        </row>
        <row r="359">
          <cell r="A359">
            <v>710301</v>
          </cell>
          <cell r="B359" t="str">
            <v>Comisiones Servicios Información (SMS-Voz-WAP)</v>
          </cell>
          <cell r="C359">
            <v>49731462</v>
          </cell>
        </row>
        <row r="360">
          <cell r="A360">
            <v>710302</v>
          </cell>
          <cell r="B360" t="str">
            <v>Comision tarjetas prepagas</v>
          </cell>
          <cell r="C360">
            <v>1628127917</v>
          </cell>
        </row>
        <row r="361">
          <cell r="A361">
            <v>711001</v>
          </cell>
          <cell r="B361" t="str">
            <v>Gastos de Repuestos</v>
          </cell>
          <cell r="C361">
            <v>15545007</v>
          </cell>
        </row>
        <row r="362">
          <cell r="A362">
            <v>711002</v>
          </cell>
          <cell r="B362" t="str">
            <v>Gtos.Reparaciones de repuestos</v>
          </cell>
          <cell r="C362">
            <v>-24152843</v>
          </cell>
        </row>
        <row r="363">
          <cell r="A363">
            <v>711003</v>
          </cell>
          <cell r="B363" t="str">
            <v>Mantenimiento Civil Preventivo</v>
          </cell>
          <cell r="C363">
            <v>2584204837</v>
          </cell>
        </row>
        <row r="364">
          <cell r="A364">
            <v>711010</v>
          </cell>
          <cell r="B364" t="str">
            <v>Mantenimiento Civil Correctivo</v>
          </cell>
          <cell r="C364">
            <v>21762228</v>
          </cell>
        </row>
        <row r="365">
          <cell r="A365">
            <v>711011</v>
          </cell>
          <cell r="B365" t="str">
            <v>Ctos Indirectos para compras de repuesto</v>
          </cell>
          <cell r="C365">
            <v>0</v>
          </cell>
        </row>
        <row r="366">
          <cell r="A366">
            <v>711016</v>
          </cell>
          <cell r="B366" t="str">
            <v>Insumos de Mantenimiento</v>
          </cell>
          <cell r="C366">
            <v>22374788</v>
          </cell>
        </row>
        <row r="367">
          <cell r="A367">
            <v>711019</v>
          </cell>
          <cell r="B367" t="str">
            <v>Mantenimiento Aire Acondicionado/Generadores</v>
          </cell>
          <cell r="C367">
            <v>257280477</v>
          </cell>
        </row>
        <row r="368">
          <cell r="A368">
            <v>711020</v>
          </cell>
          <cell r="B368" t="str">
            <v>Mantenimiento Torres</v>
          </cell>
          <cell r="C368">
            <v>150762752</v>
          </cell>
        </row>
        <row r="369">
          <cell r="A369">
            <v>712001</v>
          </cell>
          <cell r="B369" t="str">
            <v>Costos de VAS Clientes</v>
          </cell>
          <cell r="C369">
            <v>-22654925</v>
          </cell>
        </row>
        <row r="370">
          <cell r="A370">
            <v>713001</v>
          </cell>
          <cell r="B370" t="str">
            <v>Costo de arancel CONATEL</v>
          </cell>
          <cell r="C370">
            <v>1018319184</v>
          </cell>
        </row>
        <row r="371">
          <cell r="A371">
            <v>714001</v>
          </cell>
          <cell r="B371" t="str">
            <v>Costo de explotación comercial CONATEL</v>
          </cell>
          <cell r="C371">
            <v>892577787</v>
          </cell>
        </row>
        <row r="372">
          <cell r="A372">
            <v>714002</v>
          </cell>
          <cell r="B372" t="str">
            <v>Costo utilización frecuencias microondas</v>
          </cell>
          <cell r="C372">
            <v>19166227129</v>
          </cell>
        </row>
        <row r="373">
          <cell r="A373">
            <v>720002</v>
          </cell>
          <cell r="B373" t="str">
            <v>Prov. Mantenimiento por Electricidad-Gtos.Varios</v>
          </cell>
          <cell r="C373">
            <v>5124599</v>
          </cell>
        </row>
        <row r="374">
          <cell r="A374">
            <v>720003</v>
          </cell>
          <cell r="B374" t="str">
            <v>Electricidad de Sitios</v>
          </cell>
          <cell r="C374">
            <v>1783200113</v>
          </cell>
        </row>
        <row r="375">
          <cell r="A375">
            <v>720005</v>
          </cell>
          <cell r="B375" t="str">
            <v>Otros Gs. de Operaciones de Red</v>
          </cell>
          <cell r="C375">
            <v>658975134</v>
          </cell>
        </row>
        <row r="376">
          <cell r="A376">
            <v>720007</v>
          </cell>
          <cell r="B376" t="str">
            <v>Electricidad Obras</v>
          </cell>
          <cell r="C376">
            <v>10076815</v>
          </cell>
        </row>
        <row r="377">
          <cell r="A377">
            <v>720101</v>
          </cell>
          <cell r="B377" t="str">
            <v>Alquiler de Sitios</v>
          </cell>
          <cell r="C377">
            <v>6684474859</v>
          </cell>
        </row>
        <row r="378">
          <cell r="A378">
            <v>720103</v>
          </cell>
          <cell r="B378" t="str">
            <v>Alquileres de Gruas y Otros Servicios</v>
          </cell>
          <cell r="C378">
            <v>0</v>
          </cell>
        </row>
        <row r="379">
          <cell r="A379">
            <v>720401</v>
          </cell>
          <cell r="B379" t="str">
            <v>Impuestos Provinciales y Municipales Sitios</v>
          </cell>
          <cell r="C379">
            <v>563525122</v>
          </cell>
        </row>
        <row r="380">
          <cell r="A380">
            <v>730008</v>
          </cell>
          <cell r="B380" t="str">
            <v>Venta Equipos Prepaga (para activaciones Nuevas, g</v>
          </cell>
          <cell r="C380">
            <v>24764284</v>
          </cell>
        </row>
        <row r="381">
          <cell r="A381">
            <v>730010</v>
          </cell>
          <cell r="B381" t="str">
            <v>Venta Equipos Regular (para activaciones Nuevas, g</v>
          </cell>
          <cell r="C381">
            <v>8278661915</v>
          </cell>
        </row>
        <row r="382">
          <cell r="A382">
            <v>730011</v>
          </cell>
          <cell r="B382" t="str">
            <v>Costo Comodatos Distribuidos</v>
          </cell>
          <cell r="C382">
            <v>713062889</v>
          </cell>
        </row>
        <row r="383">
          <cell r="A383">
            <v>730012</v>
          </cell>
          <cell r="B383" t="str">
            <v>CBNSE por Fallas Regular</v>
          </cell>
          <cell r="C383">
            <v>94029595</v>
          </cell>
        </row>
        <row r="384">
          <cell r="A384">
            <v>730013</v>
          </cell>
          <cell r="B384" t="str">
            <v>Lineas Funcis</v>
          </cell>
          <cell r="C384">
            <v>-1100000</v>
          </cell>
        </row>
        <row r="385">
          <cell r="A385">
            <v>730014</v>
          </cell>
          <cell r="B385" t="str">
            <v>Reingreso por Falla</v>
          </cell>
          <cell r="C385">
            <v>-78210490</v>
          </cell>
        </row>
        <row r="386">
          <cell r="A386">
            <v>730015</v>
          </cell>
          <cell r="B386" t="str">
            <v>Reposición garantía CTI</v>
          </cell>
          <cell r="C386">
            <v>-13198096</v>
          </cell>
        </row>
        <row r="387">
          <cell r="A387">
            <v>730017</v>
          </cell>
          <cell r="B387" t="str">
            <v>Revaluación Bienes de Cambio</v>
          </cell>
          <cell r="C387">
            <v>275117360</v>
          </cell>
        </row>
        <row r="388">
          <cell r="A388">
            <v>730018</v>
          </cell>
          <cell r="B388" t="str">
            <v>Fletes por distribución</v>
          </cell>
          <cell r="C388">
            <v>37076672</v>
          </cell>
        </row>
        <row r="389">
          <cell r="A389">
            <v>730019</v>
          </cell>
          <cell r="B389" t="str">
            <v>Reparaciones de telefonos de clientes</v>
          </cell>
          <cell r="C389">
            <v>73197930</v>
          </cell>
        </row>
        <row r="390">
          <cell r="A390">
            <v>730021</v>
          </cell>
          <cell r="B390" t="str">
            <v>Dif. Inv. CDB-CAC's .Empl.dados de baja</v>
          </cell>
          <cell r="C390">
            <v>16205573</v>
          </cell>
        </row>
        <row r="391">
          <cell r="A391">
            <v>730028</v>
          </cell>
          <cell r="B391" t="str">
            <v>Costo telef. emblistados nuevos</v>
          </cell>
          <cell r="C391">
            <v>45240000</v>
          </cell>
        </row>
        <row r="392">
          <cell r="A392">
            <v>730029</v>
          </cell>
          <cell r="B392" t="str">
            <v>Costo Telefonos emblistados reacondicionados</v>
          </cell>
          <cell r="C392">
            <v>0</v>
          </cell>
        </row>
        <row r="393">
          <cell r="A393">
            <v>730030</v>
          </cell>
          <cell r="B393" t="str">
            <v>Imputacion costo Tarj. Prepaga</v>
          </cell>
          <cell r="C393">
            <v>214768842</v>
          </cell>
        </row>
        <row r="394">
          <cell r="A394">
            <v>730031</v>
          </cell>
          <cell r="B394" t="str">
            <v>Servicios Externos emblistados</v>
          </cell>
          <cell r="C394">
            <v>1218852968</v>
          </cell>
        </row>
        <row r="395">
          <cell r="A395">
            <v>730032</v>
          </cell>
          <cell r="B395" t="str">
            <v>CBNSE por Garantía (Regular)</v>
          </cell>
          <cell r="C395">
            <v>391124429</v>
          </cell>
        </row>
        <row r="396">
          <cell r="A396">
            <v>730033</v>
          </cell>
          <cell r="B396" t="str">
            <v>CBNSE (Regular)</v>
          </cell>
          <cell r="C396">
            <v>4374727890</v>
          </cell>
        </row>
        <row r="397">
          <cell r="A397">
            <v>730035</v>
          </cell>
          <cell r="B397" t="str">
            <v>Costo venta a retails y agentes (Prepago)</v>
          </cell>
          <cell r="C397">
            <v>51892210</v>
          </cell>
        </row>
        <row r="398">
          <cell r="A398">
            <v>730036</v>
          </cell>
          <cell r="B398" t="str">
            <v>Costo venta a retails y agentes (Regular)</v>
          </cell>
          <cell r="C398">
            <v>4804489903</v>
          </cell>
        </row>
        <row r="399">
          <cell r="A399">
            <v>730037</v>
          </cell>
          <cell r="B399" t="str">
            <v>Otras bajas</v>
          </cell>
          <cell r="C399">
            <v>698728147</v>
          </cell>
        </row>
        <row r="400">
          <cell r="A400">
            <v>730038</v>
          </cell>
          <cell r="B400" t="str">
            <v>Tarjetas sim</v>
          </cell>
          <cell r="C400">
            <v>3364263703</v>
          </cell>
        </row>
        <row r="401">
          <cell r="A401">
            <v>730041</v>
          </cell>
          <cell r="B401" t="str">
            <v>Obsequio de Mercadería</v>
          </cell>
          <cell r="C401">
            <v>50887235</v>
          </cell>
        </row>
        <row r="402">
          <cell r="A402">
            <v>740001</v>
          </cell>
          <cell r="B402" t="str">
            <v>Prevision suscriptores incobrables</v>
          </cell>
          <cell r="C402">
            <v>2054734538</v>
          </cell>
        </row>
        <row r="403">
          <cell r="A403">
            <v>740102</v>
          </cell>
          <cell r="B403" t="str">
            <v>Comisiones Mora Tardía</v>
          </cell>
          <cell r="C403">
            <v>69922</v>
          </cell>
        </row>
        <row r="404">
          <cell r="A404">
            <v>750006</v>
          </cell>
          <cell r="B404" t="str">
            <v>Institucional Comision de Agencia</v>
          </cell>
          <cell r="C404">
            <v>214001201</v>
          </cell>
        </row>
        <row r="405">
          <cell r="A405">
            <v>751001</v>
          </cell>
          <cell r="B405" t="str">
            <v>Producto Medios TV</v>
          </cell>
          <cell r="C405">
            <v>1237633030</v>
          </cell>
        </row>
        <row r="406">
          <cell r="A406">
            <v>751002</v>
          </cell>
          <cell r="B406" t="str">
            <v>Producto Medios Diarios</v>
          </cell>
          <cell r="C406">
            <v>381365440</v>
          </cell>
        </row>
        <row r="407">
          <cell r="A407">
            <v>751003</v>
          </cell>
          <cell r="B407" t="str">
            <v>Producto Medios Radio</v>
          </cell>
          <cell r="C407">
            <v>329426890</v>
          </cell>
        </row>
        <row r="408">
          <cell r="A408">
            <v>751004</v>
          </cell>
          <cell r="B408" t="str">
            <v>Producto Medios Revistas</v>
          </cell>
          <cell r="C408">
            <v>-231382277</v>
          </cell>
        </row>
        <row r="409">
          <cell r="A409">
            <v>751005</v>
          </cell>
          <cell r="B409" t="str">
            <v>Producto Medios Via Publica</v>
          </cell>
          <cell r="C409">
            <v>561916083</v>
          </cell>
        </row>
        <row r="410">
          <cell r="A410">
            <v>751006</v>
          </cell>
          <cell r="B410" t="str">
            <v>Producto Produccion</v>
          </cell>
          <cell r="C410">
            <v>-35055126</v>
          </cell>
        </row>
        <row r="411">
          <cell r="A411">
            <v>753001</v>
          </cell>
          <cell r="B411" t="str">
            <v>Costo de Folletería</v>
          </cell>
          <cell r="C411">
            <v>76804899</v>
          </cell>
        </row>
        <row r="412">
          <cell r="A412">
            <v>753002</v>
          </cell>
          <cell r="B412" t="str">
            <v>Costos de Materiales POP</v>
          </cell>
          <cell r="C412">
            <v>117690079</v>
          </cell>
        </row>
        <row r="413">
          <cell r="A413">
            <v>753003</v>
          </cell>
          <cell r="B413" t="str">
            <v>Gastos de folletería en general</v>
          </cell>
          <cell r="C413">
            <v>14055694</v>
          </cell>
        </row>
        <row r="414">
          <cell r="A414">
            <v>753004</v>
          </cell>
          <cell r="B414" t="str">
            <v>Costo de Producto para Regalo</v>
          </cell>
          <cell r="C414">
            <v>-9546191</v>
          </cell>
        </row>
        <row r="415">
          <cell r="A415">
            <v>757003</v>
          </cell>
          <cell r="B415" t="str">
            <v>Ferias</v>
          </cell>
          <cell r="C415">
            <v>0</v>
          </cell>
        </row>
        <row r="416">
          <cell r="A416">
            <v>754005</v>
          </cell>
          <cell r="B416" t="str">
            <v>Auspicio de Eventos ( culturales, deportivo</v>
          </cell>
          <cell r="C416">
            <v>671303311</v>
          </cell>
        </row>
        <row r="417">
          <cell r="A417">
            <v>758003</v>
          </cell>
          <cell r="B417" t="str">
            <v>Medios-diarios</v>
          </cell>
          <cell r="C417">
            <v>-15000000</v>
          </cell>
        </row>
        <row r="418">
          <cell r="A418">
            <v>758008</v>
          </cell>
          <cell r="B418" t="str">
            <v>Stands y promociones</v>
          </cell>
          <cell r="C418">
            <v>464126187</v>
          </cell>
        </row>
        <row r="419">
          <cell r="A419">
            <v>759008</v>
          </cell>
          <cell r="B419" t="str">
            <v>Capacitación</v>
          </cell>
          <cell r="C419">
            <v>0</v>
          </cell>
        </row>
        <row r="420">
          <cell r="A420">
            <v>759999</v>
          </cell>
          <cell r="B420" t="str">
            <v>Provision Publicidad</v>
          </cell>
          <cell r="C420">
            <v>-542845127</v>
          </cell>
        </row>
        <row r="421">
          <cell r="A421">
            <v>760003</v>
          </cell>
          <cell r="B421" t="str">
            <v>Ipresion de Facturas de Servicio</v>
          </cell>
          <cell r="C421">
            <v>510950549</v>
          </cell>
        </row>
        <row r="422">
          <cell r="A422">
            <v>760007</v>
          </cell>
          <cell r="B422" t="str">
            <v>Costo Transporte de Cuadales</v>
          </cell>
          <cell r="C422">
            <v>155844654</v>
          </cell>
        </row>
        <row r="423">
          <cell r="A423">
            <v>760009</v>
          </cell>
          <cell r="B423" t="str">
            <v>Distribucion de Facturas</v>
          </cell>
          <cell r="C423">
            <v>167941581</v>
          </cell>
        </row>
        <row r="424">
          <cell r="A424">
            <v>760105</v>
          </cell>
          <cell r="B424" t="str">
            <v>Comisiones agencias de cobranzas</v>
          </cell>
          <cell r="C424">
            <v>1092468193</v>
          </cell>
        </row>
        <row r="425">
          <cell r="A425">
            <v>760106</v>
          </cell>
          <cell r="B425" t="str">
            <v>Comisiones tarjetas de crédito</v>
          </cell>
          <cell r="C425">
            <v>886204260</v>
          </cell>
        </row>
        <row r="426">
          <cell r="A426">
            <v>760107</v>
          </cell>
          <cell r="B426" t="str">
            <v>Pronet</v>
          </cell>
          <cell r="C426">
            <v>177230081</v>
          </cell>
        </row>
        <row r="427">
          <cell r="A427">
            <v>770001</v>
          </cell>
          <cell r="B427" t="str">
            <v>Comisiones Agentes Indirecta Regular</v>
          </cell>
          <cell r="C427">
            <v>15930666984</v>
          </cell>
        </row>
        <row r="428">
          <cell r="A428">
            <v>770010</v>
          </cell>
          <cell r="B428" t="str">
            <v>Fondo de Promoción de Ventas</v>
          </cell>
          <cell r="C428">
            <v>1047000000</v>
          </cell>
        </row>
        <row r="429">
          <cell r="A429">
            <v>770017</v>
          </cell>
          <cell r="B429" t="str">
            <v>Comisiones a Dealers Prepago</v>
          </cell>
          <cell r="C429">
            <v>-175504432</v>
          </cell>
        </row>
        <row r="430">
          <cell r="A430">
            <v>770018</v>
          </cell>
          <cell r="B430" t="str">
            <v>Bonos Dealer Prepago</v>
          </cell>
          <cell r="C430">
            <v>54938500</v>
          </cell>
        </row>
        <row r="431">
          <cell r="A431">
            <v>770101</v>
          </cell>
          <cell r="B431" t="str">
            <v>Comisiones Empleados Regular</v>
          </cell>
          <cell r="C431">
            <v>972117514</v>
          </cell>
        </row>
        <row r="432">
          <cell r="A432">
            <v>770102</v>
          </cell>
          <cell r="B432" t="str">
            <v>Comision Empl.- Pers. Temporario Regular</v>
          </cell>
          <cell r="C432">
            <v>189606343</v>
          </cell>
        </row>
        <row r="433">
          <cell r="A433">
            <v>800001</v>
          </cell>
          <cell r="B433" t="str">
            <v>Salario base</v>
          </cell>
          <cell r="C433">
            <v>4658778383</v>
          </cell>
        </row>
        <row r="434">
          <cell r="A434">
            <v>800002</v>
          </cell>
          <cell r="B434" t="str">
            <v>Horas Extras</v>
          </cell>
          <cell r="C434">
            <v>64483814</v>
          </cell>
        </row>
        <row r="435">
          <cell r="A435">
            <v>800003</v>
          </cell>
          <cell r="B435" t="str">
            <v>Aguinaldo</v>
          </cell>
          <cell r="C435">
            <v>-22761</v>
          </cell>
        </row>
        <row r="436">
          <cell r="A436">
            <v>800004</v>
          </cell>
          <cell r="B436" t="str">
            <v>Personal Temporario</v>
          </cell>
          <cell r="C436">
            <v>2560442837</v>
          </cell>
        </row>
        <row r="437">
          <cell r="A437">
            <v>800006</v>
          </cell>
          <cell r="B437" t="str">
            <v>Provisión Vacaciones</v>
          </cell>
          <cell r="C437">
            <v>223408020</v>
          </cell>
        </row>
        <row r="438">
          <cell r="A438">
            <v>800007</v>
          </cell>
          <cell r="B438" t="str">
            <v>Provisión Aguinaldo</v>
          </cell>
          <cell r="C438">
            <v>460053529</v>
          </cell>
        </row>
        <row r="439">
          <cell r="A439">
            <v>800018</v>
          </cell>
          <cell r="B439" t="str">
            <v>A.R.T. Aseguradora de Riesgos de Trabajo</v>
          </cell>
          <cell r="C439">
            <v>69764236</v>
          </cell>
        </row>
        <row r="440">
          <cell r="A440">
            <v>800023</v>
          </cell>
          <cell r="B440" t="str">
            <v>Asist. Med. al Personal</v>
          </cell>
          <cell r="C440">
            <v>331323979</v>
          </cell>
        </row>
        <row r="441">
          <cell r="A441">
            <v>800024</v>
          </cell>
          <cell r="B441" t="str">
            <v>Cupones de Almuerzo y Alimentos</v>
          </cell>
          <cell r="C441">
            <v>122553303</v>
          </cell>
        </row>
        <row r="442">
          <cell r="A442">
            <v>800027</v>
          </cell>
          <cell r="B442" t="str">
            <v>Incentivos al Personal Ejecutivo</v>
          </cell>
          <cell r="C442">
            <v>220349339</v>
          </cell>
        </row>
        <row r="443">
          <cell r="A443">
            <v>800028</v>
          </cell>
          <cell r="B443" t="str">
            <v>Incentivos - Bono Gerencial</v>
          </cell>
          <cell r="C443">
            <v>189227500</v>
          </cell>
        </row>
        <row r="444">
          <cell r="A444">
            <v>800031</v>
          </cell>
          <cell r="B444" t="str">
            <v>Otros Beneficios de Empleados</v>
          </cell>
          <cell r="C444">
            <v>0</v>
          </cell>
        </row>
        <row r="445">
          <cell r="A445">
            <v>800036</v>
          </cell>
          <cell r="B445" t="str">
            <v>Aporte patronal IPS</v>
          </cell>
          <cell r="C445">
            <v>1099424468</v>
          </cell>
        </row>
        <row r="446">
          <cell r="A446">
            <v>800037</v>
          </cell>
          <cell r="B446" t="str">
            <v>Bonificación Familiar</v>
          </cell>
          <cell r="C446">
            <v>14698590</v>
          </cell>
        </row>
        <row r="447">
          <cell r="A447">
            <v>800038</v>
          </cell>
          <cell r="B447" t="str">
            <v>Ayuda habitacional - No Deducible</v>
          </cell>
          <cell r="C447">
            <v>115310000</v>
          </cell>
        </row>
        <row r="448">
          <cell r="A448">
            <v>820001</v>
          </cell>
          <cell r="B448" t="str">
            <v>Papeleria e Imprenta</v>
          </cell>
          <cell r="C448">
            <v>217915864</v>
          </cell>
        </row>
        <row r="449">
          <cell r="A449">
            <v>820002</v>
          </cell>
          <cell r="B449" t="str">
            <v>Correo</v>
          </cell>
          <cell r="C449">
            <v>542288132</v>
          </cell>
        </row>
        <row r="450">
          <cell r="A450">
            <v>820003</v>
          </cell>
          <cell r="B450" t="str">
            <v>Fletes</v>
          </cell>
          <cell r="C450">
            <v>24608504</v>
          </cell>
        </row>
        <row r="451">
          <cell r="A451">
            <v>820004</v>
          </cell>
          <cell r="B451" t="str">
            <v>Copias y Fotocopias</v>
          </cell>
          <cell r="C451">
            <v>81363162</v>
          </cell>
        </row>
        <row r="452">
          <cell r="A452">
            <v>820006</v>
          </cell>
          <cell r="B452" t="str">
            <v>Serv. de Comp. - Programas</v>
          </cell>
          <cell r="C452">
            <v>6325000</v>
          </cell>
        </row>
        <row r="453">
          <cell r="A453">
            <v>820007</v>
          </cell>
          <cell r="B453" t="str">
            <v>Serv. de Comp. - Equipo de Comput.</v>
          </cell>
          <cell r="C453">
            <v>762723576</v>
          </cell>
        </row>
        <row r="454">
          <cell r="A454">
            <v>820009</v>
          </cell>
          <cell r="B454" t="str">
            <v>Gastos de Librería</v>
          </cell>
          <cell r="C454">
            <v>162858241</v>
          </cell>
        </row>
        <row r="455">
          <cell r="A455">
            <v>820010</v>
          </cell>
          <cell r="B455" t="str">
            <v>Peaje</v>
          </cell>
          <cell r="C455">
            <v>5743523</v>
          </cell>
        </row>
        <row r="456">
          <cell r="A456">
            <v>820011</v>
          </cell>
          <cell r="B456" t="str">
            <v>Sistemas Servicios Menores</v>
          </cell>
          <cell r="C456">
            <v>77603380</v>
          </cell>
        </row>
        <row r="457">
          <cell r="A457">
            <v>820013</v>
          </cell>
          <cell r="B457" t="str">
            <v>LAN</v>
          </cell>
          <cell r="C457">
            <v>1839310</v>
          </cell>
        </row>
        <row r="458">
          <cell r="A458">
            <v>820021</v>
          </cell>
          <cell r="B458" t="str">
            <v>Higiene y Seguridad - Politica</v>
          </cell>
          <cell r="C458">
            <v>2925000</v>
          </cell>
        </row>
        <row r="459">
          <cell r="A459">
            <v>820104</v>
          </cell>
          <cell r="B459" t="str">
            <v>Formularios Varios</v>
          </cell>
          <cell r="C459">
            <v>0</v>
          </cell>
        </row>
        <row r="460">
          <cell r="A460">
            <v>840001</v>
          </cell>
          <cell r="B460" t="str">
            <v>Taxis y Remises</v>
          </cell>
          <cell r="C460">
            <v>19814898</v>
          </cell>
        </row>
        <row r="461">
          <cell r="A461">
            <v>840004</v>
          </cell>
          <cell r="B461" t="str">
            <v>Miscelaneos</v>
          </cell>
          <cell r="C461">
            <v>62597023</v>
          </cell>
        </row>
        <row r="462">
          <cell r="A462">
            <v>840006</v>
          </cell>
          <cell r="B462" t="str">
            <v>Limpieza de Edificios</v>
          </cell>
          <cell r="C462">
            <v>347733810</v>
          </cell>
        </row>
        <row r="463">
          <cell r="A463">
            <v>840009</v>
          </cell>
          <cell r="B463" t="str">
            <v>Entretenimientos</v>
          </cell>
          <cell r="C463">
            <v>80870242</v>
          </cell>
        </row>
        <row r="464">
          <cell r="A464">
            <v>840011</v>
          </cell>
          <cell r="B464" t="str">
            <v>Otros Gs. de Negocios</v>
          </cell>
          <cell r="C464">
            <v>111041064</v>
          </cell>
        </row>
        <row r="465">
          <cell r="A465">
            <v>840013</v>
          </cell>
          <cell r="B465" t="str">
            <v>Servicio de Cafeteria</v>
          </cell>
          <cell r="C465">
            <v>18977044</v>
          </cell>
        </row>
        <row r="466">
          <cell r="A466">
            <v>840014</v>
          </cell>
          <cell r="B466" t="str">
            <v>Entrenamientos y Seminarios</v>
          </cell>
          <cell r="C466">
            <v>66836372</v>
          </cell>
        </row>
        <row r="467">
          <cell r="A467">
            <v>840017</v>
          </cell>
          <cell r="B467" t="str">
            <v>Cuotas y Suscripciones</v>
          </cell>
          <cell r="C467">
            <v>67105792</v>
          </cell>
        </row>
        <row r="468">
          <cell r="A468">
            <v>840024</v>
          </cell>
          <cell r="B468" t="str">
            <v>Uniformes / Indumentaria</v>
          </cell>
          <cell r="C468">
            <v>44450644</v>
          </cell>
        </row>
        <row r="469">
          <cell r="A469">
            <v>840026</v>
          </cell>
          <cell r="B469" t="str">
            <v>Gts. Stadarización Puntos de Venta</v>
          </cell>
          <cell r="C469">
            <v>35310021</v>
          </cell>
        </row>
        <row r="470">
          <cell r="A470">
            <v>840031</v>
          </cell>
          <cell r="B470" t="str">
            <v>Telefonía-Mantenimientos y Servicios</v>
          </cell>
          <cell r="C470">
            <v>358452025</v>
          </cell>
        </row>
        <row r="471">
          <cell r="A471">
            <v>840033</v>
          </cell>
          <cell r="B471" t="str">
            <v>Comidas</v>
          </cell>
          <cell r="C471">
            <v>58238921</v>
          </cell>
        </row>
        <row r="472">
          <cell r="A472">
            <v>840034</v>
          </cell>
          <cell r="B472" t="str">
            <v>Pasajes</v>
          </cell>
          <cell r="C472">
            <v>136235701</v>
          </cell>
        </row>
        <row r="473">
          <cell r="A473">
            <v>840035</v>
          </cell>
          <cell r="B473" t="str">
            <v>Hotelería</v>
          </cell>
          <cell r="C473">
            <v>79325942</v>
          </cell>
        </row>
        <row r="474">
          <cell r="A474">
            <v>840036</v>
          </cell>
          <cell r="B474" t="str">
            <v>Nafta</v>
          </cell>
          <cell r="C474">
            <v>318478243</v>
          </cell>
        </row>
        <row r="475">
          <cell r="A475">
            <v>850002</v>
          </cell>
          <cell r="B475" t="str">
            <v>Consumo Telefonico Distribuido</v>
          </cell>
          <cell r="C475">
            <v>303473461</v>
          </cell>
        </row>
        <row r="476">
          <cell r="A476">
            <v>850004</v>
          </cell>
          <cell r="B476" t="str">
            <v>Mantenimiento SAP</v>
          </cell>
          <cell r="C476">
            <v>222467840</v>
          </cell>
        </row>
        <row r="477">
          <cell r="A477">
            <v>860001</v>
          </cell>
          <cell r="B477" t="str">
            <v>Vehiculos</v>
          </cell>
          <cell r="C477">
            <v>165318323</v>
          </cell>
        </row>
        <row r="478">
          <cell r="A478">
            <v>860003</v>
          </cell>
          <cell r="B478" t="str">
            <v>Edificios Alquileres</v>
          </cell>
          <cell r="C478">
            <v>638797898</v>
          </cell>
        </row>
        <row r="479">
          <cell r="A479">
            <v>860004</v>
          </cell>
          <cell r="B479" t="str">
            <v>Edificios reparaciones</v>
          </cell>
          <cell r="C479">
            <v>13401102</v>
          </cell>
        </row>
        <row r="480">
          <cell r="A480">
            <v>860006</v>
          </cell>
          <cell r="B480" t="str">
            <v>Seguridad y Vigilancia</v>
          </cell>
          <cell r="C480">
            <v>667282033</v>
          </cell>
        </row>
        <row r="481">
          <cell r="A481">
            <v>860008</v>
          </cell>
          <cell r="B481" t="str">
            <v>Electricidad Store</v>
          </cell>
          <cell r="C481">
            <v>187848945</v>
          </cell>
        </row>
        <row r="482">
          <cell r="A482">
            <v>860009</v>
          </cell>
          <cell r="B482" t="str">
            <v>Electricidad Edificio</v>
          </cell>
          <cell r="C482">
            <v>147632546</v>
          </cell>
        </row>
        <row r="483">
          <cell r="A483">
            <v>860010</v>
          </cell>
          <cell r="B483" t="str">
            <v>Agua</v>
          </cell>
          <cell r="C483">
            <v>40473326</v>
          </cell>
        </row>
        <row r="484">
          <cell r="A484">
            <v>860012</v>
          </cell>
          <cell r="B484" t="str">
            <v>Edificios Mantenimiento</v>
          </cell>
          <cell r="C484">
            <v>88430280</v>
          </cell>
        </row>
        <row r="485">
          <cell r="A485">
            <v>860014</v>
          </cell>
          <cell r="B485" t="str">
            <v>Edificios Mobiliario</v>
          </cell>
          <cell r="C485">
            <v>1949992</v>
          </cell>
        </row>
        <row r="486">
          <cell r="A486">
            <v>870001</v>
          </cell>
          <cell r="B486" t="str">
            <v>Auditorias e Impuestos</v>
          </cell>
          <cell r="C486">
            <v>351017893</v>
          </cell>
        </row>
        <row r="487">
          <cell r="A487">
            <v>870003</v>
          </cell>
          <cell r="B487" t="str">
            <v>Servicios Profesionales Call Center Terciarizados</v>
          </cell>
          <cell r="C487">
            <v>3686059490</v>
          </cell>
        </row>
        <row r="488">
          <cell r="A488">
            <v>870005</v>
          </cell>
          <cell r="B488" t="str">
            <v>Servicios Profesionales Generales y Menores</v>
          </cell>
          <cell r="C488">
            <v>389050005</v>
          </cell>
        </row>
        <row r="489">
          <cell r="A489">
            <v>870008</v>
          </cell>
          <cell r="B489" t="str">
            <v>Honorarios Jurídicos Regulatorios</v>
          </cell>
          <cell r="C489">
            <v>50095336</v>
          </cell>
        </row>
        <row r="490">
          <cell r="A490">
            <v>870020</v>
          </cell>
          <cell r="B490" t="str">
            <v>GND Otros gastos no deducibles</v>
          </cell>
          <cell r="C490">
            <v>102333029</v>
          </cell>
        </row>
        <row r="491">
          <cell r="A491">
            <v>870021</v>
          </cell>
          <cell r="B491" t="str">
            <v>Ley 2051/03-Retención GD</v>
          </cell>
          <cell r="C491">
            <v>0</v>
          </cell>
        </row>
        <row r="492">
          <cell r="A492">
            <v>880001</v>
          </cell>
          <cell r="B492" t="str">
            <v>Seguros Varios</v>
          </cell>
          <cell r="C492">
            <v>194025371</v>
          </cell>
        </row>
        <row r="493">
          <cell r="A493">
            <v>880002</v>
          </cell>
          <cell r="B493" t="str">
            <v>Diferencias en caja y cupones</v>
          </cell>
          <cell r="C493">
            <v>14005932</v>
          </cell>
        </row>
        <row r="494">
          <cell r="A494">
            <v>900201</v>
          </cell>
          <cell r="B494" t="str">
            <v>Intereses Varios Ganados</v>
          </cell>
          <cell r="C494">
            <v>-103109351</v>
          </cell>
        </row>
        <row r="495">
          <cell r="A495">
            <v>920001</v>
          </cell>
          <cell r="B495" t="str">
            <v>Depreciación Bienes de Uso de la Red</v>
          </cell>
          <cell r="C495">
            <v>39078813574</v>
          </cell>
        </row>
        <row r="496">
          <cell r="A496">
            <v>920002</v>
          </cell>
          <cell r="B496" t="str">
            <v>Depreciación Bienes de Uso de la No Red</v>
          </cell>
          <cell r="C496">
            <v>1859825725</v>
          </cell>
        </row>
        <row r="497">
          <cell r="A497">
            <v>920003</v>
          </cell>
          <cell r="B497" t="str">
            <v>Depreciación Mejoras Inmuebles</v>
          </cell>
          <cell r="C497">
            <v>221572399</v>
          </cell>
        </row>
        <row r="498">
          <cell r="A498">
            <v>920006</v>
          </cell>
          <cell r="B498" t="str">
            <v>Depreciaciones Red GND</v>
          </cell>
          <cell r="C498">
            <v>0</v>
          </cell>
        </row>
        <row r="499">
          <cell r="A499">
            <v>920202</v>
          </cell>
          <cell r="B499" t="str">
            <v>Gastos Red Torres</v>
          </cell>
          <cell r="C499">
            <v>1110802545</v>
          </cell>
        </row>
        <row r="500">
          <cell r="A500">
            <v>920203</v>
          </cell>
          <cell r="B500" t="str">
            <v>Gastos Red Equipos Celular</v>
          </cell>
          <cell r="C500">
            <v>1998895150</v>
          </cell>
        </row>
        <row r="501">
          <cell r="A501">
            <v>920204</v>
          </cell>
          <cell r="B501" t="str">
            <v>Gastos Red Equipos de Transmisión</v>
          </cell>
          <cell r="C501">
            <v>14161717287</v>
          </cell>
        </row>
        <row r="502">
          <cell r="A502">
            <v>920205</v>
          </cell>
          <cell r="B502" t="str">
            <v>Gastos Red Equipos Conmutación</v>
          </cell>
          <cell r="C502">
            <v>8697947908</v>
          </cell>
        </row>
        <row r="503">
          <cell r="A503">
            <v>920207</v>
          </cell>
          <cell r="B503" t="str">
            <v>Gastos Red Equipos de Apoyo</v>
          </cell>
          <cell r="C503">
            <v>2857612252</v>
          </cell>
        </row>
        <row r="504">
          <cell r="A504">
            <v>920209</v>
          </cell>
          <cell r="B504" t="str">
            <v>Gastos Red Lineas de Transmisión</v>
          </cell>
          <cell r="C504">
            <v>1735595936</v>
          </cell>
        </row>
        <row r="505">
          <cell r="A505">
            <v>920221</v>
          </cell>
          <cell r="B505" t="str">
            <v>Gastos Servicios para Equipos Celulares</v>
          </cell>
          <cell r="C505">
            <v>420176028</v>
          </cell>
        </row>
        <row r="506">
          <cell r="A506">
            <v>920222</v>
          </cell>
          <cell r="B506" t="str">
            <v>Gastos Servicios Conmutación</v>
          </cell>
          <cell r="C506">
            <v>682488010</v>
          </cell>
        </row>
        <row r="507">
          <cell r="A507">
            <v>920223</v>
          </cell>
          <cell r="B507" t="str">
            <v>Gastos Servicios Construcción de Sitios</v>
          </cell>
          <cell r="C507">
            <v>3348000358</v>
          </cell>
        </row>
        <row r="508">
          <cell r="A508">
            <v>920224</v>
          </cell>
          <cell r="B508" t="str">
            <v>Gastos Servicios Instalación Equipos de Apoyo</v>
          </cell>
          <cell r="C508">
            <v>121861389</v>
          </cell>
        </row>
        <row r="509">
          <cell r="A509">
            <v>920225</v>
          </cell>
          <cell r="B509" t="str">
            <v>Gastos Servicio Transmisión</v>
          </cell>
          <cell r="C509">
            <v>2117053856</v>
          </cell>
        </row>
        <row r="510">
          <cell r="A510">
            <v>920236</v>
          </cell>
          <cell r="B510" t="str">
            <v>Costos Indirectos Despachantes de Aduanas</v>
          </cell>
          <cell r="C510">
            <v>3329207850</v>
          </cell>
        </row>
        <row r="511">
          <cell r="A511">
            <v>920241</v>
          </cell>
          <cell r="B511" t="str">
            <v>Gastos Activados - Proyectos Cerrados</v>
          </cell>
          <cell r="C511">
            <v>-40581358569</v>
          </cell>
        </row>
        <row r="512">
          <cell r="A512">
            <v>920263</v>
          </cell>
          <cell r="B512" t="str">
            <v>Gastos Equipos de Computación No de la Red - Orden</v>
          </cell>
          <cell r="C512">
            <v>0</v>
          </cell>
        </row>
        <row r="513">
          <cell r="A513">
            <v>920265</v>
          </cell>
          <cell r="B513" t="str">
            <v>Gastos Varios No de la Red - Ordenes Internas</v>
          </cell>
          <cell r="C513">
            <v>0</v>
          </cell>
        </row>
        <row r="514">
          <cell r="A514">
            <v>920504</v>
          </cell>
          <cell r="B514" t="str">
            <v>Amortizaciones Intangibles Licencias</v>
          </cell>
          <cell r="C514">
            <v>430799826</v>
          </cell>
        </row>
        <row r="515">
          <cell r="A515">
            <v>920506</v>
          </cell>
          <cell r="B515" t="str">
            <v>Depreciación Base de datos- Bs. de uso</v>
          </cell>
          <cell r="C515">
            <v>38550389</v>
          </cell>
        </row>
        <row r="516">
          <cell r="A516">
            <v>920509</v>
          </cell>
          <cell r="B516" t="str">
            <v>Amortizaciones Intangibles Licencias</v>
          </cell>
          <cell r="C516">
            <v>618115004</v>
          </cell>
        </row>
        <row r="517">
          <cell r="A517">
            <v>920511</v>
          </cell>
          <cell r="B517" t="str">
            <v>Amort Intang Cargos Diferidos</v>
          </cell>
          <cell r="C517">
            <v>378877722</v>
          </cell>
        </row>
        <row r="518">
          <cell r="A518">
            <v>920518</v>
          </cell>
          <cell r="B518" t="str">
            <v>Amortizacion Intang. Nueva</v>
          </cell>
          <cell r="C518">
            <v>1340576289</v>
          </cell>
        </row>
        <row r="519">
          <cell r="A519">
            <v>930001</v>
          </cell>
          <cell r="B519" t="str">
            <v>Gastos Bancarios</v>
          </cell>
          <cell r="C519">
            <v>158654705</v>
          </cell>
        </row>
        <row r="520">
          <cell r="A520">
            <v>930003</v>
          </cell>
          <cell r="B520" t="str">
            <v>Gs. Varios por prestamos</v>
          </cell>
          <cell r="C520">
            <v>107100000</v>
          </cell>
        </row>
        <row r="521">
          <cell r="A521">
            <v>930004</v>
          </cell>
          <cell r="B521" t="str">
            <v>Diferencias de Cambio generado por Pasivos</v>
          </cell>
          <cell r="C521">
            <v>2962436701</v>
          </cell>
        </row>
        <row r="522">
          <cell r="A522">
            <v>930006</v>
          </cell>
          <cell r="B522" t="str">
            <v>Diferencias de Redondeo Manual</v>
          </cell>
          <cell r="C522">
            <v>-394915</v>
          </cell>
        </row>
        <row r="523">
          <cell r="A523">
            <v>930008</v>
          </cell>
          <cell r="B523" t="str">
            <v>Diferencias de Cambio generada por activos</v>
          </cell>
          <cell r="C523">
            <v>3051688763</v>
          </cell>
        </row>
        <row r="524">
          <cell r="A524">
            <v>930009</v>
          </cell>
          <cell r="B524" t="str">
            <v>Diferencias de Cambio generado por Pasivos - Tempo</v>
          </cell>
          <cell r="C524">
            <v>205528419</v>
          </cell>
        </row>
        <row r="525">
          <cell r="A525">
            <v>930010</v>
          </cell>
          <cell r="B525" t="str">
            <v>Diferencias de Cambio generado por Activos - Tempo</v>
          </cell>
          <cell r="C525">
            <v>-88011644</v>
          </cell>
        </row>
        <row r="526">
          <cell r="A526">
            <v>930011</v>
          </cell>
          <cell r="B526" t="str">
            <v>Rdo por Tenen BsCbio</v>
          </cell>
          <cell r="C526">
            <v>-93807268</v>
          </cell>
        </row>
        <row r="527">
          <cell r="A527">
            <v>930016</v>
          </cell>
          <cell r="B527" t="str">
            <v>Diferencia de cambio generada por oper intercomp</v>
          </cell>
          <cell r="C527">
            <v>273491658</v>
          </cell>
        </row>
        <row r="528">
          <cell r="A528">
            <v>930017</v>
          </cell>
          <cell r="B528" t="str">
            <v>Diferencia de cambio generada por bancos/otros</v>
          </cell>
          <cell r="C528">
            <v>25836623</v>
          </cell>
        </row>
        <row r="529">
          <cell r="A529">
            <v>930202</v>
          </cell>
          <cell r="B529" t="str">
            <v>Honorarios Legales</v>
          </cell>
          <cell r="C529">
            <v>41953166</v>
          </cell>
        </row>
        <row r="530">
          <cell r="A530">
            <v>940001</v>
          </cell>
          <cell r="B530" t="str">
            <v>Intereses y Multas DGI</v>
          </cell>
          <cell r="C530">
            <v>293292897</v>
          </cell>
        </row>
        <row r="531">
          <cell r="A531">
            <v>940005</v>
          </cell>
          <cell r="B531" t="str">
            <v>Impuestos Varios</v>
          </cell>
          <cell r="C531">
            <v>177299838</v>
          </cell>
        </row>
        <row r="532">
          <cell r="A532">
            <v>940010</v>
          </cell>
          <cell r="B532" t="str">
            <v>IVA Costos - Reg. Normal</v>
          </cell>
          <cell r="C532">
            <v>96014020</v>
          </cell>
        </row>
        <row r="533">
          <cell r="A533">
            <v>952001</v>
          </cell>
          <cell r="B533" t="str">
            <v>Intereses ABN</v>
          </cell>
          <cell r="C533">
            <v>1226410273</v>
          </cell>
        </row>
        <row r="534">
          <cell r="A534">
            <v>980001</v>
          </cell>
          <cell r="B534" t="str">
            <v>Ingreso por Intereses Clientes Morosos</v>
          </cell>
          <cell r="C534">
            <v>-38907554</v>
          </cell>
        </row>
        <row r="535">
          <cell r="A535">
            <v>980003</v>
          </cell>
          <cell r="B535" t="str">
            <v>ResultadoVentas de Bienes de Uso</v>
          </cell>
          <cell r="C535">
            <v>-175082819</v>
          </cell>
        </row>
        <row r="536">
          <cell r="A536">
            <v>990098</v>
          </cell>
          <cell r="B536" t="str">
            <v>Baja Ajuste por Inflac - Bs de USO</v>
          </cell>
          <cell r="C536">
            <v>721700</v>
          </cell>
        </row>
        <row r="537">
          <cell r="A537">
            <v>999999</v>
          </cell>
          <cell r="B537" t="str">
            <v>Saldos Iniciales</v>
          </cell>
          <cell r="C537">
            <v>0</v>
          </cell>
        </row>
        <row r="538">
          <cell r="A538" t="str">
            <v>* Total</v>
          </cell>
          <cell r="C538">
            <v>0</v>
          </cell>
        </row>
        <row r="539">
          <cell r="A539">
            <v>111111</v>
          </cell>
          <cell r="C539">
            <v>83954881510</v>
          </cell>
        </row>
      </sheetData>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
      <sheetName val="AA"/>
      <sheetName val="PA"/>
      <sheetName val="BA MODELO"/>
      <sheetName val="PB"/>
      <sheetName val="AB"/>
      <sheetName val="AN"/>
      <sheetName val="RO"/>
      <sheetName val="MP"/>
      <sheetName val="CONS"/>
      <sheetName val="BONUS"/>
      <sheetName val="Hoja1"/>
      <sheetName val="Saldos"/>
      <sheetName val="Módulo1"/>
    </sheetNames>
    <sheetDataSet>
      <sheetData sheetId="0">
        <row r="3">
          <cell r="B3" t="str">
            <v>COMPARATIVO DE F.P.C.</v>
          </cell>
        </row>
        <row r="4">
          <cell r="AW4" t="str">
            <v>TOTAL</v>
          </cell>
          <cell r="AX4" t="str">
            <v>AÑO ANT</v>
          </cell>
          <cell r="AY4" t="str">
            <v>PROM.</v>
          </cell>
        </row>
        <row r="5">
          <cell r="B5" t="str">
            <v>CONCEPTO</v>
          </cell>
          <cell r="C5" t="str">
            <v>REF</v>
          </cell>
          <cell r="D5" t="str">
            <v>SALDO</v>
          </cell>
          <cell r="E5">
            <v>37773</v>
          </cell>
          <cell r="F5">
            <v>37803</v>
          </cell>
          <cell r="G5">
            <v>37834</v>
          </cell>
          <cell r="H5">
            <v>37865</v>
          </cell>
          <cell r="I5">
            <v>37895</v>
          </cell>
          <cell r="J5">
            <v>37926</v>
          </cell>
          <cell r="K5">
            <v>37956</v>
          </cell>
          <cell r="L5">
            <v>37987</v>
          </cell>
          <cell r="M5">
            <v>38018</v>
          </cell>
          <cell r="N5">
            <v>38047</v>
          </cell>
          <cell r="O5">
            <v>38078</v>
          </cell>
          <cell r="P5">
            <v>38108</v>
          </cell>
          <cell r="Q5">
            <v>38139</v>
          </cell>
          <cell r="R5">
            <v>38169</v>
          </cell>
          <cell r="S5">
            <v>38200</v>
          </cell>
          <cell r="T5">
            <v>38231</v>
          </cell>
          <cell r="U5">
            <v>38261</v>
          </cell>
          <cell r="V5">
            <v>38292</v>
          </cell>
          <cell r="W5">
            <v>38322</v>
          </cell>
          <cell r="X5">
            <v>38353</v>
          </cell>
          <cell r="Y5">
            <v>38384</v>
          </cell>
          <cell r="Z5">
            <v>38412</v>
          </cell>
          <cell r="AA5">
            <v>38443</v>
          </cell>
          <cell r="AB5">
            <v>38473</v>
          </cell>
          <cell r="AC5">
            <v>38504</v>
          </cell>
          <cell r="AD5">
            <v>38534</v>
          </cell>
          <cell r="AE5">
            <v>38565</v>
          </cell>
          <cell r="AF5">
            <v>38596</v>
          </cell>
          <cell r="AG5">
            <v>38626</v>
          </cell>
          <cell r="AH5">
            <v>38657</v>
          </cell>
          <cell r="AI5">
            <v>38687</v>
          </cell>
          <cell r="AJ5">
            <v>38718</v>
          </cell>
          <cell r="AK5">
            <v>38749</v>
          </cell>
          <cell r="AL5">
            <v>38777</v>
          </cell>
          <cell r="AM5">
            <v>38808</v>
          </cell>
          <cell r="AN5">
            <v>38838</v>
          </cell>
          <cell r="AO5">
            <v>38869</v>
          </cell>
          <cell r="AP5">
            <v>38899</v>
          </cell>
          <cell r="AQ5">
            <v>38930</v>
          </cell>
          <cell r="AR5">
            <v>38961</v>
          </cell>
          <cell r="AS5">
            <v>38991</v>
          </cell>
          <cell r="AT5">
            <v>39022</v>
          </cell>
          <cell r="AU5">
            <v>39052</v>
          </cell>
          <cell r="AW5" t="str">
            <v>12 M</v>
          </cell>
          <cell r="AX5">
            <v>38473</v>
          </cell>
          <cell r="AY5" t="str">
            <v>MENSUAL</v>
          </cell>
        </row>
        <row r="7">
          <cell r="B7" t="str">
            <v>INGRESOS</v>
          </cell>
        </row>
        <row r="9">
          <cell r="B9" t="str">
            <v>FPC</v>
          </cell>
          <cell r="F9">
            <v>225120.36</v>
          </cell>
          <cell r="G9">
            <v>257408.53</v>
          </cell>
          <cell r="H9">
            <v>244582.57</v>
          </cell>
          <cell r="I9">
            <v>206550.22</v>
          </cell>
          <cell r="J9">
            <v>100066.6</v>
          </cell>
          <cell r="K9">
            <v>326536.71000000002</v>
          </cell>
          <cell r="L9">
            <v>300746.19</v>
          </cell>
          <cell r="M9">
            <v>204764.27</v>
          </cell>
          <cell r="N9">
            <v>201991.9</v>
          </cell>
          <cell r="O9">
            <v>214225.84</v>
          </cell>
          <cell r="P9">
            <v>244643.33</v>
          </cell>
          <cell r="Q9">
            <v>253789.04</v>
          </cell>
          <cell r="R9">
            <v>245506.25</v>
          </cell>
          <cell r="S9">
            <v>265381.17</v>
          </cell>
          <cell r="T9">
            <v>236831.73</v>
          </cell>
          <cell r="U9">
            <v>239325.04</v>
          </cell>
          <cell r="V9">
            <v>290715.74</v>
          </cell>
          <cell r="W9">
            <v>260245.01</v>
          </cell>
          <cell r="X9">
            <v>397059.51</v>
          </cell>
          <cell r="Y9">
            <v>243421.98</v>
          </cell>
          <cell r="Z9">
            <v>238543</v>
          </cell>
          <cell r="AA9">
            <v>292043.71999999997</v>
          </cell>
          <cell r="AB9">
            <v>308829.32</v>
          </cell>
          <cell r="AC9">
            <v>313238.84000000003</v>
          </cell>
          <cell r="AD9">
            <v>333051.65999999997</v>
          </cell>
          <cell r="AE9">
            <v>348476.75</v>
          </cell>
          <cell r="AF9">
            <v>314034.36</v>
          </cell>
          <cell r="AG9">
            <v>323862.05</v>
          </cell>
          <cell r="AH9">
            <v>365584.99</v>
          </cell>
          <cell r="AI9">
            <v>342787.94</v>
          </cell>
          <cell r="AJ9">
            <v>480532.43</v>
          </cell>
          <cell r="AK9">
            <v>308834.26</v>
          </cell>
          <cell r="AL9">
            <v>300158.40000000002</v>
          </cell>
          <cell r="AM9">
            <v>359425.05</v>
          </cell>
          <cell r="AN9">
            <v>372195.4</v>
          </cell>
          <cell r="AW9">
            <v>4162182.13</v>
          </cell>
          <cell r="AX9">
            <v>308829.32</v>
          </cell>
          <cell r="AY9">
            <v>346848.5108333333</v>
          </cell>
        </row>
        <row r="10">
          <cell r="B10" t="str">
            <v>CUOTA LANZAMIENTO</v>
          </cell>
          <cell r="F10">
            <v>26800</v>
          </cell>
          <cell r="G10">
            <v>34300</v>
          </cell>
          <cell r="H10">
            <v>14834</v>
          </cell>
          <cell r="I10">
            <v>45667</v>
          </cell>
          <cell r="J10">
            <v>85866</v>
          </cell>
          <cell r="K10">
            <v>43834</v>
          </cell>
          <cell r="L10">
            <v>11458</v>
          </cell>
          <cell r="M10">
            <v>13000.67</v>
          </cell>
          <cell r="N10">
            <v>4067</v>
          </cell>
          <cell r="O10">
            <v>37000</v>
          </cell>
          <cell r="P10">
            <v>49111.1</v>
          </cell>
          <cell r="Q10">
            <v>29066.67</v>
          </cell>
          <cell r="R10">
            <v>59000</v>
          </cell>
          <cell r="S10">
            <v>33180.550000000003</v>
          </cell>
          <cell r="T10">
            <v>44000</v>
          </cell>
          <cell r="U10">
            <v>72626.47</v>
          </cell>
          <cell r="V10">
            <v>7500</v>
          </cell>
          <cell r="W10">
            <v>51333.33</v>
          </cell>
          <cell r="X10">
            <v>43583.66</v>
          </cell>
          <cell r="Y10">
            <v>125444.44</v>
          </cell>
          <cell r="Z10">
            <v>92522.09</v>
          </cell>
          <cell r="AA10">
            <v>27483.33</v>
          </cell>
          <cell r="AB10">
            <v>43166.67</v>
          </cell>
          <cell r="AC10">
            <v>13520.83</v>
          </cell>
          <cell r="AD10">
            <v>157138.87</v>
          </cell>
          <cell r="AE10">
            <v>31833.33</v>
          </cell>
          <cell r="AF10">
            <v>56054.879999999997</v>
          </cell>
          <cell r="AG10">
            <v>59777.78</v>
          </cell>
          <cell r="AH10">
            <v>50100</v>
          </cell>
          <cell r="AI10">
            <v>44365.73</v>
          </cell>
          <cell r="AJ10">
            <v>60277.73</v>
          </cell>
          <cell r="AK10">
            <v>23944.45</v>
          </cell>
          <cell r="AL10">
            <v>50416.67</v>
          </cell>
          <cell r="AM10">
            <v>18166.66</v>
          </cell>
          <cell r="AN10">
            <v>60685.17</v>
          </cell>
          <cell r="AW10">
            <v>626282.1</v>
          </cell>
          <cell r="AX10">
            <v>43166.67</v>
          </cell>
          <cell r="AY10">
            <v>52190.174999999996</v>
          </cell>
        </row>
        <row r="11">
          <cell r="B11" t="str">
            <v>CUOTA EXTRAORDINARIA</v>
          </cell>
          <cell r="F11">
            <v>0</v>
          </cell>
          <cell r="G11">
            <v>0</v>
          </cell>
          <cell r="H11">
            <v>354905.26</v>
          </cell>
          <cell r="I11">
            <v>-1331.23</v>
          </cell>
          <cell r="J11">
            <v>0</v>
          </cell>
          <cell r="K11">
            <v>0</v>
          </cell>
          <cell r="L11">
            <v>0</v>
          </cell>
          <cell r="M11">
            <v>0</v>
          </cell>
          <cell r="N11">
            <v>0</v>
          </cell>
          <cell r="O11">
            <v>0</v>
          </cell>
          <cell r="P11">
            <v>0</v>
          </cell>
          <cell r="Q11">
            <v>1.31</v>
          </cell>
          <cell r="R11">
            <v>0</v>
          </cell>
          <cell r="S11">
            <v>447685.81</v>
          </cell>
          <cell r="T11">
            <v>-1550.67</v>
          </cell>
          <cell r="U11">
            <v>374.39</v>
          </cell>
          <cell r="V11">
            <v>486882.41</v>
          </cell>
          <cell r="W11">
            <v>-12255.32</v>
          </cell>
          <cell r="X11">
            <v>648.53</v>
          </cell>
          <cell r="Y11">
            <v>293.2</v>
          </cell>
          <cell r="Z11">
            <v>398236.89</v>
          </cell>
          <cell r="AA11">
            <v>4968.63</v>
          </cell>
          <cell r="AB11">
            <v>-750.3</v>
          </cell>
          <cell r="AC11">
            <v>48.56</v>
          </cell>
          <cell r="AD11">
            <v>2030.55</v>
          </cell>
          <cell r="AE11">
            <v>588448.4</v>
          </cell>
          <cell r="AF11">
            <v>0</v>
          </cell>
          <cell r="AG11">
            <v>0</v>
          </cell>
          <cell r="AH11">
            <v>602098.12</v>
          </cell>
          <cell r="AI11">
            <v>417.28</v>
          </cell>
          <cell r="AJ11">
            <v>-510.42</v>
          </cell>
          <cell r="AK11">
            <v>511284.72</v>
          </cell>
          <cell r="AL11">
            <v>525.58000000000004</v>
          </cell>
          <cell r="AM11">
            <v>0</v>
          </cell>
          <cell r="AN11">
            <v>632088.93999999994</v>
          </cell>
          <cell r="AW11">
            <v>2336431.73</v>
          </cell>
          <cell r="AX11">
            <v>-750.3</v>
          </cell>
          <cell r="AY11">
            <v>194702.64416666667</v>
          </cell>
        </row>
        <row r="12">
          <cell r="B12" t="str">
            <v>CHEQUE REGALO</v>
          </cell>
          <cell r="F12">
            <v>955.75</v>
          </cell>
          <cell r="G12">
            <v>625.84</v>
          </cell>
          <cell r="H12">
            <v>745.44</v>
          </cell>
          <cell r="I12">
            <v>727.83</v>
          </cell>
          <cell r="J12">
            <v>1442.4</v>
          </cell>
          <cell r="K12">
            <v>1589.43</v>
          </cell>
          <cell r="L12">
            <v>900.43</v>
          </cell>
          <cell r="M12">
            <v>2578.71</v>
          </cell>
          <cell r="N12">
            <v>1839.32</v>
          </cell>
          <cell r="O12">
            <v>1311.08</v>
          </cell>
          <cell r="P12">
            <v>1802.55</v>
          </cell>
          <cell r="Q12">
            <v>1280.47</v>
          </cell>
          <cell r="R12">
            <v>2530.21</v>
          </cell>
          <cell r="S12">
            <v>2186.9699999999998</v>
          </cell>
          <cell r="T12">
            <v>2684.82</v>
          </cell>
          <cell r="U12">
            <v>1248.0899999999999</v>
          </cell>
          <cell r="V12">
            <v>425.1</v>
          </cell>
          <cell r="W12">
            <v>4825.42</v>
          </cell>
          <cell r="X12">
            <v>2464.3000000000002</v>
          </cell>
          <cell r="Y12">
            <v>4770.04</v>
          </cell>
          <cell r="Z12">
            <v>3327.72</v>
          </cell>
          <cell r="AA12">
            <v>3722.13</v>
          </cell>
          <cell r="AB12">
            <v>3328.45</v>
          </cell>
          <cell r="AC12">
            <v>2267.79</v>
          </cell>
          <cell r="AD12">
            <v>3012.9</v>
          </cell>
          <cell r="AE12">
            <v>3053.14</v>
          </cell>
          <cell r="AF12">
            <v>3547.72</v>
          </cell>
          <cell r="AG12">
            <v>4162.6899999999996</v>
          </cell>
          <cell r="AH12">
            <v>2768.59</v>
          </cell>
          <cell r="AI12">
            <v>3270.86</v>
          </cell>
          <cell r="AJ12">
            <v>4498.37</v>
          </cell>
          <cell r="AK12">
            <v>7962.63</v>
          </cell>
          <cell r="AL12">
            <v>5039.7700000000004</v>
          </cell>
          <cell r="AM12">
            <v>2810.27</v>
          </cell>
          <cell r="AN12">
            <v>4021.82</v>
          </cell>
          <cell r="AW12">
            <v>46416.55</v>
          </cell>
          <cell r="AX12">
            <v>3328.45</v>
          </cell>
          <cell r="AY12">
            <v>3868.0458333333322</v>
          </cell>
        </row>
        <row r="13">
          <cell r="B13" t="str">
            <v>SPONSORS</v>
          </cell>
          <cell r="F13">
            <v>0</v>
          </cell>
          <cell r="G13">
            <v>0</v>
          </cell>
          <cell r="H13">
            <v>0</v>
          </cell>
          <cell r="I13">
            <v>55000</v>
          </cell>
          <cell r="J13">
            <v>0</v>
          </cell>
          <cell r="K13">
            <v>42500</v>
          </cell>
          <cell r="L13">
            <v>0</v>
          </cell>
          <cell r="M13">
            <v>121500</v>
          </cell>
          <cell r="N13">
            <v>-103275</v>
          </cell>
          <cell r="O13">
            <v>0</v>
          </cell>
          <cell r="P13">
            <v>0</v>
          </cell>
          <cell r="Q13">
            <v>0</v>
          </cell>
          <cell r="R13">
            <v>0</v>
          </cell>
          <cell r="S13">
            <v>1200</v>
          </cell>
          <cell r="T13">
            <v>0</v>
          </cell>
          <cell r="U13">
            <v>0</v>
          </cell>
          <cell r="V13">
            <v>0</v>
          </cell>
          <cell r="W13">
            <v>114000</v>
          </cell>
          <cell r="X13">
            <v>15000</v>
          </cell>
          <cell r="Y13">
            <v>5357.16</v>
          </cell>
          <cell r="Z13">
            <v>3144.78</v>
          </cell>
          <cell r="AA13">
            <v>0</v>
          </cell>
          <cell r="AB13">
            <v>495</v>
          </cell>
          <cell r="AC13">
            <v>16650</v>
          </cell>
          <cell r="AD13">
            <v>0</v>
          </cell>
          <cell r="AE13">
            <v>-1950</v>
          </cell>
          <cell r="AF13">
            <v>2062.5</v>
          </cell>
          <cell r="AG13">
            <v>11512.5</v>
          </cell>
          <cell r="AH13">
            <v>-12487.5</v>
          </cell>
          <cell r="AI13">
            <v>22762.5</v>
          </cell>
          <cell r="AJ13">
            <v>-487.5</v>
          </cell>
          <cell r="AK13">
            <v>-487.5</v>
          </cell>
          <cell r="AL13">
            <v>-487.5</v>
          </cell>
          <cell r="AM13">
            <v>-487.5</v>
          </cell>
          <cell r="AN13">
            <v>0</v>
          </cell>
          <cell r="AW13">
            <v>36600</v>
          </cell>
          <cell r="AX13">
            <v>495</v>
          </cell>
          <cell r="AY13">
            <v>3050</v>
          </cell>
        </row>
        <row r="14">
          <cell r="B14" t="str">
            <v>VARIOS</v>
          </cell>
          <cell r="F14">
            <v>0</v>
          </cell>
          <cell r="G14">
            <v>0</v>
          </cell>
          <cell r="H14">
            <v>20043.990000000002</v>
          </cell>
          <cell r="I14">
            <v>0</v>
          </cell>
          <cell r="J14">
            <v>-3010.7</v>
          </cell>
          <cell r="K14">
            <v>0</v>
          </cell>
          <cell r="L14">
            <v>0</v>
          </cell>
          <cell r="M14">
            <v>0</v>
          </cell>
          <cell r="N14">
            <v>0</v>
          </cell>
          <cell r="O14">
            <v>0</v>
          </cell>
          <cell r="P14">
            <v>0</v>
          </cell>
          <cell r="Q14">
            <v>11142.59</v>
          </cell>
          <cell r="R14">
            <v>4835</v>
          </cell>
          <cell r="S14">
            <v>2835</v>
          </cell>
          <cell r="T14">
            <v>3195.74</v>
          </cell>
          <cell r="U14">
            <v>3424.56</v>
          </cell>
          <cell r="V14">
            <v>3079.51</v>
          </cell>
          <cell r="W14">
            <v>2835</v>
          </cell>
          <cell r="X14">
            <v>2835</v>
          </cell>
          <cell r="Y14">
            <v>3200.76</v>
          </cell>
          <cell r="Z14">
            <v>179168.94</v>
          </cell>
          <cell r="AA14">
            <v>748.15</v>
          </cell>
          <cell r="AB14">
            <v>0</v>
          </cell>
          <cell r="AC14">
            <v>0</v>
          </cell>
          <cell r="AD14">
            <v>0</v>
          </cell>
          <cell r="AE14">
            <v>0</v>
          </cell>
          <cell r="AF14">
            <v>0</v>
          </cell>
          <cell r="AG14">
            <v>0</v>
          </cell>
          <cell r="AH14">
            <v>0</v>
          </cell>
          <cell r="AI14">
            <v>0</v>
          </cell>
          <cell r="AJ14">
            <v>0</v>
          </cell>
          <cell r="AK14">
            <v>23400</v>
          </cell>
          <cell r="AL14">
            <v>55400</v>
          </cell>
          <cell r="AM14">
            <v>0</v>
          </cell>
          <cell r="AN14">
            <v>0</v>
          </cell>
          <cell r="AW14">
            <v>78800</v>
          </cell>
          <cell r="AX14">
            <v>0</v>
          </cell>
          <cell r="AY14">
            <v>6566.666666666667</v>
          </cell>
        </row>
        <row r="16">
          <cell r="B16" t="str">
            <v>SUBTOTAL INGRESOS</v>
          </cell>
          <cell r="E16">
            <v>0</v>
          </cell>
          <cell r="F16">
            <v>252876.11</v>
          </cell>
          <cell r="G16">
            <v>292334.37</v>
          </cell>
          <cell r="H16">
            <v>635111.26</v>
          </cell>
          <cell r="I16">
            <v>306613.82</v>
          </cell>
          <cell r="J16">
            <v>184364.3</v>
          </cell>
          <cell r="K16">
            <v>414460.14</v>
          </cell>
          <cell r="L16">
            <v>313104.62</v>
          </cell>
          <cell r="M16">
            <v>341843.65</v>
          </cell>
          <cell r="N16">
            <v>104623.22</v>
          </cell>
          <cell r="O16">
            <v>252536.92</v>
          </cell>
          <cell r="P16">
            <v>295556.98</v>
          </cell>
          <cell r="Q16">
            <v>295280.08</v>
          </cell>
          <cell r="R16">
            <v>311871.46000000002</v>
          </cell>
          <cell r="S16">
            <v>752469.5</v>
          </cell>
          <cell r="T16">
            <v>285161.62</v>
          </cell>
          <cell r="U16">
            <v>316998.55</v>
          </cell>
          <cell r="V16">
            <v>788602.76</v>
          </cell>
          <cell r="W16">
            <v>420983.44</v>
          </cell>
          <cell r="X16">
            <v>461591</v>
          </cell>
          <cell r="Y16">
            <v>382487.58</v>
          </cell>
          <cell r="Z16">
            <v>914943.42</v>
          </cell>
          <cell r="AA16">
            <v>328965.96000000002</v>
          </cell>
          <cell r="AB16">
            <v>355069.14</v>
          </cell>
          <cell r="AC16">
            <v>345726.02</v>
          </cell>
          <cell r="AD16">
            <v>495233.98</v>
          </cell>
          <cell r="AE16">
            <v>969861.62</v>
          </cell>
          <cell r="AF16">
            <v>375699.46</v>
          </cell>
          <cell r="AG16">
            <v>399315.02</v>
          </cell>
          <cell r="AH16">
            <v>1008064.2</v>
          </cell>
          <cell r="AI16">
            <v>413604.31</v>
          </cell>
          <cell r="AJ16">
            <v>544310.61</v>
          </cell>
          <cell r="AK16">
            <v>874938.56</v>
          </cell>
          <cell r="AL16">
            <v>411052.92</v>
          </cell>
          <cell r="AM16">
            <v>379914.48</v>
          </cell>
          <cell r="AN16">
            <v>1068991.33</v>
          </cell>
          <cell r="AO16">
            <v>0</v>
          </cell>
          <cell r="AP16">
            <v>0</v>
          </cell>
          <cell r="AQ16">
            <v>0</v>
          </cell>
          <cell r="AR16">
            <v>0</v>
          </cell>
          <cell r="AS16">
            <v>0</v>
          </cell>
          <cell r="AT16">
            <v>0</v>
          </cell>
          <cell r="AU16">
            <v>0</v>
          </cell>
          <cell r="AW16">
            <v>7286712.5099999988</v>
          </cell>
          <cell r="AX16">
            <v>355069.14</v>
          </cell>
          <cell r="AY16">
            <v>607226.04249999986</v>
          </cell>
        </row>
        <row r="18">
          <cell r="B18" t="str">
            <v>EGRESOS</v>
          </cell>
        </row>
        <row r="20">
          <cell r="B20" t="str">
            <v>INSTITUCIONAL / IMAGEN</v>
          </cell>
          <cell r="C20">
            <v>1</v>
          </cell>
          <cell r="D20">
            <v>0</v>
          </cell>
          <cell r="E20">
            <v>0</v>
          </cell>
          <cell r="F20">
            <v>238218.06</v>
          </cell>
          <cell r="G20">
            <v>2425.9</v>
          </cell>
          <cell r="H20">
            <v>3247.58</v>
          </cell>
          <cell r="I20">
            <v>236038.31</v>
          </cell>
          <cell r="J20">
            <v>39966.06</v>
          </cell>
          <cell r="K20">
            <v>54963.31</v>
          </cell>
          <cell r="L20">
            <v>346572.1</v>
          </cell>
          <cell r="M20">
            <v>-63906.7</v>
          </cell>
          <cell r="N20">
            <v>-113363.99</v>
          </cell>
          <cell r="O20">
            <v>358564.95</v>
          </cell>
          <cell r="P20">
            <v>130119.75</v>
          </cell>
          <cell r="Q20">
            <v>276476.90000000002</v>
          </cell>
          <cell r="R20">
            <v>78807.509999999995</v>
          </cell>
          <cell r="S20">
            <v>185032.67</v>
          </cell>
          <cell r="T20">
            <v>70862.91</v>
          </cell>
          <cell r="U20">
            <v>7998.82</v>
          </cell>
          <cell r="V20">
            <v>546594.76</v>
          </cell>
          <cell r="W20">
            <v>395461.48</v>
          </cell>
          <cell r="X20">
            <v>18967.77</v>
          </cell>
          <cell r="Y20">
            <v>27282</v>
          </cell>
          <cell r="Z20">
            <v>5018.17</v>
          </cell>
          <cell r="AA20">
            <v>94769.05</v>
          </cell>
          <cell r="AB20">
            <v>227744.69</v>
          </cell>
          <cell r="AC20">
            <v>-328016.84000000003</v>
          </cell>
          <cell r="AD20">
            <v>63491.12</v>
          </cell>
          <cell r="AE20">
            <v>32742.35</v>
          </cell>
          <cell r="AF20">
            <v>380993.76</v>
          </cell>
          <cell r="AG20">
            <v>62803.42</v>
          </cell>
          <cell r="AH20">
            <v>38587.279999999999</v>
          </cell>
          <cell r="AI20">
            <v>628590.31000000006</v>
          </cell>
          <cell r="AJ20">
            <v>24622.17</v>
          </cell>
          <cell r="AK20">
            <v>20278.37</v>
          </cell>
          <cell r="AL20">
            <v>19717.97</v>
          </cell>
          <cell r="AM20">
            <v>-2338.83</v>
          </cell>
          <cell r="AN20">
            <v>28783.599999999999</v>
          </cell>
          <cell r="AO20">
            <v>0</v>
          </cell>
          <cell r="AP20">
            <v>0</v>
          </cell>
          <cell r="AQ20">
            <v>0</v>
          </cell>
          <cell r="AR20">
            <v>0</v>
          </cell>
          <cell r="AS20">
            <v>0</v>
          </cell>
          <cell r="AT20">
            <v>0</v>
          </cell>
          <cell r="AU20">
            <v>0</v>
          </cell>
          <cell r="AW20">
            <v>970254.68</v>
          </cell>
          <cell r="AX20">
            <v>227744.69</v>
          </cell>
          <cell r="AY20">
            <v>80854.556666666685</v>
          </cell>
        </row>
        <row r="21">
          <cell r="B21" t="str">
            <v>FECHAS ESPECIALES</v>
          </cell>
          <cell r="C21">
            <v>2</v>
          </cell>
          <cell r="D21">
            <v>0</v>
          </cell>
          <cell r="E21">
            <v>0</v>
          </cell>
          <cell r="F21">
            <v>8538.2900000000009</v>
          </cell>
          <cell r="G21">
            <v>60420.66</v>
          </cell>
          <cell r="H21">
            <v>0</v>
          </cell>
          <cell r="I21">
            <v>99127.43</v>
          </cell>
          <cell r="J21">
            <v>59549.03</v>
          </cell>
          <cell r="K21">
            <v>298939.93</v>
          </cell>
          <cell r="L21">
            <v>120372.23</v>
          </cell>
          <cell r="M21">
            <v>73639.37</v>
          </cell>
          <cell r="N21">
            <v>25399.759999999998</v>
          </cell>
          <cell r="O21">
            <v>12893.74</v>
          </cell>
          <cell r="P21">
            <v>-48.83</v>
          </cell>
          <cell r="Q21">
            <v>-32014.19</v>
          </cell>
          <cell r="R21">
            <v>18443.78</v>
          </cell>
          <cell r="S21">
            <v>12162</v>
          </cell>
          <cell r="T21">
            <v>3673.26</v>
          </cell>
          <cell r="U21">
            <v>19563.87</v>
          </cell>
          <cell r="V21">
            <v>293050.03999999998</v>
          </cell>
          <cell r="W21">
            <v>597408.35</v>
          </cell>
          <cell r="X21">
            <v>42084.47</v>
          </cell>
          <cell r="Y21">
            <v>196162.53</v>
          </cell>
          <cell r="Z21">
            <v>-31448.720000000001</v>
          </cell>
          <cell r="AA21">
            <v>64536.2</v>
          </cell>
          <cell r="AB21">
            <v>22261.200000000001</v>
          </cell>
          <cell r="AC21">
            <v>173306.98</v>
          </cell>
          <cell r="AD21">
            <v>19836.439999999999</v>
          </cell>
          <cell r="AE21">
            <v>13527.3</v>
          </cell>
          <cell r="AF21">
            <v>95717.37</v>
          </cell>
          <cell r="AG21">
            <v>86346.25</v>
          </cell>
          <cell r="AH21">
            <v>35481.33</v>
          </cell>
          <cell r="AI21">
            <v>406073.9</v>
          </cell>
          <cell r="AJ21">
            <v>186392.42</v>
          </cell>
          <cell r="AK21">
            <v>9509.2800000000007</v>
          </cell>
          <cell r="AL21">
            <v>96337.15</v>
          </cell>
          <cell r="AM21">
            <v>17166.53</v>
          </cell>
          <cell r="AN21">
            <v>-8036.95</v>
          </cell>
          <cell r="AO21">
            <v>0</v>
          </cell>
          <cell r="AP21">
            <v>0</v>
          </cell>
          <cell r="AQ21">
            <v>0</v>
          </cell>
          <cell r="AR21">
            <v>0</v>
          </cell>
          <cell r="AS21">
            <v>0</v>
          </cell>
          <cell r="AT21">
            <v>0</v>
          </cell>
          <cell r="AU21">
            <v>0</v>
          </cell>
          <cell r="AW21">
            <v>1131658</v>
          </cell>
          <cell r="AX21">
            <v>22261.200000000001</v>
          </cell>
          <cell r="AY21">
            <v>94304.833333333328</v>
          </cell>
        </row>
        <row r="22">
          <cell r="B22" t="str">
            <v>OTRAS ACCIONES / EVENTOS</v>
          </cell>
          <cell r="C22">
            <v>3</v>
          </cell>
          <cell r="D22">
            <v>0</v>
          </cell>
          <cell r="E22">
            <v>0</v>
          </cell>
          <cell r="F22">
            <v>10967.93</v>
          </cell>
          <cell r="G22">
            <v>1027.23</v>
          </cell>
          <cell r="H22">
            <v>1207.24</v>
          </cell>
          <cell r="I22">
            <v>7790.01</v>
          </cell>
          <cell r="J22">
            <v>13476.62</v>
          </cell>
          <cell r="K22">
            <v>17517.919999999998</v>
          </cell>
          <cell r="L22">
            <v>4000.21</v>
          </cell>
          <cell r="M22">
            <v>6953.5</v>
          </cell>
          <cell r="N22">
            <v>1291.1400000000001</v>
          </cell>
          <cell r="O22">
            <v>2469.2600000000002</v>
          </cell>
          <cell r="P22">
            <v>10227</v>
          </cell>
          <cell r="Q22">
            <v>13174.57</v>
          </cell>
          <cell r="R22">
            <v>0</v>
          </cell>
          <cell r="S22">
            <v>5.8207660913467407E-11</v>
          </cell>
          <cell r="T22">
            <v>2.0199999999854481</v>
          </cell>
          <cell r="U22">
            <v>1539.32</v>
          </cell>
          <cell r="V22">
            <v>80</v>
          </cell>
          <cell r="W22">
            <v>7160.5</v>
          </cell>
          <cell r="X22">
            <v>40921.230000000003</v>
          </cell>
          <cell r="Y22">
            <v>59627.31</v>
          </cell>
          <cell r="Z22">
            <v>822</v>
          </cell>
          <cell r="AA22">
            <v>29142.11</v>
          </cell>
          <cell r="AB22">
            <v>4531.22</v>
          </cell>
          <cell r="AC22">
            <v>44962.03</v>
          </cell>
          <cell r="AD22">
            <v>4807</v>
          </cell>
          <cell r="AE22">
            <v>0</v>
          </cell>
          <cell r="AF22">
            <v>37888.54</v>
          </cell>
          <cell r="AG22">
            <v>25856.71</v>
          </cell>
          <cell r="AH22">
            <v>10284.530000000001</v>
          </cell>
          <cell r="AI22">
            <v>32328.9</v>
          </cell>
          <cell r="AJ22">
            <v>14121.5</v>
          </cell>
          <cell r="AK22">
            <v>-4788</v>
          </cell>
          <cell r="AL22">
            <v>3224.24</v>
          </cell>
          <cell r="AM22">
            <v>5.94</v>
          </cell>
          <cell r="AN22">
            <v>33134.120000000003</v>
          </cell>
          <cell r="AO22">
            <v>0</v>
          </cell>
          <cell r="AP22">
            <v>0</v>
          </cell>
          <cell r="AQ22">
            <v>0</v>
          </cell>
          <cell r="AR22">
            <v>0</v>
          </cell>
          <cell r="AS22">
            <v>0</v>
          </cell>
          <cell r="AT22">
            <v>0</v>
          </cell>
          <cell r="AU22">
            <v>0</v>
          </cell>
          <cell r="AW22">
            <v>201825.51</v>
          </cell>
          <cell r="AX22">
            <v>4531.22</v>
          </cell>
          <cell r="AY22">
            <v>16818.7925</v>
          </cell>
        </row>
        <row r="23">
          <cell r="B23" t="str">
            <v>AUSPICIOS</v>
          </cell>
          <cell r="C23">
            <v>4</v>
          </cell>
          <cell r="D23">
            <v>0</v>
          </cell>
          <cell r="E23">
            <v>0</v>
          </cell>
          <cell r="F23">
            <v>0</v>
          </cell>
          <cell r="G23">
            <v>30000</v>
          </cell>
          <cell r="H23">
            <v>30000</v>
          </cell>
          <cell r="I23">
            <v>0</v>
          </cell>
          <cell r="J23">
            <v>0</v>
          </cell>
          <cell r="K23">
            <v>0</v>
          </cell>
          <cell r="L23">
            <v>0</v>
          </cell>
          <cell r="M23">
            <v>0</v>
          </cell>
          <cell r="N23">
            <v>0</v>
          </cell>
          <cell r="O23">
            <v>0</v>
          </cell>
          <cell r="P23">
            <v>0</v>
          </cell>
          <cell r="Q23">
            <v>215155.4</v>
          </cell>
          <cell r="R23">
            <v>2800</v>
          </cell>
          <cell r="S23">
            <v>0</v>
          </cell>
          <cell r="T23">
            <v>300</v>
          </cell>
          <cell r="U23">
            <v>0</v>
          </cell>
          <cell r="V23">
            <v>0</v>
          </cell>
          <cell r="W23">
            <v>0</v>
          </cell>
          <cell r="X23">
            <v>0</v>
          </cell>
          <cell r="Y23">
            <v>0</v>
          </cell>
          <cell r="Z23">
            <v>0</v>
          </cell>
          <cell r="AA23">
            <v>0</v>
          </cell>
          <cell r="AB23">
            <v>0</v>
          </cell>
          <cell r="AC23">
            <v>0</v>
          </cell>
          <cell r="AD23">
            <v>0</v>
          </cell>
          <cell r="AE23">
            <v>0</v>
          </cell>
          <cell r="AF23">
            <v>0</v>
          </cell>
          <cell r="AG23">
            <v>100000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100000</v>
          </cell>
          <cell r="AX23">
            <v>0</v>
          </cell>
          <cell r="AY23">
            <v>8333.3333333333339</v>
          </cell>
        </row>
        <row r="24">
          <cell r="B24" t="str">
            <v>DECORACION / MEJORAS</v>
          </cell>
          <cell r="C24">
            <v>5</v>
          </cell>
          <cell r="D24">
            <v>0</v>
          </cell>
          <cell r="E24">
            <v>0</v>
          </cell>
          <cell r="F24">
            <v>200</v>
          </cell>
          <cell r="G24">
            <v>0</v>
          </cell>
          <cell r="H24">
            <v>7691</v>
          </cell>
          <cell r="I24">
            <v>158577.89000000001</v>
          </cell>
          <cell r="J24">
            <v>26626.39</v>
          </cell>
          <cell r="K24">
            <v>15562</v>
          </cell>
          <cell r="L24">
            <v>11840</v>
          </cell>
          <cell r="M24">
            <v>-3924.71</v>
          </cell>
          <cell r="N24">
            <v>31872.92</v>
          </cell>
          <cell r="O24">
            <v>29180.51</v>
          </cell>
          <cell r="P24">
            <v>3700</v>
          </cell>
          <cell r="Q24">
            <v>-1902.27</v>
          </cell>
          <cell r="R24">
            <v>14730</v>
          </cell>
          <cell r="S24">
            <v>13750</v>
          </cell>
          <cell r="T24">
            <v>0</v>
          </cell>
          <cell r="U24">
            <v>14912</v>
          </cell>
          <cell r="V24">
            <v>5475</v>
          </cell>
          <cell r="W24">
            <v>7600</v>
          </cell>
          <cell r="X24">
            <v>0</v>
          </cell>
          <cell r="Y24">
            <v>8355</v>
          </cell>
          <cell r="Z24">
            <v>16585</v>
          </cell>
          <cell r="AA24">
            <v>13890</v>
          </cell>
          <cell r="AB24">
            <v>55.3</v>
          </cell>
          <cell r="AC24">
            <v>785</v>
          </cell>
          <cell r="AD24">
            <v>13750</v>
          </cell>
          <cell r="AE24">
            <v>0</v>
          </cell>
          <cell r="AF24">
            <v>13750</v>
          </cell>
          <cell r="AG24">
            <v>55696.65</v>
          </cell>
          <cell r="AH24">
            <v>27131.1</v>
          </cell>
          <cell r="AI24">
            <v>22609.25</v>
          </cell>
          <cell r="AJ24">
            <v>0</v>
          </cell>
          <cell r="AK24">
            <v>0</v>
          </cell>
          <cell r="AL24">
            <v>0</v>
          </cell>
          <cell r="AM24">
            <v>3600</v>
          </cell>
          <cell r="AN24">
            <v>0</v>
          </cell>
          <cell r="AO24">
            <v>0</v>
          </cell>
          <cell r="AP24">
            <v>0</v>
          </cell>
          <cell r="AQ24">
            <v>0</v>
          </cell>
          <cell r="AR24">
            <v>0</v>
          </cell>
          <cell r="AS24">
            <v>0</v>
          </cell>
          <cell r="AT24">
            <v>0</v>
          </cell>
          <cell r="AU24">
            <v>0</v>
          </cell>
          <cell r="AW24">
            <v>137322</v>
          </cell>
          <cell r="AX24">
            <v>55.3</v>
          </cell>
          <cell r="AY24">
            <v>11443.5</v>
          </cell>
        </row>
        <row r="25">
          <cell r="B25" t="str">
            <v>OTROS GASTOS</v>
          </cell>
          <cell r="C25">
            <v>6</v>
          </cell>
          <cell r="D25">
            <v>0</v>
          </cell>
          <cell r="E25">
            <v>0</v>
          </cell>
          <cell r="F25">
            <v>32427.48</v>
          </cell>
          <cell r="G25">
            <v>16859.219999999841</v>
          </cell>
          <cell r="H25">
            <v>35523.279999999548</v>
          </cell>
          <cell r="I25">
            <v>20108.759999999755</v>
          </cell>
          <cell r="J25">
            <v>20595.539999999924</v>
          </cell>
          <cell r="K25">
            <v>14800.82</v>
          </cell>
          <cell r="L25">
            <v>32057.85</v>
          </cell>
          <cell r="M25">
            <v>17077.03</v>
          </cell>
          <cell r="N25">
            <v>5985.0400000001</v>
          </cell>
          <cell r="O25">
            <v>26390.190000000115</v>
          </cell>
          <cell r="P25">
            <v>-4974.9700000000666</v>
          </cell>
          <cell r="Q25">
            <v>15731.01</v>
          </cell>
          <cell r="R25">
            <v>19928.05</v>
          </cell>
          <cell r="S25">
            <v>24085.950000000172</v>
          </cell>
          <cell r="T25">
            <v>26474.35</v>
          </cell>
          <cell r="U25">
            <v>47100.67</v>
          </cell>
          <cell r="V25">
            <v>26218.919999999671</v>
          </cell>
          <cell r="W25">
            <v>34470.319999999527</v>
          </cell>
          <cell r="X25">
            <v>9429.9599999999555</v>
          </cell>
          <cell r="Y25">
            <v>30189.179999999851</v>
          </cell>
          <cell r="Z25">
            <v>21498.479999999941</v>
          </cell>
          <cell r="AA25">
            <v>26355.03</v>
          </cell>
          <cell r="AB25">
            <v>17873.689999999999</v>
          </cell>
          <cell r="AC25">
            <v>18932.52</v>
          </cell>
          <cell r="AD25">
            <v>17473.25</v>
          </cell>
          <cell r="AE25">
            <v>24030.97</v>
          </cell>
          <cell r="AF25">
            <v>21719.360000000001</v>
          </cell>
          <cell r="AG25">
            <v>22009.86</v>
          </cell>
          <cell r="AH25">
            <v>22643.31</v>
          </cell>
          <cell r="AI25">
            <v>-22948.75</v>
          </cell>
          <cell r="AJ25">
            <v>36112.959999999999</v>
          </cell>
          <cell r="AK25">
            <v>16635.28</v>
          </cell>
          <cell r="AL25">
            <v>65624.63</v>
          </cell>
          <cell r="AM25">
            <v>14957.62</v>
          </cell>
          <cell r="AN25">
            <v>27761.57</v>
          </cell>
          <cell r="AO25">
            <v>0</v>
          </cell>
          <cell r="AP25">
            <v>0</v>
          </cell>
          <cell r="AQ25">
            <v>0</v>
          </cell>
          <cell r="AR25">
            <v>0</v>
          </cell>
          <cell r="AS25">
            <v>0</v>
          </cell>
          <cell r="AT25">
            <v>0</v>
          </cell>
          <cell r="AU25">
            <v>0</v>
          </cell>
          <cell r="AW25">
            <v>264952.58</v>
          </cell>
          <cell r="AX25">
            <v>17873.689999999999</v>
          </cell>
          <cell r="AY25">
            <v>22079.381666666668</v>
          </cell>
        </row>
        <row r="26">
          <cell r="B26" t="str">
            <v>TURISMO CENTRAL</v>
          </cell>
          <cell r="C26">
            <v>7</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6355.43</v>
          </cell>
          <cell r="S26">
            <v>9766.02</v>
          </cell>
          <cell r="T26">
            <v>22916.32</v>
          </cell>
          <cell r="U26">
            <v>21499.91</v>
          </cell>
          <cell r="V26">
            <v>24002.69</v>
          </cell>
          <cell r="W26">
            <v>14743.39</v>
          </cell>
          <cell r="X26">
            <v>10221.74</v>
          </cell>
          <cell r="Y26">
            <v>14414.52</v>
          </cell>
          <cell r="Z26">
            <v>8642.15</v>
          </cell>
          <cell r="AA26">
            <v>13699.32</v>
          </cell>
          <cell r="AB26">
            <v>18045.080000000002</v>
          </cell>
          <cell r="AC26">
            <v>13481.93</v>
          </cell>
          <cell r="AD26">
            <v>36117.17</v>
          </cell>
          <cell r="AE26">
            <v>29034.57</v>
          </cell>
          <cell r="AF26">
            <v>18588.349999999999</v>
          </cell>
          <cell r="AG26">
            <v>23839.4</v>
          </cell>
          <cell r="AH26">
            <v>37937.980000000003</v>
          </cell>
          <cell r="AI26">
            <v>18977.150000000001</v>
          </cell>
          <cell r="AJ26">
            <v>22546.37</v>
          </cell>
          <cell r="AK26">
            <v>25195.67</v>
          </cell>
          <cell r="AL26">
            <v>31592.03</v>
          </cell>
          <cell r="AM26">
            <v>19874.97</v>
          </cell>
          <cell r="AN26">
            <v>24914.68</v>
          </cell>
          <cell r="AO26">
            <v>0</v>
          </cell>
          <cell r="AP26">
            <v>0</v>
          </cell>
          <cell r="AQ26">
            <v>0</v>
          </cell>
          <cell r="AR26">
            <v>0</v>
          </cell>
          <cell r="AS26">
            <v>0</v>
          </cell>
          <cell r="AT26">
            <v>0</v>
          </cell>
          <cell r="AU26">
            <v>0</v>
          </cell>
          <cell r="AW26">
            <v>302100.27</v>
          </cell>
          <cell r="AX26">
            <v>18045.080000000002</v>
          </cell>
          <cell r="AY26">
            <v>25175.022499999995</v>
          </cell>
        </row>
        <row r="27">
          <cell r="B27" t="str">
            <v>ACCIONES CONJUNTAS</v>
          </cell>
          <cell r="C27">
            <v>8</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22802.41</v>
          </cell>
          <cell r="AE27">
            <v>-8537.7199999999993</v>
          </cell>
          <cell r="AF27">
            <v>1201.5</v>
          </cell>
          <cell r="AG27">
            <v>27469.759999999998</v>
          </cell>
          <cell r="AH27">
            <v>4276.01</v>
          </cell>
          <cell r="AI27">
            <v>370085.65</v>
          </cell>
          <cell r="AJ27">
            <v>7423.01</v>
          </cell>
          <cell r="AK27">
            <v>62964.06</v>
          </cell>
          <cell r="AL27">
            <v>159805.64000000001</v>
          </cell>
          <cell r="AM27">
            <v>508474.74</v>
          </cell>
          <cell r="AN27">
            <v>288392.76</v>
          </cell>
          <cell r="AO27">
            <v>0</v>
          </cell>
          <cell r="AP27">
            <v>0</v>
          </cell>
          <cell r="AQ27">
            <v>0</v>
          </cell>
          <cell r="AR27">
            <v>0</v>
          </cell>
          <cell r="AS27">
            <v>0</v>
          </cell>
          <cell r="AT27">
            <v>0</v>
          </cell>
          <cell r="AU27">
            <v>0</v>
          </cell>
          <cell r="AW27">
            <v>1444357.82</v>
          </cell>
          <cell r="AX27">
            <v>0</v>
          </cell>
          <cell r="AY27">
            <v>120363.15166666667</v>
          </cell>
        </row>
        <row r="28">
          <cell r="B28" t="str">
            <v>APORTE BONUS</v>
          </cell>
          <cell r="F28">
            <v>0</v>
          </cell>
          <cell r="G28">
            <v>0</v>
          </cell>
          <cell r="H28">
            <v>0</v>
          </cell>
          <cell r="I28">
            <v>0</v>
          </cell>
          <cell r="J28">
            <v>0</v>
          </cell>
          <cell r="K28">
            <v>0</v>
          </cell>
          <cell r="L28">
            <v>0</v>
          </cell>
          <cell r="M28">
            <v>0</v>
          </cell>
          <cell r="N28">
            <v>0</v>
          </cell>
          <cell r="O28">
            <v>0</v>
          </cell>
          <cell r="P28">
            <v>0</v>
          </cell>
          <cell r="Q28">
            <v>0</v>
          </cell>
          <cell r="R28">
            <v>3724.76</v>
          </cell>
          <cell r="S28">
            <v>123.57</v>
          </cell>
          <cell r="T28">
            <v>1767.18</v>
          </cell>
          <cell r="U28">
            <v>7371.06</v>
          </cell>
          <cell r="V28">
            <v>3352.37</v>
          </cell>
          <cell r="W28">
            <v>7444.07</v>
          </cell>
          <cell r="X28">
            <v>-10408.73</v>
          </cell>
          <cell r="Y28">
            <v>12238.31</v>
          </cell>
          <cell r="Z28">
            <v>8775.34</v>
          </cell>
          <cell r="AA28">
            <v>3421.44</v>
          </cell>
          <cell r="AB28">
            <v>5338.13</v>
          </cell>
          <cell r="AC28">
            <v>85077.14</v>
          </cell>
          <cell r="AD28">
            <v>47702.47</v>
          </cell>
          <cell r="AE28">
            <v>8819.77</v>
          </cell>
          <cell r="AF28">
            <v>13063.95</v>
          </cell>
          <cell r="AG28">
            <v>11196.48</v>
          </cell>
          <cell r="AH28">
            <v>17786.47</v>
          </cell>
          <cell r="AI28">
            <v>57563.58</v>
          </cell>
          <cell r="AJ28">
            <v>-4919.9799999999996</v>
          </cell>
          <cell r="AK28">
            <v>-83936.61</v>
          </cell>
          <cell r="AL28">
            <v>13122.96</v>
          </cell>
          <cell r="AM28">
            <v>-3167.87</v>
          </cell>
          <cell r="AN28">
            <v>-7921.04</v>
          </cell>
          <cell r="AW28">
            <v>154387.32</v>
          </cell>
          <cell r="AX28">
            <v>5338.13</v>
          </cell>
          <cell r="AY28">
            <v>12865.61</v>
          </cell>
        </row>
        <row r="29">
          <cell r="B29" t="str">
            <v>SUELDOS</v>
          </cell>
          <cell r="F29">
            <v>38381.550000000003</v>
          </cell>
          <cell r="G29">
            <v>42293.129999999903</v>
          </cell>
          <cell r="H29">
            <v>48239.489999999874</v>
          </cell>
          <cell r="I29">
            <v>38743.479999999923</v>
          </cell>
          <cell r="J29">
            <v>38506.93</v>
          </cell>
          <cell r="K29">
            <v>38304.019999999997</v>
          </cell>
          <cell r="L29">
            <v>40257.69</v>
          </cell>
          <cell r="M29">
            <v>36999.71</v>
          </cell>
          <cell r="N29">
            <v>39645.950000000055</v>
          </cell>
          <cell r="O29">
            <v>43140.91000000012</v>
          </cell>
          <cell r="P29">
            <v>44466.47</v>
          </cell>
          <cell r="Q29">
            <v>89539.059999999939</v>
          </cell>
          <cell r="R29">
            <v>56263.33</v>
          </cell>
          <cell r="S29">
            <v>54470.62000000017</v>
          </cell>
          <cell r="T29">
            <v>79516.45</v>
          </cell>
          <cell r="U29">
            <v>56103.74</v>
          </cell>
          <cell r="V29">
            <v>56315.059999999939</v>
          </cell>
          <cell r="W29">
            <v>59306.019999999786</v>
          </cell>
          <cell r="X29">
            <v>59182.26</v>
          </cell>
          <cell r="Y29">
            <v>56233.999999999935</v>
          </cell>
          <cell r="Z29">
            <v>66810.419999999925</v>
          </cell>
          <cell r="AA29">
            <v>73796.280000000057</v>
          </cell>
          <cell r="AB29">
            <v>137761.79999999999</v>
          </cell>
          <cell r="AC29">
            <v>12548.59</v>
          </cell>
          <cell r="AD29">
            <v>59248.3</v>
          </cell>
          <cell r="AE29">
            <v>62586.86</v>
          </cell>
          <cell r="AF29">
            <v>89642.44</v>
          </cell>
          <cell r="AG29">
            <v>67593.45</v>
          </cell>
          <cell r="AH29">
            <v>68656.12</v>
          </cell>
          <cell r="AI29">
            <v>71918.25</v>
          </cell>
          <cell r="AJ29">
            <v>64431.42</v>
          </cell>
          <cell r="AK29">
            <v>59626.2</v>
          </cell>
          <cell r="AL29">
            <v>55683.38</v>
          </cell>
          <cell r="AM29">
            <v>73776.160000000003</v>
          </cell>
          <cell r="AN29">
            <v>71044.179999999993</v>
          </cell>
          <cell r="AW29">
            <v>756755.35</v>
          </cell>
          <cell r="AX29">
            <v>137761.79999999999</v>
          </cell>
          <cell r="AY29">
            <v>63062.945833333339</v>
          </cell>
        </row>
        <row r="30">
          <cell r="B30" t="str">
            <v>IIBB</v>
          </cell>
          <cell r="F30">
            <v>7834.46</v>
          </cell>
          <cell r="G30">
            <v>8253.98</v>
          </cell>
          <cell r="H30">
            <v>32565.15</v>
          </cell>
          <cell r="I30">
            <v>12703.67</v>
          </cell>
          <cell r="J30">
            <v>7350.18</v>
          </cell>
          <cell r="K30">
            <v>13725.54</v>
          </cell>
          <cell r="L30">
            <v>11620.22</v>
          </cell>
          <cell r="M30">
            <v>19657.75</v>
          </cell>
          <cell r="N30">
            <v>6517.35</v>
          </cell>
          <cell r="O30">
            <v>5066.0200000000004</v>
          </cell>
          <cell r="P30">
            <v>9120.24</v>
          </cell>
          <cell r="Q30">
            <v>9782.6299999999992</v>
          </cell>
          <cell r="R30">
            <v>18605.990000000002</v>
          </cell>
          <cell r="S30">
            <v>23186.23</v>
          </cell>
          <cell r="T30">
            <v>10569.25</v>
          </cell>
          <cell r="U30">
            <v>9078.23</v>
          </cell>
          <cell r="V30">
            <v>23678.04</v>
          </cell>
          <cell r="W30">
            <v>13884.95</v>
          </cell>
          <cell r="X30">
            <v>38078.69</v>
          </cell>
          <cell r="Y30">
            <v>11871.17</v>
          </cell>
          <cell r="Z30">
            <v>37063.79</v>
          </cell>
          <cell r="AA30">
            <v>9729.7800000000007</v>
          </cell>
          <cell r="AB30">
            <v>12385.55</v>
          </cell>
          <cell r="AC30">
            <v>13935.59</v>
          </cell>
          <cell r="AD30">
            <v>20768.61</v>
          </cell>
          <cell r="AE30">
            <v>32088.32</v>
          </cell>
          <cell r="AF30">
            <v>15297.36</v>
          </cell>
          <cell r="AG30">
            <v>11973.21</v>
          </cell>
          <cell r="AH30">
            <v>30394.6</v>
          </cell>
          <cell r="AI30">
            <v>20226.099999999999</v>
          </cell>
          <cell r="AJ30">
            <v>27812.799999999999</v>
          </cell>
          <cell r="AK30">
            <v>26642.89</v>
          </cell>
          <cell r="AL30">
            <v>14606.95</v>
          </cell>
          <cell r="AM30">
            <v>13732.67</v>
          </cell>
          <cell r="AN30">
            <v>40199.78</v>
          </cell>
          <cell r="AW30">
            <v>267678.88</v>
          </cell>
          <cell r="AX30">
            <v>12385.55</v>
          </cell>
          <cell r="AY30">
            <v>22306.573333333334</v>
          </cell>
        </row>
        <row r="31">
          <cell r="AW31">
            <v>0</v>
          </cell>
          <cell r="AX31">
            <v>0</v>
          </cell>
          <cell r="AY31">
            <v>0</v>
          </cell>
        </row>
        <row r="32">
          <cell r="B32" t="str">
            <v>SUBTOTAL EGRESOS</v>
          </cell>
          <cell r="E32">
            <v>0</v>
          </cell>
          <cell r="F32">
            <v>336567.77</v>
          </cell>
          <cell r="G32">
            <v>161280.12</v>
          </cell>
          <cell r="H32">
            <v>158473.73999999941</v>
          </cell>
          <cell r="I32">
            <v>573089.55000000005</v>
          </cell>
          <cell r="J32">
            <v>206070.75</v>
          </cell>
          <cell r="K32">
            <v>453813.54</v>
          </cell>
          <cell r="L32">
            <v>566720.30000000005</v>
          </cell>
          <cell r="M32">
            <v>86495.95</v>
          </cell>
          <cell r="N32">
            <v>-2651.8299999998544</v>
          </cell>
          <cell r="O32">
            <v>477705.58</v>
          </cell>
          <cell r="P32">
            <v>192609.66</v>
          </cell>
          <cell r="Q32">
            <v>585943.11</v>
          </cell>
          <cell r="R32">
            <v>219658.85</v>
          </cell>
          <cell r="S32">
            <v>322577.06</v>
          </cell>
          <cell r="T32">
            <v>216081.74</v>
          </cell>
          <cell r="U32">
            <v>185167.62</v>
          </cell>
          <cell r="V32">
            <v>978766.88</v>
          </cell>
          <cell r="W32">
            <v>1137479.08</v>
          </cell>
          <cell r="X32">
            <v>208477.39</v>
          </cell>
          <cell r="Y32">
            <v>416374.02</v>
          </cell>
          <cell r="Z32">
            <v>133766.63</v>
          </cell>
          <cell r="AA32">
            <v>329339.21000000002</v>
          </cell>
          <cell r="AB32">
            <v>445996.66</v>
          </cell>
          <cell r="AC32">
            <v>35012.94</v>
          </cell>
          <cell r="AD32">
            <v>305996.77</v>
          </cell>
          <cell r="AE32">
            <v>194292.42</v>
          </cell>
          <cell r="AF32">
            <v>687862.63</v>
          </cell>
          <cell r="AG32">
            <v>494785.19</v>
          </cell>
          <cell r="AH32">
            <v>293178.73</v>
          </cell>
          <cell r="AI32">
            <v>1605424.34</v>
          </cell>
          <cell r="AJ32">
            <v>378542.67</v>
          </cell>
          <cell r="AK32">
            <v>132127.14000000001</v>
          </cell>
          <cell r="AL32">
            <v>459714.95</v>
          </cell>
          <cell r="AM32">
            <v>646081.93000000005</v>
          </cell>
          <cell r="AN32">
            <v>498272.7</v>
          </cell>
          <cell r="AO32">
            <v>0</v>
          </cell>
          <cell r="AP32">
            <v>0</v>
          </cell>
          <cell r="AQ32">
            <v>0</v>
          </cell>
          <cell r="AR32">
            <v>0</v>
          </cell>
          <cell r="AS32">
            <v>0</v>
          </cell>
          <cell r="AT32">
            <v>0</v>
          </cell>
          <cell r="AU32">
            <v>0</v>
          </cell>
          <cell r="AW32">
            <v>5731292.4100000011</v>
          </cell>
          <cell r="AX32">
            <v>445996.66</v>
          </cell>
          <cell r="AY32">
            <v>477607.70083333331</v>
          </cell>
        </row>
        <row r="35">
          <cell r="B35" t="str">
            <v>SALDO FPC (E-I)</v>
          </cell>
          <cell r="E35">
            <v>0</v>
          </cell>
          <cell r="F35">
            <v>83691.66</v>
          </cell>
          <cell r="G35">
            <v>-131054.25</v>
          </cell>
          <cell r="H35">
            <v>-476637.5200000006</v>
          </cell>
          <cell r="I35">
            <v>266475.73</v>
          </cell>
          <cell r="J35">
            <v>21706.449999999895</v>
          </cell>
          <cell r="K35">
            <v>39353.4</v>
          </cell>
          <cell r="L35">
            <v>253615.68</v>
          </cell>
          <cell r="M35">
            <v>-255347.7</v>
          </cell>
          <cell r="N35">
            <v>-107275.05</v>
          </cell>
          <cell r="O35">
            <v>225168.66</v>
          </cell>
          <cell r="P35">
            <v>-102947.32</v>
          </cell>
          <cell r="Q35">
            <v>290663.03000000003</v>
          </cell>
          <cell r="R35">
            <v>-92212.61</v>
          </cell>
          <cell r="S35">
            <v>-429892.44</v>
          </cell>
          <cell r="T35">
            <v>-69079.88</v>
          </cell>
          <cell r="U35">
            <v>-131830.93</v>
          </cell>
          <cell r="V35">
            <v>190164.12</v>
          </cell>
          <cell r="W35">
            <v>716495.6399999992</v>
          </cell>
          <cell r="X35">
            <v>-253113.61</v>
          </cell>
          <cell r="Y35">
            <v>33886.439999999769</v>
          </cell>
          <cell r="Z35">
            <v>-781176.79</v>
          </cell>
          <cell r="AA35">
            <v>373.25000000005821</v>
          </cell>
          <cell r="AB35">
            <v>90927.52</v>
          </cell>
          <cell r="AC35">
            <v>-310713.08</v>
          </cell>
          <cell r="AD35">
            <v>-189237.21</v>
          </cell>
          <cell r="AE35">
            <v>-775569.2</v>
          </cell>
          <cell r="AF35">
            <v>312163.17</v>
          </cell>
          <cell r="AG35">
            <v>95470.1700000001</v>
          </cell>
          <cell r="AH35">
            <v>-714885.47</v>
          </cell>
          <cell r="AI35">
            <v>1191820.03</v>
          </cell>
          <cell r="AJ35">
            <v>-165767.94</v>
          </cell>
          <cell r="AK35">
            <v>-742811.42</v>
          </cell>
          <cell r="AL35">
            <v>48662.03</v>
          </cell>
          <cell r="AM35">
            <v>266167.45</v>
          </cell>
          <cell r="AN35">
            <v>-570718.63</v>
          </cell>
          <cell r="AO35">
            <v>0</v>
          </cell>
          <cell r="AP35">
            <v>0</v>
          </cell>
          <cell r="AQ35">
            <v>0</v>
          </cell>
          <cell r="AR35">
            <v>0</v>
          </cell>
          <cell r="AS35">
            <v>0</v>
          </cell>
          <cell r="AT35">
            <v>0</v>
          </cell>
          <cell r="AU35">
            <v>0</v>
          </cell>
          <cell r="AW35">
            <v>-1555420.1</v>
          </cell>
          <cell r="AX35">
            <v>90927.52</v>
          </cell>
        </row>
        <row r="36">
          <cell r="B36" t="str">
            <v>APORTE PROPIETARIO DEFICIT</v>
          </cell>
          <cell r="AE36">
            <v>0</v>
          </cell>
          <cell r="AW36">
            <v>0</v>
          </cell>
          <cell r="AX36">
            <v>0</v>
          </cell>
        </row>
        <row r="37">
          <cell r="B37" t="str">
            <v>AJUSTE</v>
          </cell>
          <cell r="Q37">
            <v>175735.83</v>
          </cell>
          <cell r="AW37">
            <v>0</v>
          </cell>
          <cell r="AX37">
            <v>0</v>
          </cell>
        </row>
        <row r="38">
          <cell r="B38" t="str">
            <v>(SUPERAVIT) / DEFICIT ECONOMICO</v>
          </cell>
          <cell r="D38">
            <v>918273.94000000251</v>
          </cell>
          <cell r="E38">
            <v>1109699.44</v>
          </cell>
          <cell r="F38">
            <v>1193391.1000000001</v>
          </cell>
          <cell r="G38">
            <v>1062336.8500000001</v>
          </cell>
          <cell r="H38">
            <v>585699.33000000159</v>
          </cell>
          <cell r="I38">
            <v>852175.06000000134</v>
          </cell>
          <cell r="J38">
            <v>873881.51000000117</v>
          </cell>
          <cell r="K38">
            <v>913234.91000000108</v>
          </cell>
          <cell r="L38">
            <v>1166850.5900000001</v>
          </cell>
          <cell r="M38">
            <v>911502.89000000129</v>
          </cell>
          <cell r="N38">
            <v>804227.84000000148</v>
          </cell>
          <cell r="O38">
            <v>1029396.5</v>
          </cell>
          <cell r="P38">
            <v>926449.1800000018</v>
          </cell>
          <cell r="Q38">
            <v>1392848.04</v>
          </cell>
          <cell r="R38">
            <v>1300635.43</v>
          </cell>
          <cell r="S38">
            <v>870742.99000000197</v>
          </cell>
          <cell r="T38">
            <v>801663.11000000197</v>
          </cell>
          <cell r="U38">
            <v>669832.18000000191</v>
          </cell>
          <cell r="V38">
            <v>859996.30000000168</v>
          </cell>
          <cell r="W38">
            <v>1576491.94</v>
          </cell>
          <cell r="X38">
            <v>1323378.33</v>
          </cell>
          <cell r="Y38">
            <v>1357264.77</v>
          </cell>
          <cell r="Z38">
            <v>576087.98</v>
          </cell>
          <cell r="AA38">
            <v>576461.23</v>
          </cell>
          <cell r="AB38">
            <v>667388.75</v>
          </cell>
          <cell r="AC38">
            <v>356675.67</v>
          </cell>
          <cell r="AD38">
            <v>167438.46</v>
          </cell>
          <cell r="AE38">
            <v>-608130.74</v>
          </cell>
          <cell r="AF38">
            <v>-295967.57</v>
          </cell>
          <cell r="AG38">
            <v>-200497.4</v>
          </cell>
          <cell r="AH38">
            <v>-915382.87</v>
          </cell>
          <cell r="AI38">
            <v>276437.15999999997</v>
          </cell>
          <cell r="AJ38">
            <v>110669.22</v>
          </cell>
          <cell r="AK38">
            <v>-632142.19999999949</v>
          </cell>
          <cell r="AL38">
            <v>-583480.16999999946</v>
          </cell>
          <cell r="AM38">
            <v>-317312.71999999939</v>
          </cell>
          <cell r="AN38">
            <v>-888031.35</v>
          </cell>
          <cell r="AO38">
            <v>-888031.35</v>
          </cell>
          <cell r="AP38">
            <v>-888031.35</v>
          </cell>
          <cell r="AQ38">
            <v>-888031.35</v>
          </cell>
          <cell r="AR38">
            <v>-888031.35</v>
          </cell>
          <cell r="AS38">
            <v>-888031.35</v>
          </cell>
          <cell r="AT38">
            <v>-888031.35</v>
          </cell>
          <cell r="AU38">
            <v>-888031.35</v>
          </cell>
          <cell r="AW38">
            <v>-888031.35</v>
          </cell>
          <cell r="AX38">
            <v>667388.75</v>
          </cell>
        </row>
        <row r="39">
          <cell r="B39" t="str">
            <v>DESFASAJE FINANCIERO</v>
          </cell>
          <cell r="F39">
            <v>177604.97</v>
          </cell>
          <cell r="G39">
            <v>158796.76</v>
          </cell>
          <cell r="H39">
            <v>280710.92</v>
          </cell>
          <cell r="I39">
            <v>309610.33</v>
          </cell>
          <cell r="J39">
            <v>203648.65</v>
          </cell>
          <cell r="K39">
            <v>386158.09</v>
          </cell>
          <cell r="L39">
            <v>412192.26</v>
          </cell>
          <cell r="M39">
            <v>893979.92</v>
          </cell>
          <cell r="N39">
            <v>163122.91</v>
          </cell>
          <cell r="O39">
            <v>123610.28</v>
          </cell>
          <cell r="P39">
            <v>136243.54</v>
          </cell>
          <cell r="Q39">
            <v>138769.73000000001</v>
          </cell>
          <cell r="R39">
            <v>442190.99</v>
          </cell>
          <cell r="S39">
            <v>193521.27</v>
          </cell>
          <cell r="T39">
            <v>207439.59</v>
          </cell>
          <cell r="U39">
            <v>79446.149999999994</v>
          </cell>
          <cell r="V39">
            <v>224172.99</v>
          </cell>
          <cell r="W39">
            <v>234288.44</v>
          </cell>
          <cell r="X39">
            <v>1016683.25</v>
          </cell>
          <cell r="Y39">
            <v>1027153.33</v>
          </cell>
          <cell r="Z39">
            <v>778926.87</v>
          </cell>
          <cell r="AA39">
            <v>606908.79</v>
          </cell>
          <cell r="AB39">
            <v>299601.52</v>
          </cell>
          <cell r="AC39">
            <v>355571.52</v>
          </cell>
          <cell r="AD39">
            <v>546769.42000000004</v>
          </cell>
          <cell r="AE39">
            <v>836492.63</v>
          </cell>
          <cell r="AF39">
            <v>763079.61</v>
          </cell>
          <cell r="AG39">
            <v>315520.52</v>
          </cell>
          <cell r="AH39">
            <v>623228.82999999996</v>
          </cell>
          <cell r="AI39">
            <v>552196.11</v>
          </cell>
          <cell r="AJ39">
            <v>1045453.31</v>
          </cell>
          <cell r="AK39">
            <v>1237945.3899999999</v>
          </cell>
          <cell r="AL39">
            <v>984466.95</v>
          </cell>
          <cell r="AM39">
            <v>1046178.44</v>
          </cell>
          <cell r="AN39">
            <v>589648.59</v>
          </cell>
          <cell r="AW39">
            <v>589648.59</v>
          </cell>
          <cell r="AX39">
            <v>299601.52</v>
          </cell>
        </row>
        <row r="40">
          <cell r="B40" t="str">
            <v>(SUPERAVIT) / DEFICIT TOTAL</v>
          </cell>
          <cell r="D40">
            <v>918273.94000000251</v>
          </cell>
          <cell r="E40">
            <v>1109699.44</v>
          </cell>
          <cell r="F40">
            <v>1370996.07</v>
          </cell>
          <cell r="G40">
            <v>1221133.6100000001</v>
          </cell>
          <cell r="H40">
            <v>866410.25000000163</v>
          </cell>
          <cell r="I40">
            <v>1161785.3899999999</v>
          </cell>
          <cell r="J40">
            <v>1077530.1599999999</v>
          </cell>
          <cell r="K40">
            <v>1299393</v>
          </cell>
          <cell r="L40">
            <v>1579042.85</v>
          </cell>
          <cell r="M40">
            <v>1805482.81</v>
          </cell>
          <cell r="N40">
            <v>967350.75000000151</v>
          </cell>
          <cell r="O40">
            <v>1153006.78</v>
          </cell>
          <cell r="P40">
            <v>1062692.72</v>
          </cell>
          <cell r="Q40">
            <v>1531617.77</v>
          </cell>
          <cell r="R40">
            <v>1742826.42</v>
          </cell>
          <cell r="S40">
            <v>1064264.26</v>
          </cell>
          <cell r="T40">
            <v>1009102.7</v>
          </cell>
          <cell r="U40">
            <v>749278.33000000194</v>
          </cell>
          <cell r="V40">
            <v>1084169.29</v>
          </cell>
          <cell r="W40">
            <v>1810780.38</v>
          </cell>
          <cell r="X40">
            <v>2340061.58</v>
          </cell>
          <cell r="Y40">
            <v>2384418.1</v>
          </cell>
          <cell r="Z40">
            <v>1355014.85</v>
          </cell>
          <cell r="AA40">
            <v>1183370.02</v>
          </cell>
          <cell r="AB40">
            <v>966990.27</v>
          </cell>
          <cell r="AC40">
            <v>712247.19</v>
          </cell>
          <cell r="AD40">
            <v>714207.88</v>
          </cell>
          <cell r="AE40">
            <v>228361.89</v>
          </cell>
          <cell r="AF40">
            <v>467112.04</v>
          </cell>
          <cell r="AG40">
            <v>115023.12</v>
          </cell>
          <cell r="AH40">
            <v>-292154.03999999998</v>
          </cell>
          <cell r="AI40">
            <v>828633.27</v>
          </cell>
          <cell r="AJ40">
            <v>1156122.53</v>
          </cell>
          <cell r="AK40">
            <v>605803.18999999994</v>
          </cell>
          <cell r="AL40">
            <v>400986.78000000049</v>
          </cell>
          <cell r="AM40">
            <v>728865.72000000055</v>
          </cell>
          <cell r="AN40">
            <v>-298382.76</v>
          </cell>
          <cell r="AO40">
            <v>-888031.35</v>
          </cell>
          <cell r="AP40">
            <v>-888031.35</v>
          </cell>
          <cell r="AQ40">
            <v>-888031.35</v>
          </cell>
          <cell r="AR40">
            <v>-888031.35</v>
          </cell>
          <cell r="AS40">
            <v>-888031.35</v>
          </cell>
          <cell r="AT40">
            <v>-888031.35</v>
          </cell>
          <cell r="AU40">
            <v>-888031.35</v>
          </cell>
          <cell r="AW40">
            <v>-298382.76</v>
          </cell>
          <cell r="AX40">
            <v>966990.27</v>
          </cell>
        </row>
        <row r="42">
          <cell r="B42" t="str">
            <v>IVA DB FISCAL</v>
          </cell>
          <cell r="F42">
            <v>53103.983099999998</v>
          </cell>
          <cell r="G42">
            <v>61390.217700000008</v>
          </cell>
          <cell r="H42">
            <v>133373.3646</v>
          </cell>
          <cell r="I42">
            <v>64388.90219999999</v>
          </cell>
          <cell r="J42">
            <v>38716.502999999997</v>
          </cell>
          <cell r="K42">
            <v>87036.629400000005</v>
          </cell>
          <cell r="L42">
            <v>65751.970199999996</v>
          </cell>
          <cell r="M42">
            <v>71787.166500000007</v>
          </cell>
          <cell r="N42">
            <v>21970.876199999999</v>
          </cell>
          <cell r="O42">
            <v>53032.753199999992</v>
          </cell>
          <cell r="P42">
            <v>62066.965799999991</v>
          </cell>
          <cell r="Q42">
            <v>62008.816800000001</v>
          </cell>
          <cell r="R42">
            <v>65493.006600000001</v>
          </cell>
          <cell r="S42">
            <v>158018.595</v>
          </cell>
          <cell r="T42">
            <v>59883.940199999997</v>
          </cell>
          <cell r="U42">
            <v>66569.695500000002</v>
          </cell>
          <cell r="V42">
            <v>165606.57959999997</v>
          </cell>
          <cell r="W42">
            <v>88406.522400000002</v>
          </cell>
          <cell r="X42">
            <v>96934.11</v>
          </cell>
          <cell r="Y42">
            <v>80322.391799999998</v>
          </cell>
          <cell r="Z42">
            <v>192138.11819999997</v>
          </cell>
          <cell r="AA42">
            <v>69082.851600000009</v>
          </cell>
          <cell r="AB42">
            <v>74564.519400000005</v>
          </cell>
          <cell r="AC42">
            <v>72602.464200000002</v>
          </cell>
          <cell r="AD42">
            <v>103999.13579999999</v>
          </cell>
          <cell r="AE42">
            <v>203670.94019999998</v>
          </cell>
          <cell r="AF42">
            <v>78896.886599999983</v>
          </cell>
          <cell r="AG42">
            <v>83856.15419999999</v>
          </cell>
          <cell r="AH42">
            <v>211693.48199999999</v>
          </cell>
          <cell r="AI42">
            <v>86856.905099999989</v>
          </cell>
          <cell r="AJ42">
            <v>114305.22809999999</v>
          </cell>
          <cell r="AK42">
            <v>183737.09759999998</v>
          </cell>
          <cell r="AL42">
            <v>86321.113200000007</v>
          </cell>
          <cell r="AM42">
            <v>79782.040799999988</v>
          </cell>
          <cell r="AN42">
            <v>224488.17930000002</v>
          </cell>
          <cell r="AO42">
            <v>0</v>
          </cell>
          <cell r="AP42">
            <v>0</v>
          </cell>
          <cell r="AQ42">
            <v>0</v>
          </cell>
          <cell r="AR42">
            <v>0</v>
          </cell>
          <cell r="AS42">
            <v>0</v>
          </cell>
          <cell r="AT42">
            <v>0</v>
          </cell>
          <cell r="AU42">
            <v>0</v>
          </cell>
          <cell r="AW42">
            <v>1530209.6270999997</v>
          </cell>
          <cell r="AX42">
            <v>74564.519400000005</v>
          </cell>
        </row>
        <row r="43">
          <cell r="B43" t="str">
            <v>IVA CR FISCAL</v>
          </cell>
          <cell r="F43">
            <v>60973.869599999998</v>
          </cell>
          <cell r="G43">
            <v>23253.932099999969</v>
          </cell>
          <cell r="H43">
            <v>16310.510999999902</v>
          </cell>
          <cell r="I43">
            <v>109544.90399999994</v>
          </cell>
          <cell r="J43">
            <v>33644.864399999977</v>
          </cell>
          <cell r="K43">
            <v>84374.635799999989</v>
          </cell>
          <cell r="L43">
            <v>108116.90190000001</v>
          </cell>
          <cell r="M43">
            <v>6266.0828999999994</v>
          </cell>
          <cell r="N43">
            <v>-10251.177299999981</v>
          </cell>
          <cell r="O43">
            <v>90194.716500000024</v>
          </cell>
          <cell r="P43">
            <v>29194.819499999983</v>
          </cell>
          <cell r="Q43">
            <v>102190.49819999999</v>
          </cell>
          <cell r="R43">
            <v>30405.801299999992</v>
          </cell>
          <cell r="S43">
            <v>51433.244100000054</v>
          </cell>
          <cell r="T43">
            <v>26459.168399999999</v>
          </cell>
          <cell r="U43">
            <v>25196.986499999999</v>
          </cell>
          <cell r="V43">
            <v>188742.49379999994</v>
          </cell>
          <cell r="W43">
            <v>223500.50309999986</v>
          </cell>
          <cell r="X43">
            <v>23355.452399999995</v>
          </cell>
          <cell r="Y43">
            <v>73136.458499999964</v>
          </cell>
          <cell r="Z43">
            <v>6277.4081999999844</v>
          </cell>
          <cell r="AA43">
            <v>51620.761499999993</v>
          </cell>
          <cell r="AB43">
            <v>62128.355100000001</v>
          </cell>
          <cell r="AC43">
            <v>1791.0396000000019</v>
          </cell>
          <cell r="AD43">
            <v>47455.770599999996</v>
          </cell>
          <cell r="AE43">
            <v>20919.6204</v>
          </cell>
          <cell r="AF43">
            <v>122413.79429999997</v>
          </cell>
          <cell r="AG43">
            <v>87195.891300000003</v>
          </cell>
          <cell r="AH43">
            <v>40766.882100000003</v>
          </cell>
          <cell r="AI43">
            <v>317788.79790000001</v>
          </cell>
          <cell r="AJ43">
            <v>60122.674500000001</v>
          </cell>
          <cell r="AK43">
            <v>9630.190499999997</v>
          </cell>
          <cell r="AL43">
            <v>81779.170200000008</v>
          </cell>
          <cell r="AM43">
            <v>117300.351</v>
          </cell>
          <cell r="AN43">
            <v>81276.035399999979</v>
          </cell>
          <cell r="AO43">
            <v>0</v>
          </cell>
          <cell r="AP43">
            <v>0</v>
          </cell>
          <cell r="AQ43">
            <v>0</v>
          </cell>
          <cell r="AR43">
            <v>0</v>
          </cell>
          <cell r="AS43">
            <v>0</v>
          </cell>
          <cell r="AT43">
            <v>0</v>
          </cell>
          <cell r="AU43">
            <v>0</v>
          </cell>
          <cell r="AW43">
            <v>988440.21779999998</v>
          </cell>
          <cell r="AX43">
            <v>62128.355100000001</v>
          </cell>
        </row>
        <row r="56">
          <cell r="B56" t="str">
            <v>1-INSTITUCIONAL / IMAGEN</v>
          </cell>
        </row>
        <row r="57">
          <cell r="AW57" t="str">
            <v>TOTAL</v>
          </cell>
          <cell r="AX57" t="str">
            <v>AÑO ANT</v>
          </cell>
          <cell r="AY57" t="str">
            <v>PROM.</v>
          </cell>
        </row>
        <row r="58">
          <cell r="B58" t="str">
            <v>CONCEPTO</v>
          </cell>
          <cell r="D58" t="str">
            <v>SALDO</v>
          </cell>
          <cell r="E58">
            <v>37773</v>
          </cell>
          <cell r="F58">
            <v>37803</v>
          </cell>
          <cell r="G58">
            <v>37834</v>
          </cell>
          <cell r="H58">
            <v>37865</v>
          </cell>
          <cell r="I58">
            <v>37895</v>
          </cell>
          <cell r="J58">
            <v>37926</v>
          </cell>
          <cell r="K58">
            <v>37956</v>
          </cell>
          <cell r="L58">
            <v>37987</v>
          </cell>
          <cell r="M58">
            <v>38018</v>
          </cell>
          <cell r="N58">
            <v>38047</v>
          </cell>
          <cell r="O58">
            <v>38078</v>
          </cell>
          <cell r="P58">
            <v>38108</v>
          </cell>
          <cell r="Q58">
            <v>38139</v>
          </cell>
          <cell r="R58">
            <v>38169</v>
          </cell>
          <cell r="S58">
            <v>38200</v>
          </cell>
          <cell r="T58">
            <v>38231</v>
          </cell>
          <cell r="U58">
            <v>38261</v>
          </cell>
          <cell r="V58">
            <v>38292</v>
          </cell>
          <cell r="W58">
            <v>38322</v>
          </cell>
          <cell r="X58">
            <v>38353</v>
          </cell>
          <cell r="Y58">
            <v>38384</v>
          </cell>
          <cell r="Z58">
            <v>38412</v>
          </cell>
          <cell r="AA58">
            <v>38443</v>
          </cell>
          <cell r="AB58">
            <v>38473</v>
          </cell>
          <cell r="AC58">
            <v>38504</v>
          </cell>
          <cell r="AD58">
            <v>38534</v>
          </cell>
          <cell r="AE58">
            <v>38565</v>
          </cell>
          <cell r="AF58">
            <v>38596</v>
          </cell>
          <cell r="AG58">
            <v>38626</v>
          </cell>
          <cell r="AH58">
            <v>38657</v>
          </cell>
          <cell r="AI58">
            <v>38687</v>
          </cell>
          <cell r="AJ58">
            <v>38718</v>
          </cell>
          <cell r="AK58">
            <v>38749</v>
          </cell>
          <cell r="AL58">
            <v>38777</v>
          </cell>
          <cell r="AM58">
            <v>38808</v>
          </cell>
          <cell r="AN58">
            <v>38838</v>
          </cell>
          <cell r="AO58">
            <v>38869</v>
          </cell>
          <cell r="AP58">
            <v>38899</v>
          </cell>
          <cell r="AQ58">
            <v>38930</v>
          </cell>
          <cell r="AR58">
            <v>38961</v>
          </cell>
          <cell r="AS58">
            <v>38991</v>
          </cell>
          <cell r="AT58">
            <v>39022</v>
          </cell>
          <cell r="AU58">
            <v>39052</v>
          </cell>
          <cell r="AW58" t="str">
            <v>12 M</v>
          </cell>
          <cell r="AX58">
            <v>38473</v>
          </cell>
          <cell r="AY58" t="str">
            <v>MENSUAL</v>
          </cell>
        </row>
        <row r="60">
          <cell r="B60" t="str">
            <v>IMAGEN DE MARCA</v>
          </cell>
          <cell r="F60">
            <v>209797.4</v>
          </cell>
          <cell r="G60">
            <v>1065.5999999999999</v>
          </cell>
          <cell r="H60">
            <v>0</v>
          </cell>
          <cell r="I60">
            <v>161643.76999999999</v>
          </cell>
          <cell r="J60">
            <v>10036</v>
          </cell>
          <cell r="K60">
            <v>1224</v>
          </cell>
          <cell r="L60">
            <v>4935.2</v>
          </cell>
          <cell r="M60">
            <v>8409.81</v>
          </cell>
          <cell r="N60">
            <v>800</v>
          </cell>
          <cell r="O60">
            <v>5350</v>
          </cell>
          <cell r="P60">
            <v>202</v>
          </cell>
          <cell r="Q60">
            <v>2670.1</v>
          </cell>
          <cell r="R60">
            <v>30571.8</v>
          </cell>
          <cell r="S60">
            <v>51557.18</v>
          </cell>
          <cell r="T60">
            <v>5349.22</v>
          </cell>
          <cell r="U60">
            <v>4946.34</v>
          </cell>
          <cell r="V60">
            <v>409000</v>
          </cell>
          <cell r="W60">
            <v>600</v>
          </cell>
          <cell r="X60">
            <v>0</v>
          </cell>
          <cell r="Y60">
            <v>0.01</v>
          </cell>
          <cell r="Z60">
            <v>-300</v>
          </cell>
          <cell r="AA60">
            <v>5156.84</v>
          </cell>
          <cell r="AB60">
            <v>7316.74</v>
          </cell>
          <cell r="AC60">
            <v>-378578.68</v>
          </cell>
          <cell r="AD60">
            <v>46604.45</v>
          </cell>
          <cell r="AE60">
            <v>28700.68</v>
          </cell>
          <cell r="AF60">
            <v>-14152.36</v>
          </cell>
          <cell r="AG60">
            <v>29740</v>
          </cell>
          <cell r="AH60">
            <v>20244.560000000001</v>
          </cell>
          <cell r="AI60">
            <v>118326.94</v>
          </cell>
          <cell r="AJ60">
            <v>12119</v>
          </cell>
          <cell r="AK60">
            <v>7420.5</v>
          </cell>
          <cell r="AL60">
            <v>3122</v>
          </cell>
          <cell r="AM60">
            <v>3500</v>
          </cell>
          <cell r="AN60">
            <v>3282.93</v>
          </cell>
          <cell r="AW60">
            <v>-119669.98</v>
          </cell>
          <cell r="AX60">
            <v>7316.74</v>
          </cell>
          <cell r="AY60">
            <v>-9972.4983333333312</v>
          </cell>
        </row>
        <row r="61">
          <cell r="B61" t="str">
            <v>INSTITUCIONAL</v>
          </cell>
          <cell r="F61">
            <v>28420.66</v>
          </cell>
          <cell r="G61">
            <v>1360.3</v>
          </cell>
          <cell r="H61">
            <v>3247.58</v>
          </cell>
          <cell r="I61">
            <v>74394.539999999994</v>
          </cell>
          <cell r="J61">
            <v>29930.06</v>
          </cell>
          <cell r="K61">
            <v>53739.31</v>
          </cell>
          <cell r="L61">
            <v>341636.9</v>
          </cell>
          <cell r="M61">
            <v>-72316.509999999995</v>
          </cell>
          <cell r="N61">
            <v>-114163.99</v>
          </cell>
          <cell r="O61">
            <v>353214.95</v>
          </cell>
          <cell r="P61">
            <v>129917.75</v>
          </cell>
          <cell r="Q61">
            <v>273806.8</v>
          </cell>
          <cell r="R61">
            <v>48235.71</v>
          </cell>
          <cell r="S61">
            <v>133475.49</v>
          </cell>
          <cell r="T61">
            <v>65513.69</v>
          </cell>
          <cell r="U61">
            <v>3052.48</v>
          </cell>
          <cell r="V61">
            <v>137594.76</v>
          </cell>
          <cell r="W61">
            <v>394861.48</v>
          </cell>
          <cell r="X61">
            <v>18967.77</v>
          </cell>
          <cell r="Y61">
            <v>27281.99</v>
          </cell>
          <cell r="Z61">
            <v>5318.17</v>
          </cell>
          <cell r="AA61">
            <v>89612.21</v>
          </cell>
          <cell r="AB61">
            <v>220427.95</v>
          </cell>
          <cell r="AC61">
            <v>50561.84</v>
          </cell>
          <cell r="AD61">
            <v>6886.67</v>
          </cell>
          <cell r="AE61">
            <v>4041.67</v>
          </cell>
          <cell r="AF61">
            <v>394806.12</v>
          </cell>
          <cell r="AG61">
            <v>20888.419999999998</v>
          </cell>
          <cell r="AH61">
            <v>7342.67</v>
          </cell>
          <cell r="AI61">
            <v>374919.67</v>
          </cell>
          <cell r="AJ61">
            <v>12291.67</v>
          </cell>
          <cell r="AK61">
            <v>15150.67</v>
          </cell>
          <cell r="AL61">
            <v>14121.67</v>
          </cell>
          <cell r="AM61">
            <v>-6038.33</v>
          </cell>
          <cell r="AN61">
            <v>25420.67</v>
          </cell>
          <cell r="AW61">
            <v>920393.41</v>
          </cell>
          <cell r="AX61">
            <v>220427.95</v>
          </cell>
          <cell r="AY61">
            <v>76699.450833333351</v>
          </cell>
        </row>
        <row r="62">
          <cell r="B62" t="str">
            <v>RELANZAMIENTO</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W62">
            <v>0</v>
          </cell>
          <cell r="AX62">
            <v>0</v>
          </cell>
          <cell r="AY62">
            <v>0</v>
          </cell>
        </row>
        <row r="63">
          <cell r="B63" t="str">
            <v>POSICIONAMIENTO</v>
          </cell>
          <cell r="AD63">
            <v>0</v>
          </cell>
          <cell r="AE63">
            <v>0</v>
          </cell>
          <cell r="AF63">
            <v>0</v>
          </cell>
          <cell r="AG63">
            <v>0</v>
          </cell>
          <cell r="AH63">
            <v>0</v>
          </cell>
          <cell r="AI63">
            <v>0</v>
          </cell>
          <cell r="AJ63">
            <v>0</v>
          </cell>
          <cell r="AK63">
            <v>0</v>
          </cell>
          <cell r="AL63">
            <v>0</v>
          </cell>
          <cell r="AM63">
            <v>0</v>
          </cell>
          <cell r="AN63">
            <v>0</v>
          </cell>
          <cell r="AW63">
            <v>0</v>
          </cell>
          <cell r="AX63">
            <v>0</v>
          </cell>
          <cell r="AY63">
            <v>0</v>
          </cell>
        </row>
        <row r="64">
          <cell r="B64" t="str">
            <v>OTRAS</v>
          </cell>
          <cell r="AD64">
            <v>10000</v>
          </cell>
          <cell r="AE64">
            <v>0</v>
          </cell>
          <cell r="AF64">
            <v>340</v>
          </cell>
          <cell r="AG64">
            <v>12175</v>
          </cell>
          <cell r="AH64">
            <v>11000.05</v>
          </cell>
          <cell r="AI64">
            <v>135343.70000000001</v>
          </cell>
          <cell r="AJ64">
            <v>211.5</v>
          </cell>
          <cell r="AK64">
            <v>-2292.8000000000002</v>
          </cell>
          <cell r="AL64">
            <v>2474.3000000000002</v>
          </cell>
          <cell r="AM64">
            <v>199.5</v>
          </cell>
          <cell r="AN64">
            <v>80</v>
          </cell>
          <cell r="AW64">
            <v>169531.25</v>
          </cell>
          <cell r="AX64">
            <v>0</v>
          </cell>
          <cell r="AY64">
            <v>14127.604166666666</v>
          </cell>
        </row>
        <row r="66">
          <cell r="B66" t="str">
            <v>TOTAL</v>
          </cell>
          <cell r="D66">
            <v>0</v>
          </cell>
          <cell r="E66">
            <v>0</v>
          </cell>
          <cell r="F66">
            <v>238218.06</v>
          </cell>
          <cell r="G66">
            <v>2425.9</v>
          </cell>
          <cell r="H66">
            <v>3247.58</v>
          </cell>
          <cell r="I66">
            <v>236038.31</v>
          </cell>
          <cell r="J66">
            <v>39966.06</v>
          </cell>
          <cell r="K66">
            <v>54963.31</v>
          </cell>
          <cell r="L66">
            <v>346572.1</v>
          </cell>
          <cell r="M66">
            <v>-63906.7</v>
          </cell>
          <cell r="N66">
            <v>-113363.99</v>
          </cell>
          <cell r="O66">
            <v>358564.95</v>
          </cell>
          <cell r="P66">
            <v>130119.75</v>
          </cell>
          <cell r="Q66">
            <v>276476.90000000002</v>
          </cell>
          <cell r="R66">
            <v>78807.509999999995</v>
          </cell>
          <cell r="S66">
            <v>185032.67</v>
          </cell>
          <cell r="T66">
            <v>70862.91</v>
          </cell>
          <cell r="U66">
            <v>7998.82</v>
          </cell>
          <cell r="V66">
            <v>546594.76</v>
          </cell>
          <cell r="W66">
            <v>395461.48</v>
          </cell>
          <cell r="X66">
            <v>18967.77</v>
          </cell>
          <cell r="Y66">
            <v>27282</v>
          </cell>
          <cell r="Z66">
            <v>5018.17</v>
          </cell>
          <cell r="AA66">
            <v>94769.05</v>
          </cell>
          <cell r="AB66">
            <v>227744.69</v>
          </cell>
          <cell r="AC66">
            <v>-328016.84000000003</v>
          </cell>
          <cell r="AD66">
            <v>63491.12</v>
          </cell>
          <cell r="AE66">
            <v>32742.35</v>
          </cell>
          <cell r="AF66">
            <v>380993.76</v>
          </cell>
          <cell r="AG66">
            <v>62803.42</v>
          </cell>
          <cell r="AH66">
            <v>38587.279999999999</v>
          </cell>
          <cell r="AI66">
            <v>628590.31000000006</v>
          </cell>
          <cell r="AJ66">
            <v>24622.17</v>
          </cell>
          <cell r="AK66">
            <v>20278.37</v>
          </cell>
          <cell r="AL66">
            <v>19717.97</v>
          </cell>
          <cell r="AM66">
            <v>-2338.83</v>
          </cell>
          <cell r="AN66">
            <v>28783.599999999999</v>
          </cell>
          <cell r="AO66">
            <v>0</v>
          </cell>
          <cell r="AP66">
            <v>0</v>
          </cell>
          <cell r="AQ66">
            <v>0</v>
          </cell>
          <cell r="AR66">
            <v>0</v>
          </cell>
          <cell r="AS66">
            <v>0</v>
          </cell>
          <cell r="AT66">
            <v>0</v>
          </cell>
          <cell r="AU66">
            <v>0</v>
          </cell>
          <cell r="AW66">
            <v>970254.68</v>
          </cell>
          <cell r="AX66">
            <v>227744.69</v>
          </cell>
          <cell r="AY66">
            <v>80854.556666666685</v>
          </cell>
        </row>
        <row r="70">
          <cell r="B70" t="str">
            <v>2-FECHAS ESPECIALES</v>
          </cell>
        </row>
        <row r="71">
          <cell r="C71">
            <v>0</v>
          </cell>
          <cell r="AW71" t="str">
            <v>TOTAL</v>
          </cell>
          <cell r="AX71" t="str">
            <v>AÑO ANT</v>
          </cell>
          <cell r="AY71" t="str">
            <v>PROM.</v>
          </cell>
        </row>
        <row r="72">
          <cell r="B72" t="str">
            <v>CONCEPTO</v>
          </cell>
          <cell r="C72">
            <v>0</v>
          </cell>
          <cell r="D72" t="str">
            <v>SALDO</v>
          </cell>
          <cell r="E72">
            <v>37773</v>
          </cell>
          <cell r="F72">
            <v>37803</v>
          </cell>
          <cell r="G72">
            <v>37834</v>
          </cell>
          <cell r="H72">
            <v>37865</v>
          </cell>
          <cell r="I72">
            <v>37895</v>
          </cell>
          <cell r="J72">
            <v>37926</v>
          </cell>
          <cell r="K72">
            <v>37956</v>
          </cell>
          <cell r="L72">
            <v>37987</v>
          </cell>
          <cell r="M72">
            <v>38018</v>
          </cell>
          <cell r="N72">
            <v>38047</v>
          </cell>
          <cell r="O72">
            <v>38078</v>
          </cell>
          <cell r="P72">
            <v>38108</v>
          </cell>
          <cell r="Q72">
            <v>38139</v>
          </cell>
          <cell r="R72">
            <v>38169</v>
          </cell>
          <cell r="S72">
            <v>38200</v>
          </cell>
          <cell r="T72">
            <v>38231</v>
          </cell>
          <cell r="U72">
            <v>38261</v>
          </cell>
          <cell r="V72">
            <v>38292</v>
          </cell>
          <cell r="W72">
            <v>38322</v>
          </cell>
          <cell r="X72">
            <v>38353</v>
          </cell>
          <cell r="Y72">
            <v>38384</v>
          </cell>
          <cell r="Z72">
            <v>38412</v>
          </cell>
          <cell r="AA72">
            <v>38443</v>
          </cell>
          <cell r="AB72">
            <v>38473</v>
          </cell>
          <cell r="AC72">
            <v>38504</v>
          </cell>
          <cell r="AD72">
            <v>38534</v>
          </cell>
          <cell r="AE72">
            <v>38565</v>
          </cell>
          <cell r="AF72">
            <v>38596</v>
          </cell>
          <cell r="AG72">
            <v>38626</v>
          </cell>
          <cell r="AH72">
            <v>38657</v>
          </cell>
          <cell r="AI72">
            <v>38687</v>
          </cell>
          <cell r="AJ72">
            <v>38718</v>
          </cell>
          <cell r="AK72">
            <v>38749</v>
          </cell>
          <cell r="AL72">
            <v>38777</v>
          </cell>
          <cell r="AM72">
            <v>38808</v>
          </cell>
          <cell r="AN72">
            <v>38838</v>
          </cell>
          <cell r="AO72">
            <v>38869</v>
          </cell>
          <cell r="AP72">
            <v>38899</v>
          </cell>
          <cell r="AQ72">
            <v>38930</v>
          </cell>
          <cell r="AR72">
            <v>38961</v>
          </cell>
          <cell r="AS72">
            <v>38991</v>
          </cell>
          <cell r="AT72">
            <v>39022</v>
          </cell>
          <cell r="AU72">
            <v>39052</v>
          </cell>
          <cell r="AW72" t="str">
            <v>12 M</v>
          </cell>
          <cell r="AX72">
            <v>38473</v>
          </cell>
          <cell r="AY72" t="str">
            <v>MENSUAL</v>
          </cell>
        </row>
        <row r="74">
          <cell r="B74" t="str">
            <v>ANIVERSARIO</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1008</v>
          </cell>
          <cell r="AC74">
            <v>0</v>
          </cell>
          <cell r="AD74">
            <v>0</v>
          </cell>
          <cell r="AE74">
            <v>0</v>
          </cell>
          <cell r="AF74">
            <v>64206.1</v>
          </cell>
          <cell r="AG74">
            <v>-2770</v>
          </cell>
          <cell r="AH74">
            <v>23103.88</v>
          </cell>
          <cell r="AI74">
            <v>88559.58</v>
          </cell>
          <cell r="AJ74">
            <v>67543</v>
          </cell>
          <cell r="AK74">
            <v>0</v>
          </cell>
          <cell r="AL74">
            <v>0</v>
          </cell>
          <cell r="AM74">
            <v>2274.5100000000002</v>
          </cell>
          <cell r="AN74">
            <v>0</v>
          </cell>
          <cell r="AW74">
            <v>242917.07</v>
          </cell>
          <cell r="AX74">
            <v>1008</v>
          </cell>
          <cell r="AY74">
            <v>20243.089166666668</v>
          </cell>
        </row>
        <row r="75">
          <cell r="B75" t="str">
            <v>VACACIONES INVIERNO</v>
          </cell>
          <cell r="F75">
            <v>4696.8</v>
          </cell>
          <cell r="G75">
            <v>45751.75</v>
          </cell>
          <cell r="H75">
            <v>0</v>
          </cell>
          <cell r="I75">
            <v>20000</v>
          </cell>
          <cell r="J75">
            <v>0</v>
          </cell>
          <cell r="K75">
            <v>0</v>
          </cell>
          <cell r="L75">
            <v>0</v>
          </cell>
          <cell r="M75">
            <v>0</v>
          </cell>
          <cell r="N75">
            <v>0</v>
          </cell>
          <cell r="O75">
            <v>1.75</v>
          </cell>
          <cell r="P75">
            <v>0</v>
          </cell>
          <cell r="Q75">
            <v>0</v>
          </cell>
          <cell r="R75">
            <v>0</v>
          </cell>
          <cell r="S75">
            <v>0</v>
          </cell>
          <cell r="T75">
            <v>2000</v>
          </cell>
          <cell r="U75">
            <v>0</v>
          </cell>
          <cell r="V75">
            <v>1528.56</v>
          </cell>
          <cell r="W75">
            <v>0</v>
          </cell>
          <cell r="X75">
            <v>0</v>
          </cell>
          <cell r="Y75">
            <v>0</v>
          </cell>
          <cell r="Z75">
            <v>0</v>
          </cell>
          <cell r="AA75">
            <v>0</v>
          </cell>
          <cell r="AB75">
            <v>0</v>
          </cell>
          <cell r="AC75">
            <v>0</v>
          </cell>
          <cell r="AD75">
            <v>18848.759999999998</v>
          </cell>
          <cell r="AE75">
            <v>3133</v>
          </cell>
          <cell r="AF75">
            <v>-464.28</v>
          </cell>
          <cell r="AG75">
            <v>0</v>
          </cell>
          <cell r="AH75">
            <v>0</v>
          </cell>
          <cell r="AI75">
            <v>0</v>
          </cell>
          <cell r="AJ75">
            <v>2906</v>
          </cell>
          <cell r="AK75">
            <v>1540</v>
          </cell>
          <cell r="AL75">
            <v>1349</v>
          </cell>
          <cell r="AM75">
            <v>0.6</v>
          </cell>
          <cell r="AN75">
            <v>0</v>
          </cell>
          <cell r="AW75">
            <v>27313.08</v>
          </cell>
          <cell r="AX75">
            <v>0</v>
          </cell>
          <cell r="AY75">
            <v>2276.09</v>
          </cell>
        </row>
        <row r="76">
          <cell r="B76" t="str">
            <v>DIA DEL AMIGO</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W76">
            <v>0</v>
          </cell>
          <cell r="AX76">
            <v>0</v>
          </cell>
          <cell r="AY76">
            <v>0</v>
          </cell>
        </row>
        <row r="77">
          <cell r="B77" t="str">
            <v>DIA DEL NIÑO</v>
          </cell>
          <cell r="F77">
            <v>0</v>
          </cell>
          <cell r="G77">
            <v>983.25</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W77">
            <v>0</v>
          </cell>
          <cell r="AX77">
            <v>0</v>
          </cell>
          <cell r="AY77">
            <v>0</v>
          </cell>
        </row>
        <row r="78">
          <cell r="B78" t="str">
            <v>LIQUIDACION INVIERNO</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W78">
            <v>0</v>
          </cell>
          <cell r="AX78">
            <v>0</v>
          </cell>
          <cell r="AY78">
            <v>0</v>
          </cell>
        </row>
        <row r="79">
          <cell r="B79" t="str">
            <v>LANZAMIENTO PRIMAV-VERANO</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18333.3</v>
          </cell>
          <cell r="V79">
            <v>-185.78</v>
          </cell>
          <cell r="W79">
            <v>0</v>
          </cell>
          <cell r="X79">
            <v>0</v>
          </cell>
          <cell r="Y79">
            <v>-328.53</v>
          </cell>
          <cell r="Z79">
            <v>0</v>
          </cell>
          <cell r="AA79">
            <v>0</v>
          </cell>
          <cell r="AB79">
            <v>0</v>
          </cell>
          <cell r="AC79">
            <v>-2127.4699999999998</v>
          </cell>
          <cell r="AD79">
            <v>0</v>
          </cell>
          <cell r="AE79">
            <v>0</v>
          </cell>
          <cell r="AF79">
            <v>0</v>
          </cell>
          <cell r="AG79">
            <v>4036.25</v>
          </cell>
          <cell r="AH79">
            <v>0</v>
          </cell>
          <cell r="AI79">
            <v>1644.3</v>
          </cell>
          <cell r="AJ79">
            <v>0</v>
          </cell>
          <cell r="AK79">
            <v>0</v>
          </cell>
          <cell r="AL79">
            <v>0</v>
          </cell>
          <cell r="AM79">
            <v>0</v>
          </cell>
          <cell r="AN79">
            <v>0</v>
          </cell>
          <cell r="AW79">
            <v>3553.08</v>
          </cell>
          <cell r="AX79">
            <v>0</v>
          </cell>
          <cell r="AY79">
            <v>296.08999999999997</v>
          </cell>
        </row>
        <row r="80">
          <cell r="B80" t="str">
            <v>DIA DE LA MADRE</v>
          </cell>
          <cell r="F80">
            <v>0</v>
          </cell>
          <cell r="G80">
            <v>0</v>
          </cell>
          <cell r="H80">
            <v>0</v>
          </cell>
          <cell r="I80">
            <v>78937.429999999993</v>
          </cell>
          <cell r="J80">
            <v>26564.51</v>
          </cell>
          <cell r="K80">
            <v>43315.4</v>
          </cell>
          <cell r="L80">
            <v>799.4</v>
          </cell>
          <cell r="M80">
            <v>0</v>
          </cell>
          <cell r="N80">
            <v>-750</v>
          </cell>
          <cell r="O80">
            <v>0</v>
          </cell>
          <cell r="P80">
            <v>0</v>
          </cell>
          <cell r="Q80">
            <v>-1242.42</v>
          </cell>
          <cell r="R80">
            <v>0</v>
          </cell>
          <cell r="S80">
            <v>8436</v>
          </cell>
          <cell r="T80">
            <v>0</v>
          </cell>
          <cell r="U80">
            <v>22.17</v>
          </cell>
          <cell r="V80">
            <v>21203.5</v>
          </cell>
          <cell r="W80">
            <v>17400.5</v>
          </cell>
          <cell r="X80">
            <v>0</v>
          </cell>
          <cell r="Y80">
            <v>49215</v>
          </cell>
          <cell r="Z80">
            <v>-39856</v>
          </cell>
          <cell r="AA80">
            <v>0</v>
          </cell>
          <cell r="AB80">
            <v>0</v>
          </cell>
          <cell r="AC80">
            <v>0</v>
          </cell>
          <cell r="AD80">
            <v>0</v>
          </cell>
          <cell r="AE80">
            <v>-186</v>
          </cell>
          <cell r="AF80">
            <v>4342</v>
          </cell>
          <cell r="AG80">
            <v>73630</v>
          </cell>
          <cell r="AH80">
            <v>433.95</v>
          </cell>
          <cell r="AI80">
            <v>74724.160000000003</v>
          </cell>
          <cell r="AJ80">
            <v>6042</v>
          </cell>
          <cell r="AK80">
            <v>0</v>
          </cell>
          <cell r="AL80">
            <v>4565.24</v>
          </cell>
          <cell r="AM80">
            <v>0</v>
          </cell>
          <cell r="AN80">
            <v>90</v>
          </cell>
          <cell r="AW80">
            <v>163641.35</v>
          </cell>
          <cell r="AX80">
            <v>0</v>
          </cell>
          <cell r="AY80">
            <v>13636.779166666665</v>
          </cell>
        </row>
        <row r="81">
          <cell r="B81" t="str">
            <v>HALLOWEEN</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W81">
            <v>0</v>
          </cell>
          <cell r="AX81">
            <v>0</v>
          </cell>
          <cell r="AY81">
            <v>0</v>
          </cell>
        </row>
        <row r="82">
          <cell r="B82" t="str">
            <v>NAVIDAD</v>
          </cell>
          <cell r="F82">
            <v>0</v>
          </cell>
          <cell r="G82">
            <v>0</v>
          </cell>
          <cell r="H82">
            <v>0</v>
          </cell>
          <cell r="I82">
            <v>190</v>
          </cell>
          <cell r="J82">
            <v>32984.519999999997</v>
          </cell>
          <cell r="K82">
            <v>255624.53</v>
          </cell>
          <cell r="L82">
            <v>119572.83</v>
          </cell>
          <cell r="M82">
            <v>73639.37</v>
          </cell>
          <cell r="N82">
            <v>26149.759999999998</v>
          </cell>
          <cell r="O82">
            <v>12451.99</v>
          </cell>
          <cell r="P82">
            <v>-48.83</v>
          </cell>
          <cell r="Q82">
            <v>-32018.17</v>
          </cell>
          <cell r="R82">
            <v>0</v>
          </cell>
          <cell r="S82">
            <v>0</v>
          </cell>
          <cell r="T82">
            <v>1673.26</v>
          </cell>
          <cell r="U82">
            <v>1208.4000000000001</v>
          </cell>
          <cell r="V82">
            <v>270503.76</v>
          </cell>
          <cell r="W82">
            <v>580007.85</v>
          </cell>
          <cell r="X82">
            <v>42084.47</v>
          </cell>
          <cell r="Y82">
            <v>147276.06</v>
          </cell>
          <cell r="Z82">
            <v>-7592.72</v>
          </cell>
          <cell r="AA82">
            <v>22194.2</v>
          </cell>
          <cell r="AB82">
            <v>5175.45</v>
          </cell>
          <cell r="AC82">
            <v>-1750</v>
          </cell>
          <cell r="AD82">
            <v>0</v>
          </cell>
          <cell r="AE82">
            <v>1611.5</v>
          </cell>
          <cell r="AF82">
            <v>0</v>
          </cell>
          <cell r="AG82">
            <v>11300</v>
          </cell>
          <cell r="AH82">
            <v>11549.5</v>
          </cell>
          <cell r="AI82">
            <v>240746.26</v>
          </cell>
          <cell r="AJ82">
            <v>107247.17</v>
          </cell>
          <cell r="AK82">
            <v>7969.28</v>
          </cell>
          <cell r="AL82">
            <v>849.24</v>
          </cell>
          <cell r="AM82">
            <v>37.25</v>
          </cell>
          <cell r="AN82">
            <v>0</v>
          </cell>
          <cell r="AW82">
            <v>379560.2</v>
          </cell>
          <cell r="AX82">
            <v>5175.45</v>
          </cell>
          <cell r="AY82">
            <v>31630.016666666666</v>
          </cell>
        </row>
        <row r="83">
          <cell r="B83" t="str">
            <v>LIQUIDACION VERANO</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W83">
            <v>0</v>
          </cell>
          <cell r="AX83">
            <v>0</v>
          </cell>
          <cell r="AY83">
            <v>0</v>
          </cell>
        </row>
        <row r="84">
          <cell r="B84" t="str">
            <v>LANZAMIENTO OTOÑO-INVIERNO</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1714</v>
          </cell>
          <cell r="AB84">
            <v>0</v>
          </cell>
          <cell r="AC84">
            <v>0</v>
          </cell>
          <cell r="AD84">
            <v>0</v>
          </cell>
          <cell r="AE84">
            <v>0</v>
          </cell>
          <cell r="AF84">
            <v>277.5</v>
          </cell>
          <cell r="AG84">
            <v>0</v>
          </cell>
          <cell r="AH84">
            <v>0</v>
          </cell>
          <cell r="AI84">
            <v>0</v>
          </cell>
          <cell r="AJ84">
            <v>0</v>
          </cell>
          <cell r="AK84">
            <v>0</v>
          </cell>
          <cell r="AL84">
            <v>0</v>
          </cell>
          <cell r="AM84">
            <v>0</v>
          </cell>
          <cell r="AN84">
            <v>0</v>
          </cell>
          <cell r="AW84">
            <v>277.5</v>
          </cell>
          <cell r="AX84">
            <v>0</v>
          </cell>
          <cell r="AY84">
            <v>23.125</v>
          </cell>
        </row>
        <row r="85">
          <cell r="B85" t="str">
            <v>SAN VALENTIN</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W85">
            <v>0</v>
          </cell>
          <cell r="AX85">
            <v>0</v>
          </cell>
          <cell r="AY85">
            <v>0</v>
          </cell>
        </row>
        <row r="86">
          <cell r="B86" t="str">
            <v>DIA DE LA MUJER</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16000</v>
          </cell>
          <cell r="AA86">
            <v>40628</v>
          </cell>
          <cell r="AB86">
            <v>15467.25</v>
          </cell>
          <cell r="AC86">
            <v>67500</v>
          </cell>
          <cell r="AD86">
            <v>290</v>
          </cell>
          <cell r="AE86">
            <v>0</v>
          </cell>
          <cell r="AF86">
            <v>3370.95</v>
          </cell>
          <cell r="AG86">
            <v>150</v>
          </cell>
          <cell r="AH86">
            <v>0</v>
          </cell>
          <cell r="AI86">
            <v>0</v>
          </cell>
          <cell r="AJ86">
            <v>527.25</v>
          </cell>
          <cell r="AK86">
            <v>0</v>
          </cell>
          <cell r="AL86">
            <v>89573.67</v>
          </cell>
          <cell r="AM86">
            <v>14852.25</v>
          </cell>
          <cell r="AN86">
            <v>-31276.95</v>
          </cell>
          <cell r="AW86">
            <v>144987.17000000001</v>
          </cell>
          <cell r="AX86">
            <v>15467.25</v>
          </cell>
          <cell r="AY86">
            <v>12082.264166666666</v>
          </cell>
        </row>
        <row r="87">
          <cell r="B87" t="str">
            <v>VUELTA A CLASES</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W87">
            <v>0</v>
          </cell>
          <cell r="AX87">
            <v>0</v>
          </cell>
          <cell r="AY87">
            <v>0</v>
          </cell>
        </row>
        <row r="88">
          <cell r="B88" t="str">
            <v>PASCUAS</v>
          </cell>
          <cell r="F88">
            <v>0</v>
          </cell>
          <cell r="G88">
            <v>206.91</v>
          </cell>
          <cell r="H88">
            <v>0</v>
          </cell>
          <cell r="I88">
            <v>0</v>
          </cell>
          <cell r="J88">
            <v>0</v>
          </cell>
          <cell r="K88">
            <v>0</v>
          </cell>
          <cell r="L88">
            <v>0</v>
          </cell>
          <cell r="M88">
            <v>0</v>
          </cell>
          <cell r="N88">
            <v>0</v>
          </cell>
          <cell r="O88">
            <v>440</v>
          </cell>
          <cell r="P88">
            <v>0</v>
          </cell>
          <cell r="Q88">
            <v>0</v>
          </cell>
          <cell r="R88">
            <v>500</v>
          </cell>
          <cell r="S88">
            <v>0</v>
          </cell>
          <cell r="T88">
            <v>0</v>
          </cell>
          <cell r="U88">
            <v>0</v>
          </cell>
          <cell r="V88">
            <v>0</v>
          </cell>
          <cell r="W88">
            <v>0</v>
          </cell>
          <cell r="X88">
            <v>0</v>
          </cell>
          <cell r="Y88">
            <v>0</v>
          </cell>
          <cell r="Z88">
            <v>0</v>
          </cell>
          <cell r="AA88">
            <v>0</v>
          </cell>
          <cell r="AB88">
            <v>345</v>
          </cell>
          <cell r="AC88">
            <v>250</v>
          </cell>
          <cell r="AD88">
            <v>0</v>
          </cell>
          <cell r="AE88">
            <v>0</v>
          </cell>
          <cell r="AF88">
            <v>0</v>
          </cell>
          <cell r="AG88">
            <v>0</v>
          </cell>
          <cell r="AH88">
            <v>0</v>
          </cell>
          <cell r="AI88">
            <v>0</v>
          </cell>
          <cell r="AJ88">
            <v>0</v>
          </cell>
          <cell r="AK88">
            <v>0</v>
          </cell>
          <cell r="AL88">
            <v>0</v>
          </cell>
          <cell r="AM88">
            <v>0</v>
          </cell>
          <cell r="AN88">
            <v>0</v>
          </cell>
          <cell r="AW88">
            <v>250</v>
          </cell>
          <cell r="AX88">
            <v>345</v>
          </cell>
          <cell r="AY88">
            <v>20.833333333333332</v>
          </cell>
        </row>
        <row r="89">
          <cell r="B89" t="str">
            <v>DIA DEL PADRE</v>
          </cell>
          <cell r="F89">
            <v>3841.49</v>
          </cell>
          <cell r="G89">
            <v>13478.75</v>
          </cell>
          <cell r="H89">
            <v>0</v>
          </cell>
          <cell r="I89">
            <v>0</v>
          </cell>
          <cell r="J89">
            <v>0</v>
          </cell>
          <cell r="K89">
            <v>0</v>
          </cell>
          <cell r="L89">
            <v>0</v>
          </cell>
          <cell r="M89">
            <v>0</v>
          </cell>
          <cell r="N89">
            <v>0</v>
          </cell>
          <cell r="O89">
            <v>0</v>
          </cell>
          <cell r="P89">
            <v>0</v>
          </cell>
          <cell r="Q89">
            <v>1246.4000000000001</v>
          </cell>
          <cell r="R89">
            <v>17943.78</v>
          </cell>
          <cell r="S89">
            <v>3726</v>
          </cell>
          <cell r="T89">
            <v>0</v>
          </cell>
          <cell r="U89">
            <v>0</v>
          </cell>
          <cell r="V89">
            <v>0</v>
          </cell>
          <cell r="W89">
            <v>0</v>
          </cell>
          <cell r="X89">
            <v>0</v>
          </cell>
          <cell r="Y89">
            <v>0</v>
          </cell>
          <cell r="Z89">
            <v>0</v>
          </cell>
          <cell r="AA89">
            <v>0</v>
          </cell>
          <cell r="AB89">
            <v>0</v>
          </cell>
          <cell r="AC89">
            <v>109275.45</v>
          </cell>
          <cell r="AD89">
            <v>403.68</v>
          </cell>
          <cell r="AE89">
            <v>8968.7999999999993</v>
          </cell>
          <cell r="AF89">
            <v>23985.1</v>
          </cell>
          <cell r="AG89">
            <v>0</v>
          </cell>
          <cell r="AH89">
            <v>394</v>
          </cell>
          <cell r="AI89">
            <v>399.6</v>
          </cell>
          <cell r="AJ89">
            <v>2127</v>
          </cell>
          <cell r="AK89">
            <v>0</v>
          </cell>
          <cell r="AL89">
            <v>0</v>
          </cell>
          <cell r="AM89">
            <v>1.92</v>
          </cell>
          <cell r="AN89">
            <v>23150</v>
          </cell>
          <cell r="AW89">
            <v>168705.55</v>
          </cell>
          <cell r="AX89">
            <v>0</v>
          </cell>
          <cell r="AY89">
            <v>14058.795833333335</v>
          </cell>
        </row>
        <row r="90">
          <cell r="B90" t="str">
            <v>FECHAS PATRIAS</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265.5</v>
          </cell>
          <cell r="AC90">
            <v>159</v>
          </cell>
          <cell r="AD90">
            <v>294</v>
          </cell>
          <cell r="AE90">
            <v>0</v>
          </cell>
          <cell r="AF90">
            <v>0</v>
          </cell>
          <cell r="AG90">
            <v>0</v>
          </cell>
          <cell r="AH90">
            <v>0</v>
          </cell>
          <cell r="AI90">
            <v>0</v>
          </cell>
          <cell r="AJ90">
            <v>0</v>
          </cell>
          <cell r="AK90">
            <v>0</v>
          </cell>
          <cell r="AL90">
            <v>0</v>
          </cell>
          <cell r="AM90">
            <v>0</v>
          </cell>
          <cell r="AN90">
            <v>0</v>
          </cell>
          <cell r="AW90">
            <v>453</v>
          </cell>
          <cell r="AX90">
            <v>265.5</v>
          </cell>
          <cell r="AY90">
            <v>37.75</v>
          </cell>
        </row>
        <row r="91">
          <cell r="B91" t="str">
            <v>DIA DE LA SECRETARIA</v>
          </cell>
          <cell r="AD91">
            <v>0</v>
          </cell>
          <cell r="AE91">
            <v>0</v>
          </cell>
          <cell r="AF91">
            <v>0</v>
          </cell>
          <cell r="AG91">
            <v>0</v>
          </cell>
          <cell r="AH91">
            <v>0</v>
          </cell>
          <cell r="AI91">
            <v>0</v>
          </cell>
          <cell r="AJ91">
            <v>0</v>
          </cell>
          <cell r="AK91">
            <v>0</v>
          </cell>
          <cell r="AL91">
            <v>0</v>
          </cell>
          <cell r="AM91">
            <v>0</v>
          </cell>
          <cell r="AN91">
            <v>0</v>
          </cell>
          <cell r="AW91">
            <v>0</v>
          </cell>
          <cell r="AX91">
            <v>0</v>
          </cell>
          <cell r="AY91">
            <v>0</v>
          </cell>
        </row>
        <row r="92">
          <cell r="B92" t="str">
            <v>DIA DEL ESTUDIANTE</v>
          </cell>
          <cell r="AD92">
            <v>0</v>
          </cell>
          <cell r="AE92">
            <v>0</v>
          </cell>
          <cell r="AF92">
            <v>0</v>
          </cell>
          <cell r="AG92">
            <v>0</v>
          </cell>
          <cell r="AH92">
            <v>0</v>
          </cell>
          <cell r="AI92">
            <v>0</v>
          </cell>
          <cell r="AJ92">
            <v>0</v>
          </cell>
          <cell r="AK92">
            <v>0</v>
          </cell>
          <cell r="AL92">
            <v>0</v>
          </cell>
          <cell r="AM92">
            <v>0</v>
          </cell>
          <cell r="AN92">
            <v>0</v>
          </cell>
          <cell r="AW92">
            <v>0</v>
          </cell>
          <cell r="AX92">
            <v>0</v>
          </cell>
          <cell r="AY92">
            <v>0</v>
          </cell>
        </row>
        <row r="94">
          <cell r="B94" t="str">
            <v>TOTAL</v>
          </cell>
          <cell r="D94">
            <v>0</v>
          </cell>
          <cell r="E94">
            <v>0</v>
          </cell>
          <cell r="F94">
            <v>8538.2900000000009</v>
          </cell>
          <cell r="G94">
            <v>60420.66</v>
          </cell>
          <cell r="H94">
            <v>0</v>
          </cell>
          <cell r="I94">
            <v>99127.43</v>
          </cell>
          <cell r="J94">
            <v>59549.03</v>
          </cell>
          <cell r="K94">
            <v>298939.93</v>
          </cell>
          <cell r="L94">
            <v>120372.23</v>
          </cell>
          <cell r="M94">
            <v>73639.37</v>
          </cell>
          <cell r="N94">
            <v>25399.759999999998</v>
          </cell>
          <cell r="O94">
            <v>12893.74</v>
          </cell>
          <cell r="P94">
            <v>-48.83</v>
          </cell>
          <cell r="Q94">
            <v>-32014.19</v>
          </cell>
          <cell r="R94">
            <v>18443.78</v>
          </cell>
          <cell r="S94">
            <v>12162</v>
          </cell>
          <cell r="T94">
            <v>3673.26</v>
          </cell>
          <cell r="U94">
            <v>19563.87</v>
          </cell>
          <cell r="V94">
            <v>293050.03999999998</v>
          </cell>
          <cell r="W94">
            <v>597408.35</v>
          </cell>
          <cell r="X94">
            <v>42084.47</v>
          </cell>
          <cell r="Y94">
            <v>196162.53</v>
          </cell>
          <cell r="Z94">
            <v>-31448.720000000001</v>
          </cell>
          <cell r="AA94">
            <v>64536.2</v>
          </cell>
          <cell r="AB94">
            <v>22261.200000000001</v>
          </cell>
          <cell r="AC94">
            <v>173306.98</v>
          </cell>
          <cell r="AD94">
            <v>19836.439999999999</v>
          </cell>
          <cell r="AE94">
            <v>13527.3</v>
          </cell>
          <cell r="AF94">
            <v>95717.37</v>
          </cell>
          <cell r="AG94">
            <v>86346.25</v>
          </cell>
          <cell r="AH94">
            <v>35481.33</v>
          </cell>
          <cell r="AI94">
            <v>406073.9</v>
          </cell>
          <cell r="AJ94">
            <v>186392.42</v>
          </cell>
          <cell r="AK94">
            <v>9509.2800000000007</v>
          </cell>
          <cell r="AL94">
            <v>96337.15</v>
          </cell>
          <cell r="AM94">
            <v>17166.53</v>
          </cell>
          <cell r="AN94">
            <v>-8036.95</v>
          </cell>
          <cell r="AO94">
            <v>0</v>
          </cell>
          <cell r="AP94">
            <v>0</v>
          </cell>
          <cell r="AQ94">
            <v>0</v>
          </cell>
          <cell r="AR94">
            <v>0</v>
          </cell>
          <cell r="AS94">
            <v>0</v>
          </cell>
          <cell r="AT94">
            <v>0</v>
          </cell>
          <cell r="AU94">
            <v>0</v>
          </cell>
          <cell r="AW94">
            <v>1131658</v>
          </cell>
          <cell r="AX94">
            <v>22261.200000000001</v>
          </cell>
          <cell r="AY94">
            <v>94304.833333333328</v>
          </cell>
        </row>
        <row r="98">
          <cell r="B98" t="str">
            <v>3-OTRAS ACCIONES / EVENTOS</v>
          </cell>
        </row>
        <row r="99">
          <cell r="AW99" t="str">
            <v>TOTAL</v>
          </cell>
          <cell r="AX99" t="str">
            <v>AÑO ANT</v>
          </cell>
          <cell r="AY99" t="str">
            <v>PROM.</v>
          </cell>
        </row>
        <row r="100">
          <cell r="B100" t="str">
            <v>CONCEPTO</v>
          </cell>
          <cell r="C100">
            <v>0</v>
          </cell>
          <cell r="D100" t="str">
            <v>SALDO</v>
          </cell>
          <cell r="E100">
            <v>37773</v>
          </cell>
          <cell r="F100">
            <v>37803</v>
          </cell>
          <cell r="G100">
            <v>37834</v>
          </cell>
          <cell r="H100">
            <v>37865</v>
          </cell>
          <cell r="I100">
            <v>37895</v>
          </cell>
          <cell r="J100">
            <v>37926</v>
          </cell>
          <cell r="K100">
            <v>37956</v>
          </cell>
          <cell r="L100">
            <v>37987</v>
          </cell>
          <cell r="M100">
            <v>38018</v>
          </cell>
          <cell r="N100">
            <v>38047</v>
          </cell>
          <cell r="O100">
            <v>38078</v>
          </cell>
          <cell r="P100">
            <v>38108</v>
          </cell>
          <cell r="Q100">
            <v>38139</v>
          </cell>
          <cell r="R100">
            <v>38169</v>
          </cell>
          <cell r="S100">
            <v>38200</v>
          </cell>
          <cell r="T100">
            <v>38231</v>
          </cell>
          <cell r="U100">
            <v>38261</v>
          </cell>
          <cell r="V100">
            <v>38292</v>
          </cell>
          <cell r="W100">
            <v>38322</v>
          </cell>
          <cell r="X100">
            <v>38353</v>
          </cell>
          <cell r="Y100">
            <v>38384</v>
          </cell>
          <cell r="Z100">
            <v>38412</v>
          </cell>
          <cell r="AA100">
            <v>38443</v>
          </cell>
          <cell r="AB100">
            <v>38473</v>
          </cell>
          <cell r="AC100">
            <v>38504</v>
          </cell>
          <cell r="AD100">
            <v>38534</v>
          </cell>
          <cell r="AE100">
            <v>38565</v>
          </cell>
          <cell r="AF100">
            <v>38596</v>
          </cell>
          <cell r="AG100">
            <v>38626</v>
          </cell>
          <cell r="AH100">
            <v>38657</v>
          </cell>
          <cell r="AI100">
            <v>38687</v>
          </cell>
          <cell r="AJ100">
            <v>38718</v>
          </cell>
          <cell r="AK100">
            <v>38749</v>
          </cell>
          <cell r="AL100">
            <v>38777</v>
          </cell>
          <cell r="AM100">
            <v>38808</v>
          </cell>
          <cell r="AN100">
            <v>38838</v>
          </cell>
          <cell r="AO100">
            <v>38869</v>
          </cell>
          <cell r="AP100">
            <v>38899</v>
          </cell>
          <cell r="AQ100">
            <v>38930</v>
          </cell>
          <cell r="AR100">
            <v>38961</v>
          </cell>
          <cell r="AS100">
            <v>38991</v>
          </cell>
          <cell r="AT100">
            <v>39022</v>
          </cell>
          <cell r="AU100">
            <v>39052</v>
          </cell>
          <cell r="AW100" t="str">
            <v>12 M</v>
          </cell>
          <cell r="AX100">
            <v>38473</v>
          </cell>
          <cell r="AY100" t="str">
            <v>MENSUAL</v>
          </cell>
        </row>
        <row r="102">
          <cell r="B102" t="str">
            <v>EVENTOS INFANTILES</v>
          </cell>
          <cell r="F102">
            <v>0</v>
          </cell>
          <cell r="G102">
            <v>0</v>
          </cell>
          <cell r="H102">
            <v>0</v>
          </cell>
          <cell r="I102">
            <v>0</v>
          </cell>
          <cell r="J102">
            <v>0</v>
          </cell>
          <cell r="K102">
            <v>0</v>
          </cell>
          <cell r="L102">
            <v>0</v>
          </cell>
          <cell r="M102">
            <v>0</v>
          </cell>
          <cell r="N102">
            <v>0</v>
          </cell>
          <cell r="O102">
            <v>0</v>
          </cell>
          <cell r="P102">
            <v>0</v>
          </cell>
          <cell r="Q102">
            <v>34.32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W102">
            <v>0</v>
          </cell>
          <cell r="AX102">
            <v>0</v>
          </cell>
          <cell r="AY102">
            <v>0</v>
          </cell>
        </row>
        <row r="103">
          <cell r="B103" t="str">
            <v>EVENTOS DE INT GRAL</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993</v>
          </cell>
          <cell r="V103">
            <v>0</v>
          </cell>
          <cell r="W103">
            <v>0</v>
          </cell>
          <cell r="X103">
            <v>0</v>
          </cell>
          <cell r="Y103">
            <v>0</v>
          </cell>
          <cell r="Z103">
            <v>0</v>
          </cell>
          <cell r="AA103">
            <v>0</v>
          </cell>
          <cell r="AB103">
            <v>1271.52</v>
          </cell>
          <cell r="AC103">
            <v>300</v>
          </cell>
          <cell r="AD103">
            <v>0</v>
          </cell>
          <cell r="AE103">
            <v>0</v>
          </cell>
          <cell r="AF103">
            <v>0</v>
          </cell>
          <cell r="AG103">
            <v>0</v>
          </cell>
          <cell r="AH103">
            <v>0</v>
          </cell>
          <cell r="AI103">
            <v>0</v>
          </cell>
          <cell r="AJ103">
            <v>0</v>
          </cell>
          <cell r="AK103">
            <v>0</v>
          </cell>
          <cell r="AL103">
            <v>0</v>
          </cell>
          <cell r="AM103">
            <v>0</v>
          </cell>
          <cell r="AN103">
            <v>0</v>
          </cell>
          <cell r="AW103">
            <v>300</v>
          </cell>
          <cell r="AX103">
            <v>1271.52</v>
          </cell>
          <cell r="AY103">
            <v>25</v>
          </cell>
        </row>
        <row r="104">
          <cell r="B104" t="str">
            <v>EVENTOS DE MODA</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W104">
            <v>0</v>
          </cell>
          <cell r="AX104">
            <v>0</v>
          </cell>
          <cell r="AY104">
            <v>0</v>
          </cell>
        </row>
        <row r="105">
          <cell r="B105" t="str">
            <v>SHOWS MUSICALES</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W105">
            <v>0</v>
          </cell>
          <cell r="AX105">
            <v>0</v>
          </cell>
          <cell r="AY105">
            <v>0</v>
          </cell>
        </row>
        <row r="106">
          <cell r="B106" t="str">
            <v>EVENTOS PACO</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W106">
            <v>0</v>
          </cell>
          <cell r="AX106">
            <v>0</v>
          </cell>
          <cell r="AY106">
            <v>0</v>
          </cell>
        </row>
        <row r="107">
          <cell r="B107" t="str">
            <v>ACCIONES COMERCIALES</v>
          </cell>
          <cell r="F107">
            <v>0</v>
          </cell>
          <cell r="G107">
            <v>0</v>
          </cell>
          <cell r="H107">
            <v>180</v>
          </cell>
          <cell r="I107">
            <v>250</v>
          </cell>
          <cell r="J107">
            <v>204.14999999999782</v>
          </cell>
          <cell r="K107">
            <v>7.2759576141834259E-12</v>
          </cell>
          <cell r="L107">
            <v>0</v>
          </cell>
          <cell r="M107">
            <v>6150</v>
          </cell>
          <cell r="N107">
            <v>1110</v>
          </cell>
          <cell r="O107">
            <v>0</v>
          </cell>
          <cell r="P107">
            <v>10227</v>
          </cell>
          <cell r="Q107">
            <v>6508.4</v>
          </cell>
          <cell r="R107">
            <v>0</v>
          </cell>
          <cell r="S107">
            <v>5.8207660913467407E-11</v>
          </cell>
          <cell r="T107">
            <v>2.0199999999854481</v>
          </cell>
          <cell r="U107">
            <v>500</v>
          </cell>
          <cell r="V107">
            <v>80</v>
          </cell>
          <cell r="W107">
            <v>4200</v>
          </cell>
          <cell r="X107">
            <v>0</v>
          </cell>
          <cell r="Y107">
            <v>54900</v>
          </cell>
          <cell r="Z107">
            <v>500</v>
          </cell>
          <cell r="AA107">
            <v>3000</v>
          </cell>
          <cell r="AB107">
            <v>-500</v>
          </cell>
          <cell r="AC107">
            <v>32447.45</v>
          </cell>
          <cell r="AD107">
            <v>3643</v>
          </cell>
          <cell r="AE107">
            <v>0</v>
          </cell>
          <cell r="AF107">
            <v>29704.5</v>
          </cell>
          <cell r="AG107">
            <v>6237.95</v>
          </cell>
          <cell r="AH107">
            <v>-6237.95</v>
          </cell>
          <cell r="AI107">
            <v>32328.9</v>
          </cell>
          <cell r="AJ107">
            <v>5424</v>
          </cell>
          <cell r="AK107">
            <v>-9000</v>
          </cell>
          <cell r="AL107">
            <v>0</v>
          </cell>
          <cell r="AM107">
            <v>0</v>
          </cell>
          <cell r="AN107">
            <v>31143</v>
          </cell>
          <cell r="AW107">
            <v>125690.85</v>
          </cell>
          <cell r="AX107">
            <v>-500</v>
          </cell>
          <cell r="AY107">
            <v>10474.237500000001</v>
          </cell>
        </row>
        <row r="108">
          <cell r="B108" t="str">
            <v>EVENTOS DE PRENSA</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W108">
            <v>0</v>
          </cell>
          <cell r="AX108">
            <v>0</v>
          </cell>
          <cell r="AY108">
            <v>0</v>
          </cell>
        </row>
        <row r="109">
          <cell r="B109" t="str">
            <v>FESTIVAL CINE INDEPEND</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W109">
            <v>0</v>
          </cell>
          <cell r="AX109">
            <v>0</v>
          </cell>
          <cell r="AY109">
            <v>0</v>
          </cell>
        </row>
        <row r="110">
          <cell r="B110" t="str">
            <v>TORNEO AJEDREZ</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W110">
            <v>0</v>
          </cell>
          <cell r="AX110">
            <v>0</v>
          </cell>
          <cell r="AY110">
            <v>0</v>
          </cell>
        </row>
        <row r="111">
          <cell r="B111" t="str">
            <v>EXPOSICION GABY HERBSTEIN</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W111">
            <v>0</v>
          </cell>
          <cell r="AX111">
            <v>0</v>
          </cell>
          <cell r="AY111">
            <v>0</v>
          </cell>
        </row>
        <row r="112">
          <cell r="B112" t="str">
            <v>ACCIONES DE TURISMO</v>
          </cell>
          <cell r="F112">
            <v>9940.69</v>
          </cell>
          <cell r="G112">
            <v>-0.01</v>
          </cell>
          <cell r="H112">
            <v>0</v>
          </cell>
          <cell r="I112">
            <v>6512.77</v>
          </cell>
          <cell r="J112">
            <v>7190.37</v>
          </cell>
          <cell r="K112">
            <v>16700.27</v>
          </cell>
          <cell r="L112">
            <v>3583.89</v>
          </cell>
          <cell r="M112">
            <v>803.68</v>
          </cell>
          <cell r="N112">
            <v>0</v>
          </cell>
          <cell r="O112">
            <v>2309.75</v>
          </cell>
          <cell r="P112">
            <v>0</v>
          </cell>
          <cell r="Q112">
            <v>6278.3</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W112">
            <v>0</v>
          </cell>
          <cell r="AX112">
            <v>0</v>
          </cell>
          <cell r="AY112">
            <v>0</v>
          </cell>
        </row>
        <row r="113">
          <cell r="B113" t="str">
            <v>MARKETING DIRECTO</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W113">
            <v>0</v>
          </cell>
          <cell r="AX113">
            <v>0</v>
          </cell>
          <cell r="AY113">
            <v>0</v>
          </cell>
        </row>
        <row r="114">
          <cell r="B114" t="str">
            <v>CRUCERO DE COMPRAS</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W114">
            <v>0</v>
          </cell>
          <cell r="AX114">
            <v>0</v>
          </cell>
          <cell r="AY114">
            <v>0</v>
          </cell>
        </row>
        <row r="115">
          <cell r="B115" t="str">
            <v>HAPPY HOURS</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W115">
            <v>0</v>
          </cell>
          <cell r="AX115">
            <v>0</v>
          </cell>
          <cell r="AY115">
            <v>0</v>
          </cell>
        </row>
        <row r="116">
          <cell r="B116" t="str">
            <v>RECITALES / CONCIERTOS</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W116">
            <v>0</v>
          </cell>
          <cell r="AX116">
            <v>0</v>
          </cell>
          <cell r="AY116">
            <v>0</v>
          </cell>
        </row>
        <row r="117">
          <cell r="B117" t="str">
            <v>LISTA DE CASAMIENTO</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W117">
            <v>0</v>
          </cell>
          <cell r="AX117">
            <v>0</v>
          </cell>
          <cell r="AY117">
            <v>0</v>
          </cell>
        </row>
        <row r="118">
          <cell r="B118" t="str">
            <v>ALTO VIAJES</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5851.51</v>
          </cell>
          <cell r="AD118">
            <v>0</v>
          </cell>
          <cell r="AE118">
            <v>0</v>
          </cell>
          <cell r="AF118">
            <v>0</v>
          </cell>
          <cell r="AG118">
            <v>0</v>
          </cell>
          <cell r="AH118">
            <v>0</v>
          </cell>
          <cell r="AI118">
            <v>0</v>
          </cell>
          <cell r="AJ118">
            <v>0</v>
          </cell>
          <cell r="AK118">
            <v>0</v>
          </cell>
          <cell r="AL118">
            <v>0</v>
          </cell>
          <cell r="AM118">
            <v>0</v>
          </cell>
          <cell r="AN118">
            <v>0</v>
          </cell>
          <cell r="AW118">
            <v>5851.51</v>
          </cell>
          <cell r="AX118">
            <v>0</v>
          </cell>
          <cell r="AY118">
            <v>487.62583333333333</v>
          </cell>
        </row>
        <row r="119">
          <cell r="B119" t="str">
            <v>FERIAS Y CONGRESOS</v>
          </cell>
          <cell r="F119">
            <v>1027.24</v>
          </cell>
          <cell r="G119">
            <v>1027.24</v>
          </cell>
          <cell r="H119">
            <v>1027.24</v>
          </cell>
          <cell r="I119">
            <v>1027.24</v>
          </cell>
          <cell r="J119">
            <v>6082.1</v>
          </cell>
          <cell r="K119">
            <v>817.65</v>
          </cell>
          <cell r="L119">
            <v>416.32</v>
          </cell>
          <cell r="M119">
            <v>-0.18</v>
          </cell>
          <cell r="N119">
            <v>181.14</v>
          </cell>
          <cell r="O119">
            <v>159.51</v>
          </cell>
          <cell r="P119">
            <v>0</v>
          </cell>
          <cell r="Q119">
            <v>353.55</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W119">
            <v>0</v>
          </cell>
          <cell r="AX119">
            <v>0</v>
          </cell>
          <cell r="AY119">
            <v>0</v>
          </cell>
        </row>
        <row r="120">
          <cell r="B120" t="str">
            <v>FUEGOS ARTIFICIALES</v>
          </cell>
          <cell r="R120">
            <v>0</v>
          </cell>
          <cell r="S120">
            <v>0</v>
          </cell>
          <cell r="T120">
            <v>0</v>
          </cell>
          <cell r="U120">
            <v>0</v>
          </cell>
          <cell r="V120">
            <v>0</v>
          </cell>
          <cell r="W120">
            <v>2660.5</v>
          </cell>
          <cell r="X120">
            <v>35921.230000000003</v>
          </cell>
          <cell r="Y120">
            <v>4692.3100000000004</v>
          </cell>
          <cell r="Z120">
            <v>322</v>
          </cell>
          <cell r="AA120">
            <v>25541.43</v>
          </cell>
          <cell r="AB120">
            <v>3239.7</v>
          </cell>
          <cell r="AC120">
            <v>300</v>
          </cell>
          <cell r="AD120">
            <v>0</v>
          </cell>
          <cell r="AE120">
            <v>0</v>
          </cell>
          <cell r="AF120">
            <v>0</v>
          </cell>
          <cell r="AG120">
            <v>0</v>
          </cell>
          <cell r="AH120">
            <v>0</v>
          </cell>
          <cell r="AI120">
            <v>0</v>
          </cell>
          <cell r="AJ120">
            <v>0</v>
          </cell>
          <cell r="AK120">
            <v>0</v>
          </cell>
          <cell r="AL120">
            <v>0</v>
          </cell>
          <cell r="AM120">
            <v>0</v>
          </cell>
          <cell r="AN120">
            <v>0</v>
          </cell>
          <cell r="AW120">
            <v>300</v>
          </cell>
          <cell r="AX120">
            <v>3239.7</v>
          </cell>
          <cell r="AY120">
            <v>25</v>
          </cell>
        </row>
        <row r="121">
          <cell r="B121" t="str">
            <v>RALLY DE LAS BODEGAS</v>
          </cell>
          <cell r="AD121">
            <v>0</v>
          </cell>
          <cell r="AE121">
            <v>0</v>
          </cell>
          <cell r="AF121">
            <v>0</v>
          </cell>
          <cell r="AG121">
            <v>0</v>
          </cell>
          <cell r="AH121">
            <v>0</v>
          </cell>
          <cell r="AI121">
            <v>0</v>
          </cell>
          <cell r="AJ121">
            <v>0</v>
          </cell>
          <cell r="AK121">
            <v>0</v>
          </cell>
          <cell r="AL121">
            <v>0</v>
          </cell>
          <cell r="AM121">
            <v>0</v>
          </cell>
          <cell r="AN121">
            <v>0</v>
          </cell>
          <cell r="AW121">
            <v>0</v>
          </cell>
          <cell r="AX121">
            <v>0</v>
          </cell>
          <cell r="AY121">
            <v>0</v>
          </cell>
        </row>
        <row r="122">
          <cell r="B122" t="str">
            <v>FIESTA DE LA VENDIMIA</v>
          </cell>
          <cell r="AD122">
            <v>0</v>
          </cell>
          <cell r="AE122">
            <v>0</v>
          </cell>
          <cell r="AF122">
            <v>0</v>
          </cell>
          <cell r="AG122">
            <v>0</v>
          </cell>
          <cell r="AH122">
            <v>0</v>
          </cell>
          <cell r="AI122">
            <v>0</v>
          </cell>
          <cell r="AJ122">
            <v>0</v>
          </cell>
          <cell r="AK122">
            <v>0</v>
          </cell>
          <cell r="AL122">
            <v>0</v>
          </cell>
          <cell r="AM122">
            <v>0</v>
          </cell>
          <cell r="AN122">
            <v>0</v>
          </cell>
          <cell r="AW122">
            <v>0</v>
          </cell>
          <cell r="AX122">
            <v>0</v>
          </cell>
          <cell r="AY122">
            <v>0</v>
          </cell>
        </row>
        <row r="123">
          <cell r="B123" t="str">
            <v>ALTOCHECKS</v>
          </cell>
          <cell r="AD123">
            <v>0</v>
          </cell>
          <cell r="AE123">
            <v>0</v>
          </cell>
          <cell r="AF123">
            <v>0</v>
          </cell>
          <cell r="AG123">
            <v>0</v>
          </cell>
          <cell r="AH123">
            <v>0</v>
          </cell>
          <cell r="AI123">
            <v>0</v>
          </cell>
          <cell r="AJ123">
            <v>0</v>
          </cell>
          <cell r="AK123">
            <v>0</v>
          </cell>
          <cell r="AL123">
            <v>0</v>
          </cell>
          <cell r="AM123">
            <v>0</v>
          </cell>
          <cell r="AN123">
            <v>0</v>
          </cell>
          <cell r="AW123">
            <v>0</v>
          </cell>
          <cell r="AX123">
            <v>0</v>
          </cell>
          <cell r="AY123">
            <v>0</v>
          </cell>
        </row>
        <row r="124">
          <cell r="B124" t="str">
            <v>PROGRAMA FIDELIZACIÓN</v>
          </cell>
          <cell r="AD124">
            <v>0</v>
          </cell>
          <cell r="AE124">
            <v>0</v>
          </cell>
          <cell r="AF124">
            <v>0</v>
          </cell>
          <cell r="AG124">
            <v>0</v>
          </cell>
          <cell r="AH124">
            <v>0</v>
          </cell>
          <cell r="AI124">
            <v>0</v>
          </cell>
          <cell r="AJ124">
            <v>0</v>
          </cell>
          <cell r="AK124">
            <v>0</v>
          </cell>
          <cell r="AL124">
            <v>0</v>
          </cell>
          <cell r="AM124">
            <v>0</v>
          </cell>
          <cell r="AN124">
            <v>0</v>
          </cell>
          <cell r="AW124">
            <v>0</v>
          </cell>
          <cell r="AX124">
            <v>0</v>
          </cell>
          <cell r="AY124">
            <v>0</v>
          </cell>
        </row>
        <row r="125">
          <cell r="B125" t="str">
            <v>INCENTIVO AL CONSUMO</v>
          </cell>
          <cell r="AD125">
            <v>0</v>
          </cell>
          <cell r="AE125">
            <v>0</v>
          </cell>
          <cell r="AF125">
            <v>0</v>
          </cell>
          <cell r="AG125">
            <v>0</v>
          </cell>
          <cell r="AH125">
            <v>0</v>
          </cell>
          <cell r="AI125">
            <v>0</v>
          </cell>
          <cell r="AJ125">
            <v>0</v>
          </cell>
          <cell r="AK125">
            <v>0</v>
          </cell>
          <cell r="AL125">
            <v>0</v>
          </cell>
          <cell r="AM125">
            <v>0</v>
          </cell>
          <cell r="AN125">
            <v>0</v>
          </cell>
          <cell r="AW125">
            <v>0</v>
          </cell>
          <cell r="AX125">
            <v>0</v>
          </cell>
          <cell r="AY125">
            <v>0</v>
          </cell>
        </row>
        <row r="126">
          <cell r="B126" t="str">
            <v>OTRAS ACCIONES</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46.32</v>
          </cell>
          <cell r="V126">
            <v>0</v>
          </cell>
          <cell r="W126">
            <v>300</v>
          </cell>
          <cell r="X126">
            <v>5000</v>
          </cell>
          <cell r="Y126">
            <v>35</v>
          </cell>
          <cell r="Z126">
            <v>0</v>
          </cell>
          <cell r="AA126">
            <v>600.67999999999995</v>
          </cell>
          <cell r="AB126">
            <v>520</v>
          </cell>
          <cell r="AC126">
            <v>6063.07</v>
          </cell>
          <cell r="AD126">
            <v>1164</v>
          </cell>
          <cell r="AE126">
            <v>0</v>
          </cell>
          <cell r="AF126">
            <v>8184.04</v>
          </cell>
          <cell r="AG126">
            <v>19618.759999999998</v>
          </cell>
          <cell r="AH126">
            <v>16522.48</v>
          </cell>
          <cell r="AI126">
            <v>0</v>
          </cell>
          <cell r="AJ126">
            <v>8697.5</v>
          </cell>
          <cell r="AK126">
            <v>4212</v>
          </cell>
          <cell r="AL126">
            <v>3224.24</v>
          </cell>
          <cell r="AM126">
            <v>5.94</v>
          </cell>
          <cell r="AN126">
            <v>1991.12</v>
          </cell>
          <cell r="AW126">
            <v>69683.149999999994</v>
          </cell>
          <cell r="AX126">
            <v>520</v>
          </cell>
          <cell r="AY126">
            <v>5806.9291666666659</v>
          </cell>
        </row>
        <row r="128">
          <cell r="B128" t="str">
            <v>TOTAL</v>
          </cell>
          <cell r="D128">
            <v>0</v>
          </cell>
          <cell r="E128">
            <v>0</v>
          </cell>
          <cell r="F128">
            <v>10967.93</v>
          </cell>
          <cell r="G128">
            <v>1027.23</v>
          </cell>
          <cell r="H128">
            <v>1207.24</v>
          </cell>
          <cell r="I128">
            <v>7790.01</v>
          </cell>
          <cell r="J128">
            <v>13476.62</v>
          </cell>
          <cell r="K128">
            <v>17517.919999999998</v>
          </cell>
          <cell r="L128">
            <v>4000.21</v>
          </cell>
          <cell r="M128">
            <v>6953.5</v>
          </cell>
          <cell r="N128">
            <v>1291.1400000000001</v>
          </cell>
          <cell r="O128">
            <v>2469.2600000000002</v>
          </cell>
          <cell r="P128">
            <v>10227</v>
          </cell>
          <cell r="Q128">
            <v>13174.57</v>
          </cell>
          <cell r="R128">
            <v>0</v>
          </cell>
          <cell r="S128">
            <v>5.8207660913467407E-11</v>
          </cell>
          <cell r="T128">
            <v>2.0199999999854481</v>
          </cell>
          <cell r="U128">
            <v>1539.32</v>
          </cell>
          <cell r="V128">
            <v>80</v>
          </cell>
          <cell r="W128">
            <v>7160.5</v>
          </cell>
          <cell r="X128">
            <v>40921.230000000003</v>
          </cell>
          <cell r="Y128">
            <v>59627.31</v>
          </cell>
          <cell r="Z128">
            <v>822</v>
          </cell>
          <cell r="AA128">
            <v>29142.11</v>
          </cell>
          <cell r="AB128">
            <v>4531.22</v>
          </cell>
          <cell r="AC128">
            <v>44962.03</v>
          </cell>
          <cell r="AD128">
            <v>4807</v>
          </cell>
          <cell r="AE128">
            <v>0</v>
          </cell>
          <cell r="AF128">
            <v>37888.54</v>
          </cell>
          <cell r="AG128">
            <v>25856.71</v>
          </cell>
          <cell r="AH128">
            <v>10284.530000000001</v>
          </cell>
          <cell r="AI128">
            <v>32328.9</v>
          </cell>
          <cell r="AJ128">
            <v>14121.5</v>
          </cell>
          <cell r="AK128">
            <v>-4788</v>
          </cell>
          <cell r="AL128">
            <v>3224.24</v>
          </cell>
          <cell r="AM128">
            <v>5.94</v>
          </cell>
          <cell r="AN128">
            <v>33134.120000000003</v>
          </cell>
          <cell r="AO128">
            <v>0</v>
          </cell>
          <cell r="AP128">
            <v>0</v>
          </cell>
          <cell r="AQ128">
            <v>0</v>
          </cell>
          <cell r="AR128">
            <v>0</v>
          </cell>
          <cell r="AS128">
            <v>0</v>
          </cell>
          <cell r="AT128">
            <v>0</v>
          </cell>
          <cell r="AU128">
            <v>0</v>
          </cell>
          <cell r="AW128">
            <v>201825.51</v>
          </cell>
          <cell r="AX128">
            <v>4531.22</v>
          </cell>
          <cell r="AY128">
            <v>16818.7925</v>
          </cell>
        </row>
        <row r="132">
          <cell r="B132" t="str">
            <v>4-AUSPICIOS</v>
          </cell>
        </row>
        <row r="133">
          <cell r="AW133" t="str">
            <v>TOTAL</v>
          </cell>
          <cell r="AX133" t="str">
            <v>AÑO ANT</v>
          </cell>
          <cell r="AY133" t="str">
            <v>PROM.</v>
          </cell>
        </row>
        <row r="134">
          <cell r="B134" t="str">
            <v>CONCEPTO</v>
          </cell>
          <cell r="C134">
            <v>0</v>
          </cell>
          <cell r="D134" t="str">
            <v>SALDO</v>
          </cell>
          <cell r="E134">
            <v>37773</v>
          </cell>
          <cell r="F134">
            <v>37803</v>
          </cell>
          <cell r="G134">
            <v>37834</v>
          </cell>
          <cell r="H134">
            <v>37865</v>
          </cell>
          <cell r="I134">
            <v>37895</v>
          </cell>
          <cell r="J134">
            <v>37926</v>
          </cell>
          <cell r="K134">
            <v>37956</v>
          </cell>
          <cell r="L134">
            <v>37987</v>
          </cell>
          <cell r="M134">
            <v>38018</v>
          </cell>
          <cell r="N134">
            <v>38047</v>
          </cell>
          <cell r="O134">
            <v>38078</v>
          </cell>
          <cell r="P134">
            <v>38108</v>
          </cell>
          <cell r="Q134">
            <v>38139</v>
          </cell>
          <cell r="R134">
            <v>38169</v>
          </cell>
          <cell r="S134">
            <v>38200</v>
          </cell>
          <cell r="T134">
            <v>38231</v>
          </cell>
          <cell r="U134">
            <v>38261</v>
          </cell>
          <cell r="V134">
            <v>38292</v>
          </cell>
          <cell r="W134">
            <v>38322</v>
          </cell>
          <cell r="X134">
            <v>38353</v>
          </cell>
          <cell r="Y134">
            <v>38384</v>
          </cell>
          <cell r="Z134">
            <v>38412</v>
          </cell>
          <cell r="AA134">
            <v>38443</v>
          </cell>
          <cell r="AB134">
            <v>38473</v>
          </cell>
          <cell r="AC134">
            <v>38504</v>
          </cell>
          <cell r="AD134">
            <v>38534</v>
          </cell>
          <cell r="AE134">
            <v>38565</v>
          </cell>
          <cell r="AF134">
            <v>38596</v>
          </cell>
          <cell r="AG134">
            <v>38626</v>
          </cell>
          <cell r="AH134">
            <v>38657</v>
          </cell>
          <cell r="AI134">
            <v>38687</v>
          </cell>
          <cell r="AJ134">
            <v>38718</v>
          </cell>
          <cell r="AK134">
            <v>38749</v>
          </cell>
          <cell r="AL134">
            <v>38777</v>
          </cell>
          <cell r="AM134">
            <v>38808</v>
          </cell>
          <cell r="AN134">
            <v>38838</v>
          </cell>
          <cell r="AO134">
            <v>38869</v>
          </cell>
          <cell r="AP134">
            <v>38899</v>
          </cell>
          <cell r="AQ134">
            <v>38930</v>
          </cell>
          <cell r="AR134">
            <v>38961</v>
          </cell>
          <cell r="AS134">
            <v>38991</v>
          </cell>
          <cell r="AT134">
            <v>39022</v>
          </cell>
          <cell r="AU134">
            <v>39052</v>
          </cell>
          <cell r="AW134" t="str">
            <v>12 M</v>
          </cell>
          <cell r="AX134">
            <v>38473</v>
          </cell>
          <cell r="AY134" t="str">
            <v>MENSUAL</v>
          </cell>
        </row>
        <row r="136">
          <cell r="B136" t="str">
            <v>DEPORTIVOS</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W136">
            <v>0</v>
          </cell>
          <cell r="AX136">
            <v>0</v>
          </cell>
          <cell r="AY136">
            <v>0</v>
          </cell>
        </row>
        <row r="137">
          <cell r="B137" t="str">
            <v>CULTURALES</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W137">
            <v>0</v>
          </cell>
          <cell r="AX137">
            <v>0</v>
          </cell>
          <cell r="AY137">
            <v>0</v>
          </cell>
        </row>
        <row r="138">
          <cell r="B138" t="str">
            <v>CINE / TEATRO</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W138">
            <v>0</v>
          </cell>
          <cell r="AX138">
            <v>0</v>
          </cell>
          <cell r="AY138">
            <v>0</v>
          </cell>
        </row>
        <row r="139">
          <cell r="B139" t="str">
            <v>MODA / DESFILES</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W139">
            <v>0</v>
          </cell>
          <cell r="AX139">
            <v>0</v>
          </cell>
          <cell r="AY139">
            <v>0</v>
          </cell>
        </row>
        <row r="140">
          <cell r="B140" t="str">
            <v>RECITALES / CONCIERTOS</v>
          </cell>
          <cell r="F140">
            <v>0</v>
          </cell>
          <cell r="G140">
            <v>30000</v>
          </cell>
          <cell r="H140">
            <v>30000</v>
          </cell>
          <cell r="I140">
            <v>0</v>
          </cell>
          <cell r="J140">
            <v>0</v>
          </cell>
          <cell r="K140">
            <v>0</v>
          </cell>
          <cell r="L140">
            <v>0</v>
          </cell>
          <cell r="M140">
            <v>0</v>
          </cell>
          <cell r="N140">
            <v>0</v>
          </cell>
          <cell r="O140">
            <v>0</v>
          </cell>
          <cell r="P140">
            <v>0</v>
          </cell>
          <cell r="Q140">
            <v>215155.4</v>
          </cell>
          <cell r="R140">
            <v>2800</v>
          </cell>
          <cell r="S140">
            <v>0</v>
          </cell>
          <cell r="T140">
            <v>300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W140">
            <v>0</v>
          </cell>
          <cell r="AX140">
            <v>0</v>
          </cell>
          <cell r="AY140">
            <v>0</v>
          </cell>
        </row>
        <row r="141">
          <cell r="B141" t="str">
            <v>COMERCIALES</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W141">
            <v>0</v>
          </cell>
          <cell r="AX141">
            <v>0</v>
          </cell>
          <cell r="AY141">
            <v>0</v>
          </cell>
        </row>
        <row r="142">
          <cell r="B142" t="str">
            <v>OTROS AUSPICIOS</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100000</v>
          </cell>
          <cell r="AH142">
            <v>0</v>
          </cell>
          <cell r="AI142">
            <v>0</v>
          </cell>
          <cell r="AJ142">
            <v>0</v>
          </cell>
          <cell r="AK142">
            <v>0</v>
          </cell>
          <cell r="AL142">
            <v>0</v>
          </cell>
          <cell r="AM142">
            <v>0</v>
          </cell>
          <cell r="AN142">
            <v>0</v>
          </cell>
          <cell r="AW142">
            <v>100000</v>
          </cell>
          <cell r="AX142">
            <v>0</v>
          </cell>
          <cell r="AY142">
            <v>8333.3333333333339</v>
          </cell>
        </row>
        <row r="144">
          <cell r="B144" t="str">
            <v>TOTAL</v>
          </cell>
          <cell r="D144">
            <v>0</v>
          </cell>
          <cell r="E144">
            <v>0</v>
          </cell>
          <cell r="F144">
            <v>0</v>
          </cell>
          <cell r="G144">
            <v>30000</v>
          </cell>
          <cell r="H144">
            <v>30000</v>
          </cell>
          <cell r="I144">
            <v>0</v>
          </cell>
          <cell r="J144">
            <v>0</v>
          </cell>
          <cell r="K144">
            <v>0</v>
          </cell>
          <cell r="L144">
            <v>0</v>
          </cell>
          <cell r="M144">
            <v>0</v>
          </cell>
          <cell r="N144">
            <v>0</v>
          </cell>
          <cell r="O144">
            <v>0</v>
          </cell>
          <cell r="P144">
            <v>0</v>
          </cell>
          <cell r="Q144">
            <v>215155.4</v>
          </cell>
          <cell r="R144">
            <v>2800</v>
          </cell>
          <cell r="S144">
            <v>0</v>
          </cell>
          <cell r="T144">
            <v>300</v>
          </cell>
          <cell r="U144">
            <v>0</v>
          </cell>
          <cell r="V144">
            <v>0</v>
          </cell>
          <cell r="W144">
            <v>0</v>
          </cell>
          <cell r="X144">
            <v>0</v>
          </cell>
          <cell r="Y144">
            <v>0</v>
          </cell>
          <cell r="Z144">
            <v>0</v>
          </cell>
          <cell r="AA144">
            <v>0</v>
          </cell>
          <cell r="AB144">
            <v>0</v>
          </cell>
          <cell r="AC144">
            <v>0</v>
          </cell>
          <cell r="AD144">
            <v>0</v>
          </cell>
          <cell r="AE144">
            <v>0</v>
          </cell>
          <cell r="AF144">
            <v>0</v>
          </cell>
          <cell r="AG144">
            <v>100000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W144">
            <v>100000</v>
          </cell>
          <cell r="AX144">
            <v>0</v>
          </cell>
          <cell r="AY144">
            <v>8333.3333333333339</v>
          </cell>
        </row>
        <row r="148">
          <cell r="B148" t="str">
            <v>5-DECORACION / MEJORAS</v>
          </cell>
        </row>
        <row r="149">
          <cell r="AW149" t="str">
            <v>TOTAL</v>
          </cell>
          <cell r="AX149" t="str">
            <v>AÑO ANT</v>
          </cell>
          <cell r="AY149" t="str">
            <v>PROM.</v>
          </cell>
        </row>
        <row r="150">
          <cell r="B150" t="str">
            <v>CONCEPTO</v>
          </cell>
          <cell r="C150">
            <v>0</v>
          </cell>
          <cell r="D150" t="str">
            <v>SALDO</v>
          </cell>
          <cell r="E150">
            <v>37773</v>
          </cell>
          <cell r="F150">
            <v>37803</v>
          </cell>
          <cell r="G150">
            <v>37834</v>
          </cell>
          <cell r="H150">
            <v>37865</v>
          </cell>
          <cell r="I150">
            <v>37895</v>
          </cell>
          <cell r="J150">
            <v>37926</v>
          </cell>
          <cell r="K150">
            <v>37956</v>
          </cell>
          <cell r="L150">
            <v>37987</v>
          </cell>
          <cell r="M150">
            <v>38018</v>
          </cell>
          <cell r="N150">
            <v>38047</v>
          </cell>
          <cell r="O150">
            <v>38078</v>
          </cell>
          <cell r="P150">
            <v>38108</v>
          </cell>
          <cell r="Q150">
            <v>38139</v>
          </cell>
          <cell r="R150">
            <v>38169</v>
          </cell>
          <cell r="S150">
            <v>38200</v>
          </cell>
          <cell r="T150">
            <v>38231</v>
          </cell>
          <cell r="U150">
            <v>38261</v>
          </cell>
          <cell r="V150">
            <v>38292</v>
          </cell>
          <cell r="W150">
            <v>38322</v>
          </cell>
          <cell r="X150">
            <v>38353</v>
          </cell>
          <cell r="Y150">
            <v>38384</v>
          </cell>
          <cell r="Z150">
            <v>38412</v>
          </cell>
          <cell r="AA150">
            <v>38443</v>
          </cell>
          <cell r="AB150">
            <v>38473</v>
          </cell>
          <cell r="AC150">
            <v>38504</v>
          </cell>
          <cell r="AD150">
            <v>38534</v>
          </cell>
          <cell r="AE150">
            <v>38565</v>
          </cell>
          <cell r="AF150">
            <v>38596</v>
          </cell>
          <cell r="AG150">
            <v>38626</v>
          </cell>
          <cell r="AH150">
            <v>38657</v>
          </cell>
          <cell r="AI150">
            <v>38687</v>
          </cell>
          <cell r="AJ150">
            <v>38718</v>
          </cell>
          <cell r="AK150">
            <v>38749</v>
          </cell>
          <cell r="AL150">
            <v>38777</v>
          </cell>
          <cell r="AM150">
            <v>38808</v>
          </cell>
          <cell r="AN150">
            <v>38838</v>
          </cell>
          <cell r="AO150">
            <v>38869</v>
          </cell>
          <cell r="AP150">
            <v>38899</v>
          </cell>
          <cell r="AQ150">
            <v>38930</v>
          </cell>
          <cell r="AR150">
            <v>38961</v>
          </cell>
          <cell r="AS150">
            <v>38991</v>
          </cell>
          <cell r="AT150">
            <v>39022</v>
          </cell>
          <cell r="AU150">
            <v>39052</v>
          </cell>
          <cell r="AW150" t="str">
            <v>12 M</v>
          </cell>
          <cell r="AX150">
            <v>38473</v>
          </cell>
          <cell r="AY150" t="str">
            <v>MENSUAL</v>
          </cell>
        </row>
        <row r="152">
          <cell r="B152" t="str">
            <v>SEÑALETICA</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W152">
            <v>0</v>
          </cell>
          <cell r="AX152">
            <v>0</v>
          </cell>
          <cell r="AY152">
            <v>0</v>
          </cell>
        </row>
        <row r="153">
          <cell r="B153" t="str">
            <v>AMBIENTACION</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2160</v>
          </cell>
          <cell r="Z153">
            <v>0</v>
          </cell>
          <cell r="AA153">
            <v>140</v>
          </cell>
          <cell r="AB153">
            <v>55.3</v>
          </cell>
          <cell r="AC153">
            <v>585</v>
          </cell>
          <cell r="AD153">
            <v>0</v>
          </cell>
          <cell r="AE153">
            <v>0</v>
          </cell>
          <cell r="AF153">
            <v>0</v>
          </cell>
          <cell r="AG153">
            <v>0</v>
          </cell>
          <cell r="AH153">
            <v>0</v>
          </cell>
          <cell r="AI153">
            <v>0</v>
          </cell>
          <cell r="AJ153">
            <v>0</v>
          </cell>
          <cell r="AK153">
            <v>0</v>
          </cell>
          <cell r="AL153">
            <v>0</v>
          </cell>
          <cell r="AM153">
            <v>0</v>
          </cell>
          <cell r="AN153">
            <v>0</v>
          </cell>
          <cell r="AW153">
            <v>585</v>
          </cell>
          <cell r="AX153">
            <v>55.3</v>
          </cell>
          <cell r="AY153">
            <v>48.75</v>
          </cell>
        </row>
        <row r="154">
          <cell r="B154" t="str">
            <v>DECORACION ESTACIONAL</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W154">
            <v>0</v>
          </cell>
          <cell r="AX154">
            <v>0</v>
          </cell>
          <cell r="AY154">
            <v>0</v>
          </cell>
        </row>
        <row r="155">
          <cell r="B155" t="str">
            <v>DECORACION NAVIDAD</v>
          </cell>
          <cell r="F155">
            <v>0</v>
          </cell>
          <cell r="G155">
            <v>0</v>
          </cell>
          <cell r="H155">
            <v>1872</v>
          </cell>
          <cell r="I155">
            <v>99310.9</v>
          </cell>
          <cell r="J155">
            <v>20595.98</v>
          </cell>
          <cell r="K155">
            <v>0</v>
          </cell>
          <cell r="L155">
            <v>250</v>
          </cell>
          <cell r="M155">
            <v>3097.92</v>
          </cell>
          <cell r="N155">
            <v>27500</v>
          </cell>
          <cell r="O155">
            <v>0</v>
          </cell>
          <cell r="P155">
            <v>0</v>
          </cell>
          <cell r="Q155">
            <v>0</v>
          </cell>
          <cell r="R155">
            <v>13750</v>
          </cell>
          <cell r="S155">
            <v>13750</v>
          </cell>
          <cell r="T155">
            <v>0</v>
          </cell>
          <cell r="U155">
            <v>14302</v>
          </cell>
          <cell r="V155">
            <v>5475</v>
          </cell>
          <cell r="W155">
            <v>7600</v>
          </cell>
          <cell r="X155">
            <v>0</v>
          </cell>
          <cell r="Y155">
            <v>525</v>
          </cell>
          <cell r="Z155">
            <v>13750</v>
          </cell>
          <cell r="AA155">
            <v>13750</v>
          </cell>
          <cell r="AB155">
            <v>0</v>
          </cell>
          <cell r="AC155">
            <v>0</v>
          </cell>
          <cell r="AD155">
            <v>13750</v>
          </cell>
          <cell r="AE155">
            <v>0</v>
          </cell>
          <cell r="AF155">
            <v>13750</v>
          </cell>
          <cell r="AG155">
            <v>55696.65</v>
          </cell>
          <cell r="AH155">
            <v>27131.1</v>
          </cell>
          <cell r="AI155">
            <v>22609.25</v>
          </cell>
          <cell r="AJ155">
            <v>0</v>
          </cell>
          <cell r="AK155">
            <v>0</v>
          </cell>
          <cell r="AL155">
            <v>0</v>
          </cell>
          <cell r="AM155">
            <v>3600</v>
          </cell>
          <cell r="AN155">
            <v>0</v>
          </cell>
          <cell r="AW155">
            <v>136537</v>
          </cell>
          <cell r="AX155">
            <v>0</v>
          </cell>
          <cell r="AY155">
            <v>11378.083333333334</v>
          </cell>
        </row>
        <row r="156">
          <cell r="B156" t="str">
            <v>OTRAS MEJORAS</v>
          </cell>
          <cell r="F156">
            <v>200</v>
          </cell>
          <cell r="G156">
            <v>0</v>
          </cell>
          <cell r="H156">
            <v>5819</v>
          </cell>
          <cell r="I156">
            <v>59266.99</v>
          </cell>
          <cell r="J156">
            <v>6030.41</v>
          </cell>
          <cell r="K156">
            <v>15562</v>
          </cell>
          <cell r="L156">
            <v>11590</v>
          </cell>
          <cell r="M156">
            <v>-7022.63</v>
          </cell>
          <cell r="N156">
            <v>4372.92</v>
          </cell>
          <cell r="O156">
            <v>29180.51</v>
          </cell>
          <cell r="P156">
            <v>3700</v>
          </cell>
          <cell r="Q156">
            <v>-1902.27</v>
          </cell>
          <cell r="R156">
            <v>980</v>
          </cell>
          <cell r="S156">
            <v>0</v>
          </cell>
          <cell r="T156">
            <v>0</v>
          </cell>
          <cell r="U156">
            <v>610</v>
          </cell>
          <cell r="V156">
            <v>0</v>
          </cell>
          <cell r="W156">
            <v>0</v>
          </cell>
          <cell r="X156">
            <v>0</v>
          </cell>
          <cell r="Y156">
            <v>5670</v>
          </cell>
          <cell r="Z156">
            <v>2835</v>
          </cell>
          <cell r="AA156">
            <v>0</v>
          </cell>
          <cell r="AB156">
            <v>0</v>
          </cell>
          <cell r="AC156">
            <v>200</v>
          </cell>
          <cell r="AD156">
            <v>0</v>
          </cell>
          <cell r="AE156">
            <v>0</v>
          </cell>
          <cell r="AF156">
            <v>0</v>
          </cell>
          <cell r="AG156">
            <v>0</v>
          </cell>
          <cell r="AH156">
            <v>0</v>
          </cell>
          <cell r="AI156">
            <v>0</v>
          </cell>
          <cell r="AJ156">
            <v>0</v>
          </cell>
          <cell r="AK156">
            <v>0</v>
          </cell>
          <cell r="AL156">
            <v>0</v>
          </cell>
          <cell r="AM156">
            <v>0</v>
          </cell>
          <cell r="AN156">
            <v>0</v>
          </cell>
          <cell r="AW156">
            <v>200</v>
          </cell>
          <cell r="AX156">
            <v>0</v>
          </cell>
          <cell r="AY156">
            <v>16.666666666666668</v>
          </cell>
        </row>
        <row r="158">
          <cell r="B158" t="str">
            <v>TOTAL</v>
          </cell>
          <cell r="D158">
            <v>0</v>
          </cell>
          <cell r="E158">
            <v>0</v>
          </cell>
          <cell r="F158">
            <v>200</v>
          </cell>
          <cell r="G158">
            <v>0</v>
          </cell>
          <cell r="H158">
            <v>7691</v>
          </cell>
          <cell r="I158">
            <v>158577.89000000001</v>
          </cell>
          <cell r="J158">
            <v>26626.39</v>
          </cell>
          <cell r="K158">
            <v>15562</v>
          </cell>
          <cell r="L158">
            <v>11840</v>
          </cell>
          <cell r="M158">
            <v>-3924.71</v>
          </cell>
          <cell r="N158">
            <v>31872.92</v>
          </cell>
          <cell r="O158">
            <v>29180.51</v>
          </cell>
          <cell r="P158">
            <v>3700</v>
          </cell>
          <cell r="Q158">
            <v>-1902.27</v>
          </cell>
          <cell r="R158">
            <v>14730</v>
          </cell>
          <cell r="S158">
            <v>13750</v>
          </cell>
          <cell r="T158">
            <v>0</v>
          </cell>
          <cell r="U158">
            <v>14912</v>
          </cell>
          <cell r="V158">
            <v>5475</v>
          </cell>
          <cell r="W158">
            <v>7600</v>
          </cell>
          <cell r="X158">
            <v>0</v>
          </cell>
          <cell r="Y158">
            <v>8355</v>
          </cell>
          <cell r="Z158">
            <v>16585</v>
          </cell>
          <cell r="AA158">
            <v>13890</v>
          </cell>
          <cell r="AB158">
            <v>55.3</v>
          </cell>
          <cell r="AC158">
            <v>785</v>
          </cell>
          <cell r="AD158">
            <v>13750</v>
          </cell>
          <cell r="AE158">
            <v>0</v>
          </cell>
          <cell r="AF158">
            <v>13750</v>
          </cell>
          <cell r="AG158">
            <v>55696.65</v>
          </cell>
          <cell r="AH158">
            <v>27131.1</v>
          </cell>
          <cell r="AI158">
            <v>22609.25</v>
          </cell>
          <cell r="AJ158">
            <v>0</v>
          </cell>
          <cell r="AK158">
            <v>0</v>
          </cell>
          <cell r="AL158">
            <v>0</v>
          </cell>
          <cell r="AM158">
            <v>3600</v>
          </cell>
          <cell r="AN158">
            <v>0</v>
          </cell>
          <cell r="AO158">
            <v>0</v>
          </cell>
          <cell r="AP158">
            <v>0</v>
          </cell>
          <cell r="AQ158">
            <v>0</v>
          </cell>
          <cell r="AR158">
            <v>0</v>
          </cell>
          <cell r="AS158">
            <v>0</v>
          </cell>
          <cell r="AT158">
            <v>0</v>
          </cell>
          <cell r="AU158">
            <v>0</v>
          </cell>
          <cell r="AW158">
            <v>137322</v>
          </cell>
          <cell r="AX158">
            <v>55.3</v>
          </cell>
          <cell r="AY158">
            <v>11443.5</v>
          </cell>
        </row>
        <row r="162">
          <cell r="B162" t="str">
            <v>6-OTROS GASTOS</v>
          </cell>
        </row>
        <row r="163">
          <cell r="AW163" t="str">
            <v>TOTAL</v>
          </cell>
          <cell r="AX163" t="str">
            <v>AÑO ANT</v>
          </cell>
          <cell r="AY163" t="str">
            <v>PROM.</v>
          </cell>
        </row>
        <row r="164">
          <cell r="B164" t="str">
            <v>CONCEPTO</v>
          </cell>
          <cell r="C164">
            <v>0</v>
          </cell>
          <cell r="D164" t="str">
            <v>SALDO</v>
          </cell>
          <cell r="E164">
            <v>37773</v>
          </cell>
          <cell r="F164">
            <v>37803</v>
          </cell>
          <cell r="G164">
            <v>37834</v>
          </cell>
          <cell r="H164">
            <v>37865</v>
          </cell>
          <cell r="I164">
            <v>37895</v>
          </cell>
          <cell r="J164">
            <v>37926</v>
          </cell>
          <cell r="K164">
            <v>37956</v>
          </cell>
          <cell r="L164">
            <v>37987</v>
          </cell>
          <cell r="M164">
            <v>38018</v>
          </cell>
          <cell r="N164">
            <v>38047</v>
          </cell>
          <cell r="O164">
            <v>38078</v>
          </cell>
          <cell r="P164">
            <v>38108</v>
          </cell>
          <cell r="Q164">
            <v>38139</v>
          </cell>
          <cell r="R164">
            <v>38169</v>
          </cell>
          <cell r="S164">
            <v>38200</v>
          </cell>
          <cell r="T164">
            <v>38231</v>
          </cell>
          <cell r="U164">
            <v>38261</v>
          </cell>
          <cell r="V164">
            <v>38292</v>
          </cell>
          <cell r="W164">
            <v>38322</v>
          </cell>
          <cell r="X164">
            <v>38353</v>
          </cell>
          <cell r="Y164">
            <v>38384</v>
          </cell>
          <cell r="Z164">
            <v>38412</v>
          </cell>
          <cell r="AA164">
            <v>38443</v>
          </cell>
          <cell r="AB164">
            <v>38473</v>
          </cell>
          <cell r="AC164">
            <v>38504</v>
          </cell>
          <cell r="AD164">
            <v>38534</v>
          </cell>
          <cell r="AE164">
            <v>38565</v>
          </cell>
          <cell r="AF164">
            <v>38596</v>
          </cell>
          <cell r="AG164">
            <v>38626</v>
          </cell>
          <cell r="AH164">
            <v>38657</v>
          </cell>
          <cell r="AI164">
            <v>38687</v>
          </cell>
          <cell r="AJ164">
            <v>38718</v>
          </cell>
          <cell r="AK164">
            <v>38749</v>
          </cell>
          <cell r="AL164">
            <v>38777</v>
          </cell>
          <cell r="AM164">
            <v>38808</v>
          </cell>
          <cell r="AN164">
            <v>38838</v>
          </cell>
          <cell r="AO164">
            <v>38869</v>
          </cell>
          <cell r="AP164">
            <v>38899</v>
          </cell>
          <cell r="AQ164">
            <v>38930</v>
          </cell>
          <cell r="AR164">
            <v>38961</v>
          </cell>
          <cell r="AS164">
            <v>38991</v>
          </cell>
          <cell r="AT164">
            <v>39022</v>
          </cell>
          <cell r="AU164">
            <v>39052</v>
          </cell>
          <cell r="AW164" t="str">
            <v>12 M</v>
          </cell>
          <cell r="AX164">
            <v>38473</v>
          </cell>
          <cell r="AY164" t="str">
            <v>MENSUAL</v>
          </cell>
        </row>
        <row r="166">
          <cell r="B166" t="str">
            <v>SERVICIOS AL CLIENTE</v>
          </cell>
          <cell r="F166">
            <v>4746.96</v>
          </cell>
          <cell r="G166">
            <v>2573.2399999999998</v>
          </cell>
          <cell r="H166">
            <v>2453.85</v>
          </cell>
          <cell r="I166">
            <v>466.66</v>
          </cell>
          <cell r="J166">
            <v>2390.44</v>
          </cell>
          <cell r="K166">
            <v>2250.5</v>
          </cell>
          <cell r="L166">
            <v>2691.02</v>
          </cell>
          <cell r="M166">
            <v>2871.66</v>
          </cell>
          <cell r="N166">
            <v>210.75</v>
          </cell>
          <cell r="O166">
            <v>0</v>
          </cell>
          <cell r="P166">
            <v>3957.49</v>
          </cell>
          <cell r="Q166">
            <v>2283.9299999999998</v>
          </cell>
          <cell r="R166">
            <v>0.11</v>
          </cell>
          <cell r="S166">
            <v>3213</v>
          </cell>
          <cell r="T166">
            <v>7498.53</v>
          </cell>
          <cell r="U166">
            <v>1750</v>
          </cell>
          <cell r="V166">
            <v>165.6</v>
          </cell>
          <cell r="W166">
            <v>97.03</v>
          </cell>
          <cell r="X166">
            <v>0</v>
          </cell>
          <cell r="Y166">
            <v>438.8</v>
          </cell>
          <cell r="Z166">
            <v>165.6</v>
          </cell>
          <cell r="AA166">
            <v>173.6</v>
          </cell>
          <cell r="AB166">
            <v>99.2</v>
          </cell>
          <cell r="AC166">
            <v>645.86</v>
          </cell>
          <cell r="AD166">
            <v>116.26</v>
          </cell>
          <cell r="AE166">
            <v>310</v>
          </cell>
          <cell r="AF166">
            <v>334.8</v>
          </cell>
          <cell r="AG166">
            <v>196</v>
          </cell>
          <cell r="AH166">
            <v>992.71</v>
          </cell>
          <cell r="AI166">
            <v>-55007.35</v>
          </cell>
          <cell r="AJ166">
            <v>19611.14</v>
          </cell>
          <cell r="AK166">
            <v>208.6</v>
          </cell>
          <cell r="AL166">
            <v>46584.6</v>
          </cell>
          <cell r="AM166">
            <v>2104.1799999999998</v>
          </cell>
          <cell r="AN166">
            <v>0</v>
          </cell>
          <cell r="AW166">
            <v>16096.8</v>
          </cell>
          <cell r="AX166">
            <v>99.2</v>
          </cell>
          <cell r="AY166">
            <v>1341.4</v>
          </cell>
        </row>
        <row r="167">
          <cell r="B167" t="str">
            <v>COSTOS FIJOS</v>
          </cell>
          <cell r="F167">
            <v>27680.52</v>
          </cell>
          <cell r="G167">
            <v>14285.979999999841</v>
          </cell>
          <cell r="H167">
            <v>33069.429999999549</v>
          </cell>
          <cell r="I167">
            <v>19642.099999999755</v>
          </cell>
          <cell r="J167">
            <v>18205.099999999926</v>
          </cell>
          <cell r="K167">
            <v>12550.32</v>
          </cell>
          <cell r="L167">
            <v>29366.83</v>
          </cell>
          <cell r="M167">
            <v>14205.37</v>
          </cell>
          <cell r="N167">
            <v>5774.2900000001</v>
          </cell>
          <cell r="O167">
            <v>26390.190000000115</v>
          </cell>
          <cell r="P167">
            <v>-8932.4600000000664</v>
          </cell>
          <cell r="Q167">
            <v>13447.08</v>
          </cell>
          <cell r="R167">
            <v>8144.8599999999806</v>
          </cell>
          <cell r="S167">
            <v>1516.33000000017</v>
          </cell>
          <cell r="T167">
            <v>387.75999999999533</v>
          </cell>
          <cell r="U167">
            <v>31385.1</v>
          </cell>
          <cell r="V167">
            <v>5792.5199999996694</v>
          </cell>
          <cell r="W167">
            <v>9317.96999999953</v>
          </cell>
          <cell r="X167">
            <v>1038.1599999999569</v>
          </cell>
          <cell r="Y167">
            <v>3192.4299999998534</v>
          </cell>
          <cell r="Z167">
            <v>500.93999999994412</v>
          </cell>
          <cell r="AA167">
            <v>5731.53</v>
          </cell>
          <cell r="AB167">
            <v>4004.699999999993</v>
          </cell>
          <cell r="AC167">
            <v>4978.3</v>
          </cell>
          <cell r="AD167">
            <v>4416.97</v>
          </cell>
          <cell r="AE167">
            <v>4782.6099999999997</v>
          </cell>
          <cell r="AF167">
            <v>3188.99</v>
          </cell>
          <cell r="AG167">
            <v>3826.66</v>
          </cell>
          <cell r="AH167">
            <v>504.46</v>
          </cell>
          <cell r="AI167">
            <v>10992.22</v>
          </cell>
          <cell r="AJ167">
            <v>1493.49</v>
          </cell>
          <cell r="AK167">
            <v>3273.37</v>
          </cell>
          <cell r="AL167">
            <v>3480.4</v>
          </cell>
          <cell r="AM167">
            <v>1699.33</v>
          </cell>
          <cell r="AN167">
            <v>7932.52</v>
          </cell>
          <cell r="AW167">
            <v>50569.32</v>
          </cell>
          <cell r="AX167">
            <v>4004.699999999993</v>
          </cell>
          <cell r="AY167">
            <v>4214.1099999999997</v>
          </cell>
        </row>
        <row r="168">
          <cell r="B168" t="str">
            <v>CHEQUE REGALO</v>
          </cell>
          <cell r="R168">
            <v>71.239999999999995</v>
          </cell>
          <cell r="S168">
            <v>2405.5100000000002</v>
          </cell>
          <cell r="T168">
            <v>4257.84</v>
          </cell>
          <cell r="U168">
            <v>-1217.4000000000001</v>
          </cell>
          <cell r="V168">
            <v>4563.37</v>
          </cell>
          <cell r="W168">
            <v>3099.68</v>
          </cell>
          <cell r="X168">
            <v>1961.86</v>
          </cell>
          <cell r="Y168">
            <v>420.58</v>
          </cell>
          <cell r="Z168">
            <v>525.75</v>
          </cell>
          <cell r="AA168">
            <v>5332.31</v>
          </cell>
          <cell r="AB168">
            <v>228.68</v>
          </cell>
          <cell r="AC168">
            <v>2486.9899999999998</v>
          </cell>
          <cell r="AD168">
            <v>1784.4</v>
          </cell>
          <cell r="AE168">
            <v>2744.09</v>
          </cell>
          <cell r="AF168">
            <v>1088.3599999999999</v>
          </cell>
          <cell r="AG168">
            <v>425.54</v>
          </cell>
          <cell r="AH168">
            <v>4459.83</v>
          </cell>
          <cell r="AI168">
            <v>3890.32</v>
          </cell>
          <cell r="AJ168">
            <v>1999.83</v>
          </cell>
          <cell r="AK168">
            <v>53.4</v>
          </cell>
          <cell r="AL168">
            <v>2747.17</v>
          </cell>
          <cell r="AM168">
            <v>148.38999999999999</v>
          </cell>
          <cell r="AN168">
            <v>60.48</v>
          </cell>
          <cell r="AW168">
            <v>21888.799999999999</v>
          </cell>
          <cell r="AX168">
            <v>228.68</v>
          </cell>
          <cell r="AY168">
            <v>1824.0666666666666</v>
          </cell>
        </row>
        <row r="169">
          <cell r="B169" t="str">
            <v>RECUPERO PROVISIONES</v>
          </cell>
          <cell r="R169">
            <v>0</v>
          </cell>
          <cell r="S169">
            <v>0</v>
          </cell>
          <cell r="T169">
            <v>0</v>
          </cell>
          <cell r="U169">
            <v>0</v>
          </cell>
          <cell r="V169">
            <v>-1175</v>
          </cell>
          <cell r="W169">
            <v>0</v>
          </cell>
          <cell r="X169">
            <v>0</v>
          </cell>
          <cell r="Y169">
            <v>0</v>
          </cell>
          <cell r="Z169">
            <v>-468</v>
          </cell>
          <cell r="AA169">
            <v>0</v>
          </cell>
          <cell r="AB169">
            <v>0</v>
          </cell>
          <cell r="AC169">
            <v>0</v>
          </cell>
          <cell r="AD169">
            <v>0</v>
          </cell>
          <cell r="AE169">
            <v>0</v>
          </cell>
          <cell r="AF169">
            <v>-814.29</v>
          </cell>
          <cell r="AG169">
            <v>0</v>
          </cell>
          <cell r="AH169">
            <v>0</v>
          </cell>
          <cell r="AI169">
            <v>0</v>
          </cell>
          <cell r="AJ169">
            <v>0</v>
          </cell>
          <cell r="AK169">
            <v>0</v>
          </cell>
          <cell r="AL169">
            <v>0</v>
          </cell>
          <cell r="AM169">
            <v>0</v>
          </cell>
          <cell r="AN169">
            <v>0</v>
          </cell>
          <cell r="AW169">
            <v>-814.29</v>
          </cell>
          <cell r="AX169">
            <v>0</v>
          </cell>
          <cell r="AY169">
            <v>-67.857500000000002</v>
          </cell>
        </row>
        <row r="170">
          <cell r="B170" t="str">
            <v>COSTOS INDIRECTOS</v>
          </cell>
          <cell r="R170">
            <v>11711.84</v>
          </cell>
          <cell r="S170">
            <v>16951.11</v>
          </cell>
          <cell r="T170">
            <v>14330.22</v>
          </cell>
          <cell r="U170">
            <v>15182.97</v>
          </cell>
          <cell r="V170">
            <v>16872.43</v>
          </cell>
          <cell r="W170">
            <v>21955.64</v>
          </cell>
          <cell r="X170">
            <v>6429.94</v>
          </cell>
          <cell r="Y170">
            <v>26137.37</v>
          </cell>
          <cell r="Z170">
            <v>20774.189999999999</v>
          </cell>
          <cell r="AA170">
            <v>15117.59</v>
          </cell>
          <cell r="AB170">
            <v>13541.11</v>
          </cell>
          <cell r="AC170">
            <v>10821.37</v>
          </cell>
          <cell r="AD170">
            <v>11155.62</v>
          </cell>
          <cell r="AE170">
            <v>14859.27</v>
          </cell>
          <cell r="AF170">
            <v>17254</v>
          </cell>
          <cell r="AG170">
            <v>16894.16</v>
          </cell>
          <cell r="AH170">
            <v>16018.81</v>
          </cell>
          <cell r="AI170">
            <v>13651.13</v>
          </cell>
          <cell r="AJ170">
            <v>13008.5</v>
          </cell>
          <cell r="AK170">
            <v>13099.91</v>
          </cell>
          <cell r="AL170">
            <v>12812.46</v>
          </cell>
          <cell r="AM170">
            <v>11005.72</v>
          </cell>
          <cell r="AN170">
            <v>17894.330000000002</v>
          </cell>
          <cell r="AW170">
            <v>168475.28</v>
          </cell>
          <cell r="AX170">
            <v>13541.11</v>
          </cell>
          <cell r="AY170">
            <v>14039.606666666668</v>
          </cell>
        </row>
        <row r="171">
          <cell r="B171" t="str">
            <v>INVESTIGACION DE MERCADO</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1335</v>
          </cell>
          <cell r="AF171">
            <v>667.5</v>
          </cell>
          <cell r="AG171">
            <v>667.5</v>
          </cell>
          <cell r="AH171">
            <v>667.5</v>
          </cell>
          <cell r="AI171">
            <v>0</v>
          </cell>
          <cell r="AJ171">
            <v>0</v>
          </cell>
          <cell r="AK171">
            <v>0</v>
          </cell>
          <cell r="AL171">
            <v>0</v>
          </cell>
          <cell r="AM171">
            <v>0</v>
          </cell>
          <cell r="AN171">
            <v>0</v>
          </cell>
          <cell r="AW171">
            <v>3337.5</v>
          </cell>
          <cell r="AX171">
            <v>0</v>
          </cell>
          <cell r="AY171">
            <v>278.125</v>
          </cell>
        </row>
        <row r="172">
          <cell r="B172" t="str">
            <v>DESARROLLO COMERCIAL</v>
          </cell>
          <cell r="AD172">
            <v>0</v>
          </cell>
          <cell r="AE172">
            <v>0</v>
          </cell>
          <cell r="AF172">
            <v>0</v>
          </cell>
          <cell r="AG172">
            <v>0</v>
          </cell>
          <cell r="AH172">
            <v>0</v>
          </cell>
          <cell r="AI172">
            <v>3524.93</v>
          </cell>
          <cell r="AJ172">
            <v>0</v>
          </cell>
          <cell r="AK172">
            <v>0</v>
          </cell>
          <cell r="AL172">
            <v>0</v>
          </cell>
          <cell r="AM172">
            <v>0</v>
          </cell>
          <cell r="AN172">
            <v>1874.24</v>
          </cell>
          <cell r="AW172">
            <v>5399.17</v>
          </cell>
          <cell r="AX172">
            <v>0</v>
          </cell>
          <cell r="AY172">
            <v>449.93083333333334</v>
          </cell>
        </row>
        <row r="174">
          <cell r="B174" t="str">
            <v>TOTAL</v>
          </cell>
          <cell r="D174">
            <v>0</v>
          </cell>
          <cell r="E174">
            <v>0</v>
          </cell>
          <cell r="F174">
            <v>32427.48</v>
          </cell>
          <cell r="G174">
            <v>16859.219999999841</v>
          </cell>
          <cell r="H174">
            <v>35523.279999999548</v>
          </cell>
          <cell r="I174">
            <v>20108.759999999755</v>
          </cell>
          <cell r="J174">
            <v>20595.539999999924</v>
          </cell>
          <cell r="K174">
            <v>14800.82</v>
          </cell>
          <cell r="L174">
            <v>32057.85</v>
          </cell>
          <cell r="M174">
            <v>17077.03</v>
          </cell>
          <cell r="N174">
            <v>5985.0400000001</v>
          </cell>
          <cell r="O174">
            <v>26390.190000000115</v>
          </cell>
          <cell r="P174">
            <v>-4974.9700000000666</v>
          </cell>
          <cell r="Q174">
            <v>15731.01</v>
          </cell>
          <cell r="R174">
            <v>19928.05</v>
          </cell>
          <cell r="S174">
            <v>24085.950000000172</v>
          </cell>
          <cell r="T174">
            <v>26474.35</v>
          </cell>
          <cell r="U174">
            <v>47100.67</v>
          </cell>
          <cell r="V174">
            <v>26218.919999999671</v>
          </cell>
          <cell r="W174">
            <v>34470.319999999527</v>
          </cell>
          <cell r="X174">
            <v>9429.9599999999555</v>
          </cell>
          <cell r="Y174">
            <v>30189.179999999851</v>
          </cell>
          <cell r="Z174">
            <v>21498.479999999941</v>
          </cell>
          <cell r="AA174">
            <v>26355.03</v>
          </cell>
          <cell r="AB174">
            <v>17873.689999999999</v>
          </cell>
          <cell r="AC174">
            <v>18932.52</v>
          </cell>
          <cell r="AD174">
            <v>17473.25</v>
          </cell>
          <cell r="AE174">
            <v>24030.97</v>
          </cell>
          <cell r="AF174">
            <v>21719.360000000001</v>
          </cell>
          <cell r="AG174">
            <v>22009.86</v>
          </cell>
          <cell r="AH174">
            <v>22643.31</v>
          </cell>
          <cell r="AI174">
            <v>-22948.75</v>
          </cell>
          <cell r="AJ174">
            <v>36112.959999999999</v>
          </cell>
          <cell r="AK174">
            <v>16635.28</v>
          </cell>
          <cell r="AL174">
            <v>65624.63</v>
          </cell>
          <cell r="AM174">
            <v>14957.62</v>
          </cell>
          <cell r="AN174">
            <v>27761.57</v>
          </cell>
          <cell r="AO174">
            <v>0</v>
          </cell>
          <cell r="AP174">
            <v>0</v>
          </cell>
          <cell r="AQ174">
            <v>0</v>
          </cell>
          <cell r="AR174">
            <v>0</v>
          </cell>
          <cell r="AS174">
            <v>0</v>
          </cell>
          <cell r="AT174">
            <v>0</v>
          </cell>
          <cell r="AU174">
            <v>0</v>
          </cell>
          <cell r="AW174">
            <v>264952.58</v>
          </cell>
          <cell r="AX174">
            <v>17873.689999999999</v>
          </cell>
          <cell r="AY174">
            <v>22079.381666666668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0.bin"/><Relationship Id="rId1" Type="http://schemas.openxmlformats.org/officeDocument/2006/relationships/hyperlink" Target="mailto:contabilidad@uenoholding.com.py"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2B272-20F5-4590-B73F-1363B27B26B2}">
  <sheetPr codeName="Hoja7"/>
  <dimension ref="A1:P615"/>
  <sheetViews>
    <sheetView topLeftCell="H1" zoomScaleNormal="100" workbookViewId="0">
      <selection activeCell="E12" sqref="E12"/>
    </sheetView>
  </sheetViews>
  <sheetFormatPr baseColWidth="10" defaultColWidth="11.44140625" defaultRowHeight="14.4" x14ac:dyDescent="0.3"/>
  <cols>
    <col min="1" max="1" width="10.6640625" bestFit="1" customWidth="1"/>
    <col min="2" max="2" width="8.44140625" bestFit="1" customWidth="1"/>
    <col min="3" max="3" width="16.109375" bestFit="1" customWidth="1"/>
    <col min="4" max="4" width="22.88671875" bestFit="1" customWidth="1"/>
    <col min="5" max="7" width="22.88671875" customWidth="1"/>
    <col min="8" max="8" width="58.88671875" bestFit="1" customWidth="1"/>
    <col min="9" max="9" width="27.44140625" style="276" bestFit="1" customWidth="1"/>
    <col min="10" max="10" width="16" style="276" customWidth="1"/>
    <col min="11" max="11" width="46" bestFit="1" customWidth="1"/>
    <col min="12" max="12" width="52.6640625" customWidth="1"/>
    <col min="13" max="13" width="73.6640625" bestFit="1" customWidth="1"/>
    <col min="14" max="14" width="20" bestFit="1" customWidth="1"/>
    <col min="15" max="15" width="28.6640625" bestFit="1" customWidth="1"/>
    <col min="16" max="16" width="12" bestFit="1" customWidth="1"/>
  </cols>
  <sheetData>
    <row r="1" spans="1:16" ht="17.25" customHeight="1" x14ac:dyDescent="0.3">
      <c r="A1" t="s">
        <v>680</v>
      </c>
      <c r="B1" t="s">
        <v>681</v>
      </c>
      <c r="C1" s="331" t="s">
        <v>682</v>
      </c>
      <c r="D1" t="s">
        <v>683</v>
      </c>
      <c r="E1" t="s">
        <v>1736</v>
      </c>
      <c r="F1" t="s">
        <v>1735</v>
      </c>
      <c r="G1" t="s">
        <v>1859</v>
      </c>
      <c r="H1" t="s">
        <v>684</v>
      </c>
      <c r="I1" s="381" t="s">
        <v>686</v>
      </c>
      <c r="J1" s="381" t="s">
        <v>1870</v>
      </c>
      <c r="K1" s="296" t="s">
        <v>2392</v>
      </c>
      <c r="L1" s="296" t="s">
        <v>1588</v>
      </c>
      <c r="M1" s="296" t="s">
        <v>2393</v>
      </c>
      <c r="N1" s="296" t="s">
        <v>1871</v>
      </c>
      <c r="O1" s="275" t="s">
        <v>685</v>
      </c>
      <c r="P1" s="362" t="s">
        <v>2407</v>
      </c>
    </row>
    <row r="2" spans="1:16" x14ac:dyDescent="0.3">
      <c r="C2" s="331"/>
      <c r="H2" s="334" t="s">
        <v>687</v>
      </c>
      <c r="I2" s="379">
        <v>25643263.52</v>
      </c>
      <c r="J2" s="296">
        <f>I2/1000</f>
        <v>25643.26352</v>
      </c>
      <c r="K2" s="296"/>
      <c r="L2" s="296"/>
      <c r="M2" s="296"/>
      <c r="N2" s="296"/>
      <c r="O2" s="382">
        <v>28967956.559999999</v>
      </c>
      <c r="P2" s="296"/>
    </row>
    <row r="3" spans="1:16" x14ac:dyDescent="0.3">
      <c r="C3" s="331"/>
      <c r="H3" s="334" t="s">
        <v>1004</v>
      </c>
      <c r="I3" s="379">
        <v>-40464419.159999996</v>
      </c>
      <c r="J3" s="296">
        <f>I3/1000</f>
        <v>-40464.419159999998</v>
      </c>
      <c r="K3" s="296"/>
      <c r="L3" s="296"/>
      <c r="M3" s="296"/>
      <c r="N3" s="296"/>
      <c r="O3" s="382">
        <v>-36463944.409999996</v>
      </c>
    </row>
    <row r="4" spans="1:16" x14ac:dyDescent="0.3">
      <c r="C4" s="331"/>
      <c r="H4" s="334" t="s">
        <v>2622</v>
      </c>
      <c r="I4" s="295">
        <v>-454602652525</v>
      </c>
      <c r="J4" s="296">
        <f t="shared" ref="J4:J66" si="0">I4/1000</f>
        <v>-454602652.52499998</v>
      </c>
      <c r="K4" s="296"/>
      <c r="L4" s="296"/>
      <c r="M4" s="296"/>
      <c r="N4" s="296"/>
      <c r="O4" s="395"/>
    </row>
    <row r="5" spans="1:16" x14ac:dyDescent="0.3">
      <c r="A5" s="292" t="s">
        <v>2869</v>
      </c>
      <c r="B5" s="332">
        <v>7</v>
      </c>
      <c r="C5" s="332">
        <v>111010102001991</v>
      </c>
      <c r="D5" s="427" t="s">
        <v>688</v>
      </c>
      <c r="E5" t="str">
        <f t="shared" ref="E5:E68" si="1">+MID(D5,3,2)&amp;+MID(D5,6,1)&amp;+MID(D5,8,2)&amp;+MID(D5,11,3)&amp;+MID(D5,17,2)&amp;+MID(D5,20,3)&amp;+MID(D5,24,2)</f>
        <v>111101010200199</v>
      </c>
      <c r="G5">
        <v>3</v>
      </c>
      <c r="H5" s="427" t="s">
        <v>689</v>
      </c>
      <c r="I5" s="461">
        <v>177720200</v>
      </c>
      <c r="J5" s="296">
        <f t="shared" si="0"/>
        <v>177720.2</v>
      </c>
      <c r="K5" t="e">
        <f>+VLOOKUP(D5,#REF!,4,0)</f>
        <v>#REF!</v>
      </c>
      <c r="L5" t="e">
        <f>VLOOKUP(D5,#REF!,5,0)</f>
        <v>#REF!</v>
      </c>
      <c r="M5" t="e">
        <f>VLOOKUP(D5,#REF!,6,0)</f>
        <v>#REF!</v>
      </c>
      <c r="N5" t="e">
        <f>VLOOKUP(D5,#REF!,7,0)</f>
        <v>#REF!</v>
      </c>
      <c r="P5" t="str">
        <f>MID(E5,6,5)</f>
        <v>10102</v>
      </c>
    </row>
    <row r="6" spans="1:16" x14ac:dyDescent="0.3">
      <c r="A6" s="293" t="s">
        <v>2869</v>
      </c>
      <c r="B6" s="333">
        <v>7</v>
      </c>
      <c r="C6" s="333">
        <v>111010102506011</v>
      </c>
      <c r="D6" s="334" t="s">
        <v>691</v>
      </c>
      <c r="E6" t="str">
        <f t="shared" si="1"/>
        <v>111101010250601</v>
      </c>
      <c r="G6">
        <v>3</v>
      </c>
      <c r="H6" s="334" t="s">
        <v>690</v>
      </c>
      <c r="I6" s="460">
        <v>346502</v>
      </c>
      <c r="J6" s="296">
        <f t="shared" si="0"/>
        <v>346.50200000000001</v>
      </c>
      <c r="K6" t="e">
        <f>+VLOOKUP(D6,#REF!,4,0)</f>
        <v>#REF!</v>
      </c>
      <c r="L6" t="e">
        <f>VLOOKUP(D6,#REF!,5,0)</f>
        <v>#REF!</v>
      </c>
      <c r="M6" t="e">
        <f>VLOOKUP(D6,#REF!,6,0)</f>
        <v>#REF!</v>
      </c>
      <c r="N6" t="e">
        <f>VLOOKUP(D6,#REF!,7,0)</f>
        <v>#REF!</v>
      </c>
      <c r="P6" t="str">
        <f t="shared" ref="P6:P69" si="2">MID(E6,6,5)</f>
        <v>10102</v>
      </c>
    </row>
    <row r="7" spans="1:16" x14ac:dyDescent="0.3">
      <c r="A7" s="292" t="s">
        <v>2869</v>
      </c>
      <c r="B7" s="332">
        <v>7</v>
      </c>
      <c r="C7" s="332">
        <v>112010902214991</v>
      </c>
      <c r="D7" s="427" t="s">
        <v>1876</v>
      </c>
      <c r="E7" t="str">
        <f t="shared" si="1"/>
        <v>111201090221499</v>
      </c>
      <c r="G7">
        <v>3</v>
      </c>
      <c r="H7" s="427" t="s">
        <v>2086</v>
      </c>
      <c r="I7" s="461">
        <v>13888609</v>
      </c>
      <c r="J7" s="296">
        <f t="shared" si="0"/>
        <v>13888.609</v>
      </c>
      <c r="K7" t="e">
        <f>+VLOOKUP(D7,#REF!,4,0)</f>
        <v>#REF!</v>
      </c>
      <c r="L7" t="e">
        <f>VLOOKUP(D7,#REF!,5,0)</f>
        <v>#REF!</v>
      </c>
      <c r="M7" t="e">
        <f>VLOOKUP(D7,#REF!,6,0)</f>
        <v>#REF!</v>
      </c>
      <c r="N7" t="e">
        <f>VLOOKUP(D7,#REF!,7,0)</f>
        <v>#REF!</v>
      </c>
      <c r="P7" t="str">
        <f t="shared" si="2"/>
        <v>10902</v>
      </c>
    </row>
    <row r="8" spans="1:16" x14ac:dyDescent="0.3">
      <c r="A8" s="293" t="s">
        <v>2869</v>
      </c>
      <c r="B8" s="333">
        <v>7</v>
      </c>
      <c r="C8" s="333">
        <v>112010903001011</v>
      </c>
      <c r="D8" s="334" t="s">
        <v>1877</v>
      </c>
      <c r="E8" t="str">
        <f t="shared" si="1"/>
        <v>111201090300101</v>
      </c>
      <c r="G8">
        <v>3</v>
      </c>
      <c r="H8" s="334" t="s">
        <v>2087</v>
      </c>
      <c r="I8" s="460">
        <v>47523234</v>
      </c>
      <c r="J8" s="296">
        <f t="shared" si="0"/>
        <v>47523.233999999997</v>
      </c>
      <c r="K8" t="e">
        <f>+VLOOKUP(D8,#REF!,4,0)</f>
        <v>#REF!</v>
      </c>
      <c r="L8" t="e">
        <f>VLOOKUP(D8,#REF!,5,0)</f>
        <v>#REF!</v>
      </c>
      <c r="M8" t="e">
        <f>VLOOKUP(D8,#REF!,6,0)</f>
        <v>#REF!</v>
      </c>
      <c r="N8" t="e">
        <f>VLOOKUP(D8,#REF!,7,0)</f>
        <v>#REF!</v>
      </c>
      <c r="P8" t="str">
        <f t="shared" si="2"/>
        <v>10903</v>
      </c>
    </row>
    <row r="9" spans="1:16" x14ac:dyDescent="0.3">
      <c r="A9" s="292" t="s">
        <v>2869</v>
      </c>
      <c r="B9" s="332">
        <v>7</v>
      </c>
      <c r="C9" s="332">
        <v>112010904000991</v>
      </c>
      <c r="D9" s="427" t="s">
        <v>1878</v>
      </c>
      <c r="E9" t="str">
        <f t="shared" si="1"/>
        <v>111201090400099</v>
      </c>
      <c r="G9">
        <v>3</v>
      </c>
      <c r="H9" s="427" t="s">
        <v>694</v>
      </c>
      <c r="I9" s="461">
        <v>6913</v>
      </c>
      <c r="J9" s="296">
        <f t="shared" si="0"/>
        <v>6.9130000000000003</v>
      </c>
      <c r="K9" t="e">
        <f>+VLOOKUP(D9,#REF!,4,0)</f>
        <v>#REF!</v>
      </c>
      <c r="L9" t="e">
        <f>VLOOKUP(D9,#REF!,5,0)</f>
        <v>#REF!</v>
      </c>
      <c r="M9" t="e">
        <f>VLOOKUP(D9,#REF!,6,0)</f>
        <v>#REF!</v>
      </c>
      <c r="N9" t="e">
        <f>VLOOKUP(D9,#REF!,7,0)</f>
        <v>#REF!</v>
      </c>
      <c r="P9" t="str">
        <f t="shared" si="2"/>
        <v>10904</v>
      </c>
    </row>
    <row r="10" spans="1:16" x14ac:dyDescent="0.3">
      <c r="A10" s="293" t="s">
        <v>2869</v>
      </c>
      <c r="B10" s="333">
        <v>7</v>
      </c>
      <c r="C10" s="333">
        <v>112010904006991</v>
      </c>
      <c r="D10" s="334" t="s">
        <v>695</v>
      </c>
      <c r="E10" t="str">
        <f t="shared" si="1"/>
        <v>111201090400699</v>
      </c>
      <c r="G10">
        <v>3</v>
      </c>
      <c r="H10" s="334" t="s">
        <v>696</v>
      </c>
      <c r="I10" s="460">
        <v>801985815</v>
      </c>
      <c r="J10" s="296">
        <f t="shared" si="0"/>
        <v>801985.81499999994</v>
      </c>
      <c r="K10" t="e">
        <f>+VLOOKUP(D10,#REF!,4,0)</f>
        <v>#REF!</v>
      </c>
      <c r="L10" t="e">
        <f>VLOOKUP(D10,#REF!,5,0)</f>
        <v>#REF!</v>
      </c>
      <c r="M10" t="e">
        <f>VLOOKUP(D10,#REF!,6,0)</f>
        <v>#REF!</v>
      </c>
      <c r="N10" t="e">
        <f>VLOOKUP(D10,#REF!,7,0)</f>
        <v>#REF!</v>
      </c>
      <c r="P10" t="str">
        <f t="shared" si="2"/>
        <v>10904</v>
      </c>
    </row>
    <row r="11" spans="1:16" x14ac:dyDescent="0.3">
      <c r="A11" s="292" t="s">
        <v>2869</v>
      </c>
      <c r="B11" s="332">
        <v>7</v>
      </c>
      <c r="C11" s="332">
        <v>112010904009011</v>
      </c>
      <c r="D11" s="427" t="s">
        <v>697</v>
      </c>
      <c r="E11" t="str">
        <f t="shared" si="1"/>
        <v>111201090400901</v>
      </c>
      <c r="G11">
        <v>3</v>
      </c>
      <c r="H11" s="427" t="s">
        <v>698</v>
      </c>
      <c r="I11" s="461">
        <v>8009492745</v>
      </c>
      <c r="J11" s="296">
        <f t="shared" si="0"/>
        <v>8009492.7450000001</v>
      </c>
      <c r="K11" t="e">
        <f>+VLOOKUP(D11,#REF!,4,0)</f>
        <v>#REF!</v>
      </c>
      <c r="L11" t="e">
        <f>VLOOKUP(D11,#REF!,5,0)</f>
        <v>#REF!</v>
      </c>
      <c r="M11" t="e">
        <f>VLOOKUP(D11,#REF!,6,0)</f>
        <v>#REF!</v>
      </c>
      <c r="N11" t="e">
        <f>VLOOKUP(D11,#REF!,7,0)</f>
        <v>#REF!</v>
      </c>
      <c r="P11" t="str">
        <f t="shared" si="2"/>
        <v>10904</v>
      </c>
    </row>
    <row r="12" spans="1:16" x14ac:dyDescent="0.3">
      <c r="A12" s="293" t="s">
        <v>2869</v>
      </c>
      <c r="B12" s="333">
        <v>7</v>
      </c>
      <c r="C12" s="333">
        <v>112010904016991</v>
      </c>
      <c r="D12" s="334" t="s">
        <v>2421</v>
      </c>
      <c r="E12" t="str">
        <f t="shared" si="1"/>
        <v>111201090401699</v>
      </c>
      <c r="G12">
        <v>3</v>
      </c>
      <c r="H12" s="334" t="s">
        <v>699</v>
      </c>
      <c r="I12" s="460">
        <v>1847000</v>
      </c>
      <c r="J12" s="296">
        <f t="shared" si="0"/>
        <v>1847</v>
      </c>
      <c r="K12" t="e">
        <f>+VLOOKUP(D12,#REF!,4,0)</f>
        <v>#REF!</v>
      </c>
      <c r="L12" t="e">
        <f>VLOOKUP(D12,#REF!,5,0)</f>
        <v>#REF!</v>
      </c>
      <c r="M12" t="e">
        <f>VLOOKUP(D12,#REF!,6,0)</f>
        <v>#REF!</v>
      </c>
      <c r="N12" t="e">
        <f>VLOOKUP(D12,#REF!,7,0)</f>
        <v>#REF!</v>
      </c>
      <c r="P12" t="str">
        <f t="shared" si="2"/>
        <v>10904</v>
      </c>
    </row>
    <row r="13" spans="1:16" x14ac:dyDescent="0.3">
      <c r="A13" s="292" t="s">
        <v>2869</v>
      </c>
      <c r="B13" s="332">
        <v>7</v>
      </c>
      <c r="C13" s="332">
        <v>112010904017991</v>
      </c>
      <c r="D13" s="427" t="s">
        <v>1880</v>
      </c>
      <c r="E13" t="str">
        <f t="shared" si="1"/>
        <v>111201090401799</v>
      </c>
      <c r="G13">
        <v>3</v>
      </c>
      <c r="H13" s="427" t="s">
        <v>700</v>
      </c>
      <c r="I13" s="461">
        <v>130000000</v>
      </c>
      <c r="J13" s="296">
        <f t="shared" si="0"/>
        <v>130000</v>
      </c>
      <c r="K13" t="e">
        <f>+VLOOKUP(D13,#REF!,4,0)</f>
        <v>#REF!</v>
      </c>
      <c r="L13" t="e">
        <f>VLOOKUP(D13,#REF!,5,0)</f>
        <v>#REF!</v>
      </c>
      <c r="M13" t="e">
        <f>VLOOKUP(D13,#REF!,6,0)</f>
        <v>#REF!</v>
      </c>
      <c r="N13" t="e">
        <f>VLOOKUP(D13,#REF!,7,0)</f>
        <v>#REF!</v>
      </c>
      <c r="P13" t="str">
        <f t="shared" si="2"/>
        <v>10904</v>
      </c>
    </row>
    <row r="14" spans="1:16" x14ac:dyDescent="0.3">
      <c r="A14" s="293" t="s">
        <v>2869</v>
      </c>
      <c r="B14" s="333">
        <v>7</v>
      </c>
      <c r="C14" s="333">
        <v>112010904022991</v>
      </c>
      <c r="D14" s="334" t="s">
        <v>1882</v>
      </c>
      <c r="E14" t="str">
        <f t="shared" si="1"/>
        <v>111201090402299</v>
      </c>
      <c r="G14">
        <v>3</v>
      </c>
      <c r="H14" s="334" t="s">
        <v>702</v>
      </c>
      <c r="I14" s="460">
        <v>1925625</v>
      </c>
      <c r="J14" s="296">
        <f t="shared" si="0"/>
        <v>1925.625</v>
      </c>
      <c r="K14" t="e">
        <f>+VLOOKUP(D14,#REF!,4,0)</f>
        <v>#REF!</v>
      </c>
      <c r="L14" t="e">
        <f>VLOOKUP(D14,#REF!,5,0)</f>
        <v>#REF!</v>
      </c>
      <c r="M14" t="e">
        <f>VLOOKUP(D14,#REF!,6,0)</f>
        <v>#REF!</v>
      </c>
      <c r="N14" t="e">
        <f>VLOOKUP(D14,#REF!,7,0)</f>
        <v>#REF!</v>
      </c>
      <c r="P14" t="str">
        <f t="shared" si="2"/>
        <v>10904</v>
      </c>
    </row>
    <row r="15" spans="1:16" x14ac:dyDescent="0.3">
      <c r="A15" s="292" t="s">
        <v>2869</v>
      </c>
      <c r="B15" s="332">
        <v>7</v>
      </c>
      <c r="C15" s="332">
        <v>112010904025991</v>
      </c>
      <c r="D15" s="427" t="s">
        <v>703</v>
      </c>
      <c r="E15" t="str">
        <f t="shared" si="1"/>
        <v>111201090402599</v>
      </c>
      <c r="G15">
        <v>3</v>
      </c>
      <c r="H15" s="427" t="s">
        <v>704</v>
      </c>
      <c r="I15" s="461">
        <v>216</v>
      </c>
      <c r="J15" s="296">
        <f t="shared" si="0"/>
        <v>0.216</v>
      </c>
      <c r="K15" t="e">
        <f>+VLOOKUP(D15,#REF!,4,0)</f>
        <v>#REF!</v>
      </c>
      <c r="L15" t="e">
        <f>VLOOKUP(D15,#REF!,5,0)</f>
        <v>#REF!</v>
      </c>
      <c r="M15" t="e">
        <f>VLOOKUP(D15,#REF!,6,0)</f>
        <v>#REF!</v>
      </c>
      <c r="N15" t="e">
        <f>VLOOKUP(D15,#REF!,7,0)</f>
        <v>#REF!</v>
      </c>
      <c r="P15" t="str">
        <f t="shared" si="2"/>
        <v>10904</v>
      </c>
    </row>
    <row r="16" spans="1:16" x14ac:dyDescent="0.3">
      <c r="A16" s="293" t="s">
        <v>2869</v>
      </c>
      <c r="B16" s="333">
        <v>7</v>
      </c>
      <c r="C16" s="333">
        <v>112010904026991</v>
      </c>
      <c r="D16" s="334" t="s">
        <v>705</v>
      </c>
      <c r="E16" t="str">
        <f t="shared" si="1"/>
        <v>111201090402699</v>
      </c>
      <c r="G16">
        <v>3</v>
      </c>
      <c r="H16" s="334" t="s">
        <v>706</v>
      </c>
      <c r="I16" s="460">
        <v>7483542</v>
      </c>
      <c r="J16" s="296">
        <f t="shared" si="0"/>
        <v>7483.5420000000004</v>
      </c>
      <c r="K16" t="e">
        <f>+VLOOKUP(D16,#REF!,4,0)</f>
        <v>#REF!</v>
      </c>
      <c r="L16" t="e">
        <f>VLOOKUP(D16,#REF!,5,0)</f>
        <v>#REF!</v>
      </c>
      <c r="M16" t="e">
        <f>VLOOKUP(D16,#REF!,6,0)</f>
        <v>#REF!</v>
      </c>
      <c r="N16" t="e">
        <f>VLOOKUP(D16,#REF!,7,0)</f>
        <v>#REF!</v>
      </c>
      <c r="P16" t="str">
        <f t="shared" si="2"/>
        <v>10904</v>
      </c>
    </row>
    <row r="17" spans="1:16" x14ac:dyDescent="0.3">
      <c r="A17" s="292" t="s">
        <v>2869</v>
      </c>
      <c r="B17" s="332">
        <v>7</v>
      </c>
      <c r="C17" s="332">
        <v>112010904037991</v>
      </c>
      <c r="D17" s="427" t="s">
        <v>2726</v>
      </c>
      <c r="E17" t="str">
        <f t="shared" si="1"/>
        <v>111201090403799</v>
      </c>
      <c r="G17">
        <v>3</v>
      </c>
      <c r="H17" s="427" t="s">
        <v>2752</v>
      </c>
      <c r="I17" s="461">
        <v>13450268</v>
      </c>
      <c r="J17" s="296">
        <f t="shared" si="0"/>
        <v>13450.268</v>
      </c>
      <c r="K17" t="e">
        <f>+VLOOKUP(D17,#REF!,4,0)</f>
        <v>#REF!</v>
      </c>
      <c r="L17" t="e">
        <f>VLOOKUP(D17,#REF!,5,0)</f>
        <v>#REF!</v>
      </c>
      <c r="M17" t="e">
        <f>VLOOKUP(D17,#REF!,6,0)</f>
        <v>#REF!</v>
      </c>
      <c r="N17" t="e">
        <f>VLOOKUP(D17,#REF!,7,0)</f>
        <v>#REF!</v>
      </c>
      <c r="P17" t="str">
        <f t="shared" si="2"/>
        <v>10904</v>
      </c>
    </row>
    <row r="18" spans="1:16" x14ac:dyDescent="0.3">
      <c r="A18" s="293" t="s">
        <v>2869</v>
      </c>
      <c r="B18" s="333">
        <v>7</v>
      </c>
      <c r="C18" s="333">
        <v>112010904038991</v>
      </c>
      <c r="D18" s="334" t="s">
        <v>2662</v>
      </c>
      <c r="E18" t="str">
        <f t="shared" si="1"/>
        <v>111201090403899</v>
      </c>
      <c r="G18">
        <v>3</v>
      </c>
      <c r="H18" s="334" t="s">
        <v>2680</v>
      </c>
      <c r="I18" s="460">
        <v>13624986</v>
      </c>
      <c r="J18" s="296">
        <f t="shared" si="0"/>
        <v>13624.986000000001</v>
      </c>
      <c r="K18" t="e">
        <f>+VLOOKUP(D18,#REF!,4,0)</f>
        <v>#REF!</v>
      </c>
      <c r="L18" t="e">
        <f>VLOOKUP(D18,#REF!,5,0)</f>
        <v>#REF!</v>
      </c>
      <c r="M18" t="e">
        <f>VLOOKUP(D18,#REF!,6,0)</f>
        <v>#REF!</v>
      </c>
      <c r="N18" t="e">
        <f>VLOOKUP(D18,#REF!,7,0)</f>
        <v>#REF!</v>
      </c>
      <c r="P18" t="str">
        <f t="shared" si="2"/>
        <v>10904</v>
      </c>
    </row>
    <row r="19" spans="1:16" x14ac:dyDescent="0.3">
      <c r="A19" s="292" t="s">
        <v>2869</v>
      </c>
      <c r="B19" s="332">
        <v>7</v>
      </c>
      <c r="C19" s="332">
        <v>112010904039991</v>
      </c>
      <c r="D19" s="427" t="s">
        <v>707</v>
      </c>
      <c r="E19" t="str">
        <f t="shared" si="1"/>
        <v>111201090403999</v>
      </c>
      <c r="G19">
        <v>3</v>
      </c>
      <c r="H19" s="427" t="s">
        <v>708</v>
      </c>
      <c r="I19" s="461">
        <v>935681</v>
      </c>
      <c r="J19" s="296">
        <f t="shared" si="0"/>
        <v>935.68100000000004</v>
      </c>
      <c r="K19" t="e">
        <f>+VLOOKUP(D19,#REF!,4,0)</f>
        <v>#REF!</v>
      </c>
      <c r="L19" t="e">
        <f>VLOOKUP(D19,#REF!,5,0)</f>
        <v>#REF!</v>
      </c>
      <c r="M19" t="e">
        <f>VLOOKUP(D19,#REF!,6,0)</f>
        <v>#REF!</v>
      </c>
      <c r="N19" t="e">
        <f>VLOOKUP(D19,#REF!,7,0)</f>
        <v>#REF!</v>
      </c>
      <c r="P19" t="str">
        <f t="shared" si="2"/>
        <v>10904</v>
      </c>
    </row>
    <row r="20" spans="1:16" x14ac:dyDescent="0.3">
      <c r="A20" s="293" t="s">
        <v>2869</v>
      </c>
      <c r="B20" s="333">
        <v>7</v>
      </c>
      <c r="C20" s="333">
        <v>112010904042991</v>
      </c>
      <c r="D20" s="334" t="s">
        <v>1883</v>
      </c>
      <c r="E20" t="str">
        <f t="shared" si="1"/>
        <v>111201090404299</v>
      </c>
      <c r="G20">
        <v>3</v>
      </c>
      <c r="H20" s="334" t="s">
        <v>709</v>
      </c>
      <c r="I20" s="460">
        <v>171497</v>
      </c>
      <c r="J20" s="296">
        <f t="shared" si="0"/>
        <v>171.49700000000001</v>
      </c>
      <c r="K20" t="e">
        <f>+VLOOKUP(D20,#REF!,4,0)</f>
        <v>#REF!</v>
      </c>
      <c r="L20" t="e">
        <f>VLOOKUP(D20,#REF!,5,0)</f>
        <v>#REF!</v>
      </c>
      <c r="M20" t="e">
        <f>VLOOKUP(D20,#REF!,6,0)</f>
        <v>#REF!</v>
      </c>
      <c r="N20" t="e">
        <f>VLOOKUP(D20,#REF!,7,0)</f>
        <v>#REF!</v>
      </c>
      <c r="P20" t="str">
        <f t="shared" si="2"/>
        <v>10904</v>
      </c>
    </row>
    <row r="21" spans="1:16" x14ac:dyDescent="0.3">
      <c r="A21" s="292" t="s">
        <v>2869</v>
      </c>
      <c r="B21" s="332">
        <v>7</v>
      </c>
      <c r="C21" s="332">
        <v>112010904043991</v>
      </c>
      <c r="D21" s="427" t="s">
        <v>1884</v>
      </c>
      <c r="E21" t="str">
        <f t="shared" si="1"/>
        <v>111201090404399</v>
      </c>
      <c r="G21">
        <v>3</v>
      </c>
      <c r="H21" s="427" t="s">
        <v>1006</v>
      </c>
      <c r="I21" s="461">
        <v>2091</v>
      </c>
      <c r="J21" s="296">
        <f t="shared" si="0"/>
        <v>2.0910000000000002</v>
      </c>
      <c r="K21" t="e">
        <f>+VLOOKUP(D21,#REF!,4,0)</f>
        <v>#REF!</v>
      </c>
      <c r="L21" t="e">
        <f>VLOOKUP(D21,#REF!,5,0)</f>
        <v>#REF!</v>
      </c>
      <c r="M21" t="e">
        <f>VLOOKUP(D21,#REF!,6,0)</f>
        <v>#REF!</v>
      </c>
      <c r="N21" t="e">
        <f>VLOOKUP(D21,#REF!,7,0)</f>
        <v>#REF!</v>
      </c>
      <c r="P21" t="str">
        <f t="shared" si="2"/>
        <v>10904</v>
      </c>
    </row>
    <row r="22" spans="1:16" x14ac:dyDescent="0.3">
      <c r="A22" s="293" t="s">
        <v>2869</v>
      </c>
      <c r="B22" s="333">
        <v>7</v>
      </c>
      <c r="C22" s="333">
        <v>112010904045991</v>
      </c>
      <c r="D22" s="334" t="s">
        <v>712</v>
      </c>
      <c r="E22" t="str">
        <f t="shared" si="1"/>
        <v>111201090404599</v>
      </c>
      <c r="G22">
        <v>3</v>
      </c>
      <c r="H22" s="334" t="s">
        <v>713</v>
      </c>
      <c r="I22" s="460">
        <v>5892930</v>
      </c>
      <c r="J22" s="296">
        <f t="shared" si="0"/>
        <v>5892.93</v>
      </c>
      <c r="K22" t="e">
        <f>+VLOOKUP(D22,#REF!,4,0)</f>
        <v>#REF!</v>
      </c>
      <c r="L22" t="e">
        <f>VLOOKUP(D22,#REF!,5,0)</f>
        <v>#REF!</v>
      </c>
      <c r="M22" t="e">
        <f>VLOOKUP(D22,#REF!,6,0)</f>
        <v>#REF!</v>
      </c>
      <c r="N22" t="e">
        <f>VLOOKUP(D22,#REF!,7,0)</f>
        <v>#REF!</v>
      </c>
      <c r="P22" t="str">
        <f t="shared" si="2"/>
        <v>10904</v>
      </c>
    </row>
    <row r="23" spans="1:16" x14ac:dyDescent="0.3">
      <c r="A23" s="292" t="s">
        <v>2869</v>
      </c>
      <c r="B23" s="332">
        <v>7</v>
      </c>
      <c r="C23" s="332">
        <v>112010904049991</v>
      </c>
      <c r="D23" s="427" t="s">
        <v>714</v>
      </c>
      <c r="E23" t="str">
        <f t="shared" si="1"/>
        <v>111201090404999</v>
      </c>
      <c r="G23">
        <v>3</v>
      </c>
      <c r="H23" s="427" t="s">
        <v>715</v>
      </c>
      <c r="I23" s="461">
        <v>65675410</v>
      </c>
      <c r="J23" s="296">
        <f t="shared" si="0"/>
        <v>65675.41</v>
      </c>
      <c r="K23" t="e">
        <f>+VLOOKUP(D23,#REF!,4,0)</f>
        <v>#REF!</v>
      </c>
      <c r="L23" t="e">
        <f>VLOOKUP(D23,#REF!,5,0)</f>
        <v>#REF!</v>
      </c>
      <c r="M23" t="e">
        <f>VLOOKUP(D23,#REF!,6,0)</f>
        <v>#REF!</v>
      </c>
      <c r="N23" t="e">
        <f>VLOOKUP(D23,#REF!,7,0)</f>
        <v>#REF!</v>
      </c>
      <c r="P23" t="str">
        <f t="shared" si="2"/>
        <v>10904</v>
      </c>
    </row>
    <row r="24" spans="1:16" x14ac:dyDescent="0.3">
      <c r="A24" s="293" t="s">
        <v>2869</v>
      </c>
      <c r="B24" s="333">
        <v>7</v>
      </c>
      <c r="C24" s="333">
        <v>112010904051991</v>
      </c>
      <c r="D24" s="334" t="s">
        <v>718</v>
      </c>
      <c r="E24" t="str">
        <f t="shared" si="1"/>
        <v>111201090405199</v>
      </c>
      <c r="G24">
        <v>3</v>
      </c>
      <c r="H24" s="334" t="s">
        <v>719</v>
      </c>
      <c r="I24" s="460">
        <v>16416442</v>
      </c>
      <c r="J24" s="296">
        <f t="shared" si="0"/>
        <v>16416.441999999999</v>
      </c>
      <c r="K24" t="e">
        <f>+VLOOKUP(D24,#REF!,4,0)</f>
        <v>#REF!</v>
      </c>
      <c r="L24" t="e">
        <f>VLOOKUP(D24,#REF!,5,0)</f>
        <v>#REF!</v>
      </c>
      <c r="M24" t="e">
        <f>VLOOKUP(D24,#REF!,6,0)</f>
        <v>#REF!</v>
      </c>
      <c r="N24" t="e">
        <f>VLOOKUP(D24,#REF!,7,0)</f>
        <v>#REF!</v>
      </c>
      <c r="P24" t="str">
        <f t="shared" si="2"/>
        <v>10904</v>
      </c>
    </row>
    <row r="25" spans="1:16" x14ac:dyDescent="0.3">
      <c r="A25" s="292" t="s">
        <v>2869</v>
      </c>
      <c r="B25" s="332">
        <v>7</v>
      </c>
      <c r="C25" s="332">
        <v>112010904052991</v>
      </c>
      <c r="D25" s="427" t="s">
        <v>720</v>
      </c>
      <c r="E25" t="str">
        <f t="shared" si="1"/>
        <v>111201090405299</v>
      </c>
      <c r="G25">
        <v>3</v>
      </c>
      <c r="H25" s="427" t="s">
        <v>721</v>
      </c>
      <c r="I25" s="461">
        <v>30049200</v>
      </c>
      <c r="J25" s="296">
        <f t="shared" si="0"/>
        <v>30049.200000000001</v>
      </c>
      <c r="K25" t="e">
        <f>+VLOOKUP(D25,#REF!,4,0)</f>
        <v>#REF!</v>
      </c>
      <c r="L25" t="e">
        <f>VLOOKUP(D25,#REF!,5,0)</f>
        <v>#REF!</v>
      </c>
      <c r="M25" t="e">
        <f>VLOOKUP(D25,#REF!,6,0)</f>
        <v>#REF!</v>
      </c>
      <c r="N25" t="e">
        <f>VLOOKUP(D25,#REF!,7,0)</f>
        <v>#REF!</v>
      </c>
      <c r="P25" t="str">
        <f t="shared" si="2"/>
        <v>10904</v>
      </c>
    </row>
    <row r="26" spans="1:16" x14ac:dyDescent="0.3">
      <c r="A26" s="293" t="s">
        <v>2869</v>
      </c>
      <c r="B26" s="333">
        <v>7</v>
      </c>
      <c r="C26" s="333">
        <v>112010904053991</v>
      </c>
      <c r="D26" s="334" t="s">
        <v>722</v>
      </c>
      <c r="E26" t="str">
        <f t="shared" si="1"/>
        <v>111201090405399</v>
      </c>
      <c r="G26">
        <v>3</v>
      </c>
      <c r="H26" s="334" t="s">
        <v>723</v>
      </c>
      <c r="I26" s="460">
        <v>4332960</v>
      </c>
      <c r="J26" s="296">
        <f t="shared" si="0"/>
        <v>4332.96</v>
      </c>
      <c r="K26" t="e">
        <f>+VLOOKUP(D26,#REF!,4,0)</f>
        <v>#REF!</v>
      </c>
      <c r="L26" t="e">
        <f>VLOOKUP(D26,#REF!,5,0)</f>
        <v>#REF!</v>
      </c>
      <c r="M26" t="e">
        <f>VLOOKUP(D26,#REF!,6,0)</f>
        <v>#REF!</v>
      </c>
      <c r="N26" t="e">
        <f>VLOOKUP(D26,#REF!,7,0)</f>
        <v>#REF!</v>
      </c>
      <c r="P26" t="str">
        <f t="shared" si="2"/>
        <v>10904</v>
      </c>
    </row>
    <row r="27" spans="1:16" x14ac:dyDescent="0.3">
      <c r="A27" s="292" t="s">
        <v>2869</v>
      </c>
      <c r="B27" s="332">
        <v>7</v>
      </c>
      <c r="C27" s="332">
        <v>112010904054011</v>
      </c>
      <c r="D27" s="427" t="s">
        <v>724</v>
      </c>
      <c r="E27" t="str">
        <f t="shared" si="1"/>
        <v>111201090405401</v>
      </c>
      <c r="G27">
        <v>3</v>
      </c>
      <c r="H27" s="427" t="s">
        <v>725</v>
      </c>
      <c r="I27" s="461">
        <v>3075002</v>
      </c>
      <c r="J27" s="296">
        <f t="shared" si="0"/>
        <v>3075.002</v>
      </c>
      <c r="K27" t="e">
        <f>+VLOOKUP(D27,#REF!,4,0)</f>
        <v>#REF!</v>
      </c>
      <c r="L27" t="e">
        <f>VLOOKUP(D27,#REF!,5,0)</f>
        <v>#REF!</v>
      </c>
      <c r="M27" t="e">
        <f>VLOOKUP(D27,#REF!,6,0)</f>
        <v>#REF!</v>
      </c>
      <c r="N27" t="e">
        <f>VLOOKUP(D27,#REF!,7,0)</f>
        <v>#REF!</v>
      </c>
      <c r="P27" t="str">
        <f t="shared" si="2"/>
        <v>10904</v>
      </c>
    </row>
    <row r="28" spans="1:16" x14ac:dyDescent="0.3">
      <c r="A28" s="293" t="s">
        <v>2869</v>
      </c>
      <c r="B28" s="333">
        <v>7</v>
      </c>
      <c r="C28" s="333">
        <v>112010904059011</v>
      </c>
      <c r="D28" s="334" t="s">
        <v>730</v>
      </c>
      <c r="E28" t="str">
        <f t="shared" si="1"/>
        <v>111201090405901</v>
      </c>
      <c r="G28">
        <v>3</v>
      </c>
      <c r="H28" s="334" t="s">
        <v>731</v>
      </c>
      <c r="I28" s="460">
        <v>18323537</v>
      </c>
      <c r="J28" s="296">
        <f t="shared" si="0"/>
        <v>18323.537</v>
      </c>
      <c r="K28" t="e">
        <f>+VLOOKUP(D28,#REF!,4,0)</f>
        <v>#REF!</v>
      </c>
      <c r="L28" t="e">
        <f>VLOOKUP(D28,#REF!,5,0)</f>
        <v>#REF!</v>
      </c>
      <c r="M28" t="e">
        <f>VLOOKUP(D28,#REF!,6,0)</f>
        <v>#REF!</v>
      </c>
      <c r="N28" t="e">
        <f>VLOOKUP(D28,#REF!,7,0)</f>
        <v>#REF!</v>
      </c>
      <c r="P28" t="str">
        <f t="shared" si="2"/>
        <v>10904</v>
      </c>
    </row>
    <row r="29" spans="1:16" x14ac:dyDescent="0.3">
      <c r="A29" s="292" t="s">
        <v>2869</v>
      </c>
      <c r="B29" s="332">
        <v>7</v>
      </c>
      <c r="C29" s="332">
        <v>112010904060011</v>
      </c>
      <c r="D29" s="427" t="s">
        <v>732</v>
      </c>
      <c r="E29" t="str">
        <f t="shared" si="1"/>
        <v>111201090406001</v>
      </c>
      <c r="G29">
        <v>3</v>
      </c>
      <c r="H29" s="427" t="s">
        <v>733</v>
      </c>
      <c r="I29" s="461">
        <v>396953</v>
      </c>
      <c r="J29" s="296">
        <f t="shared" si="0"/>
        <v>396.95299999999997</v>
      </c>
      <c r="K29" t="e">
        <f>+VLOOKUP(D29,#REF!,4,0)</f>
        <v>#REF!</v>
      </c>
      <c r="L29" t="e">
        <f>VLOOKUP(D29,#REF!,5,0)</f>
        <v>#REF!</v>
      </c>
      <c r="M29" t="e">
        <f>VLOOKUP(D29,#REF!,6,0)</f>
        <v>#REF!</v>
      </c>
      <c r="N29" t="e">
        <f>VLOOKUP(D29,#REF!,7,0)</f>
        <v>#REF!</v>
      </c>
      <c r="P29" t="str">
        <f t="shared" si="2"/>
        <v>10904</v>
      </c>
    </row>
    <row r="30" spans="1:16" x14ac:dyDescent="0.3">
      <c r="A30" s="293" t="s">
        <v>2869</v>
      </c>
      <c r="B30" s="333">
        <v>7</v>
      </c>
      <c r="C30" s="333">
        <v>112010904060991</v>
      </c>
      <c r="D30" s="334" t="s">
        <v>734</v>
      </c>
      <c r="E30" t="str">
        <f t="shared" si="1"/>
        <v>111201090406099</v>
      </c>
      <c r="G30">
        <v>3</v>
      </c>
      <c r="H30" s="334" t="s">
        <v>735</v>
      </c>
      <c r="I30" s="460">
        <v>28885</v>
      </c>
      <c r="J30" s="296">
        <f t="shared" si="0"/>
        <v>28.885000000000002</v>
      </c>
      <c r="K30" t="e">
        <f>+VLOOKUP(D30,#REF!,4,0)</f>
        <v>#REF!</v>
      </c>
      <c r="L30" t="e">
        <f>VLOOKUP(D30,#REF!,5,0)</f>
        <v>#REF!</v>
      </c>
      <c r="M30" t="e">
        <f>VLOOKUP(D30,#REF!,6,0)</f>
        <v>#REF!</v>
      </c>
      <c r="N30" t="e">
        <f>VLOOKUP(D30,#REF!,7,0)</f>
        <v>#REF!</v>
      </c>
      <c r="P30" t="str">
        <f t="shared" si="2"/>
        <v>10904</v>
      </c>
    </row>
    <row r="31" spans="1:16" x14ac:dyDescent="0.3">
      <c r="A31" s="292" t="s">
        <v>2869</v>
      </c>
      <c r="B31" s="332">
        <v>7</v>
      </c>
      <c r="C31" s="332">
        <v>112010904061011</v>
      </c>
      <c r="D31" s="427" t="s">
        <v>736</v>
      </c>
      <c r="E31" t="str">
        <f t="shared" si="1"/>
        <v>111201090406101</v>
      </c>
      <c r="G31">
        <v>3</v>
      </c>
      <c r="H31" s="427" t="s">
        <v>737</v>
      </c>
      <c r="I31" s="461">
        <v>208</v>
      </c>
      <c r="J31" s="296">
        <f t="shared" si="0"/>
        <v>0.20799999999999999</v>
      </c>
      <c r="K31" t="e">
        <f>+VLOOKUP(D31,#REF!,4,0)</f>
        <v>#REF!</v>
      </c>
      <c r="L31" t="e">
        <f>VLOOKUP(D31,#REF!,5,0)</f>
        <v>#REF!</v>
      </c>
      <c r="M31" t="e">
        <f>VLOOKUP(D31,#REF!,6,0)</f>
        <v>#REF!</v>
      </c>
      <c r="N31" t="e">
        <f>VLOOKUP(D31,#REF!,7,0)</f>
        <v>#REF!</v>
      </c>
      <c r="P31" t="str">
        <f t="shared" si="2"/>
        <v>10904</v>
      </c>
    </row>
    <row r="32" spans="1:16" x14ac:dyDescent="0.3">
      <c r="A32" s="293" t="s">
        <v>2869</v>
      </c>
      <c r="B32" s="333">
        <v>7</v>
      </c>
      <c r="C32" s="333">
        <v>112010904061991</v>
      </c>
      <c r="D32" s="334" t="s">
        <v>2422</v>
      </c>
      <c r="E32" t="str">
        <f t="shared" si="1"/>
        <v>111201090406199</v>
      </c>
      <c r="G32">
        <v>3</v>
      </c>
      <c r="H32" s="334" t="s">
        <v>738</v>
      </c>
      <c r="I32" s="460">
        <v>497260</v>
      </c>
      <c r="J32" s="296">
        <f t="shared" si="0"/>
        <v>497.26</v>
      </c>
      <c r="K32" t="e">
        <f>+VLOOKUP(D32,#REF!,4,0)</f>
        <v>#REF!</v>
      </c>
      <c r="L32" t="e">
        <f>VLOOKUP(D32,#REF!,5,0)</f>
        <v>#REF!</v>
      </c>
      <c r="M32" t="e">
        <f>VLOOKUP(D32,#REF!,6,0)</f>
        <v>#REF!</v>
      </c>
      <c r="N32" t="e">
        <f>VLOOKUP(D32,#REF!,7,0)</f>
        <v>#REF!</v>
      </c>
      <c r="P32" t="str">
        <f t="shared" si="2"/>
        <v>10904</v>
      </c>
    </row>
    <row r="33" spans="1:16" x14ac:dyDescent="0.3">
      <c r="A33" s="292" t="s">
        <v>2869</v>
      </c>
      <c r="B33" s="332">
        <v>7</v>
      </c>
      <c r="C33" s="332">
        <v>112010904063011</v>
      </c>
      <c r="D33" s="427" t="s">
        <v>739</v>
      </c>
      <c r="E33" t="str">
        <f t="shared" si="1"/>
        <v>111201090406301</v>
      </c>
      <c r="G33">
        <v>3</v>
      </c>
      <c r="H33" s="427" t="s">
        <v>740</v>
      </c>
      <c r="I33" s="461">
        <v>2238198</v>
      </c>
      <c r="J33" s="296">
        <f t="shared" si="0"/>
        <v>2238.1979999999999</v>
      </c>
      <c r="K33" t="e">
        <f>+VLOOKUP(D33,#REF!,4,0)</f>
        <v>#REF!</v>
      </c>
      <c r="L33" t="e">
        <f>VLOOKUP(D33,#REF!,5,0)</f>
        <v>#REF!</v>
      </c>
      <c r="M33" t="e">
        <f>VLOOKUP(D33,#REF!,6,0)</f>
        <v>#REF!</v>
      </c>
      <c r="N33" t="e">
        <f>VLOOKUP(D33,#REF!,7,0)</f>
        <v>#REF!</v>
      </c>
      <c r="P33" t="str">
        <f t="shared" si="2"/>
        <v>10904</v>
      </c>
    </row>
    <row r="34" spans="1:16" x14ac:dyDescent="0.3">
      <c r="A34" s="293" t="s">
        <v>2869</v>
      </c>
      <c r="B34" s="333">
        <v>7</v>
      </c>
      <c r="C34" s="333">
        <v>112010904063991</v>
      </c>
      <c r="D34" s="334" t="s">
        <v>741</v>
      </c>
      <c r="E34" t="str">
        <f t="shared" si="1"/>
        <v>111201090406399</v>
      </c>
      <c r="G34">
        <v>3</v>
      </c>
      <c r="H34" s="334" t="s">
        <v>742</v>
      </c>
      <c r="I34" s="460">
        <v>1</v>
      </c>
      <c r="J34" s="296">
        <f t="shared" si="0"/>
        <v>1E-3</v>
      </c>
      <c r="K34" t="e">
        <f>+VLOOKUP(D34,#REF!,4,0)</f>
        <v>#REF!</v>
      </c>
      <c r="L34" t="e">
        <f>VLOOKUP(D34,#REF!,5,0)</f>
        <v>#REF!</v>
      </c>
      <c r="M34" t="e">
        <f>VLOOKUP(D34,#REF!,6,0)</f>
        <v>#REF!</v>
      </c>
      <c r="N34" t="e">
        <f>VLOOKUP(D34,#REF!,7,0)</f>
        <v>#REF!</v>
      </c>
      <c r="P34" t="str">
        <f t="shared" si="2"/>
        <v>10904</v>
      </c>
    </row>
    <row r="35" spans="1:16" x14ac:dyDescent="0.3">
      <c r="A35" s="292" t="s">
        <v>2869</v>
      </c>
      <c r="B35" s="332">
        <v>7</v>
      </c>
      <c r="C35" s="332">
        <v>112010904065991</v>
      </c>
      <c r="D35" s="427" t="s">
        <v>743</v>
      </c>
      <c r="E35" t="str">
        <f t="shared" si="1"/>
        <v>111201090406599</v>
      </c>
      <c r="G35">
        <v>3</v>
      </c>
      <c r="H35" s="427" t="s">
        <v>744</v>
      </c>
      <c r="I35" s="461">
        <v>17233618</v>
      </c>
      <c r="J35" s="296">
        <f t="shared" si="0"/>
        <v>17233.617999999999</v>
      </c>
      <c r="K35" t="e">
        <f>+VLOOKUP(D35,#REF!,4,0)</f>
        <v>#REF!</v>
      </c>
      <c r="L35" t="e">
        <f>VLOOKUP(D35,#REF!,5,0)</f>
        <v>#REF!</v>
      </c>
      <c r="M35" t="e">
        <f>VLOOKUP(D35,#REF!,6,0)</f>
        <v>#REF!</v>
      </c>
      <c r="N35" t="e">
        <f>VLOOKUP(D35,#REF!,7,0)</f>
        <v>#REF!</v>
      </c>
      <c r="P35" t="str">
        <f t="shared" si="2"/>
        <v>10904</v>
      </c>
    </row>
    <row r="36" spans="1:16" x14ac:dyDescent="0.3">
      <c r="A36" s="293" t="s">
        <v>2869</v>
      </c>
      <c r="B36" s="333">
        <v>7</v>
      </c>
      <c r="C36" s="333">
        <v>112010904066991</v>
      </c>
      <c r="D36" s="334" t="s">
        <v>745</v>
      </c>
      <c r="E36" t="str">
        <f t="shared" si="1"/>
        <v>111201090406699</v>
      </c>
      <c r="G36">
        <v>3</v>
      </c>
      <c r="H36" s="334" t="s">
        <v>746</v>
      </c>
      <c r="I36" s="460">
        <v>5541695</v>
      </c>
      <c r="J36" s="296">
        <f t="shared" si="0"/>
        <v>5541.6949999999997</v>
      </c>
      <c r="K36" t="e">
        <f>+VLOOKUP(D36,#REF!,4,0)</f>
        <v>#REF!</v>
      </c>
      <c r="L36" t="e">
        <f>VLOOKUP(D36,#REF!,5,0)</f>
        <v>#REF!</v>
      </c>
      <c r="M36" t="e">
        <f>VLOOKUP(D36,#REF!,6,0)</f>
        <v>#REF!</v>
      </c>
      <c r="N36" t="e">
        <f>VLOOKUP(D36,#REF!,7,0)</f>
        <v>#REF!</v>
      </c>
      <c r="P36" t="str">
        <f t="shared" si="2"/>
        <v>10904</v>
      </c>
    </row>
    <row r="37" spans="1:16" x14ac:dyDescent="0.3">
      <c r="A37" s="292" t="s">
        <v>2869</v>
      </c>
      <c r="B37" s="332">
        <v>7</v>
      </c>
      <c r="C37" s="332">
        <v>112010904069991</v>
      </c>
      <c r="D37" s="427" t="s">
        <v>747</v>
      </c>
      <c r="E37" t="str">
        <f t="shared" si="1"/>
        <v>111201090406999</v>
      </c>
      <c r="G37">
        <v>3</v>
      </c>
      <c r="H37" s="427" t="s">
        <v>748</v>
      </c>
      <c r="I37" s="461">
        <v>568702</v>
      </c>
      <c r="J37" s="296">
        <f t="shared" si="0"/>
        <v>568.702</v>
      </c>
      <c r="K37" t="e">
        <f>+VLOOKUP(D37,#REF!,4,0)</f>
        <v>#REF!</v>
      </c>
      <c r="L37" t="e">
        <f>VLOOKUP(D37,#REF!,5,0)</f>
        <v>#REF!</v>
      </c>
      <c r="M37" t="e">
        <f>VLOOKUP(D37,#REF!,6,0)</f>
        <v>#REF!</v>
      </c>
      <c r="N37" t="e">
        <f>VLOOKUP(D37,#REF!,7,0)</f>
        <v>#REF!</v>
      </c>
      <c r="P37" t="str">
        <f t="shared" si="2"/>
        <v>10904</v>
      </c>
    </row>
    <row r="38" spans="1:16" x14ac:dyDescent="0.3">
      <c r="A38" s="293" t="s">
        <v>2869</v>
      </c>
      <c r="B38" s="333">
        <v>7</v>
      </c>
      <c r="C38" s="333">
        <v>112010904070991</v>
      </c>
      <c r="D38" s="334" t="s">
        <v>749</v>
      </c>
      <c r="E38" t="str">
        <f t="shared" si="1"/>
        <v>111201090407099</v>
      </c>
      <c r="G38">
        <v>3</v>
      </c>
      <c r="H38" s="334" t="s">
        <v>750</v>
      </c>
      <c r="I38" s="460">
        <v>2580786</v>
      </c>
      <c r="J38" s="296">
        <f t="shared" si="0"/>
        <v>2580.7860000000001</v>
      </c>
      <c r="K38" t="e">
        <f>+VLOOKUP(D38,#REF!,4,0)</f>
        <v>#REF!</v>
      </c>
      <c r="L38" t="e">
        <f>VLOOKUP(D38,#REF!,5,0)</f>
        <v>#REF!</v>
      </c>
      <c r="M38" t="e">
        <f>VLOOKUP(D38,#REF!,6,0)</f>
        <v>#REF!</v>
      </c>
      <c r="N38" t="e">
        <f>VLOOKUP(D38,#REF!,7,0)</f>
        <v>#REF!</v>
      </c>
      <c r="P38" t="str">
        <f t="shared" si="2"/>
        <v>10904</v>
      </c>
    </row>
    <row r="39" spans="1:16" x14ac:dyDescent="0.3">
      <c r="A39" s="292" t="s">
        <v>2869</v>
      </c>
      <c r="B39" s="332">
        <v>7</v>
      </c>
      <c r="C39" s="332">
        <v>112010904071011</v>
      </c>
      <c r="D39" s="427" t="s">
        <v>751</v>
      </c>
      <c r="E39" t="str">
        <f t="shared" si="1"/>
        <v>111201090407101</v>
      </c>
      <c r="G39">
        <v>3</v>
      </c>
      <c r="H39" s="427" t="s">
        <v>752</v>
      </c>
      <c r="I39" s="461">
        <v>55718</v>
      </c>
      <c r="J39" s="296">
        <f t="shared" si="0"/>
        <v>55.718000000000004</v>
      </c>
      <c r="K39" t="e">
        <f>+VLOOKUP(D39,#REF!,4,0)</f>
        <v>#REF!</v>
      </c>
      <c r="L39" t="e">
        <f>VLOOKUP(D39,#REF!,5,0)</f>
        <v>#REF!</v>
      </c>
      <c r="M39" t="e">
        <f>VLOOKUP(D39,#REF!,6,0)</f>
        <v>#REF!</v>
      </c>
      <c r="N39" t="e">
        <f>VLOOKUP(D39,#REF!,7,0)</f>
        <v>#REF!</v>
      </c>
      <c r="P39" t="str">
        <f t="shared" si="2"/>
        <v>10904</v>
      </c>
    </row>
    <row r="40" spans="1:16" x14ac:dyDescent="0.3">
      <c r="A40" s="293" t="s">
        <v>2869</v>
      </c>
      <c r="B40" s="333">
        <v>7</v>
      </c>
      <c r="C40" s="333">
        <v>112010904071991</v>
      </c>
      <c r="D40" s="334" t="s">
        <v>753</v>
      </c>
      <c r="E40" t="str">
        <f t="shared" si="1"/>
        <v>111201090407199</v>
      </c>
      <c r="G40">
        <v>3</v>
      </c>
      <c r="H40" s="334" t="s">
        <v>754</v>
      </c>
      <c r="I40" s="460">
        <v>14601873</v>
      </c>
      <c r="J40" s="296">
        <f t="shared" si="0"/>
        <v>14601.873</v>
      </c>
      <c r="K40" t="e">
        <f>+VLOOKUP(D40,#REF!,4,0)</f>
        <v>#REF!</v>
      </c>
      <c r="L40" t="e">
        <f>VLOOKUP(D40,#REF!,5,0)</f>
        <v>#REF!</v>
      </c>
      <c r="M40" t="e">
        <f>VLOOKUP(D40,#REF!,6,0)</f>
        <v>#REF!</v>
      </c>
      <c r="N40" t="e">
        <f>VLOOKUP(D40,#REF!,7,0)</f>
        <v>#REF!</v>
      </c>
      <c r="P40" t="str">
        <f t="shared" si="2"/>
        <v>10904</v>
      </c>
    </row>
    <row r="41" spans="1:16" x14ac:dyDescent="0.3">
      <c r="A41" s="292" t="s">
        <v>2869</v>
      </c>
      <c r="B41" s="332">
        <v>7</v>
      </c>
      <c r="C41" s="332">
        <v>112010904073011</v>
      </c>
      <c r="D41" s="427" t="s">
        <v>755</v>
      </c>
      <c r="E41" t="str">
        <f t="shared" si="1"/>
        <v>111201090407301</v>
      </c>
      <c r="G41">
        <v>3</v>
      </c>
      <c r="H41" s="427" t="s">
        <v>756</v>
      </c>
      <c r="I41" s="461">
        <v>1052536</v>
      </c>
      <c r="J41" s="296">
        <f t="shared" si="0"/>
        <v>1052.5360000000001</v>
      </c>
      <c r="K41" t="e">
        <f>+VLOOKUP(D41,#REF!,4,0)</f>
        <v>#REF!</v>
      </c>
      <c r="L41" t="e">
        <f>VLOOKUP(D41,#REF!,5,0)</f>
        <v>#REF!</v>
      </c>
      <c r="M41" t="e">
        <f>VLOOKUP(D41,#REF!,6,0)</f>
        <v>#REF!</v>
      </c>
      <c r="N41" t="e">
        <f>VLOOKUP(D41,#REF!,7,0)</f>
        <v>#REF!</v>
      </c>
      <c r="P41" t="str">
        <f t="shared" si="2"/>
        <v>10904</v>
      </c>
    </row>
    <row r="42" spans="1:16" x14ac:dyDescent="0.3">
      <c r="A42" s="293" t="s">
        <v>2869</v>
      </c>
      <c r="B42" s="333">
        <v>7</v>
      </c>
      <c r="C42" s="333">
        <v>112010904074991</v>
      </c>
      <c r="D42" s="334" t="s">
        <v>1885</v>
      </c>
      <c r="E42" t="str">
        <f t="shared" si="1"/>
        <v>111201090407499</v>
      </c>
      <c r="G42">
        <v>3</v>
      </c>
      <c r="H42" s="334" t="s">
        <v>2089</v>
      </c>
      <c r="I42" s="460">
        <v>3150000</v>
      </c>
      <c r="J42" s="296">
        <f t="shared" si="0"/>
        <v>3150</v>
      </c>
      <c r="K42" t="e">
        <f>+VLOOKUP(D42,#REF!,4,0)</f>
        <v>#REF!</v>
      </c>
      <c r="L42" t="e">
        <f>VLOOKUP(D42,#REF!,5,0)</f>
        <v>#REF!</v>
      </c>
      <c r="M42" t="e">
        <f>VLOOKUP(D42,#REF!,6,0)</f>
        <v>#REF!</v>
      </c>
      <c r="N42" t="e">
        <f>VLOOKUP(D42,#REF!,7,0)</f>
        <v>#REF!</v>
      </c>
      <c r="P42" t="str">
        <f t="shared" si="2"/>
        <v>10904</v>
      </c>
    </row>
    <row r="43" spans="1:16" x14ac:dyDescent="0.3">
      <c r="A43" s="292" t="s">
        <v>2869</v>
      </c>
      <c r="B43" s="332">
        <v>7</v>
      </c>
      <c r="C43" s="332">
        <v>112010904075011</v>
      </c>
      <c r="D43" s="427" t="s">
        <v>757</v>
      </c>
      <c r="E43" t="str">
        <f t="shared" si="1"/>
        <v>111201090407501</v>
      </c>
      <c r="G43">
        <v>3</v>
      </c>
      <c r="H43" s="427" t="s">
        <v>758</v>
      </c>
      <c r="I43" s="461">
        <v>11705894</v>
      </c>
      <c r="J43" s="296">
        <f t="shared" si="0"/>
        <v>11705.894</v>
      </c>
      <c r="K43" t="e">
        <f>+VLOOKUP(D43,#REF!,4,0)</f>
        <v>#REF!</v>
      </c>
      <c r="L43" t="e">
        <f>VLOOKUP(D43,#REF!,5,0)</f>
        <v>#REF!</v>
      </c>
      <c r="M43" t="e">
        <f>VLOOKUP(D43,#REF!,6,0)</f>
        <v>#REF!</v>
      </c>
      <c r="N43" t="e">
        <f>VLOOKUP(D43,#REF!,7,0)</f>
        <v>#REF!</v>
      </c>
      <c r="P43" t="str">
        <f t="shared" si="2"/>
        <v>10904</v>
      </c>
    </row>
    <row r="44" spans="1:16" x14ac:dyDescent="0.3">
      <c r="A44" s="293" t="s">
        <v>2869</v>
      </c>
      <c r="B44" s="333">
        <v>7</v>
      </c>
      <c r="C44" s="333">
        <v>112010904075991</v>
      </c>
      <c r="D44" s="334" t="s">
        <v>759</v>
      </c>
      <c r="E44" t="str">
        <f t="shared" si="1"/>
        <v>111201090407599</v>
      </c>
      <c r="G44">
        <v>3</v>
      </c>
      <c r="H44" s="334" t="s">
        <v>760</v>
      </c>
      <c r="I44" s="460">
        <v>2498113</v>
      </c>
      <c r="J44" s="296">
        <f t="shared" si="0"/>
        <v>2498.1129999999998</v>
      </c>
      <c r="K44" t="e">
        <f>+VLOOKUP(D44,#REF!,4,0)</f>
        <v>#REF!</v>
      </c>
      <c r="L44" t="e">
        <f>VLOOKUP(D44,#REF!,5,0)</f>
        <v>#REF!</v>
      </c>
      <c r="M44" t="e">
        <f>VLOOKUP(D44,#REF!,6,0)</f>
        <v>#REF!</v>
      </c>
      <c r="N44" t="e">
        <f>VLOOKUP(D44,#REF!,7,0)</f>
        <v>#REF!</v>
      </c>
      <c r="P44" t="str">
        <f t="shared" si="2"/>
        <v>10904</v>
      </c>
    </row>
    <row r="45" spans="1:16" x14ac:dyDescent="0.3">
      <c r="A45" s="292" t="s">
        <v>2869</v>
      </c>
      <c r="B45" s="332">
        <v>7</v>
      </c>
      <c r="C45" s="332">
        <v>112010904076011</v>
      </c>
      <c r="D45" s="427" t="s">
        <v>1886</v>
      </c>
      <c r="E45" t="str">
        <f t="shared" si="1"/>
        <v>111201090407601</v>
      </c>
      <c r="G45">
        <v>3</v>
      </c>
      <c r="H45" s="427" t="s">
        <v>2090</v>
      </c>
      <c r="I45" s="461">
        <v>188082</v>
      </c>
      <c r="J45" s="296">
        <f t="shared" si="0"/>
        <v>188.08199999999999</v>
      </c>
      <c r="K45" t="e">
        <f>+VLOOKUP(D45,#REF!,4,0)</f>
        <v>#REF!</v>
      </c>
      <c r="L45" t="e">
        <f>VLOOKUP(D45,#REF!,5,0)</f>
        <v>#REF!</v>
      </c>
      <c r="M45" t="e">
        <f>VLOOKUP(D45,#REF!,6,0)</f>
        <v>#REF!</v>
      </c>
      <c r="N45" t="e">
        <f>VLOOKUP(D45,#REF!,7,0)</f>
        <v>#REF!</v>
      </c>
      <c r="P45" t="str">
        <f t="shared" si="2"/>
        <v>10904</v>
      </c>
    </row>
    <row r="46" spans="1:16" x14ac:dyDescent="0.3">
      <c r="A46" s="293" t="s">
        <v>2869</v>
      </c>
      <c r="B46" s="333">
        <v>7</v>
      </c>
      <c r="C46" s="333">
        <v>112010904086991</v>
      </c>
      <c r="D46" s="334" t="s">
        <v>761</v>
      </c>
      <c r="E46" t="str">
        <f t="shared" si="1"/>
        <v>111201090408699</v>
      </c>
      <c r="G46">
        <v>3</v>
      </c>
      <c r="H46" s="334" t="s">
        <v>762</v>
      </c>
      <c r="I46" s="460">
        <v>5000000</v>
      </c>
      <c r="J46" s="296">
        <f t="shared" si="0"/>
        <v>5000</v>
      </c>
      <c r="K46" t="e">
        <f>+VLOOKUP(D46,#REF!,4,0)</f>
        <v>#REF!</v>
      </c>
      <c r="L46" t="e">
        <f>VLOOKUP(D46,#REF!,5,0)</f>
        <v>#REF!</v>
      </c>
      <c r="M46" t="e">
        <f>VLOOKUP(D46,#REF!,6,0)</f>
        <v>#REF!</v>
      </c>
      <c r="N46" t="e">
        <f>VLOOKUP(D46,#REF!,7,0)</f>
        <v>#REF!</v>
      </c>
      <c r="P46" t="str">
        <f t="shared" si="2"/>
        <v>10904</v>
      </c>
    </row>
    <row r="47" spans="1:16" x14ac:dyDescent="0.3">
      <c r="A47" s="292" t="s">
        <v>2869</v>
      </c>
      <c r="B47" s="332">
        <v>7</v>
      </c>
      <c r="C47" s="332">
        <v>112010904087011</v>
      </c>
      <c r="D47" s="427" t="s">
        <v>1887</v>
      </c>
      <c r="E47" t="str">
        <f t="shared" si="1"/>
        <v>111201090408701</v>
      </c>
      <c r="G47">
        <v>3</v>
      </c>
      <c r="H47" s="427" t="s">
        <v>2091</v>
      </c>
      <c r="I47" s="461">
        <v>49239807</v>
      </c>
      <c r="J47" s="296">
        <f t="shared" si="0"/>
        <v>49239.807000000001</v>
      </c>
      <c r="K47" t="e">
        <f>+VLOOKUP(D47,#REF!,4,0)</f>
        <v>#REF!</v>
      </c>
      <c r="L47" t="e">
        <f>VLOOKUP(D47,#REF!,5,0)</f>
        <v>#REF!</v>
      </c>
      <c r="M47" t="e">
        <f>VLOOKUP(D47,#REF!,6,0)</f>
        <v>#REF!</v>
      </c>
      <c r="N47" t="e">
        <f>VLOOKUP(D47,#REF!,7,0)</f>
        <v>#REF!</v>
      </c>
      <c r="P47" t="str">
        <f t="shared" si="2"/>
        <v>10904</v>
      </c>
    </row>
    <row r="48" spans="1:16" x14ac:dyDescent="0.3">
      <c r="A48" s="293" t="s">
        <v>2869</v>
      </c>
      <c r="B48" s="333">
        <v>7</v>
      </c>
      <c r="C48" s="333">
        <v>112010904099991</v>
      </c>
      <c r="D48" s="334" t="s">
        <v>2788</v>
      </c>
      <c r="E48" t="str">
        <f t="shared" si="1"/>
        <v>111201090409999</v>
      </c>
      <c r="G48">
        <v>3</v>
      </c>
      <c r="H48" s="334" t="s">
        <v>2789</v>
      </c>
      <c r="I48" s="460">
        <v>1370000000</v>
      </c>
      <c r="J48" s="296">
        <f t="shared" si="0"/>
        <v>1370000</v>
      </c>
      <c r="K48" t="e">
        <f>+VLOOKUP(D48,#REF!,4,0)</f>
        <v>#REF!</v>
      </c>
      <c r="L48" t="e">
        <f>VLOOKUP(D48,#REF!,5,0)</f>
        <v>#REF!</v>
      </c>
      <c r="M48" t="e">
        <f>VLOOKUP(D48,#REF!,6,0)</f>
        <v>#REF!</v>
      </c>
      <c r="N48" t="e">
        <f>VLOOKUP(D48,#REF!,7,0)</f>
        <v>#REF!</v>
      </c>
      <c r="P48" t="str">
        <f t="shared" si="2"/>
        <v>10904</v>
      </c>
    </row>
    <row r="49" spans="1:16" x14ac:dyDescent="0.3">
      <c r="A49" s="292" t="s">
        <v>2869</v>
      </c>
      <c r="B49" s="332">
        <v>7</v>
      </c>
      <c r="C49" s="332">
        <v>112010904421991</v>
      </c>
      <c r="D49" s="427" t="s">
        <v>765</v>
      </c>
      <c r="E49" t="str">
        <f t="shared" si="1"/>
        <v>111201090442199</v>
      </c>
      <c r="G49">
        <v>3</v>
      </c>
      <c r="H49" s="427" t="s">
        <v>2753</v>
      </c>
      <c r="I49" s="461">
        <v>394883</v>
      </c>
      <c r="J49" s="296">
        <f t="shared" si="0"/>
        <v>394.88299999999998</v>
      </c>
      <c r="K49" t="e">
        <f>+VLOOKUP(D49,#REF!,4,0)</f>
        <v>#REF!</v>
      </c>
      <c r="L49" t="e">
        <f>VLOOKUP(D49,#REF!,5,0)</f>
        <v>#REF!</v>
      </c>
      <c r="M49" t="e">
        <f>VLOOKUP(D49,#REF!,6,0)</f>
        <v>#REF!</v>
      </c>
      <c r="N49" t="e">
        <f>VLOOKUP(D49,#REF!,7,0)</f>
        <v>#REF!</v>
      </c>
      <c r="P49" t="str">
        <f t="shared" si="2"/>
        <v>10904</v>
      </c>
    </row>
    <row r="50" spans="1:16" x14ac:dyDescent="0.3">
      <c r="A50" s="293" t="s">
        <v>2869</v>
      </c>
      <c r="B50" s="333">
        <v>7</v>
      </c>
      <c r="C50" s="333">
        <v>112010904422991</v>
      </c>
      <c r="D50" s="334" t="s">
        <v>1890</v>
      </c>
      <c r="E50" t="str">
        <f t="shared" si="1"/>
        <v>111201090442299</v>
      </c>
      <c r="G50">
        <v>3</v>
      </c>
      <c r="H50" s="334" t="s">
        <v>2093</v>
      </c>
      <c r="I50" s="460">
        <v>408079</v>
      </c>
      <c r="J50" s="296">
        <f t="shared" si="0"/>
        <v>408.07900000000001</v>
      </c>
      <c r="K50" t="e">
        <f>+VLOOKUP(D50,#REF!,4,0)</f>
        <v>#REF!</v>
      </c>
      <c r="L50" t="e">
        <f>VLOOKUP(D50,#REF!,5,0)</f>
        <v>#REF!</v>
      </c>
      <c r="M50" t="e">
        <f>VLOOKUP(D50,#REF!,6,0)</f>
        <v>#REF!</v>
      </c>
      <c r="N50" t="e">
        <f>VLOOKUP(D50,#REF!,7,0)</f>
        <v>#REF!</v>
      </c>
      <c r="P50" t="str">
        <f t="shared" si="2"/>
        <v>10904</v>
      </c>
    </row>
    <row r="51" spans="1:16" x14ac:dyDescent="0.3">
      <c r="A51" s="292" t="s">
        <v>2869</v>
      </c>
      <c r="B51" s="332">
        <v>7</v>
      </c>
      <c r="C51" s="332">
        <v>112010904428011</v>
      </c>
      <c r="D51" s="427" t="s">
        <v>2423</v>
      </c>
      <c r="E51" t="str">
        <f t="shared" si="1"/>
        <v>111201090442801</v>
      </c>
      <c r="G51">
        <v>3</v>
      </c>
      <c r="H51" s="427" t="s">
        <v>2424</v>
      </c>
      <c r="I51" s="461">
        <v>160639</v>
      </c>
      <c r="J51" s="296">
        <f t="shared" si="0"/>
        <v>160.63900000000001</v>
      </c>
      <c r="K51" t="e">
        <f>+VLOOKUP(D51,#REF!,4,0)</f>
        <v>#REF!</v>
      </c>
      <c r="L51" t="e">
        <f>VLOOKUP(D51,#REF!,5,0)</f>
        <v>#REF!</v>
      </c>
      <c r="M51" t="e">
        <f>VLOOKUP(D51,#REF!,6,0)</f>
        <v>#REF!</v>
      </c>
      <c r="N51" t="e">
        <f>VLOOKUP(D51,#REF!,7,0)</f>
        <v>#REF!</v>
      </c>
      <c r="P51" t="str">
        <f t="shared" si="2"/>
        <v>10904</v>
      </c>
    </row>
    <row r="52" spans="1:16" x14ac:dyDescent="0.3">
      <c r="A52" s="293" t="s">
        <v>2869</v>
      </c>
      <c r="B52" s="333">
        <v>7</v>
      </c>
      <c r="C52" s="333">
        <v>112010904428991</v>
      </c>
      <c r="D52" s="334" t="s">
        <v>2425</v>
      </c>
      <c r="E52" t="str">
        <f t="shared" si="1"/>
        <v>111201090442899</v>
      </c>
      <c r="G52">
        <v>3</v>
      </c>
      <c r="H52" s="334" t="s">
        <v>2426</v>
      </c>
      <c r="I52" s="460">
        <v>409218153</v>
      </c>
      <c r="J52" s="296">
        <f t="shared" si="0"/>
        <v>409218.15299999999</v>
      </c>
      <c r="K52" t="e">
        <f>+VLOOKUP(D52,#REF!,4,0)</f>
        <v>#REF!</v>
      </c>
      <c r="L52" t="e">
        <f>VLOOKUP(D52,#REF!,5,0)</f>
        <v>#REF!</v>
      </c>
      <c r="M52" t="e">
        <f>VLOOKUP(D52,#REF!,6,0)</f>
        <v>#REF!</v>
      </c>
      <c r="N52" t="e">
        <f>VLOOKUP(D52,#REF!,7,0)</f>
        <v>#REF!</v>
      </c>
      <c r="P52" t="str">
        <f t="shared" si="2"/>
        <v>10904</v>
      </c>
    </row>
    <row r="53" spans="1:16" x14ac:dyDescent="0.3">
      <c r="A53" s="292" t="s">
        <v>2869</v>
      </c>
      <c r="B53" s="332">
        <v>7</v>
      </c>
      <c r="C53" s="332">
        <v>112010904429991</v>
      </c>
      <c r="D53" s="427" t="s">
        <v>1891</v>
      </c>
      <c r="E53" t="str">
        <f t="shared" si="1"/>
        <v>111201090442999</v>
      </c>
      <c r="G53">
        <v>3</v>
      </c>
      <c r="H53" s="427" t="s">
        <v>2094</v>
      </c>
      <c r="I53" s="461">
        <v>15845338</v>
      </c>
      <c r="J53" s="296">
        <f t="shared" si="0"/>
        <v>15845.338</v>
      </c>
      <c r="K53" t="e">
        <f>+VLOOKUP(D53,#REF!,4,0)</f>
        <v>#REF!</v>
      </c>
      <c r="L53" t="e">
        <f>VLOOKUP(D53,#REF!,5,0)</f>
        <v>#REF!</v>
      </c>
      <c r="M53" t="e">
        <f>VLOOKUP(D53,#REF!,6,0)</f>
        <v>#REF!</v>
      </c>
      <c r="N53" t="e">
        <f>VLOOKUP(D53,#REF!,7,0)</f>
        <v>#REF!</v>
      </c>
      <c r="P53" t="str">
        <f t="shared" si="2"/>
        <v>10904</v>
      </c>
    </row>
    <row r="54" spans="1:16" x14ac:dyDescent="0.3">
      <c r="A54" s="293" t="s">
        <v>2869</v>
      </c>
      <c r="B54" s="333">
        <v>7</v>
      </c>
      <c r="C54" s="333">
        <v>112010904431011</v>
      </c>
      <c r="D54" s="334" t="s">
        <v>1892</v>
      </c>
      <c r="E54" t="str">
        <f t="shared" si="1"/>
        <v>111201090443101</v>
      </c>
      <c r="G54">
        <v>3</v>
      </c>
      <c r="H54" s="334" t="s">
        <v>2095</v>
      </c>
      <c r="I54" s="460">
        <v>1049625</v>
      </c>
      <c r="J54" s="296">
        <f t="shared" si="0"/>
        <v>1049.625</v>
      </c>
      <c r="K54" t="e">
        <f>+VLOOKUP(D54,#REF!,4,0)</f>
        <v>#REF!</v>
      </c>
      <c r="L54" t="e">
        <f>VLOOKUP(D54,#REF!,5,0)</f>
        <v>#REF!</v>
      </c>
      <c r="M54" t="e">
        <f>VLOOKUP(D54,#REF!,6,0)</f>
        <v>#REF!</v>
      </c>
      <c r="N54" t="e">
        <f>VLOOKUP(D54,#REF!,7,0)</f>
        <v>#REF!</v>
      </c>
      <c r="P54" t="str">
        <f t="shared" si="2"/>
        <v>10904</v>
      </c>
    </row>
    <row r="55" spans="1:16" x14ac:dyDescent="0.3">
      <c r="A55" s="292" t="s">
        <v>2869</v>
      </c>
      <c r="B55" s="332">
        <v>7</v>
      </c>
      <c r="C55" s="332">
        <v>112010904435011</v>
      </c>
      <c r="D55" s="427" t="s">
        <v>1893</v>
      </c>
      <c r="E55" t="str">
        <f t="shared" si="1"/>
        <v>111201090443501</v>
      </c>
      <c r="G55">
        <v>3</v>
      </c>
      <c r="H55" s="427" t="s">
        <v>2096</v>
      </c>
      <c r="I55" s="461">
        <v>28411057</v>
      </c>
      <c r="J55" s="296">
        <f t="shared" si="0"/>
        <v>28411.057000000001</v>
      </c>
      <c r="K55" t="e">
        <f>+VLOOKUP(D55,#REF!,4,0)</f>
        <v>#REF!</v>
      </c>
      <c r="L55" t="e">
        <f>VLOOKUP(D55,#REF!,5,0)</f>
        <v>#REF!</v>
      </c>
      <c r="M55" t="e">
        <f>VLOOKUP(D55,#REF!,6,0)</f>
        <v>#REF!</v>
      </c>
      <c r="N55" t="e">
        <f>VLOOKUP(D55,#REF!,7,0)</f>
        <v>#REF!</v>
      </c>
      <c r="P55" t="str">
        <f t="shared" si="2"/>
        <v>10904</v>
      </c>
    </row>
    <row r="56" spans="1:16" x14ac:dyDescent="0.3">
      <c r="A56" s="293" t="s">
        <v>2869</v>
      </c>
      <c r="B56" s="333">
        <v>7</v>
      </c>
      <c r="C56" s="333">
        <v>112010904436991</v>
      </c>
      <c r="D56" s="334" t="s">
        <v>2427</v>
      </c>
      <c r="E56" t="str">
        <f t="shared" si="1"/>
        <v>111201090443699</v>
      </c>
      <c r="G56">
        <v>3</v>
      </c>
      <c r="H56" s="334" t="s">
        <v>2428</v>
      </c>
      <c r="I56" s="460">
        <v>340000</v>
      </c>
      <c r="J56" s="296">
        <f t="shared" si="0"/>
        <v>340</v>
      </c>
      <c r="K56" t="e">
        <f>+VLOOKUP(D56,#REF!,4,0)</f>
        <v>#REF!</v>
      </c>
      <c r="L56" t="e">
        <f>VLOOKUP(D56,#REF!,5,0)</f>
        <v>#REF!</v>
      </c>
      <c r="M56" t="e">
        <f>VLOOKUP(D56,#REF!,6,0)</f>
        <v>#REF!</v>
      </c>
      <c r="N56" t="e">
        <f>VLOOKUP(D56,#REF!,7,0)</f>
        <v>#REF!</v>
      </c>
      <c r="P56" t="str">
        <f t="shared" si="2"/>
        <v>10904</v>
      </c>
    </row>
    <row r="57" spans="1:16" x14ac:dyDescent="0.3">
      <c r="A57" s="292" t="s">
        <v>2869</v>
      </c>
      <c r="B57" s="332">
        <v>7</v>
      </c>
      <c r="C57" s="332">
        <v>112010904444011</v>
      </c>
      <c r="D57" s="427" t="s">
        <v>2663</v>
      </c>
      <c r="E57" t="str">
        <f t="shared" si="1"/>
        <v>111201090444401</v>
      </c>
      <c r="G57">
        <v>3</v>
      </c>
      <c r="H57" s="427" t="s">
        <v>2682</v>
      </c>
      <c r="I57" s="461">
        <v>44267080</v>
      </c>
      <c r="J57" s="296">
        <f t="shared" si="0"/>
        <v>44267.08</v>
      </c>
      <c r="K57" t="e">
        <f>+VLOOKUP(D57,#REF!,4,0)</f>
        <v>#REF!</v>
      </c>
      <c r="L57" t="e">
        <f>VLOOKUP(D57,#REF!,5,0)</f>
        <v>#REF!</v>
      </c>
      <c r="M57" t="e">
        <f>VLOOKUP(D57,#REF!,6,0)</f>
        <v>#REF!</v>
      </c>
      <c r="N57" t="e">
        <f>VLOOKUP(D57,#REF!,7,0)</f>
        <v>#REF!</v>
      </c>
      <c r="P57" t="str">
        <f t="shared" si="2"/>
        <v>10904</v>
      </c>
    </row>
    <row r="58" spans="1:16" x14ac:dyDescent="0.3">
      <c r="A58" s="293" t="s">
        <v>2869</v>
      </c>
      <c r="B58" s="333">
        <v>7</v>
      </c>
      <c r="C58" s="333">
        <v>112010904444991</v>
      </c>
      <c r="D58" s="334" t="s">
        <v>2727</v>
      </c>
      <c r="E58" t="str">
        <f t="shared" si="1"/>
        <v>111201090444499</v>
      </c>
      <c r="G58">
        <v>3</v>
      </c>
      <c r="H58" s="334" t="s">
        <v>2754</v>
      </c>
      <c r="I58" s="460">
        <v>84029126</v>
      </c>
      <c r="J58" s="296">
        <f t="shared" si="0"/>
        <v>84029.126000000004</v>
      </c>
      <c r="K58" t="e">
        <f>+VLOOKUP(D58,#REF!,4,0)</f>
        <v>#REF!</v>
      </c>
      <c r="L58" t="e">
        <f>VLOOKUP(D58,#REF!,5,0)</f>
        <v>#REF!</v>
      </c>
      <c r="M58" t="e">
        <f>VLOOKUP(D58,#REF!,6,0)</f>
        <v>#REF!</v>
      </c>
      <c r="N58" t="e">
        <f>VLOOKUP(D58,#REF!,7,0)</f>
        <v>#REF!</v>
      </c>
      <c r="P58" t="str">
        <f t="shared" si="2"/>
        <v>10904</v>
      </c>
    </row>
    <row r="59" spans="1:16" x14ac:dyDescent="0.3">
      <c r="A59" s="292" t="s">
        <v>2869</v>
      </c>
      <c r="B59" s="332">
        <v>7</v>
      </c>
      <c r="C59" s="332">
        <v>112010904464011</v>
      </c>
      <c r="D59" s="427" t="s">
        <v>1895</v>
      </c>
      <c r="E59" t="str">
        <f t="shared" si="1"/>
        <v>111201090446401</v>
      </c>
      <c r="G59">
        <v>3</v>
      </c>
      <c r="H59" s="427" t="s">
        <v>2098</v>
      </c>
      <c r="I59" s="461">
        <v>30492</v>
      </c>
      <c r="J59" s="296">
        <f t="shared" si="0"/>
        <v>30.492000000000001</v>
      </c>
      <c r="K59" t="e">
        <f>+VLOOKUP(D59,#REF!,4,0)</f>
        <v>#REF!</v>
      </c>
      <c r="L59" t="e">
        <f>VLOOKUP(D59,#REF!,5,0)</f>
        <v>#REF!</v>
      </c>
      <c r="M59" t="e">
        <f>VLOOKUP(D59,#REF!,6,0)</f>
        <v>#REF!</v>
      </c>
      <c r="N59" t="e">
        <f>VLOOKUP(D59,#REF!,7,0)</f>
        <v>#REF!</v>
      </c>
      <c r="P59" t="str">
        <f t="shared" si="2"/>
        <v>10904</v>
      </c>
    </row>
    <row r="60" spans="1:16" x14ac:dyDescent="0.3">
      <c r="A60" s="293" t="s">
        <v>2869</v>
      </c>
      <c r="B60" s="333">
        <v>7</v>
      </c>
      <c r="C60" s="333">
        <v>112010904467011</v>
      </c>
      <c r="D60" s="334" t="s">
        <v>1896</v>
      </c>
      <c r="E60" t="str">
        <f t="shared" si="1"/>
        <v>111201090446701</v>
      </c>
      <c r="G60">
        <v>3</v>
      </c>
      <c r="H60" s="334" t="s">
        <v>2099</v>
      </c>
      <c r="I60" s="460">
        <v>40402</v>
      </c>
      <c r="J60" s="296">
        <f t="shared" si="0"/>
        <v>40.402000000000001</v>
      </c>
      <c r="K60" t="e">
        <f>+VLOOKUP(D60,#REF!,4,0)</f>
        <v>#REF!</v>
      </c>
      <c r="L60" t="e">
        <f>VLOOKUP(D60,#REF!,5,0)</f>
        <v>#REF!</v>
      </c>
      <c r="M60" t="e">
        <f>VLOOKUP(D60,#REF!,6,0)</f>
        <v>#REF!</v>
      </c>
      <c r="N60" t="e">
        <f>VLOOKUP(D60,#REF!,7,0)</f>
        <v>#REF!</v>
      </c>
      <c r="P60" t="str">
        <f t="shared" si="2"/>
        <v>10904</v>
      </c>
    </row>
    <row r="61" spans="1:16" x14ac:dyDescent="0.3">
      <c r="A61" s="292" t="s">
        <v>2869</v>
      </c>
      <c r="B61" s="332">
        <v>7</v>
      </c>
      <c r="C61" s="332">
        <v>112010904468991</v>
      </c>
      <c r="D61" s="427" t="s">
        <v>2429</v>
      </c>
      <c r="E61" t="str">
        <f t="shared" si="1"/>
        <v>111201090446899</v>
      </c>
      <c r="G61">
        <v>3</v>
      </c>
      <c r="H61" s="427" t="s">
        <v>2430</v>
      </c>
      <c r="I61" s="461">
        <v>9519286</v>
      </c>
      <c r="J61" s="296">
        <f t="shared" si="0"/>
        <v>9519.2860000000001</v>
      </c>
      <c r="K61" t="e">
        <f>+VLOOKUP(D61,#REF!,4,0)</f>
        <v>#REF!</v>
      </c>
      <c r="L61" t="e">
        <f>VLOOKUP(D61,#REF!,5,0)</f>
        <v>#REF!</v>
      </c>
      <c r="M61" t="e">
        <f>VLOOKUP(D61,#REF!,6,0)</f>
        <v>#REF!</v>
      </c>
      <c r="N61" t="e">
        <f>VLOOKUP(D61,#REF!,7,0)</f>
        <v>#REF!</v>
      </c>
      <c r="P61" t="str">
        <f t="shared" si="2"/>
        <v>10904</v>
      </c>
    </row>
    <row r="62" spans="1:16" x14ac:dyDescent="0.3">
      <c r="A62" s="293" t="s">
        <v>2869</v>
      </c>
      <c r="B62" s="333">
        <v>7</v>
      </c>
      <c r="C62" s="333">
        <v>131013104000017</v>
      </c>
      <c r="D62" s="334" t="s">
        <v>766</v>
      </c>
      <c r="E62" t="str">
        <f t="shared" si="1"/>
        <v>137101310400001</v>
      </c>
      <c r="G62">
        <v>4</v>
      </c>
      <c r="H62" s="334" t="s">
        <v>693</v>
      </c>
      <c r="I62" s="460">
        <v>2286916500</v>
      </c>
      <c r="J62" s="296">
        <f t="shared" si="0"/>
        <v>2286916.5</v>
      </c>
      <c r="K62" t="e">
        <f>+VLOOKUP(D62,#REF!,4,0)</f>
        <v>#REF!</v>
      </c>
      <c r="L62" t="e">
        <f>VLOOKUP(D62,#REF!,5,0)</f>
        <v>#REF!</v>
      </c>
      <c r="M62" t="e">
        <f>VLOOKUP(D62,#REF!,6,0)</f>
        <v>#REF!</v>
      </c>
      <c r="N62" t="e">
        <f>VLOOKUP(D62,#REF!,7,0)</f>
        <v>#REF!</v>
      </c>
      <c r="P62" t="str">
        <f t="shared" si="2"/>
        <v>13104</v>
      </c>
    </row>
    <row r="63" spans="1:16" x14ac:dyDescent="0.3">
      <c r="A63" s="292" t="s">
        <v>2869</v>
      </c>
      <c r="B63" s="332">
        <v>7</v>
      </c>
      <c r="C63" s="332">
        <v>138016182001017</v>
      </c>
      <c r="D63" s="427" t="s">
        <v>770</v>
      </c>
      <c r="E63" t="str">
        <f t="shared" si="1"/>
        <v>137801618200101</v>
      </c>
      <c r="G63">
        <v>4</v>
      </c>
      <c r="H63" s="427" t="s">
        <v>769</v>
      </c>
      <c r="I63" s="461">
        <v>333050303</v>
      </c>
      <c r="J63" s="296">
        <f t="shared" si="0"/>
        <v>333050.30300000001</v>
      </c>
      <c r="K63" t="e">
        <f>+VLOOKUP(D63,#REF!,4,0)</f>
        <v>#REF!</v>
      </c>
      <c r="L63" t="e">
        <f>VLOOKUP(D63,#REF!,5,0)</f>
        <v>#REF!</v>
      </c>
      <c r="M63" t="e">
        <f>VLOOKUP(D63,#REF!,6,0)</f>
        <v>#REF!</v>
      </c>
      <c r="N63" t="e">
        <f>VLOOKUP(D63,#REF!,7,0)</f>
        <v>#REF!</v>
      </c>
      <c r="P63" t="str">
        <f t="shared" si="2"/>
        <v>16182</v>
      </c>
    </row>
    <row r="64" spans="1:16" x14ac:dyDescent="0.3">
      <c r="A64" s="293" t="s">
        <v>2869</v>
      </c>
      <c r="B64" s="333">
        <v>7</v>
      </c>
      <c r="C64" s="333">
        <v>141016902000012</v>
      </c>
      <c r="D64" s="334" t="s">
        <v>1897</v>
      </c>
      <c r="E64" t="str">
        <f t="shared" si="1"/>
        <v>142101690200001</v>
      </c>
      <c r="G64">
        <v>5</v>
      </c>
      <c r="H64" s="334" t="s">
        <v>2100</v>
      </c>
      <c r="I64" s="460">
        <v>245801458</v>
      </c>
      <c r="J64" s="296">
        <f t="shared" si="0"/>
        <v>245801.45800000001</v>
      </c>
      <c r="K64" t="e">
        <f>+VLOOKUP(D64,#REF!,4,0)</f>
        <v>#REF!</v>
      </c>
      <c r="L64" t="e">
        <f>VLOOKUP(D64,#REF!,5,0)</f>
        <v>#REF!</v>
      </c>
      <c r="M64" t="e">
        <f>VLOOKUP(D64,#REF!,6,0)</f>
        <v>#REF!</v>
      </c>
      <c r="N64" t="e">
        <f>VLOOKUP(D64,#REF!,7,0)</f>
        <v>#REF!</v>
      </c>
      <c r="P64" t="str">
        <f t="shared" si="2"/>
        <v>16902</v>
      </c>
    </row>
    <row r="65" spans="1:16" x14ac:dyDescent="0.3">
      <c r="A65" s="292" t="s">
        <v>2869</v>
      </c>
      <c r="B65" s="332">
        <v>7</v>
      </c>
      <c r="C65" s="332">
        <v>141016902000015</v>
      </c>
      <c r="D65" s="427" t="s">
        <v>774</v>
      </c>
      <c r="E65" t="str">
        <f t="shared" si="1"/>
        <v>145101690200001</v>
      </c>
      <c r="G65">
        <v>5</v>
      </c>
      <c r="H65" s="427" t="s">
        <v>775</v>
      </c>
      <c r="I65" s="461">
        <v>1131456512</v>
      </c>
      <c r="J65" s="296">
        <f t="shared" si="0"/>
        <v>1131456.5120000001</v>
      </c>
      <c r="K65" t="e">
        <f>+VLOOKUP(D65,#REF!,4,0)</f>
        <v>#REF!</v>
      </c>
      <c r="L65" t="e">
        <f>VLOOKUP(D65,#REF!,5,0)</f>
        <v>#REF!</v>
      </c>
      <c r="M65" t="e">
        <f>VLOOKUP(D65,#REF!,6,0)</f>
        <v>#REF!</v>
      </c>
      <c r="N65" t="e">
        <f>VLOOKUP(D65,#REF!,7,0)</f>
        <v>#REF!</v>
      </c>
      <c r="P65" t="str">
        <f t="shared" si="2"/>
        <v>16902</v>
      </c>
    </row>
    <row r="66" spans="1:16" x14ac:dyDescent="0.3">
      <c r="A66" s="293" t="s">
        <v>2869</v>
      </c>
      <c r="B66" s="333">
        <v>7</v>
      </c>
      <c r="C66" s="333">
        <v>141016902000017</v>
      </c>
      <c r="D66" s="334" t="s">
        <v>776</v>
      </c>
      <c r="E66" t="str">
        <f t="shared" si="1"/>
        <v>147101690200001</v>
      </c>
      <c r="G66">
        <v>5</v>
      </c>
      <c r="H66" s="334" t="s">
        <v>777</v>
      </c>
      <c r="I66" s="460">
        <v>23267965607</v>
      </c>
      <c r="J66" s="296">
        <f t="shared" si="0"/>
        <v>23267965.607000001</v>
      </c>
      <c r="K66" t="e">
        <f>+VLOOKUP(D66,#REF!,4,0)</f>
        <v>#REF!</v>
      </c>
      <c r="L66" t="e">
        <f>VLOOKUP(D66,#REF!,5,0)</f>
        <v>#REF!</v>
      </c>
      <c r="M66" t="e">
        <f>VLOOKUP(D66,#REF!,6,0)</f>
        <v>#REF!</v>
      </c>
      <c r="N66" t="e">
        <f>VLOOKUP(D66,#REF!,7,0)</f>
        <v>#REF!</v>
      </c>
      <c r="P66" t="str">
        <f t="shared" si="2"/>
        <v>16902</v>
      </c>
    </row>
    <row r="67" spans="1:16" x14ac:dyDescent="0.3">
      <c r="A67" s="292" t="s">
        <v>2869</v>
      </c>
      <c r="B67" s="332">
        <v>7</v>
      </c>
      <c r="C67" s="332">
        <v>141016902000018</v>
      </c>
      <c r="D67" s="427" t="s">
        <v>778</v>
      </c>
      <c r="E67" t="str">
        <f t="shared" si="1"/>
        <v>148101690200001</v>
      </c>
      <c r="G67">
        <v>5</v>
      </c>
      <c r="H67" s="427" t="s">
        <v>779</v>
      </c>
      <c r="I67" s="461">
        <v>46188090</v>
      </c>
      <c r="J67" s="296">
        <f t="shared" ref="J67:J130" si="3">I67/1000</f>
        <v>46188.09</v>
      </c>
      <c r="K67" t="e">
        <f>+VLOOKUP(D67,#REF!,4,0)</f>
        <v>#REF!</v>
      </c>
      <c r="L67" t="e">
        <f>VLOOKUP(D67,#REF!,5,0)</f>
        <v>#REF!</v>
      </c>
      <c r="M67" t="e">
        <f>VLOOKUP(D67,#REF!,6,0)</f>
        <v>#REF!</v>
      </c>
      <c r="N67" t="e">
        <f>VLOOKUP(D67,#REF!,7,0)</f>
        <v>#REF!</v>
      </c>
      <c r="P67" t="str">
        <f t="shared" si="2"/>
        <v>16902</v>
      </c>
    </row>
    <row r="68" spans="1:16" x14ac:dyDescent="0.3">
      <c r="A68" s="293" t="s">
        <v>2869</v>
      </c>
      <c r="B68" s="333">
        <v>7</v>
      </c>
      <c r="C68" s="333">
        <v>141016902000995</v>
      </c>
      <c r="D68" s="334" t="s">
        <v>780</v>
      </c>
      <c r="E68" t="str">
        <f t="shared" si="1"/>
        <v>145101690200099</v>
      </c>
      <c r="G68">
        <v>5</v>
      </c>
      <c r="H68" s="334" t="s">
        <v>775</v>
      </c>
      <c r="I68" s="460">
        <v>16993052480</v>
      </c>
      <c r="J68" s="296">
        <f t="shared" si="3"/>
        <v>16993052.48</v>
      </c>
      <c r="K68" t="e">
        <f>+VLOOKUP(D68,#REF!,4,0)</f>
        <v>#REF!</v>
      </c>
      <c r="L68" t="e">
        <f>VLOOKUP(D68,#REF!,5,0)</f>
        <v>#REF!</v>
      </c>
      <c r="M68" t="e">
        <f>VLOOKUP(D68,#REF!,6,0)</f>
        <v>#REF!</v>
      </c>
      <c r="N68" t="e">
        <f>VLOOKUP(D68,#REF!,7,0)</f>
        <v>#REF!</v>
      </c>
      <c r="P68" t="str">
        <f t="shared" si="2"/>
        <v>16902</v>
      </c>
    </row>
    <row r="69" spans="1:16" x14ac:dyDescent="0.3">
      <c r="A69" s="292" t="s">
        <v>2869</v>
      </c>
      <c r="B69" s="332">
        <v>7</v>
      </c>
      <c r="C69" s="332">
        <v>141016902000997</v>
      </c>
      <c r="D69" s="427" t="s">
        <v>783</v>
      </c>
      <c r="E69" t="str">
        <f t="shared" ref="E69:E132" si="4">+MID(D69,3,2)&amp;+MID(D69,6,1)&amp;+MID(D69,8,2)&amp;+MID(D69,11,3)&amp;+MID(D69,17,2)&amp;+MID(D69,20,3)&amp;+MID(D69,24,2)</f>
        <v>147101690200099</v>
      </c>
      <c r="G69">
        <v>5</v>
      </c>
      <c r="H69" s="427" t="s">
        <v>777</v>
      </c>
      <c r="I69" s="461">
        <v>50485352783</v>
      </c>
      <c r="J69" s="296">
        <f t="shared" si="3"/>
        <v>50485352.783</v>
      </c>
      <c r="K69" t="e">
        <f>+VLOOKUP(D69,#REF!,4,0)</f>
        <v>#REF!</v>
      </c>
      <c r="L69" t="e">
        <f>VLOOKUP(D69,#REF!,5,0)</f>
        <v>#REF!</v>
      </c>
      <c r="M69" t="e">
        <f>VLOOKUP(D69,#REF!,6,0)</f>
        <v>#REF!</v>
      </c>
      <c r="N69" t="e">
        <f>VLOOKUP(D69,#REF!,7,0)</f>
        <v>#REF!</v>
      </c>
      <c r="P69" t="str">
        <f t="shared" si="2"/>
        <v>16902</v>
      </c>
    </row>
    <row r="70" spans="1:16" x14ac:dyDescent="0.3">
      <c r="A70" s="293" t="s">
        <v>2869</v>
      </c>
      <c r="B70" s="333">
        <v>7</v>
      </c>
      <c r="C70" s="333">
        <v>141016902000998</v>
      </c>
      <c r="D70" s="334" t="s">
        <v>784</v>
      </c>
      <c r="E70" t="str">
        <f t="shared" si="4"/>
        <v>148101690200099</v>
      </c>
      <c r="G70">
        <v>5</v>
      </c>
      <c r="H70" s="334" t="s">
        <v>779</v>
      </c>
      <c r="I70" s="460">
        <v>12905889543</v>
      </c>
      <c r="J70" s="296">
        <f t="shared" si="3"/>
        <v>12905889.543</v>
      </c>
      <c r="K70" t="e">
        <f>+VLOOKUP(D70,#REF!,4,0)</f>
        <v>#REF!</v>
      </c>
      <c r="L70" t="e">
        <f>VLOOKUP(D70,#REF!,5,0)</f>
        <v>#REF!</v>
      </c>
      <c r="M70" t="e">
        <f>VLOOKUP(D70,#REF!,6,0)</f>
        <v>#REF!</v>
      </c>
      <c r="N70" t="e">
        <f>VLOOKUP(D70,#REF!,7,0)</f>
        <v>#REF!</v>
      </c>
      <c r="P70" t="str">
        <f t="shared" ref="P70:P133" si="5">MID(E70,6,5)</f>
        <v>16902</v>
      </c>
    </row>
    <row r="71" spans="1:16" x14ac:dyDescent="0.3">
      <c r="A71" s="292" t="s">
        <v>2869</v>
      </c>
      <c r="B71" s="332">
        <v>7</v>
      </c>
      <c r="C71" s="332">
        <v>141016902003016</v>
      </c>
      <c r="D71" s="427" t="s">
        <v>1901</v>
      </c>
      <c r="E71" t="str">
        <f t="shared" si="4"/>
        <v>146101690200301</v>
      </c>
      <c r="G71">
        <v>5</v>
      </c>
      <c r="H71" s="427" t="s">
        <v>2102</v>
      </c>
      <c r="I71" s="461">
        <v>1068916068</v>
      </c>
      <c r="J71" s="296">
        <f t="shared" si="3"/>
        <v>1068916.068</v>
      </c>
      <c r="K71" t="e">
        <f>+VLOOKUP(D71,#REF!,4,0)</f>
        <v>#REF!</v>
      </c>
      <c r="L71" t="e">
        <f>VLOOKUP(D71,#REF!,5,0)</f>
        <v>#REF!</v>
      </c>
      <c r="M71" t="e">
        <f>VLOOKUP(D71,#REF!,6,0)</f>
        <v>#REF!</v>
      </c>
      <c r="N71" t="e">
        <f>VLOOKUP(D71,#REF!,7,0)</f>
        <v>#REF!</v>
      </c>
      <c r="P71" t="str">
        <f t="shared" si="5"/>
        <v>16902</v>
      </c>
    </row>
    <row r="72" spans="1:16" x14ac:dyDescent="0.3">
      <c r="A72" s="293" t="s">
        <v>2869</v>
      </c>
      <c r="B72" s="333">
        <v>7</v>
      </c>
      <c r="C72" s="333">
        <v>141016902003017</v>
      </c>
      <c r="D72" s="334" t="s">
        <v>2728</v>
      </c>
      <c r="E72" t="str">
        <f t="shared" si="4"/>
        <v>147101690200301</v>
      </c>
      <c r="G72">
        <v>5</v>
      </c>
      <c r="H72" s="334" t="s">
        <v>2102</v>
      </c>
      <c r="I72" s="460">
        <v>19011360012</v>
      </c>
      <c r="J72" s="381">
        <f t="shared" si="3"/>
        <v>19011360.011999998</v>
      </c>
      <c r="K72" t="e">
        <f>+VLOOKUP(D72,#REF!,4,0)</f>
        <v>#REF!</v>
      </c>
      <c r="L72" t="e">
        <f>VLOOKUP(D72,#REF!,5,0)</f>
        <v>#REF!</v>
      </c>
      <c r="M72" t="e">
        <f>VLOOKUP(D72,#REF!,6,0)</f>
        <v>#REF!</v>
      </c>
      <c r="N72" t="e">
        <f>VLOOKUP(D72,#REF!,7,0)</f>
        <v>#REF!</v>
      </c>
      <c r="P72" t="str">
        <f t="shared" si="5"/>
        <v>16902</v>
      </c>
    </row>
    <row r="73" spans="1:16" x14ac:dyDescent="0.3">
      <c r="A73" s="292" t="s">
        <v>2869</v>
      </c>
      <c r="B73" s="332">
        <v>7</v>
      </c>
      <c r="C73" s="332">
        <v>141016902003995</v>
      </c>
      <c r="D73" s="427" t="s">
        <v>1902</v>
      </c>
      <c r="E73" t="str">
        <f t="shared" si="4"/>
        <v>145101690200399</v>
      </c>
      <c r="G73">
        <v>5</v>
      </c>
      <c r="H73" s="427" t="s">
        <v>2102</v>
      </c>
      <c r="I73" s="461">
        <v>310944955</v>
      </c>
      <c r="J73" s="381">
        <f t="shared" si="3"/>
        <v>310944.95500000002</v>
      </c>
      <c r="K73" t="e">
        <f>+VLOOKUP(D73,#REF!,4,0)</f>
        <v>#REF!</v>
      </c>
      <c r="L73" t="e">
        <f>VLOOKUP(D73,#REF!,5,0)</f>
        <v>#REF!</v>
      </c>
      <c r="M73" t="e">
        <f>VLOOKUP(D73,#REF!,6,0)</f>
        <v>#REF!</v>
      </c>
      <c r="N73" t="e">
        <f>VLOOKUP(D73,#REF!,7,0)</f>
        <v>#REF!</v>
      </c>
      <c r="P73" t="str">
        <f t="shared" si="5"/>
        <v>16902</v>
      </c>
    </row>
    <row r="74" spans="1:16" x14ac:dyDescent="0.3">
      <c r="A74" s="293" t="s">
        <v>2869</v>
      </c>
      <c r="B74" s="333">
        <v>7</v>
      </c>
      <c r="C74" s="333">
        <v>141016902003996</v>
      </c>
      <c r="D74" s="334" t="s">
        <v>1903</v>
      </c>
      <c r="E74" t="str">
        <f t="shared" si="4"/>
        <v>146101690200399</v>
      </c>
      <c r="G74">
        <v>5</v>
      </c>
      <c r="H74" s="334" t="s">
        <v>2102</v>
      </c>
      <c r="I74" s="460">
        <v>280794721</v>
      </c>
      <c r="J74" s="381">
        <f t="shared" si="3"/>
        <v>280794.72100000002</v>
      </c>
      <c r="K74" t="e">
        <f>+VLOOKUP(D74,#REF!,4,0)</f>
        <v>#REF!</v>
      </c>
      <c r="L74" t="e">
        <f>VLOOKUP(D74,#REF!,5,0)</f>
        <v>#REF!</v>
      </c>
      <c r="M74" t="e">
        <f>VLOOKUP(D74,#REF!,6,0)</f>
        <v>#REF!</v>
      </c>
      <c r="N74" t="e">
        <f>VLOOKUP(D74,#REF!,7,0)</f>
        <v>#REF!</v>
      </c>
      <c r="P74" t="str">
        <f t="shared" si="5"/>
        <v>16902</v>
      </c>
    </row>
    <row r="75" spans="1:16" x14ac:dyDescent="0.3">
      <c r="A75" s="292" t="s">
        <v>2869</v>
      </c>
      <c r="B75" s="332">
        <v>7</v>
      </c>
      <c r="C75" s="332">
        <v>141016902003997</v>
      </c>
      <c r="D75" s="427" t="s">
        <v>1904</v>
      </c>
      <c r="E75" t="str">
        <f t="shared" si="4"/>
        <v>147101690200399</v>
      </c>
      <c r="G75">
        <v>5</v>
      </c>
      <c r="H75" s="427" t="s">
        <v>2102</v>
      </c>
      <c r="I75" s="461">
        <v>39755088129</v>
      </c>
      <c r="J75" s="381">
        <f t="shared" si="3"/>
        <v>39755088.129000001</v>
      </c>
      <c r="K75" t="e">
        <f>+VLOOKUP(D75,#REF!,4,0)</f>
        <v>#REF!</v>
      </c>
      <c r="L75" t="e">
        <f>VLOOKUP(D75,#REF!,5,0)</f>
        <v>#REF!</v>
      </c>
      <c r="M75" t="e">
        <f>VLOOKUP(D75,#REF!,6,0)</f>
        <v>#REF!</v>
      </c>
      <c r="N75" t="e">
        <f>VLOOKUP(D75,#REF!,7,0)</f>
        <v>#REF!</v>
      </c>
      <c r="P75" t="str">
        <f t="shared" si="5"/>
        <v>16902</v>
      </c>
    </row>
    <row r="76" spans="1:16" x14ac:dyDescent="0.3">
      <c r="A76" s="293" t="s">
        <v>2869</v>
      </c>
      <c r="B76" s="333">
        <v>7</v>
      </c>
      <c r="C76" s="333">
        <v>141017302000017</v>
      </c>
      <c r="D76" s="334" t="s">
        <v>1262</v>
      </c>
      <c r="E76" t="str">
        <f t="shared" si="4"/>
        <v>147101730200001</v>
      </c>
      <c r="G76">
        <v>5</v>
      </c>
      <c r="H76" s="334" t="s">
        <v>795</v>
      </c>
      <c r="I76" s="460">
        <v>20816327086</v>
      </c>
      <c r="J76" s="381">
        <f t="shared" si="3"/>
        <v>20816327.085999999</v>
      </c>
      <c r="K76" t="e">
        <f>+VLOOKUP(D76,#REF!,4,0)</f>
        <v>#REF!</v>
      </c>
      <c r="L76" t="e">
        <f>VLOOKUP(D76,#REF!,5,0)</f>
        <v>#REF!</v>
      </c>
      <c r="M76" t="e">
        <f>VLOOKUP(D76,#REF!,6,0)</f>
        <v>#REF!</v>
      </c>
      <c r="N76" t="e">
        <f>VLOOKUP(D76,#REF!,7,0)</f>
        <v>#REF!</v>
      </c>
      <c r="P76" t="str">
        <f t="shared" si="5"/>
        <v>17302</v>
      </c>
    </row>
    <row r="77" spans="1:16" x14ac:dyDescent="0.3">
      <c r="A77" s="292" t="s">
        <v>2869</v>
      </c>
      <c r="B77" s="332">
        <v>7</v>
      </c>
      <c r="C77" s="332">
        <v>141017302000018</v>
      </c>
      <c r="D77" s="427" t="s">
        <v>786</v>
      </c>
      <c r="E77" t="str">
        <f t="shared" si="4"/>
        <v>148101730200001</v>
      </c>
      <c r="G77">
        <v>5</v>
      </c>
      <c r="H77" s="427" t="s">
        <v>787</v>
      </c>
      <c r="I77" s="461">
        <v>69744634014</v>
      </c>
      <c r="J77" s="381">
        <f t="shared" si="3"/>
        <v>69744634.013999999</v>
      </c>
      <c r="K77" t="e">
        <f>+VLOOKUP(D77,#REF!,4,0)</f>
        <v>#REF!</v>
      </c>
      <c r="L77" t="e">
        <f>VLOOKUP(D77,#REF!,5,0)</f>
        <v>#REF!</v>
      </c>
      <c r="M77" t="e">
        <f>VLOOKUP(D77,#REF!,6,0)</f>
        <v>#REF!</v>
      </c>
      <c r="N77" t="e">
        <f>VLOOKUP(D77,#REF!,7,0)</f>
        <v>#REF!</v>
      </c>
      <c r="P77" t="str">
        <f t="shared" si="5"/>
        <v>17302</v>
      </c>
    </row>
    <row r="78" spans="1:16" x14ac:dyDescent="0.3">
      <c r="A78" s="293" t="s">
        <v>2869</v>
      </c>
      <c r="B78" s="333">
        <v>7</v>
      </c>
      <c r="C78" s="333">
        <v>141017302000992</v>
      </c>
      <c r="D78" s="334" t="s">
        <v>1907</v>
      </c>
      <c r="E78" t="str">
        <f t="shared" si="4"/>
        <v>142101730200099</v>
      </c>
      <c r="G78">
        <v>5</v>
      </c>
      <c r="H78" s="334" t="s">
        <v>2103</v>
      </c>
      <c r="I78" s="460">
        <v>1146215598</v>
      </c>
      <c r="J78" s="381">
        <f t="shared" si="3"/>
        <v>1146215.598</v>
      </c>
      <c r="K78" t="e">
        <f>+VLOOKUP(D78,#REF!,4,0)</f>
        <v>#REF!</v>
      </c>
      <c r="L78" t="e">
        <f>VLOOKUP(D78,#REF!,5,0)</f>
        <v>#REF!</v>
      </c>
      <c r="M78" t="e">
        <f>VLOOKUP(D78,#REF!,6,0)</f>
        <v>#REF!</v>
      </c>
      <c r="N78" t="e">
        <f>VLOOKUP(D78,#REF!,7,0)</f>
        <v>#REF!</v>
      </c>
      <c r="P78" t="str">
        <f t="shared" si="5"/>
        <v>17302</v>
      </c>
    </row>
    <row r="79" spans="1:16" x14ac:dyDescent="0.3">
      <c r="A79" s="292" t="s">
        <v>2869</v>
      </c>
      <c r="B79" s="332">
        <v>7</v>
      </c>
      <c r="C79" s="332">
        <v>141017302000993</v>
      </c>
      <c r="D79" s="427" t="s">
        <v>1908</v>
      </c>
      <c r="E79" t="str">
        <f t="shared" si="4"/>
        <v>143101730200099</v>
      </c>
      <c r="G79">
        <v>5</v>
      </c>
      <c r="H79" s="427" t="s">
        <v>2104</v>
      </c>
      <c r="I79" s="461">
        <v>3126102364</v>
      </c>
      <c r="J79" s="381">
        <f t="shared" si="3"/>
        <v>3126102.3640000001</v>
      </c>
      <c r="K79" t="e">
        <f>+VLOOKUP(D79,#REF!,4,0)</f>
        <v>#REF!</v>
      </c>
      <c r="L79" t="e">
        <f>VLOOKUP(D79,#REF!,5,0)</f>
        <v>#REF!</v>
      </c>
      <c r="M79" t="e">
        <f>VLOOKUP(D79,#REF!,6,0)</f>
        <v>#REF!</v>
      </c>
      <c r="N79" t="e">
        <f>VLOOKUP(D79,#REF!,7,0)</f>
        <v>#REF!</v>
      </c>
      <c r="P79" t="str">
        <f t="shared" si="5"/>
        <v>17302</v>
      </c>
    </row>
    <row r="80" spans="1:16" x14ac:dyDescent="0.3">
      <c r="A80" s="293" t="s">
        <v>2869</v>
      </c>
      <c r="B80" s="333">
        <v>7</v>
      </c>
      <c r="C80" s="333">
        <v>141017302000995</v>
      </c>
      <c r="D80" s="334" t="s">
        <v>790</v>
      </c>
      <c r="E80" t="str">
        <f t="shared" si="4"/>
        <v>145101730200099</v>
      </c>
      <c r="G80">
        <v>5</v>
      </c>
      <c r="H80" s="334" t="s">
        <v>791</v>
      </c>
      <c r="I80" s="460">
        <v>342000</v>
      </c>
      <c r="J80" s="381">
        <f t="shared" si="3"/>
        <v>342</v>
      </c>
      <c r="K80" t="e">
        <f>+VLOOKUP(D80,#REF!,4,0)</f>
        <v>#REF!</v>
      </c>
      <c r="L80" t="e">
        <f>VLOOKUP(D80,#REF!,5,0)</f>
        <v>#REF!</v>
      </c>
      <c r="M80" t="e">
        <f>VLOOKUP(D80,#REF!,6,0)</f>
        <v>#REF!</v>
      </c>
      <c r="N80" t="e">
        <f>VLOOKUP(D80,#REF!,7,0)</f>
        <v>#REF!</v>
      </c>
      <c r="P80" t="str">
        <f t="shared" si="5"/>
        <v>17302</v>
      </c>
    </row>
    <row r="81" spans="1:16" x14ac:dyDescent="0.3">
      <c r="A81" s="292" t="s">
        <v>2869</v>
      </c>
      <c r="B81" s="332">
        <v>7</v>
      </c>
      <c r="C81" s="332">
        <v>141017302000996</v>
      </c>
      <c r="D81" s="427" t="s">
        <v>792</v>
      </c>
      <c r="E81" t="str">
        <f t="shared" si="4"/>
        <v>146101730200099</v>
      </c>
      <c r="G81">
        <v>5</v>
      </c>
      <c r="H81" s="427" t="s">
        <v>793</v>
      </c>
      <c r="I81" s="461">
        <v>2430330091</v>
      </c>
      <c r="J81" s="381">
        <f t="shared" si="3"/>
        <v>2430330.091</v>
      </c>
      <c r="K81" t="e">
        <f>+VLOOKUP(D81,#REF!,4,0)</f>
        <v>#REF!</v>
      </c>
      <c r="L81" t="e">
        <f>VLOOKUP(D81,#REF!,5,0)</f>
        <v>#REF!</v>
      </c>
      <c r="M81" t="e">
        <f>VLOOKUP(D81,#REF!,6,0)</f>
        <v>#REF!</v>
      </c>
      <c r="N81" t="e">
        <f>VLOOKUP(D81,#REF!,7,0)</f>
        <v>#REF!</v>
      </c>
      <c r="P81" t="str">
        <f t="shared" si="5"/>
        <v>17302</v>
      </c>
    </row>
    <row r="82" spans="1:16" x14ac:dyDescent="0.3">
      <c r="A82" s="293" t="s">
        <v>2869</v>
      </c>
      <c r="B82" s="333">
        <v>7</v>
      </c>
      <c r="C82" s="333">
        <v>141017302000997</v>
      </c>
      <c r="D82" s="334" t="s">
        <v>794</v>
      </c>
      <c r="E82" t="str">
        <f t="shared" si="4"/>
        <v>147101730200099</v>
      </c>
      <c r="G82">
        <v>5</v>
      </c>
      <c r="H82" s="334" t="s">
        <v>795</v>
      </c>
      <c r="I82" s="460">
        <v>18702767140</v>
      </c>
      <c r="J82" s="381">
        <f t="shared" si="3"/>
        <v>18702767.140000001</v>
      </c>
      <c r="K82" t="e">
        <f>+VLOOKUP(D82,#REF!,4,0)</f>
        <v>#REF!</v>
      </c>
      <c r="L82" t="e">
        <f>VLOOKUP(D82,#REF!,5,0)</f>
        <v>#REF!</v>
      </c>
      <c r="M82" t="e">
        <f>VLOOKUP(D82,#REF!,6,0)</f>
        <v>#REF!</v>
      </c>
      <c r="N82" t="e">
        <f>VLOOKUP(D82,#REF!,7,0)</f>
        <v>#REF!</v>
      </c>
      <c r="P82" t="str">
        <f t="shared" si="5"/>
        <v>17302</v>
      </c>
    </row>
    <row r="83" spans="1:16" x14ac:dyDescent="0.3">
      <c r="A83" s="292" t="s">
        <v>2869</v>
      </c>
      <c r="B83" s="332">
        <v>7</v>
      </c>
      <c r="C83" s="332">
        <v>141017302000998</v>
      </c>
      <c r="D83" s="427" t="s">
        <v>796</v>
      </c>
      <c r="E83" t="str">
        <f t="shared" si="4"/>
        <v>148101730200099</v>
      </c>
      <c r="G83">
        <v>5</v>
      </c>
      <c r="H83" s="427" t="s">
        <v>787</v>
      </c>
      <c r="I83" s="461">
        <v>310956447446</v>
      </c>
      <c r="J83" s="381">
        <f t="shared" si="3"/>
        <v>310956447.44599998</v>
      </c>
      <c r="K83" t="e">
        <f>+VLOOKUP(D83,#REF!,4,0)</f>
        <v>#REF!</v>
      </c>
      <c r="L83" t="e">
        <f>VLOOKUP(D83,#REF!,5,0)</f>
        <v>#REF!</v>
      </c>
      <c r="M83" t="e">
        <f>VLOOKUP(D83,#REF!,6,0)</f>
        <v>#REF!</v>
      </c>
      <c r="N83" t="e">
        <f>VLOOKUP(D83,#REF!,7,0)</f>
        <v>#REF!</v>
      </c>
      <c r="P83" t="str">
        <f t="shared" si="5"/>
        <v>17302</v>
      </c>
    </row>
    <row r="84" spans="1:16" x14ac:dyDescent="0.3">
      <c r="A84" s="293" t="s">
        <v>2869</v>
      </c>
      <c r="B84" s="333">
        <v>7</v>
      </c>
      <c r="C84" s="333">
        <v>141017302003017</v>
      </c>
      <c r="D84" s="334" t="s">
        <v>1909</v>
      </c>
      <c r="E84" t="str">
        <f t="shared" si="4"/>
        <v>147101730200301</v>
      </c>
      <c r="G84">
        <v>5</v>
      </c>
      <c r="H84" s="334" t="s">
        <v>773</v>
      </c>
      <c r="I84" s="460">
        <v>1373996343</v>
      </c>
      <c r="J84" s="381">
        <f t="shared" si="3"/>
        <v>1373996.3430000001</v>
      </c>
      <c r="K84" t="e">
        <f>+VLOOKUP(D84,#REF!,4,0)</f>
        <v>#REF!</v>
      </c>
      <c r="L84" t="e">
        <f>VLOOKUP(D84,#REF!,5,0)</f>
        <v>#REF!</v>
      </c>
      <c r="M84" t="e">
        <f>VLOOKUP(D84,#REF!,6,0)</f>
        <v>#REF!</v>
      </c>
      <c r="N84" t="e">
        <f>VLOOKUP(D84,#REF!,7,0)</f>
        <v>#REF!</v>
      </c>
      <c r="P84" t="str">
        <f t="shared" si="5"/>
        <v>17302</v>
      </c>
    </row>
    <row r="85" spans="1:16" x14ac:dyDescent="0.3">
      <c r="A85" s="292" t="s">
        <v>2869</v>
      </c>
      <c r="B85" s="332">
        <v>7</v>
      </c>
      <c r="C85" s="332">
        <v>141017302003018</v>
      </c>
      <c r="D85" s="427" t="s">
        <v>1910</v>
      </c>
      <c r="E85" t="str">
        <f t="shared" si="4"/>
        <v>148101730200301</v>
      </c>
      <c r="G85">
        <v>5</v>
      </c>
      <c r="H85" s="427" t="s">
        <v>773</v>
      </c>
      <c r="I85" s="461">
        <v>5686300066</v>
      </c>
      <c r="J85" s="381">
        <f t="shared" si="3"/>
        <v>5686300.0659999996</v>
      </c>
      <c r="K85" t="e">
        <f>+VLOOKUP(D85,#REF!,4,0)</f>
        <v>#REF!</v>
      </c>
      <c r="L85" t="e">
        <f>VLOOKUP(D85,#REF!,5,0)</f>
        <v>#REF!</v>
      </c>
      <c r="M85" t="e">
        <f>VLOOKUP(D85,#REF!,6,0)</f>
        <v>#REF!</v>
      </c>
      <c r="N85" t="e">
        <f>VLOOKUP(D85,#REF!,7,0)</f>
        <v>#REF!</v>
      </c>
      <c r="P85" t="str">
        <f t="shared" si="5"/>
        <v>17302</v>
      </c>
    </row>
    <row r="86" spans="1:16" x14ac:dyDescent="0.3">
      <c r="A86" s="293" t="s">
        <v>2869</v>
      </c>
      <c r="B86" s="333">
        <v>7</v>
      </c>
      <c r="C86" s="333">
        <v>141017302003995</v>
      </c>
      <c r="D86" s="334" t="s">
        <v>1911</v>
      </c>
      <c r="E86" t="str">
        <f t="shared" si="4"/>
        <v>145101730200399</v>
      </c>
      <c r="G86">
        <v>5</v>
      </c>
      <c r="H86" s="334" t="s">
        <v>773</v>
      </c>
      <c r="I86" s="460">
        <v>5194727909</v>
      </c>
      <c r="J86" s="381">
        <f t="shared" si="3"/>
        <v>5194727.909</v>
      </c>
      <c r="K86" t="e">
        <f>+VLOOKUP(D86,#REF!,4,0)</f>
        <v>#REF!</v>
      </c>
      <c r="L86" t="e">
        <f>VLOOKUP(D86,#REF!,5,0)</f>
        <v>#REF!</v>
      </c>
      <c r="M86" t="e">
        <f>VLOOKUP(D86,#REF!,6,0)</f>
        <v>#REF!</v>
      </c>
      <c r="N86" t="e">
        <f>VLOOKUP(D86,#REF!,7,0)</f>
        <v>#REF!</v>
      </c>
      <c r="P86" t="str">
        <f t="shared" si="5"/>
        <v>17302</v>
      </c>
    </row>
    <row r="87" spans="1:16" x14ac:dyDescent="0.3">
      <c r="A87" s="292" t="s">
        <v>2869</v>
      </c>
      <c r="B87" s="332">
        <v>7</v>
      </c>
      <c r="C87" s="332">
        <v>141017302003997</v>
      </c>
      <c r="D87" s="427" t="s">
        <v>1912</v>
      </c>
      <c r="E87" t="str">
        <f t="shared" si="4"/>
        <v>147101730200399</v>
      </c>
      <c r="G87">
        <v>5</v>
      </c>
      <c r="H87" s="427" t="s">
        <v>773</v>
      </c>
      <c r="I87" s="461">
        <v>9269515370</v>
      </c>
      <c r="J87" s="381">
        <f t="shared" si="3"/>
        <v>9269515.3699999992</v>
      </c>
      <c r="K87" t="e">
        <f>+VLOOKUP(D87,#REF!,4,0)</f>
        <v>#REF!</v>
      </c>
      <c r="L87" t="e">
        <f>VLOOKUP(D87,#REF!,5,0)</f>
        <v>#REF!</v>
      </c>
      <c r="M87" t="e">
        <f>VLOOKUP(D87,#REF!,6,0)</f>
        <v>#REF!</v>
      </c>
      <c r="N87" t="e">
        <f>VLOOKUP(D87,#REF!,7,0)</f>
        <v>#REF!</v>
      </c>
      <c r="P87" t="str">
        <f t="shared" si="5"/>
        <v>17302</v>
      </c>
    </row>
    <row r="88" spans="1:16" x14ac:dyDescent="0.3">
      <c r="A88" s="293" t="s">
        <v>2869</v>
      </c>
      <c r="B88" s="333">
        <v>7</v>
      </c>
      <c r="C88" s="333">
        <v>141017302003998</v>
      </c>
      <c r="D88" s="334" t="s">
        <v>1913</v>
      </c>
      <c r="E88" t="str">
        <f t="shared" si="4"/>
        <v>148101730200399</v>
      </c>
      <c r="G88">
        <v>5</v>
      </c>
      <c r="H88" s="334" t="s">
        <v>773</v>
      </c>
      <c r="I88" s="460">
        <v>48900855956</v>
      </c>
      <c r="J88" s="381">
        <f t="shared" si="3"/>
        <v>48900855.956</v>
      </c>
      <c r="K88" t="e">
        <f>+VLOOKUP(D88,#REF!,4,0)</f>
        <v>#REF!</v>
      </c>
      <c r="L88" t="e">
        <f>VLOOKUP(D88,#REF!,5,0)</f>
        <v>#REF!</v>
      </c>
      <c r="M88" t="e">
        <f>VLOOKUP(D88,#REF!,6,0)</f>
        <v>#REF!</v>
      </c>
      <c r="N88" t="e">
        <f>VLOOKUP(D88,#REF!,7,0)</f>
        <v>#REF!</v>
      </c>
      <c r="P88" t="str">
        <f t="shared" si="5"/>
        <v>17302</v>
      </c>
    </row>
    <row r="89" spans="1:16" x14ac:dyDescent="0.3">
      <c r="A89" s="292" t="s">
        <v>2869</v>
      </c>
      <c r="B89" s="332">
        <v>7</v>
      </c>
      <c r="C89" s="332">
        <v>141017304000018</v>
      </c>
      <c r="D89" s="427" t="s">
        <v>800</v>
      </c>
      <c r="E89" t="str">
        <f t="shared" si="4"/>
        <v>148101730400001</v>
      </c>
      <c r="G89">
        <v>5</v>
      </c>
      <c r="H89" s="427" t="s">
        <v>801</v>
      </c>
      <c r="I89" s="461">
        <v>523239842</v>
      </c>
      <c r="J89" s="381">
        <f t="shared" si="3"/>
        <v>523239.842</v>
      </c>
      <c r="K89" t="e">
        <f>+VLOOKUP(D89,#REF!,4,0)</f>
        <v>#REF!</v>
      </c>
      <c r="L89" t="e">
        <f>VLOOKUP(D89,#REF!,5,0)</f>
        <v>#REF!</v>
      </c>
      <c r="M89" t="e">
        <f>VLOOKUP(D89,#REF!,6,0)</f>
        <v>#REF!</v>
      </c>
      <c r="N89" t="e">
        <f>VLOOKUP(D89,#REF!,7,0)</f>
        <v>#REF!</v>
      </c>
      <c r="P89" t="str">
        <f t="shared" si="5"/>
        <v>17304</v>
      </c>
    </row>
    <row r="90" spans="1:16" x14ac:dyDescent="0.3">
      <c r="A90" s="293" t="s">
        <v>2869</v>
      </c>
      <c r="B90" s="333">
        <v>7</v>
      </c>
      <c r="C90" s="333">
        <v>141017304000993</v>
      </c>
      <c r="D90" s="334" t="s">
        <v>2769</v>
      </c>
      <c r="E90" t="str">
        <f t="shared" si="4"/>
        <v>143101730400099</v>
      </c>
      <c r="G90">
        <v>5</v>
      </c>
      <c r="H90" s="334" t="s">
        <v>2773</v>
      </c>
      <c r="I90" s="460">
        <v>281445</v>
      </c>
      <c r="J90" s="381">
        <f t="shared" si="3"/>
        <v>281.44499999999999</v>
      </c>
      <c r="K90" t="e">
        <f>+VLOOKUP(D90,#REF!,4,0)</f>
        <v>#REF!</v>
      </c>
      <c r="L90" t="e">
        <f>VLOOKUP(D90,#REF!,5,0)</f>
        <v>#REF!</v>
      </c>
      <c r="M90" t="e">
        <f>VLOOKUP(D90,#REF!,6,0)</f>
        <v>#REF!</v>
      </c>
      <c r="N90" t="e">
        <f>VLOOKUP(D90,#REF!,7,0)</f>
        <v>#REF!</v>
      </c>
      <c r="P90" t="str">
        <f t="shared" si="5"/>
        <v>17304</v>
      </c>
    </row>
    <row r="91" spans="1:16" x14ac:dyDescent="0.3">
      <c r="A91" s="292" t="s">
        <v>2869</v>
      </c>
      <c r="B91" s="332">
        <v>7</v>
      </c>
      <c r="C91" s="332">
        <v>141017304000994</v>
      </c>
      <c r="D91" s="427" t="s">
        <v>802</v>
      </c>
      <c r="E91" t="str">
        <f t="shared" si="4"/>
        <v>144101730400099</v>
      </c>
      <c r="G91">
        <v>5</v>
      </c>
      <c r="H91" s="427" t="s">
        <v>803</v>
      </c>
      <c r="I91" s="461">
        <v>615695</v>
      </c>
      <c r="J91" s="381">
        <f t="shared" si="3"/>
        <v>615.69500000000005</v>
      </c>
      <c r="K91" t="e">
        <f>+VLOOKUP(D91,#REF!,4,0)</f>
        <v>#REF!</v>
      </c>
      <c r="L91" t="e">
        <f>VLOOKUP(D91,#REF!,5,0)</f>
        <v>#REF!</v>
      </c>
      <c r="M91" t="e">
        <f>VLOOKUP(D91,#REF!,6,0)</f>
        <v>#REF!</v>
      </c>
      <c r="N91" t="e">
        <f>VLOOKUP(D91,#REF!,7,0)</f>
        <v>#REF!</v>
      </c>
      <c r="P91" t="str">
        <f t="shared" si="5"/>
        <v>17304</v>
      </c>
    </row>
    <row r="92" spans="1:16" x14ac:dyDescent="0.3">
      <c r="A92" s="293" t="s">
        <v>2869</v>
      </c>
      <c r="B92" s="333">
        <v>7</v>
      </c>
      <c r="C92" s="333">
        <v>141017304000995</v>
      </c>
      <c r="D92" s="334" t="s">
        <v>804</v>
      </c>
      <c r="E92" t="str">
        <f t="shared" si="4"/>
        <v>145101730400099</v>
      </c>
      <c r="F92" t="str">
        <f>MID(E92,3,1)</f>
        <v>5</v>
      </c>
      <c r="G92">
        <v>5</v>
      </c>
      <c r="H92" s="334" t="s">
        <v>797</v>
      </c>
      <c r="I92" s="460">
        <v>3851854</v>
      </c>
      <c r="J92" s="381">
        <f t="shared" si="3"/>
        <v>3851.8539999999998</v>
      </c>
      <c r="K92" t="e">
        <f>+VLOOKUP(D92,#REF!,4,0)</f>
        <v>#REF!</v>
      </c>
      <c r="L92" t="e">
        <f>VLOOKUP(D92,#REF!,5,0)</f>
        <v>#REF!</v>
      </c>
      <c r="M92" t="e">
        <f>VLOOKUP(D92,#REF!,6,0)</f>
        <v>#REF!</v>
      </c>
      <c r="N92" t="e">
        <f>VLOOKUP(D92,#REF!,7,0)</f>
        <v>#REF!</v>
      </c>
      <c r="P92" t="str">
        <f t="shared" si="5"/>
        <v>17304</v>
      </c>
    </row>
    <row r="93" spans="1:16" x14ac:dyDescent="0.3">
      <c r="A93" s="292" t="s">
        <v>2869</v>
      </c>
      <c r="B93" s="332">
        <v>7</v>
      </c>
      <c r="C93" s="332">
        <v>141017304000996</v>
      </c>
      <c r="D93" s="427" t="s">
        <v>805</v>
      </c>
      <c r="E93" t="str">
        <f t="shared" si="4"/>
        <v>146101730400099</v>
      </c>
      <c r="F93" t="str">
        <f t="shared" ref="F93:F156" si="6">MID(E93,3,1)</f>
        <v>6</v>
      </c>
      <c r="G93">
        <v>5</v>
      </c>
      <c r="H93" s="427" t="s">
        <v>798</v>
      </c>
      <c r="I93" s="461">
        <v>16493142</v>
      </c>
      <c r="J93" s="381">
        <f t="shared" si="3"/>
        <v>16493.142</v>
      </c>
      <c r="K93" t="e">
        <f>+VLOOKUP(D93,#REF!,4,0)</f>
        <v>#REF!</v>
      </c>
      <c r="L93" t="e">
        <f>VLOOKUP(D93,#REF!,5,0)</f>
        <v>#REF!</v>
      </c>
      <c r="M93" t="e">
        <f>VLOOKUP(D93,#REF!,6,0)</f>
        <v>#REF!</v>
      </c>
      <c r="N93" t="e">
        <f>VLOOKUP(D93,#REF!,7,0)</f>
        <v>#REF!</v>
      </c>
      <c r="P93" t="str">
        <f t="shared" si="5"/>
        <v>17304</v>
      </c>
    </row>
    <row r="94" spans="1:16" x14ac:dyDescent="0.3">
      <c r="A94" s="293" t="s">
        <v>2869</v>
      </c>
      <c r="B94" s="333">
        <v>7</v>
      </c>
      <c r="C94" s="333">
        <v>141017304000997</v>
      </c>
      <c r="D94" s="334" t="s">
        <v>806</v>
      </c>
      <c r="E94" t="str">
        <f t="shared" si="4"/>
        <v>147101730400099</v>
      </c>
      <c r="F94" t="str">
        <f t="shared" si="6"/>
        <v>7</v>
      </c>
      <c r="G94">
        <v>5</v>
      </c>
      <c r="H94" s="334" t="s">
        <v>799</v>
      </c>
      <c r="I94" s="460">
        <v>30781925</v>
      </c>
      <c r="J94" s="381">
        <f t="shared" si="3"/>
        <v>30781.924999999999</v>
      </c>
      <c r="K94" t="e">
        <f>+VLOOKUP(D94,#REF!,4,0)</f>
        <v>#REF!</v>
      </c>
      <c r="L94" t="e">
        <f>VLOOKUP(D94,#REF!,5,0)</f>
        <v>#REF!</v>
      </c>
      <c r="M94" t="e">
        <f>VLOOKUP(D94,#REF!,6,0)</f>
        <v>#REF!</v>
      </c>
      <c r="N94" t="e">
        <f>VLOOKUP(D94,#REF!,7,0)</f>
        <v>#REF!</v>
      </c>
      <c r="P94" t="str">
        <f t="shared" si="5"/>
        <v>17304</v>
      </c>
    </row>
    <row r="95" spans="1:16" x14ac:dyDescent="0.3">
      <c r="A95" s="292" t="s">
        <v>2869</v>
      </c>
      <c r="B95" s="332">
        <v>7</v>
      </c>
      <c r="C95" s="332">
        <v>141017304000998</v>
      </c>
      <c r="D95" s="427" t="s">
        <v>807</v>
      </c>
      <c r="E95" t="str">
        <f t="shared" si="4"/>
        <v>148101730400099</v>
      </c>
      <c r="F95" t="str">
        <f t="shared" si="6"/>
        <v>8</v>
      </c>
      <c r="G95">
        <v>5</v>
      </c>
      <c r="H95" s="427" t="s">
        <v>801</v>
      </c>
      <c r="I95" s="461">
        <v>52531761</v>
      </c>
      <c r="J95" s="381">
        <f t="shared" si="3"/>
        <v>52531.760999999999</v>
      </c>
      <c r="K95" t="e">
        <f>+VLOOKUP(D95,#REF!,4,0)</f>
        <v>#REF!</v>
      </c>
      <c r="L95" t="e">
        <f>VLOOKUP(D95,#REF!,5,0)</f>
        <v>#REF!</v>
      </c>
      <c r="M95" t="e">
        <f>VLOOKUP(D95,#REF!,6,0)</f>
        <v>#REF!</v>
      </c>
      <c r="N95" t="e">
        <f>VLOOKUP(D95,#REF!,7,0)</f>
        <v>#REF!</v>
      </c>
      <c r="P95" t="str">
        <f t="shared" si="5"/>
        <v>17304</v>
      </c>
    </row>
    <row r="96" spans="1:16" x14ac:dyDescent="0.3">
      <c r="A96" s="293" t="s">
        <v>2869</v>
      </c>
      <c r="B96" s="333">
        <v>7</v>
      </c>
      <c r="C96" s="333">
        <v>141017308000018</v>
      </c>
      <c r="D96" s="334" t="s">
        <v>1914</v>
      </c>
      <c r="E96" t="str">
        <f t="shared" si="4"/>
        <v>148101730800001</v>
      </c>
      <c r="F96" t="str">
        <f t="shared" si="6"/>
        <v>8</v>
      </c>
      <c r="G96">
        <v>5</v>
      </c>
      <c r="H96" s="334" t="s">
        <v>809</v>
      </c>
      <c r="I96" s="460">
        <v>1800946744</v>
      </c>
      <c r="J96" s="381">
        <f t="shared" si="3"/>
        <v>1800946.7439999999</v>
      </c>
      <c r="K96" t="e">
        <f>+VLOOKUP(D96,#REF!,4,0)</f>
        <v>#REF!</v>
      </c>
      <c r="L96" t="e">
        <f>VLOOKUP(D96,#REF!,5,0)</f>
        <v>#REF!</v>
      </c>
      <c r="M96" t="e">
        <f>VLOOKUP(D96,#REF!,6,0)</f>
        <v>#REF!</v>
      </c>
      <c r="N96" t="e">
        <f>VLOOKUP(D96,#REF!,7,0)</f>
        <v>#REF!</v>
      </c>
      <c r="P96" t="str">
        <f t="shared" si="5"/>
        <v>17308</v>
      </c>
    </row>
    <row r="97" spans="1:16" x14ac:dyDescent="0.3">
      <c r="A97" s="292" t="s">
        <v>2869</v>
      </c>
      <c r="B97" s="332">
        <v>7</v>
      </c>
      <c r="C97" s="332">
        <v>141017308000997</v>
      </c>
      <c r="D97" s="427" t="s">
        <v>1915</v>
      </c>
      <c r="E97" t="str">
        <f t="shared" si="4"/>
        <v>147101730800099</v>
      </c>
      <c r="F97" t="str">
        <f t="shared" si="6"/>
        <v>7</v>
      </c>
      <c r="G97">
        <v>5</v>
      </c>
      <c r="H97" s="427" t="s">
        <v>2105</v>
      </c>
      <c r="I97" s="461">
        <v>137161220</v>
      </c>
      <c r="J97" s="381">
        <f t="shared" si="3"/>
        <v>137161.22</v>
      </c>
      <c r="K97" t="e">
        <f>+VLOOKUP(D97,#REF!,4,0)</f>
        <v>#REF!</v>
      </c>
      <c r="L97" t="e">
        <f>VLOOKUP(D97,#REF!,5,0)</f>
        <v>#REF!</v>
      </c>
      <c r="M97" t="e">
        <f>VLOOKUP(D97,#REF!,6,0)</f>
        <v>#REF!</v>
      </c>
      <c r="N97" t="e">
        <f>VLOOKUP(D97,#REF!,7,0)</f>
        <v>#REF!</v>
      </c>
      <c r="P97" t="str">
        <f t="shared" si="5"/>
        <v>17308</v>
      </c>
    </row>
    <row r="98" spans="1:16" x14ac:dyDescent="0.3">
      <c r="A98" s="293" t="s">
        <v>2869</v>
      </c>
      <c r="B98" s="333">
        <v>7</v>
      </c>
      <c r="C98" s="333">
        <v>141017308000998</v>
      </c>
      <c r="D98" s="334" t="s">
        <v>808</v>
      </c>
      <c r="E98" t="str">
        <f t="shared" si="4"/>
        <v>148101730800099</v>
      </c>
      <c r="F98" t="str">
        <f t="shared" si="6"/>
        <v>8</v>
      </c>
      <c r="G98">
        <v>5</v>
      </c>
      <c r="H98" s="334" t="s">
        <v>809</v>
      </c>
      <c r="I98" s="460">
        <v>32874484279</v>
      </c>
      <c r="J98" s="381">
        <f t="shared" si="3"/>
        <v>32874484.278999999</v>
      </c>
      <c r="K98" t="e">
        <f>+VLOOKUP(D98,#REF!,4,0)</f>
        <v>#REF!</v>
      </c>
      <c r="L98" t="e">
        <f>VLOOKUP(D98,#REF!,5,0)</f>
        <v>#REF!</v>
      </c>
      <c r="M98" t="e">
        <f>VLOOKUP(D98,#REF!,6,0)</f>
        <v>#REF!</v>
      </c>
      <c r="N98" t="e">
        <f>VLOOKUP(D98,#REF!,7,0)</f>
        <v>#REF!</v>
      </c>
      <c r="P98" t="str">
        <f t="shared" si="5"/>
        <v>17308</v>
      </c>
    </row>
    <row r="99" spans="1:16" x14ac:dyDescent="0.3">
      <c r="A99" s="292" t="s">
        <v>2869</v>
      </c>
      <c r="B99" s="332">
        <v>7</v>
      </c>
      <c r="C99" s="332">
        <v>141017310000018</v>
      </c>
      <c r="D99" s="427" t="s">
        <v>2870</v>
      </c>
      <c r="E99" t="str">
        <f t="shared" si="4"/>
        <v>148101731000001</v>
      </c>
      <c r="F99" t="str">
        <f t="shared" si="6"/>
        <v>8</v>
      </c>
      <c r="G99">
        <v>5</v>
      </c>
      <c r="H99" s="427" t="s">
        <v>813</v>
      </c>
      <c r="I99" s="461">
        <v>532501785</v>
      </c>
      <c r="J99" s="381">
        <f t="shared" si="3"/>
        <v>532501.78500000003</v>
      </c>
      <c r="K99" t="e">
        <f>+VLOOKUP(D99,#REF!,4,0)</f>
        <v>#REF!</v>
      </c>
      <c r="L99" t="e">
        <f>VLOOKUP(D99,#REF!,5,0)</f>
        <v>#REF!</v>
      </c>
      <c r="M99" t="e">
        <f>VLOOKUP(D99,#REF!,6,0)</f>
        <v>#REF!</v>
      </c>
      <c r="N99" t="e">
        <f>VLOOKUP(D99,#REF!,7,0)</f>
        <v>#REF!</v>
      </c>
      <c r="P99" t="str">
        <f t="shared" si="5"/>
        <v>17310</v>
      </c>
    </row>
    <row r="100" spans="1:16" x14ac:dyDescent="0.3">
      <c r="A100" s="293" t="s">
        <v>2869</v>
      </c>
      <c r="B100" s="333">
        <v>7</v>
      </c>
      <c r="C100" s="333">
        <v>141017310000997</v>
      </c>
      <c r="D100" s="334" t="s">
        <v>810</v>
      </c>
      <c r="E100" t="str">
        <f t="shared" si="4"/>
        <v>147101731000099</v>
      </c>
      <c r="F100" t="str">
        <f t="shared" si="6"/>
        <v>7</v>
      </c>
      <c r="G100">
        <v>5</v>
      </c>
      <c r="H100" s="334" t="s">
        <v>811</v>
      </c>
      <c r="I100" s="460">
        <v>393712018</v>
      </c>
      <c r="J100" s="381">
        <f t="shared" si="3"/>
        <v>393712.01799999998</v>
      </c>
      <c r="K100" t="e">
        <f>+VLOOKUP(D100,#REF!,4,0)</f>
        <v>#REF!</v>
      </c>
      <c r="L100" t="e">
        <f>VLOOKUP(D100,#REF!,5,0)</f>
        <v>#REF!</v>
      </c>
      <c r="M100" t="e">
        <f>VLOOKUP(D100,#REF!,6,0)</f>
        <v>#REF!</v>
      </c>
      <c r="N100" t="e">
        <f>VLOOKUP(D100,#REF!,7,0)</f>
        <v>#REF!</v>
      </c>
      <c r="P100" t="str">
        <f t="shared" si="5"/>
        <v>17310</v>
      </c>
    </row>
    <row r="101" spans="1:16" x14ac:dyDescent="0.3">
      <c r="A101" s="292" t="s">
        <v>2869</v>
      </c>
      <c r="B101" s="332">
        <v>7</v>
      </c>
      <c r="C101" s="332">
        <v>141017310000998</v>
      </c>
      <c r="D101" s="427" t="s">
        <v>812</v>
      </c>
      <c r="E101" t="str">
        <f t="shared" si="4"/>
        <v>148101731000099</v>
      </c>
      <c r="F101" t="str">
        <f t="shared" si="6"/>
        <v>8</v>
      </c>
      <c r="G101">
        <v>5</v>
      </c>
      <c r="H101" s="427" t="s">
        <v>813</v>
      </c>
      <c r="I101" s="461">
        <v>1215667474</v>
      </c>
      <c r="J101" s="381">
        <f t="shared" si="3"/>
        <v>1215667.4739999999</v>
      </c>
      <c r="K101" t="e">
        <f>+VLOOKUP(D101,#REF!,4,0)</f>
        <v>#REF!</v>
      </c>
      <c r="L101" t="e">
        <f>VLOOKUP(D101,#REF!,5,0)</f>
        <v>#REF!</v>
      </c>
      <c r="M101" t="e">
        <f>VLOOKUP(D101,#REF!,6,0)</f>
        <v>#REF!</v>
      </c>
      <c r="N101" t="e">
        <f>VLOOKUP(D101,#REF!,7,0)</f>
        <v>#REF!</v>
      </c>
      <c r="P101" t="str">
        <f t="shared" si="5"/>
        <v>17310</v>
      </c>
    </row>
    <row r="102" spans="1:16" x14ac:dyDescent="0.3">
      <c r="A102" s="293" t="s">
        <v>2869</v>
      </c>
      <c r="B102" s="333">
        <v>7</v>
      </c>
      <c r="C102" s="333">
        <v>141018302002011</v>
      </c>
      <c r="D102" s="334" t="s">
        <v>1252</v>
      </c>
      <c r="E102" t="str">
        <f t="shared" si="4"/>
        <v>141101830200201</v>
      </c>
      <c r="F102" t="str">
        <f t="shared" si="6"/>
        <v>1</v>
      </c>
      <c r="G102">
        <v>5</v>
      </c>
      <c r="H102" s="334" t="s">
        <v>815</v>
      </c>
      <c r="I102" s="460">
        <v>103305632</v>
      </c>
      <c r="J102" s="509">
        <f t="shared" si="3"/>
        <v>103305.632</v>
      </c>
      <c r="K102" t="e">
        <f>+VLOOKUP(D102,#REF!,4,0)</f>
        <v>#REF!</v>
      </c>
      <c r="L102" t="e">
        <f>VLOOKUP(D102,#REF!,5,0)</f>
        <v>#REF!</v>
      </c>
      <c r="M102" t="e">
        <f>VLOOKUP(D102,#REF!,6,0)</f>
        <v>#REF!</v>
      </c>
      <c r="N102" t="e">
        <f>VLOOKUP(D102,#REF!,7,0)</f>
        <v>#REF!</v>
      </c>
      <c r="P102" t="str">
        <f t="shared" si="5"/>
        <v>18302</v>
      </c>
    </row>
    <row r="103" spans="1:16" x14ac:dyDescent="0.3">
      <c r="A103" s="292" t="s">
        <v>2869</v>
      </c>
      <c r="B103" s="332">
        <v>7</v>
      </c>
      <c r="C103" s="332">
        <v>141018302002991</v>
      </c>
      <c r="D103" s="427" t="s">
        <v>814</v>
      </c>
      <c r="E103" t="str">
        <f t="shared" si="4"/>
        <v>141101830200299</v>
      </c>
      <c r="F103" t="str">
        <f t="shared" si="6"/>
        <v>1</v>
      </c>
      <c r="G103">
        <v>5</v>
      </c>
      <c r="H103" s="427" t="s">
        <v>815</v>
      </c>
      <c r="I103" s="461">
        <v>8777638558</v>
      </c>
      <c r="J103" s="509">
        <f t="shared" si="3"/>
        <v>8777638.5580000002</v>
      </c>
      <c r="K103" t="e">
        <f>+VLOOKUP(D103,#REF!,4,0)</f>
        <v>#REF!</v>
      </c>
      <c r="L103" t="e">
        <f>VLOOKUP(D103,#REF!,5,0)</f>
        <v>#REF!</v>
      </c>
      <c r="M103" t="e">
        <f>VLOOKUP(D103,#REF!,6,0)</f>
        <v>#REF!</v>
      </c>
      <c r="N103" t="e">
        <f>VLOOKUP(D103,#REF!,7,0)</f>
        <v>#REF!</v>
      </c>
      <c r="P103" t="str">
        <f t="shared" si="5"/>
        <v>18302</v>
      </c>
    </row>
    <row r="104" spans="1:16" x14ac:dyDescent="0.3">
      <c r="A104" s="293" t="s">
        <v>2869</v>
      </c>
      <c r="B104" s="333">
        <v>7</v>
      </c>
      <c r="C104" s="333">
        <v>141020904000997</v>
      </c>
      <c r="D104" s="334" t="s">
        <v>1916</v>
      </c>
      <c r="E104" t="str">
        <f t="shared" si="4"/>
        <v>147102090400099</v>
      </c>
      <c r="F104" t="str">
        <f t="shared" si="6"/>
        <v>7</v>
      </c>
      <c r="G104">
        <v>5</v>
      </c>
      <c r="H104" s="334" t="s">
        <v>2106</v>
      </c>
      <c r="I104" s="460">
        <v>473464645</v>
      </c>
      <c r="J104" s="381">
        <f t="shared" si="3"/>
        <v>473464.64500000002</v>
      </c>
      <c r="K104" t="e">
        <f>+VLOOKUP(D104,#REF!,4,0)</f>
        <v>#REF!</v>
      </c>
      <c r="L104" t="e">
        <f>VLOOKUP(D104,#REF!,5,0)</f>
        <v>#REF!</v>
      </c>
      <c r="M104" t="e">
        <f>VLOOKUP(D104,#REF!,6,0)</f>
        <v>#REF!</v>
      </c>
      <c r="N104" t="e">
        <f>VLOOKUP(D104,#REF!,7,0)</f>
        <v>#REF!</v>
      </c>
      <c r="P104" t="str">
        <f t="shared" si="5"/>
        <v>20904</v>
      </c>
    </row>
    <row r="105" spans="1:16" x14ac:dyDescent="0.3">
      <c r="A105" s="292" t="s">
        <v>2869</v>
      </c>
      <c r="B105" s="332">
        <v>7</v>
      </c>
      <c r="C105" s="332">
        <v>141020904000998</v>
      </c>
      <c r="D105" s="427" t="s">
        <v>1917</v>
      </c>
      <c r="E105" t="str">
        <f t="shared" si="4"/>
        <v>148102090400099</v>
      </c>
      <c r="F105" t="str">
        <f t="shared" si="6"/>
        <v>8</v>
      </c>
      <c r="G105">
        <v>5</v>
      </c>
      <c r="H105" s="427" t="s">
        <v>2106</v>
      </c>
      <c r="I105" s="461">
        <v>14868930653</v>
      </c>
      <c r="J105" s="381">
        <f t="shared" si="3"/>
        <v>14868930.653000001</v>
      </c>
      <c r="K105" t="e">
        <f>+VLOOKUP(D105,#REF!,4,0)</f>
        <v>#REF!</v>
      </c>
      <c r="L105" t="e">
        <f>VLOOKUP(D105,#REF!,5,0)</f>
        <v>#REF!</v>
      </c>
      <c r="M105" t="e">
        <f>VLOOKUP(D105,#REF!,6,0)</f>
        <v>#REF!</v>
      </c>
      <c r="N105" t="e">
        <f>VLOOKUP(D105,#REF!,7,0)</f>
        <v>#REF!</v>
      </c>
      <c r="P105" t="str">
        <f t="shared" si="5"/>
        <v>20904</v>
      </c>
    </row>
    <row r="106" spans="1:16" x14ac:dyDescent="0.3">
      <c r="A106" s="293" t="s">
        <v>2869</v>
      </c>
      <c r="B106" s="333">
        <v>7</v>
      </c>
      <c r="C106" s="333">
        <v>141035102000015</v>
      </c>
      <c r="D106" s="334" t="s">
        <v>2790</v>
      </c>
      <c r="E106" t="str">
        <f t="shared" si="4"/>
        <v>145103510200001</v>
      </c>
      <c r="F106" t="str">
        <f t="shared" si="6"/>
        <v>5</v>
      </c>
      <c r="G106">
        <v>5</v>
      </c>
      <c r="H106" s="334" t="s">
        <v>822</v>
      </c>
      <c r="I106" s="460">
        <v>292808473</v>
      </c>
      <c r="J106" s="381">
        <f t="shared" si="3"/>
        <v>292808.473</v>
      </c>
      <c r="K106" t="e">
        <f>+VLOOKUP(D106,#REF!,4,0)</f>
        <v>#REF!</v>
      </c>
      <c r="L106" t="e">
        <f>VLOOKUP(D106,#REF!,5,0)</f>
        <v>#REF!</v>
      </c>
      <c r="M106" t="e">
        <f>VLOOKUP(D106,#REF!,6,0)</f>
        <v>#REF!</v>
      </c>
      <c r="N106" t="e">
        <f>VLOOKUP(D106,#REF!,7,0)</f>
        <v>#REF!</v>
      </c>
      <c r="P106" t="str">
        <f t="shared" si="5"/>
        <v>35102</v>
      </c>
    </row>
    <row r="107" spans="1:16" x14ac:dyDescent="0.3">
      <c r="A107" s="292" t="s">
        <v>2869</v>
      </c>
      <c r="B107" s="332">
        <v>7</v>
      </c>
      <c r="C107" s="332">
        <v>141035102000017</v>
      </c>
      <c r="D107" s="427" t="s">
        <v>818</v>
      </c>
      <c r="E107" t="str">
        <f t="shared" si="4"/>
        <v>147103510200001</v>
      </c>
      <c r="F107" t="str">
        <f t="shared" si="6"/>
        <v>7</v>
      </c>
      <c r="G107">
        <v>5</v>
      </c>
      <c r="H107" s="427" t="s">
        <v>819</v>
      </c>
      <c r="I107" s="461">
        <v>354676148</v>
      </c>
      <c r="J107" s="381">
        <f t="shared" si="3"/>
        <v>354676.14799999999</v>
      </c>
      <c r="K107" t="e">
        <f>+VLOOKUP(D107,#REF!,4,0)</f>
        <v>#REF!</v>
      </c>
      <c r="L107" t="e">
        <f>VLOOKUP(D107,#REF!,5,0)</f>
        <v>#REF!</v>
      </c>
      <c r="M107" t="e">
        <f>VLOOKUP(D107,#REF!,6,0)</f>
        <v>#REF!</v>
      </c>
      <c r="N107" t="e">
        <f>VLOOKUP(D107,#REF!,7,0)</f>
        <v>#REF!</v>
      </c>
      <c r="P107" t="str">
        <f t="shared" si="5"/>
        <v>35102</v>
      </c>
    </row>
    <row r="108" spans="1:16" x14ac:dyDescent="0.3">
      <c r="A108" s="293" t="s">
        <v>2869</v>
      </c>
      <c r="B108" s="333">
        <v>7</v>
      </c>
      <c r="C108" s="333">
        <v>141035102000018</v>
      </c>
      <c r="D108" s="334" t="s">
        <v>820</v>
      </c>
      <c r="E108" t="str">
        <f t="shared" si="4"/>
        <v>148103510200001</v>
      </c>
      <c r="F108" t="str">
        <f t="shared" si="6"/>
        <v>8</v>
      </c>
      <c r="G108">
        <v>5</v>
      </c>
      <c r="H108" s="334" t="s">
        <v>821</v>
      </c>
      <c r="I108" s="460">
        <v>1198516734</v>
      </c>
      <c r="J108" s="381">
        <f t="shared" si="3"/>
        <v>1198516.7339999999</v>
      </c>
      <c r="K108" t="e">
        <f>+VLOOKUP(D108,#REF!,4,0)</f>
        <v>#REF!</v>
      </c>
      <c r="L108" t="e">
        <f>VLOOKUP(D108,#REF!,5,0)</f>
        <v>#REF!</v>
      </c>
      <c r="M108" t="e">
        <f>VLOOKUP(D108,#REF!,6,0)</f>
        <v>#REF!</v>
      </c>
      <c r="N108" t="e">
        <f>VLOOKUP(D108,#REF!,7,0)</f>
        <v>#REF!</v>
      </c>
      <c r="P108" t="str">
        <f t="shared" si="5"/>
        <v>35102</v>
      </c>
    </row>
    <row r="109" spans="1:16" x14ac:dyDescent="0.3">
      <c r="A109" s="292" t="s">
        <v>2869</v>
      </c>
      <c r="B109" s="332">
        <v>7</v>
      </c>
      <c r="C109" s="332">
        <v>141035102000998</v>
      </c>
      <c r="D109" s="427" t="s">
        <v>823</v>
      </c>
      <c r="E109" t="str">
        <f t="shared" si="4"/>
        <v>148103510200099</v>
      </c>
      <c r="F109" t="str">
        <f t="shared" si="6"/>
        <v>8</v>
      </c>
      <c r="G109">
        <v>5</v>
      </c>
      <c r="H109" s="427" t="s">
        <v>821</v>
      </c>
      <c r="I109" s="461">
        <v>974327441</v>
      </c>
      <c r="J109" s="381">
        <f t="shared" si="3"/>
        <v>974327.44099999999</v>
      </c>
      <c r="K109" t="e">
        <f>+VLOOKUP(D109,#REF!,4,0)</f>
        <v>#REF!</v>
      </c>
      <c r="L109" t="e">
        <f>VLOOKUP(D109,#REF!,5,0)</f>
        <v>#REF!</v>
      </c>
      <c r="M109" t="e">
        <f>VLOOKUP(D109,#REF!,6,0)</f>
        <v>#REF!</v>
      </c>
      <c r="N109" t="e">
        <f>VLOOKUP(D109,#REF!,7,0)</f>
        <v>#REF!</v>
      </c>
      <c r="P109" t="str">
        <f t="shared" si="5"/>
        <v>35102</v>
      </c>
    </row>
    <row r="110" spans="1:16" x14ac:dyDescent="0.3">
      <c r="A110" s="293" t="s">
        <v>2869</v>
      </c>
      <c r="B110" s="333">
        <v>7</v>
      </c>
      <c r="C110" s="333">
        <v>141040501000017</v>
      </c>
      <c r="D110" s="334" t="s">
        <v>1253</v>
      </c>
      <c r="E110" t="str">
        <f t="shared" si="4"/>
        <v>147104050100001</v>
      </c>
      <c r="F110" t="str">
        <f t="shared" si="6"/>
        <v>7</v>
      </c>
      <c r="G110">
        <v>5</v>
      </c>
      <c r="H110" s="334" t="s">
        <v>1254</v>
      </c>
      <c r="I110" s="460">
        <v>115574107</v>
      </c>
      <c r="J110" s="381">
        <f t="shared" si="3"/>
        <v>115574.107</v>
      </c>
      <c r="K110" t="e">
        <f>+VLOOKUP(D110,#REF!,4,0)</f>
        <v>#REF!</v>
      </c>
      <c r="L110" t="e">
        <f>VLOOKUP(D110,#REF!,5,0)</f>
        <v>#REF!</v>
      </c>
      <c r="M110" t="e">
        <f>VLOOKUP(D110,#REF!,6,0)</f>
        <v>#REF!</v>
      </c>
      <c r="N110" t="e">
        <f>VLOOKUP(D110,#REF!,7,0)</f>
        <v>#REF!</v>
      </c>
      <c r="P110" t="str">
        <f t="shared" si="5"/>
        <v>40501</v>
      </c>
    </row>
    <row r="111" spans="1:16" x14ac:dyDescent="0.3">
      <c r="A111" s="292" t="s">
        <v>2869</v>
      </c>
      <c r="B111" s="332">
        <v>7</v>
      </c>
      <c r="C111" s="332">
        <v>141040501000994</v>
      </c>
      <c r="D111" s="427" t="s">
        <v>826</v>
      </c>
      <c r="E111" t="str">
        <f t="shared" si="4"/>
        <v>144104050100099</v>
      </c>
      <c r="F111" t="str">
        <f t="shared" si="6"/>
        <v>4</v>
      </c>
      <c r="G111">
        <v>5</v>
      </c>
      <c r="H111" s="427" t="s">
        <v>824</v>
      </c>
      <c r="I111" s="461">
        <v>184265333</v>
      </c>
      <c r="J111" s="381">
        <f t="shared" si="3"/>
        <v>184265.33300000001</v>
      </c>
      <c r="K111" t="e">
        <f>+VLOOKUP(D111,#REF!,4,0)</f>
        <v>#REF!</v>
      </c>
      <c r="L111" t="e">
        <f>VLOOKUP(D111,#REF!,5,0)</f>
        <v>#REF!</v>
      </c>
      <c r="M111" t="e">
        <f>VLOOKUP(D111,#REF!,6,0)</f>
        <v>#REF!</v>
      </c>
      <c r="N111" t="e">
        <f>VLOOKUP(D111,#REF!,7,0)</f>
        <v>#REF!</v>
      </c>
      <c r="P111" t="str">
        <f t="shared" si="5"/>
        <v>40501</v>
      </c>
    </row>
    <row r="112" spans="1:16" x14ac:dyDescent="0.3">
      <c r="A112" s="293" t="s">
        <v>2869</v>
      </c>
      <c r="B112" s="333">
        <v>7</v>
      </c>
      <c r="C112" s="333">
        <v>141040501000995</v>
      </c>
      <c r="D112" s="334" t="s">
        <v>827</v>
      </c>
      <c r="E112" t="str">
        <f t="shared" si="4"/>
        <v>145104050100099</v>
      </c>
      <c r="F112" t="str">
        <f t="shared" si="6"/>
        <v>5</v>
      </c>
      <c r="G112">
        <v>5</v>
      </c>
      <c r="H112" s="334" t="s">
        <v>825</v>
      </c>
      <c r="I112" s="460">
        <v>78930349</v>
      </c>
      <c r="J112" s="381">
        <f t="shared" si="3"/>
        <v>78930.349000000002</v>
      </c>
      <c r="K112" t="e">
        <f>+VLOOKUP(D112,#REF!,4,0)</f>
        <v>#REF!</v>
      </c>
      <c r="L112" t="e">
        <f>VLOOKUP(D112,#REF!,5,0)</f>
        <v>#REF!</v>
      </c>
      <c r="M112" t="e">
        <f>VLOOKUP(D112,#REF!,6,0)</f>
        <v>#REF!</v>
      </c>
      <c r="N112" t="e">
        <f>VLOOKUP(D112,#REF!,7,0)</f>
        <v>#REF!</v>
      </c>
      <c r="P112" t="str">
        <f t="shared" si="5"/>
        <v>40501</v>
      </c>
    </row>
    <row r="113" spans="1:16" x14ac:dyDescent="0.3">
      <c r="A113" s="292" t="s">
        <v>2869</v>
      </c>
      <c r="B113" s="332">
        <v>7</v>
      </c>
      <c r="C113" s="332">
        <v>141040501000997</v>
      </c>
      <c r="D113" s="427" t="s">
        <v>1255</v>
      </c>
      <c r="E113" t="str">
        <f t="shared" si="4"/>
        <v>147104050100099</v>
      </c>
      <c r="F113" t="str">
        <f t="shared" si="6"/>
        <v>7</v>
      </c>
      <c r="G113">
        <v>5</v>
      </c>
      <c r="H113" s="427" t="s">
        <v>1254</v>
      </c>
      <c r="I113" s="461">
        <v>283307569</v>
      </c>
      <c r="J113" s="381">
        <f t="shared" si="3"/>
        <v>283307.56900000002</v>
      </c>
      <c r="K113" t="e">
        <f>+VLOOKUP(D113,#REF!,4,0)</f>
        <v>#REF!</v>
      </c>
      <c r="L113" t="e">
        <f>VLOOKUP(D113,#REF!,5,0)</f>
        <v>#REF!</v>
      </c>
      <c r="M113" t="e">
        <f>VLOOKUP(D113,#REF!,6,0)</f>
        <v>#REF!</v>
      </c>
      <c r="N113" t="e">
        <f>VLOOKUP(D113,#REF!,7,0)</f>
        <v>#REF!</v>
      </c>
      <c r="P113" t="str">
        <f t="shared" si="5"/>
        <v>40501</v>
      </c>
    </row>
    <row r="114" spans="1:16" x14ac:dyDescent="0.3">
      <c r="A114" s="293" t="s">
        <v>2869</v>
      </c>
      <c r="B114" s="333">
        <v>7</v>
      </c>
      <c r="C114" s="333">
        <v>141040501000998</v>
      </c>
      <c r="D114" s="334" t="s">
        <v>828</v>
      </c>
      <c r="E114" t="str">
        <f t="shared" si="4"/>
        <v>148104050100099</v>
      </c>
      <c r="F114" t="str">
        <f t="shared" si="6"/>
        <v>8</v>
      </c>
      <c r="G114">
        <v>5</v>
      </c>
      <c r="H114" s="334" t="s">
        <v>829</v>
      </c>
      <c r="I114" s="460">
        <v>6314981151</v>
      </c>
      <c r="J114" s="381">
        <f t="shared" si="3"/>
        <v>6314981.1509999996</v>
      </c>
      <c r="K114" t="e">
        <f>+VLOOKUP(D114,#REF!,4,0)</f>
        <v>#REF!</v>
      </c>
      <c r="L114" t="e">
        <f>VLOOKUP(D114,#REF!,5,0)</f>
        <v>#REF!</v>
      </c>
      <c r="M114" t="e">
        <f>VLOOKUP(D114,#REF!,6,0)</f>
        <v>#REF!</v>
      </c>
      <c r="N114" t="e">
        <f>VLOOKUP(D114,#REF!,7,0)</f>
        <v>#REF!</v>
      </c>
      <c r="P114" t="str">
        <f t="shared" si="5"/>
        <v>40501</v>
      </c>
    </row>
    <row r="115" spans="1:16" x14ac:dyDescent="0.3">
      <c r="A115" s="292" t="s">
        <v>2869</v>
      </c>
      <c r="B115" s="332">
        <v>7</v>
      </c>
      <c r="C115" s="332">
        <v>141044302000997</v>
      </c>
      <c r="D115" s="427" t="s">
        <v>1919</v>
      </c>
      <c r="E115" t="str">
        <f t="shared" si="4"/>
        <v>147104430200099</v>
      </c>
      <c r="F115" t="str">
        <f t="shared" si="6"/>
        <v>7</v>
      </c>
      <c r="G115">
        <v>5</v>
      </c>
      <c r="H115" s="427" t="s">
        <v>2108</v>
      </c>
      <c r="I115" s="461">
        <v>18090378</v>
      </c>
      <c r="J115" s="381">
        <f t="shared" si="3"/>
        <v>18090.378000000001</v>
      </c>
      <c r="K115" t="e">
        <f>+VLOOKUP(D115,#REF!,4,0)</f>
        <v>#REF!</v>
      </c>
      <c r="L115" t="e">
        <f>VLOOKUP(D115,#REF!,5,0)</f>
        <v>#REF!</v>
      </c>
      <c r="M115" t="e">
        <f>VLOOKUP(D115,#REF!,6,0)</f>
        <v>#REF!</v>
      </c>
      <c r="N115" t="e">
        <f>VLOOKUP(D115,#REF!,7,0)</f>
        <v>#REF!</v>
      </c>
      <c r="P115" t="str">
        <f t="shared" si="5"/>
        <v>44302</v>
      </c>
    </row>
    <row r="116" spans="1:16" x14ac:dyDescent="0.3">
      <c r="A116" s="293" t="s">
        <v>2869</v>
      </c>
      <c r="B116" s="333">
        <v>7</v>
      </c>
      <c r="C116" s="333">
        <v>148022582000012</v>
      </c>
      <c r="D116" s="334" t="s">
        <v>1920</v>
      </c>
      <c r="E116" t="str">
        <f t="shared" si="4"/>
        <v>142802258200001</v>
      </c>
      <c r="F116" t="str">
        <f t="shared" si="6"/>
        <v>2</v>
      </c>
      <c r="G116">
        <v>5</v>
      </c>
      <c r="H116" s="334" t="s">
        <v>830</v>
      </c>
      <c r="I116" s="460">
        <v>538742</v>
      </c>
      <c r="J116" s="381">
        <f t="shared" si="3"/>
        <v>538.74199999999996</v>
      </c>
      <c r="K116" t="e">
        <f>+VLOOKUP(D116,#REF!,4,0)</f>
        <v>#REF!</v>
      </c>
      <c r="L116" t="e">
        <f>VLOOKUP(D116,#REF!,5,0)</f>
        <v>#REF!</v>
      </c>
      <c r="M116" t="e">
        <f>VLOOKUP(D116,#REF!,6,0)</f>
        <v>#REF!</v>
      </c>
      <c r="N116" t="e">
        <f>VLOOKUP(D116,#REF!,7,0)</f>
        <v>#REF!</v>
      </c>
      <c r="P116" t="str">
        <f t="shared" si="5"/>
        <v>22582</v>
      </c>
    </row>
    <row r="117" spans="1:16" x14ac:dyDescent="0.3">
      <c r="A117" s="292" t="s">
        <v>2869</v>
      </c>
      <c r="B117" s="332">
        <v>7</v>
      </c>
      <c r="C117" s="332">
        <v>148022582000015</v>
      </c>
      <c r="D117" s="427" t="s">
        <v>834</v>
      </c>
      <c r="E117" t="str">
        <f t="shared" si="4"/>
        <v>145802258200001</v>
      </c>
      <c r="F117" t="str">
        <f t="shared" si="6"/>
        <v>5</v>
      </c>
      <c r="G117">
        <v>5</v>
      </c>
      <c r="H117" s="427" t="s">
        <v>835</v>
      </c>
      <c r="I117" s="461">
        <v>117535935</v>
      </c>
      <c r="J117" s="381">
        <f t="shared" si="3"/>
        <v>117535.935</v>
      </c>
      <c r="K117" t="e">
        <f>+VLOOKUP(D117,#REF!,4,0)</f>
        <v>#REF!</v>
      </c>
      <c r="L117" t="e">
        <f>VLOOKUP(D117,#REF!,5,0)</f>
        <v>#REF!</v>
      </c>
      <c r="M117" t="e">
        <f>VLOOKUP(D117,#REF!,6,0)</f>
        <v>#REF!</v>
      </c>
      <c r="N117" t="e">
        <f>VLOOKUP(D117,#REF!,7,0)</f>
        <v>#REF!</v>
      </c>
      <c r="P117" t="str">
        <f t="shared" si="5"/>
        <v>22582</v>
      </c>
    </row>
    <row r="118" spans="1:16" x14ac:dyDescent="0.3">
      <c r="A118" s="293" t="s">
        <v>2869</v>
      </c>
      <c r="B118" s="333">
        <v>7</v>
      </c>
      <c r="C118" s="333">
        <v>148022582000017</v>
      </c>
      <c r="D118" s="334" t="s">
        <v>838</v>
      </c>
      <c r="E118" t="str">
        <f t="shared" si="4"/>
        <v>147802258200001</v>
      </c>
      <c r="F118" t="str">
        <f t="shared" si="6"/>
        <v>7</v>
      </c>
      <c r="G118">
        <v>5</v>
      </c>
      <c r="H118" s="334" t="s">
        <v>839</v>
      </c>
      <c r="I118" s="460">
        <v>5379896291</v>
      </c>
      <c r="J118" s="381">
        <f t="shared" si="3"/>
        <v>5379896.2910000002</v>
      </c>
      <c r="K118" t="e">
        <f>+VLOOKUP(D118,#REF!,4,0)</f>
        <v>#REF!</v>
      </c>
      <c r="L118" t="e">
        <f>VLOOKUP(D118,#REF!,5,0)</f>
        <v>#REF!</v>
      </c>
      <c r="M118" t="e">
        <f>VLOOKUP(D118,#REF!,6,0)</f>
        <v>#REF!</v>
      </c>
      <c r="N118" t="e">
        <f>VLOOKUP(D118,#REF!,7,0)</f>
        <v>#REF!</v>
      </c>
      <c r="P118" t="str">
        <f t="shared" si="5"/>
        <v>22582</v>
      </c>
    </row>
    <row r="119" spans="1:16" x14ac:dyDescent="0.3">
      <c r="A119" s="292" t="s">
        <v>2869</v>
      </c>
      <c r="B119" s="332">
        <v>7</v>
      </c>
      <c r="C119" s="332">
        <v>148022582000018</v>
      </c>
      <c r="D119" s="427" t="s">
        <v>840</v>
      </c>
      <c r="E119" t="str">
        <f t="shared" si="4"/>
        <v>148802258200001</v>
      </c>
      <c r="F119" t="str">
        <f t="shared" si="6"/>
        <v>8</v>
      </c>
      <c r="G119">
        <v>5</v>
      </c>
      <c r="H119" s="427" t="s">
        <v>841</v>
      </c>
      <c r="I119" s="461">
        <v>27478874661</v>
      </c>
      <c r="J119" s="381">
        <f t="shared" si="3"/>
        <v>27478874.660999998</v>
      </c>
      <c r="K119" t="e">
        <f>+VLOOKUP(D119,#REF!,4,0)</f>
        <v>#REF!</v>
      </c>
      <c r="L119" t="e">
        <f>VLOOKUP(D119,#REF!,5,0)</f>
        <v>#REF!</v>
      </c>
      <c r="M119" t="e">
        <f>VLOOKUP(D119,#REF!,6,0)</f>
        <v>#REF!</v>
      </c>
      <c r="N119" t="e">
        <f>VLOOKUP(D119,#REF!,7,0)</f>
        <v>#REF!</v>
      </c>
      <c r="P119" t="str">
        <f t="shared" si="5"/>
        <v>22582</v>
      </c>
    </row>
    <row r="120" spans="1:16" x14ac:dyDescent="0.3">
      <c r="A120" s="293" t="s">
        <v>2869</v>
      </c>
      <c r="B120" s="333">
        <v>7</v>
      </c>
      <c r="C120" s="333">
        <v>148022582000992</v>
      </c>
      <c r="D120" s="334" t="s">
        <v>842</v>
      </c>
      <c r="E120" t="str">
        <f t="shared" si="4"/>
        <v>142802258200099</v>
      </c>
      <c r="F120" t="str">
        <f t="shared" si="6"/>
        <v>2</v>
      </c>
      <c r="G120">
        <v>5</v>
      </c>
      <c r="H120" s="334" t="s">
        <v>830</v>
      </c>
      <c r="I120" s="460">
        <v>35349848</v>
      </c>
      <c r="J120" s="381">
        <f t="shared" si="3"/>
        <v>35349.847999999998</v>
      </c>
      <c r="K120" t="e">
        <f>+VLOOKUP(D120,#REF!,4,0)</f>
        <v>#REF!</v>
      </c>
      <c r="L120" t="e">
        <f>VLOOKUP(D120,#REF!,5,0)</f>
        <v>#REF!</v>
      </c>
      <c r="M120" t="e">
        <f>VLOOKUP(D120,#REF!,6,0)</f>
        <v>#REF!</v>
      </c>
      <c r="N120" t="e">
        <f>VLOOKUP(D120,#REF!,7,0)</f>
        <v>#REF!</v>
      </c>
      <c r="P120" t="str">
        <f t="shared" si="5"/>
        <v>22582</v>
      </c>
    </row>
    <row r="121" spans="1:16" x14ac:dyDescent="0.3">
      <c r="A121" s="292" t="s">
        <v>2869</v>
      </c>
      <c r="B121" s="332">
        <v>7</v>
      </c>
      <c r="C121" s="332">
        <v>148022582000993</v>
      </c>
      <c r="D121" s="427" t="s">
        <v>843</v>
      </c>
      <c r="E121" t="str">
        <f t="shared" si="4"/>
        <v>143802258200099</v>
      </c>
      <c r="F121" t="str">
        <f t="shared" si="6"/>
        <v>3</v>
      </c>
      <c r="G121">
        <v>5</v>
      </c>
      <c r="H121" s="427" t="s">
        <v>831</v>
      </c>
      <c r="I121" s="461">
        <v>8933</v>
      </c>
      <c r="J121" s="381">
        <f t="shared" si="3"/>
        <v>8.9329999999999998</v>
      </c>
      <c r="K121" t="e">
        <f>+VLOOKUP(D121,#REF!,4,0)</f>
        <v>#REF!</v>
      </c>
      <c r="L121" t="e">
        <f>VLOOKUP(D121,#REF!,5,0)</f>
        <v>#REF!</v>
      </c>
      <c r="M121" t="e">
        <f>VLOOKUP(D121,#REF!,6,0)</f>
        <v>#REF!</v>
      </c>
      <c r="N121" t="e">
        <f>VLOOKUP(D121,#REF!,7,0)</f>
        <v>#REF!</v>
      </c>
      <c r="P121" t="str">
        <f t="shared" si="5"/>
        <v>22582</v>
      </c>
    </row>
    <row r="122" spans="1:16" x14ac:dyDescent="0.3">
      <c r="A122" s="293" t="s">
        <v>2869</v>
      </c>
      <c r="B122" s="333">
        <v>7</v>
      </c>
      <c r="C122" s="333">
        <v>148022582000994</v>
      </c>
      <c r="D122" s="334" t="s">
        <v>844</v>
      </c>
      <c r="E122" t="str">
        <f t="shared" si="4"/>
        <v>144802258200099</v>
      </c>
      <c r="F122" t="str">
        <f t="shared" si="6"/>
        <v>4</v>
      </c>
      <c r="G122">
        <v>5</v>
      </c>
      <c r="H122" s="334" t="s">
        <v>833</v>
      </c>
      <c r="I122" s="460">
        <v>15871233</v>
      </c>
      <c r="J122" s="381">
        <f t="shared" si="3"/>
        <v>15871.233</v>
      </c>
      <c r="K122" t="e">
        <f>+VLOOKUP(D122,#REF!,4,0)</f>
        <v>#REF!</v>
      </c>
      <c r="L122" t="e">
        <f>VLOOKUP(D122,#REF!,5,0)</f>
        <v>#REF!</v>
      </c>
      <c r="M122" t="e">
        <f>VLOOKUP(D122,#REF!,6,0)</f>
        <v>#REF!</v>
      </c>
      <c r="N122" t="e">
        <f>VLOOKUP(D122,#REF!,7,0)</f>
        <v>#REF!</v>
      </c>
      <c r="P122" t="str">
        <f t="shared" si="5"/>
        <v>22582</v>
      </c>
    </row>
    <row r="123" spans="1:16" x14ac:dyDescent="0.3">
      <c r="A123" s="292" t="s">
        <v>2869</v>
      </c>
      <c r="B123" s="332">
        <v>7</v>
      </c>
      <c r="C123" s="332">
        <v>148022582000995</v>
      </c>
      <c r="D123" s="427" t="s">
        <v>845</v>
      </c>
      <c r="E123" t="str">
        <f t="shared" si="4"/>
        <v>145802258200099</v>
      </c>
      <c r="F123" t="str">
        <f t="shared" si="6"/>
        <v>5</v>
      </c>
      <c r="G123">
        <v>5</v>
      </c>
      <c r="H123" s="427" t="s">
        <v>835</v>
      </c>
      <c r="I123" s="461">
        <v>246541296</v>
      </c>
      <c r="J123" s="381">
        <f t="shared" si="3"/>
        <v>246541.296</v>
      </c>
      <c r="K123" t="e">
        <f>+VLOOKUP(D123,#REF!,4,0)</f>
        <v>#REF!</v>
      </c>
      <c r="L123" t="e">
        <f>VLOOKUP(D123,#REF!,5,0)</f>
        <v>#REF!</v>
      </c>
      <c r="M123" t="e">
        <f>VLOOKUP(D123,#REF!,6,0)</f>
        <v>#REF!</v>
      </c>
      <c r="N123" t="e">
        <f>VLOOKUP(D123,#REF!,7,0)</f>
        <v>#REF!</v>
      </c>
      <c r="P123" t="str">
        <f t="shared" si="5"/>
        <v>22582</v>
      </c>
    </row>
    <row r="124" spans="1:16" x14ac:dyDescent="0.3">
      <c r="A124" s="293" t="s">
        <v>2869</v>
      </c>
      <c r="B124" s="333">
        <v>7</v>
      </c>
      <c r="C124" s="333">
        <v>148022582000996</v>
      </c>
      <c r="D124" s="334" t="s">
        <v>846</v>
      </c>
      <c r="E124" t="str">
        <f t="shared" si="4"/>
        <v>146802258200099</v>
      </c>
      <c r="F124" t="str">
        <f t="shared" si="6"/>
        <v>6</v>
      </c>
      <c r="G124">
        <v>5</v>
      </c>
      <c r="H124" s="334" t="s">
        <v>837</v>
      </c>
      <c r="I124" s="460">
        <v>252975918</v>
      </c>
      <c r="J124" s="381">
        <f t="shared" si="3"/>
        <v>252975.91800000001</v>
      </c>
      <c r="K124" t="e">
        <f>+VLOOKUP(D124,#REF!,4,0)</f>
        <v>#REF!</v>
      </c>
      <c r="L124" t="e">
        <f>VLOOKUP(D124,#REF!,5,0)</f>
        <v>#REF!</v>
      </c>
      <c r="M124" t="e">
        <f>VLOOKUP(D124,#REF!,6,0)</f>
        <v>#REF!</v>
      </c>
      <c r="N124" t="e">
        <f>VLOOKUP(D124,#REF!,7,0)</f>
        <v>#REF!</v>
      </c>
      <c r="P124" t="str">
        <f t="shared" si="5"/>
        <v>22582</v>
      </c>
    </row>
    <row r="125" spans="1:16" x14ac:dyDescent="0.3">
      <c r="A125" s="292" t="s">
        <v>2869</v>
      </c>
      <c r="B125" s="332">
        <v>7</v>
      </c>
      <c r="C125" s="332">
        <v>148022582000997</v>
      </c>
      <c r="D125" s="427" t="s">
        <v>847</v>
      </c>
      <c r="E125" t="str">
        <f t="shared" si="4"/>
        <v>147802258200099</v>
      </c>
      <c r="F125" t="str">
        <f t="shared" si="6"/>
        <v>7</v>
      </c>
      <c r="G125">
        <v>5</v>
      </c>
      <c r="H125" s="427" t="s">
        <v>839</v>
      </c>
      <c r="I125" s="461">
        <v>7942048615</v>
      </c>
      <c r="J125" s="381">
        <f t="shared" si="3"/>
        <v>7942048.6150000002</v>
      </c>
      <c r="K125" t="e">
        <f>+VLOOKUP(D125,#REF!,4,0)</f>
        <v>#REF!</v>
      </c>
      <c r="L125" t="e">
        <f>VLOOKUP(D125,#REF!,5,0)</f>
        <v>#REF!</v>
      </c>
      <c r="M125" t="e">
        <f>VLOOKUP(D125,#REF!,6,0)</f>
        <v>#REF!</v>
      </c>
      <c r="N125" t="e">
        <f>VLOOKUP(D125,#REF!,7,0)</f>
        <v>#REF!</v>
      </c>
      <c r="P125" t="str">
        <f t="shared" si="5"/>
        <v>22582</v>
      </c>
    </row>
    <row r="126" spans="1:16" x14ac:dyDescent="0.3">
      <c r="A126" s="293" t="s">
        <v>2869</v>
      </c>
      <c r="B126" s="333">
        <v>7</v>
      </c>
      <c r="C126" s="333">
        <v>148022582000998</v>
      </c>
      <c r="D126" s="334" t="s">
        <v>848</v>
      </c>
      <c r="E126" t="str">
        <f t="shared" si="4"/>
        <v>148802258200099</v>
      </c>
      <c r="F126" t="str">
        <f t="shared" si="6"/>
        <v>8</v>
      </c>
      <c r="G126">
        <v>5</v>
      </c>
      <c r="H126" s="334" t="s">
        <v>841</v>
      </c>
      <c r="I126" s="460">
        <v>142151604493</v>
      </c>
      <c r="J126" s="381">
        <f t="shared" si="3"/>
        <v>142151604.493</v>
      </c>
      <c r="K126" t="e">
        <f>+VLOOKUP(D126,#REF!,4,0)</f>
        <v>#REF!</v>
      </c>
      <c r="L126" t="e">
        <f>VLOOKUP(D126,#REF!,5,0)</f>
        <v>#REF!</v>
      </c>
      <c r="M126" t="e">
        <f>VLOOKUP(D126,#REF!,6,0)</f>
        <v>#REF!</v>
      </c>
      <c r="N126" t="e">
        <f>VLOOKUP(D126,#REF!,7,0)</f>
        <v>#REF!</v>
      </c>
      <c r="P126" t="str">
        <f t="shared" si="5"/>
        <v>22582</v>
      </c>
    </row>
    <row r="127" spans="1:16" x14ac:dyDescent="0.3">
      <c r="A127" s="292" t="s">
        <v>2869</v>
      </c>
      <c r="B127" s="332">
        <v>7</v>
      </c>
      <c r="C127" s="332">
        <v>148022582001997</v>
      </c>
      <c r="D127" s="427" t="s">
        <v>1922</v>
      </c>
      <c r="E127" t="str">
        <f t="shared" si="4"/>
        <v>147802258200199</v>
      </c>
      <c r="F127" t="str">
        <f t="shared" si="6"/>
        <v>7</v>
      </c>
      <c r="G127">
        <v>5</v>
      </c>
      <c r="H127" s="427" t="s">
        <v>2109</v>
      </c>
      <c r="I127" s="461">
        <v>14144390</v>
      </c>
      <c r="J127" s="381">
        <f t="shared" si="3"/>
        <v>14144.39</v>
      </c>
      <c r="K127" t="e">
        <f>+VLOOKUP(D127,#REF!,4,0)</f>
        <v>#REF!</v>
      </c>
      <c r="L127" t="e">
        <f>VLOOKUP(D127,#REF!,5,0)</f>
        <v>#REF!</v>
      </c>
      <c r="M127" t="e">
        <f>VLOOKUP(D127,#REF!,6,0)</f>
        <v>#REF!</v>
      </c>
      <c r="N127" t="e">
        <f>VLOOKUP(D127,#REF!,7,0)</f>
        <v>#REF!</v>
      </c>
      <c r="P127" t="str">
        <f t="shared" si="5"/>
        <v>22582</v>
      </c>
    </row>
    <row r="128" spans="1:16" x14ac:dyDescent="0.3">
      <c r="A128" s="293" t="s">
        <v>2869</v>
      </c>
      <c r="B128" s="333">
        <v>7</v>
      </c>
      <c r="C128" s="333">
        <v>148022582001998</v>
      </c>
      <c r="D128" s="334" t="s">
        <v>1923</v>
      </c>
      <c r="E128" t="str">
        <f t="shared" si="4"/>
        <v>148802258200199</v>
      </c>
      <c r="F128" t="str">
        <f t="shared" si="6"/>
        <v>8</v>
      </c>
      <c r="G128">
        <v>5</v>
      </c>
      <c r="H128" s="334" t="s">
        <v>2110</v>
      </c>
      <c r="I128" s="460">
        <v>1422700752</v>
      </c>
      <c r="J128" s="381">
        <f t="shared" si="3"/>
        <v>1422700.7520000001</v>
      </c>
      <c r="K128" t="e">
        <f>+VLOOKUP(D128,#REF!,4,0)</f>
        <v>#REF!</v>
      </c>
      <c r="L128" t="e">
        <f>VLOOKUP(D128,#REF!,5,0)</f>
        <v>#REF!</v>
      </c>
      <c r="M128" t="e">
        <f>VLOOKUP(D128,#REF!,6,0)</f>
        <v>#REF!</v>
      </c>
      <c r="N128" t="e">
        <f>VLOOKUP(D128,#REF!,7,0)</f>
        <v>#REF!</v>
      </c>
      <c r="P128" t="str">
        <f t="shared" si="5"/>
        <v>22582</v>
      </c>
    </row>
    <row r="129" spans="1:16" x14ac:dyDescent="0.3">
      <c r="A129" s="292" t="s">
        <v>2869</v>
      </c>
      <c r="B129" s="332">
        <v>7</v>
      </c>
      <c r="C129" s="332">
        <v>148022582003016</v>
      </c>
      <c r="D129" s="427" t="s">
        <v>1924</v>
      </c>
      <c r="E129" t="str">
        <f t="shared" si="4"/>
        <v>146802258200301</v>
      </c>
      <c r="F129" t="str">
        <f t="shared" si="6"/>
        <v>6</v>
      </c>
      <c r="G129">
        <v>5</v>
      </c>
      <c r="H129" s="427" t="s">
        <v>2112</v>
      </c>
      <c r="I129" s="461">
        <v>90642975</v>
      </c>
      <c r="J129" s="381">
        <f t="shared" si="3"/>
        <v>90642.975000000006</v>
      </c>
      <c r="K129" t="e">
        <f>+VLOOKUP(D129,#REF!,4,0)</f>
        <v>#REF!</v>
      </c>
      <c r="L129" t="e">
        <f>VLOOKUP(D129,#REF!,5,0)</f>
        <v>#REF!</v>
      </c>
      <c r="M129" t="e">
        <f>VLOOKUP(D129,#REF!,6,0)</f>
        <v>#REF!</v>
      </c>
      <c r="N129" t="e">
        <f>VLOOKUP(D129,#REF!,7,0)</f>
        <v>#REF!</v>
      </c>
      <c r="P129" t="str">
        <f t="shared" si="5"/>
        <v>22582</v>
      </c>
    </row>
    <row r="130" spans="1:16" x14ac:dyDescent="0.3">
      <c r="A130" s="293" t="s">
        <v>2869</v>
      </c>
      <c r="B130" s="333">
        <v>7</v>
      </c>
      <c r="C130" s="333">
        <v>148022582003017</v>
      </c>
      <c r="D130" s="334" t="s">
        <v>1925</v>
      </c>
      <c r="E130" t="str">
        <f t="shared" si="4"/>
        <v>147802258200301</v>
      </c>
      <c r="F130" t="str">
        <f t="shared" si="6"/>
        <v>7</v>
      </c>
      <c r="G130">
        <v>5</v>
      </c>
      <c r="H130" s="334" t="s">
        <v>2113</v>
      </c>
      <c r="I130" s="460">
        <v>846807966</v>
      </c>
      <c r="J130" s="381">
        <f t="shared" si="3"/>
        <v>846807.96600000001</v>
      </c>
      <c r="K130" t="e">
        <f>+VLOOKUP(D130,#REF!,4,0)</f>
        <v>#REF!</v>
      </c>
      <c r="L130" t="e">
        <f>VLOOKUP(D130,#REF!,5,0)</f>
        <v>#REF!</v>
      </c>
      <c r="M130" t="e">
        <f>VLOOKUP(D130,#REF!,6,0)</f>
        <v>#REF!</v>
      </c>
      <c r="N130" t="e">
        <f>VLOOKUP(D130,#REF!,7,0)</f>
        <v>#REF!</v>
      </c>
      <c r="P130" t="str">
        <f t="shared" si="5"/>
        <v>22582</v>
      </c>
    </row>
    <row r="131" spans="1:16" x14ac:dyDescent="0.3">
      <c r="A131" s="292" t="s">
        <v>2869</v>
      </c>
      <c r="B131" s="332">
        <v>7</v>
      </c>
      <c r="C131" s="332">
        <v>148022582003018</v>
      </c>
      <c r="D131" s="427" t="s">
        <v>1926</v>
      </c>
      <c r="E131" t="str">
        <f t="shared" si="4"/>
        <v>148802258200301</v>
      </c>
      <c r="F131" t="str">
        <f t="shared" si="6"/>
        <v>8</v>
      </c>
      <c r="G131">
        <v>5</v>
      </c>
      <c r="H131" s="427" t="s">
        <v>2114</v>
      </c>
      <c r="I131" s="461">
        <v>1382301730</v>
      </c>
      <c r="J131" s="381">
        <f t="shared" ref="J131:J164" si="7">I131/1000</f>
        <v>1382301.73</v>
      </c>
      <c r="K131" t="e">
        <f>+VLOOKUP(D131,#REF!,4,0)</f>
        <v>#REF!</v>
      </c>
      <c r="L131" t="e">
        <f>VLOOKUP(D131,#REF!,5,0)</f>
        <v>#REF!</v>
      </c>
      <c r="M131" t="e">
        <f>VLOOKUP(D131,#REF!,6,0)</f>
        <v>#REF!</v>
      </c>
      <c r="N131" t="e">
        <f>VLOOKUP(D131,#REF!,7,0)</f>
        <v>#REF!</v>
      </c>
      <c r="P131" t="str">
        <f t="shared" si="5"/>
        <v>22582</v>
      </c>
    </row>
    <row r="132" spans="1:16" x14ac:dyDescent="0.3">
      <c r="A132" s="293" t="s">
        <v>2869</v>
      </c>
      <c r="B132" s="333">
        <v>7</v>
      </c>
      <c r="C132" s="333">
        <v>148022582003995</v>
      </c>
      <c r="D132" s="334" t="s">
        <v>1927</v>
      </c>
      <c r="E132" t="str">
        <f t="shared" si="4"/>
        <v>145802258200399</v>
      </c>
      <c r="F132" t="str">
        <f t="shared" si="6"/>
        <v>5</v>
      </c>
      <c r="G132">
        <v>5</v>
      </c>
      <c r="H132" s="334" t="s">
        <v>2111</v>
      </c>
      <c r="I132" s="460">
        <v>165839049</v>
      </c>
      <c r="J132" s="381">
        <f t="shared" si="7"/>
        <v>165839.049</v>
      </c>
      <c r="K132" t="e">
        <f>+VLOOKUP(D132,#REF!,4,0)</f>
        <v>#REF!</v>
      </c>
      <c r="L132" t="e">
        <f>VLOOKUP(D132,#REF!,5,0)</f>
        <v>#REF!</v>
      </c>
      <c r="M132" t="e">
        <f>VLOOKUP(D132,#REF!,6,0)</f>
        <v>#REF!</v>
      </c>
      <c r="N132" t="e">
        <f>VLOOKUP(D132,#REF!,7,0)</f>
        <v>#REF!</v>
      </c>
      <c r="P132" t="str">
        <f t="shared" si="5"/>
        <v>22582</v>
      </c>
    </row>
    <row r="133" spans="1:16" x14ac:dyDescent="0.3">
      <c r="A133" s="292" t="s">
        <v>2869</v>
      </c>
      <c r="B133" s="332">
        <v>7</v>
      </c>
      <c r="C133" s="332">
        <v>148022582003996</v>
      </c>
      <c r="D133" s="427" t="s">
        <v>1928</v>
      </c>
      <c r="E133" t="str">
        <f t="shared" ref="E133:E164" si="8">+MID(D133,3,2)&amp;+MID(D133,6,1)&amp;+MID(D133,8,2)&amp;+MID(D133,11,3)&amp;+MID(D133,17,2)&amp;+MID(D133,20,3)&amp;+MID(D133,24,2)</f>
        <v>146802258200399</v>
      </c>
      <c r="F133" t="str">
        <f t="shared" si="6"/>
        <v>6</v>
      </c>
      <c r="G133">
        <v>5</v>
      </c>
      <c r="H133" s="427" t="s">
        <v>2112</v>
      </c>
      <c r="I133" s="461">
        <v>2524609</v>
      </c>
      <c r="J133" s="381">
        <f t="shared" si="7"/>
        <v>2524.6089999999999</v>
      </c>
      <c r="K133" t="e">
        <f>+VLOOKUP(D133,#REF!,4,0)</f>
        <v>#REF!</v>
      </c>
      <c r="L133" t="e">
        <f>VLOOKUP(D133,#REF!,5,0)</f>
        <v>#REF!</v>
      </c>
      <c r="M133" t="e">
        <f>VLOOKUP(D133,#REF!,6,0)</f>
        <v>#REF!</v>
      </c>
      <c r="N133" t="e">
        <f>VLOOKUP(D133,#REF!,7,0)</f>
        <v>#REF!</v>
      </c>
      <c r="P133" t="str">
        <f t="shared" si="5"/>
        <v>22582</v>
      </c>
    </row>
    <row r="134" spans="1:16" x14ac:dyDescent="0.3">
      <c r="A134" s="293" t="s">
        <v>2869</v>
      </c>
      <c r="B134" s="333">
        <v>7</v>
      </c>
      <c r="C134" s="333">
        <v>148022582003997</v>
      </c>
      <c r="D134" s="334" t="s">
        <v>1929</v>
      </c>
      <c r="E134" t="str">
        <f t="shared" si="8"/>
        <v>147802258200399</v>
      </c>
      <c r="F134" t="str">
        <f t="shared" si="6"/>
        <v>7</v>
      </c>
      <c r="G134">
        <v>5</v>
      </c>
      <c r="H134" s="334" t="s">
        <v>2113</v>
      </c>
      <c r="I134" s="460">
        <v>5894259828</v>
      </c>
      <c r="J134" s="381">
        <f t="shared" si="7"/>
        <v>5894259.8279999997</v>
      </c>
      <c r="K134" t="e">
        <f>+VLOOKUP(D134,#REF!,4,0)</f>
        <v>#REF!</v>
      </c>
      <c r="L134" t="e">
        <f>VLOOKUP(D134,#REF!,5,0)</f>
        <v>#REF!</v>
      </c>
      <c r="M134" t="e">
        <f>VLOOKUP(D134,#REF!,6,0)</f>
        <v>#REF!</v>
      </c>
      <c r="N134" t="e">
        <f>VLOOKUP(D134,#REF!,7,0)</f>
        <v>#REF!</v>
      </c>
      <c r="P134" t="str">
        <f t="shared" ref="P134:P164" si="9">MID(E134,6,5)</f>
        <v>22582</v>
      </c>
    </row>
    <row r="135" spans="1:16" x14ac:dyDescent="0.3">
      <c r="A135" s="292" t="s">
        <v>2869</v>
      </c>
      <c r="B135" s="332">
        <v>7</v>
      </c>
      <c r="C135" s="332">
        <v>148022582003998</v>
      </c>
      <c r="D135" s="427" t="s">
        <v>1930</v>
      </c>
      <c r="E135" t="str">
        <f t="shared" si="8"/>
        <v>148802258200399</v>
      </c>
      <c r="F135" t="str">
        <f t="shared" si="6"/>
        <v>8</v>
      </c>
      <c r="G135">
        <v>5</v>
      </c>
      <c r="H135" s="427" t="s">
        <v>2114</v>
      </c>
      <c r="I135" s="461">
        <v>28046312419</v>
      </c>
      <c r="J135" s="381">
        <f t="shared" si="7"/>
        <v>28046312.419</v>
      </c>
      <c r="K135" t="e">
        <f>+VLOOKUP(D135,#REF!,4,0)</f>
        <v>#REF!</v>
      </c>
      <c r="L135" t="e">
        <f>VLOOKUP(D135,#REF!,5,0)</f>
        <v>#REF!</v>
      </c>
      <c r="M135" t="e">
        <f>VLOOKUP(D135,#REF!,6,0)</f>
        <v>#REF!</v>
      </c>
      <c r="N135" t="e">
        <f>VLOOKUP(D135,#REF!,7,0)</f>
        <v>#REF!</v>
      </c>
      <c r="P135" t="str">
        <f t="shared" si="9"/>
        <v>22582</v>
      </c>
    </row>
    <row r="136" spans="1:16" x14ac:dyDescent="0.3">
      <c r="A136" s="293" t="s">
        <v>2869</v>
      </c>
      <c r="B136" s="333">
        <v>7</v>
      </c>
      <c r="C136" s="333">
        <v>148022594000012</v>
      </c>
      <c r="D136" s="334" t="s">
        <v>1931</v>
      </c>
      <c r="E136" t="str">
        <f t="shared" si="8"/>
        <v>142802259400001</v>
      </c>
      <c r="F136" t="str">
        <f t="shared" si="6"/>
        <v>2</v>
      </c>
      <c r="G136">
        <v>5</v>
      </c>
      <c r="H136" s="334" t="s">
        <v>849</v>
      </c>
      <c r="I136" s="460">
        <v>-404022</v>
      </c>
      <c r="J136" s="381">
        <f t="shared" si="7"/>
        <v>-404.02199999999999</v>
      </c>
      <c r="K136" t="e">
        <f>+VLOOKUP(D136,#REF!,4,0)</f>
        <v>#REF!</v>
      </c>
      <c r="L136" t="e">
        <f>VLOOKUP(D136,#REF!,5,0)</f>
        <v>#REF!</v>
      </c>
      <c r="M136" t="e">
        <f>VLOOKUP(D136,#REF!,6,0)</f>
        <v>#REF!</v>
      </c>
      <c r="N136" t="e">
        <f>VLOOKUP(D136,#REF!,7,0)</f>
        <v>#REF!</v>
      </c>
      <c r="P136" t="str">
        <f t="shared" si="9"/>
        <v>22594</v>
      </c>
    </row>
    <row r="137" spans="1:16" x14ac:dyDescent="0.3">
      <c r="A137" s="292" t="s">
        <v>2869</v>
      </c>
      <c r="B137" s="332">
        <v>7</v>
      </c>
      <c r="C137" s="332">
        <v>148022594000015</v>
      </c>
      <c r="D137" s="427" t="s">
        <v>851</v>
      </c>
      <c r="E137" t="str">
        <f t="shared" si="8"/>
        <v>145802259400001</v>
      </c>
      <c r="F137" t="str">
        <f t="shared" si="6"/>
        <v>5</v>
      </c>
      <c r="G137">
        <v>5</v>
      </c>
      <c r="H137" s="427" t="s">
        <v>852</v>
      </c>
      <c r="I137" s="461">
        <v>-100158904</v>
      </c>
      <c r="J137" s="381">
        <f t="shared" si="7"/>
        <v>-100158.90399999999</v>
      </c>
      <c r="K137" t="e">
        <f>+VLOOKUP(D137,#REF!,4,0)</f>
        <v>#REF!</v>
      </c>
      <c r="L137" t="e">
        <f>VLOOKUP(D137,#REF!,5,0)</f>
        <v>#REF!</v>
      </c>
      <c r="M137" t="e">
        <f>VLOOKUP(D137,#REF!,6,0)</f>
        <v>#REF!</v>
      </c>
      <c r="N137" t="e">
        <f>VLOOKUP(D137,#REF!,7,0)</f>
        <v>#REF!</v>
      </c>
      <c r="P137" t="str">
        <f t="shared" si="9"/>
        <v>22594</v>
      </c>
    </row>
    <row r="138" spans="1:16" x14ac:dyDescent="0.3">
      <c r="A138" s="293" t="s">
        <v>2869</v>
      </c>
      <c r="B138" s="333">
        <v>7</v>
      </c>
      <c r="C138" s="333">
        <v>148022594000017</v>
      </c>
      <c r="D138" s="334" t="s">
        <v>855</v>
      </c>
      <c r="E138" t="str">
        <f t="shared" si="8"/>
        <v>147802259400001</v>
      </c>
      <c r="F138" t="str">
        <f t="shared" si="6"/>
        <v>7</v>
      </c>
      <c r="G138">
        <v>5</v>
      </c>
      <c r="H138" s="334" t="s">
        <v>856</v>
      </c>
      <c r="I138" s="460">
        <v>-947957451</v>
      </c>
      <c r="J138" s="381">
        <f t="shared" si="7"/>
        <v>-947957.451</v>
      </c>
      <c r="K138" t="e">
        <f>+VLOOKUP(D138,#REF!,4,0)</f>
        <v>#REF!</v>
      </c>
      <c r="L138" t="e">
        <f>VLOOKUP(D138,#REF!,5,0)</f>
        <v>#REF!</v>
      </c>
      <c r="M138" t="e">
        <f>VLOOKUP(D138,#REF!,6,0)</f>
        <v>#REF!</v>
      </c>
      <c r="N138" t="e">
        <f>VLOOKUP(D138,#REF!,7,0)</f>
        <v>#REF!</v>
      </c>
      <c r="P138" t="str">
        <f t="shared" si="9"/>
        <v>22594</v>
      </c>
    </row>
    <row r="139" spans="1:16" x14ac:dyDescent="0.3">
      <c r="A139" s="292" t="s">
        <v>2869</v>
      </c>
      <c r="B139" s="332">
        <v>7</v>
      </c>
      <c r="C139" s="332">
        <v>148022594000018</v>
      </c>
      <c r="D139" s="427" t="s">
        <v>857</v>
      </c>
      <c r="E139" t="str">
        <f t="shared" si="8"/>
        <v>148802259400001</v>
      </c>
      <c r="F139" t="str">
        <f t="shared" si="6"/>
        <v>8</v>
      </c>
      <c r="G139">
        <v>5</v>
      </c>
      <c r="H139" s="427" t="s">
        <v>858</v>
      </c>
      <c r="I139" s="461">
        <v>-18322247690</v>
      </c>
      <c r="J139" s="381">
        <f t="shared" si="7"/>
        <v>-18322247.690000001</v>
      </c>
      <c r="K139" t="e">
        <f>+VLOOKUP(D139,#REF!,4,0)</f>
        <v>#REF!</v>
      </c>
      <c r="L139" t="e">
        <f>VLOOKUP(D139,#REF!,5,0)</f>
        <v>#REF!</v>
      </c>
      <c r="M139" t="e">
        <f>VLOOKUP(D139,#REF!,6,0)</f>
        <v>#REF!</v>
      </c>
      <c r="N139" t="e">
        <f>VLOOKUP(D139,#REF!,7,0)</f>
        <v>#REF!</v>
      </c>
      <c r="P139" t="str">
        <f t="shared" si="9"/>
        <v>22594</v>
      </c>
    </row>
    <row r="140" spans="1:16" x14ac:dyDescent="0.3">
      <c r="A140" s="293" t="s">
        <v>2869</v>
      </c>
      <c r="B140" s="333">
        <v>7</v>
      </c>
      <c r="C140" s="333">
        <v>148022594000992</v>
      </c>
      <c r="D140" s="334" t="s">
        <v>859</v>
      </c>
      <c r="E140" t="str">
        <f t="shared" si="8"/>
        <v>142802259400099</v>
      </c>
      <c r="F140" t="str">
        <f t="shared" si="6"/>
        <v>2</v>
      </c>
      <c r="G140">
        <v>5</v>
      </c>
      <c r="H140" s="334" t="s">
        <v>849</v>
      </c>
      <c r="I140" s="460">
        <v>-35349848</v>
      </c>
      <c r="J140" s="381">
        <f t="shared" si="7"/>
        <v>-35349.847999999998</v>
      </c>
      <c r="K140" t="e">
        <f>+VLOOKUP(D140,#REF!,4,0)</f>
        <v>#REF!</v>
      </c>
      <c r="L140" t="e">
        <f>VLOOKUP(D140,#REF!,5,0)</f>
        <v>#REF!</v>
      </c>
      <c r="M140" t="e">
        <f>VLOOKUP(D140,#REF!,6,0)</f>
        <v>#REF!</v>
      </c>
      <c r="N140" t="e">
        <f>VLOOKUP(D140,#REF!,7,0)</f>
        <v>#REF!</v>
      </c>
      <c r="P140" t="str">
        <f t="shared" si="9"/>
        <v>22594</v>
      </c>
    </row>
    <row r="141" spans="1:16" x14ac:dyDescent="0.3">
      <c r="A141" s="292" t="s">
        <v>2869</v>
      </c>
      <c r="B141" s="332">
        <v>7</v>
      </c>
      <c r="C141" s="332">
        <v>148022594000994</v>
      </c>
      <c r="D141" s="427" t="s">
        <v>860</v>
      </c>
      <c r="E141" t="str">
        <f t="shared" si="8"/>
        <v>144802259400099</v>
      </c>
      <c r="F141" t="str">
        <f t="shared" si="6"/>
        <v>4</v>
      </c>
      <c r="G141">
        <v>5</v>
      </c>
      <c r="H141" s="427" t="s">
        <v>850</v>
      </c>
      <c r="I141" s="461">
        <v>-12066792</v>
      </c>
      <c r="J141" s="381">
        <f t="shared" si="7"/>
        <v>-12066.791999999999</v>
      </c>
      <c r="K141" t="e">
        <f>+VLOOKUP(D141,#REF!,4,0)</f>
        <v>#REF!</v>
      </c>
      <c r="L141" t="e">
        <f>VLOOKUP(D141,#REF!,5,0)</f>
        <v>#REF!</v>
      </c>
      <c r="M141" t="e">
        <f>VLOOKUP(D141,#REF!,6,0)</f>
        <v>#REF!</v>
      </c>
      <c r="N141" t="e">
        <f>VLOOKUP(D141,#REF!,7,0)</f>
        <v>#REF!</v>
      </c>
      <c r="P141" t="str">
        <f t="shared" si="9"/>
        <v>22594</v>
      </c>
    </row>
    <row r="142" spans="1:16" x14ac:dyDescent="0.3">
      <c r="A142" s="293" t="s">
        <v>2869</v>
      </c>
      <c r="B142" s="333">
        <v>7</v>
      </c>
      <c r="C142" s="333">
        <v>148022594000995</v>
      </c>
      <c r="D142" s="334" t="s">
        <v>861</v>
      </c>
      <c r="E142" t="str">
        <f t="shared" si="8"/>
        <v>145802259400099</v>
      </c>
      <c r="F142" t="str">
        <f t="shared" si="6"/>
        <v>5</v>
      </c>
      <c r="G142">
        <v>5</v>
      </c>
      <c r="H142" s="334" t="s">
        <v>852</v>
      </c>
      <c r="I142" s="460">
        <v>-12330879</v>
      </c>
      <c r="J142" s="381">
        <f t="shared" si="7"/>
        <v>-12330.879000000001</v>
      </c>
      <c r="K142" t="e">
        <f>+VLOOKUP(D142,#REF!,4,0)</f>
        <v>#REF!</v>
      </c>
      <c r="L142" t="e">
        <f>VLOOKUP(D142,#REF!,5,0)</f>
        <v>#REF!</v>
      </c>
      <c r="M142" t="e">
        <f>VLOOKUP(D142,#REF!,6,0)</f>
        <v>#REF!</v>
      </c>
      <c r="N142" t="e">
        <f>VLOOKUP(D142,#REF!,7,0)</f>
        <v>#REF!</v>
      </c>
      <c r="P142" t="str">
        <f t="shared" si="9"/>
        <v>22594</v>
      </c>
    </row>
    <row r="143" spans="1:16" x14ac:dyDescent="0.3">
      <c r="A143" s="292" t="s">
        <v>2869</v>
      </c>
      <c r="B143" s="332">
        <v>7</v>
      </c>
      <c r="C143" s="332">
        <v>148022594000996</v>
      </c>
      <c r="D143" s="427" t="s">
        <v>862</v>
      </c>
      <c r="E143" t="str">
        <f t="shared" si="8"/>
        <v>146802259400099</v>
      </c>
      <c r="F143" t="str">
        <f t="shared" si="6"/>
        <v>6</v>
      </c>
      <c r="G143">
        <v>5</v>
      </c>
      <c r="H143" s="427" t="s">
        <v>854</v>
      </c>
      <c r="I143" s="461">
        <v>-248754024</v>
      </c>
      <c r="J143" s="381">
        <f t="shared" si="7"/>
        <v>-248754.024</v>
      </c>
      <c r="K143" t="e">
        <f>+VLOOKUP(D143,#REF!,4,0)</f>
        <v>#REF!</v>
      </c>
      <c r="L143" t="e">
        <f>VLOOKUP(D143,#REF!,5,0)</f>
        <v>#REF!</v>
      </c>
      <c r="M143" t="e">
        <f>VLOOKUP(D143,#REF!,6,0)</f>
        <v>#REF!</v>
      </c>
      <c r="N143" t="e">
        <f>VLOOKUP(D143,#REF!,7,0)</f>
        <v>#REF!</v>
      </c>
      <c r="P143" t="str">
        <f t="shared" si="9"/>
        <v>22594</v>
      </c>
    </row>
    <row r="144" spans="1:16" x14ac:dyDescent="0.3">
      <c r="A144" s="293" t="s">
        <v>2869</v>
      </c>
      <c r="B144" s="333">
        <v>7</v>
      </c>
      <c r="C144" s="333">
        <v>148022594000997</v>
      </c>
      <c r="D144" s="334" t="s">
        <v>863</v>
      </c>
      <c r="E144" t="str">
        <f t="shared" si="8"/>
        <v>147802259400099</v>
      </c>
      <c r="F144" t="str">
        <f t="shared" si="6"/>
        <v>7</v>
      </c>
      <c r="G144">
        <v>5</v>
      </c>
      <c r="H144" s="334" t="s">
        <v>856</v>
      </c>
      <c r="I144" s="460">
        <v>-3936587274</v>
      </c>
      <c r="J144" s="381">
        <f t="shared" si="7"/>
        <v>-3936587.2740000002</v>
      </c>
      <c r="K144" t="e">
        <f>+VLOOKUP(D144,#REF!,4,0)</f>
        <v>#REF!</v>
      </c>
      <c r="L144" t="e">
        <f>VLOOKUP(D144,#REF!,5,0)</f>
        <v>#REF!</v>
      </c>
      <c r="M144" t="e">
        <f>VLOOKUP(D144,#REF!,6,0)</f>
        <v>#REF!</v>
      </c>
      <c r="N144" t="e">
        <f>VLOOKUP(D144,#REF!,7,0)</f>
        <v>#REF!</v>
      </c>
      <c r="P144" t="str">
        <f t="shared" si="9"/>
        <v>22594</v>
      </c>
    </row>
    <row r="145" spans="1:16" x14ac:dyDescent="0.3">
      <c r="A145" s="292" t="s">
        <v>2869</v>
      </c>
      <c r="B145" s="332">
        <v>7</v>
      </c>
      <c r="C145" s="332">
        <v>148022594000998</v>
      </c>
      <c r="D145" s="427" t="s">
        <v>864</v>
      </c>
      <c r="E145" t="str">
        <f t="shared" si="8"/>
        <v>148802259400099</v>
      </c>
      <c r="F145" t="str">
        <f t="shared" si="6"/>
        <v>8</v>
      </c>
      <c r="G145">
        <v>5</v>
      </c>
      <c r="H145" s="427" t="s">
        <v>858</v>
      </c>
      <c r="I145" s="461">
        <v>-72405327229</v>
      </c>
      <c r="J145" s="381">
        <f t="shared" si="7"/>
        <v>-72405327.229000002</v>
      </c>
      <c r="K145" t="e">
        <f>+VLOOKUP(D145,#REF!,4,0)</f>
        <v>#REF!</v>
      </c>
      <c r="L145" t="e">
        <f>VLOOKUP(D145,#REF!,5,0)</f>
        <v>#REF!</v>
      </c>
      <c r="M145" t="e">
        <f>VLOOKUP(D145,#REF!,6,0)</f>
        <v>#REF!</v>
      </c>
      <c r="N145" t="e">
        <f>VLOOKUP(D145,#REF!,7,0)</f>
        <v>#REF!</v>
      </c>
      <c r="P145" t="str">
        <f t="shared" si="9"/>
        <v>22594</v>
      </c>
    </row>
    <row r="146" spans="1:16" x14ac:dyDescent="0.3">
      <c r="A146" s="293" t="s">
        <v>2869</v>
      </c>
      <c r="B146" s="333">
        <v>7</v>
      </c>
      <c r="C146" s="333">
        <v>148022594003016</v>
      </c>
      <c r="D146" s="334" t="s">
        <v>1932</v>
      </c>
      <c r="E146" t="str">
        <f t="shared" si="8"/>
        <v>146802259400301</v>
      </c>
      <c r="F146" t="str">
        <f t="shared" si="6"/>
        <v>6</v>
      </c>
      <c r="G146">
        <v>5</v>
      </c>
      <c r="H146" s="334" t="s">
        <v>2116</v>
      </c>
      <c r="I146" s="460">
        <v>-53121744</v>
      </c>
      <c r="J146" s="381">
        <f t="shared" si="7"/>
        <v>-53121.743999999999</v>
      </c>
      <c r="K146" t="e">
        <f>+VLOOKUP(D146,#REF!,4,0)</f>
        <v>#REF!</v>
      </c>
      <c r="L146" t="e">
        <f>VLOOKUP(D146,#REF!,5,0)</f>
        <v>#REF!</v>
      </c>
      <c r="M146" t="e">
        <f>VLOOKUP(D146,#REF!,6,0)</f>
        <v>#REF!</v>
      </c>
      <c r="N146" t="e">
        <f>VLOOKUP(D146,#REF!,7,0)</f>
        <v>#REF!</v>
      </c>
      <c r="P146" t="str">
        <f t="shared" si="9"/>
        <v>22594</v>
      </c>
    </row>
    <row r="147" spans="1:16" x14ac:dyDescent="0.3">
      <c r="A147" s="292" t="s">
        <v>2869</v>
      </c>
      <c r="B147" s="332">
        <v>7</v>
      </c>
      <c r="C147" s="332">
        <v>148022594003017</v>
      </c>
      <c r="D147" s="427" t="s">
        <v>1933</v>
      </c>
      <c r="E147" t="str">
        <f t="shared" si="8"/>
        <v>147802259400301</v>
      </c>
      <c r="F147" t="str">
        <f t="shared" si="6"/>
        <v>7</v>
      </c>
      <c r="G147">
        <v>5</v>
      </c>
      <c r="H147" s="427" t="s">
        <v>2117</v>
      </c>
      <c r="I147" s="461">
        <v>-312789262</v>
      </c>
      <c r="J147" s="381">
        <f t="shared" si="7"/>
        <v>-312789.26199999999</v>
      </c>
      <c r="K147" t="e">
        <f>+VLOOKUP(D147,#REF!,4,0)</f>
        <v>#REF!</v>
      </c>
      <c r="L147" t="e">
        <f>VLOOKUP(D147,#REF!,5,0)</f>
        <v>#REF!</v>
      </c>
      <c r="M147" t="e">
        <f>VLOOKUP(D147,#REF!,6,0)</f>
        <v>#REF!</v>
      </c>
      <c r="N147" t="e">
        <f>VLOOKUP(D147,#REF!,7,0)</f>
        <v>#REF!</v>
      </c>
      <c r="P147" t="str">
        <f t="shared" si="9"/>
        <v>22594</v>
      </c>
    </row>
    <row r="148" spans="1:16" x14ac:dyDescent="0.3">
      <c r="A148" s="293" t="s">
        <v>2869</v>
      </c>
      <c r="B148" s="333">
        <v>7</v>
      </c>
      <c r="C148" s="333">
        <v>148022594003995</v>
      </c>
      <c r="D148" s="334" t="s">
        <v>1934</v>
      </c>
      <c r="E148" t="str">
        <f t="shared" si="8"/>
        <v>145802259400399</v>
      </c>
      <c r="F148" t="str">
        <f t="shared" si="6"/>
        <v>5</v>
      </c>
      <c r="G148">
        <v>5</v>
      </c>
      <c r="H148" s="334" t="s">
        <v>2115</v>
      </c>
      <c r="I148" s="460">
        <v>-144057414</v>
      </c>
      <c r="J148" s="381">
        <f t="shared" si="7"/>
        <v>-144057.41399999999</v>
      </c>
      <c r="K148" t="e">
        <f>+VLOOKUP(D148,#REF!,4,0)</f>
        <v>#REF!</v>
      </c>
      <c r="L148" t="e">
        <f>VLOOKUP(D148,#REF!,5,0)</f>
        <v>#REF!</v>
      </c>
      <c r="M148" t="e">
        <f>VLOOKUP(D148,#REF!,6,0)</f>
        <v>#REF!</v>
      </c>
      <c r="N148" t="e">
        <f>VLOOKUP(D148,#REF!,7,0)</f>
        <v>#REF!</v>
      </c>
      <c r="P148" t="str">
        <f t="shared" si="9"/>
        <v>22594</v>
      </c>
    </row>
    <row r="149" spans="1:16" x14ac:dyDescent="0.3">
      <c r="A149" s="292" t="s">
        <v>2869</v>
      </c>
      <c r="B149" s="332">
        <v>7</v>
      </c>
      <c r="C149" s="332">
        <v>148022594003997</v>
      </c>
      <c r="D149" s="427" t="s">
        <v>1935</v>
      </c>
      <c r="E149" t="str">
        <f t="shared" si="8"/>
        <v>147802259400399</v>
      </c>
      <c r="F149" t="str">
        <f t="shared" si="6"/>
        <v>7</v>
      </c>
      <c r="G149">
        <v>5</v>
      </c>
      <c r="H149" s="427" t="s">
        <v>2117</v>
      </c>
      <c r="I149" s="461">
        <v>-3447767784</v>
      </c>
      <c r="J149" s="381">
        <f t="shared" si="7"/>
        <v>-3447767.784</v>
      </c>
      <c r="K149" t="e">
        <f>+VLOOKUP(D149,#REF!,4,0)</f>
        <v>#REF!</v>
      </c>
      <c r="L149" t="e">
        <f>VLOOKUP(D149,#REF!,5,0)</f>
        <v>#REF!</v>
      </c>
      <c r="M149" t="e">
        <f>VLOOKUP(D149,#REF!,6,0)</f>
        <v>#REF!</v>
      </c>
      <c r="N149" t="e">
        <f>VLOOKUP(D149,#REF!,7,0)</f>
        <v>#REF!</v>
      </c>
      <c r="P149" t="str">
        <f t="shared" si="9"/>
        <v>22594</v>
      </c>
    </row>
    <row r="150" spans="1:16" x14ac:dyDescent="0.3">
      <c r="A150" s="293" t="s">
        <v>2869</v>
      </c>
      <c r="B150" s="333">
        <v>7</v>
      </c>
      <c r="C150" s="333">
        <v>148022594003998</v>
      </c>
      <c r="D150" s="334" t="s">
        <v>1936</v>
      </c>
      <c r="E150" t="str">
        <f t="shared" si="8"/>
        <v>148802259400399</v>
      </c>
      <c r="F150" t="str">
        <f t="shared" si="6"/>
        <v>8</v>
      </c>
      <c r="G150">
        <v>5</v>
      </c>
      <c r="H150" s="334" t="s">
        <v>2118</v>
      </c>
      <c r="I150" s="460">
        <v>-6893275964</v>
      </c>
      <c r="J150" s="381">
        <f t="shared" si="7"/>
        <v>-6893275.9639999997</v>
      </c>
      <c r="K150" t="e">
        <f>+VLOOKUP(D150,#REF!,4,0)</f>
        <v>#REF!</v>
      </c>
      <c r="L150" t="e">
        <f>VLOOKUP(D150,#REF!,5,0)</f>
        <v>#REF!</v>
      </c>
      <c r="M150" t="e">
        <f>VLOOKUP(D150,#REF!,6,0)</f>
        <v>#REF!</v>
      </c>
      <c r="N150" t="e">
        <f>VLOOKUP(D150,#REF!,7,0)</f>
        <v>#REF!</v>
      </c>
      <c r="P150" t="str">
        <f t="shared" si="9"/>
        <v>22594</v>
      </c>
    </row>
    <row r="151" spans="1:16" x14ac:dyDescent="0.3">
      <c r="A151" s="292" t="s">
        <v>2869</v>
      </c>
      <c r="B151" s="332">
        <v>7</v>
      </c>
      <c r="C151" s="332">
        <v>149023192001993</v>
      </c>
      <c r="D151" s="427" t="s">
        <v>1937</v>
      </c>
      <c r="E151" t="str">
        <f t="shared" si="8"/>
        <v>143902319200199</v>
      </c>
      <c r="F151" t="str">
        <f t="shared" si="6"/>
        <v>3</v>
      </c>
      <c r="G151">
        <v>5</v>
      </c>
      <c r="H151" s="427" t="s">
        <v>2119</v>
      </c>
      <c r="I151" s="461">
        <v>-1442</v>
      </c>
      <c r="J151" s="381">
        <f t="shared" si="7"/>
        <v>-1.4419999999999999</v>
      </c>
      <c r="K151" t="e">
        <f>+VLOOKUP(D151,#REF!,4,0)</f>
        <v>#REF!</v>
      </c>
      <c r="L151" t="e">
        <f>VLOOKUP(D151,#REF!,5,0)</f>
        <v>#REF!</v>
      </c>
      <c r="M151" t="e">
        <f>VLOOKUP(D151,#REF!,6,0)</f>
        <v>#REF!</v>
      </c>
      <c r="N151" t="e">
        <f>VLOOKUP(D151,#REF!,7,0)</f>
        <v>#REF!</v>
      </c>
      <c r="P151" t="str">
        <f t="shared" si="9"/>
        <v>23192</v>
      </c>
    </row>
    <row r="152" spans="1:16" x14ac:dyDescent="0.3">
      <c r="A152" s="293" t="s">
        <v>2869</v>
      </c>
      <c r="B152" s="333">
        <v>7</v>
      </c>
      <c r="C152" s="333">
        <v>149023192001995</v>
      </c>
      <c r="D152" s="334" t="s">
        <v>1939</v>
      </c>
      <c r="E152" t="str">
        <f t="shared" si="8"/>
        <v>145902319200199</v>
      </c>
      <c r="F152" t="str">
        <f t="shared" si="6"/>
        <v>5</v>
      </c>
      <c r="G152">
        <v>5</v>
      </c>
      <c r="H152" s="334" t="s">
        <v>2121</v>
      </c>
      <c r="I152" s="460">
        <v>-1523029</v>
      </c>
      <c r="J152" s="381">
        <f t="shared" si="7"/>
        <v>-1523.029</v>
      </c>
      <c r="K152" t="e">
        <f>+VLOOKUP(D152,#REF!,4,0)</f>
        <v>#REF!</v>
      </c>
      <c r="L152" t="e">
        <f>VLOOKUP(D152,#REF!,5,0)</f>
        <v>#REF!</v>
      </c>
      <c r="M152" t="e">
        <f>VLOOKUP(D152,#REF!,6,0)</f>
        <v>#REF!</v>
      </c>
      <c r="N152" t="e">
        <f>VLOOKUP(D152,#REF!,7,0)</f>
        <v>#REF!</v>
      </c>
      <c r="P152" t="str">
        <f t="shared" si="9"/>
        <v>23192</v>
      </c>
    </row>
    <row r="153" spans="1:16" x14ac:dyDescent="0.3">
      <c r="A153" s="292" t="s">
        <v>2869</v>
      </c>
      <c r="B153" s="332">
        <v>7</v>
      </c>
      <c r="C153" s="332">
        <v>149023192001996</v>
      </c>
      <c r="D153" s="427" t="s">
        <v>1940</v>
      </c>
      <c r="E153" t="str">
        <f t="shared" si="8"/>
        <v>146902319200199</v>
      </c>
      <c r="F153" t="str">
        <f t="shared" si="6"/>
        <v>6</v>
      </c>
      <c r="G153">
        <v>5</v>
      </c>
      <c r="H153" s="427" t="s">
        <v>2122</v>
      </c>
      <c r="I153" s="461">
        <v>-85705</v>
      </c>
      <c r="J153" s="381">
        <f t="shared" si="7"/>
        <v>-85.704999999999998</v>
      </c>
      <c r="K153" t="e">
        <f>+VLOOKUP(D153,#REF!,4,0)</f>
        <v>#REF!</v>
      </c>
      <c r="L153" t="e">
        <f>VLOOKUP(D153,#REF!,5,0)</f>
        <v>#REF!</v>
      </c>
      <c r="M153" t="e">
        <f>VLOOKUP(D153,#REF!,6,0)</f>
        <v>#REF!</v>
      </c>
      <c r="N153" t="e">
        <f>VLOOKUP(D153,#REF!,7,0)</f>
        <v>#REF!</v>
      </c>
      <c r="P153" t="str">
        <f t="shared" si="9"/>
        <v>23192</v>
      </c>
    </row>
    <row r="154" spans="1:16" x14ac:dyDescent="0.3">
      <c r="A154" s="293" t="s">
        <v>2869</v>
      </c>
      <c r="B154" s="333">
        <v>7</v>
      </c>
      <c r="C154" s="333">
        <v>149023192001997</v>
      </c>
      <c r="D154" s="334" t="s">
        <v>1941</v>
      </c>
      <c r="E154" t="str">
        <f t="shared" si="8"/>
        <v>147902319200199</v>
      </c>
      <c r="F154" t="str">
        <f t="shared" si="6"/>
        <v>7</v>
      </c>
      <c r="G154">
        <v>5</v>
      </c>
      <c r="H154" s="334" t="s">
        <v>2123</v>
      </c>
      <c r="I154" s="507">
        <v>-16343886</v>
      </c>
      <c r="J154" s="488">
        <f t="shared" si="7"/>
        <v>-16343.886</v>
      </c>
      <c r="K154" t="e">
        <f>+VLOOKUP(D154,#REF!,4,0)</f>
        <v>#REF!</v>
      </c>
      <c r="L154" t="e">
        <f>VLOOKUP(D154,#REF!,5,0)</f>
        <v>#REF!</v>
      </c>
      <c r="M154" t="e">
        <f>VLOOKUP(D154,#REF!,6,0)</f>
        <v>#REF!</v>
      </c>
      <c r="N154" t="e">
        <f>VLOOKUP(D154,#REF!,7,0)</f>
        <v>#REF!</v>
      </c>
      <c r="P154" t="str">
        <f t="shared" si="9"/>
        <v>23192</v>
      </c>
    </row>
    <row r="155" spans="1:16" x14ac:dyDescent="0.3">
      <c r="A155" s="292" t="s">
        <v>2869</v>
      </c>
      <c r="B155" s="332">
        <v>7</v>
      </c>
      <c r="C155" s="332">
        <v>149023192001998</v>
      </c>
      <c r="D155" s="427" t="s">
        <v>1942</v>
      </c>
      <c r="E155" t="str">
        <f t="shared" si="8"/>
        <v>148902319200199</v>
      </c>
      <c r="F155" t="str">
        <f t="shared" si="6"/>
        <v>8</v>
      </c>
      <c r="G155">
        <v>5</v>
      </c>
      <c r="H155" s="427" t="s">
        <v>2124</v>
      </c>
      <c r="I155" s="508">
        <v>-296181655</v>
      </c>
      <c r="J155" s="488">
        <f t="shared" si="7"/>
        <v>-296181.65500000003</v>
      </c>
      <c r="K155" t="e">
        <f>+VLOOKUP(D155,#REF!,4,0)</f>
        <v>#REF!</v>
      </c>
      <c r="L155" t="e">
        <f>VLOOKUP(D155,#REF!,5,0)</f>
        <v>#REF!</v>
      </c>
      <c r="M155" t="e">
        <f>VLOOKUP(D155,#REF!,6,0)</f>
        <v>#REF!</v>
      </c>
      <c r="N155" t="e">
        <f>VLOOKUP(D155,#REF!,7,0)</f>
        <v>#REF!</v>
      </c>
      <c r="P155" t="str">
        <f t="shared" si="9"/>
        <v>23192</v>
      </c>
    </row>
    <row r="156" spans="1:16" x14ac:dyDescent="0.3">
      <c r="A156" s="293" t="s">
        <v>2869</v>
      </c>
      <c r="B156" s="333">
        <v>7</v>
      </c>
      <c r="C156" s="333">
        <v>149023194001998</v>
      </c>
      <c r="D156" s="334" t="s">
        <v>1943</v>
      </c>
      <c r="E156" t="str">
        <f t="shared" si="8"/>
        <v>148902319400199</v>
      </c>
      <c r="F156" t="str">
        <f t="shared" si="6"/>
        <v>8</v>
      </c>
      <c r="G156">
        <v>5</v>
      </c>
      <c r="H156" s="334" t="s">
        <v>2125</v>
      </c>
      <c r="I156" s="507">
        <v>-12002213255</v>
      </c>
      <c r="J156" s="488">
        <f t="shared" si="7"/>
        <v>-12002213.255000001</v>
      </c>
      <c r="K156" t="e">
        <f>+VLOOKUP(D156,#REF!,4,0)</f>
        <v>#REF!</v>
      </c>
      <c r="L156" t="e">
        <f>VLOOKUP(D156,#REF!,5,0)</f>
        <v>#REF!</v>
      </c>
      <c r="M156" t="e">
        <f>VLOOKUP(D156,#REF!,6,0)</f>
        <v>#REF!</v>
      </c>
      <c r="N156" t="e">
        <f>VLOOKUP(D156,#REF!,7,0)</f>
        <v>#REF!</v>
      </c>
      <c r="P156" t="str">
        <f t="shared" si="9"/>
        <v>23194</v>
      </c>
    </row>
    <row r="157" spans="1:16" x14ac:dyDescent="0.3">
      <c r="A157" s="292" t="s">
        <v>2869</v>
      </c>
      <c r="B157" s="332">
        <v>6</v>
      </c>
      <c r="C157" s="332">
        <v>151024102000010</v>
      </c>
      <c r="D157" s="427" t="s">
        <v>1944</v>
      </c>
      <c r="E157" t="str">
        <f t="shared" si="8"/>
        <v>150102410200001</v>
      </c>
      <c r="F157" t="str">
        <f t="shared" ref="F157:F164" si="10">MID(E157,3,1)</f>
        <v>0</v>
      </c>
      <c r="G157">
        <v>6</v>
      </c>
      <c r="H157" s="427" t="s">
        <v>2126</v>
      </c>
      <c r="I157" s="461">
        <v>3485399139</v>
      </c>
      <c r="J157" s="296">
        <f t="shared" si="7"/>
        <v>3485399.139</v>
      </c>
      <c r="K157" t="e">
        <f>+VLOOKUP(D157,#REF!,4,0)</f>
        <v>#REF!</v>
      </c>
      <c r="L157" t="e">
        <f>VLOOKUP(D157,#REF!,5,0)</f>
        <v>#REF!</v>
      </c>
      <c r="M157" t="e">
        <f>VLOOKUP(D157,#REF!,6,0)</f>
        <v>#REF!</v>
      </c>
      <c r="N157" t="e">
        <f>VLOOKUP(D157,#REF!,7,0)</f>
        <v>#REF!</v>
      </c>
      <c r="P157" t="str">
        <f t="shared" si="9"/>
        <v>24102</v>
      </c>
    </row>
    <row r="158" spans="1:16" x14ac:dyDescent="0.3">
      <c r="A158" s="293" t="s">
        <v>2869</v>
      </c>
      <c r="B158" s="333">
        <v>6</v>
      </c>
      <c r="C158" s="333">
        <v>151024102000990</v>
      </c>
      <c r="D158" s="334" t="s">
        <v>1945</v>
      </c>
      <c r="E158" t="str">
        <f t="shared" si="8"/>
        <v>150102410200099</v>
      </c>
      <c r="F158" t="str">
        <f t="shared" si="10"/>
        <v>0</v>
      </c>
      <c r="G158">
        <v>6</v>
      </c>
      <c r="H158" s="334" t="s">
        <v>2126</v>
      </c>
      <c r="I158" s="460">
        <v>31017314</v>
      </c>
      <c r="J158" s="296">
        <f t="shared" si="7"/>
        <v>31017.313999999998</v>
      </c>
      <c r="K158" t="e">
        <f>+VLOOKUP(D158,#REF!,4,0)</f>
        <v>#REF!</v>
      </c>
      <c r="L158" t="e">
        <f>VLOOKUP(D158,#REF!,5,0)</f>
        <v>#REF!</v>
      </c>
      <c r="M158" t="e">
        <f>VLOOKUP(D158,#REF!,6,0)</f>
        <v>#REF!</v>
      </c>
      <c r="N158" t="e">
        <f>VLOOKUP(D158,#REF!,7,0)</f>
        <v>#REF!</v>
      </c>
      <c r="P158" t="str">
        <f t="shared" si="9"/>
        <v>24102</v>
      </c>
    </row>
    <row r="159" spans="1:16" x14ac:dyDescent="0.3">
      <c r="A159" s="292" t="s">
        <v>2869</v>
      </c>
      <c r="B159" s="332">
        <v>6</v>
      </c>
      <c r="C159" s="332">
        <v>151024102008010</v>
      </c>
      <c r="D159" s="427" t="s">
        <v>1946</v>
      </c>
      <c r="E159" t="str">
        <f t="shared" si="8"/>
        <v>150102410200801</v>
      </c>
      <c r="F159" t="str">
        <f t="shared" si="10"/>
        <v>0</v>
      </c>
      <c r="G159">
        <v>6</v>
      </c>
      <c r="H159" s="427" t="s">
        <v>2127</v>
      </c>
      <c r="I159" s="461">
        <v>1328352</v>
      </c>
      <c r="J159" s="296">
        <f t="shared" si="7"/>
        <v>1328.3520000000001</v>
      </c>
      <c r="K159" t="e">
        <f>+VLOOKUP(D159,#REF!,4,0)</f>
        <v>#REF!</v>
      </c>
      <c r="L159" t="e">
        <f>VLOOKUP(D159,#REF!,5,0)</f>
        <v>#REF!</v>
      </c>
      <c r="M159" t="e">
        <f>VLOOKUP(D159,#REF!,6,0)</f>
        <v>#REF!</v>
      </c>
      <c r="N159" t="e">
        <f>VLOOKUP(D159,#REF!,7,0)</f>
        <v>#REF!</v>
      </c>
      <c r="P159" t="str">
        <f t="shared" si="9"/>
        <v>24102</v>
      </c>
    </row>
    <row r="160" spans="1:16" x14ac:dyDescent="0.3">
      <c r="A160" s="293" t="s">
        <v>2869</v>
      </c>
      <c r="B160" s="333">
        <v>6</v>
      </c>
      <c r="C160" s="333">
        <v>151024102008990</v>
      </c>
      <c r="D160" s="334" t="s">
        <v>868</v>
      </c>
      <c r="E160" t="str">
        <f t="shared" si="8"/>
        <v>150102410200899</v>
      </c>
      <c r="F160" t="str">
        <f t="shared" si="10"/>
        <v>0</v>
      </c>
      <c r="G160">
        <v>6</v>
      </c>
      <c r="H160" s="334" t="s">
        <v>869</v>
      </c>
      <c r="I160" s="460">
        <v>45275379</v>
      </c>
      <c r="J160" s="296">
        <f t="shared" si="7"/>
        <v>45275.379000000001</v>
      </c>
      <c r="K160" t="e">
        <f>+VLOOKUP(D160,#REF!,4,0)</f>
        <v>#REF!</v>
      </c>
      <c r="L160" t="e">
        <f>VLOOKUP(D160,#REF!,5,0)</f>
        <v>#REF!</v>
      </c>
      <c r="M160" t="e">
        <f>VLOOKUP(D160,#REF!,6,0)</f>
        <v>#REF!</v>
      </c>
      <c r="N160" t="e">
        <f>VLOOKUP(D160,#REF!,7,0)</f>
        <v>#REF!</v>
      </c>
      <c r="P160" t="str">
        <f t="shared" si="9"/>
        <v>24102</v>
      </c>
    </row>
    <row r="161" spans="1:16" x14ac:dyDescent="0.3">
      <c r="A161" s="292" t="s">
        <v>2869</v>
      </c>
      <c r="B161" s="332">
        <v>6</v>
      </c>
      <c r="C161" s="332">
        <v>151024102015990</v>
      </c>
      <c r="D161" s="427" t="s">
        <v>2433</v>
      </c>
      <c r="E161" t="str">
        <f t="shared" si="8"/>
        <v>150102410201599</v>
      </c>
      <c r="F161" t="str">
        <f t="shared" si="10"/>
        <v>0</v>
      </c>
      <c r="G161">
        <v>6</v>
      </c>
      <c r="H161" s="427" t="s">
        <v>2434</v>
      </c>
      <c r="I161" s="461">
        <v>146411</v>
      </c>
      <c r="J161" s="296">
        <f t="shared" si="7"/>
        <v>146.411</v>
      </c>
      <c r="K161" t="e">
        <f>+VLOOKUP(D161,#REF!,4,0)</f>
        <v>#REF!</v>
      </c>
      <c r="L161" t="e">
        <f>VLOOKUP(D161,#REF!,5,0)</f>
        <v>#REF!</v>
      </c>
      <c r="M161" t="e">
        <f>VLOOKUP(D161,#REF!,6,0)</f>
        <v>#REF!</v>
      </c>
      <c r="N161" t="e">
        <f>VLOOKUP(D161,#REF!,7,0)</f>
        <v>#REF!</v>
      </c>
      <c r="P161" t="str">
        <f t="shared" si="9"/>
        <v>24102</v>
      </c>
    </row>
    <row r="162" spans="1:16" x14ac:dyDescent="0.3">
      <c r="A162" s="293" t="s">
        <v>2869</v>
      </c>
      <c r="B162" s="333">
        <v>6</v>
      </c>
      <c r="C162" s="333">
        <v>151024301008990</v>
      </c>
      <c r="D162" s="334" t="s">
        <v>2871</v>
      </c>
      <c r="E162" t="str">
        <f t="shared" si="8"/>
        <v>150102430100899</v>
      </c>
      <c r="F162" t="str">
        <f t="shared" si="10"/>
        <v>0</v>
      </c>
      <c r="G162">
        <v>6</v>
      </c>
      <c r="H162" s="334" t="s">
        <v>2886</v>
      </c>
      <c r="I162" s="460">
        <v>151939854</v>
      </c>
      <c r="J162" s="296">
        <f t="shared" si="7"/>
        <v>151939.85399999999</v>
      </c>
      <c r="K162" t="e">
        <f>+VLOOKUP(D162,#REF!,4,0)</f>
        <v>#REF!</v>
      </c>
      <c r="L162" t="e">
        <f>VLOOKUP(D162,#REF!,5,0)</f>
        <v>#REF!</v>
      </c>
      <c r="M162" t="e">
        <f>VLOOKUP(D162,#REF!,6,0)</f>
        <v>#REF!</v>
      </c>
      <c r="N162" t="e">
        <f>VLOOKUP(D162,#REF!,7,0)</f>
        <v>#REF!</v>
      </c>
      <c r="P162" t="str">
        <f t="shared" si="9"/>
        <v>24301</v>
      </c>
    </row>
    <row r="163" spans="1:16" x14ac:dyDescent="0.3">
      <c r="A163" s="292" t="s">
        <v>2869</v>
      </c>
      <c r="B163" s="332">
        <v>6</v>
      </c>
      <c r="C163" s="332">
        <v>151024301013990</v>
      </c>
      <c r="D163" s="427" t="s">
        <v>870</v>
      </c>
      <c r="E163" t="str">
        <f t="shared" si="8"/>
        <v>150102430101399</v>
      </c>
      <c r="F163" t="str">
        <f t="shared" si="10"/>
        <v>0</v>
      </c>
      <c r="G163">
        <v>6</v>
      </c>
      <c r="H163" s="427" t="s">
        <v>871</v>
      </c>
      <c r="I163" s="461">
        <v>1052337186</v>
      </c>
      <c r="J163" s="296">
        <f t="shared" si="7"/>
        <v>1052337.186</v>
      </c>
      <c r="K163" t="e">
        <f>+VLOOKUP(D163,#REF!,4,0)</f>
        <v>#REF!</v>
      </c>
      <c r="L163" t="e">
        <f>VLOOKUP(D163,#REF!,5,0)</f>
        <v>#REF!</v>
      </c>
      <c r="M163" t="e">
        <f>VLOOKUP(D163,#REF!,6,0)</f>
        <v>#REF!</v>
      </c>
      <c r="N163" t="e">
        <f>VLOOKUP(D163,#REF!,7,0)</f>
        <v>#REF!</v>
      </c>
      <c r="P163" t="str">
        <f t="shared" si="9"/>
        <v>24301</v>
      </c>
    </row>
    <row r="164" spans="1:16" x14ac:dyDescent="0.3">
      <c r="A164" s="293" t="s">
        <v>2869</v>
      </c>
      <c r="B164" s="333">
        <v>6</v>
      </c>
      <c r="C164" s="333">
        <v>151024301023990</v>
      </c>
      <c r="D164" s="334" t="s">
        <v>872</v>
      </c>
      <c r="E164" t="str">
        <f t="shared" si="8"/>
        <v>150102430102399</v>
      </c>
      <c r="F164" t="str">
        <f t="shared" si="10"/>
        <v>0</v>
      </c>
      <c r="G164">
        <v>6</v>
      </c>
      <c r="H164" s="334" t="s">
        <v>873</v>
      </c>
      <c r="I164" s="460">
        <v>5256972814</v>
      </c>
      <c r="J164" s="296">
        <f t="shared" si="7"/>
        <v>5256972.8140000002</v>
      </c>
      <c r="K164" t="e">
        <f>+VLOOKUP(D164,#REF!,4,0)</f>
        <v>#REF!</v>
      </c>
      <c r="L164" t="e">
        <f>VLOOKUP(D164,#REF!,5,0)</f>
        <v>#REF!</v>
      </c>
      <c r="M164" t="e">
        <f>VLOOKUP(D164,#REF!,6,0)</f>
        <v>#REF!</v>
      </c>
      <c r="N164" t="e">
        <f>VLOOKUP(D164,#REF!,7,0)</f>
        <v>#REF!</v>
      </c>
      <c r="P164" t="str">
        <f t="shared" si="9"/>
        <v>24301</v>
      </c>
    </row>
    <row r="165" spans="1:16" x14ac:dyDescent="0.3">
      <c r="A165" s="292" t="s">
        <v>2869</v>
      </c>
      <c r="B165" s="332">
        <v>6</v>
      </c>
      <c r="C165" s="332">
        <v>151024504001990</v>
      </c>
      <c r="D165" s="427" t="s">
        <v>875</v>
      </c>
      <c r="E165" t="str">
        <f t="shared" ref="E165:E196" si="11">+MID(D165,3,2)&amp;+MID(D165,6,1)&amp;+MID(D165,8,2)&amp;+MID(D165,11,3)&amp;+MID(D165,17,2)&amp;+MID(D165,20,3)&amp;+MID(D165,24,2)</f>
        <v>150102450400199</v>
      </c>
      <c r="G165">
        <v>6</v>
      </c>
      <c r="H165" s="427" t="s">
        <v>876</v>
      </c>
      <c r="I165" s="461">
        <v>1079961228</v>
      </c>
      <c r="J165" s="296">
        <f t="shared" ref="J165:J196" si="12">I165/1000</f>
        <v>1079961.2279999999</v>
      </c>
      <c r="K165" t="e">
        <f>+VLOOKUP(D165,#REF!,4,0)</f>
        <v>#REF!</v>
      </c>
      <c r="L165" t="e">
        <f>VLOOKUP(D165,#REF!,5,0)</f>
        <v>#REF!</v>
      </c>
      <c r="M165" t="e">
        <f>VLOOKUP(D165,#REF!,6,0)</f>
        <v>#REF!</v>
      </c>
      <c r="N165" t="e">
        <f>VLOOKUP(D165,#REF!,7,0)</f>
        <v>#REF!</v>
      </c>
      <c r="P165" t="str">
        <f t="shared" ref="P165:P196" si="13">MID(E165,6,5)</f>
        <v>24504</v>
      </c>
    </row>
    <row r="166" spans="1:16" x14ac:dyDescent="0.3">
      <c r="A166" s="293" t="s">
        <v>2869</v>
      </c>
      <c r="B166" s="333">
        <v>6</v>
      </c>
      <c r="C166" s="333">
        <v>151024504010990</v>
      </c>
      <c r="D166" s="334" t="s">
        <v>2729</v>
      </c>
      <c r="E166" t="str">
        <f t="shared" si="11"/>
        <v>150102450401099</v>
      </c>
      <c r="G166">
        <v>6</v>
      </c>
      <c r="H166" s="334" t="s">
        <v>2755</v>
      </c>
      <c r="I166" s="460">
        <v>719557704</v>
      </c>
      <c r="J166" s="296">
        <f t="shared" si="12"/>
        <v>719557.70400000003</v>
      </c>
      <c r="K166" t="e">
        <f>+VLOOKUP(D166,#REF!,4,0)</f>
        <v>#REF!</v>
      </c>
      <c r="L166" t="e">
        <f>VLOOKUP(D166,#REF!,5,0)</f>
        <v>#REF!</v>
      </c>
      <c r="M166" t="e">
        <f>VLOOKUP(D166,#REF!,6,0)</f>
        <v>#REF!</v>
      </c>
      <c r="N166" t="e">
        <f>VLOOKUP(D166,#REF!,7,0)</f>
        <v>#REF!</v>
      </c>
      <c r="P166" t="str">
        <f t="shared" si="13"/>
        <v>24504</v>
      </c>
    </row>
    <row r="167" spans="1:16" x14ac:dyDescent="0.3">
      <c r="A167" s="292" t="s">
        <v>2869</v>
      </c>
      <c r="B167" s="332">
        <v>6</v>
      </c>
      <c r="C167" s="332">
        <v>151024504012990</v>
      </c>
      <c r="D167" s="427" t="s">
        <v>1950</v>
      </c>
      <c r="E167" t="str">
        <f t="shared" si="11"/>
        <v>150102450401299</v>
      </c>
      <c r="G167">
        <v>6</v>
      </c>
      <c r="H167" s="427" t="s">
        <v>2131</v>
      </c>
      <c r="I167" s="461">
        <v>2593514</v>
      </c>
      <c r="J167" s="296">
        <f t="shared" si="12"/>
        <v>2593.5140000000001</v>
      </c>
      <c r="K167" t="e">
        <f>+VLOOKUP(D167,#REF!,4,0)</f>
        <v>#REF!</v>
      </c>
      <c r="L167" t="e">
        <f>VLOOKUP(D167,#REF!,5,0)</f>
        <v>#REF!</v>
      </c>
      <c r="M167" t="e">
        <f>VLOOKUP(D167,#REF!,6,0)</f>
        <v>#REF!</v>
      </c>
      <c r="N167" t="e">
        <f>VLOOKUP(D167,#REF!,7,0)</f>
        <v>#REF!</v>
      </c>
      <c r="P167" t="str">
        <f t="shared" si="13"/>
        <v>24504</v>
      </c>
    </row>
    <row r="168" spans="1:16" x14ac:dyDescent="0.3">
      <c r="A168" s="293" t="s">
        <v>2869</v>
      </c>
      <c r="B168" s="333">
        <v>6</v>
      </c>
      <c r="C168" s="333">
        <v>151024702001990</v>
      </c>
      <c r="D168" s="334" t="s">
        <v>1951</v>
      </c>
      <c r="E168" t="str">
        <f t="shared" si="11"/>
        <v>150102470200199</v>
      </c>
      <c r="G168">
        <v>6</v>
      </c>
      <c r="H168" s="334" t="s">
        <v>2132</v>
      </c>
      <c r="I168" s="460">
        <v>253734393</v>
      </c>
      <c r="J168" s="296">
        <f t="shared" si="12"/>
        <v>253734.39300000001</v>
      </c>
      <c r="K168" t="e">
        <f>+VLOOKUP(D168,#REF!,4,0)</f>
        <v>#REF!</v>
      </c>
      <c r="L168" t="e">
        <f>VLOOKUP(D168,#REF!,5,0)</f>
        <v>#REF!</v>
      </c>
      <c r="M168" t="e">
        <f>VLOOKUP(D168,#REF!,6,0)</f>
        <v>#REF!</v>
      </c>
      <c r="N168" t="e">
        <f>VLOOKUP(D168,#REF!,7,0)</f>
        <v>#REF!</v>
      </c>
      <c r="P168" t="str">
        <f t="shared" si="13"/>
        <v>24702</v>
      </c>
    </row>
    <row r="169" spans="1:16" x14ac:dyDescent="0.3">
      <c r="A169" s="292" t="s">
        <v>2869</v>
      </c>
      <c r="B169" s="332">
        <v>6</v>
      </c>
      <c r="C169" s="332">
        <v>151024702002990</v>
      </c>
      <c r="D169" s="427" t="s">
        <v>2435</v>
      </c>
      <c r="E169" t="str">
        <f t="shared" si="11"/>
        <v>150102470200299</v>
      </c>
      <c r="F169" t="str">
        <f t="shared" ref="F169:F192" si="14">MID(E169,3,1)</f>
        <v>0</v>
      </c>
      <c r="G169">
        <v>6</v>
      </c>
      <c r="H169" s="427" t="s">
        <v>2436</v>
      </c>
      <c r="I169" s="461">
        <v>531050672</v>
      </c>
      <c r="J169" s="296">
        <f t="shared" si="12"/>
        <v>531050.67200000002</v>
      </c>
      <c r="K169" t="e">
        <f>+VLOOKUP(D169,#REF!,4,0)</f>
        <v>#REF!</v>
      </c>
      <c r="L169" t="e">
        <f>VLOOKUP(D169,#REF!,5,0)</f>
        <v>#REF!</v>
      </c>
      <c r="M169" t="e">
        <f>VLOOKUP(D169,#REF!,6,0)</f>
        <v>#REF!</v>
      </c>
      <c r="N169" t="e">
        <f>VLOOKUP(D169,#REF!,7,0)</f>
        <v>#REF!</v>
      </c>
      <c r="P169" t="str">
        <f t="shared" si="13"/>
        <v>24702</v>
      </c>
    </row>
    <row r="170" spans="1:16" x14ac:dyDescent="0.3">
      <c r="A170" s="293" t="s">
        <v>2869</v>
      </c>
      <c r="B170" s="333">
        <v>6</v>
      </c>
      <c r="C170" s="333">
        <v>151024702003990</v>
      </c>
      <c r="D170" s="334" t="s">
        <v>2437</v>
      </c>
      <c r="E170" t="str">
        <f t="shared" si="11"/>
        <v>150102470200399</v>
      </c>
      <c r="F170" t="str">
        <f t="shared" si="14"/>
        <v>0</v>
      </c>
      <c r="G170">
        <v>6</v>
      </c>
      <c r="H170" s="334" t="s">
        <v>2887</v>
      </c>
      <c r="I170" s="460">
        <v>14384932</v>
      </c>
      <c r="J170" s="296">
        <f t="shared" si="12"/>
        <v>14384.932000000001</v>
      </c>
      <c r="K170" t="e">
        <f>+VLOOKUP(D170,#REF!,4,0)</f>
        <v>#REF!</v>
      </c>
      <c r="L170" t="e">
        <f>VLOOKUP(D170,#REF!,5,0)</f>
        <v>#REF!</v>
      </c>
      <c r="M170" t="e">
        <f>VLOOKUP(D170,#REF!,6,0)</f>
        <v>#REF!</v>
      </c>
      <c r="N170" t="e">
        <f>VLOOKUP(D170,#REF!,7,0)</f>
        <v>#REF!</v>
      </c>
      <c r="P170" t="str">
        <f t="shared" si="13"/>
        <v>24702</v>
      </c>
    </row>
    <row r="171" spans="1:16" x14ac:dyDescent="0.3">
      <c r="A171" s="292" t="s">
        <v>2869</v>
      </c>
      <c r="B171" s="332">
        <v>6</v>
      </c>
      <c r="C171" s="332">
        <v>151024702005990</v>
      </c>
      <c r="D171" s="427" t="s">
        <v>2438</v>
      </c>
      <c r="E171" t="str">
        <f t="shared" si="11"/>
        <v>150102470200599</v>
      </c>
      <c r="F171" t="str">
        <f t="shared" si="14"/>
        <v>0</v>
      </c>
      <c r="G171">
        <v>6</v>
      </c>
      <c r="H171" s="427" t="s">
        <v>2439</v>
      </c>
      <c r="I171" s="461">
        <v>280120054</v>
      </c>
      <c r="J171" s="296">
        <f t="shared" si="12"/>
        <v>280120.054</v>
      </c>
      <c r="K171" t="e">
        <f>+VLOOKUP(D171,#REF!,4,0)</f>
        <v>#REF!</v>
      </c>
      <c r="L171" t="e">
        <f>VLOOKUP(D171,#REF!,5,0)</f>
        <v>#REF!</v>
      </c>
      <c r="M171" t="e">
        <f>VLOOKUP(D171,#REF!,6,0)</f>
        <v>#REF!</v>
      </c>
      <c r="N171" t="e">
        <f>VLOOKUP(D171,#REF!,7,0)</f>
        <v>#REF!</v>
      </c>
      <c r="P171" t="str">
        <f t="shared" si="13"/>
        <v>24702</v>
      </c>
    </row>
    <row r="172" spans="1:16" x14ac:dyDescent="0.3">
      <c r="A172" s="293" t="s">
        <v>2869</v>
      </c>
      <c r="B172" s="333">
        <v>6</v>
      </c>
      <c r="C172" s="333">
        <v>151024702008990</v>
      </c>
      <c r="D172" s="334" t="s">
        <v>2440</v>
      </c>
      <c r="E172" t="str">
        <f t="shared" si="11"/>
        <v>150102470200899</v>
      </c>
      <c r="F172" t="str">
        <f t="shared" si="14"/>
        <v>0</v>
      </c>
      <c r="G172">
        <v>6</v>
      </c>
      <c r="H172" s="334" t="s">
        <v>2441</v>
      </c>
      <c r="I172" s="460">
        <v>229778970</v>
      </c>
      <c r="J172" s="296">
        <f t="shared" si="12"/>
        <v>229778.97</v>
      </c>
      <c r="K172" t="e">
        <f>+VLOOKUP(D172,#REF!,4,0)</f>
        <v>#REF!</v>
      </c>
      <c r="L172" t="e">
        <f>VLOOKUP(D172,#REF!,5,0)</f>
        <v>#REF!</v>
      </c>
      <c r="M172" t="e">
        <f>VLOOKUP(D172,#REF!,6,0)</f>
        <v>#REF!</v>
      </c>
      <c r="N172" t="e">
        <f>VLOOKUP(D172,#REF!,7,0)</f>
        <v>#REF!</v>
      </c>
      <c r="P172" t="str">
        <f t="shared" si="13"/>
        <v>24702</v>
      </c>
    </row>
    <row r="173" spans="1:16" x14ac:dyDescent="0.3">
      <c r="A173" s="292" t="s">
        <v>2869</v>
      </c>
      <c r="B173" s="332">
        <v>6</v>
      </c>
      <c r="C173" s="332">
        <v>151024703058990</v>
      </c>
      <c r="D173" s="427" t="s">
        <v>2442</v>
      </c>
      <c r="E173" t="str">
        <f t="shared" si="11"/>
        <v>150102470305899</v>
      </c>
      <c r="F173" t="str">
        <f t="shared" si="14"/>
        <v>0</v>
      </c>
      <c r="G173">
        <v>6</v>
      </c>
      <c r="H173" s="427" t="s">
        <v>2888</v>
      </c>
      <c r="I173" s="461">
        <v>82342995</v>
      </c>
      <c r="J173" s="296">
        <f t="shared" si="12"/>
        <v>82342.994999999995</v>
      </c>
      <c r="K173" t="e">
        <f>+VLOOKUP(D173,#REF!,4,0)</f>
        <v>#REF!</v>
      </c>
      <c r="L173" t="e">
        <f>VLOOKUP(D173,#REF!,5,0)</f>
        <v>#REF!</v>
      </c>
      <c r="M173" t="e">
        <f>VLOOKUP(D173,#REF!,6,0)</f>
        <v>#REF!</v>
      </c>
      <c r="N173" t="e">
        <f>VLOOKUP(D173,#REF!,7,0)</f>
        <v>#REF!</v>
      </c>
      <c r="P173" t="str">
        <f t="shared" si="13"/>
        <v>24703</v>
      </c>
    </row>
    <row r="174" spans="1:16" x14ac:dyDescent="0.3">
      <c r="A174" s="293" t="s">
        <v>2869</v>
      </c>
      <c r="B174" s="333">
        <v>6</v>
      </c>
      <c r="C174" s="333">
        <v>151025102000990</v>
      </c>
      <c r="D174" s="334" t="s">
        <v>2730</v>
      </c>
      <c r="E174" t="str">
        <f t="shared" si="11"/>
        <v>150102510200099</v>
      </c>
      <c r="F174" t="str">
        <f t="shared" si="14"/>
        <v>0</v>
      </c>
      <c r="G174">
        <v>6</v>
      </c>
      <c r="H174" s="334" t="s">
        <v>2756</v>
      </c>
      <c r="I174" s="460">
        <v>14806714745</v>
      </c>
      <c r="J174" s="296">
        <f t="shared" si="12"/>
        <v>14806714.744999999</v>
      </c>
      <c r="K174" t="e">
        <f>+VLOOKUP(D174,#REF!,4,0)</f>
        <v>#REF!</v>
      </c>
      <c r="L174" t="e">
        <f>VLOOKUP(D174,#REF!,5,0)</f>
        <v>#REF!</v>
      </c>
      <c r="M174" t="e">
        <f>VLOOKUP(D174,#REF!,6,0)</f>
        <v>#REF!</v>
      </c>
      <c r="N174" t="e">
        <f>VLOOKUP(D174,#REF!,7,0)</f>
        <v>#REF!</v>
      </c>
      <c r="P174" t="str">
        <f t="shared" si="13"/>
        <v>25102</v>
      </c>
    </row>
    <row r="175" spans="1:16" x14ac:dyDescent="0.3">
      <c r="A175" s="292" t="s">
        <v>2869</v>
      </c>
      <c r="B175" s="332">
        <v>6</v>
      </c>
      <c r="C175" s="332">
        <v>151025104000990</v>
      </c>
      <c r="D175" s="427" t="s">
        <v>1953</v>
      </c>
      <c r="E175" t="str">
        <f t="shared" si="11"/>
        <v>150102510400099</v>
      </c>
      <c r="F175" t="str">
        <f t="shared" si="14"/>
        <v>0</v>
      </c>
      <c r="G175">
        <v>6</v>
      </c>
      <c r="H175" s="427" t="s">
        <v>2134</v>
      </c>
      <c r="I175" s="461">
        <v>40244290423</v>
      </c>
      <c r="J175" s="296">
        <f t="shared" si="12"/>
        <v>40244290.423</v>
      </c>
      <c r="K175" t="e">
        <f>+VLOOKUP(D175,#REF!,4,0)</f>
        <v>#REF!</v>
      </c>
      <c r="L175" t="e">
        <f>VLOOKUP(D175,#REF!,5,0)</f>
        <v>#REF!</v>
      </c>
      <c r="M175" t="e">
        <f>VLOOKUP(D175,#REF!,6,0)</f>
        <v>#REF!</v>
      </c>
      <c r="N175" t="e">
        <f>VLOOKUP(D175,#REF!,7,0)</f>
        <v>#REF!</v>
      </c>
      <c r="P175" t="str">
        <f t="shared" si="13"/>
        <v>25104</v>
      </c>
    </row>
    <row r="176" spans="1:16" x14ac:dyDescent="0.3">
      <c r="A176" s="293" t="s">
        <v>2869</v>
      </c>
      <c r="B176" s="333">
        <v>6</v>
      </c>
      <c r="C176" s="333">
        <v>151025302002990</v>
      </c>
      <c r="D176" s="334" t="s">
        <v>1954</v>
      </c>
      <c r="E176" t="str">
        <f t="shared" si="11"/>
        <v>150102530200299</v>
      </c>
      <c r="F176" t="str">
        <f t="shared" si="14"/>
        <v>0</v>
      </c>
      <c r="G176">
        <v>6</v>
      </c>
      <c r="H176" s="334" t="s">
        <v>2135</v>
      </c>
      <c r="I176" s="460">
        <v>10000000</v>
      </c>
      <c r="J176" s="296">
        <f t="shared" si="12"/>
        <v>10000</v>
      </c>
      <c r="K176" t="e">
        <f>+VLOOKUP(D176,#REF!,4,0)</f>
        <v>#REF!</v>
      </c>
      <c r="L176" t="e">
        <f>VLOOKUP(D176,#REF!,5,0)</f>
        <v>#REF!</v>
      </c>
      <c r="M176" t="e">
        <f>VLOOKUP(D176,#REF!,6,0)</f>
        <v>#REF!</v>
      </c>
      <c r="N176" t="e">
        <f>VLOOKUP(D176,#REF!,7,0)</f>
        <v>#REF!</v>
      </c>
      <c r="P176" t="str">
        <f t="shared" si="13"/>
        <v>25302</v>
      </c>
    </row>
    <row r="177" spans="1:16" x14ac:dyDescent="0.3">
      <c r="A177" s="292" t="s">
        <v>2869</v>
      </c>
      <c r="B177" s="332">
        <v>6</v>
      </c>
      <c r="C177" s="332">
        <v>151025302003010</v>
      </c>
      <c r="D177" s="427" t="s">
        <v>1955</v>
      </c>
      <c r="E177" t="str">
        <f t="shared" si="11"/>
        <v>150102530200301</v>
      </c>
      <c r="F177" t="str">
        <f t="shared" si="14"/>
        <v>0</v>
      </c>
      <c r="G177">
        <v>6</v>
      </c>
      <c r="H177" s="427" t="s">
        <v>2135</v>
      </c>
      <c r="I177" s="461">
        <v>90438539</v>
      </c>
      <c r="J177" s="296">
        <f t="shared" si="12"/>
        <v>90438.539000000004</v>
      </c>
      <c r="K177" t="e">
        <f>+VLOOKUP(D177,#REF!,4,0)</f>
        <v>#REF!</v>
      </c>
      <c r="L177" t="e">
        <f>VLOOKUP(D177,#REF!,5,0)</f>
        <v>#REF!</v>
      </c>
      <c r="M177" t="e">
        <f>VLOOKUP(D177,#REF!,6,0)</f>
        <v>#REF!</v>
      </c>
      <c r="N177" t="e">
        <f>VLOOKUP(D177,#REF!,7,0)</f>
        <v>#REF!</v>
      </c>
      <c r="P177" t="str">
        <f t="shared" si="13"/>
        <v>25302</v>
      </c>
    </row>
    <row r="178" spans="1:16" x14ac:dyDescent="0.3">
      <c r="A178" s="293" t="s">
        <v>2869</v>
      </c>
      <c r="B178" s="333">
        <v>6</v>
      </c>
      <c r="C178" s="333">
        <v>151025302005010</v>
      </c>
      <c r="D178" s="334" t="s">
        <v>2623</v>
      </c>
      <c r="E178" t="str">
        <f t="shared" si="11"/>
        <v>150102530200501</v>
      </c>
      <c r="F178" t="str">
        <f t="shared" si="14"/>
        <v>0</v>
      </c>
      <c r="G178">
        <v>6</v>
      </c>
      <c r="H178" s="334" t="s">
        <v>2629</v>
      </c>
      <c r="I178" s="460">
        <v>4158</v>
      </c>
      <c r="J178" s="296">
        <f t="shared" si="12"/>
        <v>4.1580000000000004</v>
      </c>
      <c r="K178" t="e">
        <f>+VLOOKUP(D178,#REF!,4,0)</f>
        <v>#REF!</v>
      </c>
      <c r="L178" t="e">
        <f>VLOOKUP(D178,#REF!,5,0)</f>
        <v>#REF!</v>
      </c>
      <c r="M178" t="e">
        <f>VLOOKUP(D178,#REF!,6,0)</f>
        <v>#REF!</v>
      </c>
      <c r="N178" t="e">
        <f>VLOOKUP(D178,#REF!,7,0)</f>
        <v>#REF!</v>
      </c>
      <c r="P178" t="str">
        <f t="shared" si="13"/>
        <v>25302</v>
      </c>
    </row>
    <row r="179" spans="1:16" x14ac:dyDescent="0.3">
      <c r="A179" s="292" t="s">
        <v>2869</v>
      </c>
      <c r="B179" s="332">
        <v>6</v>
      </c>
      <c r="C179" s="332">
        <v>151025302012990</v>
      </c>
      <c r="D179" s="427" t="s">
        <v>1956</v>
      </c>
      <c r="E179" t="str">
        <f t="shared" si="11"/>
        <v>150102530201299</v>
      </c>
      <c r="F179" t="str">
        <f t="shared" si="14"/>
        <v>0</v>
      </c>
      <c r="G179">
        <v>6</v>
      </c>
      <c r="H179" s="427" t="s">
        <v>2136</v>
      </c>
      <c r="I179" s="461">
        <v>43247636</v>
      </c>
      <c r="J179" s="296">
        <f t="shared" si="12"/>
        <v>43247.635999999999</v>
      </c>
      <c r="K179" t="e">
        <f>+VLOOKUP(D179,#REF!,4,0)</f>
        <v>#REF!</v>
      </c>
      <c r="L179" t="e">
        <f>VLOOKUP(D179,#REF!,5,0)</f>
        <v>#REF!</v>
      </c>
      <c r="M179" t="e">
        <f>VLOOKUP(D179,#REF!,6,0)</f>
        <v>#REF!</v>
      </c>
      <c r="N179" t="e">
        <f>VLOOKUP(D179,#REF!,7,0)</f>
        <v>#REF!</v>
      </c>
      <c r="P179" t="str">
        <f t="shared" si="13"/>
        <v>25302</v>
      </c>
    </row>
    <row r="180" spans="1:16" x14ac:dyDescent="0.3">
      <c r="A180" s="293" t="s">
        <v>2869</v>
      </c>
      <c r="B180" s="333">
        <v>7</v>
      </c>
      <c r="C180" s="333">
        <v>151025702007990</v>
      </c>
      <c r="D180" s="334" t="s">
        <v>1957</v>
      </c>
      <c r="E180" t="str">
        <f t="shared" si="11"/>
        <v>150102570200799</v>
      </c>
      <c r="F180" t="str">
        <f t="shared" si="14"/>
        <v>0</v>
      </c>
      <c r="G180">
        <v>6</v>
      </c>
      <c r="H180" s="334" t="s">
        <v>2137</v>
      </c>
      <c r="I180" s="460">
        <v>2861685815</v>
      </c>
      <c r="J180" s="296">
        <f t="shared" si="12"/>
        <v>2861685.8149999999</v>
      </c>
      <c r="K180" t="e">
        <f>+VLOOKUP(D180,#REF!,4,0)</f>
        <v>#REF!</v>
      </c>
      <c r="L180" t="e">
        <f>VLOOKUP(D180,#REF!,5,0)</f>
        <v>#REF!</v>
      </c>
      <c r="M180" t="e">
        <f>VLOOKUP(D180,#REF!,6,0)</f>
        <v>#REF!</v>
      </c>
      <c r="N180" t="e">
        <f>VLOOKUP(D180,#REF!,7,0)</f>
        <v>#REF!</v>
      </c>
      <c r="P180" t="str">
        <f t="shared" si="13"/>
        <v>25702</v>
      </c>
    </row>
    <row r="181" spans="1:16" x14ac:dyDescent="0.3">
      <c r="A181" s="292" t="s">
        <v>2869</v>
      </c>
      <c r="B181" s="332">
        <v>6</v>
      </c>
      <c r="C181" s="332">
        <v>151025702011990</v>
      </c>
      <c r="D181" s="427" t="s">
        <v>2872</v>
      </c>
      <c r="E181" t="str">
        <f t="shared" si="11"/>
        <v>150102570201199</v>
      </c>
      <c r="F181" t="str">
        <f t="shared" si="14"/>
        <v>0</v>
      </c>
      <c r="G181">
        <v>6</v>
      </c>
      <c r="H181" s="427" t="s">
        <v>2889</v>
      </c>
      <c r="I181" s="461">
        <v>5000000</v>
      </c>
      <c r="J181" s="296">
        <f t="shared" si="12"/>
        <v>5000</v>
      </c>
      <c r="K181" t="e">
        <f>+VLOOKUP(D181,#REF!,4,0)</f>
        <v>#REF!</v>
      </c>
      <c r="L181" t="e">
        <f>VLOOKUP(D181,#REF!,5,0)</f>
        <v>#REF!</v>
      </c>
      <c r="M181" t="e">
        <f>VLOOKUP(D181,#REF!,6,0)</f>
        <v>#REF!</v>
      </c>
      <c r="N181" t="e">
        <f>VLOOKUP(D181,#REF!,7,0)</f>
        <v>#REF!</v>
      </c>
      <c r="P181" t="str">
        <f t="shared" si="13"/>
        <v>25702</v>
      </c>
    </row>
    <row r="182" spans="1:16" x14ac:dyDescent="0.3">
      <c r="A182" s="293" t="s">
        <v>2869</v>
      </c>
      <c r="B182" s="333">
        <v>6</v>
      </c>
      <c r="C182" s="333">
        <v>151025702025990</v>
      </c>
      <c r="D182" s="334" t="s">
        <v>879</v>
      </c>
      <c r="E182" t="str">
        <f t="shared" si="11"/>
        <v>150102570202599</v>
      </c>
      <c r="F182" t="str">
        <f t="shared" si="14"/>
        <v>0</v>
      </c>
      <c r="G182">
        <v>6</v>
      </c>
      <c r="H182" s="334" t="s">
        <v>880</v>
      </c>
      <c r="I182" s="460">
        <v>2497590</v>
      </c>
      <c r="J182" s="296">
        <f t="shared" si="12"/>
        <v>2497.59</v>
      </c>
      <c r="K182" t="e">
        <f>+VLOOKUP(D182,#REF!,4,0)</f>
        <v>#REF!</v>
      </c>
      <c r="L182" t="e">
        <f>VLOOKUP(D182,#REF!,5,0)</f>
        <v>#REF!</v>
      </c>
      <c r="M182" t="e">
        <f>VLOOKUP(D182,#REF!,6,0)</f>
        <v>#REF!</v>
      </c>
      <c r="N182" t="e">
        <f>VLOOKUP(D182,#REF!,7,0)</f>
        <v>#REF!</v>
      </c>
      <c r="P182" t="str">
        <f t="shared" si="13"/>
        <v>25702</v>
      </c>
    </row>
    <row r="183" spans="1:16" x14ac:dyDescent="0.3">
      <c r="A183" s="292" t="s">
        <v>2869</v>
      </c>
      <c r="B183" s="332">
        <v>6</v>
      </c>
      <c r="C183" s="332">
        <v>151025702043990</v>
      </c>
      <c r="D183" s="427" t="s">
        <v>885</v>
      </c>
      <c r="E183" t="str">
        <f t="shared" si="11"/>
        <v>150102570204399</v>
      </c>
      <c r="F183" t="str">
        <f t="shared" si="14"/>
        <v>0</v>
      </c>
      <c r="G183">
        <v>6</v>
      </c>
      <c r="H183" s="427" t="s">
        <v>886</v>
      </c>
      <c r="I183" s="461">
        <v>6391542</v>
      </c>
      <c r="J183" s="296">
        <f t="shared" si="12"/>
        <v>6391.5420000000004</v>
      </c>
      <c r="K183" t="e">
        <f>+VLOOKUP(D183,#REF!,4,0)</f>
        <v>#REF!</v>
      </c>
      <c r="L183" t="e">
        <f>VLOOKUP(D183,#REF!,5,0)</f>
        <v>#REF!</v>
      </c>
      <c r="M183" t="e">
        <f>VLOOKUP(D183,#REF!,6,0)</f>
        <v>#REF!</v>
      </c>
      <c r="N183" t="e">
        <f>VLOOKUP(D183,#REF!,7,0)</f>
        <v>#REF!</v>
      </c>
      <c r="P183" t="str">
        <f t="shared" si="13"/>
        <v>25702</v>
      </c>
    </row>
    <row r="184" spans="1:16" x14ac:dyDescent="0.3">
      <c r="A184" s="293" t="s">
        <v>2869</v>
      </c>
      <c r="B184" s="333">
        <v>6</v>
      </c>
      <c r="C184" s="333">
        <v>151025702044990</v>
      </c>
      <c r="D184" s="334" t="s">
        <v>887</v>
      </c>
      <c r="E184" t="str">
        <f t="shared" si="11"/>
        <v>150102570204499</v>
      </c>
      <c r="F184" t="str">
        <f t="shared" si="14"/>
        <v>0</v>
      </c>
      <c r="G184">
        <v>6</v>
      </c>
      <c r="H184" s="334" t="s">
        <v>888</v>
      </c>
      <c r="I184" s="460">
        <v>-3929730</v>
      </c>
      <c r="J184" s="296">
        <f t="shared" si="12"/>
        <v>-3929.73</v>
      </c>
      <c r="K184" t="e">
        <f>+VLOOKUP(D184,#REF!,4,0)</f>
        <v>#REF!</v>
      </c>
      <c r="L184" t="e">
        <f>VLOOKUP(D184,#REF!,5,0)</f>
        <v>#REF!</v>
      </c>
      <c r="M184" t="e">
        <f>VLOOKUP(D184,#REF!,6,0)</f>
        <v>#REF!</v>
      </c>
      <c r="N184" t="e">
        <f>VLOOKUP(D184,#REF!,7,0)</f>
        <v>#REF!</v>
      </c>
      <c r="P184" t="str">
        <f t="shared" si="13"/>
        <v>25702</v>
      </c>
    </row>
    <row r="185" spans="1:16" x14ac:dyDescent="0.3">
      <c r="A185" s="292" t="s">
        <v>2869</v>
      </c>
      <c r="B185" s="332">
        <v>6</v>
      </c>
      <c r="C185" s="332">
        <v>151025702045990</v>
      </c>
      <c r="D185" s="427" t="s">
        <v>2624</v>
      </c>
      <c r="E185" t="str">
        <f t="shared" si="11"/>
        <v>150102570204599</v>
      </c>
      <c r="F185" t="str">
        <f t="shared" si="14"/>
        <v>0</v>
      </c>
      <c r="G185">
        <v>6</v>
      </c>
      <c r="H185" s="427" t="s">
        <v>2630</v>
      </c>
      <c r="I185" s="461">
        <v>11145670087</v>
      </c>
      <c r="J185" s="296">
        <f t="shared" si="12"/>
        <v>11145670.086999999</v>
      </c>
      <c r="K185" t="e">
        <f>+VLOOKUP(D185,#REF!,4,0)</f>
        <v>#REF!</v>
      </c>
      <c r="L185" t="e">
        <f>VLOOKUP(D185,#REF!,5,0)</f>
        <v>#REF!</v>
      </c>
      <c r="M185" t="e">
        <f>VLOOKUP(D185,#REF!,6,0)</f>
        <v>#REF!</v>
      </c>
      <c r="N185" t="e">
        <f>VLOOKUP(D185,#REF!,7,0)</f>
        <v>#REF!</v>
      </c>
      <c r="P185" t="str">
        <f t="shared" si="13"/>
        <v>25702</v>
      </c>
    </row>
    <row r="186" spans="1:16" x14ac:dyDescent="0.3">
      <c r="A186" s="293" t="s">
        <v>2869</v>
      </c>
      <c r="B186" s="333">
        <v>6</v>
      </c>
      <c r="C186" s="333">
        <v>151025702046990</v>
      </c>
      <c r="D186" s="334" t="s">
        <v>2731</v>
      </c>
      <c r="E186" t="str">
        <f t="shared" si="11"/>
        <v>150102570204699</v>
      </c>
      <c r="F186" t="str">
        <f t="shared" si="14"/>
        <v>0</v>
      </c>
      <c r="G186">
        <v>6</v>
      </c>
      <c r="H186" s="334" t="s">
        <v>2757</v>
      </c>
      <c r="I186" s="460">
        <v>1784310482</v>
      </c>
      <c r="J186" s="296">
        <f t="shared" si="12"/>
        <v>1784310.4820000001</v>
      </c>
      <c r="K186" t="e">
        <f>+VLOOKUP(D186,#REF!,4,0)</f>
        <v>#REF!</v>
      </c>
      <c r="L186" t="e">
        <f>VLOOKUP(D186,#REF!,5,0)</f>
        <v>#REF!</v>
      </c>
      <c r="M186" t="e">
        <f>VLOOKUP(D186,#REF!,6,0)</f>
        <v>#REF!</v>
      </c>
      <c r="N186" t="e">
        <f>VLOOKUP(D186,#REF!,7,0)</f>
        <v>#REF!</v>
      </c>
      <c r="P186" t="str">
        <f t="shared" si="13"/>
        <v>25702</v>
      </c>
    </row>
    <row r="187" spans="1:16" x14ac:dyDescent="0.3">
      <c r="A187" s="292" t="s">
        <v>2869</v>
      </c>
      <c r="B187" s="332">
        <v>6</v>
      </c>
      <c r="C187" s="332">
        <v>151025702048990</v>
      </c>
      <c r="D187" s="427" t="s">
        <v>2732</v>
      </c>
      <c r="E187" t="str">
        <f t="shared" si="11"/>
        <v>150102570204899</v>
      </c>
      <c r="F187" t="str">
        <f t="shared" si="14"/>
        <v>0</v>
      </c>
      <c r="G187">
        <v>6</v>
      </c>
      <c r="H187" s="427" t="s">
        <v>2758</v>
      </c>
      <c r="I187" s="461">
        <v>101220455</v>
      </c>
      <c r="J187" s="296">
        <f t="shared" si="12"/>
        <v>101220.455</v>
      </c>
      <c r="K187" t="e">
        <f>+VLOOKUP(D187,#REF!,4,0)</f>
        <v>#REF!</v>
      </c>
      <c r="L187" t="e">
        <f>VLOOKUP(D187,#REF!,5,0)</f>
        <v>#REF!</v>
      </c>
      <c r="M187" t="e">
        <f>VLOOKUP(D187,#REF!,6,0)</f>
        <v>#REF!</v>
      </c>
      <c r="N187" t="e">
        <f>VLOOKUP(D187,#REF!,7,0)</f>
        <v>#REF!</v>
      </c>
      <c r="P187" t="str">
        <f t="shared" si="13"/>
        <v>25702</v>
      </c>
    </row>
    <row r="188" spans="1:16" x14ac:dyDescent="0.3">
      <c r="A188" s="293" t="s">
        <v>2869</v>
      </c>
      <c r="B188" s="333">
        <v>6</v>
      </c>
      <c r="C188" s="333">
        <v>151025702049990</v>
      </c>
      <c r="D188" s="334" t="s">
        <v>2733</v>
      </c>
      <c r="E188" t="str">
        <f t="shared" si="11"/>
        <v>150102570204999</v>
      </c>
      <c r="F188" t="str">
        <f t="shared" si="14"/>
        <v>0</v>
      </c>
      <c r="G188">
        <v>6</v>
      </c>
      <c r="H188" s="334" t="s">
        <v>2759</v>
      </c>
      <c r="I188" s="460">
        <v>39495544</v>
      </c>
      <c r="J188" s="296">
        <f t="shared" si="12"/>
        <v>39495.544000000002</v>
      </c>
      <c r="K188" t="e">
        <f>+VLOOKUP(D188,#REF!,4,0)</f>
        <v>#REF!</v>
      </c>
      <c r="L188" t="e">
        <f>VLOOKUP(D188,#REF!,5,0)</f>
        <v>#REF!</v>
      </c>
      <c r="M188" t="e">
        <f>VLOOKUP(D188,#REF!,6,0)</f>
        <v>#REF!</v>
      </c>
      <c r="N188" t="e">
        <f>VLOOKUP(D188,#REF!,7,0)</f>
        <v>#REF!</v>
      </c>
      <c r="P188" t="str">
        <f t="shared" si="13"/>
        <v>25702</v>
      </c>
    </row>
    <row r="189" spans="1:16" x14ac:dyDescent="0.3">
      <c r="A189" s="292" t="s">
        <v>2869</v>
      </c>
      <c r="B189" s="332">
        <v>6</v>
      </c>
      <c r="C189" s="332">
        <v>151025702050990</v>
      </c>
      <c r="D189" s="427" t="s">
        <v>2873</v>
      </c>
      <c r="E189" t="str">
        <f t="shared" si="11"/>
        <v>150102570205099</v>
      </c>
      <c r="F189" t="str">
        <f t="shared" si="14"/>
        <v>0</v>
      </c>
      <c r="G189">
        <v>6</v>
      </c>
      <c r="H189" s="427" t="s">
        <v>2450</v>
      </c>
      <c r="I189" s="461">
        <v>22313081</v>
      </c>
      <c r="J189" s="296">
        <f t="shared" si="12"/>
        <v>22313.080999999998</v>
      </c>
      <c r="K189" t="e">
        <f>+VLOOKUP(D189,#REF!,4,0)</f>
        <v>#REF!</v>
      </c>
      <c r="L189" t="e">
        <f>VLOOKUP(D189,#REF!,5,0)</f>
        <v>#REF!</v>
      </c>
      <c r="M189" t="e">
        <f>VLOOKUP(D189,#REF!,6,0)</f>
        <v>#REF!</v>
      </c>
      <c r="N189" t="e">
        <f>VLOOKUP(D189,#REF!,7,0)</f>
        <v>#REF!</v>
      </c>
      <c r="P189" t="str">
        <f t="shared" si="13"/>
        <v>25702</v>
      </c>
    </row>
    <row r="190" spans="1:16" x14ac:dyDescent="0.3">
      <c r="A190" s="293" t="s">
        <v>2869</v>
      </c>
      <c r="B190" s="333">
        <v>6</v>
      </c>
      <c r="C190" s="333">
        <v>151025702052990</v>
      </c>
      <c r="D190" s="334" t="s">
        <v>2874</v>
      </c>
      <c r="E190" t="str">
        <f t="shared" si="11"/>
        <v>150102570205299</v>
      </c>
      <c r="F190" t="str">
        <f t="shared" si="14"/>
        <v>0</v>
      </c>
      <c r="G190">
        <v>6</v>
      </c>
      <c r="H190" s="334" t="s">
        <v>2890</v>
      </c>
      <c r="I190" s="460">
        <v>126555761</v>
      </c>
      <c r="J190" s="296">
        <f t="shared" si="12"/>
        <v>126555.761</v>
      </c>
      <c r="K190" t="e">
        <f>+VLOOKUP(D190,#REF!,4,0)</f>
        <v>#REF!</v>
      </c>
      <c r="L190" t="e">
        <f>VLOOKUP(D190,#REF!,5,0)</f>
        <v>#REF!</v>
      </c>
      <c r="M190" t="e">
        <f>VLOOKUP(D190,#REF!,6,0)</f>
        <v>#REF!</v>
      </c>
      <c r="N190" t="e">
        <f>VLOOKUP(D190,#REF!,7,0)</f>
        <v>#REF!</v>
      </c>
      <c r="P190" t="str">
        <f t="shared" si="13"/>
        <v>25702</v>
      </c>
    </row>
    <row r="191" spans="1:16" x14ac:dyDescent="0.3">
      <c r="A191" s="292" t="s">
        <v>2869</v>
      </c>
      <c r="B191" s="332">
        <v>6</v>
      </c>
      <c r="C191" s="332">
        <v>151025702053990</v>
      </c>
      <c r="D191" s="427" t="s">
        <v>2875</v>
      </c>
      <c r="E191" t="str">
        <f t="shared" si="11"/>
        <v>150102570205399</v>
      </c>
      <c r="F191" t="str">
        <f t="shared" si="14"/>
        <v>0</v>
      </c>
      <c r="G191">
        <v>6</v>
      </c>
      <c r="H191" s="427" t="s">
        <v>2891</v>
      </c>
      <c r="I191" s="461">
        <v>-51384445</v>
      </c>
      <c r="J191" s="296">
        <f t="shared" si="12"/>
        <v>-51384.445</v>
      </c>
      <c r="K191" t="e">
        <f>+VLOOKUP(D191,#REF!,4,0)</f>
        <v>#REF!</v>
      </c>
      <c r="L191" t="e">
        <f>VLOOKUP(D191,#REF!,5,0)</f>
        <v>#REF!</v>
      </c>
      <c r="M191" t="e">
        <f>VLOOKUP(D191,#REF!,6,0)</f>
        <v>#REF!</v>
      </c>
      <c r="N191" t="e">
        <f>VLOOKUP(D191,#REF!,7,0)</f>
        <v>#REF!</v>
      </c>
      <c r="P191" t="str">
        <f t="shared" si="13"/>
        <v>25702</v>
      </c>
    </row>
    <row r="192" spans="1:16" x14ac:dyDescent="0.3">
      <c r="A192" s="293" t="s">
        <v>2869</v>
      </c>
      <c r="B192" s="333">
        <v>7</v>
      </c>
      <c r="C192" s="333">
        <v>151025702058990</v>
      </c>
      <c r="D192" s="334" t="s">
        <v>1344</v>
      </c>
      <c r="E192" t="str">
        <f t="shared" si="11"/>
        <v>150102570205899</v>
      </c>
      <c r="F192" t="str">
        <f t="shared" si="14"/>
        <v>0</v>
      </c>
      <c r="G192">
        <v>6</v>
      </c>
      <c r="H192" s="334" t="s">
        <v>1345</v>
      </c>
      <c r="I192" s="460">
        <v>1680000</v>
      </c>
      <c r="J192" s="296">
        <f t="shared" si="12"/>
        <v>1680</v>
      </c>
      <c r="K192" t="e">
        <f>+VLOOKUP(D192,#REF!,4,0)</f>
        <v>#REF!</v>
      </c>
      <c r="L192" t="e">
        <f>VLOOKUP(D192,#REF!,5,0)</f>
        <v>#REF!</v>
      </c>
      <c r="M192" t="e">
        <f>VLOOKUP(D192,#REF!,6,0)</f>
        <v>#REF!</v>
      </c>
      <c r="N192" t="e">
        <f>VLOOKUP(D192,#REF!,7,0)</f>
        <v>#REF!</v>
      </c>
      <c r="P192" t="str">
        <f t="shared" si="13"/>
        <v>25702</v>
      </c>
    </row>
    <row r="193" spans="1:16" x14ac:dyDescent="0.3">
      <c r="A193" s="292" t="s">
        <v>2869</v>
      </c>
      <c r="B193" s="332">
        <v>6</v>
      </c>
      <c r="C193" s="332">
        <v>151025702059990</v>
      </c>
      <c r="D193" s="427" t="s">
        <v>889</v>
      </c>
      <c r="E193" t="str">
        <f t="shared" si="11"/>
        <v>150102570205999</v>
      </c>
      <c r="G193">
        <v>6</v>
      </c>
      <c r="H193" s="427" t="s">
        <v>890</v>
      </c>
      <c r="I193" s="461">
        <v>3007742265</v>
      </c>
      <c r="J193" s="296">
        <f t="shared" si="12"/>
        <v>3007742.2650000001</v>
      </c>
      <c r="K193" t="e">
        <f>+VLOOKUP(D193,#REF!,4,0)</f>
        <v>#REF!</v>
      </c>
      <c r="L193" t="e">
        <f>VLOOKUP(D193,#REF!,5,0)</f>
        <v>#REF!</v>
      </c>
      <c r="M193" t="e">
        <f>VLOOKUP(D193,#REF!,6,0)</f>
        <v>#REF!</v>
      </c>
      <c r="N193" t="e">
        <f>VLOOKUP(D193,#REF!,7,0)</f>
        <v>#REF!</v>
      </c>
      <c r="P193" t="str">
        <f t="shared" si="13"/>
        <v>25702</v>
      </c>
    </row>
    <row r="194" spans="1:16" x14ac:dyDescent="0.3">
      <c r="A194" s="293" t="s">
        <v>2869</v>
      </c>
      <c r="B194" s="333">
        <v>7</v>
      </c>
      <c r="C194" s="333">
        <v>151025702060990</v>
      </c>
      <c r="D194" s="334" t="s">
        <v>891</v>
      </c>
      <c r="E194" t="str">
        <f t="shared" si="11"/>
        <v>150102570206099</v>
      </c>
      <c r="G194">
        <v>6</v>
      </c>
      <c r="H194" s="427" t="s">
        <v>892</v>
      </c>
      <c r="I194" s="461">
        <v>28050258</v>
      </c>
      <c r="J194" s="296">
        <f t="shared" si="12"/>
        <v>28050.258000000002</v>
      </c>
      <c r="K194" t="e">
        <f>+VLOOKUP(D194,#REF!,4,0)</f>
        <v>#REF!</v>
      </c>
      <c r="L194" t="e">
        <f>VLOOKUP(D194,#REF!,5,0)</f>
        <v>#REF!</v>
      </c>
      <c r="M194" t="e">
        <f>VLOOKUP(D194,#REF!,6,0)</f>
        <v>#REF!</v>
      </c>
      <c r="N194" t="e">
        <f>VLOOKUP(D194,#REF!,7,0)</f>
        <v>#REF!</v>
      </c>
      <c r="P194" t="str">
        <f t="shared" si="13"/>
        <v>25702</v>
      </c>
    </row>
    <row r="195" spans="1:16" s="297" customFormat="1" x14ac:dyDescent="0.3">
      <c r="A195" s="292" t="s">
        <v>2869</v>
      </c>
      <c r="B195" s="332">
        <v>6</v>
      </c>
      <c r="C195" s="332">
        <v>151025702061990</v>
      </c>
      <c r="D195" s="427" t="s">
        <v>893</v>
      </c>
      <c r="E195" t="str">
        <f t="shared" si="11"/>
        <v>150102570206199</v>
      </c>
      <c r="F195"/>
      <c r="G195">
        <v>6</v>
      </c>
      <c r="H195" s="427" t="s">
        <v>894</v>
      </c>
      <c r="I195" s="461">
        <v>9660922</v>
      </c>
      <c r="J195" s="296">
        <f t="shared" si="12"/>
        <v>9660.9220000000005</v>
      </c>
      <c r="K195" t="e">
        <f>+VLOOKUP(D195,#REF!,4,0)</f>
        <v>#REF!</v>
      </c>
      <c r="L195" t="e">
        <f>VLOOKUP(D195,#REF!,5,0)</f>
        <v>#REF!</v>
      </c>
      <c r="M195" t="e">
        <f>VLOOKUP(D195,#REF!,6,0)</f>
        <v>#REF!</v>
      </c>
      <c r="N195" t="e">
        <f>VLOOKUP(D195,#REF!,7,0)</f>
        <v>#REF!</v>
      </c>
      <c r="O195"/>
      <c r="P195" t="str">
        <f t="shared" si="13"/>
        <v>25702</v>
      </c>
    </row>
    <row r="196" spans="1:16" s="297" customFormat="1" x14ac:dyDescent="0.3">
      <c r="A196" s="293" t="s">
        <v>2869</v>
      </c>
      <c r="B196" s="333">
        <v>6</v>
      </c>
      <c r="C196" s="333">
        <v>151025702062990</v>
      </c>
      <c r="D196" s="334" t="s">
        <v>895</v>
      </c>
      <c r="E196" t="str">
        <f t="shared" si="11"/>
        <v>150102570206299</v>
      </c>
      <c r="F196"/>
      <c r="G196">
        <v>6</v>
      </c>
      <c r="H196" s="334" t="s">
        <v>896</v>
      </c>
      <c r="I196" s="460">
        <v>15913199</v>
      </c>
      <c r="J196" s="296">
        <f t="shared" si="12"/>
        <v>15913.199000000001</v>
      </c>
      <c r="K196" t="e">
        <f>+VLOOKUP(D196,#REF!,4,0)</f>
        <v>#REF!</v>
      </c>
      <c r="L196" t="e">
        <f>VLOOKUP(D196,#REF!,5,0)</f>
        <v>#REF!</v>
      </c>
      <c r="M196" t="e">
        <f>VLOOKUP(D196,#REF!,6,0)</f>
        <v>#REF!</v>
      </c>
      <c r="N196" t="e">
        <f>VLOOKUP(D196,#REF!,7,0)</f>
        <v>#REF!</v>
      </c>
      <c r="O196"/>
      <c r="P196" t="str">
        <f t="shared" si="13"/>
        <v>25702</v>
      </c>
    </row>
    <row r="197" spans="1:16" s="297" customFormat="1" x14ac:dyDescent="0.3">
      <c r="A197" s="292" t="s">
        <v>2869</v>
      </c>
      <c r="B197" s="332">
        <v>6</v>
      </c>
      <c r="C197" s="332">
        <v>151025702063990</v>
      </c>
      <c r="D197" s="427" t="s">
        <v>897</v>
      </c>
      <c r="E197" t="str">
        <f t="shared" ref="E197:E217" si="15">+MID(D197,3,2)&amp;+MID(D197,6,1)&amp;+MID(D197,8,2)&amp;+MID(D197,11,3)&amp;+MID(D197,17,2)&amp;+MID(D197,20,3)&amp;+MID(D197,24,2)</f>
        <v>150102570206399</v>
      </c>
      <c r="F197"/>
      <c r="G197">
        <v>6</v>
      </c>
      <c r="H197" s="427" t="s">
        <v>898</v>
      </c>
      <c r="I197" s="461">
        <v>21506641</v>
      </c>
      <c r="J197" s="296">
        <f t="shared" ref="J197:J217" si="16">I197/1000</f>
        <v>21506.641</v>
      </c>
      <c r="K197" t="e">
        <f>+VLOOKUP(D197,#REF!,4,0)</f>
        <v>#REF!</v>
      </c>
      <c r="L197" t="e">
        <f>VLOOKUP(D197,#REF!,5,0)</f>
        <v>#REF!</v>
      </c>
      <c r="M197" t="e">
        <f>VLOOKUP(D197,#REF!,6,0)</f>
        <v>#REF!</v>
      </c>
      <c r="N197" t="e">
        <f>VLOOKUP(D197,#REF!,7,0)</f>
        <v>#REF!</v>
      </c>
      <c r="O197"/>
      <c r="P197" t="str">
        <f t="shared" ref="P197:P217" si="17">MID(E197,6,5)</f>
        <v>25702</v>
      </c>
    </row>
    <row r="198" spans="1:16" s="297" customFormat="1" x14ac:dyDescent="0.3">
      <c r="A198" s="293" t="s">
        <v>2869</v>
      </c>
      <c r="B198" s="333">
        <v>6</v>
      </c>
      <c r="C198" s="333">
        <v>151025702066990</v>
      </c>
      <c r="D198" s="334" t="s">
        <v>2445</v>
      </c>
      <c r="E198" t="str">
        <f t="shared" si="15"/>
        <v>150102570206699</v>
      </c>
      <c r="G198">
        <v>6</v>
      </c>
      <c r="H198" s="427" t="s">
        <v>2791</v>
      </c>
      <c r="I198" s="461">
        <v>2211458960</v>
      </c>
      <c r="J198" s="296">
        <f t="shared" si="16"/>
        <v>2211458.96</v>
      </c>
      <c r="K198" s="297" t="e">
        <f>+VLOOKUP(D198,#REF!,4,0)</f>
        <v>#REF!</v>
      </c>
      <c r="L198" t="e">
        <f>VLOOKUP(D198,#REF!,5,0)</f>
        <v>#REF!</v>
      </c>
      <c r="M198" s="297" t="e">
        <f>VLOOKUP(D198,#REF!,6,0)</f>
        <v>#REF!</v>
      </c>
      <c r="N198" t="e">
        <f>VLOOKUP(D198,#REF!,7,0)</f>
        <v>#REF!</v>
      </c>
      <c r="P198" s="297" t="str">
        <f t="shared" si="17"/>
        <v>25702</v>
      </c>
    </row>
    <row r="199" spans="1:16" s="297" customFormat="1" x14ac:dyDescent="0.3">
      <c r="A199" s="292" t="s">
        <v>2869</v>
      </c>
      <c r="B199" s="332">
        <v>6</v>
      </c>
      <c r="C199" s="332">
        <v>151025702087990</v>
      </c>
      <c r="D199" s="427" t="s">
        <v>899</v>
      </c>
      <c r="E199" t="str">
        <f t="shared" si="15"/>
        <v>150102570208799</v>
      </c>
      <c r="F199"/>
      <c r="G199">
        <v>5</v>
      </c>
      <c r="H199" s="334" t="s">
        <v>900</v>
      </c>
      <c r="I199" s="460">
        <v>12944701395</v>
      </c>
      <c r="J199" s="296">
        <f t="shared" si="16"/>
        <v>12944701.395</v>
      </c>
      <c r="K199" t="e">
        <f>+VLOOKUP(D199,#REF!,4,0)</f>
        <v>#REF!</v>
      </c>
      <c r="L199" t="e">
        <f>VLOOKUP(D199,#REF!,5,0)</f>
        <v>#REF!</v>
      </c>
      <c r="M199" t="e">
        <f>VLOOKUP(D199,#REF!,6,0)</f>
        <v>#REF!</v>
      </c>
      <c r="N199" t="e">
        <f>VLOOKUP(D199,#REF!,7,0)</f>
        <v>#REF!</v>
      </c>
      <c r="O199"/>
      <c r="P199" t="str">
        <f t="shared" si="17"/>
        <v>25702</v>
      </c>
    </row>
    <row r="200" spans="1:16" x14ac:dyDescent="0.3">
      <c r="A200" s="293" t="s">
        <v>2869</v>
      </c>
      <c r="B200" s="333">
        <v>6</v>
      </c>
      <c r="C200" s="333">
        <v>151025702088990</v>
      </c>
      <c r="D200" s="334" t="s">
        <v>2649</v>
      </c>
      <c r="E200" t="str">
        <f t="shared" si="15"/>
        <v>150102570208899</v>
      </c>
      <c r="G200">
        <v>6</v>
      </c>
      <c r="H200" s="427" t="s">
        <v>2652</v>
      </c>
      <c r="I200" s="461">
        <v>139924990</v>
      </c>
      <c r="J200" s="296">
        <f t="shared" si="16"/>
        <v>139924.99</v>
      </c>
      <c r="K200" t="e">
        <f>+VLOOKUP(D200,#REF!,4,0)</f>
        <v>#REF!</v>
      </c>
      <c r="L200" t="e">
        <f>VLOOKUP(D200,#REF!,5,0)</f>
        <v>#REF!</v>
      </c>
      <c r="M200" t="e">
        <f>VLOOKUP(D200,#REF!,6,0)</f>
        <v>#REF!</v>
      </c>
      <c r="N200" t="e">
        <f>VLOOKUP(D200,#REF!,7,0)</f>
        <v>#REF!</v>
      </c>
      <c r="P200" t="str">
        <f t="shared" si="17"/>
        <v>25702</v>
      </c>
    </row>
    <row r="201" spans="1:16" x14ac:dyDescent="0.3">
      <c r="A201" s="292" t="s">
        <v>2869</v>
      </c>
      <c r="B201" s="332">
        <v>6</v>
      </c>
      <c r="C201" s="332">
        <v>151025702090990</v>
      </c>
      <c r="D201" s="427" t="s">
        <v>901</v>
      </c>
      <c r="E201" t="str">
        <f t="shared" si="15"/>
        <v>150102570209099</v>
      </c>
      <c r="G201">
        <v>6</v>
      </c>
      <c r="H201" s="427" t="s">
        <v>902</v>
      </c>
      <c r="I201" s="461">
        <v>-1846523</v>
      </c>
      <c r="J201" s="296">
        <f t="shared" si="16"/>
        <v>-1846.5229999999999</v>
      </c>
      <c r="K201" t="e">
        <f>+VLOOKUP(D201,#REF!,4,0)</f>
        <v>#REF!</v>
      </c>
      <c r="L201" t="e">
        <f>VLOOKUP(D201,#REF!,5,0)</f>
        <v>#REF!</v>
      </c>
      <c r="M201" t="e">
        <f>VLOOKUP(D201,#REF!,6,0)</f>
        <v>#REF!</v>
      </c>
      <c r="N201" t="e">
        <f>VLOOKUP(D201,#REF!,7,0)</f>
        <v>#REF!</v>
      </c>
      <c r="P201" t="str">
        <f t="shared" si="17"/>
        <v>25702</v>
      </c>
    </row>
    <row r="202" spans="1:16" s="297" customFormat="1" x14ac:dyDescent="0.3">
      <c r="A202" s="293" t="s">
        <v>2869</v>
      </c>
      <c r="B202" s="333">
        <v>6</v>
      </c>
      <c r="C202" s="333">
        <v>151025702101990</v>
      </c>
      <c r="D202" s="334" t="s">
        <v>2734</v>
      </c>
      <c r="E202" s="297" t="str">
        <f t="shared" si="15"/>
        <v>150102570210199</v>
      </c>
      <c r="F202" s="297" t="str">
        <f>MID(E202,3,1)</f>
        <v>0</v>
      </c>
      <c r="G202">
        <v>6</v>
      </c>
      <c r="H202" s="479" t="s">
        <v>2760</v>
      </c>
      <c r="I202" s="480">
        <v>1976197729</v>
      </c>
      <c r="J202" s="466">
        <f t="shared" si="16"/>
        <v>1976197.7290000001</v>
      </c>
      <c r="K202" s="297" t="e">
        <f>+VLOOKUP(D202,#REF!,4,0)</f>
        <v>#REF!</v>
      </c>
      <c r="L202" s="297" t="e">
        <f>VLOOKUP(D202,#REF!,5,0)</f>
        <v>#REF!</v>
      </c>
      <c r="M202" s="297" t="e">
        <f>VLOOKUP(D202,#REF!,6,0)</f>
        <v>#REF!</v>
      </c>
      <c r="N202" s="297" t="e">
        <f>VLOOKUP(D202,#REF!,7,0)</f>
        <v>#REF!</v>
      </c>
      <c r="P202" s="297" t="str">
        <f t="shared" si="17"/>
        <v>25702</v>
      </c>
    </row>
    <row r="203" spans="1:16" s="297" customFormat="1" x14ac:dyDescent="0.3">
      <c r="A203" s="292" t="s">
        <v>2869</v>
      </c>
      <c r="B203" s="332">
        <v>6</v>
      </c>
      <c r="C203" s="332">
        <v>151025702107010</v>
      </c>
      <c r="D203" s="427" t="s">
        <v>2451</v>
      </c>
      <c r="E203" s="297" t="str">
        <f t="shared" si="15"/>
        <v>150102570210701</v>
      </c>
      <c r="G203">
        <v>6</v>
      </c>
      <c r="H203" s="479" t="s">
        <v>2452</v>
      </c>
      <c r="I203" s="480">
        <v>24454968</v>
      </c>
      <c r="J203" s="466">
        <f t="shared" si="16"/>
        <v>24454.968000000001</v>
      </c>
      <c r="K203" s="297" t="e">
        <f>+VLOOKUP(D203,#REF!,4,0)</f>
        <v>#REF!</v>
      </c>
      <c r="L203" s="297" t="e">
        <f>VLOOKUP(D203,#REF!,5,0)</f>
        <v>#REF!</v>
      </c>
      <c r="M203" s="297" t="e">
        <f>VLOOKUP(D203,#REF!,6,0)</f>
        <v>#REF!</v>
      </c>
      <c r="N203" s="297" t="e">
        <f>VLOOKUP(D203,#REF!,7,0)</f>
        <v>#REF!</v>
      </c>
      <c r="P203" s="297" t="str">
        <f t="shared" si="17"/>
        <v>25702</v>
      </c>
    </row>
    <row r="204" spans="1:16" s="297" customFormat="1" x14ac:dyDescent="0.3">
      <c r="A204" s="293" t="s">
        <v>2869</v>
      </c>
      <c r="B204" s="333">
        <v>6</v>
      </c>
      <c r="C204" s="333">
        <v>151025702107990</v>
      </c>
      <c r="D204" s="334" t="s">
        <v>2737</v>
      </c>
      <c r="E204" t="str">
        <f t="shared" si="15"/>
        <v>150102570210799</v>
      </c>
      <c r="F204" t="str">
        <f>MID(E204,3,1)</f>
        <v>0</v>
      </c>
      <c r="G204">
        <v>6</v>
      </c>
      <c r="H204" s="334" t="s">
        <v>2763</v>
      </c>
      <c r="I204" s="460">
        <v>769127624</v>
      </c>
      <c r="J204" s="296">
        <f t="shared" si="16"/>
        <v>769127.62399999995</v>
      </c>
      <c r="K204" s="297" t="e">
        <f>+VLOOKUP(D204,#REF!,4,0)</f>
        <v>#REF!</v>
      </c>
      <c r="L204" t="e">
        <f>VLOOKUP(D204,#REF!,5,0)</f>
        <v>#REF!</v>
      </c>
      <c r="M204" s="297" t="e">
        <f>VLOOKUP(D204,#REF!,6,0)</f>
        <v>#REF!</v>
      </c>
      <c r="N204" t="e">
        <f>VLOOKUP(D204,#REF!,7,0)</f>
        <v>#REF!</v>
      </c>
      <c r="P204" s="297" t="str">
        <f t="shared" si="17"/>
        <v>25702</v>
      </c>
    </row>
    <row r="205" spans="1:16" s="297" customFormat="1" x14ac:dyDescent="0.3">
      <c r="A205" s="292" t="s">
        <v>2869</v>
      </c>
      <c r="B205" s="332">
        <v>6</v>
      </c>
      <c r="C205" s="332">
        <v>151025702113990</v>
      </c>
      <c r="D205" s="427" t="s">
        <v>2792</v>
      </c>
      <c r="E205" t="str">
        <f t="shared" si="15"/>
        <v>150102570211399</v>
      </c>
      <c r="F205"/>
      <c r="G205">
        <v>6</v>
      </c>
      <c r="H205" s="334" t="s">
        <v>2793</v>
      </c>
      <c r="I205" s="460">
        <v>659090909</v>
      </c>
      <c r="J205" s="296">
        <f t="shared" si="16"/>
        <v>659090.90899999999</v>
      </c>
      <c r="K205" t="e">
        <f>+VLOOKUP(D205,#REF!,4,0)</f>
        <v>#REF!</v>
      </c>
      <c r="L205" t="e">
        <f>VLOOKUP(D205,#REF!,5,0)</f>
        <v>#REF!</v>
      </c>
      <c r="M205" t="e">
        <f>VLOOKUP(D205,#REF!,6,0)</f>
        <v>#REF!</v>
      </c>
      <c r="N205" t="e">
        <f>VLOOKUP(D205,#REF!,7,0)</f>
        <v>#REF!</v>
      </c>
      <c r="O205"/>
      <c r="P205" t="str">
        <f t="shared" si="17"/>
        <v>25702</v>
      </c>
    </row>
    <row r="206" spans="1:16" s="297" customFormat="1" x14ac:dyDescent="0.3">
      <c r="A206" s="293" t="s">
        <v>2869</v>
      </c>
      <c r="B206" s="333">
        <v>6</v>
      </c>
      <c r="C206" s="333">
        <v>151025702149010</v>
      </c>
      <c r="D206" s="334" t="s">
        <v>1958</v>
      </c>
      <c r="E206" t="str">
        <f t="shared" si="15"/>
        <v>150102570214901</v>
      </c>
      <c r="F206"/>
      <c r="G206">
        <v>6</v>
      </c>
      <c r="H206" s="334" t="s">
        <v>2138</v>
      </c>
      <c r="I206" s="460">
        <v>1128281</v>
      </c>
      <c r="J206" s="296">
        <f t="shared" si="16"/>
        <v>1128.2809999999999</v>
      </c>
      <c r="K206" t="e">
        <f>+VLOOKUP(D206,#REF!,4,0)</f>
        <v>#REF!</v>
      </c>
      <c r="L206" t="e">
        <f>VLOOKUP(D206,#REF!,5,0)</f>
        <v>#REF!</v>
      </c>
      <c r="M206" t="e">
        <f>VLOOKUP(D206,#REF!,6,0)</f>
        <v>#REF!</v>
      </c>
      <c r="N206" t="e">
        <f>VLOOKUP(D206,#REF!,7,0)</f>
        <v>#REF!</v>
      </c>
      <c r="O206"/>
      <c r="P206" t="str">
        <f t="shared" si="17"/>
        <v>25702</v>
      </c>
    </row>
    <row r="207" spans="1:16" s="297" customFormat="1" x14ac:dyDescent="0.3">
      <c r="A207" s="292" t="s">
        <v>2869</v>
      </c>
      <c r="B207" s="332">
        <v>6</v>
      </c>
      <c r="C207" s="332">
        <v>151025702149990</v>
      </c>
      <c r="D207" s="427" t="s">
        <v>903</v>
      </c>
      <c r="E207" t="str">
        <f t="shared" si="15"/>
        <v>150102570214999</v>
      </c>
      <c r="F207"/>
      <c r="G207">
        <v>6</v>
      </c>
      <c r="H207" s="427" t="s">
        <v>904</v>
      </c>
      <c r="I207" s="461">
        <v>40</v>
      </c>
      <c r="J207" s="296">
        <f t="shared" si="16"/>
        <v>0.04</v>
      </c>
      <c r="K207" t="e">
        <f>+VLOOKUP(D207,#REF!,4,0)</f>
        <v>#REF!</v>
      </c>
      <c r="L207" t="e">
        <f>VLOOKUP(D207,#REF!,5,0)</f>
        <v>#REF!</v>
      </c>
      <c r="M207" t="e">
        <f>VLOOKUP(D207,#REF!,6,0)</f>
        <v>#REF!</v>
      </c>
      <c r="N207" t="e">
        <f>VLOOKUP(D207,#REF!,7,0)</f>
        <v>#REF!</v>
      </c>
      <c r="O207"/>
      <c r="P207" t="str">
        <f t="shared" si="17"/>
        <v>25702</v>
      </c>
    </row>
    <row r="208" spans="1:16" s="297" customFormat="1" x14ac:dyDescent="0.3">
      <c r="A208" s="293" t="s">
        <v>2869</v>
      </c>
      <c r="B208" s="333">
        <v>6</v>
      </c>
      <c r="C208" s="333">
        <v>151025702153990</v>
      </c>
      <c r="D208" s="334" t="s">
        <v>2665</v>
      </c>
      <c r="E208" t="str">
        <f t="shared" si="15"/>
        <v>150102570215399</v>
      </c>
      <c r="F208"/>
      <c r="G208">
        <v>6</v>
      </c>
      <c r="H208" s="427" t="s">
        <v>2684</v>
      </c>
      <c r="I208" s="461">
        <v>11941664</v>
      </c>
      <c r="J208" s="296">
        <f t="shared" si="16"/>
        <v>11941.664000000001</v>
      </c>
      <c r="K208" t="e">
        <f>+VLOOKUP(D208,#REF!,4,0)</f>
        <v>#REF!</v>
      </c>
      <c r="L208" t="e">
        <f>VLOOKUP(D208,#REF!,5,0)</f>
        <v>#REF!</v>
      </c>
      <c r="M208" t="e">
        <f>VLOOKUP(D208,#REF!,6,0)</f>
        <v>#REF!</v>
      </c>
      <c r="N208" t="e">
        <f>VLOOKUP(D208,#REF!,7,0)</f>
        <v>#REF!</v>
      </c>
      <c r="O208"/>
      <c r="P208" t="str">
        <f t="shared" si="17"/>
        <v>25702</v>
      </c>
    </row>
    <row r="209" spans="1:16" x14ac:dyDescent="0.3">
      <c r="A209" s="292" t="s">
        <v>2869</v>
      </c>
      <c r="B209" s="332">
        <v>6</v>
      </c>
      <c r="C209" s="332">
        <v>151025702154990</v>
      </c>
      <c r="D209" s="427" t="s">
        <v>2666</v>
      </c>
      <c r="E209" t="str">
        <f t="shared" si="15"/>
        <v>150102570215499</v>
      </c>
      <c r="F209" t="str">
        <f>MID(E209,3,1)</f>
        <v>0</v>
      </c>
      <c r="G209">
        <v>6</v>
      </c>
      <c r="H209" s="427" t="s">
        <v>2685</v>
      </c>
      <c r="I209" s="461">
        <v>1646385</v>
      </c>
      <c r="J209" s="296">
        <f t="shared" si="16"/>
        <v>1646.385</v>
      </c>
      <c r="K209" s="297" t="e">
        <f>+VLOOKUP(D209,#REF!,4,0)</f>
        <v>#REF!</v>
      </c>
      <c r="L209" t="e">
        <f>VLOOKUP(D209,#REF!,5,0)</f>
        <v>#REF!</v>
      </c>
      <c r="M209" s="297" t="e">
        <f>VLOOKUP(D209,#REF!,6,0)</f>
        <v>#REF!</v>
      </c>
      <c r="N209" t="e">
        <f>VLOOKUP(D209,#REF!,7,0)</f>
        <v>#REF!</v>
      </c>
      <c r="O209" s="297"/>
      <c r="P209" s="297" t="str">
        <f t="shared" si="17"/>
        <v>25702</v>
      </c>
    </row>
    <row r="210" spans="1:16" x14ac:dyDescent="0.3">
      <c r="A210" s="293" t="s">
        <v>2869</v>
      </c>
      <c r="B210" s="333">
        <v>6</v>
      </c>
      <c r="C210" s="333">
        <v>151025702268990</v>
      </c>
      <c r="D210" s="334" t="s">
        <v>1959</v>
      </c>
      <c r="E210" t="str">
        <f t="shared" si="15"/>
        <v>150102570226899</v>
      </c>
      <c r="G210">
        <v>6</v>
      </c>
      <c r="H210" s="427" t="s">
        <v>2139</v>
      </c>
      <c r="I210" s="461">
        <v>116573261</v>
      </c>
      <c r="J210" s="296">
        <f t="shared" si="16"/>
        <v>116573.261</v>
      </c>
      <c r="K210" t="e">
        <f>+VLOOKUP(D210,#REF!,4,0)</f>
        <v>#REF!</v>
      </c>
      <c r="L210" t="e">
        <f>VLOOKUP(D210,#REF!,5,0)</f>
        <v>#REF!</v>
      </c>
      <c r="M210" t="e">
        <f>VLOOKUP(D210,#REF!,6,0)</f>
        <v>#REF!</v>
      </c>
      <c r="N210" t="e">
        <f>VLOOKUP(D210,#REF!,7,0)</f>
        <v>#REF!</v>
      </c>
      <c r="P210" t="str">
        <f t="shared" si="17"/>
        <v>25702</v>
      </c>
    </row>
    <row r="211" spans="1:16" s="297" customFormat="1" x14ac:dyDescent="0.3">
      <c r="A211" s="292" t="s">
        <v>2869</v>
      </c>
      <c r="B211" s="332">
        <v>6</v>
      </c>
      <c r="C211" s="332">
        <v>151025702269990</v>
      </c>
      <c r="D211" s="427" t="s">
        <v>1960</v>
      </c>
      <c r="E211" t="str">
        <f t="shared" si="15"/>
        <v>150102570226999</v>
      </c>
      <c r="F211" t="str">
        <f>MID(E211,3,1)</f>
        <v>0</v>
      </c>
      <c r="G211">
        <v>6</v>
      </c>
      <c r="H211" s="427" t="s">
        <v>2140</v>
      </c>
      <c r="I211" s="461">
        <v>776010235</v>
      </c>
      <c r="J211" s="296">
        <f t="shared" si="16"/>
        <v>776010.23499999999</v>
      </c>
      <c r="K211" s="297" t="e">
        <f>+VLOOKUP(D211,#REF!,4,0)</f>
        <v>#REF!</v>
      </c>
      <c r="L211" t="e">
        <f>VLOOKUP(D211,#REF!,5,0)</f>
        <v>#REF!</v>
      </c>
      <c r="M211" s="297" t="e">
        <f>VLOOKUP(D211,#REF!,6,0)</f>
        <v>#REF!</v>
      </c>
      <c r="N211" t="e">
        <f>VLOOKUP(D211,#REF!,7,0)</f>
        <v>#REF!</v>
      </c>
      <c r="P211" s="297" t="str">
        <f t="shared" si="17"/>
        <v>25702</v>
      </c>
    </row>
    <row r="212" spans="1:16" s="297" customFormat="1" x14ac:dyDescent="0.3">
      <c r="A212" s="293" t="s">
        <v>2869</v>
      </c>
      <c r="B212" s="333">
        <v>6</v>
      </c>
      <c r="C212" s="333">
        <v>151025702270990</v>
      </c>
      <c r="D212" s="334" t="s">
        <v>1961</v>
      </c>
      <c r="E212" t="str">
        <f t="shared" si="15"/>
        <v>150102570227099</v>
      </c>
      <c r="F212"/>
      <c r="G212">
        <v>6</v>
      </c>
      <c r="H212" s="427" t="s">
        <v>2141</v>
      </c>
      <c r="I212" s="461">
        <v>-151413146</v>
      </c>
      <c r="J212" s="296">
        <f t="shared" si="16"/>
        <v>-151413.14600000001</v>
      </c>
      <c r="K212" t="e">
        <f>+VLOOKUP(D212,#REF!,4,0)</f>
        <v>#REF!</v>
      </c>
      <c r="L212" t="e">
        <f>VLOOKUP(D212,#REF!,5,0)</f>
        <v>#REF!</v>
      </c>
      <c r="M212" t="e">
        <f>VLOOKUP(D212,#REF!,6,0)</f>
        <v>#REF!</v>
      </c>
      <c r="N212" t="e">
        <f>VLOOKUP(D212,#REF!,7,0)</f>
        <v>#REF!</v>
      </c>
      <c r="O212"/>
      <c r="P212" t="str">
        <f t="shared" si="17"/>
        <v>25702</v>
      </c>
    </row>
    <row r="213" spans="1:16" s="297" customFormat="1" x14ac:dyDescent="0.3">
      <c r="A213" s="292" t="s">
        <v>2869</v>
      </c>
      <c r="B213" s="332">
        <v>6</v>
      </c>
      <c r="C213" s="332">
        <v>151025702296010</v>
      </c>
      <c r="D213" s="427" t="s">
        <v>2876</v>
      </c>
      <c r="E213" t="str">
        <f t="shared" si="15"/>
        <v>150102570229601</v>
      </c>
      <c r="F213" t="str">
        <f>MID(E213,3,1)</f>
        <v>0</v>
      </c>
      <c r="G213">
        <v>6</v>
      </c>
      <c r="H213" s="427" t="s">
        <v>2892</v>
      </c>
      <c r="I213" s="461">
        <v>207326306</v>
      </c>
      <c r="J213" s="296">
        <f t="shared" si="16"/>
        <v>207326.30600000001</v>
      </c>
      <c r="K213" t="e">
        <f>+VLOOKUP(D213,#REF!,4,0)</f>
        <v>#REF!</v>
      </c>
      <c r="L213" t="e">
        <f>VLOOKUP(D213,#REF!,5,0)</f>
        <v>#REF!</v>
      </c>
      <c r="M213" t="e">
        <f>VLOOKUP(D213,#REF!,6,0)</f>
        <v>#REF!</v>
      </c>
      <c r="N213" t="e">
        <f>VLOOKUP(D213,#REF!,7,0)</f>
        <v>#REF!</v>
      </c>
      <c r="O213"/>
      <c r="P213" t="str">
        <f t="shared" si="17"/>
        <v>25702</v>
      </c>
    </row>
    <row r="214" spans="1:16" s="297" customFormat="1" x14ac:dyDescent="0.3">
      <c r="A214" s="293" t="s">
        <v>2869</v>
      </c>
      <c r="B214" s="333">
        <v>6</v>
      </c>
      <c r="C214" s="333">
        <v>151025702296990</v>
      </c>
      <c r="D214" s="334" t="s">
        <v>2453</v>
      </c>
      <c r="E214" t="str">
        <f t="shared" si="15"/>
        <v>150102570229699</v>
      </c>
      <c r="F214"/>
      <c r="G214">
        <v>6</v>
      </c>
      <c r="H214" s="334" t="s">
        <v>2893</v>
      </c>
      <c r="I214" s="460">
        <v>154542949</v>
      </c>
      <c r="J214" s="296">
        <f t="shared" si="16"/>
        <v>154542.94899999999</v>
      </c>
      <c r="K214" t="e">
        <f>+VLOOKUP(D214,#REF!,4,0)</f>
        <v>#REF!</v>
      </c>
      <c r="L214" t="e">
        <f>VLOOKUP(D214,#REF!,5,0)</f>
        <v>#REF!</v>
      </c>
      <c r="M214" t="e">
        <f>VLOOKUP(D214,#REF!,6,0)</f>
        <v>#REF!</v>
      </c>
      <c r="N214" t="e">
        <f>VLOOKUP(D214,#REF!,7,0)</f>
        <v>#REF!</v>
      </c>
      <c r="O214"/>
      <c r="P214" t="str">
        <f t="shared" si="17"/>
        <v>25702</v>
      </c>
    </row>
    <row r="215" spans="1:16" x14ac:dyDescent="0.3">
      <c r="A215" s="292" t="s">
        <v>2869</v>
      </c>
      <c r="B215" s="332">
        <v>6</v>
      </c>
      <c r="C215" s="332">
        <v>151025702297010</v>
      </c>
      <c r="D215" s="427" t="s">
        <v>2625</v>
      </c>
      <c r="E215" t="str">
        <f t="shared" si="15"/>
        <v>150102570229701</v>
      </c>
      <c r="G215">
        <v>6</v>
      </c>
      <c r="H215" s="427" t="s">
        <v>2794</v>
      </c>
      <c r="I215" s="461">
        <v>158522260</v>
      </c>
      <c r="J215" s="296">
        <f t="shared" si="16"/>
        <v>158522.26</v>
      </c>
      <c r="K215" t="e">
        <f>+VLOOKUP(D215,#REF!,4,0)</f>
        <v>#REF!</v>
      </c>
      <c r="L215" t="e">
        <f>VLOOKUP(D215,#REF!,5,0)</f>
        <v>#REF!</v>
      </c>
      <c r="M215" t="e">
        <f>VLOOKUP(D215,#REF!,6,0)</f>
        <v>#REF!</v>
      </c>
      <c r="N215" t="e">
        <f>VLOOKUP(D215,#REF!,7,0)</f>
        <v>#REF!</v>
      </c>
      <c r="P215" t="str">
        <f t="shared" si="17"/>
        <v>25702</v>
      </c>
    </row>
    <row r="216" spans="1:16" x14ac:dyDescent="0.3">
      <c r="A216" s="293" t="s">
        <v>2869</v>
      </c>
      <c r="B216" s="333">
        <v>6</v>
      </c>
      <c r="C216" s="333">
        <v>151025702300010</v>
      </c>
      <c r="D216" s="334" t="s">
        <v>2739</v>
      </c>
      <c r="E216" t="str">
        <f t="shared" si="15"/>
        <v>150102570230001</v>
      </c>
      <c r="F216" s="297"/>
      <c r="G216">
        <v>6</v>
      </c>
      <c r="H216" s="427" t="s">
        <v>2765</v>
      </c>
      <c r="I216" s="461">
        <v>346502</v>
      </c>
      <c r="J216" s="296">
        <f t="shared" si="16"/>
        <v>346.50200000000001</v>
      </c>
      <c r="K216" s="297" t="e">
        <f>+VLOOKUP(D216,#REF!,4,0)</f>
        <v>#REF!</v>
      </c>
      <c r="L216" t="e">
        <f>VLOOKUP(D216,#REF!,5,0)</f>
        <v>#REF!</v>
      </c>
      <c r="M216" s="297" t="e">
        <f>VLOOKUP(D216,#REF!,6,0)</f>
        <v>#REF!</v>
      </c>
      <c r="N216" t="e">
        <f>VLOOKUP(D216,#REF!,7,0)</f>
        <v>#REF!</v>
      </c>
      <c r="O216" s="297"/>
      <c r="P216" s="297" t="str">
        <f t="shared" si="17"/>
        <v>25702</v>
      </c>
    </row>
    <row r="217" spans="1:16" s="297" customFormat="1" x14ac:dyDescent="0.3">
      <c r="A217" s="292" t="s">
        <v>2869</v>
      </c>
      <c r="B217" s="332">
        <v>6</v>
      </c>
      <c r="C217" s="332">
        <v>151025702300990</v>
      </c>
      <c r="D217" s="427" t="s">
        <v>2740</v>
      </c>
      <c r="E217" t="str">
        <f t="shared" si="15"/>
        <v>150102570230099</v>
      </c>
      <c r="F217" t="str">
        <f>MID(E217,3,1)</f>
        <v>0</v>
      </c>
      <c r="G217">
        <v>6</v>
      </c>
      <c r="H217" s="334" t="s">
        <v>2765</v>
      </c>
      <c r="I217" s="460">
        <v>-272900720</v>
      </c>
      <c r="J217" s="296">
        <f t="shared" si="16"/>
        <v>-272900.71999999997</v>
      </c>
      <c r="K217" s="297" t="e">
        <f>+VLOOKUP(D217,#REF!,4,0)</f>
        <v>#REF!</v>
      </c>
      <c r="L217" t="e">
        <f>VLOOKUP(D217,#REF!,5,0)</f>
        <v>#REF!</v>
      </c>
      <c r="M217" s="297" t="e">
        <f>VLOOKUP(D217,#REF!,6,0)</f>
        <v>#REF!</v>
      </c>
      <c r="N217" t="e">
        <f>VLOOKUP(D217,#REF!,7,0)</f>
        <v>#REF!</v>
      </c>
      <c r="P217" s="297" t="str">
        <f t="shared" si="17"/>
        <v>25702</v>
      </c>
    </row>
    <row r="218" spans="1:16" x14ac:dyDescent="0.3">
      <c r="A218" s="293" t="s">
        <v>2869</v>
      </c>
      <c r="B218" s="333">
        <v>6</v>
      </c>
      <c r="C218" s="333">
        <v>161026502001990</v>
      </c>
      <c r="D218" s="334" t="s">
        <v>905</v>
      </c>
      <c r="E218" t="str">
        <f t="shared" ref="E218:E236" si="18">+MID(D218,3,2)&amp;+MID(D218,6,1)&amp;+MID(D218,8,2)&amp;+MID(D218,11,3)&amp;+MID(D218,17,2)&amp;+MID(D218,20,3)&amp;+MID(D218,24,2)</f>
        <v>160102650200199</v>
      </c>
      <c r="G218">
        <v>5</v>
      </c>
      <c r="H218" s="427" t="s">
        <v>906</v>
      </c>
      <c r="I218" s="461">
        <v>7019817288</v>
      </c>
      <c r="J218" s="296">
        <f t="shared" ref="J218:J236" si="19">I218/1000</f>
        <v>7019817.2879999997</v>
      </c>
      <c r="K218" t="e">
        <f>+VLOOKUP(D218,#REF!,4,0)</f>
        <v>#REF!</v>
      </c>
      <c r="L218" t="e">
        <f>VLOOKUP(D218,#REF!,5,0)</f>
        <v>#REF!</v>
      </c>
      <c r="M218" t="e">
        <f>VLOOKUP(D218,#REF!,6,0)</f>
        <v>#REF!</v>
      </c>
      <c r="N218" t="e">
        <f>VLOOKUP(D218,#REF!,7,0)</f>
        <v>#REF!</v>
      </c>
      <c r="P218" t="str">
        <f t="shared" ref="P218:P241" si="20">MID(E218,6,5)</f>
        <v>26502</v>
      </c>
    </row>
    <row r="219" spans="1:16" x14ac:dyDescent="0.3">
      <c r="A219" s="292" t="s">
        <v>2869</v>
      </c>
      <c r="B219" s="332">
        <v>6</v>
      </c>
      <c r="C219" s="332">
        <v>161026504000990</v>
      </c>
      <c r="D219" s="427" t="s">
        <v>2741</v>
      </c>
      <c r="E219" t="str">
        <f t="shared" si="18"/>
        <v>160102650400099</v>
      </c>
      <c r="F219" t="str">
        <f>MID(E219,3,1)</f>
        <v>0</v>
      </c>
      <c r="G219">
        <v>5</v>
      </c>
      <c r="H219" s="427" t="s">
        <v>2766</v>
      </c>
      <c r="I219" s="461">
        <v>2752722545</v>
      </c>
      <c r="J219" s="296">
        <f t="shared" si="19"/>
        <v>2752722.5449999999</v>
      </c>
      <c r="K219" t="e">
        <f>+VLOOKUP(D219,#REF!,4,0)</f>
        <v>#REF!</v>
      </c>
      <c r="L219" t="e">
        <f>VLOOKUP(D219,#REF!,5,0)</f>
        <v>#REF!</v>
      </c>
      <c r="M219" t="e">
        <f>VLOOKUP(D219,#REF!,6,0)</f>
        <v>#REF!</v>
      </c>
      <c r="N219" t="e">
        <f>VLOOKUP(D219,#REF!,7,0)</f>
        <v>#REF!</v>
      </c>
      <c r="P219" t="str">
        <f t="shared" si="20"/>
        <v>26504</v>
      </c>
    </row>
    <row r="220" spans="1:16" x14ac:dyDescent="0.3">
      <c r="A220" s="293" t="s">
        <v>2869</v>
      </c>
      <c r="B220" s="333">
        <v>6</v>
      </c>
      <c r="C220" s="333">
        <v>161026902000990</v>
      </c>
      <c r="D220" s="334" t="s">
        <v>2795</v>
      </c>
      <c r="E220" t="str">
        <f t="shared" si="18"/>
        <v>160102690200099</v>
      </c>
      <c r="G220">
        <v>5</v>
      </c>
      <c r="H220" s="334" t="s">
        <v>2796</v>
      </c>
      <c r="I220" s="460">
        <v>4757534024</v>
      </c>
      <c r="J220" s="296">
        <f t="shared" si="19"/>
        <v>4757534.0240000002</v>
      </c>
      <c r="K220" t="e">
        <f>+VLOOKUP(D220,#REF!,4,0)</f>
        <v>#REF!</v>
      </c>
      <c r="L220" t="e">
        <f>VLOOKUP(D220,#REF!,5,0)</f>
        <v>#REF!</v>
      </c>
      <c r="M220" t="e">
        <f>VLOOKUP(D220,#REF!,6,0)</f>
        <v>#REF!</v>
      </c>
      <c r="N220" t="e">
        <f>VLOOKUP(D220,#REF!,7,0)</f>
        <v>#REF!</v>
      </c>
      <c r="P220" t="str">
        <f t="shared" si="20"/>
        <v>26902</v>
      </c>
    </row>
    <row r="221" spans="1:16" x14ac:dyDescent="0.3">
      <c r="A221" s="292" t="s">
        <v>2869</v>
      </c>
      <c r="B221" s="332">
        <v>6</v>
      </c>
      <c r="C221" s="332">
        <v>161026902001010</v>
      </c>
      <c r="D221" s="427" t="s">
        <v>2532</v>
      </c>
      <c r="E221" t="str">
        <f t="shared" si="18"/>
        <v>160102690200101</v>
      </c>
      <c r="G221">
        <v>5</v>
      </c>
      <c r="H221" s="427" t="s">
        <v>2533</v>
      </c>
      <c r="I221" s="461">
        <v>6217086</v>
      </c>
      <c r="J221" s="296">
        <f t="shared" si="19"/>
        <v>6217.0860000000002</v>
      </c>
      <c r="K221" t="e">
        <f>+VLOOKUP(D221,#REF!,4,0)</f>
        <v>#REF!</v>
      </c>
      <c r="L221" t="e">
        <f>VLOOKUP(D221,#REF!,5,0)</f>
        <v>#REF!</v>
      </c>
      <c r="M221" t="e">
        <f>VLOOKUP(D221,#REF!,6,0)</f>
        <v>#REF!</v>
      </c>
      <c r="N221" t="e">
        <f>VLOOKUP(D221,#REF!,7,0)</f>
        <v>#REF!</v>
      </c>
      <c r="P221" t="str">
        <f t="shared" si="20"/>
        <v>26902</v>
      </c>
    </row>
    <row r="222" spans="1:16" x14ac:dyDescent="0.3">
      <c r="A222" s="293" t="s">
        <v>2869</v>
      </c>
      <c r="B222" s="333">
        <v>6</v>
      </c>
      <c r="C222" s="333">
        <v>161026902001990</v>
      </c>
      <c r="D222" s="334" t="s">
        <v>909</v>
      </c>
      <c r="E222" t="str">
        <f t="shared" si="18"/>
        <v>160102690200199</v>
      </c>
      <c r="F222" t="str">
        <f>MID(E222,3,1)</f>
        <v>0</v>
      </c>
      <c r="G222">
        <v>5</v>
      </c>
      <c r="H222" s="334" t="s">
        <v>910</v>
      </c>
      <c r="I222" s="460">
        <v>13993005404</v>
      </c>
      <c r="J222" s="296">
        <f t="shared" si="19"/>
        <v>13993005.403999999</v>
      </c>
      <c r="K222" t="e">
        <f>+VLOOKUP(D222,#REF!,4,0)</f>
        <v>#REF!</v>
      </c>
      <c r="L222" t="e">
        <f>VLOOKUP(D222,#REF!,5,0)</f>
        <v>#REF!</v>
      </c>
      <c r="M222" t="e">
        <f>VLOOKUP(D222,#REF!,6,0)</f>
        <v>#REF!</v>
      </c>
      <c r="N222" t="e">
        <f>VLOOKUP(D222,#REF!,7,0)</f>
        <v>#REF!</v>
      </c>
      <c r="P222" t="str">
        <f t="shared" si="20"/>
        <v>26902</v>
      </c>
    </row>
    <row r="223" spans="1:16" x14ac:dyDescent="0.3">
      <c r="A223" s="292" t="s">
        <v>2869</v>
      </c>
      <c r="B223" s="332">
        <v>6</v>
      </c>
      <c r="C223" s="332">
        <v>161026902003990</v>
      </c>
      <c r="D223" s="427" t="s">
        <v>911</v>
      </c>
      <c r="E223" t="str">
        <f t="shared" si="18"/>
        <v>160102690200399</v>
      </c>
      <c r="G223">
        <v>5</v>
      </c>
      <c r="H223" s="334" t="s">
        <v>912</v>
      </c>
      <c r="I223" s="460">
        <v>846679124</v>
      </c>
      <c r="J223" s="296">
        <f t="shared" si="19"/>
        <v>846679.12399999995</v>
      </c>
      <c r="K223" t="e">
        <f>+VLOOKUP(D223,#REF!,4,0)</f>
        <v>#REF!</v>
      </c>
      <c r="L223" t="e">
        <f>VLOOKUP(D223,#REF!,5,0)</f>
        <v>#REF!</v>
      </c>
      <c r="M223" t="e">
        <f>VLOOKUP(D223,#REF!,6,0)</f>
        <v>#REF!</v>
      </c>
      <c r="N223" t="e">
        <f>VLOOKUP(D223,#REF!,7,0)</f>
        <v>#REF!</v>
      </c>
      <c r="P223" t="str">
        <f t="shared" si="20"/>
        <v>26902</v>
      </c>
    </row>
    <row r="224" spans="1:16" x14ac:dyDescent="0.3">
      <c r="A224" s="293" t="s">
        <v>2869</v>
      </c>
      <c r="B224" s="333">
        <v>6</v>
      </c>
      <c r="C224" s="333">
        <v>163027502000990</v>
      </c>
      <c r="D224" s="334" t="s">
        <v>2772</v>
      </c>
      <c r="E224" t="str">
        <f t="shared" si="18"/>
        <v>160302750200099</v>
      </c>
      <c r="G224">
        <v>5</v>
      </c>
      <c r="H224" s="334" t="s">
        <v>2774</v>
      </c>
      <c r="I224" s="460">
        <v>3422640406</v>
      </c>
      <c r="J224" s="296">
        <f t="shared" si="19"/>
        <v>3422640.406</v>
      </c>
      <c r="K224" t="e">
        <f>+VLOOKUP(D224,#REF!,4,0)</f>
        <v>#REF!</v>
      </c>
      <c r="L224" t="e">
        <f>VLOOKUP(D224,#REF!,5,0)</f>
        <v>#REF!</v>
      </c>
      <c r="M224" t="e">
        <f>VLOOKUP(D224,#REF!,6,0)</f>
        <v>#REF!</v>
      </c>
      <c r="N224" t="e">
        <f>VLOOKUP(D224,#REF!,7,0)</f>
        <v>#REF!</v>
      </c>
      <c r="P224" t="str">
        <f t="shared" si="20"/>
        <v>27502</v>
      </c>
    </row>
    <row r="225" spans="1:16" x14ac:dyDescent="0.3">
      <c r="A225" s="292" t="s">
        <v>2869</v>
      </c>
      <c r="B225" s="332">
        <v>6</v>
      </c>
      <c r="C225" s="332">
        <v>163027502001010</v>
      </c>
      <c r="D225" s="427" t="s">
        <v>1363</v>
      </c>
      <c r="E225" t="str">
        <f t="shared" si="18"/>
        <v>160302750200101</v>
      </c>
      <c r="G225">
        <v>5</v>
      </c>
      <c r="H225" s="334" t="s">
        <v>915</v>
      </c>
      <c r="I225" s="460">
        <v>17305721</v>
      </c>
      <c r="J225" s="296">
        <f t="shared" si="19"/>
        <v>17305.721000000001</v>
      </c>
      <c r="K225" t="e">
        <f>+VLOOKUP(D225,#REF!,4,0)</f>
        <v>#REF!</v>
      </c>
      <c r="L225" t="e">
        <f>VLOOKUP(D225,#REF!,5,0)</f>
        <v>#REF!</v>
      </c>
      <c r="M225" t="e">
        <f>VLOOKUP(D225,#REF!,6,0)</f>
        <v>#REF!</v>
      </c>
      <c r="N225" t="e">
        <f>VLOOKUP(D225,#REF!,7,0)</f>
        <v>#REF!</v>
      </c>
      <c r="P225" t="str">
        <f t="shared" si="20"/>
        <v>27502</v>
      </c>
    </row>
    <row r="226" spans="1:16" x14ac:dyDescent="0.3">
      <c r="A226" s="293" t="s">
        <v>2869</v>
      </c>
      <c r="B226" s="333">
        <v>6</v>
      </c>
      <c r="C226" s="333">
        <v>163027502001990</v>
      </c>
      <c r="D226" s="334" t="s">
        <v>914</v>
      </c>
      <c r="E226" t="str">
        <f t="shared" si="18"/>
        <v>160302750200199</v>
      </c>
      <c r="G226">
        <v>5</v>
      </c>
      <c r="H226" s="427" t="s">
        <v>915</v>
      </c>
      <c r="I226" s="461">
        <v>40358559480</v>
      </c>
      <c r="J226" s="296">
        <f t="shared" si="19"/>
        <v>40358559.479999997</v>
      </c>
      <c r="K226" t="e">
        <f>+VLOOKUP(D226,#REF!,4,0)</f>
        <v>#REF!</v>
      </c>
      <c r="L226" t="e">
        <f>VLOOKUP(D226,#REF!,5,0)</f>
        <v>#REF!</v>
      </c>
      <c r="M226" t="e">
        <f>VLOOKUP(D226,#REF!,6,0)</f>
        <v>#REF!</v>
      </c>
      <c r="N226" t="e">
        <f>VLOOKUP(D226,#REF!,7,0)</f>
        <v>#REF!</v>
      </c>
      <c r="P226" t="str">
        <f t="shared" si="20"/>
        <v>27502</v>
      </c>
    </row>
    <row r="227" spans="1:16" x14ac:dyDescent="0.3">
      <c r="A227" s="292" t="s">
        <v>2869</v>
      </c>
      <c r="B227" s="332">
        <v>6</v>
      </c>
      <c r="C227" s="332">
        <v>163027502003990</v>
      </c>
      <c r="D227" s="427" t="s">
        <v>916</v>
      </c>
      <c r="E227" t="str">
        <f t="shared" si="18"/>
        <v>160302750200399</v>
      </c>
      <c r="G227">
        <v>5</v>
      </c>
      <c r="H227" s="334" t="s">
        <v>917</v>
      </c>
      <c r="I227" s="460">
        <v>11409819923</v>
      </c>
      <c r="J227" s="296">
        <f t="shared" si="19"/>
        <v>11409819.923</v>
      </c>
      <c r="K227" t="e">
        <f>+VLOOKUP(D227,#REF!,4,0)</f>
        <v>#REF!</v>
      </c>
      <c r="L227" t="e">
        <f>VLOOKUP(D227,#REF!,5,0)</f>
        <v>#REF!</v>
      </c>
      <c r="M227" t="e">
        <f>VLOOKUP(D227,#REF!,6,0)</f>
        <v>#REF!</v>
      </c>
      <c r="N227" t="e">
        <f>VLOOKUP(D227,#REF!,7,0)</f>
        <v>#REF!</v>
      </c>
      <c r="P227" t="str">
        <f t="shared" si="20"/>
        <v>27502</v>
      </c>
    </row>
    <row r="228" spans="1:16" x14ac:dyDescent="0.3">
      <c r="A228" s="293" t="s">
        <v>2869</v>
      </c>
      <c r="B228" s="333">
        <v>6</v>
      </c>
      <c r="C228" s="333">
        <v>168027782001990</v>
      </c>
      <c r="D228" s="334" t="s">
        <v>919</v>
      </c>
      <c r="E228" t="str">
        <f t="shared" si="18"/>
        <v>160802778200199</v>
      </c>
      <c r="G228">
        <v>5</v>
      </c>
      <c r="H228" s="427" t="s">
        <v>918</v>
      </c>
      <c r="I228" s="461">
        <v>2068242975</v>
      </c>
      <c r="J228" s="296">
        <f t="shared" si="19"/>
        <v>2068242.9750000001</v>
      </c>
      <c r="K228" t="e">
        <f>+VLOOKUP(D228,#REF!,4,0)</f>
        <v>#REF!</v>
      </c>
      <c r="L228" t="e">
        <f>VLOOKUP(D228,#REF!,5,0)</f>
        <v>#REF!</v>
      </c>
      <c r="M228" t="e">
        <f>VLOOKUP(D228,#REF!,6,0)</f>
        <v>#REF!</v>
      </c>
      <c r="N228" t="e">
        <f>VLOOKUP(D228,#REF!,7,0)</f>
        <v>#REF!</v>
      </c>
      <c r="P228" t="str">
        <f t="shared" si="20"/>
        <v>27782</v>
      </c>
    </row>
    <row r="229" spans="1:16" x14ac:dyDescent="0.3">
      <c r="A229" s="292" t="s">
        <v>2869</v>
      </c>
      <c r="B229" s="332">
        <v>6</v>
      </c>
      <c r="C229" s="332">
        <v>168027794001990</v>
      </c>
      <c r="D229" s="427" t="s">
        <v>920</v>
      </c>
      <c r="E229" t="str">
        <f t="shared" si="18"/>
        <v>160802779400199</v>
      </c>
      <c r="G229">
        <v>5</v>
      </c>
      <c r="H229" s="334" t="s">
        <v>921</v>
      </c>
      <c r="I229" s="460">
        <v>-382579110</v>
      </c>
      <c r="J229" s="296">
        <f t="shared" si="19"/>
        <v>-382579.11</v>
      </c>
      <c r="K229" t="e">
        <f>+VLOOKUP(D229,#REF!,4,0)</f>
        <v>#REF!</v>
      </c>
      <c r="L229" t="e">
        <f>VLOOKUP(D229,#REF!,5,0)</f>
        <v>#REF!</v>
      </c>
      <c r="M229" t="e">
        <f>VLOOKUP(D229,#REF!,6,0)</f>
        <v>#REF!</v>
      </c>
      <c r="N229" t="e">
        <f>VLOOKUP(D229,#REF!,7,0)</f>
        <v>#REF!</v>
      </c>
      <c r="P229" t="str">
        <f t="shared" si="20"/>
        <v>27794</v>
      </c>
    </row>
    <row r="230" spans="1:16" x14ac:dyDescent="0.3">
      <c r="A230" s="293" t="s">
        <v>2869</v>
      </c>
      <c r="B230" s="333">
        <v>6</v>
      </c>
      <c r="C230" s="333">
        <v>168027982001990</v>
      </c>
      <c r="D230" s="334" t="s">
        <v>923</v>
      </c>
      <c r="E230" t="str">
        <f t="shared" si="18"/>
        <v>160802798200199</v>
      </c>
      <c r="G230">
        <v>5</v>
      </c>
      <c r="H230" s="334" t="s">
        <v>922</v>
      </c>
      <c r="I230" s="460">
        <v>4660451042</v>
      </c>
      <c r="J230" s="296">
        <f t="shared" si="19"/>
        <v>4660451.0420000004</v>
      </c>
      <c r="K230" t="e">
        <f>+VLOOKUP(D230,#REF!,4,0)</f>
        <v>#REF!</v>
      </c>
      <c r="L230" t="e">
        <f>VLOOKUP(D230,#REF!,5,0)</f>
        <v>#REF!</v>
      </c>
      <c r="M230" t="e">
        <f>VLOOKUP(D230,#REF!,6,0)</f>
        <v>#REF!</v>
      </c>
      <c r="N230" t="e">
        <f>VLOOKUP(D230,#REF!,7,0)</f>
        <v>#REF!</v>
      </c>
      <c r="P230" t="str">
        <f t="shared" si="20"/>
        <v>27982</v>
      </c>
    </row>
    <row r="231" spans="1:16" x14ac:dyDescent="0.3">
      <c r="A231" s="292" t="s">
        <v>2869</v>
      </c>
      <c r="B231" s="332">
        <v>6</v>
      </c>
      <c r="C231" s="332">
        <v>168027994001990</v>
      </c>
      <c r="D231" s="427" t="s">
        <v>924</v>
      </c>
      <c r="E231" t="str">
        <f t="shared" si="18"/>
        <v>160802799400199</v>
      </c>
      <c r="G231">
        <v>5</v>
      </c>
      <c r="H231" s="334" t="s">
        <v>921</v>
      </c>
      <c r="I231" s="460">
        <v>-2336365935</v>
      </c>
      <c r="J231" s="296">
        <f t="shared" si="19"/>
        <v>-2336365.9350000001</v>
      </c>
      <c r="K231" t="e">
        <f>+VLOOKUP(D231,#REF!,4,0)</f>
        <v>#REF!</v>
      </c>
      <c r="L231" t="e">
        <f>VLOOKUP(D231,#REF!,5,0)</f>
        <v>#REF!</v>
      </c>
      <c r="M231" t="e">
        <f>VLOOKUP(D231,#REF!,6,0)</f>
        <v>#REF!</v>
      </c>
      <c r="N231" t="e">
        <f>VLOOKUP(D231,#REF!,7,0)</f>
        <v>#REF!</v>
      </c>
      <c r="P231" t="str">
        <f t="shared" si="20"/>
        <v>27994</v>
      </c>
    </row>
    <row r="232" spans="1:16" x14ac:dyDescent="0.3">
      <c r="A232" s="293" t="s">
        <v>2869</v>
      </c>
      <c r="B232" s="333">
        <v>6</v>
      </c>
      <c r="C232" s="333">
        <v>168034782001010</v>
      </c>
      <c r="D232" s="334" t="s">
        <v>1962</v>
      </c>
      <c r="E232" t="str">
        <f t="shared" si="18"/>
        <v>160803478200101</v>
      </c>
      <c r="G232">
        <v>5</v>
      </c>
      <c r="H232" s="427" t="s">
        <v>925</v>
      </c>
      <c r="I232" s="461">
        <v>4628580</v>
      </c>
      <c r="J232" s="296">
        <f t="shared" si="19"/>
        <v>4628.58</v>
      </c>
      <c r="K232" t="e">
        <f>+VLOOKUP(D232,#REF!,4,0)</f>
        <v>#REF!</v>
      </c>
      <c r="L232" t="e">
        <f>VLOOKUP(D232,#REF!,5,0)</f>
        <v>#REF!</v>
      </c>
      <c r="M232" t="e">
        <f>VLOOKUP(D232,#REF!,6,0)</f>
        <v>#REF!</v>
      </c>
      <c r="N232" t="e">
        <f>VLOOKUP(D232,#REF!,7,0)</f>
        <v>#REF!</v>
      </c>
      <c r="P232" t="str">
        <f t="shared" si="20"/>
        <v>34782</v>
      </c>
    </row>
    <row r="233" spans="1:16" x14ac:dyDescent="0.3">
      <c r="A233" s="292" t="s">
        <v>2869</v>
      </c>
      <c r="B233" s="332">
        <v>6</v>
      </c>
      <c r="C233" s="332">
        <v>168034782001990</v>
      </c>
      <c r="D233" s="427" t="s">
        <v>928</v>
      </c>
      <c r="E233" t="str">
        <f t="shared" si="18"/>
        <v>160803478200199</v>
      </c>
      <c r="G233">
        <v>5</v>
      </c>
      <c r="H233" s="334" t="s">
        <v>925</v>
      </c>
      <c r="I233" s="460">
        <v>12428424425</v>
      </c>
      <c r="J233" s="296">
        <f t="shared" si="19"/>
        <v>12428424.425000001</v>
      </c>
      <c r="K233" t="e">
        <f>+VLOOKUP(D233,#REF!,4,0)</f>
        <v>#REF!</v>
      </c>
      <c r="L233" t="e">
        <f>VLOOKUP(D233,#REF!,5,0)</f>
        <v>#REF!</v>
      </c>
      <c r="M233" t="e">
        <f>VLOOKUP(D233,#REF!,6,0)</f>
        <v>#REF!</v>
      </c>
      <c r="N233" t="e">
        <f>VLOOKUP(D233,#REF!,7,0)</f>
        <v>#REF!</v>
      </c>
      <c r="P233" t="str">
        <f t="shared" si="20"/>
        <v>34782</v>
      </c>
    </row>
    <row r="234" spans="1:16" x14ac:dyDescent="0.3">
      <c r="A234" s="293" t="s">
        <v>2869</v>
      </c>
      <c r="B234" s="333">
        <v>6</v>
      </c>
      <c r="C234" s="333">
        <v>168034794001990</v>
      </c>
      <c r="D234" s="334" t="s">
        <v>929</v>
      </c>
      <c r="E234" t="str">
        <f t="shared" si="18"/>
        <v>160803479400199</v>
      </c>
      <c r="G234">
        <v>5</v>
      </c>
      <c r="H234" s="334" t="s">
        <v>921</v>
      </c>
      <c r="I234" s="460">
        <v>-3164692397</v>
      </c>
      <c r="J234" s="296">
        <f t="shared" si="19"/>
        <v>-3164692.3969999999</v>
      </c>
      <c r="K234" t="e">
        <f>+VLOOKUP(D234,#REF!,4,0)</f>
        <v>#REF!</v>
      </c>
      <c r="L234" t="e">
        <f>VLOOKUP(D234,#REF!,5,0)</f>
        <v>#REF!</v>
      </c>
      <c r="M234" t="e">
        <f>VLOOKUP(D234,#REF!,6,0)</f>
        <v>#REF!</v>
      </c>
      <c r="N234" t="e">
        <f>VLOOKUP(D234,#REF!,7,0)</f>
        <v>#REF!</v>
      </c>
      <c r="P234" t="str">
        <f t="shared" si="20"/>
        <v>34794</v>
      </c>
    </row>
    <row r="235" spans="1:16" x14ac:dyDescent="0.3">
      <c r="A235" s="292" t="s">
        <v>2869</v>
      </c>
      <c r="B235" s="332">
        <v>6</v>
      </c>
      <c r="C235" s="332">
        <v>169028592000990</v>
      </c>
      <c r="D235" s="427" t="s">
        <v>1963</v>
      </c>
      <c r="E235" t="str">
        <f t="shared" si="18"/>
        <v>160902859200099</v>
      </c>
      <c r="G235">
        <v>5</v>
      </c>
      <c r="H235" s="427" t="s">
        <v>2142</v>
      </c>
      <c r="I235" s="461">
        <v>-68468108789</v>
      </c>
      <c r="J235" s="296">
        <f t="shared" si="19"/>
        <v>-68468108.789000005</v>
      </c>
      <c r="K235" t="e">
        <f>+VLOOKUP(D235,#REF!,4,0)</f>
        <v>#REF!</v>
      </c>
      <c r="L235" t="e">
        <f>VLOOKUP(D235,#REF!,5,0)</f>
        <v>#REF!</v>
      </c>
      <c r="M235" t="e">
        <f>VLOOKUP(D235,#REF!,6,0)</f>
        <v>#REF!</v>
      </c>
      <c r="N235" t="e">
        <f>VLOOKUP(D235,#REF!,7,0)</f>
        <v>#REF!</v>
      </c>
      <c r="P235" t="str">
        <f t="shared" si="20"/>
        <v>28592</v>
      </c>
    </row>
    <row r="236" spans="1:16" x14ac:dyDescent="0.3">
      <c r="A236" s="293" t="s">
        <v>2869</v>
      </c>
      <c r="B236" s="333">
        <v>6</v>
      </c>
      <c r="C236" s="333">
        <v>171029302101990</v>
      </c>
      <c r="D236" s="334" t="s">
        <v>1964</v>
      </c>
      <c r="E236" t="str">
        <f t="shared" si="18"/>
        <v>170102930210199</v>
      </c>
      <c r="G236">
        <v>10</v>
      </c>
      <c r="H236" s="427" t="s">
        <v>2143</v>
      </c>
      <c r="I236" s="461">
        <v>67956873</v>
      </c>
      <c r="J236" s="296">
        <f t="shared" si="19"/>
        <v>67956.873000000007</v>
      </c>
      <c r="K236" t="e">
        <f>+VLOOKUP(D236,#REF!,4,0)</f>
        <v>#REF!</v>
      </c>
      <c r="L236" t="e">
        <f>VLOOKUP(D236,#REF!,5,0)</f>
        <v>#REF!</v>
      </c>
      <c r="M236" t="e">
        <f>VLOOKUP(D236,#REF!,6,0)</f>
        <v>#REF!</v>
      </c>
      <c r="N236" t="e">
        <f>VLOOKUP(D236,#REF!,7,0)</f>
        <v>#REF!</v>
      </c>
      <c r="P236" t="str">
        <f t="shared" si="20"/>
        <v>29302</v>
      </c>
    </row>
    <row r="237" spans="1:16" x14ac:dyDescent="0.3">
      <c r="A237" s="292" t="s">
        <v>2869</v>
      </c>
      <c r="B237" s="332">
        <v>6</v>
      </c>
      <c r="C237" s="332">
        <v>171029304001990</v>
      </c>
      <c r="D237" s="427" t="s">
        <v>931</v>
      </c>
      <c r="E237" t="str">
        <f>+MID(D237,3,2)&amp;+MID(D237,6,1)&amp;+MID(D237,8,2)&amp;+MID(D237,11,3)&amp;+MID(D237,17,2)&amp;+MID(D237,20,3)&amp;+MID(D237,24,2)</f>
        <v>170102930400199</v>
      </c>
      <c r="G237">
        <v>10</v>
      </c>
      <c r="H237" s="334" t="s">
        <v>932</v>
      </c>
      <c r="I237" s="460">
        <v>89817650692</v>
      </c>
      <c r="J237" s="296">
        <f>I237/1000</f>
        <v>89817650.692000002</v>
      </c>
      <c r="K237" t="e">
        <f>+VLOOKUP(D237,#REF!,4,0)</f>
        <v>#REF!</v>
      </c>
      <c r="L237" t="e">
        <f>VLOOKUP(D237,#REF!,5,0)</f>
        <v>#REF!</v>
      </c>
      <c r="M237" t="e">
        <f>VLOOKUP(D237,#REF!,6,0)</f>
        <v>#REF!</v>
      </c>
      <c r="N237" t="e">
        <f>VLOOKUP(D237,#REF!,7,0)</f>
        <v>#REF!</v>
      </c>
      <c r="P237" t="str">
        <f t="shared" si="20"/>
        <v>29304</v>
      </c>
    </row>
    <row r="238" spans="1:16" x14ac:dyDescent="0.3">
      <c r="A238" s="293" t="s">
        <v>2869</v>
      </c>
      <c r="B238" s="333">
        <v>6</v>
      </c>
      <c r="C238" s="333">
        <v>172029504020990</v>
      </c>
      <c r="D238" s="334" t="s">
        <v>933</v>
      </c>
      <c r="E238" t="str">
        <f>+MID(D238,3,2)&amp;+MID(D238,6,1)&amp;+MID(D238,8,2)&amp;+MID(D238,11,3)&amp;+MID(D238,17,2)&amp;+MID(D238,20,3)&amp;+MID(D238,24,2)</f>
        <v>170202950402099</v>
      </c>
      <c r="G238">
        <v>8</v>
      </c>
      <c r="H238" s="427" t="s">
        <v>934</v>
      </c>
      <c r="I238" s="461">
        <v>158018629815</v>
      </c>
      <c r="J238" s="296">
        <f>I238/1000</f>
        <v>158018629.815</v>
      </c>
      <c r="K238" t="e">
        <f>+VLOOKUP(D238,#REF!,4,0)</f>
        <v>#REF!</v>
      </c>
      <c r="L238" t="e">
        <f>VLOOKUP(D238,#REF!,5,0)</f>
        <v>#REF!</v>
      </c>
      <c r="M238" t="e">
        <f>VLOOKUP(D238,#REF!,6,0)</f>
        <v>#REF!</v>
      </c>
      <c r="N238" t="e">
        <f>VLOOKUP(D238,#REF!,7,0)</f>
        <v>#REF!</v>
      </c>
      <c r="P238" t="str">
        <f t="shared" si="20"/>
        <v>29504</v>
      </c>
    </row>
    <row r="239" spans="1:16" x14ac:dyDescent="0.3">
      <c r="A239" s="292" t="s">
        <v>2869</v>
      </c>
      <c r="B239" s="332">
        <v>6</v>
      </c>
      <c r="C239" s="332">
        <v>181031902014990</v>
      </c>
      <c r="D239" s="427" t="s">
        <v>936</v>
      </c>
      <c r="E239" t="str">
        <f>+MID(D239,3,2)&amp;+MID(D239,6,1)&amp;+MID(D239,8,2)&amp;+MID(D239,11,3)&amp;+MID(D239,17,2)&amp;+MID(D239,20,3)&amp;+MID(D239,24,2)</f>
        <v>180103190201499</v>
      </c>
      <c r="G239">
        <v>9</v>
      </c>
      <c r="H239" s="334" t="s">
        <v>937</v>
      </c>
      <c r="I239" s="460">
        <v>3055328106</v>
      </c>
      <c r="J239" s="296">
        <f>I239/1000</f>
        <v>3055328.1060000001</v>
      </c>
      <c r="K239" t="e">
        <f>+VLOOKUP(D239,#REF!,4,0)</f>
        <v>#REF!</v>
      </c>
      <c r="L239" t="e">
        <f>VLOOKUP(D239,#REF!,5,0)</f>
        <v>#REF!</v>
      </c>
      <c r="M239" t="e">
        <f>VLOOKUP(D239,#REF!,6,0)</f>
        <v>#REF!</v>
      </c>
      <c r="N239" t="e">
        <f>VLOOKUP(D239,#REF!,7,0)</f>
        <v>#REF!</v>
      </c>
      <c r="P239" t="str">
        <f t="shared" si="20"/>
        <v>31902</v>
      </c>
    </row>
    <row r="240" spans="1:16" x14ac:dyDescent="0.3">
      <c r="A240" s="293" t="s">
        <v>2869</v>
      </c>
      <c r="B240" s="333">
        <v>6</v>
      </c>
      <c r="C240" s="333">
        <v>181031902015990</v>
      </c>
      <c r="D240" s="334" t="s">
        <v>938</v>
      </c>
      <c r="E240" t="str">
        <f>+MID(D240,3,2)&amp;+MID(D240,6,1)&amp;+MID(D240,8,2)&amp;+MID(D240,11,3)&amp;+MID(D240,17,2)&amp;+MID(D240,20,3)&amp;+MID(D240,24,2)</f>
        <v>180103190201599</v>
      </c>
      <c r="G240">
        <v>9</v>
      </c>
      <c r="H240" s="334" t="s">
        <v>939</v>
      </c>
      <c r="I240" s="460">
        <v>3057340003</v>
      </c>
      <c r="J240" s="296">
        <f>I240/1000</f>
        <v>3057340.003</v>
      </c>
      <c r="K240" t="e">
        <f>+VLOOKUP(D240,#REF!,4,0)</f>
        <v>#REF!</v>
      </c>
      <c r="L240" t="e">
        <f>VLOOKUP(D240,#REF!,5,0)</f>
        <v>#REF!</v>
      </c>
      <c r="M240" t="e">
        <f>VLOOKUP(D240,#REF!,6,0)</f>
        <v>#REF!</v>
      </c>
      <c r="N240" t="e">
        <f>VLOOKUP(D240,#REF!,7,0)</f>
        <v>#REF!</v>
      </c>
      <c r="P240" t="str">
        <f t="shared" si="20"/>
        <v>31902</v>
      </c>
    </row>
    <row r="241" spans="1:16" x14ac:dyDescent="0.3">
      <c r="A241" s="292" t="s">
        <v>2869</v>
      </c>
      <c r="B241" s="332">
        <v>6</v>
      </c>
      <c r="C241" s="332">
        <v>181031904011990</v>
      </c>
      <c r="D241" s="427" t="s">
        <v>940</v>
      </c>
      <c r="E241" t="str">
        <f>+MID(D241,3,2)&amp;+MID(D241,6,1)&amp;+MID(D241,8,2)&amp;+MID(D241,11,3)&amp;+MID(D241,17,2)&amp;+MID(D241,20,3)&amp;+MID(D241,24,2)</f>
        <v>180103190401199</v>
      </c>
      <c r="F241" s="297"/>
      <c r="G241">
        <v>9</v>
      </c>
      <c r="H241" s="427" t="s">
        <v>941</v>
      </c>
      <c r="I241" s="461">
        <v>4214000000</v>
      </c>
      <c r="J241" s="296">
        <f>I241/1000</f>
        <v>4214000</v>
      </c>
      <c r="K241" s="297" t="e">
        <f>+VLOOKUP(D241,#REF!,4,0)</f>
        <v>#REF!</v>
      </c>
      <c r="L241" t="e">
        <f>VLOOKUP(D241,#REF!,5,0)</f>
        <v>#REF!</v>
      </c>
      <c r="M241" s="297" t="e">
        <f>VLOOKUP(D241,#REF!,6,0)</f>
        <v>#REF!</v>
      </c>
      <c r="N241" t="e">
        <f>VLOOKUP(D241,#REF!,7,0)</f>
        <v>#REF!</v>
      </c>
      <c r="O241" s="297"/>
      <c r="P241" s="297" t="str">
        <f t="shared" si="20"/>
        <v>31904</v>
      </c>
    </row>
    <row r="242" spans="1:16" x14ac:dyDescent="0.3">
      <c r="A242" s="293" t="s">
        <v>2869</v>
      </c>
      <c r="B242" s="333">
        <v>6</v>
      </c>
      <c r="C242" s="333">
        <v>181031992001990</v>
      </c>
      <c r="D242" s="334" t="s">
        <v>942</v>
      </c>
      <c r="E242" t="str">
        <f t="shared" ref="E242:E268" si="21">+MID(D242,3,2)&amp;+MID(D242,6,1)&amp;+MID(D242,8,2)&amp;+MID(D242,11,3)&amp;+MID(D242,17,2)&amp;+MID(D242,20,3)&amp;+MID(D242,24,2)</f>
        <v>180103199200199</v>
      </c>
      <c r="F242" t="str">
        <f t="shared" ref="F242:F269" si="22">MID(E242,3,1)</f>
        <v>0</v>
      </c>
      <c r="G242">
        <v>9</v>
      </c>
      <c r="H242" s="334" t="s">
        <v>943</v>
      </c>
      <c r="I242" s="460">
        <v>-20382267</v>
      </c>
      <c r="J242" s="296">
        <f t="shared" ref="J242:J266" si="23">I242/1000</f>
        <v>-20382.267</v>
      </c>
      <c r="K242" t="e">
        <f>+VLOOKUP(D242,#REF!,4,0)</f>
        <v>#REF!</v>
      </c>
      <c r="L242" t="e">
        <f>VLOOKUP(D242,#REF!,5,0)</f>
        <v>#REF!</v>
      </c>
      <c r="M242" t="e">
        <f>VLOOKUP(D242,#REF!,6,0)</f>
        <v>#REF!</v>
      </c>
      <c r="N242" t="e">
        <f>VLOOKUP(D242,#REF!,7,0)</f>
        <v>#REF!</v>
      </c>
      <c r="P242" t="str">
        <f t="shared" ref="P242:P269" si="24">MID(E242,6,5)</f>
        <v>31992</v>
      </c>
    </row>
    <row r="243" spans="1:16" x14ac:dyDescent="0.3">
      <c r="A243" s="292" t="s">
        <v>2869</v>
      </c>
      <c r="B243" s="332">
        <v>6</v>
      </c>
      <c r="C243" s="332">
        <v>181031992002990</v>
      </c>
      <c r="D243" s="427" t="s">
        <v>944</v>
      </c>
      <c r="E243" t="str">
        <f t="shared" si="21"/>
        <v>180103199200299</v>
      </c>
      <c r="F243" t="str">
        <f t="shared" si="22"/>
        <v>0</v>
      </c>
      <c r="G243">
        <v>9</v>
      </c>
      <c r="H243" s="427" t="s">
        <v>945</v>
      </c>
      <c r="I243" s="461">
        <v>-2734806926</v>
      </c>
      <c r="J243" s="296">
        <f t="shared" si="23"/>
        <v>-2734806.926</v>
      </c>
      <c r="K243" t="e">
        <f>+VLOOKUP(D243,#REF!,4,0)</f>
        <v>#REF!</v>
      </c>
      <c r="L243" t="e">
        <f>VLOOKUP(D243,#REF!,5,0)</f>
        <v>#REF!</v>
      </c>
      <c r="M243" t="e">
        <f>VLOOKUP(D243,#REF!,6,0)</f>
        <v>#REF!</v>
      </c>
      <c r="N243" t="e">
        <f>VLOOKUP(D243,#REF!,7,0)</f>
        <v>#REF!</v>
      </c>
      <c r="P243" t="str">
        <f t="shared" si="24"/>
        <v>31992</v>
      </c>
    </row>
    <row r="244" spans="1:16" x14ac:dyDescent="0.3">
      <c r="A244" s="293" t="s">
        <v>2869</v>
      </c>
      <c r="B244" s="333">
        <v>6</v>
      </c>
      <c r="C244" s="333">
        <v>181032102001990</v>
      </c>
      <c r="D244" s="334" t="s">
        <v>947</v>
      </c>
      <c r="E244" t="str">
        <f t="shared" si="21"/>
        <v>180103210200199</v>
      </c>
      <c r="F244" t="str">
        <f t="shared" si="22"/>
        <v>0</v>
      </c>
      <c r="G244">
        <v>9</v>
      </c>
      <c r="H244" s="334" t="s">
        <v>948</v>
      </c>
      <c r="I244" s="460">
        <v>2999747043</v>
      </c>
      <c r="J244" s="296">
        <f t="shared" si="23"/>
        <v>2999747.0430000001</v>
      </c>
      <c r="K244" t="e">
        <f>+VLOOKUP(D244,#REF!,4,0)</f>
        <v>#REF!</v>
      </c>
      <c r="L244" t="e">
        <f>VLOOKUP(D244,#REF!,5,0)</f>
        <v>#REF!</v>
      </c>
      <c r="M244" t="e">
        <f>VLOOKUP(D244,#REF!,6,0)</f>
        <v>#REF!</v>
      </c>
      <c r="N244" t="e">
        <f>VLOOKUP(D244,#REF!,7,0)</f>
        <v>#REF!</v>
      </c>
      <c r="P244" t="str">
        <f t="shared" si="24"/>
        <v>32102</v>
      </c>
    </row>
    <row r="245" spans="1:16" x14ac:dyDescent="0.3">
      <c r="A245" s="292" t="s">
        <v>2869</v>
      </c>
      <c r="B245" s="332">
        <v>6</v>
      </c>
      <c r="C245" s="332">
        <v>181032102002990</v>
      </c>
      <c r="D245" s="427" t="s">
        <v>949</v>
      </c>
      <c r="E245" t="str">
        <f t="shared" si="21"/>
        <v>180103210200299</v>
      </c>
      <c r="F245" t="str">
        <f t="shared" si="22"/>
        <v>0</v>
      </c>
      <c r="G245">
        <v>9</v>
      </c>
      <c r="H245" s="427" t="s">
        <v>950</v>
      </c>
      <c r="I245" s="461">
        <v>343141588</v>
      </c>
      <c r="J245" s="296">
        <f t="shared" si="23"/>
        <v>343141.58799999999</v>
      </c>
      <c r="K245" t="e">
        <f>+VLOOKUP(D245,#REF!,4,0)</f>
        <v>#REF!</v>
      </c>
      <c r="L245" t="e">
        <f>VLOOKUP(D245,#REF!,5,0)</f>
        <v>#REF!</v>
      </c>
      <c r="M245" t="e">
        <f>VLOOKUP(D245,#REF!,6,0)</f>
        <v>#REF!</v>
      </c>
      <c r="N245" t="e">
        <f>VLOOKUP(D245,#REF!,7,0)</f>
        <v>#REF!</v>
      </c>
      <c r="P245" t="str">
        <f t="shared" si="24"/>
        <v>32102</v>
      </c>
    </row>
    <row r="246" spans="1:16" s="297" customFormat="1" x14ac:dyDescent="0.3">
      <c r="A246" s="293" t="s">
        <v>2869</v>
      </c>
      <c r="B246" s="333">
        <v>6</v>
      </c>
      <c r="C246" s="333">
        <v>181032102004990</v>
      </c>
      <c r="D246" s="334" t="s">
        <v>951</v>
      </c>
      <c r="E246" t="str">
        <f t="shared" si="21"/>
        <v>180103210200499</v>
      </c>
      <c r="F246" t="str">
        <f t="shared" si="22"/>
        <v>0</v>
      </c>
      <c r="G246">
        <v>9</v>
      </c>
      <c r="H246" s="334" t="s">
        <v>145</v>
      </c>
      <c r="I246" s="460">
        <v>718132756</v>
      </c>
      <c r="J246" s="296">
        <f t="shared" si="23"/>
        <v>718132.75600000005</v>
      </c>
      <c r="K246" s="297" t="e">
        <f>+VLOOKUP(D246,#REF!,4,0)</f>
        <v>#REF!</v>
      </c>
      <c r="L246" t="e">
        <f>VLOOKUP(D246,#REF!,5,0)</f>
        <v>#REF!</v>
      </c>
      <c r="M246" s="297" t="e">
        <f>VLOOKUP(D246,#REF!,6,0)</f>
        <v>#REF!</v>
      </c>
      <c r="N246" t="e">
        <f>VLOOKUP(D246,#REF!,7,0)</f>
        <v>#REF!</v>
      </c>
      <c r="P246" s="297" t="str">
        <f t="shared" si="24"/>
        <v>32102</v>
      </c>
    </row>
    <row r="247" spans="1:16" x14ac:dyDescent="0.3">
      <c r="A247" s="292" t="s">
        <v>2869</v>
      </c>
      <c r="B247" s="332">
        <v>6</v>
      </c>
      <c r="C247" s="332">
        <v>181032104001990</v>
      </c>
      <c r="D247" s="427" t="s">
        <v>952</v>
      </c>
      <c r="E247" t="str">
        <f t="shared" si="21"/>
        <v>180103210400199</v>
      </c>
      <c r="F247" t="str">
        <f t="shared" si="22"/>
        <v>0</v>
      </c>
      <c r="G247">
        <v>9</v>
      </c>
      <c r="H247" s="427" t="s">
        <v>953</v>
      </c>
      <c r="I247" s="461">
        <v>652341886</v>
      </c>
      <c r="J247" s="296">
        <f t="shared" si="23"/>
        <v>652341.88600000006</v>
      </c>
      <c r="K247" t="e">
        <f>+VLOOKUP(D247,#REF!,4,0)</f>
        <v>#REF!</v>
      </c>
      <c r="L247" t="e">
        <f>VLOOKUP(D247,#REF!,5,0)</f>
        <v>#REF!</v>
      </c>
      <c r="M247" t="e">
        <f>VLOOKUP(D247,#REF!,6,0)</f>
        <v>#REF!</v>
      </c>
      <c r="N247" t="e">
        <f>VLOOKUP(D247,#REF!,7,0)</f>
        <v>#REF!</v>
      </c>
      <c r="P247" t="str">
        <f t="shared" si="24"/>
        <v>32104</v>
      </c>
    </row>
    <row r="248" spans="1:16" x14ac:dyDescent="0.3">
      <c r="A248" s="293" t="s">
        <v>2869</v>
      </c>
      <c r="B248" s="333">
        <v>6</v>
      </c>
      <c r="C248" s="333">
        <v>181032192001990</v>
      </c>
      <c r="D248" s="334" t="s">
        <v>954</v>
      </c>
      <c r="E248" t="str">
        <f t="shared" si="21"/>
        <v>180103219200199</v>
      </c>
      <c r="F248" t="str">
        <f t="shared" si="22"/>
        <v>0</v>
      </c>
      <c r="G248">
        <v>9</v>
      </c>
      <c r="H248" s="334" t="s">
        <v>955</v>
      </c>
      <c r="I248" s="460">
        <v>-1948365071</v>
      </c>
      <c r="J248" s="296">
        <f t="shared" si="23"/>
        <v>-1948365.071</v>
      </c>
      <c r="K248" t="e">
        <f>+VLOOKUP(D248,#REF!,4,0)</f>
        <v>#REF!</v>
      </c>
      <c r="L248" t="e">
        <f>VLOOKUP(D248,#REF!,5,0)</f>
        <v>#REF!</v>
      </c>
      <c r="M248" t="e">
        <f>VLOOKUP(D248,#REF!,6,0)</f>
        <v>#REF!</v>
      </c>
      <c r="N248" t="e">
        <f>VLOOKUP(D248,#REF!,7,0)</f>
        <v>#REF!</v>
      </c>
      <c r="P248" t="str">
        <f t="shared" si="24"/>
        <v>32192</v>
      </c>
    </row>
    <row r="249" spans="1:16" x14ac:dyDescent="0.3">
      <c r="A249" s="292" t="s">
        <v>2869</v>
      </c>
      <c r="B249" s="332">
        <v>6</v>
      </c>
      <c r="C249" s="332">
        <v>181032192002990</v>
      </c>
      <c r="D249" s="427" t="s">
        <v>956</v>
      </c>
      <c r="E249" t="str">
        <f t="shared" si="21"/>
        <v>180103219200299</v>
      </c>
      <c r="F249" t="str">
        <f t="shared" si="22"/>
        <v>0</v>
      </c>
      <c r="G249">
        <v>9</v>
      </c>
      <c r="H249" s="427" t="s">
        <v>957</v>
      </c>
      <c r="I249" s="461">
        <v>-206925329</v>
      </c>
      <c r="J249" s="296">
        <f t="shared" si="23"/>
        <v>-206925.329</v>
      </c>
      <c r="K249" t="e">
        <f>+VLOOKUP(D249,#REF!,4,0)</f>
        <v>#REF!</v>
      </c>
      <c r="L249" t="e">
        <f>VLOOKUP(D249,#REF!,5,0)</f>
        <v>#REF!</v>
      </c>
      <c r="M249" t="e">
        <f>VLOOKUP(D249,#REF!,6,0)</f>
        <v>#REF!</v>
      </c>
      <c r="N249" t="e">
        <f>VLOOKUP(D249,#REF!,7,0)</f>
        <v>#REF!</v>
      </c>
      <c r="P249" t="str">
        <f t="shared" si="24"/>
        <v>32192</v>
      </c>
    </row>
    <row r="250" spans="1:16" x14ac:dyDescent="0.3">
      <c r="A250" s="293" t="s">
        <v>2869</v>
      </c>
      <c r="B250" s="333">
        <v>6</v>
      </c>
      <c r="C250" s="333">
        <v>181032192004990</v>
      </c>
      <c r="D250" s="334" t="s">
        <v>958</v>
      </c>
      <c r="E250" t="str">
        <f t="shared" si="21"/>
        <v>180103219200499</v>
      </c>
      <c r="F250" t="str">
        <f t="shared" si="22"/>
        <v>0</v>
      </c>
      <c r="G250">
        <v>9</v>
      </c>
      <c r="H250" s="334" t="s">
        <v>959</v>
      </c>
      <c r="I250" s="460">
        <v>-463245404</v>
      </c>
      <c r="J250" s="296">
        <f t="shared" si="23"/>
        <v>-463245.40399999998</v>
      </c>
      <c r="K250" t="e">
        <f>+VLOOKUP(D250,#REF!,4,0)</f>
        <v>#REF!</v>
      </c>
      <c r="L250" t="e">
        <f>VLOOKUP(D250,#REF!,5,0)</f>
        <v>#REF!</v>
      </c>
      <c r="M250" t="e">
        <f>VLOOKUP(D250,#REF!,6,0)</f>
        <v>#REF!</v>
      </c>
      <c r="N250" t="e">
        <f>VLOOKUP(D250,#REF!,7,0)</f>
        <v>#REF!</v>
      </c>
      <c r="P250" t="str">
        <f t="shared" si="24"/>
        <v>32192</v>
      </c>
    </row>
    <row r="251" spans="1:16" x14ac:dyDescent="0.3">
      <c r="A251" s="292" t="s">
        <v>2869</v>
      </c>
      <c r="B251" s="332">
        <v>6</v>
      </c>
      <c r="C251" s="332">
        <v>181032194001990</v>
      </c>
      <c r="D251" s="427" t="s">
        <v>961</v>
      </c>
      <c r="E251" t="str">
        <f t="shared" si="21"/>
        <v>180103219400199</v>
      </c>
      <c r="F251" t="str">
        <f t="shared" si="22"/>
        <v>0</v>
      </c>
      <c r="G251">
        <v>9</v>
      </c>
      <c r="H251" s="427" t="s">
        <v>960</v>
      </c>
      <c r="I251" s="461">
        <v>-523455179</v>
      </c>
      <c r="J251" s="296">
        <f t="shared" si="23"/>
        <v>-523455.179</v>
      </c>
      <c r="K251" t="e">
        <f>+VLOOKUP(D251,#REF!,4,0)</f>
        <v>#REF!</v>
      </c>
      <c r="L251" t="e">
        <f>VLOOKUP(D251,#REF!,5,0)</f>
        <v>#REF!</v>
      </c>
      <c r="M251" t="e">
        <f>VLOOKUP(D251,#REF!,6,0)</f>
        <v>#REF!</v>
      </c>
      <c r="N251" t="e">
        <f>VLOOKUP(D251,#REF!,7,0)</f>
        <v>#REF!</v>
      </c>
      <c r="P251" t="str">
        <f t="shared" si="24"/>
        <v>32194</v>
      </c>
    </row>
    <row r="252" spans="1:16" x14ac:dyDescent="0.3">
      <c r="A252" s="293" t="s">
        <v>2869</v>
      </c>
      <c r="B252" s="333">
        <v>6</v>
      </c>
      <c r="C252" s="333">
        <v>181032302001990</v>
      </c>
      <c r="D252" s="334" t="s">
        <v>963</v>
      </c>
      <c r="E252" t="str">
        <f t="shared" si="21"/>
        <v>180103230200199</v>
      </c>
      <c r="F252" t="str">
        <f t="shared" si="22"/>
        <v>0</v>
      </c>
      <c r="G252">
        <v>9</v>
      </c>
      <c r="H252" s="334" t="s">
        <v>964</v>
      </c>
      <c r="I252" s="460">
        <v>5330182703</v>
      </c>
      <c r="J252" s="296">
        <f t="shared" si="23"/>
        <v>5330182.7029999997</v>
      </c>
      <c r="K252" t="e">
        <f>+VLOOKUP(D252,#REF!,4,0)</f>
        <v>#REF!</v>
      </c>
      <c r="L252" t="e">
        <f>VLOOKUP(D252,#REF!,5,0)</f>
        <v>#REF!</v>
      </c>
      <c r="M252" t="e">
        <f>VLOOKUP(D252,#REF!,6,0)</f>
        <v>#REF!</v>
      </c>
      <c r="N252" t="e">
        <f>VLOOKUP(D252,#REF!,7,0)</f>
        <v>#REF!</v>
      </c>
      <c r="P252" t="str">
        <f t="shared" si="24"/>
        <v>32302</v>
      </c>
    </row>
    <row r="253" spans="1:16" x14ac:dyDescent="0.3">
      <c r="A253" s="292" t="s">
        <v>2869</v>
      </c>
      <c r="B253" s="332">
        <v>6</v>
      </c>
      <c r="C253" s="332">
        <v>181032392001990</v>
      </c>
      <c r="D253" s="427" t="s">
        <v>965</v>
      </c>
      <c r="E253" t="str">
        <f t="shared" si="21"/>
        <v>180103239200199</v>
      </c>
      <c r="F253" t="str">
        <f t="shared" si="22"/>
        <v>0</v>
      </c>
      <c r="G253">
        <v>9</v>
      </c>
      <c r="H253" s="427" t="s">
        <v>966</v>
      </c>
      <c r="I253" s="461">
        <v>-3755565559</v>
      </c>
      <c r="J253" s="296">
        <f t="shared" si="23"/>
        <v>-3755565.5589999999</v>
      </c>
      <c r="K253" t="e">
        <f>+VLOOKUP(D253,#REF!,4,0)</f>
        <v>#REF!</v>
      </c>
      <c r="L253" t="e">
        <f>VLOOKUP(D253,#REF!,5,0)</f>
        <v>#REF!</v>
      </c>
      <c r="M253" t="e">
        <f>VLOOKUP(D253,#REF!,6,0)</f>
        <v>#REF!</v>
      </c>
      <c r="N253" t="e">
        <f>VLOOKUP(D253,#REF!,7,0)</f>
        <v>#REF!</v>
      </c>
      <c r="P253" t="str">
        <f t="shared" si="24"/>
        <v>32392</v>
      </c>
    </row>
    <row r="254" spans="1:16" x14ac:dyDescent="0.3">
      <c r="A254" s="293" t="s">
        <v>2869</v>
      </c>
      <c r="B254" s="333">
        <v>7</v>
      </c>
      <c r="C254" s="333">
        <v>181032502001990</v>
      </c>
      <c r="D254" s="334" t="s">
        <v>968</v>
      </c>
      <c r="E254" t="str">
        <f t="shared" si="21"/>
        <v>180103250200199</v>
      </c>
      <c r="F254" t="str">
        <f t="shared" si="22"/>
        <v>0</v>
      </c>
      <c r="G254">
        <v>9</v>
      </c>
      <c r="H254" s="334" t="s">
        <v>969</v>
      </c>
      <c r="I254" s="460">
        <v>919482343</v>
      </c>
      <c r="J254" s="296">
        <f t="shared" si="23"/>
        <v>919482.34299999999</v>
      </c>
      <c r="K254" t="e">
        <f>+VLOOKUP(D254,#REF!,4,0)</f>
        <v>#REF!</v>
      </c>
      <c r="L254" t="e">
        <f>VLOOKUP(D254,#REF!,5,0)</f>
        <v>#REF!</v>
      </c>
      <c r="M254" t="e">
        <f>VLOOKUP(D254,#REF!,6,0)</f>
        <v>#REF!</v>
      </c>
      <c r="N254" t="e">
        <f>VLOOKUP(D254,#REF!,7,0)</f>
        <v>#REF!</v>
      </c>
      <c r="P254" t="str">
        <f t="shared" si="24"/>
        <v>32502</v>
      </c>
    </row>
    <row r="255" spans="1:16" x14ac:dyDescent="0.3">
      <c r="A255" s="292" t="s">
        <v>2869</v>
      </c>
      <c r="B255" s="332">
        <v>7</v>
      </c>
      <c r="C255" s="332">
        <v>181032592001990</v>
      </c>
      <c r="D255" s="427" t="s">
        <v>970</v>
      </c>
      <c r="E255" t="str">
        <f t="shared" si="21"/>
        <v>180103259200199</v>
      </c>
      <c r="F255" t="str">
        <f t="shared" si="22"/>
        <v>0</v>
      </c>
      <c r="G255">
        <v>9</v>
      </c>
      <c r="H255" s="427" t="s">
        <v>971</v>
      </c>
      <c r="I255" s="461">
        <v>-572844423</v>
      </c>
      <c r="J255" s="296">
        <f t="shared" si="23"/>
        <v>-572844.42299999995</v>
      </c>
      <c r="K255" t="e">
        <f>+VLOOKUP(D255,#REF!,4,0)</f>
        <v>#REF!</v>
      </c>
      <c r="L255" t="e">
        <f>VLOOKUP(D255,#REF!,5,0)</f>
        <v>#REF!</v>
      </c>
      <c r="M255" t="e">
        <f>VLOOKUP(D255,#REF!,6,0)</f>
        <v>#REF!</v>
      </c>
      <c r="N255" t="e">
        <f>VLOOKUP(D255,#REF!,7,0)</f>
        <v>#REF!</v>
      </c>
      <c r="P255" t="str">
        <f t="shared" si="24"/>
        <v>32592</v>
      </c>
    </row>
    <row r="256" spans="1:16" x14ac:dyDescent="0.3">
      <c r="A256" s="293" t="s">
        <v>2869</v>
      </c>
      <c r="B256" s="333">
        <v>6</v>
      </c>
      <c r="C256" s="333">
        <v>181032702000990</v>
      </c>
      <c r="D256" s="334" t="s">
        <v>973</v>
      </c>
      <c r="E256" t="str">
        <f t="shared" si="21"/>
        <v>180103270200099</v>
      </c>
      <c r="F256" t="str">
        <f t="shared" si="22"/>
        <v>0</v>
      </c>
      <c r="G256">
        <v>9</v>
      </c>
      <c r="H256" s="334" t="s">
        <v>974</v>
      </c>
      <c r="I256" s="460">
        <v>184170799</v>
      </c>
      <c r="J256" s="296">
        <f t="shared" si="23"/>
        <v>184170.799</v>
      </c>
      <c r="K256" t="e">
        <f>+VLOOKUP(D256,#REF!,4,0)</f>
        <v>#REF!</v>
      </c>
      <c r="L256" t="e">
        <f>VLOOKUP(D256,#REF!,5,0)</f>
        <v>#REF!</v>
      </c>
      <c r="M256" t="e">
        <f>VLOOKUP(D256,#REF!,6,0)</f>
        <v>#REF!</v>
      </c>
      <c r="N256" t="e">
        <f>VLOOKUP(D256,#REF!,7,0)</f>
        <v>#REF!</v>
      </c>
      <c r="P256" t="str">
        <f t="shared" si="24"/>
        <v>32702</v>
      </c>
    </row>
    <row r="257" spans="1:16" x14ac:dyDescent="0.3">
      <c r="A257" s="292" t="s">
        <v>2869</v>
      </c>
      <c r="B257" s="332">
        <v>7</v>
      </c>
      <c r="C257" s="332">
        <v>181032792001990</v>
      </c>
      <c r="D257" s="427" t="s">
        <v>975</v>
      </c>
      <c r="E257" t="str">
        <f t="shared" si="21"/>
        <v>180103279200199</v>
      </c>
      <c r="F257" t="str">
        <f t="shared" si="22"/>
        <v>0</v>
      </c>
      <c r="G257">
        <v>9</v>
      </c>
      <c r="H257" s="427" t="s">
        <v>976</v>
      </c>
      <c r="I257" s="461">
        <v>-118422499</v>
      </c>
      <c r="J257" s="296">
        <f t="shared" si="23"/>
        <v>-118422.499</v>
      </c>
      <c r="K257" t="e">
        <f>+VLOOKUP(D257,#REF!,4,0)</f>
        <v>#REF!</v>
      </c>
      <c r="L257" t="e">
        <f>VLOOKUP(D257,#REF!,5,0)</f>
        <v>#REF!</v>
      </c>
      <c r="M257" t="e">
        <f>VLOOKUP(D257,#REF!,6,0)</f>
        <v>#REF!</v>
      </c>
      <c r="N257" t="e">
        <f>VLOOKUP(D257,#REF!,7,0)</f>
        <v>#REF!</v>
      </c>
      <c r="P257" t="str">
        <f t="shared" si="24"/>
        <v>32792</v>
      </c>
    </row>
    <row r="258" spans="1:16" x14ac:dyDescent="0.3">
      <c r="A258" s="293" t="s">
        <v>2869</v>
      </c>
      <c r="B258" s="333">
        <v>6</v>
      </c>
      <c r="C258" s="333">
        <v>191033702001990</v>
      </c>
      <c r="D258" s="334" t="s">
        <v>977</v>
      </c>
      <c r="E258" t="str">
        <f t="shared" si="21"/>
        <v>190103370200199</v>
      </c>
      <c r="F258" t="str">
        <f t="shared" si="22"/>
        <v>0</v>
      </c>
      <c r="G258">
        <v>12</v>
      </c>
      <c r="H258" s="334" t="s">
        <v>978</v>
      </c>
      <c r="I258" s="460">
        <v>16518002000</v>
      </c>
      <c r="J258" s="296">
        <f t="shared" si="23"/>
        <v>16518002</v>
      </c>
      <c r="K258" t="e">
        <f>+VLOOKUP(D258,#REF!,4,0)</f>
        <v>#REF!</v>
      </c>
      <c r="L258" t="e">
        <f>VLOOKUP(D258,#REF!,5,0)</f>
        <v>#REF!</v>
      </c>
      <c r="M258" t="e">
        <f>VLOOKUP(D258,#REF!,6,0)</f>
        <v>#REF!</v>
      </c>
      <c r="N258" t="e">
        <f>VLOOKUP(D258,#REF!,7,0)</f>
        <v>#REF!</v>
      </c>
      <c r="P258" t="str">
        <f t="shared" si="24"/>
        <v>33702</v>
      </c>
    </row>
    <row r="259" spans="1:16" x14ac:dyDescent="0.3">
      <c r="A259" s="292" t="s">
        <v>2869</v>
      </c>
      <c r="B259" s="332">
        <v>6</v>
      </c>
      <c r="C259" s="332">
        <v>191033702022990</v>
      </c>
      <c r="D259" s="427" t="s">
        <v>979</v>
      </c>
      <c r="E259" t="str">
        <f t="shared" si="21"/>
        <v>190103370202299</v>
      </c>
      <c r="F259" t="str">
        <f t="shared" si="22"/>
        <v>0</v>
      </c>
      <c r="G259">
        <v>11</v>
      </c>
      <c r="H259" s="427" t="s">
        <v>980</v>
      </c>
      <c r="I259" s="461">
        <v>9447237814</v>
      </c>
      <c r="J259" s="296">
        <f t="shared" si="23"/>
        <v>9447237.8139999993</v>
      </c>
      <c r="K259" t="e">
        <f>+VLOOKUP(D259,#REF!,4,0)</f>
        <v>#REF!</v>
      </c>
      <c r="L259" t="e">
        <f>VLOOKUP(D259,#REF!,5,0)</f>
        <v>#REF!</v>
      </c>
      <c r="M259" t="e">
        <f>VLOOKUP(D259,#REF!,6,0)</f>
        <v>#REF!</v>
      </c>
      <c r="N259" t="e">
        <f>VLOOKUP(D259,#REF!,7,0)</f>
        <v>#REF!</v>
      </c>
      <c r="P259" t="str">
        <f t="shared" si="24"/>
        <v>33702</v>
      </c>
    </row>
    <row r="260" spans="1:16" x14ac:dyDescent="0.3">
      <c r="A260" s="293" t="s">
        <v>2869</v>
      </c>
      <c r="B260" s="333">
        <v>6</v>
      </c>
      <c r="C260" s="333">
        <v>191033702023990</v>
      </c>
      <c r="D260" s="334" t="s">
        <v>1965</v>
      </c>
      <c r="E260" t="str">
        <f t="shared" si="21"/>
        <v>190103370202399</v>
      </c>
      <c r="F260" t="str">
        <f t="shared" si="22"/>
        <v>0</v>
      </c>
      <c r="G260">
        <v>11</v>
      </c>
      <c r="H260" s="334" t="s">
        <v>2144</v>
      </c>
      <c r="I260" s="460">
        <v>2617391073</v>
      </c>
      <c r="J260" s="296">
        <f t="shared" si="23"/>
        <v>2617391.0729999999</v>
      </c>
      <c r="K260" t="e">
        <f>+VLOOKUP(D260,#REF!,4,0)</f>
        <v>#REF!</v>
      </c>
      <c r="L260" t="e">
        <f>VLOOKUP(D260,#REF!,5,0)</f>
        <v>#REF!</v>
      </c>
      <c r="M260" t="e">
        <f>VLOOKUP(D260,#REF!,6,0)</f>
        <v>#REF!</v>
      </c>
      <c r="N260" t="e">
        <f>VLOOKUP(D260,#REF!,7,0)</f>
        <v>#REF!</v>
      </c>
      <c r="P260" t="str">
        <f t="shared" si="24"/>
        <v>33702</v>
      </c>
    </row>
    <row r="261" spans="1:16" s="516" customFormat="1" x14ac:dyDescent="0.3">
      <c r="A261" s="513" t="s">
        <v>2869</v>
      </c>
      <c r="B261" s="514">
        <v>6</v>
      </c>
      <c r="C261" s="514">
        <v>191033704000990</v>
      </c>
      <c r="D261" s="515" t="s">
        <v>981</v>
      </c>
      <c r="E261" s="516" t="str">
        <f t="shared" si="21"/>
        <v>190103370400099</v>
      </c>
      <c r="F261" s="516" t="str">
        <f t="shared" si="22"/>
        <v>0</v>
      </c>
      <c r="G261" s="516">
        <v>11</v>
      </c>
      <c r="H261" s="515" t="s">
        <v>982</v>
      </c>
      <c r="I261" s="517">
        <v>17787026145</v>
      </c>
      <c r="J261" s="518">
        <f t="shared" si="23"/>
        <v>17787026.145</v>
      </c>
      <c r="K261" s="516" t="e">
        <f>+VLOOKUP(D261,#REF!,4,0)</f>
        <v>#REF!</v>
      </c>
      <c r="L261" s="516" t="e">
        <f>VLOOKUP(D261,#REF!,5,0)</f>
        <v>#REF!</v>
      </c>
      <c r="M261" s="516" t="e">
        <f>VLOOKUP(D261,#REF!,6,0)</f>
        <v>#REF!</v>
      </c>
      <c r="N261" s="516" t="e">
        <f>VLOOKUP(D261,#REF!,7,0)</f>
        <v>#REF!</v>
      </c>
      <c r="P261" s="516" t="str">
        <f t="shared" si="24"/>
        <v>33704</v>
      </c>
    </row>
    <row r="262" spans="1:16" s="428" customFormat="1" x14ac:dyDescent="0.3">
      <c r="A262" s="494" t="s">
        <v>2869</v>
      </c>
      <c r="B262" s="495">
        <v>6</v>
      </c>
      <c r="C262" s="495">
        <v>191033704001990</v>
      </c>
      <c r="D262" s="496" t="s">
        <v>1966</v>
      </c>
      <c r="E262" s="428" t="str">
        <f t="shared" si="21"/>
        <v>190103370400199</v>
      </c>
      <c r="F262" s="428" t="str">
        <f t="shared" si="22"/>
        <v>0</v>
      </c>
      <c r="G262" s="428">
        <v>11</v>
      </c>
      <c r="H262" s="496" t="s">
        <v>2145</v>
      </c>
      <c r="I262" s="506">
        <v>5486745274</v>
      </c>
      <c r="J262" s="512">
        <f t="shared" si="23"/>
        <v>5486745.2740000002</v>
      </c>
      <c r="K262" s="428" t="e">
        <f>+VLOOKUP(D262,#REF!,4,0)</f>
        <v>#REF!</v>
      </c>
      <c r="L262" s="428" t="e">
        <f>VLOOKUP(D262,#REF!,5,0)</f>
        <v>#REF!</v>
      </c>
      <c r="M262" s="428" t="e">
        <f>VLOOKUP(D262,#REF!,6,0)</f>
        <v>#REF!</v>
      </c>
      <c r="N262" s="428" t="e">
        <f>VLOOKUP(D262,#REF!,7,0)</f>
        <v>#REF!</v>
      </c>
      <c r="P262" s="428" t="str">
        <f t="shared" si="24"/>
        <v>33704</v>
      </c>
    </row>
    <row r="263" spans="1:16" s="297" customFormat="1" x14ac:dyDescent="0.3">
      <c r="A263" s="292" t="s">
        <v>2869</v>
      </c>
      <c r="B263" s="332">
        <v>6</v>
      </c>
      <c r="C263" s="332">
        <v>191033704002990</v>
      </c>
      <c r="D263" s="427" t="s">
        <v>1967</v>
      </c>
      <c r="E263" t="str">
        <f t="shared" si="21"/>
        <v>190103370400299</v>
      </c>
      <c r="F263" t="str">
        <f t="shared" si="22"/>
        <v>0</v>
      </c>
      <c r="G263">
        <v>11</v>
      </c>
      <c r="H263" s="427" t="s">
        <v>2146</v>
      </c>
      <c r="I263" s="461">
        <v>12455454545</v>
      </c>
      <c r="J263" s="296">
        <f t="shared" si="23"/>
        <v>12455454.545</v>
      </c>
      <c r="K263" s="297" t="e">
        <f>+VLOOKUP(D263,#REF!,4,0)</f>
        <v>#REF!</v>
      </c>
      <c r="L263" t="e">
        <f>VLOOKUP(D263,#REF!,5,0)</f>
        <v>#REF!</v>
      </c>
      <c r="M263" s="297" t="e">
        <f>VLOOKUP(D263,#REF!,6,0)</f>
        <v>#REF!</v>
      </c>
      <c r="N263" t="e">
        <f>VLOOKUP(D263,#REF!,7,0)</f>
        <v>#REF!</v>
      </c>
      <c r="O263" s="297" t="s">
        <v>2406</v>
      </c>
      <c r="P263" s="297" t="str">
        <f t="shared" si="24"/>
        <v>33704</v>
      </c>
    </row>
    <row r="264" spans="1:16" s="297" customFormat="1" x14ac:dyDescent="0.3">
      <c r="A264" s="293" t="s">
        <v>2869</v>
      </c>
      <c r="B264" s="333">
        <v>6</v>
      </c>
      <c r="C264" s="333">
        <v>191033792000990</v>
      </c>
      <c r="D264" s="334" t="s">
        <v>983</v>
      </c>
      <c r="E264" t="str">
        <f t="shared" si="21"/>
        <v>190103379200099</v>
      </c>
      <c r="F264" t="str">
        <f t="shared" si="22"/>
        <v>0</v>
      </c>
      <c r="G264">
        <v>11</v>
      </c>
      <c r="H264" s="334" t="s">
        <v>984</v>
      </c>
      <c r="I264" s="460">
        <v>-3316596308</v>
      </c>
      <c r="J264" s="296">
        <f t="shared" si="23"/>
        <v>-3316596.3080000002</v>
      </c>
      <c r="K264" s="297" t="e">
        <f>+VLOOKUP(D264,#REF!,4,0)</f>
        <v>#REF!</v>
      </c>
      <c r="L264" t="e">
        <f>VLOOKUP(D264,#REF!,5,0)</f>
        <v>#REF!</v>
      </c>
      <c r="M264" s="297" t="e">
        <f>VLOOKUP(D264,#REF!,6,0)</f>
        <v>#REF!</v>
      </c>
      <c r="N264" t="e">
        <f>VLOOKUP(D264,#REF!,7,0)</f>
        <v>#REF!</v>
      </c>
      <c r="O264" s="297" t="s">
        <v>2406</v>
      </c>
      <c r="P264" s="297" t="str">
        <f t="shared" si="24"/>
        <v>33792</v>
      </c>
    </row>
    <row r="265" spans="1:16" s="297" customFormat="1" x14ac:dyDescent="0.3">
      <c r="A265" s="292" t="s">
        <v>2869</v>
      </c>
      <c r="B265" s="332">
        <v>6</v>
      </c>
      <c r="C265" s="332">
        <v>191033792001990</v>
      </c>
      <c r="D265" s="427" t="s">
        <v>2535</v>
      </c>
      <c r="E265" t="str">
        <f t="shared" si="21"/>
        <v>190103379200199</v>
      </c>
      <c r="F265" t="str">
        <f t="shared" si="22"/>
        <v>0</v>
      </c>
      <c r="G265">
        <v>11</v>
      </c>
      <c r="H265" s="427" t="s">
        <v>2536</v>
      </c>
      <c r="I265" s="461">
        <v>-798526134</v>
      </c>
      <c r="J265" s="296">
        <f t="shared" si="23"/>
        <v>-798526.13399999996</v>
      </c>
      <c r="K265" s="297" t="e">
        <f>+VLOOKUP(D265,#REF!,4,0)</f>
        <v>#REF!</v>
      </c>
      <c r="L265" t="e">
        <f>VLOOKUP(D265,#REF!,5,0)</f>
        <v>#REF!</v>
      </c>
      <c r="M265" s="297" t="e">
        <f>VLOOKUP(D265,#REF!,6,0)</f>
        <v>#REF!</v>
      </c>
      <c r="N265" t="e">
        <f>VLOOKUP(D265,#REF!,7,0)</f>
        <v>#REF!</v>
      </c>
      <c r="O265" s="297" t="s">
        <v>2406</v>
      </c>
      <c r="P265" s="297" t="str">
        <f t="shared" si="24"/>
        <v>33792</v>
      </c>
    </row>
    <row r="266" spans="1:16" s="516" customFormat="1" x14ac:dyDescent="0.3">
      <c r="A266" s="519" t="s">
        <v>2869</v>
      </c>
      <c r="B266" s="520">
        <v>6</v>
      </c>
      <c r="C266" s="520">
        <v>191033794000990</v>
      </c>
      <c r="D266" s="521" t="s">
        <v>986</v>
      </c>
      <c r="E266" s="516" t="str">
        <f t="shared" si="21"/>
        <v>190103379400099</v>
      </c>
      <c r="F266" s="516" t="str">
        <f t="shared" si="22"/>
        <v>0</v>
      </c>
      <c r="G266" s="516">
        <v>11</v>
      </c>
      <c r="H266" s="521" t="s">
        <v>985</v>
      </c>
      <c r="I266" s="522">
        <v>-9522310499</v>
      </c>
      <c r="J266" s="518">
        <f t="shared" si="23"/>
        <v>-9522310.4989999998</v>
      </c>
      <c r="K266" s="516" t="e">
        <f>+VLOOKUP(D266,#REF!,4,0)</f>
        <v>#REF!</v>
      </c>
      <c r="L266" s="516" t="e">
        <f>VLOOKUP(D266,#REF!,5,0)</f>
        <v>#REF!</v>
      </c>
      <c r="M266" s="516" t="e">
        <f>VLOOKUP(D266,#REF!,6,0)</f>
        <v>#REF!</v>
      </c>
      <c r="N266" s="516" t="e">
        <f>VLOOKUP(D266,#REF!,7,0)</f>
        <v>#REF!</v>
      </c>
      <c r="O266" s="516" t="s">
        <v>2406</v>
      </c>
      <c r="P266" s="516" t="str">
        <f t="shared" si="24"/>
        <v>33794</v>
      </c>
    </row>
    <row r="267" spans="1:16" s="297" customFormat="1" x14ac:dyDescent="0.3">
      <c r="A267" s="292" t="s">
        <v>2869</v>
      </c>
      <c r="B267" s="332">
        <v>6</v>
      </c>
      <c r="C267" s="332">
        <v>191033794001990</v>
      </c>
      <c r="D267" s="427" t="s">
        <v>1968</v>
      </c>
      <c r="E267" t="str">
        <f t="shared" si="21"/>
        <v>190103379400199</v>
      </c>
      <c r="F267" t="str">
        <f t="shared" si="22"/>
        <v>0</v>
      </c>
      <c r="G267">
        <v>11</v>
      </c>
      <c r="H267" s="427" t="s">
        <v>2147</v>
      </c>
      <c r="I267" s="461">
        <v>-3518882074</v>
      </c>
      <c r="J267" s="296">
        <f t="shared" ref="J267:J330" si="25">I267/1000</f>
        <v>-3518882.074</v>
      </c>
      <c r="K267" s="297" t="e">
        <f>+VLOOKUP(D267,#REF!,4,0)</f>
        <v>#REF!</v>
      </c>
      <c r="L267" t="e">
        <f>VLOOKUP(D267,#REF!,5,0)</f>
        <v>#REF!</v>
      </c>
      <c r="M267" s="297" t="e">
        <f>VLOOKUP(D267,#REF!,6,0)</f>
        <v>#REF!</v>
      </c>
      <c r="N267" t="e">
        <f>VLOOKUP(D267,#REF!,7,0)</f>
        <v>#REF!</v>
      </c>
      <c r="O267" s="297" t="s">
        <v>2406</v>
      </c>
      <c r="P267" s="297" t="str">
        <f t="shared" si="24"/>
        <v>33794</v>
      </c>
    </row>
    <row r="268" spans="1:16" s="297" customFormat="1" x14ac:dyDescent="0.3">
      <c r="A268" s="293" t="s">
        <v>2869</v>
      </c>
      <c r="B268" s="333">
        <v>6</v>
      </c>
      <c r="C268" s="333">
        <v>191033902000990</v>
      </c>
      <c r="D268" s="334" t="s">
        <v>988</v>
      </c>
      <c r="E268" t="str">
        <f t="shared" si="21"/>
        <v>190103390200099</v>
      </c>
      <c r="F268" t="str">
        <f t="shared" si="22"/>
        <v>0</v>
      </c>
      <c r="G268">
        <v>11</v>
      </c>
      <c r="H268" s="334" t="s">
        <v>989</v>
      </c>
      <c r="I268" s="460">
        <v>4476185441</v>
      </c>
      <c r="J268" s="296">
        <f t="shared" si="25"/>
        <v>4476185.4409999996</v>
      </c>
      <c r="K268" s="297" t="e">
        <f>+VLOOKUP(D268,#REF!,4,0)</f>
        <v>#REF!</v>
      </c>
      <c r="L268" t="e">
        <f>VLOOKUP(D268,#REF!,5,0)</f>
        <v>#REF!</v>
      </c>
      <c r="M268" s="297" t="e">
        <f>VLOOKUP(D268,#REF!,6,0)</f>
        <v>#REF!</v>
      </c>
      <c r="N268" t="e">
        <f>VLOOKUP(D268,#REF!,7,0)</f>
        <v>#REF!</v>
      </c>
      <c r="O268" s="297" t="s">
        <v>2406</v>
      </c>
      <c r="P268" s="297" t="str">
        <f t="shared" si="24"/>
        <v>33902</v>
      </c>
    </row>
    <row r="269" spans="1:16" s="297" customFormat="1" x14ac:dyDescent="0.3">
      <c r="A269" s="292" t="s">
        <v>2869</v>
      </c>
      <c r="B269" s="332">
        <v>6</v>
      </c>
      <c r="C269" s="332">
        <v>191033992000990</v>
      </c>
      <c r="D269" s="427" t="s">
        <v>990</v>
      </c>
      <c r="E269" t="str">
        <f t="shared" ref="E269:E332" si="26">+MID(D269,3,2)&amp;+MID(D269,6,1)&amp;+MID(D269,8,2)&amp;+MID(D269,11,3)&amp;+MID(D269,17,2)&amp;+MID(D269,20,3)&amp;+MID(D269,24,2)</f>
        <v>190103399200099</v>
      </c>
      <c r="F269" t="str">
        <f t="shared" si="22"/>
        <v>0</v>
      </c>
      <c r="G269">
        <v>11</v>
      </c>
      <c r="H269" s="427" t="s">
        <v>991</v>
      </c>
      <c r="I269" s="461">
        <v>-2548078598</v>
      </c>
      <c r="J269" s="296">
        <f t="shared" si="25"/>
        <v>-2548078.5980000002</v>
      </c>
      <c r="K269" s="297" t="e">
        <f>+VLOOKUP(D269,#REF!,4,0)</f>
        <v>#REF!</v>
      </c>
      <c r="L269" t="e">
        <f>VLOOKUP(D269,#REF!,5,0)</f>
        <v>#REF!</v>
      </c>
      <c r="M269" s="297" t="e">
        <f>VLOOKUP(D269,#REF!,6,0)</f>
        <v>#REF!</v>
      </c>
      <c r="N269" t="e">
        <f>VLOOKUP(D269,#REF!,7,0)</f>
        <v>#REF!</v>
      </c>
      <c r="O269" s="297" t="s">
        <v>2406</v>
      </c>
      <c r="P269" s="297" t="str">
        <f t="shared" si="24"/>
        <v>33992</v>
      </c>
    </row>
    <row r="270" spans="1:16" s="297" customFormat="1" x14ac:dyDescent="0.3">
      <c r="A270" s="293" t="s">
        <v>2869</v>
      </c>
      <c r="B270" s="333">
        <v>6</v>
      </c>
      <c r="C270" s="333">
        <v>191034102000990</v>
      </c>
      <c r="D270" s="334" t="s">
        <v>992</v>
      </c>
      <c r="E270" t="str">
        <f t="shared" si="26"/>
        <v>190103410200099</v>
      </c>
      <c r="G270">
        <v>11</v>
      </c>
      <c r="H270" s="334" t="s">
        <v>993</v>
      </c>
      <c r="I270" s="460">
        <v>6564359436</v>
      </c>
      <c r="J270" s="296">
        <f t="shared" si="25"/>
        <v>6564359.4359999998</v>
      </c>
      <c r="K270" s="297" t="e">
        <f>+VLOOKUP(D270,#REF!,4,0)</f>
        <v>#REF!</v>
      </c>
      <c r="L270" t="e">
        <f>VLOOKUP(D270,#REF!,5,0)</f>
        <v>#REF!</v>
      </c>
      <c r="M270" s="297" t="e">
        <f>VLOOKUP(D270,#REF!,6,0)</f>
        <v>#REF!</v>
      </c>
      <c r="N270" t="e">
        <f>VLOOKUP(D270,#REF!,7,0)</f>
        <v>#REF!</v>
      </c>
      <c r="O270" s="297" t="s">
        <v>2406</v>
      </c>
      <c r="P270" s="297" t="str">
        <f t="shared" ref="P270:P333" si="27">MID(E270,6,5)</f>
        <v>34102</v>
      </c>
    </row>
    <row r="271" spans="1:16" s="297" customFormat="1" x14ac:dyDescent="0.3">
      <c r="A271" s="292" t="s">
        <v>2869</v>
      </c>
      <c r="B271" s="332">
        <v>6</v>
      </c>
      <c r="C271" s="332">
        <v>191034102011990</v>
      </c>
      <c r="D271" s="427" t="s">
        <v>994</v>
      </c>
      <c r="E271" t="str">
        <f t="shared" si="26"/>
        <v>190103410201199</v>
      </c>
      <c r="G271">
        <v>11</v>
      </c>
      <c r="H271" s="427" t="s">
        <v>995</v>
      </c>
      <c r="I271" s="461">
        <v>4163056529</v>
      </c>
      <c r="J271" s="296">
        <f t="shared" si="25"/>
        <v>4163056.5290000001</v>
      </c>
      <c r="K271" s="297" t="e">
        <f>+VLOOKUP(D271,#REF!,4,0)</f>
        <v>#REF!</v>
      </c>
      <c r="L271" t="e">
        <f>VLOOKUP(D271,#REF!,5,0)</f>
        <v>#REF!</v>
      </c>
      <c r="M271" s="297" t="e">
        <f>VLOOKUP(D271,#REF!,6,0)</f>
        <v>#REF!</v>
      </c>
      <c r="N271" t="e">
        <f>VLOOKUP(D271,#REF!,7,0)</f>
        <v>#REF!</v>
      </c>
      <c r="O271" s="297" t="s">
        <v>2406</v>
      </c>
      <c r="P271" s="297" t="str">
        <f t="shared" si="27"/>
        <v>34102</v>
      </c>
    </row>
    <row r="272" spans="1:16" s="297" customFormat="1" x14ac:dyDescent="0.3">
      <c r="A272" s="293" t="s">
        <v>2869</v>
      </c>
      <c r="B272" s="333">
        <v>6</v>
      </c>
      <c r="C272" s="333">
        <v>191034192000990</v>
      </c>
      <c r="D272" s="334" t="s">
        <v>998</v>
      </c>
      <c r="E272" t="str">
        <f t="shared" si="26"/>
        <v>190103419200099</v>
      </c>
      <c r="G272">
        <v>11</v>
      </c>
      <c r="H272" s="334" t="s">
        <v>999</v>
      </c>
      <c r="I272" s="460">
        <v>-6168697744</v>
      </c>
      <c r="J272" s="296">
        <f t="shared" si="25"/>
        <v>-6168697.7439999999</v>
      </c>
      <c r="K272" s="297" t="e">
        <f>+VLOOKUP(D272,#REF!,4,0)</f>
        <v>#REF!</v>
      </c>
      <c r="L272" t="e">
        <f>VLOOKUP(D272,#REF!,5,0)</f>
        <v>#REF!</v>
      </c>
      <c r="M272" s="297" t="e">
        <f>VLOOKUP(D272,#REF!,6,0)</f>
        <v>#REF!</v>
      </c>
      <c r="N272" t="e">
        <f>VLOOKUP(D272,#REF!,7,0)</f>
        <v>#REF!</v>
      </c>
      <c r="O272" s="297" t="s">
        <v>2406</v>
      </c>
      <c r="P272" s="297" t="str">
        <f t="shared" si="27"/>
        <v>34192</v>
      </c>
    </row>
    <row r="273" spans="1:16" s="297" customFormat="1" x14ac:dyDescent="0.3">
      <c r="A273" s="292" t="s">
        <v>2869</v>
      </c>
      <c r="B273" s="332">
        <v>6</v>
      </c>
      <c r="C273" s="332">
        <v>191034192011990</v>
      </c>
      <c r="D273" s="427" t="s">
        <v>1000</v>
      </c>
      <c r="E273" t="str">
        <f t="shared" si="26"/>
        <v>190103419201199</v>
      </c>
      <c r="G273">
        <v>11</v>
      </c>
      <c r="H273" s="427" t="s">
        <v>1001</v>
      </c>
      <c r="I273" s="461">
        <v>-3184193230</v>
      </c>
      <c r="J273" s="296">
        <f t="shared" si="25"/>
        <v>-3184193.23</v>
      </c>
      <c r="K273" s="297" t="e">
        <f>+VLOOKUP(D273,#REF!,4,0)</f>
        <v>#REF!</v>
      </c>
      <c r="L273" t="e">
        <f>VLOOKUP(D273,#REF!,5,0)</f>
        <v>#REF!</v>
      </c>
      <c r="M273" s="297" t="e">
        <f>VLOOKUP(D273,#REF!,6,0)</f>
        <v>#REF!</v>
      </c>
      <c r="N273" t="e">
        <f>VLOOKUP(D273,#REF!,7,0)</f>
        <v>#REF!</v>
      </c>
      <c r="O273" s="297" t="s">
        <v>2406</v>
      </c>
      <c r="P273" s="297" t="str">
        <f t="shared" si="27"/>
        <v>34192</v>
      </c>
    </row>
    <row r="274" spans="1:16" s="297" customFormat="1" x14ac:dyDescent="0.3">
      <c r="A274" s="293" t="s">
        <v>2869</v>
      </c>
      <c r="B274" s="333">
        <v>7</v>
      </c>
      <c r="C274" s="333">
        <v>214039002000017</v>
      </c>
      <c r="D274" s="334" t="s">
        <v>1008</v>
      </c>
      <c r="E274" t="str">
        <f t="shared" si="26"/>
        <v>217403900200001</v>
      </c>
      <c r="G274" s="497">
        <v>14</v>
      </c>
      <c r="H274" s="334" t="s">
        <v>1009</v>
      </c>
      <c r="I274" s="460">
        <v>-2255266407</v>
      </c>
      <c r="J274" s="296">
        <f t="shared" si="25"/>
        <v>-2255266.4070000001</v>
      </c>
      <c r="K274" s="297" t="e">
        <f>+VLOOKUP(D274,#REF!,4,0)</f>
        <v>#REF!</v>
      </c>
      <c r="L274" t="e">
        <f>VLOOKUP(D274,#REF!,5,0)</f>
        <v>#REF!</v>
      </c>
      <c r="M274" s="297" t="e">
        <f>VLOOKUP(D274,#REF!,6,0)</f>
        <v>#REF!</v>
      </c>
      <c r="N274" s="501" t="e">
        <f>VLOOKUP(D274,#REF!,7,0)</f>
        <v>#REF!</v>
      </c>
      <c r="O274" s="297" t="s">
        <v>2406</v>
      </c>
      <c r="P274" s="297" t="str">
        <f t="shared" si="27"/>
        <v>39002</v>
      </c>
    </row>
    <row r="275" spans="1:16" s="297" customFormat="1" x14ac:dyDescent="0.3">
      <c r="A275" s="292" t="s">
        <v>2869</v>
      </c>
      <c r="B275" s="332">
        <v>7</v>
      </c>
      <c r="C275" s="332">
        <v>214039002000018</v>
      </c>
      <c r="D275" s="427" t="s">
        <v>1417</v>
      </c>
      <c r="E275" t="str">
        <f t="shared" si="26"/>
        <v>218403900200001</v>
      </c>
      <c r="G275" s="497">
        <v>14</v>
      </c>
      <c r="H275" s="427" t="s">
        <v>1013</v>
      </c>
      <c r="I275" s="461">
        <v>-5868814298</v>
      </c>
      <c r="J275" s="296">
        <f t="shared" si="25"/>
        <v>-5868814.2980000004</v>
      </c>
      <c r="K275" s="297" t="e">
        <f>+VLOOKUP(D275,#REF!,4,0)</f>
        <v>#REF!</v>
      </c>
      <c r="L275" t="e">
        <f>VLOOKUP(D275,#REF!,5,0)</f>
        <v>#REF!</v>
      </c>
      <c r="M275" s="297" t="e">
        <f>VLOOKUP(D275,#REF!,6,0)</f>
        <v>#REF!</v>
      </c>
      <c r="N275" s="501" t="e">
        <f>VLOOKUP(D275,#REF!,7,0)</f>
        <v>#REF!</v>
      </c>
      <c r="O275" s="297" t="s">
        <v>2406</v>
      </c>
      <c r="P275" s="297" t="str">
        <f t="shared" si="27"/>
        <v>39002</v>
      </c>
    </row>
    <row r="276" spans="1:16" s="297" customFormat="1" x14ac:dyDescent="0.3">
      <c r="A276" s="293" t="s">
        <v>2869</v>
      </c>
      <c r="B276" s="333">
        <v>7</v>
      </c>
      <c r="C276" s="333">
        <v>214039002000995</v>
      </c>
      <c r="D276" s="334" t="s">
        <v>1970</v>
      </c>
      <c r="E276" t="str">
        <f t="shared" si="26"/>
        <v>215403900200099</v>
      </c>
      <c r="G276" s="497">
        <v>14</v>
      </c>
      <c r="H276" s="334" t="s">
        <v>2148</v>
      </c>
      <c r="I276" s="460">
        <v>-1210498230</v>
      </c>
      <c r="J276" s="296">
        <f t="shared" si="25"/>
        <v>-1210498.23</v>
      </c>
      <c r="K276" s="297" t="e">
        <f>+VLOOKUP(D276,#REF!,4,0)</f>
        <v>#REF!</v>
      </c>
      <c r="L276" t="e">
        <f>VLOOKUP(D276,#REF!,5,0)</f>
        <v>#REF!</v>
      </c>
      <c r="M276" s="297" t="e">
        <f>VLOOKUP(D276,#REF!,6,0)</f>
        <v>#REF!</v>
      </c>
      <c r="N276" s="501" t="e">
        <f>VLOOKUP(D276,#REF!,7,0)</f>
        <v>#REF!</v>
      </c>
      <c r="O276" s="297" t="s">
        <v>2406</v>
      </c>
      <c r="P276" s="297" t="str">
        <f t="shared" si="27"/>
        <v>39002</v>
      </c>
    </row>
    <row r="277" spans="1:16" s="297" customFormat="1" x14ac:dyDescent="0.3">
      <c r="A277" s="292" t="s">
        <v>2869</v>
      </c>
      <c r="B277" s="332">
        <v>7</v>
      </c>
      <c r="C277" s="332">
        <v>214039002000996</v>
      </c>
      <c r="D277" s="427" t="s">
        <v>1010</v>
      </c>
      <c r="E277" t="str">
        <f t="shared" si="26"/>
        <v>216403900200099</v>
      </c>
      <c r="G277" s="497">
        <v>14</v>
      </c>
      <c r="H277" s="427" t="s">
        <v>1007</v>
      </c>
      <c r="I277" s="461">
        <v>-5546126919</v>
      </c>
      <c r="J277" s="296">
        <f t="shared" si="25"/>
        <v>-5546126.9189999998</v>
      </c>
      <c r="K277" s="297" t="e">
        <f>+VLOOKUP(D277,#REF!,4,0)</f>
        <v>#REF!</v>
      </c>
      <c r="L277" t="e">
        <f>VLOOKUP(D277,#REF!,5,0)</f>
        <v>#REF!</v>
      </c>
      <c r="M277" s="297" t="e">
        <f>VLOOKUP(D277,#REF!,6,0)</f>
        <v>#REF!</v>
      </c>
      <c r="N277" s="501" t="e">
        <f>VLOOKUP(D277,#REF!,7,0)</f>
        <v>#REF!</v>
      </c>
      <c r="O277" s="297" t="s">
        <v>2406</v>
      </c>
      <c r="P277" s="297" t="str">
        <f t="shared" si="27"/>
        <v>39002</v>
      </c>
    </row>
    <row r="278" spans="1:16" s="297" customFormat="1" x14ac:dyDescent="0.3">
      <c r="A278" s="293" t="s">
        <v>2869</v>
      </c>
      <c r="B278" s="333">
        <v>7</v>
      </c>
      <c r="C278" s="333">
        <v>214039002000997</v>
      </c>
      <c r="D278" s="334" t="s">
        <v>1011</v>
      </c>
      <c r="E278" t="str">
        <f t="shared" si="26"/>
        <v>217403900200099</v>
      </c>
      <c r="G278" s="497">
        <v>14</v>
      </c>
      <c r="H278" s="334" t="s">
        <v>1009</v>
      </c>
      <c r="I278" s="460">
        <v>-12461737372</v>
      </c>
      <c r="J278" s="296">
        <f t="shared" si="25"/>
        <v>-12461737.372</v>
      </c>
      <c r="K278" s="297" t="e">
        <f>+VLOOKUP(D278,#REF!,4,0)</f>
        <v>#REF!</v>
      </c>
      <c r="L278" t="e">
        <f>VLOOKUP(D278,#REF!,5,0)</f>
        <v>#REF!</v>
      </c>
      <c r="M278" s="297" t="e">
        <f>VLOOKUP(D278,#REF!,6,0)</f>
        <v>#REF!</v>
      </c>
      <c r="N278" s="501" t="e">
        <f>VLOOKUP(D278,#REF!,7,0)</f>
        <v>#REF!</v>
      </c>
      <c r="O278" s="297" t="s">
        <v>2406</v>
      </c>
      <c r="P278" s="297" t="str">
        <f t="shared" si="27"/>
        <v>39002</v>
      </c>
    </row>
    <row r="279" spans="1:16" s="297" customFormat="1" x14ac:dyDescent="0.3">
      <c r="A279" s="292" t="s">
        <v>2869</v>
      </c>
      <c r="B279" s="332">
        <v>7</v>
      </c>
      <c r="C279" s="332">
        <v>214039002000998</v>
      </c>
      <c r="D279" s="427" t="s">
        <v>1012</v>
      </c>
      <c r="E279" t="str">
        <f t="shared" si="26"/>
        <v>218403900200099</v>
      </c>
      <c r="G279" s="497">
        <v>14</v>
      </c>
      <c r="H279" s="427" t="s">
        <v>1013</v>
      </c>
      <c r="I279" s="461">
        <v>-179762383973</v>
      </c>
      <c r="J279" s="296">
        <f t="shared" si="25"/>
        <v>-179762383.97299999</v>
      </c>
      <c r="K279" s="297" t="e">
        <f>+VLOOKUP(D279,#REF!,4,0)</f>
        <v>#REF!</v>
      </c>
      <c r="L279" t="e">
        <f>VLOOKUP(D279,#REF!,5,0)</f>
        <v>#REF!</v>
      </c>
      <c r="M279" s="297" t="e">
        <f>VLOOKUP(D279,#REF!,6,0)</f>
        <v>#REF!</v>
      </c>
      <c r="N279" s="501" t="e">
        <f>VLOOKUP(D279,#REF!,7,0)</f>
        <v>#REF!</v>
      </c>
      <c r="O279" s="297" t="s">
        <v>2406</v>
      </c>
      <c r="P279" s="297" t="str">
        <f t="shared" si="27"/>
        <v>39002</v>
      </c>
    </row>
    <row r="280" spans="1:16" s="297" customFormat="1" x14ac:dyDescent="0.3">
      <c r="A280" s="293" t="s">
        <v>2869</v>
      </c>
      <c r="B280" s="333">
        <v>7</v>
      </c>
      <c r="C280" s="333">
        <v>214039003000017</v>
      </c>
      <c r="D280" s="334" t="s">
        <v>1578</v>
      </c>
      <c r="E280" t="str">
        <f t="shared" si="26"/>
        <v>217403900300001</v>
      </c>
      <c r="G280" s="497">
        <v>14</v>
      </c>
      <c r="H280" s="334" t="s">
        <v>2149</v>
      </c>
      <c r="I280" s="460">
        <v>-36382762500</v>
      </c>
      <c r="J280" s="296">
        <f t="shared" si="25"/>
        <v>-36382762.5</v>
      </c>
      <c r="K280" s="297" t="e">
        <f>+VLOOKUP(D280,#REF!,4,0)</f>
        <v>#REF!</v>
      </c>
      <c r="L280" t="e">
        <f>VLOOKUP(D280,#REF!,5,0)</f>
        <v>#REF!</v>
      </c>
      <c r="M280" s="297" t="e">
        <f>VLOOKUP(D280,#REF!,6,0)</f>
        <v>#REF!</v>
      </c>
      <c r="N280" s="501" t="e">
        <f>VLOOKUP(D280,#REF!,7,0)</f>
        <v>#REF!</v>
      </c>
      <c r="O280" s="297" t="s">
        <v>2406</v>
      </c>
      <c r="P280" s="297" t="str">
        <f t="shared" si="27"/>
        <v>39003</v>
      </c>
    </row>
    <row r="281" spans="1:16" s="297" customFormat="1" x14ac:dyDescent="0.3">
      <c r="A281" s="292" t="s">
        <v>2869</v>
      </c>
      <c r="B281" s="332">
        <v>7</v>
      </c>
      <c r="C281" s="332">
        <v>214039003000018</v>
      </c>
      <c r="D281" s="427" t="s">
        <v>1579</v>
      </c>
      <c r="E281" t="str">
        <f t="shared" si="26"/>
        <v>218403900300001</v>
      </c>
      <c r="G281" s="497">
        <v>14</v>
      </c>
      <c r="H281" s="427" t="s">
        <v>2149</v>
      </c>
      <c r="I281" s="461">
        <v>-90090650000</v>
      </c>
      <c r="J281" s="296">
        <f t="shared" si="25"/>
        <v>-90090650</v>
      </c>
      <c r="K281" s="297" t="e">
        <f>+VLOOKUP(D281,#REF!,4,0)</f>
        <v>#REF!</v>
      </c>
      <c r="L281" t="e">
        <f>VLOOKUP(D281,#REF!,5,0)</f>
        <v>#REF!</v>
      </c>
      <c r="M281" s="297" t="e">
        <f>VLOOKUP(D281,#REF!,6,0)</f>
        <v>#REF!</v>
      </c>
      <c r="N281" s="501" t="e">
        <f>VLOOKUP(D281,#REF!,7,0)</f>
        <v>#REF!</v>
      </c>
      <c r="O281" s="297" t="s">
        <v>2406</v>
      </c>
      <c r="P281" s="297" t="str">
        <f t="shared" si="27"/>
        <v>39003</v>
      </c>
    </row>
    <row r="282" spans="1:16" s="297" customFormat="1" x14ac:dyDescent="0.3">
      <c r="A282" s="293" t="s">
        <v>2869</v>
      </c>
      <c r="B282" s="333">
        <v>7</v>
      </c>
      <c r="C282" s="333">
        <v>214039003000997</v>
      </c>
      <c r="D282" s="334" t="s">
        <v>1365</v>
      </c>
      <c r="E282" t="str">
        <f t="shared" si="26"/>
        <v>217403900300099</v>
      </c>
      <c r="G282" s="497">
        <v>14</v>
      </c>
      <c r="H282" s="334" t="s">
        <v>1015</v>
      </c>
      <c r="I282" s="460">
        <v>-9825480000</v>
      </c>
      <c r="J282" s="296">
        <f t="shared" si="25"/>
        <v>-9825480</v>
      </c>
      <c r="K282" s="297" t="e">
        <f>+VLOOKUP(D282,#REF!,4,0)</f>
        <v>#REF!</v>
      </c>
      <c r="L282" t="e">
        <f>VLOOKUP(D282,#REF!,5,0)</f>
        <v>#REF!</v>
      </c>
      <c r="M282" s="297" t="e">
        <f>VLOOKUP(D282,#REF!,6,0)</f>
        <v>#REF!</v>
      </c>
      <c r="N282" s="501" t="e">
        <f>VLOOKUP(D282,#REF!,7,0)</f>
        <v>#REF!</v>
      </c>
      <c r="O282" s="297" t="s">
        <v>2406</v>
      </c>
      <c r="P282" s="297" t="str">
        <f t="shared" si="27"/>
        <v>39003</v>
      </c>
    </row>
    <row r="283" spans="1:16" s="297" customFormat="1" x14ac:dyDescent="0.3">
      <c r="A283" s="292" t="s">
        <v>2869</v>
      </c>
      <c r="B283" s="332">
        <v>7</v>
      </c>
      <c r="C283" s="332">
        <v>214039003000998</v>
      </c>
      <c r="D283" s="427" t="s">
        <v>1014</v>
      </c>
      <c r="E283" t="str">
        <f t="shared" si="26"/>
        <v>218403900300099</v>
      </c>
      <c r="G283" s="497">
        <v>14</v>
      </c>
      <c r="H283" s="427" t="s">
        <v>1015</v>
      </c>
      <c r="I283" s="461">
        <v>-65474908447</v>
      </c>
      <c r="J283" s="296">
        <f t="shared" si="25"/>
        <v>-65474908.446999997</v>
      </c>
      <c r="K283" s="297" t="e">
        <f>+VLOOKUP(D283,#REF!,4,0)</f>
        <v>#REF!</v>
      </c>
      <c r="L283" t="e">
        <f>VLOOKUP(D283,#REF!,5,0)</f>
        <v>#REF!</v>
      </c>
      <c r="M283" s="297" t="e">
        <f>VLOOKUP(D283,#REF!,6,0)</f>
        <v>#REF!</v>
      </c>
      <c r="N283" s="501" t="e">
        <f>VLOOKUP(D283,#REF!,7,0)</f>
        <v>#REF!</v>
      </c>
      <c r="O283" s="297" t="s">
        <v>2406</v>
      </c>
      <c r="P283" s="297" t="str">
        <f t="shared" si="27"/>
        <v>39003</v>
      </c>
    </row>
    <row r="284" spans="1:16" x14ac:dyDescent="0.3">
      <c r="A284" s="293" t="s">
        <v>2869</v>
      </c>
      <c r="B284" s="333">
        <v>7</v>
      </c>
      <c r="C284" s="333">
        <v>214039006000011</v>
      </c>
      <c r="D284" s="334" t="s">
        <v>1971</v>
      </c>
      <c r="E284" t="str">
        <f t="shared" si="26"/>
        <v>211403900600001</v>
      </c>
      <c r="G284" s="497">
        <v>14</v>
      </c>
      <c r="H284" s="334" t="s">
        <v>2150</v>
      </c>
      <c r="I284" s="460">
        <v>-242482588</v>
      </c>
      <c r="J284" s="296">
        <f t="shared" si="25"/>
        <v>-242482.58799999999</v>
      </c>
      <c r="K284" t="e">
        <f>+VLOOKUP(D284,#REF!,4,0)</f>
        <v>#REF!</v>
      </c>
      <c r="L284" t="e">
        <f>VLOOKUP(D284,#REF!,5,0)</f>
        <v>#REF!</v>
      </c>
      <c r="M284" t="e">
        <f>VLOOKUP(D284,#REF!,6,0)</f>
        <v>#REF!</v>
      </c>
      <c r="N284" s="501" t="e">
        <f>VLOOKUP(D284,#REF!,7,0)</f>
        <v>#REF!</v>
      </c>
      <c r="P284" t="str">
        <f t="shared" si="27"/>
        <v>39006</v>
      </c>
    </row>
    <row r="285" spans="1:16" x14ac:dyDescent="0.3">
      <c r="A285" s="292" t="s">
        <v>2869</v>
      </c>
      <c r="B285" s="332">
        <v>7</v>
      </c>
      <c r="C285" s="332">
        <v>214039006000991</v>
      </c>
      <c r="D285" s="427" t="s">
        <v>1972</v>
      </c>
      <c r="E285" t="str">
        <f t="shared" si="26"/>
        <v>211403900600099</v>
      </c>
      <c r="G285" s="497">
        <v>14</v>
      </c>
      <c r="H285" s="427" t="s">
        <v>2150</v>
      </c>
      <c r="I285" s="461">
        <v>-2</v>
      </c>
      <c r="J285" s="296">
        <f t="shared" si="25"/>
        <v>-2E-3</v>
      </c>
      <c r="K285" t="e">
        <f>+VLOOKUP(D285,#REF!,4,0)</f>
        <v>#REF!</v>
      </c>
      <c r="L285" t="e">
        <f>VLOOKUP(D285,#REF!,5,0)</f>
        <v>#REF!</v>
      </c>
      <c r="M285" t="e">
        <f>VLOOKUP(D285,#REF!,6,0)</f>
        <v>#REF!</v>
      </c>
      <c r="N285" s="501" t="e">
        <f>VLOOKUP(D285,#REF!,7,0)</f>
        <v>#REF!</v>
      </c>
      <c r="P285" t="str">
        <f t="shared" si="27"/>
        <v>39006</v>
      </c>
    </row>
    <row r="286" spans="1:16" x14ac:dyDescent="0.3">
      <c r="A286" s="293" t="s">
        <v>2869</v>
      </c>
      <c r="B286" s="333">
        <v>7</v>
      </c>
      <c r="C286" s="333">
        <v>214039008000998</v>
      </c>
      <c r="D286" s="334" t="s">
        <v>1499</v>
      </c>
      <c r="E286" t="str">
        <f t="shared" si="26"/>
        <v>218403900800099</v>
      </c>
      <c r="G286" s="497">
        <v>14</v>
      </c>
      <c r="H286" s="334" t="s">
        <v>2151</v>
      </c>
      <c r="I286" s="460">
        <v>-42095515837</v>
      </c>
      <c r="J286" s="296">
        <f t="shared" si="25"/>
        <v>-42095515.836999997</v>
      </c>
      <c r="K286" t="e">
        <f>+VLOOKUP(D286,#REF!,4,0)</f>
        <v>#REF!</v>
      </c>
      <c r="L286" t="e">
        <f>VLOOKUP(D286,#REF!,5,0)</f>
        <v>#REF!</v>
      </c>
      <c r="M286" t="e">
        <f>VLOOKUP(D286,#REF!,6,0)</f>
        <v>#REF!</v>
      </c>
      <c r="N286" s="501" t="e">
        <f>VLOOKUP(D286,#REF!,7,0)</f>
        <v>#REF!</v>
      </c>
      <c r="P286" t="str">
        <f t="shared" si="27"/>
        <v>39008</v>
      </c>
    </row>
    <row r="287" spans="1:16" x14ac:dyDescent="0.3">
      <c r="A287" s="292" t="s">
        <v>2869</v>
      </c>
      <c r="B287" s="332">
        <v>7</v>
      </c>
      <c r="C287" s="332">
        <v>218013482001017</v>
      </c>
      <c r="D287" s="427" t="s">
        <v>1019</v>
      </c>
      <c r="E287" t="str">
        <f t="shared" si="26"/>
        <v>217801348200101</v>
      </c>
      <c r="G287" s="497">
        <v>14</v>
      </c>
      <c r="H287" s="427" t="s">
        <v>1020</v>
      </c>
      <c r="I287" s="461">
        <v>-196790343</v>
      </c>
      <c r="J287" s="296">
        <f t="shared" si="25"/>
        <v>-196790.34299999999</v>
      </c>
      <c r="K287" t="e">
        <f>+VLOOKUP(D287,#REF!,4,0)</f>
        <v>#REF!</v>
      </c>
      <c r="L287" t="e">
        <f>VLOOKUP(D287,#REF!,5,0)</f>
        <v>#REF!</v>
      </c>
      <c r="M287" t="e">
        <f>VLOOKUP(D287,#REF!,6,0)</f>
        <v>#REF!</v>
      </c>
      <c r="N287" t="e">
        <f>VLOOKUP(D287,#REF!,7,0)</f>
        <v>#REF!</v>
      </c>
      <c r="P287" t="str">
        <f t="shared" si="27"/>
        <v>13482</v>
      </c>
    </row>
    <row r="288" spans="1:16" x14ac:dyDescent="0.3">
      <c r="A288" s="293" t="s">
        <v>2869</v>
      </c>
      <c r="B288" s="333">
        <v>7</v>
      </c>
      <c r="C288" s="333">
        <v>218013482001018</v>
      </c>
      <c r="D288" s="334" t="s">
        <v>1580</v>
      </c>
      <c r="E288" t="str">
        <f t="shared" si="26"/>
        <v>218801348200101</v>
      </c>
      <c r="G288" s="497">
        <v>14</v>
      </c>
      <c r="H288" s="334" t="s">
        <v>1025</v>
      </c>
      <c r="I288" s="460">
        <v>-1249235345</v>
      </c>
      <c r="J288" s="296">
        <f t="shared" si="25"/>
        <v>-1249235.345</v>
      </c>
      <c r="K288" t="e">
        <f>+VLOOKUP(D288,#REF!,4,0)</f>
        <v>#REF!</v>
      </c>
      <c r="L288" t="e">
        <f>VLOOKUP(D288,#REF!,5,0)</f>
        <v>#REF!</v>
      </c>
      <c r="M288" t="e">
        <f>VLOOKUP(D288,#REF!,6,0)</f>
        <v>#REF!</v>
      </c>
      <c r="N288" t="e">
        <f>VLOOKUP(D288,#REF!,7,0)</f>
        <v>#REF!</v>
      </c>
      <c r="P288" t="str">
        <f t="shared" si="27"/>
        <v>13482</v>
      </c>
    </row>
    <row r="289" spans="1:16" x14ac:dyDescent="0.3">
      <c r="A289" s="292" t="s">
        <v>2869</v>
      </c>
      <c r="B289" s="332">
        <v>7</v>
      </c>
      <c r="C289" s="332">
        <v>218013482001995</v>
      </c>
      <c r="D289" s="427" t="s">
        <v>1021</v>
      </c>
      <c r="E289" t="str">
        <f t="shared" si="26"/>
        <v>215801348200199</v>
      </c>
      <c r="G289" s="497">
        <v>14</v>
      </c>
      <c r="H289" s="427" t="s">
        <v>1017</v>
      </c>
      <c r="I289" s="461">
        <v>-76485250</v>
      </c>
      <c r="J289" s="296">
        <f t="shared" si="25"/>
        <v>-76485.25</v>
      </c>
      <c r="K289" t="e">
        <f>+VLOOKUP(D289,#REF!,4,0)</f>
        <v>#REF!</v>
      </c>
      <c r="L289" t="e">
        <f>VLOOKUP(D289,#REF!,5,0)</f>
        <v>#REF!</v>
      </c>
      <c r="M289" t="e">
        <f>VLOOKUP(D289,#REF!,6,0)</f>
        <v>#REF!</v>
      </c>
      <c r="N289" t="e">
        <f>VLOOKUP(D289,#REF!,7,0)</f>
        <v>#REF!</v>
      </c>
      <c r="P289" t="str">
        <f t="shared" si="27"/>
        <v>13482</v>
      </c>
    </row>
    <row r="290" spans="1:16" x14ac:dyDescent="0.3">
      <c r="A290" s="293" t="s">
        <v>2869</v>
      </c>
      <c r="B290" s="333">
        <v>7</v>
      </c>
      <c r="C290" s="333">
        <v>218013482001996</v>
      </c>
      <c r="D290" s="334" t="s">
        <v>1022</v>
      </c>
      <c r="E290" t="str">
        <f t="shared" si="26"/>
        <v>216801348200199</v>
      </c>
      <c r="G290" s="497">
        <v>14</v>
      </c>
      <c r="H290" s="334" t="s">
        <v>1018</v>
      </c>
      <c r="I290" s="460">
        <v>-214932173</v>
      </c>
      <c r="J290" s="296">
        <f t="shared" si="25"/>
        <v>-214932.17300000001</v>
      </c>
      <c r="K290" t="e">
        <f>+VLOOKUP(D290,#REF!,4,0)</f>
        <v>#REF!</v>
      </c>
      <c r="L290" t="e">
        <f>VLOOKUP(D290,#REF!,5,0)</f>
        <v>#REF!</v>
      </c>
      <c r="M290" t="e">
        <f>VLOOKUP(D290,#REF!,6,0)</f>
        <v>#REF!</v>
      </c>
      <c r="N290" t="e">
        <f>VLOOKUP(D290,#REF!,7,0)</f>
        <v>#REF!</v>
      </c>
      <c r="P290" t="str">
        <f t="shared" si="27"/>
        <v>13482</v>
      </c>
    </row>
    <row r="291" spans="1:16" x14ac:dyDescent="0.3">
      <c r="A291" s="292" t="s">
        <v>2869</v>
      </c>
      <c r="B291" s="332">
        <v>7</v>
      </c>
      <c r="C291" s="332">
        <v>218013482001997</v>
      </c>
      <c r="D291" s="427" t="s">
        <v>1023</v>
      </c>
      <c r="E291" t="str">
        <f t="shared" si="26"/>
        <v>217801348200199</v>
      </c>
      <c r="G291" s="497">
        <v>14</v>
      </c>
      <c r="H291" s="427" t="s">
        <v>1020</v>
      </c>
      <c r="I291" s="461">
        <v>-1239495322</v>
      </c>
      <c r="J291" s="296">
        <f t="shared" si="25"/>
        <v>-1239495.3219999999</v>
      </c>
      <c r="K291" t="e">
        <f>+VLOOKUP(D291,#REF!,4,0)</f>
        <v>#REF!</v>
      </c>
      <c r="L291" t="e">
        <f>VLOOKUP(D291,#REF!,5,0)</f>
        <v>#REF!</v>
      </c>
      <c r="M291" t="e">
        <f>VLOOKUP(D291,#REF!,6,0)</f>
        <v>#REF!</v>
      </c>
      <c r="N291" t="e">
        <f>VLOOKUP(D291,#REF!,7,0)</f>
        <v>#REF!</v>
      </c>
      <c r="P291" t="str">
        <f t="shared" si="27"/>
        <v>13482</v>
      </c>
    </row>
    <row r="292" spans="1:16" x14ac:dyDescent="0.3">
      <c r="A292" s="293" t="s">
        <v>2869</v>
      </c>
      <c r="B292" s="333">
        <v>7</v>
      </c>
      <c r="C292" s="333">
        <v>218013482001998</v>
      </c>
      <c r="D292" s="334" t="s">
        <v>1024</v>
      </c>
      <c r="E292" t="str">
        <f t="shared" si="26"/>
        <v>218801348200199</v>
      </c>
      <c r="G292" s="497">
        <v>14</v>
      </c>
      <c r="H292" s="334" t="s">
        <v>1025</v>
      </c>
      <c r="I292" s="460">
        <v>-71947775619</v>
      </c>
      <c r="J292" s="296">
        <f t="shared" si="25"/>
        <v>-71947775.619000003</v>
      </c>
      <c r="K292" t="e">
        <f>+VLOOKUP(D292,#REF!,4,0)</f>
        <v>#REF!</v>
      </c>
      <c r="L292" t="e">
        <f>VLOOKUP(D292,#REF!,5,0)</f>
        <v>#REF!</v>
      </c>
      <c r="M292" t="e">
        <f>VLOOKUP(D292,#REF!,6,0)</f>
        <v>#REF!</v>
      </c>
      <c r="N292" t="e">
        <f>VLOOKUP(D292,#REF!,7,0)</f>
        <v>#REF!</v>
      </c>
      <c r="P292" t="str">
        <f t="shared" si="27"/>
        <v>13482</v>
      </c>
    </row>
    <row r="293" spans="1:16" x14ac:dyDescent="0.3">
      <c r="A293" s="498" t="s">
        <v>2869</v>
      </c>
      <c r="B293" s="499">
        <v>7</v>
      </c>
      <c r="C293" s="499">
        <v>218013484000998</v>
      </c>
      <c r="D293" s="500" t="s">
        <v>2540</v>
      </c>
      <c r="E293" s="501" t="str">
        <f t="shared" si="26"/>
        <v>218801348400099</v>
      </c>
      <c r="F293" s="501"/>
      <c r="G293" s="497">
        <v>14</v>
      </c>
      <c r="H293" s="427" t="s">
        <v>2541</v>
      </c>
      <c r="I293" s="461">
        <v>-11246594</v>
      </c>
      <c r="J293" s="296">
        <f t="shared" si="25"/>
        <v>-11246.593999999999</v>
      </c>
      <c r="K293" t="e">
        <f>+VLOOKUP(D293,#REF!,4,0)</f>
        <v>#REF!</v>
      </c>
      <c r="L293" t="e">
        <f>VLOOKUP(D293,#REF!,5,0)</f>
        <v>#REF!</v>
      </c>
      <c r="M293" t="e">
        <f>VLOOKUP(D293,#REF!,6,0)</f>
        <v>#REF!</v>
      </c>
      <c r="N293" t="e">
        <f>VLOOKUP(D293,#REF!,7,0)</f>
        <v>#REF!</v>
      </c>
      <c r="P293" t="str">
        <f t="shared" si="27"/>
        <v>13484</v>
      </c>
    </row>
    <row r="294" spans="1:16" x14ac:dyDescent="0.3">
      <c r="A294" s="502" t="s">
        <v>2869</v>
      </c>
      <c r="B294" s="503">
        <v>7</v>
      </c>
      <c r="C294" s="503">
        <v>218013484001017</v>
      </c>
      <c r="D294" s="504" t="s">
        <v>2537</v>
      </c>
      <c r="E294" s="501" t="str">
        <f t="shared" si="26"/>
        <v>217801348400101</v>
      </c>
      <c r="F294" s="501"/>
      <c r="G294" s="497">
        <v>14</v>
      </c>
      <c r="H294" s="334" t="s">
        <v>2538</v>
      </c>
      <c r="I294" s="460">
        <v>-433126739</v>
      </c>
      <c r="J294" s="296">
        <f t="shared" si="25"/>
        <v>-433126.739</v>
      </c>
      <c r="K294" t="e">
        <f>+VLOOKUP(D294,#REF!,4,0)</f>
        <v>#REF!</v>
      </c>
      <c r="L294" t="e">
        <f>VLOOKUP(D294,#REF!,5,0)</f>
        <v>#REF!</v>
      </c>
      <c r="M294" t="e">
        <f>VLOOKUP(D294,#REF!,6,0)</f>
        <v>#REF!</v>
      </c>
      <c r="N294" t="e">
        <f>VLOOKUP(D294,#REF!,7,0)</f>
        <v>#REF!</v>
      </c>
      <c r="P294" t="str">
        <f t="shared" si="27"/>
        <v>13484</v>
      </c>
    </row>
    <row r="295" spans="1:16" x14ac:dyDescent="0.3">
      <c r="A295" s="498" t="s">
        <v>2869</v>
      </c>
      <c r="B295" s="499">
        <v>7</v>
      </c>
      <c r="C295" s="499">
        <v>218013484001018</v>
      </c>
      <c r="D295" s="500" t="s">
        <v>2542</v>
      </c>
      <c r="E295" s="501" t="str">
        <f t="shared" si="26"/>
        <v>218801348400101</v>
      </c>
      <c r="F295" s="501"/>
      <c r="G295" s="497">
        <v>14</v>
      </c>
      <c r="H295" s="427" t="s">
        <v>2543</v>
      </c>
      <c r="I295" s="461">
        <v>-2144643544</v>
      </c>
      <c r="J295" s="296">
        <f t="shared" si="25"/>
        <v>-2144643.5440000002</v>
      </c>
      <c r="K295" t="e">
        <f>+VLOOKUP(D295,#REF!,4,0)</f>
        <v>#REF!</v>
      </c>
      <c r="L295" t="e">
        <f>VLOOKUP(D295,#REF!,5,0)</f>
        <v>#REF!</v>
      </c>
      <c r="M295" t="e">
        <f>VLOOKUP(D295,#REF!,6,0)</f>
        <v>#REF!</v>
      </c>
      <c r="N295" t="e">
        <f>VLOOKUP(D295,#REF!,7,0)</f>
        <v>#REF!</v>
      </c>
      <c r="P295" t="str">
        <f t="shared" si="27"/>
        <v>13484</v>
      </c>
    </row>
    <row r="296" spans="1:16" x14ac:dyDescent="0.3">
      <c r="A296" s="502" t="s">
        <v>2869</v>
      </c>
      <c r="B296" s="503">
        <v>7</v>
      </c>
      <c r="C296" s="503">
        <v>218013484001997</v>
      </c>
      <c r="D296" s="504" t="s">
        <v>2539</v>
      </c>
      <c r="E296" s="501" t="str">
        <f t="shared" si="26"/>
        <v>217801348400199</v>
      </c>
      <c r="F296" s="501"/>
      <c r="G296" s="497">
        <v>14</v>
      </c>
      <c r="H296" s="334" t="s">
        <v>2538</v>
      </c>
      <c r="I296" s="460">
        <v>-1211257678</v>
      </c>
      <c r="J296" s="296">
        <f t="shared" si="25"/>
        <v>-1211257.6780000001</v>
      </c>
      <c r="K296" t="e">
        <f>+VLOOKUP(D296,#REF!,4,0)</f>
        <v>#REF!</v>
      </c>
      <c r="L296" t="e">
        <f>VLOOKUP(D296,#REF!,5,0)</f>
        <v>#REF!</v>
      </c>
      <c r="M296" t="e">
        <f>VLOOKUP(D296,#REF!,6,0)</f>
        <v>#REF!</v>
      </c>
      <c r="N296" t="e">
        <f>VLOOKUP(D296,#REF!,7,0)</f>
        <v>#REF!</v>
      </c>
      <c r="P296" t="str">
        <f t="shared" si="27"/>
        <v>13484</v>
      </c>
    </row>
    <row r="297" spans="1:16" x14ac:dyDescent="0.3">
      <c r="A297" s="498" t="s">
        <v>2869</v>
      </c>
      <c r="B297" s="499">
        <v>7</v>
      </c>
      <c r="C297" s="499">
        <v>218013484001998</v>
      </c>
      <c r="D297" s="500" t="s">
        <v>2544</v>
      </c>
      <c r="E297" s="501" t="str">
        <f t="shared" si="26"/>
        <v>218801348400199</v>
      </c>
      <c r="F297" s="501"/>
      <c r="G297" s="497">
        <v>14</v>
      </c>
      <c r="H297" s="427" t="s">
        <v>2543</v>
      </c>
      <c r="I297" s="461">
        <v>-264149344</v>
      </c>
      <c r="J297" s="296">
        <f t="shared" si="25"/>
        <v>-264149.34399999998</v>
      </c>
      <c r="K297" t="e">
        <f>+VLOOKUP(D297,#REF!,4,0)</f>
        <v>#REF!</v>
      </c>
      <c r="L297" t="e">
        <f>VLOOKUP(D297,#REF!,5,0)</f>
        <v>#REF!</v>
      </c>
      <c r="M297" t="e">
        <f>VLOOKUP(D297,#REF!,6,0)</f>
        <v>#REF!</v>
      </c>
      <c r="N297" t="e">
        <f>VLOOKUP(D297,#REF!,7,0)</f>
        <v>#REF!</v>
      </c>
      <c r="P297" t="str">
        <f t="shared" si="27"/>
        <v>13484</v>
      </c>
    </row>
    <row r="298" spans="1:16" x14ac:dyDescent="0.3">
      <c r="A298" s="293" t="s">
        <v>2869</v>
      </c>
      <c r="B298" s="333">
        <v>7</v>
      </c>
      <c r="C298" s="333">
        <v>218013492001017</v>
      </c>
      <c r="D298" s="334" t="s">
        <v>1028</v>
      </c>
      <c r="E298" t="str">
        <f t="shared" si="26"/>
        <v>217801349200101</v>
      </c>
      <c r="G298" s="497">
        <v>14</v>
      </c>
      <c r="H298" s="334" t="s">
        <v>1029</v>
      </c>
      <c r="I298" s="460">
        <v>156124186</v>
      </c>
      <c r="J298" s="296">
        <f t="shared" si="25"/>
        <v>156124.18599999999</v>
      </c>
      <c r="K298" t="e">
        <f>+VLOOKUP(D298,#REF!,4,0)</f>
        <v>#REF!</v>
      </c>
      <c r="L298" t="e">
        <f>VLOOKUP(D298,#REF!,5,0)</f>
        <v>#REF!</v>
      </c>
      <c r="M298" t="e">
        <f>VLOOKUP(D298,#REF!,6,0)</f>
        <v>#REF!</v>
      </c>
      <c r="N298" t="e">
        <f>VLOOKUP(D298,#REF!,7,0)</f>
        <v>#REF!</v>
      </c>
      <c r="P298" t="str">
        <f t="shared" si="27"/>
        <v>13492</v>
      </c>
    </row>
    <row r="299" spans="1:16" x14ac:dyDescent="0.3">
      <c r="A299" s="292" t="s">
        <v>2869</v>
      </c>
      <c r="B299" s="332">
        <v>7</v>
      </c>
      <c r="C299" s="332">
        <v>218013492001018</v>
      </c>
      <c r="D299" s="427" t="s">
        <v>1974</v>
      </c>
      <c r="E299" t="str">
        <f t="shared" si="26"/>
        <v>218801349200101</v>
      </c>
      <c r="G299" s="497">
        <v>14</v>
      </c>
      <c r="H299" s="427" t="s">
        <v>2152</v>
      </c>
      <c r="I299" s="461">
        <v>1249235345</v>
      </c>
      <c r="J299" s="296">
        <f t="shared" si="25"/>
        <v>1249235.345</v>
      </c>
      <c r="K299" t="e">
        <f>+VLOOKUP(D299,#REF!,4,0)</f>
        <v>#REF!</v>
      </c>
      <c r="L299" t="e">
        <f>VLOOKUP(D299,#REF!,5,0)</f>
        <v>#REF!</v>
      </c>
      <c r="M299" t="e">
        <f>VLOOKUP(D299,#REF!,6,0)</f>
        <v>#REF!</v>
      </c>
      <c r="N299" t="e">
        <f>VLOOKUP(D299,#REF!,7,0)</f>
        <v>#REF!</v>
      </c>
      <c r="P299" t="str">
        <f t="shared" si="27"/>
        <v>13492</v>
      </c>
    </row>
    <row r="300" spans="1:16" x14ac:dyDescent="0.3">
      <c r="A300" s="293" t="s">
        <v>2869</v>
      </c>
      <c r="B300" s="333">
        <v>7</v>
      </c>
      <c r="C300" s="333">
        <v>218013492001995</v>
      </c>
      <c r="D300" s="334" t="s">
        <v>1030</v>
      </c>
      <c r="E300" t="str">
        <f t="shared" si="26"/>
        <v>215801349200199</v>
      </c>
      <c r="G300" s="497">
        <v>14</v>
      </c>
      <c r="H300" s="334" t="s">
        <v>1026</v>
      </c>
      <c r="I300" s="460">
        <v>69346627</v>
      </c>
      <c r="J300" s="296">
        <f t="shared" si="25"/>
        <v>69346.626999999993</v>
      </c>
      <c r="K300" t="e">
        <f>+VLOOKUP(D300,#REF!,4,0)</f>
        <v>#REF!</v>
      </c>
      <c r="L300" t="e">
        <f>VLOOKUP(D300,#REF!,5,0)</f>
        <v>#REF!</v>
      </c>
      <c r="M300" t="e">
        <f>VLOOKUP(D300,#REF!,6,0)</f>
        <v>#REF!</v>
      </c>
      <c r="N300" t="e">
        <f>VLOOKUP(D300,#REF!,7,0)</f>
        <v>#REF!</v>
      </c>
      <c r="P300" t="str">
        <f t="shared" si="27"/>
        <v>13492</v>
      </c>
    </row>
    <row r="301" spans="1:16" x14ac:dyDescent="0.3">
      <c r="A301" s="292" t="s">
        <v>2869</v>
      </c>
      <c r="B301" s="332">
        <v>7</v>
      </c>
      <c r="C301" s="332">
        <v>218013492001996</v>
      </c>
      <c r="D301" s="427" t="s">
        <v>1031</v>
      </c>
      <c r="E301" t="str">
        <f t="shared" si="26"/>
        <v>216801349200199</v>
      </c>
      <c r="G301" s="497">
        <v>14</v>
      </c>
      <c r="H301" s="427" t="s">
        <v>1027</v>
      </c>
      <c r="I301" s="461">
        <v>163986213</v>
      </c>
      <c r="J301" s="296">
        <f t="shared" si="25"/>
        <v>163986.21299999999</v>
      </c>
      <c r="K301" t="e">
        <f>+VLOOKUP(D301,#REF!,4,0)</f>
        <v>#REF!</v>
      </c>
      <c r="L301" t="e">
        <f>VLOOKUP(D301,#REF!,5,0)</f>
        <v>#REF!</v>
      </c>
      <c r="M301" t="e">
        <f>VLOOKUP(D301,#REF!,6,0)</f>
        <v>#REF!</v>
      </c>
      <c r="N301" t="e">
        <f>VLOOKUP(D301,#REF!,7,0)</f>
        <v>#REF!</v>
      </c>
      <c r="P301" t="str">
        <f t="shared" si="27"/>
        <v>13492</v>
      </c>
    </row>
    <row r="302" spans="1:16" x14ac:dyDescent="0.3">
      <c r="A302" s="293" t="s">
        <v>2869</v>
      </c>
      <c r="B302" s="333">
        <v>7</v>
      </c>
      <c r="C302" s="333">
        <v>218013492001997</v>
      </c>
      <c r="D302" s="334" t="s">
        <v>1032</v>
      </c>
      <c r="E302" t="str">
        <f t="shared" si="26"/>
        <v>217801349200199</v>
      </c>
      <c r="G302" s="497">
        <v>14</v>
      </c>
      <c r="H302" s="334" t="s">
        <v>1029</v>
      </c>
      <c r="I302" s="460">
        <v>1088738815</v>
      </c>
      <c r="J302" s="296">
        <f t="shared" si="25"/>
        <v>1088738.8149999999</v>
      </c>
      <c r="K302" t="e">
        <f>+VLOOKUP(D302,#REF!,4,0)</f>
        <v>#REF!</v>
      </c>
      <c r="L302" t="e">
        <f>VLOOKUP(D302,#REF!,5,0)</f>
        <v>#REF!</v>
      </c>
      <c r="M302" t="e">
        <f>VLOOKUP(D302,#REF!,6,0)</f>
        <v>#REF!</v>
      </c>
      <c r="N302" t="e">
        <f>VLOOKUP(D302,#REF!,7,0)</f>
        <v>#REF!</v>
      </c>
      <c r="P302" t="str">
        <f t="shared" si="27"/>
        <v>13492</v>
      </c>
    </row>
    <row r="303" spans="1:16" x14ac:dyDescent="0.3">
      <c r="A303" s="292" t="s">
        <v>2869</v>
      </c>
      <c r="B303" s="332">
        <v>7</v>
      </c>
      <c r="C303" s="332">
        <v>218013492001998</v>
      </c>
      <c r="D303" s="427" t="s">
        <v>1033</v>
      </c>
      <c r="E303" t="str">
        <f t="shared" si="26"/>
        <v>218801349200199</v>
      </c>
      <c r="G303" s="497">
        <v>14</v>
      </c>
      <c r="H303" s="427" t="s">
        <v>1034</v>
      </c>
      <c r="I303" s="461">
        <v>69674691630</v>
      </c>
      <c r="J303" s="296">
        <f t="shared" si="25"/>
        <v>69674691.629999995</v>
      </c>
      <c r="K303" t="e">
        <f>+VLOOKUP(D303,#REF!,4,0)</f>
        <v>#REF!</v>
      </c>
      <c r="L303" t="e">
        <f>VLOOKUP(D303,#REF!,5,0)</f>
        <v>#REF!</v>
      </c>
      <c r="M303" t="e">
        <f>VLOOKUP(D303,#REF!,6,0)</f>
        <v>#REF!</v>
      </c>
      <c r="N303" t="e">
        <f>VLOOKUP(D303,#REF!,7,0)</f>
        <v>#REF!</v>
      </c>
      <c r="P303" t="str">
        <f t="shared" si="27"/>
        <v>13492</v>
      </c>
    </row>
    <row r="304" spans="1:16" x14ac:dyDescent="0.3">
      <c r="A304" s="293" t="s">
        <v>2869</v>
      </c>
      <c r="B304" s="333">
        <v>7</v>
      </c>
      <c r="C304" s="333">
        <v>226021801000018</v>
      </c>
      <c r="D304" s="334" t="s">
        <v>1975</v>
      </c>
      <c r="E304" t="str">
        <f t="shared" si="26"/>
        <v>228602180100001</v>
      </c>
      <c r="G304" s="497">
        <v>14</v>
      </c>
      <c r="H304" s="334" t="s">
        <v>2153</v>
      </c>
      <c r="I304" s="460">
        <v>-27720200000</v>
      </c>
      <c r="J304" s="296">
        <f t="shared" si="25"/>
        <v>-27720200</v>
      </c>
      <c r="K304" t="e">
        <f>+VLOOKUP(D304,#REF!,4,0)</f>
        <v>#REF!</v>
      </c>
      <c r="L304" t="e">
        <f>VLOOKUP(D304,#REF!,5,0)</f>
        <v>#REF!</v>
      </c>
      <c r="M304" t="e">
        <f>VLOOKUP(D304,#REF!,6,0)</f>
        <v>#REF!</v>
      </c>
      <c r="N304" s="501" t="e">
        <f>VLOOKUP(D304,#REF!,7,0)</f>
        <v>#REF!</v>
      </c>
      <c r="P304" t="str">
        <f t="shared" si="27"/>
        <v>21801</v>
      </c>
    </row>
    <row r="305" spans="1:16" x14ac:dyDescent="0.3">
      <c r="A305" s="292" t="s">
        <v>2869</v>
      </c>
      <c r="B305" s="332">
        <v>7</v>
      </c>
      <c r="C305" s="332">
        <v>226021801000997</v>
      </c>
      <c r="D305" s="427" t="s">
        <v>1976</v>
      </c>
      <c r="E305" t="str">
        <f t="shared" si="26"/>
        <v>227602180100099</v>
      </c>
      <c r="G305" s="497">
        <v>14</v>
      </c>
      <c r="H305" s="427" t="s">
        <v>2153</v>
      </c>
      <c r="I305" s="461">
        <v>-5000000000</v>
      </c>
      <c r="J305" s="296">
        <f t="shared" si="25"/>
        <v>-5000000</v>
      </c>
      <c r="K305" t="e">
        <f>+VLOOKUP(D305,#REF!,4,0)</f>
        <v>#REF!</v>
      </c>
      <c r="L305" t="e">
        <f>VLOOKUP(D305,#REF!,5,0)</f>
        <v>#REF!</v>
      </c>
      <c r="M305" t="e">
        <f>VLOOKUP(D305,#REF!,6,0)</f>
        <v>#REF!</v>
      </c>
      <c r="N305" s="501" t="e">
        <f>VLOOKUP(D305,#REF!,7,0)</f>
        <v>#REF!</v>
      </c>
      <c r="P305" t="str">
        <f t="shared" si="27"/>
        <v>21801</v>
      </c>
    </row>
    <row r="306" spans="1:16" x14ac:dyDescent="0.3">
      <c r="A306" s="293" t="s">
        <v>2869</v>
      </c>
      <c r="B306" s="333">
        <v>7</v>
      </c>
      <c r="C306" s="333">
        <v>226021801000998</v>
      </c>
      <c r="D306" s="334" t="s">
        <v>1977</v>
      </c>
      <c r="E306" t="str">
        <f t="shared" si="26"/>
        <v>228602180100099</v>
      </c>
      <c r="G306" s="497">
        <v>14</v>
      </c>
      <c r="H306" s="334" t="s">
        <v>2153</v>
      </c>
      <c r="I306" s="460">
        <v>-121500000000</v>
      </c>
      <c r="J306" s="296">
        <f t="shared" si="25"/>
        <v>-121500000</v>
      </c>
      <c r="K306" t="e">
        <f>+VLOOKUP(D306,#REF!,4,0)</f>
        <v>#REF!</v>
      </c>
      <c r="L306" t="e">
        <f>VLOOKUP(D306,#REF!,5,0)</f>
        <v>#REF!</v>
      </c>
      <c r="M306" t="e">
        <f>VLOOKUP(D306,#REF!,6,0)</f>
        <v>#REF!</v>
      </c>
      <c r="N306" s="501" t="e">
        <f>VLOOKUP(D306,#REF!,7,0)</f>
        <v>#REF!</v>
      </c>
      <c r="P306" t="str">
        <f t="shared" si="27"/>
        <v>21801</v>
      </c>
    </row>
    <row r="307" spans="1:16" x14ac:dyDescent="0.3">
      <c r="A307" s="292" t="s">
        <v>2869</v>
      </c>
      <c r="B307" s="332">
        <v>7</v>
      </c>
      <c r="C307" s="332">
        <v>226026804001015</v>
      </c>
      <c r="D307" s="427" t="s">
        <v>2545</v>
      </c>
      <c r="E307" t="str">
        <f t="shared" si="26"/>
        <v>225602680400101</v>
      </c>
      <c r="G307" s="497">
        <v>14</v>
      </c>
      <c r="H307" s="427" t="s">
        <v>1035</v>
      </c>
      <c r="I307" s="461">
        <v>-952862679</v>
      </c>
      <c r="J307" s="296">
        <f t="shared" si="25"/>
        <v>-952862.679</v>
      </c>
      <c r="K307" t="e">
        <f>+VLOOKUP(D307,#REF!,4,0)</f>
        <v>#REF!</v>
      </c>
      <c r="L307" t="e">
        <f>VLOOKUP(D307,#REF!,5,0)</f>
        <v>#REF!</v>
      </c>
      <c r="M307" t="e">
        <f>VLOOKUP(D307,#REF!,6,0)</f>
        <v>#REF!</v>
      </c>
      <c r="N307" s="501" t="e">
        <f>VLOOKUP(D307,#REF!,7,0)</f>
        <v>#REF!</v>
      </c>
      <c r="P307" t="str">
        <f t="shared" si="27"/>
        <v>26804</v>
      </c>
    </row>
    <row r="308" spans="1:16" x14ac:dyDescent="0.3">
      <c r="A308" s="293" t="s">
        <v>2869</v>
      </c>
      <c r="B308" s="333">
        <v>7</v>
      </c>
      <c r="C308" s="333">
        <v>226026804001017</v>
      </c>
      <c r="D308" s="334" t="s">
        <v>1036</v>
      </c>
      <c r="E308" t="str">
        <f t="shared" si="26"/>
        <v>227602680400101</v>
      </c>
      <c r="G308" s="497">
        <v>14</v>
      </c>
      <c r="H308" s="334" t="s">
        <v>1035</v>
      </c>
      <c r="I308" s="460">
        <v>-3921521669</v>
      </c>
      <c r="J308" s="296">
        <f t="shared" si="25"/>
        <v>-3921521.6690000002</v>
      </c>
      <c r="K308" t="e">
        <f>+VLOOKUP(D308,#REF!,4,0)</f>
        <v>#REF!</v>
      </c>
      <c r="L308" t="e">
        <f>VLOOKUP(D308,#REF!,5,0)</f>
        <v>#REF!</v>
      </c>
      <c r="M308" t="e">
        <f>VLOOKUP(D308,#REF!,6,0)</f>
        <v>#REF!</v>
      </c>
      <c r="N308" s="501" t="e">
        <f>VLOOKUP(D308,#REF!,7,0)</f>
        <v>#REF!</v>
      </c>
      <c r="P308" t="str">
        <f t="shared" si="27"/>
        <v>26804</v>
      </c>
    </row>
    <row r="309" spans="1:16" x14ac:dyDescent="0.3">
      <c r="A309" s="292" t="s">
        <v>2869</v>
      </c>
      <c r="B309" s="332">
        <v>7</v>
      </c>
      <c r="C309" s="332">
        <v>226026804001996</v>
      </c>
      <c r="D309" s="427" t="s">
        <v>1038</v>
      </c>
      <c r="E309" t="str">
        <f t="shared" si="26"/>
        <v>226602680400199</v>
      </c>
      <c r="G309" s="497">
        <v>14</v>
      </c>
      <c r="H309" s="427" t="s">
        <v>1037</v>
      </c>
      <c r="I309" s="461">
        <v>-500000000</v>
      </c>
      <c r="J309" s="296">
        <f t="shared" si="25"/>
        <v>-500000</v>
      </c>
      <c r="K309" t="e">
        <f>+VLOOKUP(D309,#REF!,4,0)</f>
        <v>#REF!</v>
      </c>
      <c r="L309" t="e">
        <f>VLOOKUP(D309,#REF!,5,0)</f>
        <v>#REF!</v>
      </c>
      <c r="M309" t="e">
        <f>VLOOKUP(D309,#REF!,6,0)</f>
        <v>#REF!</v>
      </c>
      <c r="N309" s="501" t="e">
        <f>VLOOKUP(D309,#REF!,7,0)</f>
        <v>#REF!</v>
      </c>
      <c r="P309" t="str">
        <f t="shared" si="27"/>
        <v>26804</v>
      </c>
    </row>
    <row r="310" spans="1:16" x14ac:dyDescent="0.3">
      <c r="A310" s="293" t="s">
        <v>2869</v>
      </c>
      <c r="B310" s="333">
        <v>7</v>
      </c>
      <c r="C310" s="333">
        <v>226026804002012</v>
      </c>
      <c r="D310" s="334" t="s">
        <v>2742</v>
      </c>
      <c r="E310" t="str">
        <f t="shared" si="26"/>
        <v>222602680400201</v>
      </c>
      <c r="G310" s="497">
        <v>14</v>
      </c>
      <c r="H310" s="334" t="s">
        <v>2154</v>
      </c>
      <c r="I310" s="460">
        <v>-2107162022</v>
      </c>
      <c r="J310" s="296">
        <f t="shared" si="25"/>
        <v>-2107162.0219999999</v>
      </c>
      <c r="K310" t="e">
        <f>+VLOOKUP(D310,#REF!,4,0)</f>
        <v>#REF!</v>
      </c>
      <c r="L310" t="e">
        <f>VLOOKUP(D310,#REF!,5,0)</f>
        <v>#REF!</v>
      </c>
      <c r="M310" t="e">
        <f>VLOOKUP(D310,#REF!,6,0)</f>
        <v>#REF!</v>
      </c>
      <c r="N310" s="501" t="e">
        <f>VLOOKUP(D310,#REF!,7,0)</f>
        <v>#REF!</v>
      </c>
      <c r="P310" t="str">
        <f t="shared" si="27"/>
        <v>26804</v>
      </c>
    </row>
    <row r="311" spans="1:16" x14ac:dyDescent="0.3">
      <c r="A311" s="292" t="s">
        <v>2869</v>
      </c>
      <c r="B311" s="332">
        <v>7</v>
      </c>
      <c r="C311" s="332">
        <v>226026804002013</v>
      </c>
      <c r="D311" s="427" t="s">
        <v>2743</v>
      </c>
      <c r="E311" t="str">
        <f t="shared" si="26"/>
        <v>223602680400201</v>
      </c>
      <c r="G311" s="497">
        <v>14</v>
      </c>
      <c r="H311" s="427" t="s">
        <v>2154</v>
      </c>
      <c r="I311" s="461">
        <v>-1386010000</v>
      </c>
      <c r="J311" s="296">
        <f t="shared" si="25"/>
        <v>-1386010</v>
      </c>
      <c r="K311" t="e">
        <f>+VLOOKUP(D311,#REF!,4,0)</f>
        <v>#REF!</v>
      </c>
      <c r="L311" t="e">
        <f>VLOOKUP(D311,#REF!,5,0)</f>
        <v>#REF!</v>
      </c>
      <c r="M311" t="e">
        <f>VLOOKUP(D311,#REF!,6,0)</f>
        <v>#REF!</v>
      </c>
      <c r="N311" s="501" t="e">
        <f>VLOOKUP(D311,#REF!,7,0)</f>
        <v>#REF!</v>
      </c>
      <c r="P311" t="str">
        <f t="shared" si="27"/>
        <v>26804</v>
      </c>
    </row>
    <row r="312" spans="1:16" x14ac:dyDescent="0.3">
      <c r="A312" s="293" t="s">
        <v>2869</v>
      </c>
      <c r="B312" s="333">
        <v>7</v>
      </c>
      <c r="C312" s="333">
        <v>226026804002015</v>
      </c>
      <c r="D312" s="334" t="s">
        <v>1978</v>
      </c>
      <c r="E312" t="str">
        <f t="shared" si="26"/>
        <v>225602680400201</v>
      </c>
      <c r="G312" s="497">
        <v>14</v>
      </c>
      <c r="H312" s="334" t="s">
        <v>2154</v>
      </c>
      <c r="I312" s="460">
        <v>-44598696029</v>
      </c>
      <c r="J312" s="296">
        <f t="shared" si="25"/>
        <v>-44598696.028999999</v>
      </c>
      <c r="K312" t="e">
        <f>+VLOOKUP(D312,#REF!,4,0)</f>
        <v>#REF!</v>
      </c>
      <c r="L312" t="e">
        <f>VLOOKUP(D312,#REF!,5,0)</f>
        <v>#REF!</v>
      </c>
      <c r="M312" t="e">
        <f>VLOOKUP(D312,#REF!,6,0)</f>
        <v>#REF!</v>
      </c>
      <c r="N312" s="501" t="e">
        <f>VLOOKUP(D312,#REF!,7,0)</f>
        <v>#REF!</v>
      </c>
      <c r="P312" t="str">
        <f t="shared" si="27"/>
        <v>26804</v>
      </c>
    </row>
    <row r="313" spans="1:16" x14ac:dyDescent="0.3">
      <c r="A313" s="292" t="s">
        <v>2869</v>
      </c>
      <c r="B313" s="332">
        <v>7</v>
      </c>
      <c r="C313" s="332">
        <v>226026804002016</v>
      </c>
      <c r="D313" s="427" t="s">
        <v>1979</v>
      </c>
      <c r="E313" t="str">
        <f t="shared" si="26"/>
        <v>226602680400201</v>
      </c>
      <c r="G313" s="497">
        <v>14</v>
      </c>
      <c r="H313" s="427" t="s">
        <v>2155</v>
      </c>
      <c r="I313" s="461">
        <v>-3742227000</v>
      </c>
      <c r="J313" s="296">
        <f t="shared" si="25"/>
        <v>-3742227</v>
      </c>
      <c r="K313" t="e">
        <f>+VLOOKUP(D313,#REF!,4,0)</f>
        <v>#REF!</v>
      </c>
      <c r="L313" t="e">
        <f>VLOOKUP(D313,#REF!,5,0)</f>
        <v>#REF!</v>
      </c>
      <c r="M313" t="e">
        <f>VLOOKUP(D313,#REF!,6,0)</f>
        <v>#REF!</v>
      </c>
      <c r="N313" s="501" t="e">
        <f>VLOOKUP(D313,#REF!,7,0)</f>
        <v>#REF!</v>
      </c>
      <c r="P313" t="str">
        <f t="shared" si="27"/>
        <v>26804</v>
      </c>
    </row>
    <row r="314" spans="1:16" x14ac:dyDescent="0.3">
      <c r="A314" s="293" t="s">
        <v>2869</v>
      </c>
      <c r="B314" s="333">
        <v>7</v>
      </c>
      <c r="C314" s="333">
        <v>226026804002017</v>
      </c>
      <c r="D314" s="334" t="s">
        <v>1980</v>
      </c>
      <c r="E314" t="str">
        <f t="shared" si="26"/>
        <v>227602680400201</v>
      </c>
      <c r="G314" s="497">
        <v>14</v>
      </c>
      <c r="H314" s="334" t="s">
        <v>2155</v>
      </c>
      <c r="I314" s="460">
        <v>-7775516100</v>
      </c>
      <c r="J314" s="296">
        <f t="shared" si="25"/>
        <v>-7775516.0999999996</v>
      </c>
      <c r="K314" t="e">
        <f>+VLOOKUP(D314,#REF!,4,0)</f>
        <v>#REF!</v>
      </c>
      <c r="L314" t="e">
        <f>VLOOKUP(D314,#REF!,5,0)</f>
        <v>#REF!</v>
      </c>
      <c r="M314" t="e">
        <f>VLOOKUP(D314,#REF!,6,0)</f>
        <v>#REF!</v>
      </c>
      <c r="N314" s="501" t="e">
        <f>VLOOKUP(D314,#REF!,7,0)</f>
        <v>#REF!</v>
      </c>
      <c r="P314" t="str">
        <f t="shared" si="27"/>
        <v>26804</v>
      </c>
    </row>
    <row r="315" spans="1:16" x14ac:dyDescent="0.3">
      <c r="A315" s="292" t="s">
        <v>2869</v>
      </c>
      <c r="B315" s="332">
        <v>7</v>
      </c>
      <c r="C315" s="332">
        <v>226026804002018</v>
      </c>
      <c r="D315" s="427" t="s">
        <v>1981</v>
      </c>
      <c r="E315" t="str">
        <f t="shared" si="26"/>
        <v>228602680400201</v>
      </c>
      <c r="F315" t="str">
        <f>MID(E315,3,1)</f>
        <v>8</v>
      </c>
      <c r="G315" s="497">
        <v>14</v>
      </c>
      <c r="H315" s="427" t="s">
        <v>2156</v>
      </c>
      <c r="I315" s="461">
        <v>-42930530152</v>
      </c>
      <c r="J315" s="296">
        <f t="shared" si="25"/>
        <v>-42930530.152000003</v>
      </c>
      <c r="K315" t="e">
        <f>+VLOOKUP(D315,#REF!,4,0)</f>
        <v>#REF!</v>
      </c>
      <c r="L315" t="e">
        <f>VLOOKUP(D315,#REF!,5,0)</f>
        <v>#REF!</v>
      </c>
      <c r="M315" t="e">
        <f>VLOOKUP(D315,#REF!,6,0)</f>
        <v>#REF!</v>
      </c>
      <c r="N315" s="501" t="e">
        <f>VLOOKUP(D315,#REF!,7,0)</f>
        <v>#REF!</v>
      </c>
      <c r="P315" t="str">
        <f t="shared" si="27"/>
        <v>26804</v>
      </c>
    </row>
    <row r="316" spans="1:16" x14ac:dyDescent="0.3">
      <c r="A316" s="293" t="s">
        <v>2869</v>
      </c>
      <c r="B316" s="333">
        <v>7</v>
      </c>
      <c r="C316" s="333">
        <v>226026804002995</v>
      </c>
      <c r="D316" s="334" t="s">
        <v>1982</v>
      </c>
      <c r="E316" t="str">
        <f t="shared" si="26"/>
        <v>225602680400299</v>
      </c>
      <c r="F316" t="str">
        <f t="shared" ref="F316:F379" si="28">MID(E316,3,1)</f>
        <v>5</v>
      </c>
      <c r="G316" s="497">
        <v>14</v>
      </c>
      <c r="H316" s="334" t="s">
        <v>2155</v>
      </c>
      <c r="I316" s="460">
        <v>-12581606129</v>
      </c>
      <c r="J316" s="296">
        <f t="shared" si="25"/>
        <v>-12581606.129000001</v>
      </c>
      <c r="K316" t="e">
        <f>+VLOOKUP(D316,#REF!,4,0)</f>
        <v>#REF!</v>
      </c>
      <c r="L316" t="e">
        <f>VLOOKUP(D316,#REF!,5,0)</f>
        <v>#REF!</v>
      </c>
      <c r="M316" t="e">
        <f>VLOOKUP(D316,#REF!,6,0)</f>
        <v>#REF!</v>
      </c>
      <c r="N316" s="501" t="e">
        <f>VLOOKUP(D316,#REF!,7,0)</f>
        <v>#REF!</v>
      </c>
      <c r="P316" t="str">
        <f t="shared" si="27"/>
        <v>26804</v>
      </c>
    </row>
    <row r="317" spans="1:16" x14ac:dyDescent="0.3">
      <c r="A317" s="292" t="s">
        <v>2869</v>
      </c>
      <c r="B317" s="332">
        <v>7</v>
      </c>
      <c r="C317" s="332">
        <v>226026804002996</v>
      </c>
      <c r="D317" s="427" t="s">
        <v>1983</v>
      </c>
      <c r="E317" t="str">
        <f t="shared" si="26"/>
        <v>226602680400299</v>
      </c>
      <c r="F317" t="str">
        <f t="shared" si="28"/>
        <v>6</v>
      </c>
      <c r="G317" s="497">
        <v>14</v>
      </c>
      <c r="H317" s="427" t="s">
        <v>2155</v>
      </c>
      <c r="I317" s="461">
        <v>-10189425994</v>
      </c>
      <c r="J317" s="296">
        <f t="shared" si="25"/>
        <v>-10189425.994000001</v>
      </c>
      <c r="K317" t="e">
        <f>+VLOOKUP(D317,#REF!,4,0)</f>
        <v>#REF!</v>
      </c>
      <c r="L317" t="e">
        <f>VLOOKUP(D317,#REF!,5,0)</f>
        <v>#REF!</v>
      </c>
      <c r="M317" t="e">
        <f>VLOOKUP(D317,#REF!,6,0)</f>
        <v>#REF!</v>
      </c>
      <c r="N317" s="501" t="e">
        <f>VLOOKUP(D317,#REF!,7,0)</f>
        <v>#REF!</v>
      </c>
      <c r="P317" t="str">
        <f t="shared" si="27"/>
        <v>26804</v>
      </c>
    </row>
    <row r="318" spans="1:16" x14ac:dyDescent="0.3">
      <c r="A318" s="293" t="s">
        <v>2869</v>
      </c>
      <c r="B318" s="333">
        <v>7</v>
      </c>
      <c r="C318" s="333">
        <v>226026804002997</v>
      </c>
      <c r="D318" s="334" t="s">
        <v>1984</v>
      </c>
      <c r="E318" t="str">
        <f t="shared" si="26"/>
        <v>227602680400299</v>
      </c>
      <c r="F318" t="str">
        <f t="shared" si="28"/>
        <v>7</v>
      </c>
      <c r="G318" s="497">
        <v>14</v>
      </c>
      <c r="H318" s="334" t="s">
        <v>2155</v>
      </c>
      <c r="I318" s="460">
        <v>-8840527555</v>
      </c>
      <c r="J318" s="296">
        <f t="shared" si="25"/>
        <v>-8840527.5549999997</v>
      </c>
      <c r="K318" t="e">
        <f>+VLOOKUP(D318,#REF!,4,0)</f>
        <v>#REF!</v>
      </c>
      <c r="L318" t="e">
        <f>VLOOKUP(D318,#REF!,5,0)</f>
        <v>#REF!</v>
      </c>
      <c r="M318" t="e">
        <f>VLOOKUP(D318,#REF!,6,0)</f>
        <v>#REF!</v>
      </c>
      <c r="N318" s="501" t="e">
        <f>VLOOKUP(D318,#REF!,7,0)</f>
        <v>#REF!</v>
      </c>
      <c r="P318" t="str">
        <f t="shared" si="27"/>
        <v>26804</v>
      </c>
    </row>
    <row r="319" spans="1:16" x14ac:dyDescent="0.3">
      <c r="A319" s="292" t="s">
        <v>2869</v>
      </c>
      <c r="B319" s="332">
        <v>7</v>
      </c>
      <c r="C319" s="332">
        <v>226026804002998</v>
      </c>
      <c r="D319" s="427" t="s">
        <v>1985</v>
      </c>
      <c r="E319" t="str">
        <f t="shared" si="26"/>
        <v>228602680400299</v>
      </c>
      <c r="F319" t="str">
        <f t="shared" si="28"/>
        <v>8</v>
      </c>
      <c r="G319" s="497">
        <v>14</v>
      </c>
      <c r="H319" s="427" t="s">
        <v>2155</v>
      </c>
      <c r="I319" s="461">
        <v>-47115248115</v>
      </c>
      <c r="J319" s="296">
        <f t="shared" si="25"/>
        <v>-47115248.115000002</v>
      </c>
      <c r="K319" t="e">
        <f>+VLOOKUP(D319,#REF!,4,0)</f>
        <v>#REF!</v>
      </c>
      <c r="L319" t="e">
        <f>VLOOKUP(D319,#REF!,5,0)</f>
        <v>#REF!</v>
      </c>
      <c r="M319" t="e">
        <f>VLOOKUP(D319,#REF!,6,0)</f>
        <v>#REF!</v>
      </c>
      <c r="N319" s="501" t="e">
        <f>VLOOKUP(D319,#REF!,7,0)</f>
        <v>#REF!</v>
      </c>
      <c r="P319" t="str">
        <f t="shared" si="27"/>
        <v>26804</v>
      </c>
    </row>
    <row r="320" spans="1:16" x14ac:dyDescent="0.3">
      <c r="A320" s="293" t="s">
        <v>2869</v>
      </c>
      <c r="B320" s="333">
        <v>7</v>
      </c>
      <c r="C320" s="333">
        <v>228022482001015</v>
      </c>
      <c r="D320" s="334" t="s">
        <v>2546</v>
      </c>
      <c r="E320" t="str">
        <f t="shared" si="26"/>
        <v>225802248200101</v>
      </c>
      <c r="F320" t="str">
        <f t="shared" si="28"/>
        <v>5</v>
      </c>
      <c r="G320" s="497">
        <v>14</v>
      </c>
      <c r="H320" s="334" t="s">
        <v>1039</v>
      </c>
      <c r="I320" s="460">
        <v>-12947690</v>
      </c>
      <c r="J320" s="296">
        <f t="shared" si="25"/>
        <v>-12947.69</v>
      </c>
      <c r="K320" t="e">
        <f>+VLOOKUP(D320,#REF!,4,0)</f>
        <v>#REF!</v>
      </c>
      <c r="L320" t="e">
        <f>VLOOKUP(D320,#REF!,5,0)</f>
        <v>#REF!</v>
      </c>
      <c r="M320" t="e">
        <f>VLOOKUP(D320,#REF!,6,0)</f>
        <v>#REF!</v>
      </c>
      <c r="N320" t="e">
        <f>VLOOKUP(D320,#REF!,7,0)</f>
        <v>#REF!</v>
      </c>
      <c r="P320" t="str">
        <f t="shared" si="27"/>
        <v>22482</v>
      </c>
    </row>
    <row r="321" spans="1:16" x14ac:dyDescent="0.3">
      <c r="A321" s="292" t="s">
        <v>2869</v>
      </c>
      <c r="B321" s="332">
        <v>7</v>
      </c>
      <c r="C321" s="332">
        <v>228022482002012</v>
      </c>
      <c r="D321" s="427" t="s">
        <v>2745</v>
      </c>
      <c r="E321" t="str">
        <f t="shared" si="26"/>
        <v>222802248200201</v>
      </c>
      <c r="F321" t="str">
        <f t="shared" si="28"/>
        <v>2</v>
      </c>
      <c r="G321" s="497">
        <v>14</v>
      </c>
      <c r="H321" s="427" t="s">
        <v>2157</v>
      </c>
      <c r="I321" s="461">
        <v>-21226258</v>
      </c>
      <c r="J321" s="296">
        <f t="shared" si="25"/>
        <v>-21226.258000000002</v>
      </c>
      <c r="K321" t="e">
        <f>+VLOOKUP(D321,#REF!,4,0)</f>
        <v>#REF!</v>
      </c>
      <c r="L321" t="e">
        <f>VLOOKUP(D321,#REF!,5,0)</f>
        <v>#REF!</v>
      </c>
      <c r="M321" t="e">
        <f>VLOOKUP(D321,#REF!,6,0)</f>
        <v>#REF!</v>
      </c>
      <c r="N321" t="e">
        <f>VLOOKUP(D321,#REF!,7,0)</f>
        <v>#REF!</v>
      </c>
      <c r="P321" t="str">
        <f t="shared" si="27"/>
        <v>22482</v>
      </c>
    </row>
    <row r="322" spans="1:16" x14ac:dyDescent="0.3">
      <c r="A322" s="293" t="s">
        <v>2869</v>
      </c>
      <c r="B322" s="333">
        <v>7</v>
      </c>
      <c r="C322" s="333">
        <v>228022482002013</v>
      </c>
      <c r="D322" s="334" t="s">
        <v>2746</v>
      </c>
      <c r="E322" t="str">
        <f t="shared" si="26"/>
        <v>223802248200201</v>
      </c>
      <c r="F322" t="str">
        <f t="shared" si="28"/>
        <v>3</v>
      </c>
      <c r="G322" s="497">
        <v>14</v>
      </c>
      <c r="H322" s="334" t="s">
        <v>2157</v>
      </c>
      <c r="I322" s="460">
        <v>-63547172</v>
      </c>
      <c r="J322" s="296">
        <f t="shared" si="25"/>
        <v>-63547.171999999999</v>
      </c>
      <c r="K322" t="e">
        <f>+VLOOKUP(D322,#REF!,4,0)</f>
        <v>#REF!</v>
      </c>
      <c r="L322" t="e">
        <f>VLOOKUP(D322,#REF!,5,0)</f>
        <v>#REF!</v>
      </c>
      <c r="M322" t="e">
        <f>VLOOKUP(D322,#REF!,6,0)</f>
        <v>#REF!</v>
      </c>
      <c r="N322" t="e">
        <f>VLOOKUP(D322,#REF!,7,0)</f>
        <v>#REF!</v>
      </c>
      <c r="P322" t="str">
        <f t="shared" si="27"/>
        <v>22482</v>
      </c>
    </row>
    <row r="323" spans="1:16" x14ac:dyDescent="0.3">
      <c r="A323" s="292" t="s">
        <v>2869</v>
      </c>
      <c r="B323" s="332">
        <v>7</v>
      </c>
      <c r="C323" s="332">
        <v>228022482002015</v>
      </c>
      <c r="D323" s="427" t="s">
        <v>1986</v>
      </c>
      <c r="E323" t="str">
        <f t="shared" si="26"/>
        <v>225802248200201</v>
      </c>
      <c r="F323" t="str">
        <f t="shared" si="28"/>
        <v>5</v>
      </c>
      <c r="G323" s="497">
        <v>14</v>
      </c>
      <c r="H323" s="427" t="s">
        <v>2157</v>
      </c>
      <c r="I323" s="461">
        <v>-2461783353</v>
      </c>
      <c r="J323" s="296">
        <f t="shared" si="25"/>
        <v>-2461783.3530000001</v>
      </c>
      <c r="K323" t="e">
        <f>+VLOOKUP(D323,#REF!,4,0)</f>
        <v>#REF!</v>
      </c>
      <c r="L323" t="e">
        <f>VLOOKUP(D323,#REF!,5,0)</f>
        <v>#REF!</v>
      </c>
      <c r="M323" t="e">
        <f>VLOOKUP(D323,#REF!,6,0)</f>
        <v>#REF!</v>
      </c>
      <c r="N323" t="e">
        <f>VLOOKUP(D323,#REF!,7,0)</f>
        <v>#REF!</v>
      </c>
      <c r="P323" t="str">
        <f t="shared" si="27"/>
        <v>22482</v>
      </c>
    </row>
    <row r="324" spans="1:16" x14ac:dyDescent="0.3">
      <c r="A324" s="293" t="s">
        <v>2869</v>
      </c>
      <c r="B324" s="333">
        <v>7</v>
      </c>
      <c r="C324" s="333">
        <v>228022482002016</v>
      </c>
      <c r="D324" s="334" t="s">
        <v>1987</v>
      </c>
      <c r="E324" t="str">
        <f t="shared" si="26"/>
        <v>226802248200201</v>
      </c>
      <c r="F324" t="str">
        <f t="shared" si="28"/>
        <v>6</v>
      </c>
      <c r="G324" s="497">
        <v>14</v>
      </c>
      <c r="H324" s="334" t="s">
        <v>2157</v>
      </c>
      <c r="I324" s="460">
        <v>-262400869</v>
      </c>
      <c r="J324" s="296">
        <f t="shared" si="25"/>
        <v>-262400.86900000001</v>
      </c>
      <c r="K324" t="e">
        <f>+VLOOKUP(D324,#REF!,4,0)</f>
        <v>#REF!</v>
      </c>
      <c r="L324" t="e">
        <f>VLOOKUP(D324,#REF!,5,0)</f>
        <v>#REF!</v>
      </c>
      <c r="M324" t="e">
        <f>VLOOKUP(D324,#REF!,6,0)</f>
        <v>#REF!</v>
      </c>
      <c r="N324" t="e">
        <f>VLOOKUP(D324,#REF!,7,0)</f>
        <v>#REF!</v>
      </c>
      <c r="P324" t="str">
        <f t="shared" si="27"/>
        <v>22482</v>
      </c>
    </row>
    <row r="325" spans="1:16" x14ac:dyDescent="0.3">
      <c r="A325" s="292" t="s">
        <v>2869</v>
      </c>
      <c r="B325" s="332">
        <v>7</v>
      </c>
      <c r="C325" s="332">
        <v>228022482002017</v>
      </c>
      <c r="D325" s="427" t="s">
        <v>1988</v>
      </c>
      <c r="E325" t="str">
        <f t="shared" si="26"/>
        <v>227802248200201</v>
      </c>
      <c r="F325" t="str">
        <f t="shared" si="28"/>
        <v>7</v>
      </c>
      <c r="G325" s="497">
        <v>14</v>
      </c>
      <c r="H325" s="427" t="s">
        <v>2157</v>
      </c>
      <c r="I325" s="461">
        <v>-706572028</v>
      </c>
      <c r="J325" s="296">
        <f t="shared" si="25"/>
        <v>-706572.02800000005</v>
      </c>
      <c r="K325" t="e">
        <f>+VLOOKUP(D325,#REF!,4,0)</f>
        <v>#REF!</v>
      </c>
      <c r="L325" t="e">
        <f>VLOOKUP(D325,#REF!,5,0)</f>
        <v>#REF!</v>
      </c>
      <c r="M325" t="e">
        <f>VLOOKUP(D325,#REF!,6,0)</f>
        <v>#REF!</v>
      </c>
      <c r="N325" t="e">
        <f>VLOOKUP(D325,#REF!,7,0)</f>
        <v>#REF!</v>
      </c>
      <c r="P325" t="str">
        <f t="shared" si="27"/>
        <v>22482</v>
      </c>
    </row>
    <row r="326" spans="1:16" x14ac:dyDescent="0.3">
      <c r="A326" s="293" t="s">
        <v>2869</v>
      </c>
      <c r="B326" s="333">
        <v>7</v>
      </c>
      <c r="C326" s="333">
        <v>228022482002018</v>
      </c>
      <c r="D326" s="334" t="s">
        <v>1989</v>
      </c>
      <c r="E326" t="str">
        <f t="shared" si="26"/>
        <v>228802248200201</v>
      </c>
      <c r="F326" t="str">
        <f t="shared" si="28"/>
        <v>8</v>
      </c>
      <c r="G326" s="497">
        <v>14</v>
      </c>
      <c r="H326" s="334" t="s">
        <v>2157</v>
      </c>
      <c r="I326" s="460">
        <v>-9888535678</v>
      </c>
      <c r="J326" s="296">
        <f t="shared" si="25"/>
        <v>-9888535.6779999994</v>
      </c>
      <c r="K326" t="e">
        <f>+VLOOKUP(D326,#REF!,4,0)</f>
        <v>#REF!</v>
      </c>
      <c r="L326" t="e">
        <f>VLOOKUP(D326,#REF!,5,0)</f>
        <v>#REF!</v>
      </c>
      <c r="M326" t="e">
        <f>VLOOKUP(D326,#REF!,6,0)</f>
        <v>#REF!</v>
      </c>
      <c r="N326" t="e">
        <f>VLOOKUP(D326,#REF!,7,0)</f>
        <v>#REF!</v>
      </c>
      <c r="P326" t="str">
        <f t="shared" si="27"/>
        <v>22482</v>
      </c>
    </row>
    <row r="327" spans="1:16" x14ac:dyDescent="0.3">
      <c r="A327" s="292" t="s">
        <v>2869</v>
      </c>
      <c r="B327" s="332">
        <v>7</v>
      </c>
      <c r="C327" s="332">
        <v>228022482002993</v>
      </c>
      <c r="D327" s="427" t="s">
        <v>2747</v>
      </c>
      <c r="E327" t="str">
        <f t="shared" si="26"/>
        <v>223802248200299</v>
      </c>
      <c r="F327" t="str">
        <f t="shared" si="28"/>
        <v>3</v>
      </c>
      <c r="G327" s="497">
        <v>14</v>
      </c>
      <c r="H327" s="427" t="s">
        <v>2158</v>
      </c>
      <c r="I327" s="461">
        <v>-38860273</v>
      </c>
      <c r="J327" s="296">
        <f t="shared" si="25"/>
        <v>-38860.273000000001</v>
      </c>
      <c r="K327" t="e">
        <f>+VLOOKUP(D327,#REF!,4,0)</f>
        <v>#REF!</v>
      </c>
      <c r="L327" t="e">
        <f>VLOOKUP(D327,#REF!,5,0)</f>
        <v>#REF!</v>
      </c>
      <c r="M327" t="e">
        <f>VLOOKUP(D327,#REF!,6,0)</f>
        <v>#REF!</v>
      </c>
      <c r="N327" t="e">
        <f>VLOOKUP(D327,#REF!,7,0)</f>
        <v>#REF!</v>
      </c>
      <c r="P327" t="str">
        <f t="shared" si="27"/>
        <v>22482</v>
      </c>
    </row>
    <row r="328" spans="1:16" x14ac:dyDescent="0.3">
      <c r="A328" s="293" t="s">
        <v>2869</v>
      </c>
      <c r="B328" s="333">
        <v>7</v>
      </c>
      <c r="C328" s="333">
        <v>228022482002995</v>
      </c>
      <c r="D328" s="334" t="s">
        <v>1990</v>
      </c>
      <c r="E328" t="str">
        <f t="shared" si="26"/>
        <v>225802248200299</v>
      </c>
      <c r="F328" t="str">
        <f t="shared" si="28"/>
        <v>5</v>
      </c>
      <c r="G328" s="497">
        <v>14</v>
      </c>
      <c r="H328" s="334" t="s">
        <v>2158</v>
      </c>
      <c r="I328" s="460">
        <v>-513712454</v>
      </c>
      <c r="J328" s="296">
        <f t="shared" si="25"/>
        <v>-513712.45400000003</v>
      </c>
      <c r="K328" t="e">
        <f>+VLOOKUP(D328,#REF!,4,0)</f>
        <v>#REF!</v>
      </c>
      <c r="L328" t="e">
        <f>VLOOKUP(D328,#REF!,5,0)</f>
        <v>#REF!</v>
      </c>
      <c r="M328" t="e">
        <f>VLOOKUP(D328,#REF!,6,0)</f>
        <v>#REF!</v>
      </c>
      <c r="N328" t="e">
        <f>VLOOKUP(D328,#REF!,7,0)</f>
        <v>#REF!</v>
      </c>
      <c r="P328" t="str">
        <f t="shared" si="27"/>
        <v>22482</v>
      </c>
    </row>
    <row r="329" spans="1:16" s="361" customFormat="1" x14ac:dyDescent="0.3">
      <c r="A329" s="292" t="s">
        <v>2869</v>
      </c>
      <c r="B329" s="332">
        <v>7</v>
      </c>
      <c r="C329" s="332">
        <v>228022482002996</v>
      </c>
      <c r="D329" s="427" t="s">
        <v>1991</v>
      </c>
      <c r="E329" t="str">
        <f t="shared" si="26"/>
        <v>226802248200299</v>
      </c>
      <c r="F329" t="str">
        <f t="shared" si="28"/>
        <v>6</v>
      </c>
      <c r="G329" s="497">
        <v>14</v>
      </c>
      <c r="H329" s="427" t="s">
        <v>2158</v>
      </c>
      <c r="I329" s="461">
        <v>-1130011091</v>
      </c>
      <c r="J329" s="296">
        <f t="shared" si="25"/>
        <v>-1130011.091</v>
      </c>
      <c r="K329" t="e">
        <f>+VLOOKUP(D329,#REF!,4,0)</f>
        <v>#REF!</v>
      </c>
      <c r="L329" t="e">
        <f>VLOOKUP(D329,#REF!,5,0)</f>
        <v>#REF!</v>
      </c>
      <c r="M329" t="e">
        <f>VLOOKUP(D329,#REF!,6,0)</f>
        <v>#REF!</v>
      </c>
      <c r="N329" t="e">
        <f>VLOOKUP(D329,#REF!,7,0)</f>
        <v>#REF!</v>
      </c>
      <c r="P329" t="str">
        <f t="shared" si="27"/>
        <v>22482</v>
      </c>
    </row>
    <row r="330" spans="1:16" s="361" customFormat="1" x14ac:dyDescent="0.3">
      <c r="A330" s="293" t="s">
        <v>2869</v>
      </c>
      <c r="B330" s="333">
        <v>7</v>
      </c>
      <c r="C330" s="333">
        <v>228022482002997</v>
      </c>
      <c r="D330" s="334" t="s">
        <v>1992</v>
      </c>
      <c r="E330" t="str">
        <f t="shared" si="26"/>
        <v>227802248200299</v>
      </c>
      <c r="F330" t="str">
        <f t="shared" si="28"/>
        <v>7</v>
      </c>
      <c r="G330" s="497">
        <v>14</v>
      </c>
      <c r="H330" s="334" t="s">
        <v>2158</v>
      </c>
      <c r="I330" s="460">
        <v>-1004562550</v>
      </c>
      <c r="J330" s="296">
        <f t="shared" si="25"/>
        <v>-1004562.55</v>
      </c>
      <c r="K330" t="e">
        <f>+VLOOKUP(D330,#REF!,4,0)</f>
        <v>#REF!</v>
      </c>
      <c r="L330" t="e">
        <f>VLOOKUP(D330,#REF!,5,0)</f>
        <v>#REF!</v>
      </c>
      <c r="M330" t="e">
        <f>VLOOKUP(D330,#REF!,6,0)</f>
        <v>#REF!</v>
      </c>
      <c r="N330" t="e">
        <f>VLOOKUP(D330,#REF!,7,0)</f>
        <v>#REF!</v>
      </c>
      <c r="P330" t="str">
        <f t="shared" si="27"/>
        <v>22482</v>
      </c>
    </row>
    <row r="331" spans="1:16" s="361" customFormat="1" x14ac:dyDescent="0.3">
      <c r="A331" s="292" t="s">
        <v>2869</v>
      </c>
      <c r="B331" s="332">
        <v>7</v>
      </c>
      <c r="C331" s="332">
        <v>228022482002998</v>
      </c>
      <c r="D331" s="427" t="s">
        <v>1993</v>
      </c>
      <c r="E331" t="str">
        <f t="shared" si="26"/>
        <v>228802248200299</v>
      </c>
      <c r="F331" t="str">
        <f t="shared" si="28"/>
        <v>8</v>
      </c>
      <c r="G331" s="497">
        <v>14</v>
      </c>
      <c r="H331" s="427" t="s">
        <v>2158</v>
      </c>
      <c r="I331" s="461">
        <v>-15453224074</v>
      </c>
      <c r="J331" s="296">
        <f t="shared" ref="J331:J394" si="29">I331/1000</f>
        <v>-15453224.073999999</v>
      </c>
      <c r="K331" t="e">
        <f>+VLOOKUP(D331,#REF!,4,0)</f>
        <v>#REF!</v>
      </c>
      <c r="L331" t="e">
        <f>VLOOKUP(D331,#REF!,5,0)</f>
        <v>#REF!</v>
      </c>
      <c r="M331" t="e">
        <f>VLOOKUP(D331,#REF!,6,0)</f>
        <v>#REF!</v>
      </c>
      <c r="N331" t="e">
        <f>VLOOKUP(D331,#REF!,7,0)</f>
        <v>#REF!</v>
      </c>
      <c r="P331" t="str">
        <f t="shared" si="27"/>
        <v>22482</v>
      </c>
    </row>
    <row r="332" spans="1:16" s="361" customFormat="1" x14ac:dyDescent="0.3">
      <c r="A332" s="293" t="s">
        <v>2869</v>
      </c>
      <c r="B332" s="333">
        <v>7</v>
      </c>
      <c r="C332" s="333">
        <v>228022492002013</v>
      </c>
      <c r="D332" s="334" t="s">
        <v>2749</v>
      </c>
      <c r="E332" t="str">
        <f t="shared" si="26"/>
        <v>223802249200201</v>
      </c>
      <c r="F332" t="str">
        <f t="shared" si="28"/>
        <v>3</v>
      </c>
      <c r="G332" s="497">
        <v>14</v>
      </c>
      <c r="H332" s="334" t="s">
        <v>2159</v>
      </c>
      <c r="I332" s="460">
        <v>58542568</v>
      </c>
      <c r="J332" s="296">
        <f t="shared" si="29"/>
        <v>58542.567999999999</v>
      </c>
      <c r="K332" t="e">
        <f>+VLOOKUP(D332,#REF!,4,0)</f>
        <v>#REF!</v>
      </c>
      <c r="L332" t="e">
        <f>VLOOKUP(D332,#REF!,5,0)</f>
        <v>#REF!</v>
      </c>
      <c r="M332" t="e">
        <f>VLOOKUP(D332,#REF!,6,0)</f>
        <v>#REF!</v>
      </c>
      <c r="N332" t="e">
        <f>VLOOKUP(D332,#REF!,7,0)</f>
        <v>#REF!</v>
      </c>
      <c r="P332" t="str">
        <f t="shared" si="27"/>
        <v>22492</v>
      </c>
    </row>
    <row r="333" spans="1:16" s="361" customFormat="1" x14ac:dyDescent="0.3">
      <c r="A333" s="292" t="s">
        <v>2869</v>
      </c>
      <c r="B333" s="332">
        <v>7</v>
      </c>
      <c r="C333" s="332">
        <v>228022492002015</v>
      </c>
      <c r="D333" s="427" t="s">
        <v>1994</v>
      </c>
      <c r="E333" t="str">
        <f t="shared" ref="E333:E396" si="30">+MID(D333,3,2)&amp;+MID(D333,6,1)&amp;+MID(D333,8,2)&amp;+MID(D333,11,3)&amp;+MID(D333,17,2)&amp;+MID(D333,20,3)&amp;+MID(D333,24,2)</f>
        <v>225802249200201</v>
      </c>
      <c r="F333" t="str">
        <f t="shared" si="28"/>
        <v>5</v>
      </c>
      <c r="G333" s="497">
        <v>14</v>
      </c>
      <c r="H333" s="427" t="s">
        <v>2159</v>
      </c>
      <c r="I333" s="461">
        <v>953019783</v>
      </c>
      <c r="J333" s="296">
        <f t="shared" si="29"/>
        <v>953019.78300000005</v>
      </c>
      <c r="K333" t="e">
        <f>+VLOOKUP(D333,#REF!,4,0)</f>
        <v>#REF!</v>
      </c>
      <c r="L333" t="e">
        <f>VLOOKUP(D333,#REF!,5,0)</f>
        <v>#REF!</v>
      </c>
      <c r="M333" t="e">
        <f>VLOOKUP(D333,#REF!,6,0)</f>
        <v>#REF!</v>
      </c>
      <c r="N333" t="e">
        <f>VLOOKUP(D333,#REF!,7,0)</f>
        <v>#REF!</v>
      </c>
      <c r="P333" t="str">
        <f t="shared" si="27"/>
        <v>22492</v>
      </c>
    </row>
    <row r="334" spans="1:16" s="361" customFormat="1" x14ac:dyDescent="0.3">
      <c r="A334" s="293" t="s">
        <v>2869</v>
      </c>
      <c r="B334" s="333">
        <v>7</v>
      </c>
      <c r="C334" s="333">
        <v>228022492002016</v>
      </c>
      <c r="D334" s="334" t="s">
        <v>1995</v>
      </c>
      <c r="E334" t="str">
        <f t="shared" si="30"/>
        <v>226802249200201</v>
      </c>
      <c r="F334" t="str">
        <f t="shared" si="28"/>
        <v>6</v>
      </c>
      <c r="G334" s="497">
        <v>14</v>
      </c>
      <c r="H334" s="334" t="s">
        <v>2159</v>
      </c>
      <c r="I334" s="460">
        <v>204411735</v>
      </c>
      <c r="J334" s="296">
        <f t="shared" si="29"/>
        <v>204411.73499999999</v>
      </c>
      <c r="K334" t="e">
        <f>+VLOOKUP(D334,#REF!,4,0)</f>
        <v>#REF!</v>
      </c>
      <c r="L334" t="e">
        <f>VLOOKUP(D334,#REF!,5,0)</f>
        <v>#REF!</v>
      </c>
      <c r="M334" t="e">
        <f>VLOOKUP(D334,#REF!,6,0)</f>
        <v>#REF!</v>
      </c>
      <c r="N334" t="e">
        <f>VLOOKUP(D334,#REF!,7,0)</f>
        <v>#REF!</v>
      </c>
      <c r="P334" t="str">
        <f t="shared" ref="P334:P397" si="31">MID(E334,6,5)</f>
        <v>22492</v>
      </c>
    </row>
    <row r="335" spans="1:16" s="361" customFormat="1" x14ac:dyDescent="0.3">
      <c r="A335" s="292" t="s">
        <v>2869</v>
      </c>
      <c r="B335" s="332">
        <v>7</v>
      </c>
      <c r="C335" s="332">
        <v>228022492002017</v>
      </c>
      <c r="D335" s="427" t="s">
        <v>1996</v>
      </c>
      <c r="E335" t="str">
        <f t="shared" si="30"/>
        <v>227802249200201</v>
      </c>
      <c r="F335" t="str">
        <f t="shared" si="28"/>
        <v>7</v>
      </c>
      <c r="G335" s="497">
        <v>14</v>
      </c>
      <c r="H335" s="427" t="s">
        <v>2159</v>
      </c>
      <c r="I335" s="461">
        <v>591375886</v>
      </c>
      <c r="J335" s="296">
        <f t="shared" si="29"/>
        <v>591375.88600000006</v>
      </c>
      <c r="K335" t="e">
        <f>+VLOOKUP(D335,#REF!,4,0)</f>
        <v>#REF!</v>
      </c>
      <c r="L335" t="e">
        <f>VLOOKUP(D335,#REF!,5,0)</f>
        <v>#REF!</v>
      </c>
      <c r="M335" t="e">
        <f>VLOOKUP(D335,#REF!,6,0)</f>
        <v>#REF!</v>
      </c>
      <c r="N335" t="e">
        <f>VLOOKUP(D335,#REF!,7,0)</f>
        <v>#REF!</v>
      </c>
      <c r="P335" t="str">
        <f t="shared" si="31"/>
        <v>22492</v>
      </c>
    </row>
    <row r="336" spans="1:16" s="361" customFormat="1" x14ac:dyDescent="0.3">
      <c r="A336" s="293" t="s">
        <v>2869</v>
      </c>
      <c r="B336" s="333">
        <v>7</v>
      </c>
      <c r="C336" s="333">
        <v>228022492002018</v>
      </c>
      <c r="D336" s="334" t="s">
        <v>1997</v>
      </c>
      <c r="E336" t="str">
        <f t="shared" si="30"/>
        <v>228802249200201</v>
      </c>
      <c r="F336" t="str">
        <f t="shared" si="28"/>
        <v>8</v>
      </c>
      <c r="G336" s="497">
        <v>14</v>
      </c>
      <c r="H336" s="334" t="s">
        <v>2159</v>
      </c>
      <c r="I336" s="460">
        <v>9087155853</v>
      </c>
      <c r="J336" s="296">
        <f t="shared" si="29"/>
        <v>9087155.8530000001</v>
      </c>
      <c r="K336" t="e">
        <f>+VLOOKUP(D336,#REF!,4,0)</f>
        <v>#REF!</v>
      </c>
      <c r="L336" t="e">
        <f>VLOOKUP(D336,#REF!,5,0)</f>
        <v>#REF!</v>
      </c>
      <c r="M336" t="e">
        <f>VLOOKUP(D336,#REF!,6,0)</f>
        <v>#REF!</v>
      </c>
      <c r="N336" t="e">
        <f>VLOOKUP(D336,#REF!,7,0)</f>
        <v>#REF!</v>
      </c>
      <c r="P336" t="str">
        <f t="shared" si="31"/>
        <v>22492</v>
      </c>
    </row>
    <row r="337" spans="1:16" s="361" customFormat="1" x14ac:dyDescent="0.3">
      <c r="A337" s="292" t="s">
        <v>2869</v>
      </c>
      <c r="B337" s="332">
        <v>7</v>
      </c>
      <c r="C337" s="332">
        <v>228022492002993</v>
      </c>
      <c r="D337" s="427" t="s">
        <v>2877</v>
      </c>
      <c r="E337" t="str">
        <f t="shared" si="30"/>
        <v>223802249200299</v>
      </c>
      <c r="F337" t="str">
        <f t="shared" si="28"/>
        <v>3</v>
      </c>
      <c r="G337" s="497">
        <v>14</v>
      </c>
      <c r="H337" s="427" t="s">
        <v>2160</v>
      </c>
      <c r="I337" s="461">
        <v>33678903</v>
      </c>
      <c r="J337" s="296">
        <f t="shared" si="29"/>
        <v>33678.902999999998</v>
      </c>
      <c r="K337" t="e">
        <f>+VLOOKUP(D337,#REF!,4,0)</f>
        <v>#REF!</v>
      </c>
      <c r="L337" t="e">
        <f>VLOOKUP(D337,#REF!,5,0)</f>
        <v>#REF!</v>
      </c>
      <c r="M337" t="e">
        <f>VLOOKUP(D337,#REF!,6,0)</f>
        <v>#REF!</v>
      </c>
      <c r="N337" t="e">
        <f>VLOOKUP(D337,#REF!,7,0)</f>
        <v>#REF!</v>
      </c>
      <c r="P337" t="str">
        <f t="shared" si="31"/>
        <v>22492</v>
      </c>
    </row>
    <row r="338" spans="1:16" s="361" customFormat="1" x14ac:dyDescent="0.3">
      <c r="A338" s="293" t="s">
        <v>2869</v>
      </c>
      <c r="B338" s="333">
        <v>7</v>
      </c>
      <c r="C338" s="333">
        <v>228022492002995</v>
      </c>
      <c r="D338" s="334" t="s">
        <v>1998</v>
      </c>
      <c r="E338" t="str">
        <f t="shared" si="30"/>
        <v>225802249200299</v>
      </c>
      <c r="F338" t="str">
        <f t="shared" si="28"/>
        <v>5</v>
      </c>
      <c r="G338" s="497">
        <v>14</v>
      </c>
      <c r="H338" s="334" t="s">
        <v>2160</v>
      </c>
      <c r="I338" s="460">
        <v>117529597</v>
      </c>
      <c r="J338" s="296">
        <f t="shared" si="29"/>
        <v>117529.59699999999</v>
      </c>
      <c r="K338" t="e">
        <f>+VLOOKUP(D338,#REF!,4,0)</f>
        <v>#REF!</v>
      </c>
      <c r="L338" t="e">
        <f>VLOOKUP(D338,#REF!,5,0)</f>
        <v>#REF!</v>
      </c>
      <c r="M338" t="e">
        <f>VLOOKUP(D338,#REF!,6,0)</f>
        <v>#REF!</v>
      </c>
      <c r="N338" t="e">
        <f>VLOOKUP(D338,#REF!,7,0)</f>
        <v>#REF!</v>
      </c>
      <c r="P338" t="str">
        <f t="shared" si="31"/>
        <v>22492</v>
      </c>
    </row>
    <row r="339" spans="1:16" s="361" customFormat="1" x14ac:dyDescent="0.3">
      <c r="A339" s="292" t="s">
        <v>2869</v>
      </c>
      <c r="B339" s="332">
        <v>7</v>
      </c>
      <c r="C339" s="332">
        <v>228022492002996</v>
      </c>
      <c r="D339" s="427" t="s">
        <v>1999</v>
      </c>
      <c r="E339" t="str">
        <f t="shared" si="30"/>
        <v>226802249200299</v>
      </c>
      <c r="F339" t="str">
        <f t="shared" si="28"/>
        <v>6</v>
      </c>
      <c r="G339" s="497">
        <v>14</v>
      </c>
      <c r="H339" s="427" t="s">
        <v>2160</v>
      </c>
      <c r="I339" s="461">
        <v>1048580367</v>
      </c>
      <c r="J339" s="296">
        <f t="shared" si="29"/>
        <v>1048580.3670000001</v>
      </c>
      <c r="K339" t="e">
        <f>+VLOOKUP(D339,#REF!,4,0)</f>
        <v>#REF!</v>
      </c>
      <c r="L339" t="e">
        <f>VLOOKUP(D339,#REF!,5,0)</f>
        <v>#REF!</v>
      </c>
      <c r="M339" t="e">
        <f>VLOOKUP(D339,#REF!,6,0)</f>
        <v>#REF!</v>
      </c>
      <c r="N339" t="e">
        <f>VLOOKUP(D339,#REF!,7,0)</f>
        <v>#REF!</v>
      </c>
      <c r="P339" t="str">
        <f t="shared" si="31"/>
        <v>22492</v>
      </c>
    </row>
    <row r="340" spans="1:16" s="361" customFormat="1" x14ac:dyDescent="0.3">
      <c r="A340" s="293" t="s">
        <v>2869</v>
      </c>
      <c r="B340" s="333">
        <v>7</v>
      </c>
      <c r="C340" s="333">
        <v>228022492002997</v>
      </c>
      <c r="D340" s="334" t="s">
        <v>2000</v>
      </c>
      <c r="E340" t="str">
        <f t="shared" si="30"/>
        <v>227802249200299</v>
      </c>
      <c r="F340" t="str">
        <f t="shared" si="28"/>
        <v>7</v>
      </c>
      <c r="G340" s="497">
        <v>14</v>
      </c>
      <c r="H340" s="334" t="s">
        <v>2160</v>
      </c>
      <c r="I340" s="460">
        <v>491642412</v>
      </c>
      <c r="J340" s="296">
        <f t="shared" si="29"/>
        <v>491642.41200000001</v>
      </c>
      <c r="K340" t="e">
        <f>+VLOOKUP(D340,#REF!,4,0)</f>
        <v>#REF!</v>
      </c>
      <c r="L340" t="e">
        <f>VLOOKUP(D340,#REF!,5,0)</f>
        <v>#REF!</v>
      </c>
      <c r="M340" t="e">
        <f>VLOOKUP(D340,#REF!,6,0)</f>
        <v>#REF!</v>
      </c>
      <c r="N340" t="e">
        <f>VLOOKUP(D340,#REF!,7,0)</f>
        <v>#REF!</v>
      </c>
      <c r="P340" t="str">
        <f t="shared" si="31"/>
        <v>22492</v>
      </c>
    </row>
    <row r="341" spans="1:16" s="361" customFormat="1" x14ac:dyDescent="0.3">
      <c r="A341" s="292" t="s">
        <v>2869</v>
      </c>
      <c r="B341" s="332">
        <v>7</v>
      </c>
      <c r="C341" s="332">
        <v>228022492002998</v>
      </c>
      <c r="D341" s="427" t="s">
        <v>2001</v>
      </c>
      <c r="E341" t="str">
        <f t="shared" si="30"/>
        <v>228802249200299</v>
      </c>
      <c r="F341" t="str">
        <f t="shared" si="28"/>
        <v>8</v>
      </c>
      <c r="G341" s="497">
        <v>14</v>
      </c>
      <c r="H341" s="427" t="s">
        <v>2160</v>
      </c>
      <c r="I341" s="461">
        <v>14246004493</v>
      </c>
      <c r="J341" s="296">
        <f t="shared" si="29"/>
        <v>14246004.493000001</v>
      </c>
      <c r="K341" t="e">
        <f>+VLOOKUP(D341,#REF!,4,0)</f>
        <v>#REF!</v>
      </c>
      <c r="L341" t="e">
        <f>VLOOKUP(D341,#REF!,5,0)</f>
        <v>#REF!</v>
      </c>
      <c r="M341" t="e">
        <f>VLOOKUP(D341,#REF!,6,0)</f>
        <v>#REF!</v>
      </c>
      <c r="N341" t="e">
        <f>VLOOKUP(D341,#REF!,7,0)</f>
        <v>#REF!</v>
      </c>
      <c r="P341" t="str">
        <f t="shared" si="31"/>
        <v>22492</v>
      </c>
    </row>
    <row r="342" spans="1:16" s="361" customFormat="1" x14ac:dyDescent="0.3">
      <c r="A342" s="293" t="s">
        <v>2869</v>
      </c>
      <c r="B342" s="333">
        <v>7</v>
      </c>
      <c r="C342" s="333">
        <v>228023482000018</v>
      </c>
      <c r="D342" s="334" t="s">
        <v>2002</v>
      </c>
      <c r="E342" t="str">
        <f t="shared" si="30"/>
        <v>228802348200001</v>
      </c>
      <c r="F342" t="str">
        <f t="shared" si="28"/>
        <v>8</v>
      </c>
      <c r="G342" s="497">
        <v>14</v>
      </c>
      <c r="H342" s="334" t="s">
        <v>2161</v>
      </c>
      <c r="I342" s="460">
        <v>-4315327305</v>
      </c>
      <c r="J342" s="296">
        <f t="shared" si="29"/>
        <v>-4315327.3049999997</v>
      </c>
      <c r="K342" t="e">
        <f>+VLOOKUP(D342,#REF!,4,0)</f>
        <v>#REF!</v>
      </c>
      <c r="L342" t="e">
        <f>VLOOKUP(D342,#REF!,5,0)</f>
        <v>#REF!</v>
      </c>
      <c r="M342" t="e">
        <f>VLOOKUP(D342,#REF!,6,0)</f>
        <v>#REF!</v>
      </c>
      <c r="N342" t="e">
        <f>VLOOKUP(D342,#REF!,7,0)</f>
        <v>#REF!</v>
      </c>
      <c r="P342" t="str">
        <f t="shared" si="31"/>
        <v>23482</v>
      </c>
    </row>
    <row r="343" spans="1:16" s="361" customFormat="1" x14ac:dyDescent="0.3">
      <c r="A343" s="292" t="s">
        <v>2869</v>
      </c>
      <c r="B343" s="332">
        <v>7</v>
      </c>
      <c r="C343" s="332">
        <v>228023482000997</v>
      </c>
      <c r="D343" s="427" t="s">
        <v>2003</v>
      </c>
      <c r="E343" t="str">
        <f t="shared" si="30"/>
        <v>227802348200099</v>
      </c>
      <c r="F343" t="str">
        <f t="shared" si="28"/>
        <v>7</v>
      </c>
      <c r="G343" s="497">
        <v>14</v>
      </c>
      <c r="H343" s="427" t="s">
        <v>2161</v>
      </c>
      <c r="I343" s="461">
        <v>-155821918</v>
      </c>
      <c r="J343" s="296">
        <f t="shared" si="29"/>
        <v>-155821.91800000001</v>
      </c>
      <c r="K343" t="e">
        <f>+VLOOKUP(D343,#REF!,4,0)</f>
        <v>#REF!</v>
      </c>
      <c r="L343" t="e">
        <f>VLOOKUP(D343,#REF!,5,0)</f>
        <v>#REF!</v>
      </c>
      <c r="M343" t="e">
        <f>VLOOKUP(D343,#REF!,6,0)</f>
        <v>#REF!</v>
      </c>
      <c r="N343" t="e">
        <f>VLOOKUP(D343,#REF!,7,0)</f>
        <v>#REF!</v>
      </c>
      <c r="P343" t="str">
        <f t="shared" si="31"/>
        <v>23482</v>
      </c>
    </row>
    <row r="344" spans="1:16" s="361" customFormat="1" x14ac:dyDescent="0.3">
      <c r="A344" s="293" t="s">
        <v>2869</v>
      </c>
      <c r="B344" s="333">
        <v>7</v>
      </c>
      <c r="C344" s="333">
        <v>228023482000998</v>
      </c>
      <c r="D344" s="334" t="s">
        <v>2004</v>
      </c>
      <c r="E344" t="str">
        <f t="shared" si="30"/>
        <v>228802348200099</v>
      </c>
      <c r="F344" t="str">
        <f t="shared" si="28"/>
        <v>8</v>
      </c>
      <c r="G344" s="497">
        <v>14</v>
      </c>
      <c r="H344" s="334" t="s">
        <v>2161</v>
      </c>
      <c r="I344" s="460">
        <v>-50491657562</v>
      </c>
      <c r="J344" s="296">
        <f t="shared" si="29"/>
        <v>-50491657.561999999</v>
      </c>
      <c r="K344" t="e">
        <f>+VLOOKUP(D344,#REF!,4,0)</f>
        <v>#REF!</v>
      </c>
      <c r="L344" t="e">
        <f>VLOOKUP(D344,#REF!,5,0)</f>
        <v>#REF!</v>
      </c>
      <c r="M344" t="e">
        <f>VLOOKUP(D344,#REF!,6,0)</f>
        <v>#REF!</v>
      </c>
      <c r="N344" t="e">
        <f>VLOOKUP(D344,#REF!,7,0)</f>
        <v>#REF!</v>
      </c>
      <c r="P344" t="str">
        <f t="shared" si="31"/>
        <v>23482</v>
      </c>
    </row>
    <row r="345" spans="1:16" s="361" customFormat="1" x14ac:dyDescent="0.3">
      <c r="A345" s="292" t="s">
        <v>2869</v>
      </c>
      <c r="B345" s="332">
        <v>7</v>
      </c>
      <c r="C345" s="332">
        <v>228023492000018</v>
      </c>
      <c r="D345" s="427" t="s">
        <v>2005</v>
      </c>
      <c r="E345" t="str">
        <f t="shared" si="30"/>
        <v>228802349200001</v>
      </c>
      <c r="F345" t="str">
        <f t="shared" si="28"/>
        <v>8</v>
      </c>
      <c r="G345" s="497">
        <v>14</v>
      </c>
      <c r="H345" s="427" t="s">
        <v>2162</v>
      </c>
      <c r="I345" s="461">
        <v>4062465997</v>
      </c>
      <c r="J345" s="296">
        <f t="shared" si="29"/>
        <v>4062465.997</v>
      </c>
      <c r="K345" t="e">
        <f>+VLOOKUP(D345,#REF!,4,0)</f>
        <v>#REF!</v>
      </c>
      <c r="L345" t="e">
        <f>VLOOKUP(D345,#REF!,5,0)</f>
        <v>#REF!</v>
      </c>
      <c r="M345" t="e">
        <f>VLOOKUP(D345,#REF!,6,0)</f>
        <v>#REF!</v>
      </c>
      <c r="N345" t="e">
        <f>VLOOKUP(D345,#REF!,7,0)</f>
        <v>#REF!</v>
      </c>
      <c r="P345" t="str">
        <f t="shared" si="31"/>
        <v>23492</v>
      </c>
    </row>
    <row r="346" spans="1:16" s="361" customFormat="1" x14ac:dyDescent="0.3">
      <c r="A346" s="293" t="s">
        <v>2869</v>
      </c>
      <c r="B346" s="333">
        <v>7</v>
      </c>
      <c r="C346" s="333">
        <v>228023492000997</v>
      </c>
      <c r="D346" s="334" t="s">
        <v>2006</v>
      </c>
      <c r="E346" t="str">
        <f t="shared" si="30"/>
        <v>227802349200099</v>
      </c>
      <c r="F346" t="str">
        <f t="shared" si="28"/>
        <v>7</v>
      </c>
      <c r="G346" s="497">
        <v>14</v>
      </c>
      <c r="H346" s="334" t="s">
        <v>2162</v>
      </c>
      <c r="I346" s="460">
        <v>128424658</v>
      </c>
      <c r="J346" s="296">
        <f t="shared" si="29"/>
        <v>128424.658</v>
      </c>
      <c r="K346" t="e">
        <f>+VLOOKUP(D346,#REF!,4,0)</f>
        <v>#REF!</v>
      </c>
      <c r="L346" t="e">
        <f>VLOOKUP(D346,#REF!,5,0)</f>
        <v>#REF!</v>
      </c>
      <c r="M346" t="e">
        <f>VLOOKUP(D346,#REF!,6,0)</f>
        <v>#REF!</v>
      </c>
      <c r="N346" t="e">
        <f>VLOOKUP(D346,#REF!,7,0)</f>
        <v>#REF!</v>
      </c>
      <c r="P346" t="str">
        <f t="shared" si="31"/>
        <v>23492</v>
      </c>
    </row>
    <row r="347" spans="1:16" s="361" customFormat="1" x14ac:dyDescent="0.3">
      <c r="A347" s="292" t="s">
        <v>2869</v>
      </c>
      <c r="B347" s="332">
        <v>7</v>
      </c>
      <c r="C347" s="332">
        <v>228023492000998</v>
      </c>
      <c r="D347" s="427" t="s">
        <v>2007</v>
      </c>
      <c r="E347" t="str">
        <f t="shared" si="30"/>
        <v>228802349200099</v>
      </c>
      <c r="F347" t="str">
        <f t="shared" si="28"/>
        <v>8</v>
      </c>
      <c r="G347" s="497">
        <v>14</v>
      </c>
      <c r="H347" s="427" t="s">
        <v>2162</v>
      </c>
      <c r="I347" s="461">
        <v>48079106192</v>
      </c>
      <c r="J347" s="296">
        <f t="shared" si="29"/>
        <v>48079106.192000002</v>
      </c>
      <c r="K347" t="e">
        <f>+VLOOKUP(D347,#REF!,4,0)</f>
        <v>#REF!</v>
      </c>
      <c r="L347" t="e">
        <f>VLOOKUP(D347,#REF!,5,0)</f>
        <v>#REF!</v>
      </c>
      <c r="M347" t="e">
        <f>VLOOKUP(D347,#REF!,6,0)</f>
        <v>#REF!</v>
      </c>
      <c r="N347" t="e">
        <f>VLOOKUP(D347,#REF!,7,0)</f>
        <v>#REF!</v>
      </c>
      <c r="P347" t="str">
        <f t="shared" si="31"/>
        <v>23492</v>
      </c>
    </row>
    <row r="348" spans="1:16" s="361" customFormat="1" x14ac:dyDescent="0.3">
      <c r="A348" s="293" t="s">
        <v>2869</v>
      </c>
      <c r="B348" s="333">
        <v>6</v>
      </c>
      <c r="C348" s="333">
        <v>241024201000990</v>
      </c>
      <c r="D348" s="334" t="s">
        <v>2547</v>
      </c>
      <c r="E348" t="str">
        <f t="shared" si="30"/>
        <v>240102420100099</v>
      </c>
      <c r="F348" t="str">
        <f t="shared" si="28"/>
        <v>0</v>
      </c>
      <c r="G348">
        <v>17</v>
      </c>
      <c r="H348" s="334" t="s">
        <v>2548</v>
      </c>
      <c r="I348" s="460">
        <v>-85399547</v>
      </c>
      <c r="J348" s="296">
        <f t="shared" si="29"/>
        <v>-85399.547000000006</v>
      </c>
      <c r="K348" t="e">
        <f>+VLOOKUP(D348,#REF!,4,0)</f>
        <v>#REF!</v>
      </c>
      <c r="L348" t="e">
        <f>VLOOKUP(D348,#REF!,5,0)</f>
        <v>#REF!</v>
      </c>
      <c r="M348" t="e">
        <f>VLOOKUP(D348,#REF!,6,0)</f>
        <v>#REF!</v>
      </c>
      <c r="N348" t="e">
        <f>VLOOKUP(D348,#REF!,7,0)</f>
        <v>#REF!</v>
      </c>
      <c r="P348" t="str">
        <f t="shared" si="31"/>
        <v>24201</v>
      </c>
    </row>
    <row r="349" spans="1:16" s="361" customFormat="1" x14ac:dyDescent="0.3">
      <c r="A349" s="292" t="s">
        <v>2869</v>
      </c>
      <c r="B349" s="332">
        <v>6</v>
      </c>
      <c r="C349" s="332">
        <v>241024201001990</v>
      </c>
      <c r="D349" s="427" t="s">
        <v>2549</v>
      </c>
      <c r="E349" t="str">
        <f t="shared" si="30"/>
        <v>240102420100199</v>
      </c>
      <c r="F349" t="str">
        <f t="shared" si="28"/>
        <v>0</v>
      </c>
      <c r="G349">
        <v>17</v>
      </c>
      <c r="H349" s="427" t="s">
        <v>2550</v>
      </c>
      <c r="I349" s="461">
        <v>-67853326</v>
      </c>
      <c r="J349" s="296">
        <f t="shared" si="29"/>
        <v>-67853.326000000001</v>
      </c>
      <c r="K349" t="e">
        <f>+VLOOKUP(D349,#REF!,4,0)</f>
        <v>#REF!</v>
      </c>
      <c r="L349" t="e">
        <f>VLOOKUP(D349,#REF!,5,0)</f>
        <v>#REF!</v>
      </c>
      <c r="M349" t="e">
        <f>VLOOKUP(D349,#REF!,6,0)</f>
        <v>#REF!</v>
      </c>
      <c r="N349" t="e">
        <f>VLOOKUP(D349,#REF!,7,0)</f>
        <v>#REF!</v>
      </c>
      <c r="P349" t="str">
        <f t="shared" si="31"/>
        <v>24201</v>
      </c>
    </row>
    <row r="350" spans="1:16" s="361" customFormat="1" x14ac:dyDescent="0.3">
      <c r="A350" s="293" t="s">
        <v>2869</v>
      </c>
      <c r="B350" s="333">
        <v>6</v>
      </c>
      <c r="C350" s="333">
        <v>241024201004990</v>
      </c>
      <c r="D350" s="334" t="s">
        <v>2553</v>
      </c>
      <c r="E350" t="str">
        <f t="shared" si="30"/>
        <v>240102420100499</v>
      </c>
      <c r="F350" t="str">
        <f t="shared" si="28"/>
        <v>0</v>
      </c>
      <c r="G350">
        <v>17</v>
      </c>
      <c r="H350" s="334" t="s">
        <v>2554</v>
      </c>
      <c r="I350" s="460">
        <v>-66288877</v>
      </c>
      <c r="J350" s="296">
        <f t="shared" si="29"/>
        <v>-66288.876999999993</v>
      </c>
      <c r="K350" t="e">
        <f>+VLOOKUP(D350,#REF!,4,0)</f>
        <v>#REF!</v>
      </c>
      <c r="L350" t="e">
        <f>VLOOKUP(D350,#REF!,5,0)</f>
        <v>#REF!</v>
      </c>
      <c r="M350" t="e">
        <f>VLOOKUP(D350,#REF!,6,0)</f>
        <v>#REF!</v>
      </c>
      <c r="N350" t="e">
        <f>VLOOKUP(D350,#REF!,7,0)</f>
        <v>#REF!</v>
      </c>
      <c r="P350" t="str">
        <f t="shared" si="31"/>
        <v>24201</v>
      </c>
    </row>
    <row r="351" spans="1:16" s="361" customFormat="1" x14ac:dyDescent="0.3">
      <c r="A351" s="292" t="s">
        <v>2869</v>
      </c>
      <c r="B351" s="332">
        <v>6</v>
      </c>
      <c r="C351" s="332">
        <v>241024201007990</v>
      </c>
      <c r="D351" s="427" t="s">
        <v>2555</v>
      </c>
      <c r="E351" t="str">
        <f t="shared" si="30"/>
        <v>240102420100799</v>
      </c>
      <c r="F351" t="str">
        <f t="shared" si="28"/>
        <v>0</v>
      </c>
      <c r="G351">
        <v>17</v>
      </c>
      <c r="H351" s="427" t="s">
        <v>2556</v>
      </c>
      <c r="I351" s="461">
        <v>-45674115</v>
      </c>
      <c r="J351" s="296">
        <f t="shared" si="29"/>
        <v>-45674.114999999998</v>
      </c>
      <c r="K351" t="e">
        <f>+VLOOKUP(D351,#REF!,4,0)</f>
        <v>#REF!</v>
      </c>
      <c r="L351" t="e">
        <f>VLOOKUP(D351,#REF!,5,0)</f>
        <v>#REF!</v>
      </c>
      <c r="M351" t="e">
        <f>VLOOKUP(D351,#REF!,6,0)</f>
        <v>#REF!</v>
      </c>
      <c r="N351" t="e">
        <f>VLOOKUP(D351,#REF!,7,0)</f>
        <v>#REF!</v>
      </c>
      <c r="P351" t="str">
        <f t="shared" si="31"/>
        <v>24201</v>
      </c>
    </row>
    <row r="352" spans="1:16" s="361" customFormat="1" x14ac:dyDescent="0.3">
      <c r="A352" s="293" t="s">
        <v>2869</v>
      </c>
      <c r="B352" s="333">
        <v>6</v>
      </c>
      <c r="C352" s="333">
        <v>241024401000990</v>
      </c>
      <c r="D352" s="334" t="s">
        <v>2557</v>
      </c>
      <c r="E352" t="str">
        <f t="shared" si="30"/>
        <v>240102440100099</v>
      </c>
      <c r="F352" t="str">
        <f t="shared" si="28"/>
        <v>0</v>
      </c>
      <c r="G352">
        <v>17</v>
      </c>
      <c r="H352" s="334" t="s">
        <v>2558</v>
      </c>
      <c r="I352" s="460">
        <v>-825505093</v>
      </c>
      <c r="J352" s="296">
        <f t="shared" si="29"/>
        <v>-825505.09299999999</v>
      </c>
      <c r="K352" t="e">
        <f>+VLOOKUP(D352,#REF!,4,0)</f>
        <v>#REF!</v>
      </c>
      <c r="L352" t="e">
        <f>VLOOKUP(D352,#REF!,5,0)</f>
        <v>#REF!</v>
      </c>
      <c r="M352" t="e">
        <f>VLOOKUP(D352,#REF!,6,0)</f>
        <v>#REF!</v>
      </c>
      <c r="N352" t="e">
        <f>VLOOKUP(D352,#REF!,7,0)</f>
        <v>#REF!</v>
      </c>
      <c r="P352" t="str">
        <f t="shared" si="31"/>
        <v>24401</v>
      </c>
    </row>
    <row r="353" spans="1:16" s="361" customFormat="1" x14ac:dyDescent="0.3">
      <c r="A353" s="292" t="s">
        <v>2869</v>
      </c>
      <c r="B353" s="332">
        <v>6</v>
      </c>
      <c r="C353" s="332">
        <v>241024401001990</v>
      </c>
      <c r="D353" s="427" t="s">
        <v>2559</v>
      </c>
      <c r="E353" t="str">
        <f t="shared" si="30"/>
        <v>240102440100199</v>
      </c>
      <c r="F353" t="str">
        <f t="shared" si="28"/>
        <v>0</v>
      </c>
      <c r="G353">
        <v>17</v>
      </c>
      <c r="H353" s="427" t="s">
        <v>2560</v>
      </c>
      <c r="I353" s="461">
        <v>-358918637</v>
      </c>
      <c r="J353" s="296">
        <f t="shared" si="29"/>
        <v>-358918.63699999999</v>
      </c>
      <c r="K353" t="e">
        <f>+VLOOKUP(D353,#REF!,4,0)</f>
        <v>#REF!</v>
      </c>
      <c r="L353" t="e">
        <f>VLOOKUP(D353,#REF!,5,0)</f>
        <v>#REF!</v>
      </c>
      <c r="M353" t="e">
        <f>VLOOKUP(D353,#REF!,6,0)</f>
        <v>#REF!</v>
      </c>
      <c r="N353" t="e">
        <f>VLOOKUP(D353,#REF!,7,0)</f>
        <v>#REF!</v>
      </c>
      <c r="P353" t="str">
        <f t="shared" si="31"/>
        <v>24401</v>
      </c>
    </row>
    <row r="354" spans="1:16" s="361" customFormat="1" x14ac:dyDescent="0.3">
      <c r="A354" s="293" t="s">
        <v>2869</v>
      </c>
      <c r="B354" s="333">
        <v>6</v>
      </c>
      <c r="C354" s="333">
        <v>241024401003990</v>
      </c>
      <c r="D354" s="334" t="s">
        <v>2561</v>
      </c>
      <c r="E354" t="str">
        <f t="shared" si="30"/>
        <v>240102440100399</v>
      </c>
      <c r="F354" t="str">
        <f t="shared" si="28"/>
        <v>0</v>
      </c>
      <c r="G354">
        <v>17</v>
      </c>
      <c r="H354" s="334" t="s">
        <v>2562</v>
      </c>
      <c r="I354" s="460">
        <v>-1361596</v>
      </c>
      <c r="J354" s="296">
        <f t="shared" si="29"/>
        <v>-1361.596</v>
      </c>
      <c r="K354" t="e">
        <f>+VLOOKUP(D354,#REF!,4,0)</f>
        <v>#REF!</v>
      </c>
      <c r="L354" t="e">
        <f>VLOOKUP(D354,#REF!,5,0)</f>
        <v>#REF!</v>
      </c>
      <c r="M354" t="e">
        <f>VLOOKUP(D354,#REF!,6,0)</f>
        <v>#REF!</v>
      </c>
      <c r="N354" t="e">
        <f>VLOOKUP(D354,#REF!,7,0)</f>
        <v>#REF!</v>
      </c>
      <c r="P354" t="str">
        <f t="shared" si="31"/>
        <v>24401</v>
      </c>
    </row>
    <row r="355" spans="1:16" s="361" customFormat="1" x14ac:dyDescent="0.3">
      <c r="A355" s="292" t="s">
        <v>2869</v>
      </c>
      <c r="B355" s="332">
        <v>6</v>
      </c>
      <c r="C355" s="332">
        <v>241024401005990</v>
      </c>
      <c r="D355" s="427" t="s">
        <v>1366</v>
      </c>
      <c r="E355" t="str">
        <f t="shared" si="30"/>
        <v>240102440100599</v>
      </c>
      <c r="F355" t="str">
        <f t="shared" si="28"/>
        <v>0</v>
      </c>
      <c r="G355">
        <v>17</v>
      </c>
      <c r="H355" s="427" t="s">
        <v>1568</v>
      </c>
      <c r="I355" s="461">
        <v>-49758873</v>
      </c>
      <c r="J355" s="296">
        <f t="shared" si="29"/>
        <v>-49758.873</v>
      </c>
      <c r="K355" t="e">
        <f>+VLOOKUP(D355,#REF!,4,0)</f>
        <v>#REF!</v>
      </c>
      <c r="L355" t="e">
        <f>VLOOKUP(D355,#REF!,5,0)</f>
        <v>#REF!</v>
      </c>
      <c r="M355" t="e">
        <f>VLOOKUP(D355,#REF!,6,0)</f>
        <v>#REF!</v>
      </c>
      <c r="N355" t="e">
        <f>VLOOKUP(D355,#REF!,7,0)</f>
        <v>#REF!</v>
      </c>
      <c r="P355" t="str">
        <f t="shared" si="31"/>
        <v>24401</v>
      </c>
    </row>
    <row r="356" spans="1:16" s="361" customFormat="1" x14ac:dyDescent="0.3">
      <c r="A356" s="293" t="s">
        <v>2869</v>
      </c>
      <c r="B356" s="333">
        <v>6</v>
      </c>
      <c r="C356" s="333">
        <v>241024401008990</v>
      </c>
      <c r="D356" s="334" t="s">
        <v>2650</v>
      </c>
      <c r="E356" t="str">
        <f t="shared" si="30"/>
        <v>240102440100899</v>
      </c>
      <c r="F356" t="str">
        <f t="shared" si="28"/>
        <v>0</v>
      </c>
      <c r="G356">
        <v>17</v>
      </c>
      <c r="H356" s="334" t="s">
        <v>2653</v>
      </c>
      <c r="I356" s="460">
        <v>-51561988</v>
      </c>
      <c r="J356" s="466">
        <f t="shared" si="29"/>
        <v>-51561.987999999998</v>
      </c>
      <c r="K356" t="e">
        <f>+VLOOKUP(D356,#REF!,4,0)</f>
        <v>#REF!</v>
      </c>
      <c r="L356" t="e">
        <f>VLOOKUP(D356,#REF!,5,0)</f>
        <v>#REF!</v>
      </c>
      <c r="M356" t="e">
        <f>VLOOKUP(D356,#REF!,6,0)</f>
        <v>#REF!</v>
      </c>
      <c r="N356" t="e">
        <f>VLOOKUP(D356,#REF!,7,0)</f>
        <v>#REF!</v>
      </c>
      <c r="P356" t="str">
        <f t="shared" si="31"/>
        <v>24401</v>
      </c>
    </row>
    <row r="357" spans="1:16" s="361" customFormat="1" x14ac:dyDescent="0.3">
      <c r="A357" s="292" t="s">
        <v>2869</v>
      </c>
      <c r="B357" s="332">
        <v>6</v>
      </c>
      <c r="C357" s="332">
        <v>241024601001990</v>
      </c>
      <c r="D357" s="427" t="s">
        <v>1367</v>
      </c>
      <c r="E357" t="str">
        <f t="shared" si="30"/>
        <v>240102460100199</v>
      </c>
      <c r="F357" t="str">
        <f t="shared" si="28"/>
        <v>0</v>
      </c>
      <c r="G357">
        <v>17</v>
      </c>
      <c r="H357" s="427" t="s">
        <v>1267</v>
      </c>
      <c r="I357" s="461">
        <v>-3380607029</v>
      </c>
      <c r="J357" s="466">
        <f t="shared" si="29"/>
        <v>-3380607.0290000001</v>
      </c>
      <c r="K357" t="e">
        <f>+VLOOKUP(D357,#REF!,4,0)</f>
        <v>#REF!</v>
      </c>
      <c r="L357" t="e">
        <f>VLOOKUP(D357,#REF!,5,0)</f>
        <v>#REF!</v>
      </c>
      <c r="M357" t="e">
        <f>VLOOKUP(D357,#REF!,6,0)</f>
        <v>#REF!</v>
      </c>
      <c r="N357" t="e">
        <f>VLOOKUP(D357,#REF!,7,0)</f>
        <v>#REF!</v>
      </c>
      <c r="P357" t="str">
        <f t="shared" si="31"/>
        <v>24601</v>
      </c>
    </row>
    <row r="358" spans="1:16" s="361" customFormat="1" x14ac:dyDescent="0.3">
      <c r="A358" s="293" t="s">
        <v>2869</v>
      </c>
      <c r="B358" s="333">
        <v>6</v>
      </c>
      <c r="C358" s="333">
        <v>242025001001990</v>
      </c>
      <c r="D358" s="334" t="s">
        <v>1040</v>
      </c>
      <c r="E358" t="str">
        <f t="shared" si="30"/>
        <v>240202500100199</v>
      </c>
      <c r="F358" t="str">
        <f t="shared" si="28"/>
        <v>0</v>
      </c>
      <c r="G358">
        <v>16</v>
      </c>
      <c r="H358" s="334" t="s">
        <v>1041</v>
      </c>
      <c r="I358" s="460">
        <v>-59100253</v>
      </c>
      <c r="J358" s="466">
        <f t="shared" si="29"/>
        <v>-59100.252999999997</v>
      </c>
      <c r="K358" t="e">
        <f>+VLOOKUP(D358,#REF!,4,0)</f>
        <v>#REF!</v>
      </c>
      <c r="L358" t="e">
        <f>VLOOKUP(D358,#REF!,5,0)</f>
        <v>#REF!</v>
      </c>
      <c r="M358" t="e">
        <f>VLOOKUP(D358,#REF!,6,0)</f>
        <v>#REF!</v>
      </c>
      <c r="N358" t="e">
        <f>VLOOKUP(D358,#REF!,7,0)</f>
        <v>#REF!</v>
      </c>
      <c r="P358" t="str">
        <f t="shared" si="31"/>
        <v>25001</v>
      </c>
    </row>
    <row r="359" spans="1:16" s="361" customFormat="1" x14ac:dyDescent="0.3">
      <c r="A359" s="292" t="s">
        <v>2869</v>
      </c>
      <c r="B359" s="332">
        <v>6</v>
      </c>
      <c r="C359" s="332">
        <v>242025201002990</v>
      </c>
      <c r="D359" s="427" t="s">
        <v>2563</v>
      </c>
      <c r="E359" t="str">
        <f t="shared" si="30"/>
        <v>240202520100299</v>
      </c>
      <c r="F359" t="str">
        <f t="shared" si="28"/>
        <v>0</v>
      </c>
      <c r="G359">
        <v>16</v>
      </c>
      <c r="H359" s="427" t="s">
        <v>2564</v>
      </c>
      <c r="I359" s="461">
        <v>-572331</v>
      </c>
      <c r="J359" s="466">
        <f t="shared" si="29"/>
        <v>-572.33100000000002</v>
      </c>
      <c r="K359" t="e">
        <f>+VLOOKUP(D359,#REF!,4,0)</f>
        <v>#REF!</v>
      </c>
      <c r="L359" t="e">
        <f>VLOOKUP(D359,#REF!,5,0)</f>
        <v>#REF!</v>
      </c>
      <c r="M359" t="e">
        <f>VLOOKUP(D359,#REF!,6,0)</f>
        <v>#REF!</v>
      </c>
      <c r="N359" t="e">
        <f>VLOOKUP(D359,#REF!,7,0)</f>
        <v>#REF!</v>
      </c>
      <c r="P359" t="str">
        <f t="shared" si="31"/>
        <v>25201</v>
      </c>
    </row>
    <row r="360" spans="1:16" s="361" customFormat="1" x14ac:dyDescent="0.3">
      <c r="A360" s="293" t="s">
        <v>2869</v>
      </c>
      <c r="B360" s="333">
        <v>7</v>
      </c>
      <c r="C360" s="333">
        <v>243025401007990</v>
      </c>
      <c r="D360" s="334" t="s">
        <v>2008</v>
      </c>
      <c r="E360" t="str">
        <f t="shared" si="30"/>
        <v>240302540100799</v>
      </c>
      <c r="F360" t="str">
        <f t="shared" si="28"/>
        <v>0</v>
      </c>
      <c r="G360">
        <v>19</v>
      </c>
      <c r="H360" s="334" t="s">
        <v>1393</v>
      </c>
      <c r="I360" s="460">
        <v>-57900189</v>
      </c>
      <c r="J360" s="466">
        <f t="shared" si="29"/>
        <v>-57900.188999999998</v>
      </c>
      <c r="K360" t="e">
        <f>+VLOOKUP(D360,#REF!,4,0)</f>
        <v>#REF!</v>
      </c>
      <c r="L360" t="e">
        <f>VLOOKUP(D360,#REF!,5,0)</f>
        <v>#REF!</v>
      </c>
      <c r="M360" t="e">
        <f>VLOOKUP(D360,#REF!,6,0)</f>
        <v>#REF!</v>
      </c>
      <c r="N360" t="e">
        <f>VLOOKUP(D360,#REF!,7,0)</f>
        <v>#REF!</v>
      </c>
      <c r="P360" t="str">
        <f t="shared" si="31"/>
        <v>25401</v>
      </c>
    </row>
    <row r="361" spans="1:16" s="361" customFormat="1" x14ac:dyDescent="0.3">
      <c r="A361" s="292" t="s">
        <v>2869</v>
      </c>
      <c r="B361" s="332">
        <v>6</v>
      </c>
      <c r="C361" s="332">
        <v>243025401008990</v>
      </c>
      <c r="D361" s="427" t="s">
        <v>2009</v>
      </c>
      <c r="E361" t="str">
        <f t="shared" si="30"/>
        <v>240302540100899</v>
      </c>
      <c r="F361" t="str">
        <f t="shared" si="28"/>
        <v>0</v>
      </c>
      <c r="G361">
        <v>19</v>
      </c>
      <c r="H361" s="427" t="s">
        <v>2163</v>
      </c>
      <c r="I361" s="461">
        <v>-434333985</v>
      </c>
      <c r="J361" s="296">
        <f t="shared" si="29"/>
        <v>-434333.98499999999</v>
      </c>
      <c r="K361" t="e">
        <f>+VLOOKUP(D361,#REF!,4,0)</f>
        <v>#REF!</v>
      </c>
      <c r="L361" t="e">
        <f>VLOOKUP(D361,#REF!,5,0)</f>
        <v>#REF!</v>
      </c>
      <c r="M361" t="e">
        <f>VLOOKUP(D361,#REF!,6,0)</f>
        <v>#REF!</v>
      </c>
      <c r="N361" t="e">
        <f>VLOOKUP(D361,#REF!,7,0)</f>
        <v>#REF!</v>
      </c>
      <c r="P361" t="str">
        <f t="shared" si="31"/>
        <v>25401</v>
      </c>
    </row>
    <row r="362" spans="1:16" x14ac:dyDescent="0.3">
      <c r="A362" s="293" t="s">
        <v>2869</v>
      </c>
      <c r="B362" s="333">
        <v>6</v>
      </c>
      <c r="C362" s="333">
        <v>244025802008010</v>
      </c>
      <c r="D362" s="334" t="s">
        <v>1042</v>
      </c>
      <c r="E362" t="str">
        <f t="shared" si="30"/>
        <v>240402580200801</v>
      </c>
      <c r="F362" t="str">
        <f t="shared" si="28"/>
        <v>0</v>
      </c>
      <c r="G362">
        <v>13</v>
      </c>
      <c r="H362" s="334" t="s">
        <v>1043</v>
      </c>
      <c r="I362" s="460">
        <v>-1111023814</v>
      </c>
      <c r="J362" s="296">
        <f t="shared" si="29"/>
        <v>-1111023.814</v>
      </c>
      <c r="K362" t="e">
        <f>+VLOOKUP(D362,#REF!,4,0)</f>
        <v>#REF!</v>
      </c>
      <c r="L362" t="e">
        <f>VLOOKUP(D362,#REF!,5,0)</f>
        <v>#REF!</v>
      </c>
      <c r="M362" t="e">
        <f>VLOOKUP(D362,#REF!,6,0)</f>
        <v>#REF!</v>
      </c>
      <c r="N362" t="e">
        <f>VLOOKUP(D362,#REF!,7,0)</f>
        <v>#REF!</v>
      </c>
      <c r="P362" t="str">
        <f t="shared" si="31"/>
        <v>25802</v>
      </c>
    </row>
    <row r="363" spans="1:16" x14ac:dyDescent="0.3">
      <c r="A363" s="292" t="s">
        <v>2869</v>
      </c>
      <c r="B363" s="332">
        <v>6</v>
      </c>
      <c r="C363" s="332">
        <v>244025802008990</v>
      </c>
      <c r="D363" s="427" t="s">
        <v>1044</v>
      </c>
      <c r="E363" t="str">
        <f t="shared" si="30"/>
        <v>240402580200899</v>
      </c>
      <c r="F363" t="str">
        <f t="shared" si="28"/>
        <v>0</v>
      </c>
      <c r="G363">
        <v>13</v>
      </c>
      <c r="H363" s="427" t="s">
        <v>1043</v>
      </c>
      <c r="I363" s="461">
        <v>-2968808012</v>
      </c>
      <c r="J363" s="296">
        <f t="shared" si="29"/>
        <v>-2968808.0120000001</v>
      </c>
      <c r="K363" t="e">
        <f>+VLOOKUP(D363,#REF!,4,0)</f>
        <v>#REF!</v>
      </c>
      <c r="L363" t="e">
        <f>VLOOKUP(D363,#REF!,5,0)</f>
        <v>#REF!</v>
      </c>
      <c r="M363" t="e">
        <f>VLOOKUP(D363,#REF!,6,0)</f>
        <v>#REF!</v>
      </c>
      <c r="N363" t="e">
        <f>VLOOKUP(D363,#REF!,7,0)</f>
        <v>#REF!</v>
      </c>
      <c r="P363" t="str">
        <f t="shared" si="31"/>
        <v>25802</v>
      </c>
    </row>
    <row r="364" spans="1:16" x14ac:dyDescent="0.3">
      <c r="A364" s="293" t="s">
        <v>2869</v>
      </c>
      <c r="B364" s="333">
        <v>6</v>
      </c>
      <c r="C364" s="333">
        <v>244025802010990</v>
      </c>
      <c r="D364" s="334" t="s">
        <v>2878</v>
      </c>
      <c r="E364" t="str">
        <f t="shared" si="30"/>
        <v>240402580201099</v>
      </c>
      <c r="F364" t="str">
        <f t="shared" si="28"/>
        <v>0</v>
      </c>
      <c r="G364">
        <v>19</v>
      </c>
      <c r="H364" s="334" t="s">
        <v>2894</v>
      </c>
      <c r="I364" s="460">
        <v>-87085939</v>
      </c>
      <c r="J364" s="296">
        <f t="shared" si="29"/>
        <v>-87085.938999999998</v>
      </c>
      <c r="K364" t="e">
        <f>+VLOOKUP(D364,#REF!,4,0)</f>
        <v>#REF!</v>
      </c>
      <c r="L364" t="e">
        <f>VLOOKUP(D364,#REF!,5,0)</f>
        <v>#REF!</v>
      </c>
      <c r="M364" t="e">
        <f>VLOOKUP(D364,#REF!,6,0)</f>
        <v>#REF!</v>
      </c>
      <c r="N364" t="e">
        <f>VLOOKUP(D364,#REF!,7,0)</f>
        <v>#REF!</v>
      </c>
      <c r="P364" t="str">
        <f t="shared" si="31"/>
        <v>25802</v>
      </c>
    </row>
    <row r="365" spans="1:16" x14ac:dyDescent="0.3">
      <c r="A365" s="292" t="s">
        <v>2869</v>
      </c>
      <c r="B365" s="332">
        <v>6</v>
      </c>
      <c r="C365" s="332">
        <v>244025802014990</v>
      </c>
      <c r="D365" s="427" t="s">
        <v>1045</v>
      </c>
      <c r="E365" t="str">
        <f t="shared" si="30"/>
        <v>240402580201499</v>
      </c>
      <c r="F365" t="str">
        <f t="shared" si="28"/>
        <v>0</v>
      </c>
      <c r="G365">
        <v>18</v>
      </c>
      <c r="H365" s="427" t="s">
        <v>1046</v>
      </c>
      <c r="I365" s="461">
        <v>-71643</v>
      </c>
      <c r="J365" s="296">
        <f t="shared" si="29"/>
        <v>-71.643000000000001</v>
      </c>
      <c r="K365" t="e">
        <f>+VLOOKUP(D365,#REF!,4,0)</f>
        <v>#REF!</v>
      </c>
      <c r="L365" t="e">
        <f>VLOOKUP(D365,#REF!,5,0)</f>
        <v>#REF!</v>
      </c>
      <c r="M365" t="e">
        <f>VLOOKUP(D365,#REF!,6,0)</f>
        <v>#REF!</v>
      </c>
      <c r="N365" t="e">
        <f>VLOOKUP(D365,#REF!,7,0)</f>
        <v>#REF!</v>
      </c>
      <c r="P365" t="str">
        <f t="shared" si="31"/>
        <v>25802</v>
      </c>
    </row>
    <row r="366" spans="1:16" s="361" customFormat="1" x14ac:dyDescent="0.3">
      <c r="A366" s="293" t="s">
        <v>2869</v>
      </c>
      <c r="B366" s="333">
        <v>6</v>
      </c>
      <c r="C366" s="333">
        <v>244025802022010</v>
      </c>
      <c r="D366" s="334" t="s">
        <v>2879</v>
      </c>
      <c r="E366" t="str">
        <f t="shared" si="30"/>
        <v>240402580202201</v>
      </c>
      <c r="F366" t="str">
        <f t="shared" si="28"/>
        <v>0</v>
      </c>
      <c r="G366">
        <v>18</v>
      </c>
      <c r="H366" s="334" t="s">
        <v>2895</v>
      </c>
      <c r="I366" s="460">
        <v>-51235246</v>
      </c>
      <c r="J366" s="296">
        <f t="shared" si="29"/>
        <v>-51235.245999999999</v>
      </c>
      <c r="K366" t="e">
        <f>+VLOOKUP(D366,#REF!,4,0)</f>
        <v>#REF!</v>
      </c>
      <c r="L366" t="e">
        <f>VLOOKUP(D366,#REF!,5,0)</f>
        <v>#REF!</v>
      </c>
      <c r="M366" t="e">
        <f>VLOOKUP(D366,#REF!,6,0)</f>
        <v>#REF!</v>
      </c>
      <c r="N366" t="e">
        <f>VLOOKUP(D366,#REF!,7,0)</f>
        <v>#REF!</v>
      </c>
      <c r="P366" t="str">
        <f t="shared" si="31"/>
        <v>25802</v>
      </c>
    </row>
    <row r="367" spans="1:16" s="361" customFormat="1" x14ac:dyDescent="0.3">
      <c r="A367" s="292" t="s">
        <v>2869</v>
      </c>
      <c r="B367" s="332">
        <v>6</v>
      </c>
      <c r="C367" s="332">
        <v>244025802022990</v>
      </c>
      <c r="D367" s="427" t="s">
        <v>2750</v>
      </c>
      <c r="E367" t="str">
        <f t="shared" si="30"/>
        <v>240402580202299</v>
      </c>
      <c r="F367" t="str">
        <f t="shared" si="28"/>
        <v>0</v>
      </c>
      <c r="G367">
        <v>18</v>
      </c>
      <c r="H367" s="427" t="s">
        <v>2768</v>
      </c>
      <c r="I367" s="461">
        <v>-29932401</v>
      </c>
      <c r="J367" s="296">
        <f t="shared" si="29"/>
        <v>-29932.401000000002</v>
      </c>
      <c r="K367" t="e">
        <f>+VLOOKUP(D367,#REF!,4,0)</f>
        <v>#REF!</v>
      </c>
      <c r="L367" t="e">
        <f>VLOOKUP(D367,#REF!,5,0)</f>
        <v>#REF!</v>
      </c>
      <c r="M367" t="e">
        <f>VLOOKUP(D367,#REF!,6,0)</f>
        <v>#REF!</v>
      </c>
      <c r="N367" t="e">
        <f>VLOOKUP(D367,#REF!,7,0)</f>
        <v>#REF!</v>
      </c>
      <c r="P367" t="str">
        <f t="shared" si="31"/>
        <v>25802</v>
      </c>
    </row>
    <row r="368" spans="1:16" s="361" customFormat="1" x14ac:dyDescent="0.3">
      <c r="A368" s="293" t="s">
        <v>2869</v>
      </c>
      <c r="B368" s="333">
        <v>7</v>
      </c>
      <c r="C368" s="333">
        <v>244026002015990</v>
      </c>
      <c r="D368" s="334" t="s">
        <v>2568</v>
      </c>
      <c r="E368" t="str">
        <f t="shared" si="30"/>
        <v>240402600201599</v>
      </c>
      <c r="F368" t="str">
        <f t="shared" si="28"/>
        <v>0</v>
      </c>
      <c r="G368">
        <v>19</v>
      </c>
      <c r="H368" s="334" t="s">
        <v>2569</v>
      </c>
      <c r="I368" s="460">
        <v>-1453260</v>
      </c>
      <c r="J368" s="296">
        <f t="shared" si="29"/>
        <v>-1453.26</v>
      </c>
      <c r="K368" t="e">
        <f>+VLOOKUP(D368,#REF!,4,0)</f>
        <v>#REF!</v>
      </c>
      <c r="L368" t="e">
        <f>VLOOKUP(D368,#REF!,5,0)</f>
        <v>#REF!</v>
      </c>
      <c r="M368" t="e">
        <f>VLOOKUP(D368,#REF!,6,0)</f>
        <v>#REF!</v>
      </c>
      <c r="N368" t="e">
        <f>VLOOKUP(D368,#REF!,7,0)</f>
        <v>#REF!</v>
      </c>
      <c r="P368" t="str">
        <f t="shared" si="31"/>
        <v>26002</v>
      </c>
    </row>
    <row r="369" spans="1:16" s="361" customFormat="1" x14ac:dyDescent="0.3">
      <c r="A369" s="292" t="s">
        <v>2869</v>
      </c>
      <c r="B369" s="332">
        <v>6</v>
      </c>
      <c r="C369" s="332">
        <v>244026002020990</v>
      </c>
      <c r="D369" s="427" t="s">
        <v>1047</v>
      </c>
      <c r="E369" t="str">
        <f t="shared" si="30"/>
        <v>240402600202099</v>
      </c>
      <c r="F369" t="str">
        <f t="shared" si="28"/>
        <v>0</v>
      </c>
      <c r="G369">
        <v>19</v>
      </c>
      <c r="H369" s="427" t="s">
        <v>1048</v>
      </c>
      <c r="I369" s="461">
        <v>2876621</v>
      </c>
      <c r="J369" s="296">
        <f t="shared" si="29"/>
        <v>2876.6210000000001</v>
      </c>
      <c r="K369" t="e">
        <f>+VLOOKUP(D369,#REF!,4,0)</f>
        <v>#REF!</v>
      </c>
      <c r="L369" t="e">
        <f>VLOOKUP(D369,#REF!,5,0)</f>
        <v>#REF!</v>
      </c>
      <c r="M369" t="e">
        <f>VLOOKUP(D369,#REF!,6,0)</f>
        <v>#REF!</v>
      </c>
      <c r="N369" t="e">
        <f>VLOOKUP(D369,#REF!,7,0)</f>
        <v>#REF!</v>
      </c>
      <c r="P369" t="str">
        <f t="shared" si="31"/>
        <v>26002</v>
      </c>
    </row>
    <row r="370" spans="1:16" s="361" customFormat="1" x14ac:dyDescent="0.3">
      <c r="A370" s="293" t="s">
        <v>2869</v>
      </c>
      <c r="B370" s="333">
        <v>6</v>
      </c>
      <c r="C370" s="333">
        <v>244026002024990</v>
      </c>
      <c r="D370" s="334" t="s">
        <v>2627</v>
      </c>
      <c r="E370" t="str">
        <f t="shared" si="30"/>
        <v>240402600202499</v>
      </c>
      <c r="F370" t="str">
        <f t="shared" si="28"/>
        <v>0</v>
      </c>
      <c r="G370">
        <v>19</v>
      </c>
      <c r="H370" s="334" t="s">
        <v>2632</v>
      </c>
      <c r="I370" s="460">
        <v>-35642523</v>
      </c>
      <c r="J370" s="296">
        <f t="shared" si="29"/>
        <v>-35642.523000000001</v>
      </c>
      <c r="K370" t="e">
        <f>+VLOOKUP(D370,#REF!,4,0)</f>
        <v>#REF!</v>
      </c>
      <c r="L370" t="e">
        <f>VLOOKUP(D370,#REF!,5,0)</f>
        <v>#REF!</v>
      </c>
      <c r="M370" t="e">
        <f>VLOOKUP(D370,#REF!,6,0)</f>
        <v>#REF!</v>
      </c>
      <c r="N370" t="e">
        <f>VLOOKUP(D370,#REF!,7,0)</f>
        <v>#REF!</v>
      </c>
      <c r="P370" t="str">
        <f t="shared" si="31"/>
        <v>26002</v>
      </c>
    </row>
    <row r="371" spans="1:16" s="361" customFormat="1" x14ac:dyDescent="0.3">
      <c r="A371" s="292" t="s">
        <v>2869</v>
      </c>
      <c r="B371" s="332">
        <v>6</v>
      </c>
      <c r="C371" s="332">
        <v>244026002043990</v>
      </c>
      <c r="D371" s="427" t="s">
        <v>1049</v>
      </c>
      <c r="E371" t="str">
        <f t="shared" si="30"/>
        <v>240402600204399</v>
      </c>
      <c r="F371" t="str">
        <f t="shared" si="28"/>
        <v>0</v>
      </c>
      <c r="G371">
        <v>19</v>
      </c>
      <c r="H371" s="427" t="s">
        <v>1575</v>
      </c>
      <c r="I371" s="461">
        <v>-242000</v>
      </c>
      <c r="J371" s="296">
        <f t="shared" si="29"/>
        <v>-242</v>
      </c>
      <c r="K371" t="e">
        <f>+VLOOKUP(D371,#REF!,4,0)</f>
        <v>#REF!</v>
      </c>
      <c r="L371" t="e">
        <f>VLOOKUP(D371,#REF!,5,0)</f>
        <v>#REF!</v>
      </c>
      <c r="M371" t="e">
        <f>VLOOKUP(D371,#REF!,6,0)</f>
        <v>#REF!</v>
      </c>
      <c r="N371" t="e">
        <f>VLOOKUP(D371,#REF!,7,0)</f>
        <v>#REF!</v>
      </c>
      <c r="P371" t="str">
        <f t="shared" si="31"/>
        <v>26002</v>
      </c>
    </row>
    <row r="372" spans="1:16" s="361" customFormat="1" x14ac:dyDescent="0.3">
      <c r="A372" s="293" t="s">
        <v>2869</v>
      </c>
      <c r="B372" s="333">
        <v>6</v>
      </c>
      <c r="C372" s="333">
        <v>244026002049990</v>
      </c>
      <c r="D372" s="334" t="s">
        <v>1050</v>
      </c>
      <c r="E372" t="str">
        <f t="shared" si="30"/>
        <v>240402600204999</v>
      </c>
      <c r="F372" t="str">
        <f t="shared" si="28"/>
        <v>0</v>
      </c>
      <c r="G372">
        <v>19</v>
      </c>
      <c r="H372" s="334" t="s">
        <v>1051</v>
      </c>
      <c r="I372" s="460">
        <v>-3000000</v>
      </c>
      <c r="J372" s="296">
        <f t="shared" si="29"/>
        <v>-3000</v>
      </c>
      <c r="K372" t="e">
        <f>+VLOOKUP(D372,#REF!,4,0)</f>
        <v>#REF!</v>
      </c>
      <c r="L372" t="e">
        <f>VLOOKUP(D372,#REF!,5,0)</f>
        <v>#REF!</v>
      </c>
      <c r="M372" t="e">
        <f>VLOOKUP(D372,#REF!,6,0)</f>
        <v>#REF!</v>
      </c>
      <c r="N372" t="e">
        <f>VLOOKUP(D372,#REF!,7,0)</f>
        <v>#REF!</v>
      </c>
      <c r="P372" t="str">
        <f t="shared" si="31"/>
        <v>26002</v>
      </c>
    </row>
    <row r="373" spans="1:16" s="361" customFormat="1" x14ac:dyDescent="0.3">
      <c r="A373" s="292" t="s">
        <v>2869</v>
      </c>
      <c r="B373" s="332">
        <v>6</v>
      </c>
      <c r="C373" s="332">
        <v>244026002052010</v>
      </c>
      <c r="D373" s="427" t="s">
        <v>2674</v>
      </c>
      <c r="E373" t="str">
        <f t="shared" si="30"/>
        <v>240402600205201</v>
      </c>
      <c r="F373" t="str">
        <f t="shared" si="28"/>
        <v>0</v>
      </c>
      <c r="G373">
        <v>19</v>
      </c>
      <c r="H373" s="427" t="s">
        <v>2688</v>
      </c>
      <c r="I373" s="461">
        <v>-3465</v>
      </c>
      <c r="J373" s="296">
        <f t="shared" si="29"/>
        <v>-3.4649999999999999</v>
      </c>
      <c r="K373" t="e">
        <f>+VLOOKUP(D373,#REF!,4,0)</f>
        <v>#REF!</v>
      </c>
      <c r="L373" t="e">
        <f>VLOOKUP(D373,#REF!,5,0)</f>
        <v>#REF!</v>
      </c>
      <c r="M373" t="e">
        <f>VLOOKUP(D373,#REF!,6,0)</f>
        <v>#REF!</v>
      </c>
      <c r="N373" t="e">
        <f>VLOOKUP(D373,#REF!,7,0)</f>
        <v>#REF!</v>
      </c>
      <c r="P373" t="str">
        <f t="shared" si="31"/>
        <v>26002</v>
      </c>
    </row>
    <row r="374" spans="1:16" s="361" customFormat="1" x14ac:dyDescent="0.3">
      <c r="A374" s="293" t="s">
        <v>2869</v>
      </c>
      <c r="B374" s="333">
        <v>6</v>
      </c>
      <c r="C374" s="333">
        <v>244026002067990</v>
      </c>
      <c r="D374" s="334" t="s">
        <v>2573</v>
      </c>
      <c r="E374" t="str">
        <f t="shared" si="30"/>
        <v>240402600206799</v>
      </c>
      <c r="F374" t="str">
        <f t="shared" si="28"/>
        <v>0</v>
      </c>
      <c r="G374">
        <v>19</v>
      </c>
      <c r="H374" s="334" t="s">
        <v>2572</v>
      </c>
      <c r="I374" s="460">
        <v>-185300000</v>
      </c>
      <c r="J374" s="296">
        <f t="shared" si="29"/>
        <v>-185300</v>
      </c>
      <c r="K374" t="e">
        <f>+VLOOKUP(D374,#REF!,4,0)</f>
        <v>#REF!</v>
      </c>
      <c r="L374" t="e">
        <f>VLOOKUP(D374,#REF!,5,0)</f>
        <v>#REF!</v>
      </c>
      <c r="M374" t="e">
        <f>VLOOKUP(D374,#REF!,6,0)</f>
        <v>#REF!</v>
      </c>
      <c r="N374" t="e">
        <f>VLOOKUP(D374,#REF!,7,0)</f>
        <v>#REF!</v>
      </c>
      <c r="P374" t="str">
        <f t="shared" si="31"/>
        <v>26002</v>
      </c>
    </row>
    <row r="375" spans="1:16" s="361" customFormat="1" x14ac:dyDescent="0.3">
      <c r="A375" s="292" t="s">
        <v>2869</v>
      </c>
      <c r="B375" s="332">
        <v>6</v>
      </c>
      <c r="C375" s="332">
        <v>244026002074990</v>
      </c>
      <c r="D375" s="427" t="s">
        <v>2010</v>
      </c>
      <c r="E375" t="str">
        <f t="shared" si="30"/>
        <v>240402600207499</v>
      </c>
      <c r="F375" t="str">
        <f t="shared" si="28"/>
        <v>0</v>
      </c>
      <c r="G375">
        <v>19</v>
      </c>
      <c r="H375" s="427" t="s">
        <v>2164</v>
      </c>
      <c r="I375" s="461">
        <v>-5799000</v>
      </c>
      <c r="J375" s="296">
        <f t="shared" si="29"/>
        <v>-5799</v>
      </c>
      <c r="K375" t="e">
        <f>+VLOOKUP(D375,#REF!,4,0)</f>
        <v>#REF!</v>
      </c>
      <c r="L375" t="e">
        <f>VLOOKUP(D375,#REF!,5,0)</f>
        <v>#REF!</v>
      </c>
      <c r="M375" t="e">
        <f>VLOOKUP(D375,#REF!,6,0)</f>
        <v>#REF!</v>
      </c>
      <c r="N375" t="e">
        <f>VLOOKUP(D375,#REF!,7,0)</f>
        <v>#REF!</v>
      </c>
      <c r="P375" t="str">
        <f t="shared" si="31"/>
        <v>26002</v>
      </c>
    </row>
    <row r="376" spans="1:16" s="361" customFormat="1" x14ac:dyDescent="0.3">
      <c r="A376" s="293" t="s">
        <v>2869</v>
      </c>
      <c r="B376" s="333">
        <v>6</v>
      </c>
      <c r="C376" s="333">
        <v>244026002076010</v>
      </c>
      <c r="D376" s="334" t="s">
        <v>2011</v>
      </c>
      <c r="E376" t="str">
        <f t="shared" si="30"/>
        <v>240402600207601</v>
      </c>
      <c r="F376" t="str">
        <f t="shared" si="28"/>
        <v>0</v>
      </c>
      <c r="G376">
        <v>19</v>
      </c>
      <c r="H376" s="334" t="s">
        <v>2165</v>
      </c>
      <c r="I376" s="460">
        <v>-174542180</v>
      </c>
      <c r="J376" s="296">
        <f t="shared" si="29"/>
        <v>-174542.18</v>
      </c>
      <c r="K376" t="e">
        <f>+VLOOKUP(D376,#REF!,4,0)</f>
        <v>#REF!</v>
      </c>
      <c r="L376" t="e">
        <f>VLOOKUP(D376,#REF!,5,0)</f>
        <v>#REF!</v>
      </c>
      <c r="M376" t="e">
        <f>VLOOKUP(D376,#REF!,6,0)</f>
        <v>#REF!</v>
      </c>
      <c r="N376" t="e">
        <f>VLOOKUP(D376,#REF!,7,0)</f>
        <v>#REF!</v>
      </c>
      <c r="P376" t="str">
        <f t="shared" si="31"/>
        <v>26002</v>
      </c>
    </row>
    <row r="377" spans="1:16" s="361" customFormat="1" x14ac:dyDescent="0.3">
      <c r="A377" s="292" t="s">
        <v>2869</v>
      </c>
      <c r="B377" s="332">
        <v>6</v>
      </c>
      <c r="C377" s="332">
        <v>244026002092990</v>
      </c>
      <c r="D377" s="427" t="s">
        <v>2013</v>
      </c>
      <c r="E377" t="str">
        <f t="shared" si="30"/>
        <v>240402600209299</v>
      </c>
      <c r="F377" t="str">
        <f t="shared" si="28"/>
        <v>0</v>
      </c>
      <c r="G377">
        <v>13</v>
      </c>
      <c r="H377" s="427" t="s">
        <v>2167</v>
      </c>
      <c r="I377" s="461">
        <v>-1359298502</v>
      </c>
      <c r="J377" s="296">
        <f t="shared" si="29"/>
        <v>-1359298.5020000001</v>
      </c>
      <c r="K377" t="e">
        <f>+VLOOKUP(D377,#REF!,4,0)</f>
        <v>#REF!</v>
      </c>
      <c r="L377" t="e">
        <f>VLOOKUP(D377,#REF!,5,0)</f>
        <v>#REF!</v>
      </c>
      <c r="M377" t="e">
        <f>VLOOKUP(D377,#REF!,6,0)</f>
        <v>#REF!</v>
      </c>
      <c r="N377" t="e">
        <f>VLOOKUP(D377,#REF!,7,0)</f>
        <v>#REF!</v>
      </c>
      <c r="P377" t="str">
        <f t="shared" si="31"/>
        <v>26002</v>
      </c>
    </row>
    <row r="378" spans="1:16" s="361" customFormat="1" x14ac:dyDescent="0.3">
      <c r="A378" s="293" t="s">
        <v>2869</v>
      </c>
      <c r="B378" s="333">
        <v>6</v>
      </c>
      <c r="C378" s="333">
        <v>244026002093010</v>
      </c>
      <c r="D378" s="334" t="s">
        <v>2014</v>
      </c>
      <c r="E378" t="str">
        <f t="shared" si="30"/>
        <v>240402600209301</v>
      </c>
      <c r="F378" t="str">
        <f t="shared" si="28"/>
        <v>0</v>
      </c>
      <c r="G378">
        <v>13</v>
      </c>
      <c r="H378" s="334" t="s">
        <v>2168</v>
      </c>
      <c r="I378" s="460">
        <v>-2046734065</v>
      </c>
      <c r="J378" s="296">
        <f t="shared" si="29"/>
        <v>-2046734.0649999999</v>
      </c>
      <c r="K378" t="e">
        <f>+VLOOKUP(D378,#REF!,4,0)</f>
        <v>#REF!</v>
      </c>
      <c r="L378" t="e">
        <f>VLOOKUP(D378,#REF!,5,0)</f>
        <v>#REF!</v>
      </c>
      <c r="M378" t="e">
        <f>VLOOKUP(D378,#REF!,6,0)</f>
        <v>#REF!</v>
      </c>
      <c r="N378" t="e">
        <f>VLOOKUP(D378,#REF!,7,0)</f>
        <v>#REF!</v>
      </c>
      <c r="P378" t="str">
        <f t="shared" si="31"/>
        <v>26002</v>
      </c>
    </row>
    <row r="379" spans="1:16" s="361" customFormat="1" x14ac:dyDescent="0.3">
      <c r="A379" s="292" t="s">
        <v>2869</v>
      </c>
      <c r="B379" s="332">
        <v>6</v>
      </c>
      <c r="C379" s="332">
        <v>244026002098990</v>
      </c>
      <c r="D379" s="427" t="s">
        <v>2577</v>
      </c>
      <c r="E379" t="str">
        <f t="shared" si="30"/>
        <v>240402600209899</v>
      </c>
      <c r="F379" t="str">
        <f t="shared" si="28"/>
        <v>0</v>
      </c>
      <c r="G379">
        <v>19</v>
      </c>
      <c r="H379" s="427" t="s">
        <v>2578</v>
      </c>
      <c r="I379" s="461">
        <v>-472016827</v>
      </c>
      <c r="J379" s="296">
        <f t="shared" si="29"/>
        <v>-472016.82699999999</v>
      </c>
      <c r="K379" t="e">
        <f>+VLOOKUP(D379,#REF!,4,0)</f>
        <v>#REF!</v>
      </c>
      <c r="L379" t="e">
        <f>VLOOKUP(D379,#REF!,5,0)</f>
        <v>#REF!</v>
      </c>
      <c r="M379" t="e">
        <f>VLOOKUP(D379,#REF!,6,0)</f>
        <v>#REF!</v>
      </c>
      <c r="N379" t="e">
        <f>VLOOKUP(D379,#REF!,7,0)</f>
        <v>#REF!</v>
      </c>
      <c r="P379" t="str">
        <f t="shared" si="31"/>
        <v>26002</v>
      </c>
    </row>
    <row r="380" spans="1:16" x14ac:dyDescent="0.3">
      <c r="A380" s="293" t="s">
        <v>2869</v>
      </c>
      <c r="B380" s="333">
        <v>6</v>
      </c>
      <c r="C380" s="333">
        <v>244026002100010</v>
      </c>
      <c r="D380" s="334" t="s">
        <v>2880</v>
      </c>
      <c r="E380" t="str">
        <f t="shared" si="30"/>
        <v>240402600210001</v>
      </c>
      <c r="F380" t="str">
        <f t="shared" ref="F380:F388" si="32">MID(E380,3,1)</f>
        <v>0</v>
      </c>
      <c r="G380">
        <v>19</v>
      </c>
      <c r="H380" s="334" t="s">
        <v>2578</v>
      </c>
      <c r="I380" s="460">
        <v>-22258766</v>
      </c>
      <c r="J380" s="296">
        <f t="shared" si="29"/>
        <v>-22258.766</v>
      </c>
      <c r="K380" t="e">
        <f>+VLOOKUP(D380,#REF!,4,0)</f>
        <v>#REF!</v>
      </c>
      <c r="L380" t="e">
        <f>VLOOKUP(D380,#REF!,5,0)</f>
        <v>#REF!</v>
      </c>
      <c r="M380" t="e">
        <f>VLOOKUP(D380,#REF!,6,0)</f>
        <v>#REF!</v>
      </c>
      <c r="N380" t="e">
        <f>VLOOKUP(D380,#REF!,7,0)</f>
        <v>#REF!</v>
      </c>
      <c r="P380" t="str">
        <f t="shared" si="31"/>
        <v>26002</v>
      </c>
    </row>
    <row r="381" spans="1:16" x14ac:dyDescent="0.3">
      <c r="A381" s="292" t="s">
        <v>2869</v>
      </c>
      <c r="B381" s="332">
        <v>6</v>
      </c>
      <c r="C381" s="332">
        <v>244026002117010</v>
      </c>
      <c r="D381" s="427" t="s">
        <v>1054</v>
      </c>
      <c r="E381" t="str">
        <f t="shared" si="30"/>
        <v>240402600211701</v>
      </c>
      <c r="F381" t="str">
        <f t="shared" si="32"/>
        <v>0</v>
      </c>
      <c r="G381">
        <v>19</v>
      </c>
      <c r="H381" s="427" t="s">
        <v>1055</v>
      </c>
      <c r="I381" s="461">
        <v>10609213</v>
      </c>
      <c r="J381" s="296">
        <f t="shared" si="29"/>
        <v>10609.213</v>
      </c>
      <c r="K381" t="e">
        <f>+VLOOKUP(D381,#REF!,4,0)</f>
        <v>#REF!</v>
      </c>
      <c r="L381" t="e">
        <f>VLOOKUP(D381,#REF!,5,0)</f>
        <v>#REF!</v>
      </c>
      <c r="M381" t="e">
        <f>VLOOKUP(D381,#REF!,6,0)</f>
        <v>#REF!</v>
      </c>
      <c r="N381" t="e">
        <f>VLOOKUP(D381,#REF!,7,0)</f>
        <v>#REF!</v>
      </c>
      <c r="P381" t="str">
        <f t="shared" si="31"/>
        <v>26002</v>
      </c>
    </row>
    <row r="382" spans="1:16" x14ac:dyDescent="0.3">
      <c r="A382" s="293" t="s">
        <v>2869</v>
      </c>
      <c r="B382" s="333">
        <v>6</v>
      </c>
      <c r="C382" s="333">
        <v>244026002117990</v>
      </c>
      <c r="D382" s="334" t="s">
        <v>1056</v>
      </c>
      <c r="E382" t="str">
        <f t="shared" si="30"/>
        <v>240402600211799</v>
      </c>
      <c r="F382" t="str">
        <f t="shared" si="32"/>
        <v>0</v>
      </c>
      <c r="G382">
        <v>19</v>
      </c>
      <c r="H382" s="334" t="s">
        <v>1057</v>
      </c>
      <c r="I382" s="460">
        <v>-933026149</v>
      </c>
      <c r="J382" s="296">
        <f t="shared" si="29"/>
        <v>-933026.14899999998</v>
      </c>
      <c r="K382" t="e">
        <f>+VLOOKUP(D382,#REF!,4,0)</f>
        <v>#REF!</v>
      </c>
      <c r="L382" t="e">
        <f>VLOOKUP(D382,#REF!,5,0)</f>
        <v>#REF!</v>
      </c>
      <c r="M382" t="e">
        <f>VLOOKUP(D382,#REF!,6,0)</f>
        <v>#REF!</v>
      </c>
      <c r="N382" t="e">
        <f>VLOOKUP(D382,#REF!,7,0)</f>
        <v>#REF!</v>
      </c>
      <c r="P382" t="str">
        <f t="shared" si="31"/>
        <v>26002</v>
      </c>
    </row>
    <row r="383" spans="1:16" x14ac:dyDescent="0.3">
      <c r="A383" s="292" t="s">
        <v>2869</v>
      </c>
      <c r="B383" s="332">
        <v>7</v>
      </c>
      <c r="C383" s="332">
        <v>244026002142990</v>
      </c>
      <c r="D383" s="427" t="s">
        <v>1058</v>
      </c>
      <c r="E383" t="str">
        <f t="shared" si="30"/>
        <v>240402600214299</v>
      </c>
      <c r="F383" t="str">
        <f t="shared" si="32"/>
        <v>0</v>
      </c>
      <c r="G383">
        <v>18</v>
      </c>
      <c r="H383" s="427" t="s">
        <v>1059</v>
      </c>
      <c r="I383" s="461">
        <v>-38380</v>
      </c>
      <c r="J383" s="296">
        <f t="shared" si="29"/>
        <v>-38.380000000000003</v>
      </c>
      <c r="K383" t="e">
        <f>+VLOOKUP(D383,#REF!,4,0)</f>
        <v>#REF!</v>
      </c>
      <c r="L383" t="e">
        <f>VLOOKUP(D383,#REF!,5,0)</f>
        <v>#REF!</v>
      </c>
      <c r="M383" t="e">
        <f>VLOOKUP(D383,#REF!,6,0)</f>
        <v>#REF!</v>
      </c>
      <c r="N383" t="e">
        <f>VLOOKUP(D383,#REF!,7,0)</f>
        <v>#REF!</v>
      </c>
      <c r="P383" t="str">
        <f t="shared" si="31"/>
        <v>26002</v>
      </c>
    </row>
    <row r="384" spans="1:16" s="361" customFormat="1" x14ac:dyDescent="0.3">
      <c r="A384" s="293" t="s">
        <v>2869</v>
      </c>
      <c r="B384" s="333">
        <v>7</v>
      </c>
      <c r="C384" s="333">
        <v>244026002143990</v>
      </c>
      <c r="D384" s="334" t="s">
        <v>2579</v>
      </c>
      <c r="E384" t="str">
        <f t="shared" si="30"/>
        <v>240402600214399</v>
      </c>
      <c r="F384" t="str">
        <f t="shared" si="32"/>
        <v>0</v>
      </c>
      <c r="G384">
        <v>18</v>
      </c>
      <c r="H384" s="334" t="s">
        <v>1060</v>
      </c>
      <c r="I384" s="460">
        <v>3655</v>
      </c>
      <c r="J384" s="296">
        <f t="shared" si="29"/>
        <v>3.6549999999999998</v>
      </c>
      <c r="K384" t="e">
        <f>+VLOOKUP(D384,#REF!,4,0)</f>
        <v>#REF!</v>
      </c>
      <c r="L384" t="e">
        <f>VLOOKUP(D384,#REF!,5,0)</f>
        <v>#REF!</v>
      </c>
      <c r="M384" t="e">
        <f>VLOOKUP(D384,#REF!,6,0)</f>
        <v>#REF!</v>
      </c>
      <c r="N384" t="e">
        <f>VLOOKUP(D384,#REF!,7,0)</f>
        <v>#REF!</v>
      </c>
      <c r="P384" t="str">
        <f t="shared" si="31"/>
        <v>26002</v>
      </c>
    </row>
    <row r="385" spans="1:16" s="361" customFormat="1" x14ac:dyDescent="0.3">
      <c r="A385" s="292" t="s">
        <v>2869</v>
      </c>
      <c r="B385" s="332">
        <v>6</v>
      </c>
      <c r="C385" s="332">
        <v>244026002146990</v>
      </c>
      <c r="D385" s="427" t="s">
        <v>1061</v>
      </c>
      <c r="E385" t="str">
        <f t="shared" si="30"/>
        <v>240402600214699</v>
      </c>
      <c r="F385" t="str">
        <f t="shared" si="32"/>
        <v>0</v>
      </c>
      <c r="G385">
        <v>18</v>
      </c>
      <c r="H385" s="427" t="s">
        <v>1062</v>
      </c>
      <c r="I385" s="461">
        <v>-8286</v>
      </c>
      <c r="J385" s="296">
        <f t="shared" si="29"/>
        <v>-8.2859999999999996</v>
      </c>
      <c r="K385" t="e">
        <f>+VLOOKUP(D385,#REF!,4,0)</f>
        <v>#REF!</v>
      </c>
      <c r="L385" t="e">
        <f>VLOOKUP(D385,#REF!,5,0)</f>
        <v>#REF!</v>
      </c>
      <c r="M385" t="e">
        <f>VLOOKUP(D385,#REF!,6,0)</f>
        <v>#REF!</v>
      </c>
      <c r="N385" t="e">
        <f>VLOOKUP(D385,#REF!,7,0)</f>
        <v>#REF!</v>
      </c>
      <c r="P385" t="str">
        <f t="shared" si="31"/>
        <v>26002</v>
      </c>
    </row>
    <row r="386" spans="1:16" s="361" customFormat="1" x14ac:dyDescent="0.3">
      <c r="A386" s="293" t="s">
        <v>2869</v>
      </c>
      <c r="B386" s="333">
        <v>6</v>
      </c>
      <c r="C386" s="333">
        <v>244026002154010</v>
      </c>
      <c r="D386" s="334" t="s">
        <v>2797</v>
      </c>
      <c r="E386" t="str">
        <f t="shared" si="30"/>
        <v>240402600215401</v>
      </c>
      <c r="F386" t="str">
        <f t="shared" si="32"/>
        <v>0</v>
      </c>
      <c r="G386">
        <v>19</v>
      </c>
      <c r="H386" s="334" t="s">
        <v>2798</v>
      </c>
      <c r="I386" s="460">
        <v>-412509910</v>
      </c>
      <c r="J386" s="296">
        <f t="shared" si="29"/>
        <v>-412509.91</v>
      </c>
      <c r="K386" t="e">
        <f>+VLOOKUP(D386,#REF!,4,0)</f>
        <v>#REF!</v>
      </c>
      <c r="L386" t="e">
        <f>VLOOKUP(D386,#REF!,5,0)</f>
        <v>#REF!</v>
      </c>
      <c r="M386" t="e">
        <f>VLOOKUP(D386,#REF!,6,0)</f>
        <v>#REF!</v>
      </c>
      <c r="N386" t="e">
        <f>VLOOKUP(D386,#REF!,7,0)</f>
        <v>#REF!</v>
      </c>
      <c r="P386" t="str">
        <f t="shared" si="31"/>
        <v>26002</v>
      </c>
    </row>
    <row r="387" spans="1:16" s="361" customFormat="1" x14ac:dyDescent="0.3">
      <c r="A387" s="292" t="s">
        <v>2869</v>
      </c>
      <c r="B387" s="332">
        <v>6</v>
      </c>
      <c r="C387" s="332">
        <v>244026002191990</v>
      </c>
      <c r="D387" s="427" t="s">
        <v>1063</v>
      </c>
      <c r="E387" t="str">
        <f t="shared" si="30"/>
        <v>240402600219199</v>
      </c>
      <c r="F387" t="str">
        <f t="shared" si="32"/>
        <v>0</v>
      </c>
      <c r="G387">
        <v>19</v>
      </c>
      <c r="H387" s="427" t="s">
        <v>1064</v>
      </c>
      <c r="I387" s="461">
        <v>73926170</v>
      </c>
      <c r="J387" s="296">
        <f t="shared" si="29"/>
        <v>73926.17</v>
      </c>
      <c r="K387" t="e">
        <f>+VLOOKUP(D387,#REF!,4,0)</f>
        <v>#REF!</v>
      </c>
      <c r="L387" t="e">
        <f>VLOOKUP(D387,#REF!,5,0)</f>
        <v>#REF!</v>
      </c>
      <c r="M387" t="e">
        <f>VLOOKUP(D387,#REF!,6,0)</f>
        <v>#REF!</v>
      </c>
      <c r="N387" t="e">
        <f>VLOOKUP(D387,#REF!,7,0)</f>
        <v>#REF!</v>
      </c>
      <c r="P387" t="str">
        <f t="shared" si="31"/>
        <v>26002</v>
      </c>
    </row>
    <row r="388" spans="1:16" s="361" customFormat="1" x14ac:dyDescent="0.3">
      <c r="A388" s="293" t="s">
        <v>2869</v>
      </c>
      <c r="B388" s="333">
        <v>6</v>
      </c>
      <c r="C388" s="333">
        <v>244026002192010</v>
      </c>
      <c r="D388" s="334" t="s">
        <v>2580</v>
      </c>
      <c r="E388" t="str">
        <f t="shared" si="30"/>
        <v>240402600219201</v>
      </c>
      <c r="F388" t="str">
        <f t="shared" si="32"/>
        <v>0</v>
      </c>
      <c r="G388">
        <v>19</v>
      </c>
      <c r="H388" s="334" t="s">
        <v>2581</v>
      </c>
      <c r="I388" s="460">
        <v>345437629</v>
      </c>
      <c r="J388" s="296">
        <f t="shared" si="29"/>
        <v>345437.62900000002</v>
      </c>
      <c r="K388" t="e">
        <f>+VLOOKUP(D388,#REF!,4,0)</f>
        <v>#REF!</v>
      </c>
      <c r="L388" t="e">
        <f>VLOOKUP(D388,#REF!,5,0)</f>
        <v>#REF!</v>
      </c>
      <c r="M388" t="e">
        <f>VLOOKUP(D388,#REF!,6,0)</f>
        <v>#REF!</v>
      </c>
      <c r="N388" t="e">
        <f>VLOOKUP(D388,#REF!,7,0)</f>
        <v>#REF!</v>
      </c>
      <c r="P388" t="str">
        <f t="shared" si="31"/>
        <v>26002</v>
      </c>
    </row>
    <row r="389" spans="1:16" s="361" customFormat="1" x14ac:dyDescent="0.3">
      <c r="A389" s="292" t="s">
        <v>2869</v>
      </c>
      <c r="B389" s="332">
        <v>6</v>
      </c>
      <c r="C389" s="332">
        <v>244026002240010</v>
      </c>
      <c r="D389" s="427" t="s">
        <v>1065</v>
      </c>
      <c r="E389" t="str">
        <f t="shared" si="30"/>
        <v>240402600224001</v>
      </c>
      <c r="F389"/>
      <c r="G389">
        <v>19</v>
      </c>
      <c r="H389" s="427" t="s">
        <v>1066</v>
      </c>
      <c r="I389" s="461">
        <v>8088686</v>
      </c>
      <c r="J389" s="296">
        <f t="shared" si="29"/>
        <v>8088.6859999999997</v>
      </c>
      <c r="K389" t="e">
        <f>+VLOOKUP(D389,#REF!,4,0)</f>
        <v>#REF!</v>
      </c>
      <c r="L389" t="e">
        <f>VLOOKUP(D389,#REF!,5,0)</f>
        <v>#REF!</v>
      </c>
      <c r="M389" t="e">
        <f>VLOOKUP(D389,#REF!,6,0)</f>
        <v>#REF!</v>
      </c>
      <c r="N389" t="e">
        <f>VLOOKUP(D389,#REF!,7,0)</f>
        <v>#REF!</v>
      </c>
      <c r="P389" t="str">
        <f t="shared" si="31"/>
        <v>26002</v>
      </c>
    </row>
    <row r="390" spans="1:16" s="361" customFormat="1" x14ac:dyDescent="0.3">
      <c r="A390" s="293" t="s">
        <v>2869</v>
      </c>
      <c r="B390" s="333">
        <v>6</v>
      </c>
      <c r="C390" s="333">
        <v>244026002240990</v>
      </c>
      <c r="D390" s="334" t="s">
        <v>1067</v>
      </c>
      <c r="E390" t="str">
        <f t="shared" si="30"/>
        <v>240402600224099</v>
      </c>
      <c r="F390"/>
      <c r="G390">
        <v>19</v>
      </c>
      <c r="H390" s="334" t="s">
        <v>1068</v>
      </c>
      <c r="I390" s="460">
        <v>4427535</v>
      </c>
      <c r="J390" s="296">
        <f t="shared" si="29"/>
        <v>4427.5349999999999</v>
      </c>
      <c r="K390" t="e">
        <f>+VLOOKUP(D390,#REF!,4,0)</f>
        <v>#REF!</v>
      </c>
      <c r="L390" t="e">
        <f>VLOOKUP(D390,#REF!,5,0)</f>
        <v>#REF!</v>
      </c>
      <c r="M390" t="e">
        <f>VLOOKUP(D390,#REF!,6,0)</f>
        <v>#REF!</v>
      </c>
      <c r="N390" t="e">
        <f>VLOOKUP(D390,#REF!,7,0)</f>
        <v>#REF!</v>
      </c>
      <c r="P390" t="str">
        <f t="shared" si="31"/>
        <v>26002</v>
      </c>
    </row>
    <row r="391" spans="1:16" s="361" customFormat="1" x14ac:dyDescent="0.3">
      <c r="A391" s="292" t="s">
        <v>2869</v>
      </c>
      <c r="B391" s="332">
        <v>6</v>
      </c>
      <c r="C391" s="332">
        <v>244026002241990</v>
      </c>
      <c r="D391" s="427" t="s">
        <v>2016</v>
      </c>
      <c r="E391" t="str">
        <f t="shared" si="30"/>
        <v>240402600224199</v>
      </c>
      <c r="F391"/>
      <c r="G391">
        <v>19</v>
      </c>
      <c r="H391" s="427" t="s">
        <v>2170</v>
      </c>
      <c r="I391" s="461">
        <v>-4952305</v>
      </c>
      <c r="J391" s="296">
        <f t="shared" si="29"/>
        <v>-4952.3050000000003</v>
      </c>
      <c r="K391" t="e">
        <f>+VLOOKUP(D391,#REF!,4,0)</f>
        <v>#REF!</v>
      </c>
      <c r="L391" t="e">
        <f>VLOOKUP(D391,#REF!,5,0)</f>
        <v>#REF!</v>
      </c>
      <c r="M391" t="e">
        <f>VLOOKUP(D391,#REF!,6,0)</f>
        <v>#REF!</v>
      </c>
      <c r="N391" t="e">
        <f>VLOOKUP(D391,#REF!,7,0)</f>
        <v>#REF!</v>
      </c>
      <c r="P391" t="str">
        <f t="shared" si="31"/>
        <v>26002</v>
      </c>
    </row>
    <row r="392" spans="1:16" s="361" customFormat="1" x14ac:dyDescent="0.3">
      <c r="A392" s="293" t="s">
        <v>2869</v>
      </c>
      <c r="B392" s="333">
        <v>6</v>
      </c>
      <c r="C392" s="333">
        <v>244026002243990</v>
      </c>
      <c r="D392" s="334" t="s">
        <v>2582</v>
      </c>
      <c r="E392" t="str">
        <f t="shared" si="30"/>
        <v>240402600224399</v>
      </c>
      <c r="F392"/>
      <c r="G392">
        <v>19</v>
      </c>
      <c r="H392" s="334" t="s">
        <v>2583</v>
      </c>
      <c r="I392" s="460">
        <v>-14939802839</v>
      </c>
      <c r="J392" s="296">
        <f t="shared" si="29"/>
        <v>-14939802.839</v>
      </c>
      <c r="K392" t="e">
        <f>+VLOOKUP(D392,#REF!,4,0)</f>
        <v>#REF!</v>
      </c>
      <c r="L392" t="e">
        <f>VLOOKUP(D392,#REF!,5,0)</f>
        <v>#REF!</v>
      </c>
      <c r="M392" t="e">
        <f>VLOOKUP(D392,#REF!,6,0)</f>
        <v>#REF!</v>
      </c>
      <c r="N392" t="e">
        <f>VLOOKUP(D392,#REF!,7,0)</f>
        <v>#REF!</v>
      </c>
      <c r="P392" t="str">
        <f t="shared" si="31"/>
        <v>26002</v>
      </c>
    </row>
    <row r="393" spans="1:16" s="361" customFormat="1" x14ac:dyDescent="0.3">
      <c r="A393" s="292" t="s">
        <v>2869</v>
      </c>
      <c r="B393" s="332">
        <v>6</v>
      </c>
      <c r="C393" s="332">
        <v>244026002294990</v>
      </c>
      <c r="D393" s="427" t="s">
        <v>2017</v>
      </c>
      <c r="E393" t="str">
        <f t="shared" si="30"/>
        <v>240402600229499</v>
      </c>
      <c r="F393"/>
      <c r="G393">
        <v>19</v>
      </c>
      <c r="H393" s="427" t="s">
        <v>2171</v>
      </c>
      <c r="I393" s="461">
        <v>-3335331</v>
      </c>
      <c r="J393" s="296">
        <f t="shared" si="29"/>
        <v>-3335.3310000000001</v>
      </c>
      <c r="K393" t="e">
        <f>+VLOOKUP(D393,#REF!,4,0)</f>
        <v>#REF!</v>
      </c>
      <c r="L393" t="e">
        <f>VLOOKUP(D393,#REF!,5,0)</f>
        <v>#REF!</v>
      </c>
      <c r="M393" t="e">
        <f>VLOOKUP(D393,#REF!,6,0)</f>
        <v>#REF!</v>
      </c>
      <c r="N393" t="e">
        <f>VLOOKUP(D393,#REF!,7,0)</f>
        <v>#REF!</v>
      </c>
      <c r="P393" t="str">
        <f t="shared" si="31"/>
        <v>26002</v>
      </c>
    </row>
    <row r="394" spans="1:16" s="361" customFormat="1" x14ac:dyDescent="0.3">
      <c r="A394" s="293" t="s">
        <v>2869</v>
      </c>
      <c r="B394" s="333">
        <v>6</v>
      </c>
      <c r="C394" s="333">
        <v>244026002297990</v>
      </c>
      <c r="D394" s="334" t="s">
        <v>2018</v>
      </c>
      <c r="E394" t="str">
        <f t="shared" si="30"/>
        <v>240402600229799</v>
      </c>
      <c r="F394"/>
      <c r="G394">
        <v>19</v>
      </c>
      <c r="H394" s="334" t="s">
        <v>2172</v>
      </c>
      <c r="I394" s="460">
        <v>-132455650</v>
      </c>
      <c r="J394" s="296">
        <f t="shared" si="29"/>
        <v>-132455.65</v>
      </c>
      <c r="K394" t="e">
        <f>+VLOOKUP(D394,#REF!,4,0)</f>
        <v>#REF!</v>
      </c>
      <c r="L394" t="e">
        <f>VLOOKUP(D394,#REF!,5,0)</f>
        <v>#REF!</v>
      </c>
      <c r="M394" t="e">
        <f>VLOOKUP(D394,#REF!,6,0)</f>
        <v>#REF!</v>
      </c>
      <c r="N394" t="e">
        <f>VLOOKUP(D394,#REF!,7,0)</f>
        <v>#REF!</v>
      </c>
      <c r="P394" t="str">
        <f t="shared" si="31"/>
        <v>26002</v>
      </c>
    </row>
    <row r="395" spans="1:16" s="361" customFormat="1" x14ac:dyDescent="0.3">
      <c r="A395" s="292" t="s">
        <v>2869</v>
      </c>
      <c r="B395" s="332">
        <v>6</v>
      </c>
      <c r="C395" s="332">
        <v>244026002889990</v>
      </c>
      <c r="D395" s="427" t="s">
        <v>2801</v>
      </c>
      <c r="E395" t="str">
        <f t="shared" si="30"/>
        <v>240402600288999</v>
      </c>
      <c r="F395"/>
      <c r="G395">
        <v>19</v>
      </c>
      <c r="H395" s="427" t="s">
        <v>2802</v>
      </c>
      <c r="I395" s="461">
        <v>-967013519</v>
      </c>
      <c r="J395" s="296">
        <f t="shared" ref="J395:J458" si="33">I395/1000</f>
        <v>-967013.51899999997</v>
      </c>
      <c r="K395" t="e">
        <f>+VLOOKUP(D395,#REF!,4,0)</f>
        <v>#REF!</v>
      </c>
      <c r="L395" t="e">
        <f>VLOOKUP(D395,#REF!,5,0)</f>
        <v>#REF!</v>
      </c>
      <c r="M395" t="e">
        <f>VLOOKUP(D395,#REF!,6,0)</f>
        <v>#REF!</v>
      </c>
      <c r="N395" t="e">
        <f>VLOOKUP(D395,#REF!,7,0)</f>
        <v>#REF!</v>
      </c>
      <c r="P395" t="str">
        <f t="shared" si="31"/>
        <v>26002</v>
      </c>
    </row>
    <row r="396" spans="1:16" s="361" customFormat="1" x14ac:dyDescent="0.3">
      <c r="A396" s="293" t="s">
        <v>2869</v>
      </c>
      <c r="B396" s="333">
        <v>6</v>
      </c>
      <c r="C396" s="333">
        <v>244026002937990</v>
      </c>
      <c r="D396" s="334" t="s">
        <v>2020</v>
      </c>
      <c r="E396" t="str">
        <f t="shared" si="30"/>
        <v>240402600293799</v>
      </c>
      <c r="F396"/>
      <c r="G396">
        <v>19</v>
      </c>
      <c r="H396" s="334" t="s">
        <v>2173</v>
      </c>
      <c r="I396" s="460">
        <v>-34389584</v>
      </c>
      <c r="J396" s="296">
        <f t="shared" si="33"/>
        <v>-34389.584000000003</v>
      </c>
      <c r="K396" t="e">
        <f>+VLOOKUP(D396,#REF!,4,0)</f>
        <v>#REF!</v>
      </c>
      <c r="L396" t="e">
        <f>VLOOKUP(D396,#REF!,5,0)</f>
        <v>#REF!</v>
      </c>
      <c r="M396" t="e">
        <f>VLOOKUP(D396,#REF!,6,0)</f>
        <v>#REF!</v>
      </c>
      <c r="N396" t="e">
        <f>VLOOKUP(D396,#REF!,7,0)</f>
        <v>#REF!</v>
      </c>
      <c r="P396" t="str">
        <f t="shared" si="31"/>
        <v>26002</v>
      </c>
    </row>
    <row r="397" spans="1:16" s="361" customFormat="1" x14ac:dyDescent="0.3">
      <c r="A397" s="292" t="s">
        <v>2869</v>
      </c>
      <c r="B397" s="332">
        <v>6</v>
      </c>
      <c r="C397" s="332">
        <v>244026002939010</v>
      </c>
      <c r="D397" s="427" t="s">
        <v>2675</v>
      </c>
      <c r="E397" t="str">
        <f t="shared" ref="E397:E460" si="34">+MID(D397,3,2)&amp;+MID(D397,6,1)&amp;+MID(D397,8,2)&amp;+MID(D397,11,3)&amp;+MID(D397,17,2)&amp;+MID(D397,20,3)&amp;+MID(D397,24,2)</f>
        <v>240402600293901</v>
      </c>
      <c r="F397"/>
      <c r="G397">
        <v>13</v>
      </c>
      <c r="H397" s="427" t="s">
        <v>2689</v>
      </c>
      <c r="I397" s="461">
        <v>-1597759063</v>
      </c>
      <c r="J397" s="296">
        <f t="shared" si="33"/>
        <v>-1597759.0630000001</v>
      </c>
      <c r="K397" t="e">
        <f>+VLOOKUP(D397,#REF!,4,0)</f>
        <v>#REF!</v>
      </c>
      <c r="L397" t="e">
        <f>VLOOKUP(D397,#REF!,5,0)</f>
        <v>#REF!</v>
      </c>
      <c r="M397" t="e">
        <f>VLOOKUP(D397,#REF!,6,0)</f>
        <v>#REF!</v>
      </c>
      <c r="N397" t="e">
        <f>VLOOKUP(D397,#REF!,7,0)</f>
        <v>#REF!</v>
      </c>
      <c r="P397" t="str">
        <f t="shared" si="31"/>
        <v>26002</v>
      </c>
    </row>
    <row r="398" spans="1:16" s="361" customFormat="1" x14ac:dyDescent="0.3">
      <c r="A398" s="293" t="s">
        <v>2869</v>
      </c>
      <c r="B398" s="333">
        <v>6</v>
      </c>
      <c r="C398" s="333">
        <v>244026002940990</v>
      </c>
      <c r="D398" s="334" t="s">
        <v>2881</v>
      </c>
      <c r="E398" t="str">
        <f t="shared" si="34"/>
        <v>240402600294099</v>
      </c>
      <c r="F398"/>
      <c r="G398">
        <v>19</v>
      </c>
      <c r="H398" s="334" t="s">
        <v>2896</v>
      </c>
      <c r="I398" s="460">
        <v>-12384765</v>
      </c>
      <c r="J398" s="296">
        <f t="shared" si="33"/>
        <v>-12384.764999999999</v>
      </c>
      <c r="K398" t="e">
        <f>+VLOOKUP(D398,#REF!,4,0)</f>
        <v>#REF!</v>
      </c>
      <c r="L398" t="e">
        <f>VLOOKUP(D398,#REF!,5,0)</f>
        <v>#REF!</v>
      </c>
      <c r="M398" t="e">
        <f>VLOOKUP(D398,#REF!,6,0)</f>
        <v>#REF!</v>
      </c>
      <c r="N398" t="e">
        <f>VLOOKUP(D398,#REF!,7,0)</f>
        <v>#REF!</v>
      </c>
      <c r="P398" t="str">
        <f t="shared" ref="P398:P461" si="35">MID(E398,6,5)</f>
        <v>26002</v>
      </c>
    </row>
    <row r="399" spans="1:16" s="361" customFormat="1" x14ac:dyDescent="0.3">
      <c r="A399" s="292" t="s">
        <v>2869</v>
      </c>
      <c r="B399" s="332">
        <v>6</v>
      </c>
      <c r="C399" s="332">
        <v>251027001001990</v>
      </c>
      <c r="D399" s="427" t="s">
        <v>1069</v>
      </c>
      <c r="E399" t="str">
        <f t="shared" si="34"/>
        <v>250102700100199</v>
      </c>
      <c r="F399"/>
      <c r="G399">
        <v>17</v>
      </c>
      <c r="H399" s="427" t="s">
        <v>1070</v>
      </c>
      <c r="I399" s="461">
        <v>-3510522859</v>
      </c>
      <c r="J399" s="296">
        <f t="shared" si="33"/>
        <v>-3510522.8590000002</v>
      </c>
      <c r="K399" t="e">
        <f>+VLOOKUP(D399,#REF!,4,0)</f>
        <v>#REF!</v>
      </c>
      <c r="L399" t="e">
        <f>VLOOKUP(D399,#REF!,5,0)</f>
        <v>#REF!</v>
      </c>
      <c r="M399" t="e">
        <f>VLOOKUP(D399,#REF!,6,0)</f>
        <v>#REF!</v>
      </c>
      <c r="N399" t="e">
        <f>VLOOKUP(D399,#REF!,7,0)</f>
        <v>#REF!</v>
      </c>
      <c r="P399" t="str">
        <f t="shared" si="35"/>
        <v>27001</v>
      </c>
    </row>
    <row r="400" spans="1:16" s="361" customFormat="1" x14ac:dyDescent="0.3">
      <c r="A400" s="293" t="s">
        <v>2869</v>
      </c>
      <c r="B400" s="333">
        <v>6</v>
      </c>
      <c r="C400" s="333">
        <v>251027201002990</v>
      </c>
      <c r="D400" s="334" t="s">
        <v>1071</v>
      </c>
      <c r="E400" t="str">
        <f t="shared" si="34"/>
        <v>250102720100299</v>
      </c>
      <c r="F400"/>
      <c r="G400">
        <v>16</v>
      </c>
      <c r="H400" s="334" t="s">
        <v>1072</v>
      </c>
      <c r="I400" s="460">
        <v>-123349112</v>
      </c>
      <c r="J400" s="296">
        <f t="shared" si="33"/>
        <v>-123349.11199999999</v>
      </c>
      <c r="K400" t="e">
        <f>+VLOOKUP(D400,#REF!,4,0)</f>
        <v>#REF!</v>
      </c>
      <c r="L400" t="e">
        <f>VLOOKUP(D400,#REF!,5,0)</f>
        <v>#REF!</v>
      </c>
      <c r="M400" t="e">
        <f>VLOOKUP(D400,#REF!,6,0)</f>
        <v>#REF!</v>
      </c>
      <c r="N400" t="e">
        <f>VLOOKUP(D400,#REF!,7,0)</f>
        <v>#REF!</v>
      </c>
      <c r="P400" t="str">
        <f t="shared" si="35"/>
        <v>27201</v>
      </c>
    </row>
    <row r="401" spans="1:16" s="361" customFormat="1" x14ac:dyDescent="0.3">
      <c r="A401" s="292" t="s">
        <v>2869</v>
      </c>
      <c r="B401" s="332">
        <v>6</v>
      </c>
      <c r="C401" s="332">
        <v>251027201006990</v>
      </c>
      <c r="D401" s="427" t="s">
        <v>1073</v>
      </c>
      <c r="E401" t="str">
        <f t="shared" si="34"/>
        <v>250102720100699</v>
      </c>
      <c r="F401"/>
      <c r="G401">
        <v>16</v>
      </c>
      <c r="H401" s="427" t="s">
        <v>1074</v>
      </c>
      <c r="I401" s="461">
        <v>-33948350</v>
      </c>
      <c r="J401" s="296">
        <f t="shared" si="33"/>
        <v>-33948.35</v>
      </c>
      <c r="K401" t="e">
        <f>+VLOOKUP(D401,#REF!,4,0)</f>
        <v>#REF!</v>
      </c>
      <c r="L401" t="e">
        <f>VLOOKUP(D401,#REF!,5,0)</f>
        <v>#REF!</v>
      </c>
      <c r="M401" t="e">
        <f>VLOOKUP(D401,#REF!,6,0)</f>
        <v>#REF!</v>
      </c>
      <c r="N401" t="e">
        <f>VLOOKUP(D401,#REF!,7,0)</f>
        <v>#REF!</v>
      </c>
      <c r="P401" t="str">
        <f t="shared" si="35"/>
        <v>27201</v>
      </c>
    </row>
    <row r="402" spans="1:16" s="361" customFormat="1" x14ac:dyDescent="0.3">
      <c r="A402" s="293" t="s">
        <v>2869</v>
      </c>
      <c r="B402" s="333">
        <v>6</v>
      </c>
      <c r="C402" s="333">
        <v>251027201010990</v>
      </c>
      <c r="D402" s="334" t="s">
        <v>2584</v>
      </c>
      <c r="E402" t="str">
        <f t="shared" si="34"/>
        <v>250102720101099</v>
      </c>
      <c r="F402"/>
      <c r="G402">
        <v>16</v>
      </c>
      <c r="H402" s="334" t="s">
        <v>2585</v>
      </c>
      <c r="I402" s="460">
        <v>-50000</v>
      </c>
      <c r="J402" s="296">
        <f t="shared" si="33"/>
        <v>-50</v>
      </c>
      <c r="K402" t="e">
        <f>+VLOOKUP(D402,#REF!,4,0)</f>
        <v>#REF!</v>
      </c>
      <c r="L402" t="e">
        <f>VLOOKUP(D402,#REF!,5,0)</f>
        <v>#REF!</v>
      </c>
      <c r="M402" t="e">
        <f>VLOOKUP(D402,#REF!,6,0)</f>
        <v>#REF!</v>
      </c>
      <c r="N402" t="e">
        <f>VLOOKUP(D402,#REF!,7,0)</f>
        <v>#REF!</v>
      </c>
      <c r="P402" t="str">
        <f t="shared" si="35"/>
        <v>27201</v>
      </c>
    </row>
    <row r="403" spans="1:16" s="361" customFormat="1" ht="17.25" customHeight="1" x14ac:dyDescent="0.3">
      <c r="A403" s="292" t="s">
        <v>2869</v>
      </c>
      <c r="B403" s="332">
        <v>6</v>
      </c>
      <c r="C403" s="332">
        <v>311040001001990</v>
      </c>
      <c r="D403" s="427" t="s">
        <v>1076</v>
      </c>
      <c r="E403" t="str">
        <f t="shared" si="34"/>
        <v>310104000100199</v>
      </c>
      <c r="F403"/>
      <c r="G403">
        <v>20</v>
      </c>
      <c r="H403" s="427" t="s">
        <v>1075</v>
      </c>
      <c r="I403" s="461">
        <v>-409951000000</v>
      </c>
      <c r="J403" s="296">
        <f t="shared" si="33"/>
        <v>-409951000</v>
      </c>
      <c r="K403" t="e">
        <f>+VLOOKUP(D403,#REF!,4,0)</f>
        <v>#REF!</v>
      </c>
      <c r="L403" t="e">
        <f>VLOOKUP(D403,#REF!,5,0)</f>
        <v>#REF!</v>
      </c>
      <c r="M403" t="e">
        <f>VLOOKUP(D403,#REF!,6,0)</f>
        <v>#REF!</v>
      </c>
      <c r="N403" t="e">
        <f>VLOOKUP(D403,#REF!,7,0)</f>
        <v>#REF!</v>
      </c>
      <c r="P403" t="str">
        <f t="shared" si="35"/>
        <v>40001</v>
      </c>
    </row>
    <row r="404" spans="1:16" s="361" customFormat="1" ht="17.25" customHeight="1" x14ac:dyDescent="0.3">
      <c r="A404" s="293" t="s">
        <v>2869</v>
      </c>
      <c r="B404" s="333">
        <v>7</v>
      </c>
      <c r="C404" s="333">
        <v>312040400000990</v>
      </c>
      <c r="D404" s="334" t="s">
        <v>1078</v>
      </c>
      <c r="E404" t="str">
        <f t="shared" si="34"/>
        <v>310204040000099</v>
      </c>
      <c r="F404"/>
      <c r="G404">
        <v>20</v>
      </c>
      <c r="H404" s="334" t="s">
        <v>1077</v>
      </c>
      <c r="I404" s="460">
        <v>-59921439</v>
      </c>
      <c r="J404" s="296">
        <f t="shared" si="33"/>
        <v>-59921.438999999998</v>
      </c>
      <c r="K404" t="e">
        <f>+VLOOKUP(D404,#REF!,4,0)</f>
        <v>#REF!</v>
      </c>
      <c r="L404" t="e">
        <f>VLOOKUP(D404,#REF!,5,0)</f>
        <v>#REF!</v>
      </c>
      <c r="M404" t="e">
        <f>VLOOKUP(D404,#REF!,6,0)</f>
        <v>#REF!</v>
      </c>
      <c r="N404" t="e">
        <f>VLOOKUP(D404,#REF!,7,0)</f>
        <v>#REF!</v>
      </c>
      <c r="P404" t="str">
        <f t="shared" si="35"/>
        <v>40400</v>
      </c>
    </row>
    <row r="405" spans="1:16" s="361" customFormat="1" ht="17.25" customHeight="1" x14ac:dyDescent="0.3">
      <c r="A405" s="292" t="s">
        <v>2869</v>
      </c>
      <c r="B405" s="332">
        <v>6</v>
      </c>
      <c r="C405" s="332">
        <v>313040801001990</v>
      </c>
      <c r="D405" s="427" t="s">
        <v>1081</v>
      </c>
      <c r="E405" t="str">
        <f t="shared" si="34"/>
        <v>310304080100199</v>
      </c>
      <c r="F405"/>
      <c r="G405">
        <v>21</v>
      </c>
      <c r="H405" s="427" t="s">
        <v>1082</v>
      </c>
      <c r="I405" s="461">
        <v>-2686623331</v>
      </c>
      <c r="J405" s="296">
        <f t="shared" si="33"/>
        <v>-2686623.3309999998</v>
      </c>
      <c r="K405" t="e">
        <f>+VLOOKUP(D405,#REF!,4,0)</f>
        <v>#REF!</v>
      </c>
      <c r="L405" t="e">
        <f>VLOOKUP(D405,#REF!,5,0)</f>
        <v>#REF!</v>
      </c>
      <c r="M405" t="e">
        <f>VLOOKUP(D405,#REF!,6,0)</f>
        <v>#REF!</v>
      </c>
      <c r="N405" t="e">
        <f>VLOOKUP(D405,#REF!,7,0)</f>
        <v>#REF!</v>
      </c>
      <c r="P405" t="str">
        <f t="shared" si="35"/>
        <v>40801</v>
      </c>
    </row>
    <row r="406" spans="1:16" s="361" customFormat="1" x14ac:dyDescent="0.3">
      <c r="A406" s="293" t="s">
        <v>2869</v>
      </c>
      <c r="B406" s="333">
        <v>6</v>
      </c>
      <c r="C406" s="333">
        <v>313040801002990</v>
      </c>
      <c r="D406" s="334" t="s">
        <v>2021</v>
      </c>
      <c r="E406" t="str">
        <f t="shared" si="34"/>
        <v>310304080100299</v>
      </c>
      <c r="F406"/>
      <c r="G406">
        <v>21</v>
      </c>
      <c r="H406" s="334" t="s">
        <v>2174</v>
      </c>
      <c r="I406" s="460">
        <v>-1429066369</v>
      </c>
      <c r="J406" s="296">
        <f t="shared" si="33"/>
        <v>-1429066.3689999999</v>
      </c>
      <c r="K406" t="e">
        <f>+VLOOKUP(D406,#REF!,4,0)</f>
        <v>#REF!</v>
      </c>
      <c r="L406" t="e">
        <f>VLOOKUP(D406,#REF!,5,0)</f>
        <v>#REF!</v>
      </c>
      <c r="M406" t="e">
        <f>VLOOKUP(D406,#REF!,6,0)</f>
        <v>#REF!</v>
      </c>
      <c r="N406" t="e">
        <f>VLOOKUP(D406,#REF!,7,0)</f>
        <v>#REF!</v>
      </c>
      <c r="P406" t="str">
        <f t="shared" si="35"/>
        <v>40801</v>
      </c>
    </row>
    <row r="407" spans="1:16" s="361" customFormat="1" x14ac:dyDescent="0.3">
      <c r="A407" s="292" t="s">
        <v>2869</v>
      </c>
      <c r="B407" s="332">
        <v>6</v>
      </c>
      <c r="C407" s="332">
        <v>314042401001990</v>
      </c>
      <c r="D407" s="427" t="s">
        <v>1085</v>
      </c>
      <c r="E407" t="str">
        <f t="shared" si="34"/>
        <v>310404240100199</v>
      </c>
      <c r="F407"/>
      <c r="G407">
        <v>21</v>
      </c>
      <c r="H407" s="427" t="s">
        <v>1084</v>
      </c>
      <c r="I407" s="461">
        <v>-13132124268</v>
      </c>
      <c r="J407" s="296">
        <f t="shared" si="33"/>
        <v>-13132124.267999999</v>
      </c>
      <c r="K407" t="e">
        <f>+VLOOKUP(D407,#REF!,4,0)</f>
        <v>#REF!</v>
      </c>
      <c r="L407" t="e">
        <f>VLOOKUP(D407,#REF!,5,0)</f>
        <v>#REF!</v>
      </c>
      <c r="M407" t="e">
        <f>VLOOKUP(D407,#REF!,6,0)</f>
        <v>#REF!</v>
      </c>
      <c r="N407" t="e">
        <f>VLOOKUP(D407,#REF!,7,0)</f>
        <v>#REF!</v>
      </c>
      <c r="P407" t="str">
        <f t="shared" si="35"/>
        <v>42401</v>
      </c>
    </row>
    <row r="408" spans="1:16" s="361" customFormat="1" x14ac:dyDescent="0.3">
      <c r="A408" s="293" t="s">
        <v>2869</v>
      </c>
      <c r="B408" s="333">
        <v>6</v>
      </c>
      <c r="C408" s="333">
        <v>315041601000990</v>
      </c>
      <c r="D408" s="334" t="s">
        <v>2588</v>
      </c>
      <c r="E408" t="str">
        <f t="shared" si="34"/>
        <v>310504160100099</v>
      </c>
      <c r="F408"/>
      <c r="G408">
        <v>23</v>
      </c>
      <c r="H408" s="334" t="s">
        <v>2589</v>
      </c>
      <c r="I408" s="460">
        <v>-448962305849</v>
      </c>
      <c r="J408" s="296">
        <f t="shared" si="33"/>
        <v>-448962305.84899998</v>
      </c>
      <c r="K408" t="e">
        <f>+VLOOKUP(D408,#REF!,4,0)</f>
        <v>#REF!</v>
      </c>
      <c r="L408" t="e">
        <f>VLOOKUP(D408,#REF!,5,0)</f>
        <v>#REF!</v>
      </c>
      <c r="M408" t="e">
        <f>VLOOKUP(D408,#REF!,6,0)</f>
        <v>#REF!</v>
      </c>
      <c r="N408" t="e">
        <f>VLOOKUP(D408,#REF!,7,0)</f>
        <v>#REF!</v>
      </c>
      <c r="P408" t="str">
        <f t="shared" si="35"/>
        <v>41601</v>
      </c>
    </row>
    <row r="409" spans="1:16" s="361" customFormat="1" x14ac:dyDescent="0.3">
      <c r="A409" s="292" t="s">
        <v>2869</v>
      </c>
      <c r="B409" s="332">
        <v>6</v>
      </c>
      <c r="C409" s="332">
        <v>315042001000990</v>
      </c>
      <c r="D409" s="427" t="s">
        <v>2590</v>
      </c>
      <c r="E409" t="str">
        <f t="shared" si="34"/>
        <v>310504200100099</v>
      </c>
      <c r="F409"/>
      <c r="G409">
        <v>23</v>
      </c>
      <c r="H409" s="427" t="s">
        <v>2591</v>
      </c>
      <c r="I409" s="461">
        <v>426310456977</v>
      </c>
      <c r="J409" s="296">
        <f t="shared" si="33"/>
        <v>426310456.977</v>
      </c>
      <c r="K409" t="e">
        <f>+VLOOKUP(D409,#REF!,4,0)</f>
        <v>#REF!</v>
      </c>
      <c r="L409" t="e">
        <f>VLOOKUP(D409,#REF!,5,0)</f>
        <v>#REF!</v>
      </c>
      <c r="M409" t="e">
        <f>VLOOKUP(D409,#REF!,6,0)</f>
        <v>#REF!</v>
      </c>
      <c r="N409" t="e">
        <f>VLOOKUP(D409,#REF!,7,0)</f>
        <v>#REF!</v>
      </c>
      <c r="P409" t="str">
        <f t="shared" si="35"/>
        <v>42001</v>
      </c>
    </row>
    <row r="410" spans="1:16" s="361" customFormat="1" x14ac:dyDescent="0.3">
      <c r="A410" s="293" t="s">
        <v>2869</v>
      </c>
      <c r="B410" s="333">
        <v>6</v>
      </c>
      <c r="C410" s="333">
        <v>316041801000990</v>
      </c>
      <c r="D410" s="334" t="s">
        <v>1256</v>
      </c>
      <c r="E410" t="str">
        <f t="shared" si="34"/>
        <v>310604180100099</v>
      </c>
      <c r="F410"/>
      <c r="G410">
        <v>23</v>
      </c>
      <c r="H410" s="334" t="s">
        <v>1257</v>
      </c>
      <c r="I410" s="460">
        <v>-4692068246</v>
      </c>
      <c r="J410" s="296">
        <f t="shared" si="33"/>
        <v>-4692068.2460000003</v>
      </c>
      <c r="K410" t="e">
        <f>+VLOOKUP(D410,#REF!,4,0)</f>
        <v>#REF!</v>
      </c>
      <c r="L410" t="e">
        <f>VLOOKUP(D410,#REF!,5,0)</f>
        <v>#REF!</v>
      </c>
      <c r="M410" t="e">
        <f>VLOOKUP(D410,#REF!,6,0)</f>
        <v>#REF!</v>
      </c>
      <c r="N410" t="e">
        <f>VLOOKUP(D410,#REF!,7,0)</f>
        <v>#REF!</v>
      </c>
      <c r="P410" t="str">
        <f t="shared" si="35"/>
        <v>41801</v>
      </c>
    </row>
    <row r="411" spans="1:16" s="361" customFormat="1" x14ac:dyDescent="0.3">
      <c r="A411" s="292" t="s">
        <v>2869</v>
      </c>
      <c r="B411" s="332">
        <v>6</v>
      </c>
      <c r="C411" s="332">
        <v>411061304000990</v>
      </c>
      <c r="D411" s="427" t="s">
        <v>2022</v>
      </c>
      <c r="E411" t="str">
        <f t="shared" si="34"/>
        <v>410106130400099</v>
      </c>
      <c r="F411"/>
      <c r="G411">
        <v>0</v>
      </c>
      <c r="H411" s="472" t="s">
        <v>693</v>
      </c>
      <c r="I411" s="461">
        <v>26800494227</v>
      </c>
      <c r="J411" s="296">
        <f t="shared" si="33"/>
        <v>26800494.227000002</v>
      </c>
      <c r="K411" t="e">
        <f>+VLOOKUP(D411,#REF!,4,0)</f>
        <v>#REF!</v>
      </c>
      <c r="L411" t="e">
        <f>VLOOKUP(D411,#REF!,5,0)</f>
        <v>#REF!</v>
      </c>
      <c r="M411" t="e">
        <f>VLOOKUP(D411,#REF!,6,0)</f>
        <v>#REF!</v>
      </c>
      <c r="N411" t="e">
        <f>VLOOKUP(D411,#REF!,7,0)</f>
        <v>#REF!</v>
      </c>
      <c r="P411" t="str">
        <f t="shared" si="35"/>
        <v>61304</v>
      </c>
    </row>
    <row r="412" spans="1:16" s="361" customFormat="1" x14ac:dyDescent="0.3">
      <c r="A412" s="293" t="s">
        <v>2869</v>
      </c>
      <c r="B412" s="333">
        <v>6</v>
      </c>
      <c r="C412" s="333">
        <v>421060204000990</v>
      </c>
      <c r="D412" s="334" t="s">
        <v>2023</v>
      </c>
      <c r="E412" t="str">
        <f t="shared" si="34"/>
        <v>420106020400099</v>
      </c>
      <c r="F412"/>
      <c r="G412">
        <v>0</v>
      </c>
      <c r="H412" s="473" t="s">
        <v>693</v>
      </c>
      <c r="I412" s="460">
        <v>-26800494227</v>
      </c>
      <c r="J412" s="296">
        <f t="shared" si="33"/>
        <v>-26800494.227000002</v>
      </c>
      <c r="K412" t="e">
        <f>+VLOOKUP(D412,#REF!,4,0)</f>
        <v>#REF!</v>
      </c>
      <c r="L412" t="e">
        <f>VLOOKUP(D412,#REF!,5,0)</f>
        <v>#REF!</v>
      </c>
      <c r="M412" t="e">
        <f>VLOOKUP(D412,#REF!,6,0)</f>
        <v>#REF!</v>
      </c>
      <c r="N412" t="e">
        <f>VLOOKUP(D412,#REF!,7,0)</f>
        <v>#REF!</v>
      </c>
      <c r="P412" t="str">
        <f t="shared" si="35"/>
        <v>60204</v>
      </c>
    </row>
    <row r="413" spans="1:16" s="361" customFormat="1" x14ac:dyDescent="0.3">
      <c r="A413" s="292" t="s">
        <v>2869</v>
      </c>
      <c r="B413" s="332">
        <v>6</v>
      </c>
      <c r="C413" s="332">
        <v>511065104101990</v>
      </c>
      <c r="D413" s="427" t="s">
        <v>2024</v>
      </c>
      <c r="E413" t="str">
        <f t="shared" si="34"/>
        <v>510106510410199</v>
      </c>
      <c r="F413"/>
      <c r="G413">
        <v>0</v>
      </c>
      <c r="H413" s="427" t="s">
        <v>2175</v>
      </c>
      <c r="I413" s="461">
        <v>15014920000</v>
      </c>
      <c r="J413" s="296">
        <f t="shared" si="33"/>
        <v>15014920</v>
      </c>
      <c r="K413" t="e">
        <f>+VLOOKUP(D413,#REF!,4,0)</f>
        <v>#REF!</v>
      </c>
      <c r="L413" t="e">
        <f>VLOOKUP(D413,#REF!,5,0)</f>
        <v>#REF!</v>
      </c>
      <c r="M413" t="e">
        <f>VLOOKUP(D413,#REF!,6,0)</f>
        <v>#REF!</v>
      </c>
      <c r="N413" t="e">
        <f>VLOOKUP(D413,#REF!,7,0)</f>
        <v>#REF!</v>
      </c>
      <c r="P413" t="str">
        <f t="shared" si="35"/>
        <v>65104</v>
      </c>
    </row>
    <row r="414" spans="1:16" s="361" customFormat="1" x14ac:dyDescent="0.3">
      <c r="A414" s="293" t="s">
        <v>2869</v>
      </c>
      <c r="B414" s="333">
        <v>6</v>
      </c>
      <c r="C414" s="333">
        <v>511065301004010</v>
      </c>
      <c r="D414" s="334" t="s">
        <v>2592</v>
      </c>
      <c r="E414" t="str">
        <f t="shared" si="34"/>
        <v>510106530100401</v>
      </c>
      <c r="F414"/>
      <c r="G414">
        <v>0</v>
      </c>
      <c r="H414" s="334" t="s">
        <v>2593</v>
      </c>
      <c r="I414" s="460">
        <v>39102437823</v>
      </c>
      <c r="J414" s="296">
        <f t="shared" si="33"/>
        <v>39102437.822999999</v>
      </c>
      <c r="K414" t="e">
        <f>+VLOOKUP(D414,#REF!,4,0)</f>
        <v>#REF!</v>
      </c>
      <c r="L414" t="e">
        <f>VLOOKUP(D414,#REF!,5,0)</f>
        <v>#REF!</v>
      </c>
      <c r="M414" t="e">
        <f>VLOOKUP(D414,#REF!,6,0)</f>
        <v>#REF!</v>
      </c>
      <c r="N414" t="e">
        <f>VLOOKUP(D414,#REF!,7,0)</f>
        <v>#REF!</v>
      </c>
      <c r="P414" t="str">
        <f t="shared" si="35"/>
        <v>65301</v>
      </c>
    </row>
    <row r="415" spans="1:16" s="361" customFormat="1" x14ac:dyDescent="0.3">
      <c r="A415" s="292" t="s">
        <v>2869</v>
      </c>
      <c r="B415" s="332">
        <v>6</v>
      </c>
      <c r="C415" s="332">
        <v>511065301004990</v>
      </c>
      <c r="D415" s="427" t="s">
        <v>2416</v>
      </c>
      <c r="E415" t="str">
        <f t="shared" si="34"/>
        <v>510106530100499</v>
      </c>
      <c r="F415"/>
      <c r="G415">
        <v>0</v>
      </c>
      <c r="H415" s="427" t="s">
        <v>2417</v>
      </c>
      <c r="I415" s="461">
        <v>6134191944</v>
      </c>
      <c r="J415" s="296">
        <f t="shared" si="33"/>
        <v>6134191.9440000001</v>
      </c>
      <c r="K415" t="e">
        <f>+VLOOKUP(D415,#REF!,4,0)</f>
        <v>#REF!</v>
      </c>
      <c r="L415" t="e">
        <f>VLOOKUP(D415,#REF!,5,0)</f>
        <v>#REF!</v>
      </c>
      <c r="M415" t="e">
        <f>VLOOKUP(D415,#REF!,6,0)</f>
        <v>#REF!</v>
      </c>
      <c r="N415" t="e">
        <f>VLOOKUP(D415,#REF!,7,0)</f>
        <v>#REF!</v>
      </c>
      <c r="P415" t="str">
        <f t="shared" si="35"/>
        <v>65301</v>
      </c>
    </row>
    <row r="416" spans="1:16" s="361" customFormat="1" x14ac:dyDescent="0.3">
      <c r="A416" s="293" t="s">
        <v>2869</v>
      </c>
      <c r="B416" s="333">
        <v>6</v>
      </c>
      <c r="C416" s="333">
        <v>514067502000010</v>
      </c>
      <c r="D416" s="334" t="s">
        <v>2594</v>
      </c>
      <c r="E416" t="str">
        <f t="shared" si="34"/>
        <v>510406750200001</v>
      </c>
      <c r="F416"/>
      <c r="G416">
        <v>0</v>
      </c>
      <c r="H416" s="334" t="s">
        <v>2595</v>
      </c>
      <c r="I416" s="460">
        <v>5197537500</v>
      </c>
      <c r="J416" s="296">
        <f t="shared" si="33"/>
        <v>5197537.5</v>
      </c>
      <c r="K416" t="e">
        <f>+VLOOKUP(D416,#REF!,4,0)</f>
        <v>#REF!</v>
      </c>
      <c r="L416" t="e">
        <f>VLOOKUP(D416,#REF!,5,0)</f>
        <v>#REF!</v>
      </c>
      <c r="M416" t="e">
        <f>VLOOKUP(D416,#REF!,6,0)</f>
        <v>#REF!</v>
      </c>
      <c r="N416" t="e">
        <f>VLOOKUP(D416,#REF!,7,0)</f>
        <v>#REF!</v>
      </c>
      <c r="P416" t="str">
        <f t="shared" si="35"/>
        <v>67502</v>
      </c>
    </row>
    <row r="417" spans="1:16" s="361" customFormat="1" x14ac:dyDescent="0.3">
      <c r="A417" s="292" t="s">
        <v>2869</v>
      </c>
      <c r="B417" s="332">
        <v>6</v>
      </c>
      <c r="C417" s="332">
        <v>514067502000990</v>
      </c>
      <c r="D417" s="427" t="s">
        <v>2596</v>
      </c>
      <c r="E417" t="str">
        <f t="shared" si="34"/>
        <v>510406750200099</v>
      </c>
      <c r="F417"/>
      <c r="G417">
        <v>0</v>
      </c>
      <c r="H417" s="427" t="s">
        <v>2595</v>
      </c>
      <c r="I417" s="461">
        <v>6035952928</v>
      </c>
      <c r="J417" s="296">
        <f t="shared" si="33"/>
        <v>6035952.9280000003</v>
      </c>
      <c r="K417" t="e">
        <f>+VLOOKUP(D417,#REF!,4,0)</f>
        <v>#REF!</v>
      </c>
      <c r="L417" t="e">
        <f>VLOOKUP(D417,#REF!,5,0)</f>
        <v>#REF!</v>
      </c>
      <c r="M417" t="e">
        <f>VLOOKUP(D417,#REF!,6,0)</f>
        <v>#REF!</v>
      </c>
      <c r="N417" t="e">
        <f>VLOOKUP(D417,#REF!,7,0)</f>
        <v>#REF!</v>
      </c>
      <c r="P417" t="str">
        <f t="shared" si="35"/>
        <v>67502</v>
      </c>
    </row>
    <row r="418" spans="1:16" x14ac:dyDescent="0.3">
      <c r="A418" s="293" t="s">
        <v>2869</v>
      </c>
      <c r="B418" s="333">
        <v>6</v>
      </c>
      <c r="C418" s="333">
        <v>514067512000010</v>
      </c>
      <c r="D418" s="334" t="s">
        <v>2597</v>
      </c>
      <c r="E418" t="str">
        <f t="shared" si="34"/>
        <v>510406751200001</v>
      </c>
      <c r="G418">
        <v>0</v>
      </c>
      <c r="H418" s="334" t="s">
        <v>2176</v>
      </c>
      <c r="I418" s="460">
        <v>12076418811</v>
      </c>
      <c r="J418" s="296">
        <f t="shared" si="33"/>
        <v>12076418.811000001</v>
      </c>
      <c r="K418" t="e">
        <f>+VLOOKUP(D418,#REF!,4,0)</f>
        <v>#REF!</v>
      </c>
      <c r="L418" t="e">
        <f>VLOOKUP(D418,#REF!,5,0)</f>
        <v>#REF!</v>
      </c>
      <c r="M418" t="e">
        <f>VLOOKUP(D418,#REF!,6,0)</f>
        <v>#REF!</v>
      </c>
      <c r="N418" t="e">
        <f>VLOOKUP(D418,#REF!,7,0)</f>
        <v>#REF!</v>
      </c>
      <c r="P418" t="str">
        <f t="shared" si="35"/>
        <v>67512</v>
      </c>
    </row>
    <row r="419" spans="1:16" x14ac:dyDescent="0.3">
      <c r="A419" s="292" t="s">
        <v>2869</v>
      </c>
      <c r="B419" s="332">
        <v>6</v>
      </c>
      <c r="C419" s="332">
        <v>514067512000990</v>
      </c>
      <c r="D419" s="427" t="s">
        <v>2025</v>
      </c>
      <c r="E419" t="str">
        <f t="shared" si="34"/>
        <v>510406751200099</v>
      </c>
      <c r="G419">
        <v>0</v>
      </c>
      <c r="H419" s="427" t="s">
        <v>2176</v>
      </c>
      <c r="I419" s="461">
        <v>11782794068</v>
      </c>
      <c r="J419" s="296">
        <f t="shared" si="33"/>
        <v>11782794.068</v>
      </c>
      <c r="K419" t="e">
        <f>+VLOOKUP(D419,#REF!,4,0)</f>
        <v>#REF!</v>
      </c>
      <c r="L419" t="e">
        <f>VLOOKUP(D419,#REF!,5,0)</f>
        <v>#REF!</v>
      </c>
      <c r="M419" t="e">
        <f>VLOOKUP(D419,#REF!,6,0)</f>
        <v>#REF!</v>
      </c>
      <c r="N419" t="e">
        <f>VLOOKUP(D419,#REF!,7,0)</f>
        <v>#REF!</v>
      </c>
      <c r="P419" t="str">
        <f t="shared" si="35"/>
        <v>67512</v>
      </c>
    </row>
    <row r="420" spans="1:16" x14ac:dyDescent="0.3">
      <c r="A420" s="293" t="s">
        <v>2869</v>
      </c>
      <c r="B420" s="333">
        <v>6</v>
      </c>
      <c r="C420" s="333">
        <v>521065202101990</v>
      </c>
      <c r="D420" s="334" t="s">
        <v>2026</v>
      </c>
      <c r="E420" t="str">
        <f t="shared" si="34"/>
        <v>520106520210199</v>
      </c>
      <c r="G420">
        <v>0</v>
      </c>
      <c r="H420" s="334" t="s">
        <v>2175</v>
      </c>
      <c r="I420" s="460">
        <v>-15014920000</v>
      </c>
      <c r="J420" s="296">
        <f t="shared" si="33"/>
        <v>-15014920</v>
      </c>
      <c r="K420" t="e">
        <f>+VLOOKUP(D420,#REF!,4,0)</f>
        <v>#REF!</v>
      </c>
      <c r="L420" t="e">
        <f>VLOOKUP(D420,#REF!,5,0)</f>
        <v>#REF!</v>
      </c>
      <c r="M420" t="e">
        <f>VLOOKUP(D420,#REF!,6,0)</f>
        <v>#REF!</v>
      </c>
      <c r="N420" t="e">
        <f>VLOOKUP(D420,#REF!,7,0)</f>
        <v>#REF!</v>
      </c>
      <c r="P420" t="str">
        <f t="shared" si="35"/>
        <v>65202</v>
      </c>
    </row>
    <row r="421" spans="1:16" x14ac:dyDescent="0.3">
      <c r="A421" s="292" t="s">
        <v>2869</v>
      </c>
      <c r="B421" s="332">
        <v>6</v>
      </c>
      <c r="C421" s="332">
        <v>521065202105990</v>
      </c>
      <c r="D421" s="427" t="s">
        <v>2598</v>
      </c>
      <c r="E421" t="str">
        <f t="shared" si="34"/>
        <v>520106520210599</v>
      </c>
      <c r="G421">
        <v>0</v>
      </c>
      <c r="H421" s="427" t="s">
        <v>2599</v>
      </c>
      <c r="I421" s="461">
        <v>-6134191944</v>
      </c>
      <c r="J421" s="296">
        <f t="shared" si="33"/>
        <v>-6134191.9440000001</v>
      </c>
      <c r="K421" t="e">
        <f>+VLOOKUP(D421,#REF!,4,0)</f>
        <v>#REF!</v>
      </c>
      <c r="L421" t="e">
        <f>VLOOKUP(D421,#REF!,5,0)</f>
        <v>#REF!</v>
      </c>
      <c r="M421" t="e">
        <f>VLOOKUP(D421,#REF!,6,0)</f>
        <v>#REF!</v>
      </c>
      <c r="N421" t="e">
        <f>VLOOKUP(D421,#REF!,7,0)</f>
        <v>#REF!</v>
      </c>
      <c r="P421" t="str">
        <f t="shared" si="35"/>
        <v>65202</v>
      </c>
    </row>
    <row r="422" spans="1:16" x14ac:dyDescent="0.3">
      <c r="A422" s="293" t="s">
        <v>2869</v>
      </c>
      <c r="B422" s="333">
        <v>6</v>
      </c>
      <c r="C422" s="333">
        <v>521065402004010</v>
      </c>
      <c r="D422" s="334" t="s">
        <v>2600</v>
      </c>
      <c r="E422" t="str">
        <f t="shared" si="34"/>
        <v>520106540200401</v>
      </c>
      <c r="G422">
        <v>0</v>
      </c>
      <c r="H422" s="334" t="s">
        <v>2593</v>
      </c>
      <c r="I422" s="460">
        <v>-39102437823</v>
      </c>
      <c r="J422" s="296">
        <f t="shared" si="33"/>
        <v>-39102437.822999999</v>
      </c>
      <c r="K422" t="e">
        <f>+VLOOKUP(D422,#REF!,4,0)</f>
        <v>#REF!</v>
      </c>
      <c r="L422" t="e">
        <f>VLOOKUP(D422,#REF!,5,0)</f>
        <v>#REF!</v>
      </c>
      <c r="M422" t="e">
        <f>VLOOKUP(D422,#REF!,6,0)</f>
        <v>#REF!</v>
      </c>
      <c r="N422" t="e">
        <f>VLOOKUP(D422,#REF!,7,0)</f>
        <v>#REF!</v>
      </c>
      <c r="P422" t="str">
        <f t="shared" si="35"/>
        <v>65402</v>
      </c>
    </row>
    <row r="423" spans="1:16" x14ac:dyDescent="0.3">
      <c r="A423" s="292" t="s">
        <v>2869</v>
      </c>
      <c r="B423" s="332">
        <v>6</v>
      </c>
      <c r="C423" s="332">
        <v>524068002000010</v>
      </c>
      <c r="D423" s="427" t="s">
        <v>2601</v>
      </c>
      <c r="E423" t="str">
        <f t="shared" si="34"/>
        <v>520406800200001</v>
      </c>
      <c r="G423">
        <v>0</v>
      </c>
      <c r="H423" s="427" t="s">
        <v>2595</v>
      </c>
      <c r="I423" s="461">
        <v>-5197537500</v>
      </c>
      <c r="J423" s="296">
        <f t="shared" si="33"/>
        <v>-5197537.5</v>
      </c>
      <c r="K423" t="e">
        <f>+VLOOKUP(D423,#REF!,4,0)</f>
        <v>#REF!</v>
      </c>
      <c r="L423" t="e">
        <f>VLOOKUP(D423,#REF!,5,0)</f>
        <v>#REF!</v>
      </c>
      <c r="M423" t="e">
        <f>VLOOKUP(D423,#REF!,6,0)</f>
        <v>#REF!</v>
      </c>
      <c r="N423" t="e">
        <f>VLOOKUP(D423,#REF!,7,0)</f>
        <v>#REF!</v>
      </c>
      <c r="P423" t="str">
        <f t="shared" si="35"/>
        <v>68002</v>
      </c>
    </row>
    <row r="424" spans="1:16" x14ac:dyDescent="0.3">
      <c r="A424" s="293" t="s">
        <v>2869</v>
      </c>
      <c r="B424" s="333">
        <v>6</v>
      </c>
      <c r="C424" s="333">
        <v>524068002000990</v>
      </c>
      <c r="D424" s="334" t="s">
        <v>2602</v>
      </c>
      <c r="E424" t="str">
        <f t="shared" si="34"/>
        <v>520406800200099</v>
      </c>
      <c r="G424">
        <v>0</v>
      </c>
      <c r="H424" s="334" t="s">
        <v>2595</v>
      </c>
      <c r="I424" s="460">
        <v>-6035952928</v>
      </c>
      <c r="J424" s="296">
        <f t="shared" si="33"/>
        <v>-6035952.9280000003</v>
      </c>
      <c r="K424" t="e">
        <f>+VLOOKUP(D424,#REF!,4,0)</f>
        <v>#REF!</v>
      </c>
      <c r="L424" t="e">
        <f>VLOOKUP(D424,#REF!,5,0)</f>
        <v>#REF!</v>
      </c>
      <c r="M424" t="e">
        <f>VLOOKUP(D424,#REF!,6,0)</f>
        <v>#REF!</v>
      </c>
      <c r="N424" t="e">
        <f>VLOOKUP(D424,#REF!,7,0)</f>
        <v>#REF!</v>
      </c>
      <c r="P424" t="str">
        <f t="shared" si="35"/>
        <v>68002</v>
      </c>
    </row>
    <row r="425" spans="1:16" x14ac:dyDescent="0.3">
      <c r="A425" s="292" t="s">
        <v>2869</v>
      </c>
      <c r="B425" s="332">
        <v>6</v>
      </c>
      <c r="C425" s="332">
        <v>524068012000010</v>
      </c>
      <c r="D425" s="427" t="s">
        <v>2603</v>
      </c>
      <c r="E425" t="str">
        <f t="shared" si="34"/>
        <v>520406801200001</v>
      </c>
      <c r="G425">
        <v>0</v>
      </c>
      <c r="H425" s="427" t="s">
        <v>2176</v>
      </c>
      <c r="I425" s="461">
        <v>-12076418811</v>
      </c>
      <c r="J425" s="296">
        <f t="shared" si="33"/>
        <v>-12076418.811000001</v>
      </c>
      <c r="K425" t="e">
        <f>+VLOOKUP(D425,#REF!,4,0)</f>
        <v>#REF!</v>
      </c>
      <c r="L425" t="e">
        <f>VLOOKUP(D425,#REF!,5,0)</f>
        <v>#REF!</v>
      </c>
      <c r="M425" t="e">
        <f>VLOOKUP(D425,#REF!,6,0)</f>
        <v>#REF!</v>
      </c>
      <c r="N425" t="e">
        <f>VLOOKUP(D425,#REF!,7,0)</f>
        <v>#REF!</v>
      </c>
      <c r="P425" t="str">
        <f t="shared" si="35"/>
        <v>68012</v>
      </c>
    </row>
    <row r="426" spans="1:16" x14ac:dyDescent="0.3">
      <c r="A426" s="293" t="s">
        <v>2869</v>
      </c>
      <c r="B426" s="333">
        <v>6</v>
      </c>
      <c r="C426" s="333">
        <v>524068012000990</v>
      </c>
      <c r="D426" s="334" t="s">
        <v>2027</v>
      </c>
      <c r="E426" t="str">
        <f t="shared" si="34"/>
        <v>520406801200099</v>
      </c>
      <c r="G426">
        <v>0</v>
      </c>
      <c r="H426" s="334" t="s">
        <v>2176</v>
      </c>
      <c r="I426" s="460">
        <v>-11782794068</v>
      </c>
      <c r="J426" s="296">
        <f t="shared" si="33"/>
        <v>-11782794.068</v>
      </c>
      <c r="K426" t="e">
        <f>+VLOOKUP(D426,#REF!,4,0)</f>
        <v>#REF!</v>
      </c>
      <c r="L426" t="e">
        <f>VLOOKUP(D426,#REF!,5,0)</f>
        <v>#REF!</v>
      </c>
      <c r="M426" t="e">
        <f>VLOOKUP(D426,#REF!,6,0)</f>
        <v>#REF!</v>
      </c>
      <c r="N426" t="e">
        <f>VLOOKUP(D426,#REF!,7,0)</f>
        <v>#REF!</v>
      </c>
      <c r="P426" t="str">
        <f t="shared" si="35"/>
        <v>68012</v>
      </c>
    </row>
    <row r="427" spans="1:16" x14ac:dyDescent="0.3">
      <c r="A427" s="292" t="s">
        <v>2869</v>
      </c>
      <c r="B427" s="332">
        <v>6</v>
      </c>
      <c r="C427" s="332">
        <v>611070202000010</v>
      </c>
      <c r="D427" s="427" t="s">
        <v>1089</v>
      </c>
      <c r="E427" t="str">
        <f t="shared" si="34"/>
        <v>610107020200001</v>
      </c>
      <c r="G427">
        <v>25</v>
      </c>
      <c r="H427" s="427" t="s">
        <v>1090</v>
      </c>
      <c r="I427" s="461">
        <v>-15719473</v>
      </c>
      <c r="J427" s="296">
        <f t="shared" si="33"/>
        <v>-15719.473</v>
      </c>
      <c r="K427" t="e">
        <f>+VLOOKUP(D427,#REF!,4,0)</f>
        <v>#REF!</v>
      </c>
      <c r="L427" t="e">
        <f>VLOOKUP(D427,#REF!,5,0)</f>
        <v>#REF!</v>
      </c>
      <c r="M427" t="e">
        <f>VLOOKUP(D427,#REF!,6,0)</f>
        <v>#REF!</v>
      </c>
      <c r="N427" t="e">
        <f>VLOOKUP(D427,#REF!,7,0)</f>
        <v>#REF!</v>
      </c>
      <c r="P427" t="str">
        <f t="shared" si="35"/>
        <v>70202</v>
      </c>
    </row>
    <row r="428" spans="1:16" x14ac:dyDescent="0.3">
      <c r="A428" s="293" t="s">
        <v>2869</v>
      </c>
      <c r="B428" s="333">
        <v>6</v>
      </c>
      <c r="C428" s="333">
        <v>611070202001990</v>
      </c>
      <c r="D428" s="334" t="s">
        <v>1368</v>
      </c>
      <c r="E428" t="str">
        <f t="shared" si="34"/>
        <v>610107020200199</v>
      </c>
      <c r="G428">
        <v>25</v>
      </c>
      <c r="H428" s="334" t="s">
        <v>1577</v>
      </c>
      <c r="I428" s="460">
        <v>-4644</v>
      </c>
      <c r="J428" s="296">
        <f t="shared" si="33"/>
        <v>-4.6440000000000001</v>
      </c>
      <c r="K428" t="e">
        <f>+VLOOKUP(D428,#REF!,4,0)</f>
        <v>#REF!</v>
      </c>
      <c r="L428" t="e">
        <f>VLOOKUP(D428,#REF!,5,0)</f>
        <v>#REF!</v>
      </c>
      <c r="M428" t="e">
        <f>VLOOKUP(D428,#REF!,6,0)</f>
        <v>#REF!</v>
      </c>
      <c r="N428" t="e">
        <f>VLOOKUP(D428,#REF!,7,0)</f>
        <v>#REF!</v>
      </c>
      <c r="P428" t="str">
        <f t="shared" si="35"/>
        <v>70202</v>
      </c>
    </row>
    <row r="429" spans="1:16" x14ac:dyDescent="0.3">
      <c r="A429" s="292" t="s">
        <v>2869</v>
      </c>
      <c r="B429" s="332">
        <v>6</v>
      </c>
      <c r="C429" s="332">
        <v>611070202005990</v>
      </c>
      <c r="D429" s="427" t="s">
        <v>1091</v>
      </c>
      <c r="E429" t="str">
        <f t="shared" si="34"/>
        <v>610107020200599</v>
      </c>
      <c r="G429">
        <v>25</v>
      </c>
      <c r="H429" s="427" t="s">
        <v>1092</v>
      </c>
      <c r="I429" s="461">
        <v>-1451250</v>
      </c>
      <c r="J429" s="296">
        <f t="shared" si="33"/>
        <v>-1451.25</v>
      </c>
      <c r="K429" t="e">
        <f>+VLOOKUP(D429,#REF!,4,0)</f>
        <v>#REF!</v>
      </c>
      <c r="L429" t="e">
        <f>VLOOKUP(D429,#REF!,5,0)</f>
        <v>#REF!</v>
      </c>
      <c r="M429" t="e">
        <f>VLOOKUP(D429,#REF!,6,0)</f>
        <v>#REF!</v>
      </c>
      <c r="N429" t="e">
        <f>VLOOKUP(D429,#REF!,7,0)</f>
        <v>#REF!</v>
      </c>
      <c r="P429" t="str">
        <f t="shared" si="35"/>
        <v>70202</v>
      </c>
    </row>
    <row r="430" spans="1:16" x14ac:dyDescent="0.3">
      <c r="A430" s="293" t="s">
        <v>2869</v>
      </c>
      <c r="B430" s="333">
        <v>6</v>
      </c>
      <c r="C430" s="333">
        <v>611070202008990</v>
      </c>
      <c r="D430" s="334" t="s">
        <v>1093</v>
      </c>
      <c r="E430" t="str">
        <f t="shared" si="34"/>
        <v>610107020200899</v>
      </c>
      <c r="G430">
        <v>25</v>
      </c>
      <c r="H430" s="334" t="s">
        <v>1094</v>
      </c>
      <c r="I430" s="460">
        <v>-3590384911</v>
      </c>
      <c r="J430" s="296">
        <f t="shared" si="33"/>
        <v>-3590384.9109999998</v>
      </c>
      <c r="K430" t="e">
        <f>+VLOOKUP(D430,#REF!,4,0)</f>
        <v>#REF!</v>
      </c>
      <c r="L430" t="e">
        <f>VLOOKUP(D430,#REF!,5,0)</f>
        <v>#REF!</v>
      </c>
      <c r="M430" t="e">
        <f>VLOOKUP(D430,#REF!,6,0)</f>
        <v>#REF!</v>
      </c>
      <c r="N430" t="e">
        <f>VLOOKUP(D430,#REF!,7,0)</f>
        <v>#REF!</v>
      </c>
      <c r="P430" t="str">
        <f t="shared" si="35"/>
        <v>70202</v>
      </c>
    </row>
    <row r="431" spans="1:16" x14ac:dyDescent="0.3">
      <c r="A431" s="292" t="s">
        <v>2869</v>
      </c>
      <c r="B431" s="332">
        <v>6</v>
      </c>
      <c r="C431" s="332">
        <v>612071202001980</v>
      </c>
      <c r="D431" s="427" t="s">
        <v>1096</v>
      </c>
      <c r="E431" t="str">
        <f t="shared" si="34"/>
        <v>610207120200198</v>
      </c>
      <c r="G431">
        <v>25</v>
      </c>
      <c r="H431" s="472" t="s">
        <v>1097</v>
      </c>
      <c r="I431" s="461">
        <v>-154468653</v>
      </c>
      <c r="J431" s="296">
        <f t="shared" si="33"/>
        <v>-154468.65299999999</v>
      </c>
      <c r="K431" t="e">
        <f>+VLOOKUP(D431,#REF!,4,0)</f>
        <v>#REF!</v>
      </c>
      <c r="L431" t="e">
        <f>VLOOKUP(D431,#REF!,5,0)</f>
        <v>#REF!</v>
      </c>
      <c r="M431" t="e">
        <f>VLOOKUP(D431,#REF!,6,0)</f>
        <v>#REF!</v>
      </c>
      <c r="N431" t="e">
        <f>VLOOKUP(D431,#REF!,7,0)</f>
        <v>#REF!</v>
      </c>
      <c r="P431" t="str">
        <f t="shared" si="35"/>
        <v>71202</v>
      </c>
    </row>
    <row r="432" spans="1:16" x14ac:dyDescent="0.3">
      <c r="A432" s="293" t="s">
        <v>2869</v>
      </c>
      <c r="B432" s="333">
        <v>6</v>
      </c>
      <c r="C432" s="333">
        <v>612071202001990</v>
      </c>
      <c r="D432" s="334" t="s">
        <v>1098</v>
      </c>
      <c r="E432" t="str">
        <f t="shared" si="34"/>
        <v>610207120200199</v>
      </c>
      <c r="G432">
        <v>25</v>
      </c>
      <c r="H432" s="473" t="s">
        <v>1097</v>
      </c>
      <c r="I432" s="460">
        <v>-4534689269</v>
      </c>
      <c r="J432" s="296">
        <f t="shared" si="33"/>
        <v>-4534689.2690000003</v>
      </c>
      <c r="K432" t="e">
        <f>+VLOOKUP(D432,#REF!,4,0)</f>
        <v>#REF!</v>
      </c>
      <c r="L432" t="e">
        <f>VLOOKUP(D432,#REF!,5,0)</f>
        <v>#REF!</v>
      </c>
      <c r="M432" t="e">
        <f>VLOOKUP(D432,#REF!,6,0)</f>
        <v>#REF!</v>
      </c>
      <c r="N432" t="e">
        <f>VLOOKUP(D432,#REF!,7,0)</f>
        <v>#REF!</v>
      </c>
      <c r="P432" t="str">
        <f t="shared" si="35"/>
        <v>71202</v>
      </c>
    </row>
    <row r="433" spans="1:16" x14ac:dyDescent="0.3">
      <c r="A433" s="292" t="s">
        <v>2869</v>
      </c>
      <c r="B433" s="332">
        <v>6</v>
      </c>
      <c r="C433" s="332">
        <v>612071202002990</v>
      </c>
      <c r="D433" s="427" t="s">
        <v>1099</v>
      </c>
      <c r="E433" t="str">
        <f t="shared" si="34"/>
        <v>610207120200299</v>
      </c>
      <c r="G433">
        <v>25</v>
      </c>
      <c r="H433" s="427" t="s">
        <v>1100</v>
      </c>
      <c r="I433" s="461">
        <v>-2439787</v>
      </c>
      <c r="J433" s="296">
        <f t="shared" si="33"/>
        <v>-2439.7869999999998</v>
      </c>
      <c r="K433" t="e">
        <f>+VLOOKUP(D433,#REF!,4,0)</f>
        <v>#REF!</v>
      </c>
      <c r="L433" t="e">
        <f>VLOOKUP(D433,#REF!,5,0)</f>
        <v>#REF!</v>
      </c>
      <c r="M433" t="e">
        <f>VLOOKUP(D433,#REF!,6,0)</f>
        <v>#REF!</v>
      </c>
      <c r="N433" t="e">
        <f>VLOOKUP(D433,#REF!,7,0)</f>
        <v>#REF!</v>
      </c>
      <c r="P433" t="str">
        <f t="shared" si="35"/>
        <v>71202</v>
      </c>
    </row>
    <row r="434" spans="1:16" x14ac:dyDescent="0.3">
      <c r="A434" s="293" t="s">
        <v>2869</v>
      </c>
      <c r="B434" s="333">
        <v>6</v>
      </c>
      <c r="C434" s="333">
        <v>612071203000990</v>
      </c>
      <c r="D434" s="334" t="s">
        <v>1369</v>
      </c>
      <c r="E434" t="str">
        <f t="shared" si="34"/>
        <v>610207120300099</v>
      </c>
      <c r="G434">
        <v>25</v>
      </c>
      <c r="H434" s="334" t="s">
        <v>1569</v>
      </c>
      <c r="I434" s="460">
        <v>-871782</v>
      </c>
      <c r="J434" s="296">
        <f t="shared" si="33"/>
        <v>-871.78200000000004</v>
      </c>
      <c r="K434" t="e">
        <f>+VLOOKUP(D434,#REF!,4,0)</f>
        <v>#REF!</v>
      </c>
      <c r="L434" t="e">
        <f>VLOOKUP(D434,#REF!,5,0)</f>
        <v>#REF!</v>
      </c>
      <c r="M434" t="e">
        <f>VLOOKUP(D434,#REF!,6,0)</f>
        <v>#REF!</v>
      </c>
      <c r="N434" t="e">
        <f>VLOOKUP(D434,#REF!,7,0)</f>
        <v>#REF!</v>
      </c>
      <c r="P434" t="str">
        <f t="shared" si="35"/>
        <v>71203</v>
      </c>
    </row>
    <row r="435" spans="1:16" x14ac:dyDescent="0.3">
      <c r="A435" s="292" t="s">
        <v>2869</v>
      </c>
      <c r="B435" s="332">
        <v>6</v>
      </c>
      <c r="C435" s="332">
        <v>612071402001010</v>
      </c>
      <c r="D435" s="427" t="s">
        <v>2028</v>
      </c>
      <c r="E435" t="str">
        <f t="shared" si="34"/>
        <v>610207140200101</v>
      </c>
      <c r="G435">
        <v>25</v>
      </c>
      <c r="H435" s="427" t="s">
        <v>1103</v>
      </c>
      <c r="I435" s="461">
        <v>-1061615</v>
      </c>
      <c r="J435" s="296">
        <f t="shared" si="33"/>
        <v>-1061.615</v>
      </c>
      <c r="K435" t="e">
        <f>+VLOOKUP(D435,#REF!,4,0)</f>
        <v>#REF!</v>
      </c>
      <c r="L435" t="e">
        <f>VLOOKUP(D435,#REF!,5,0)</f>
        <v>#REF!</v>
      </c>
      <c r="M435" t="e">
        <f>VLOOKUP(D435,#REF!,6,0)</f>
        <v>#REF!</v>
      </c>
      <c r="N435" t="e">
        <f>VLOOKUP(D435,#REF!,7,0)</f>
        <v>#REF!</v>
      </c>
      <c r="P435" t="str">
        <f t="shared" si="35"/>
        <v>71402</v>
      </c>
    </row>
    <row r="436" spans="1:16" x14ac:dyDescent="0.3">
      <c r="A436" s="293" t="s">
        <v>2869</v>
      </c>
      <c r="B436" s="333">
        <v>6</v>
      </c>
      <c r="C436" s="333">
        <v>612071402001980</v>
      </c>
      <c r="D436" s="334" t="s">
        <v>1102</v>
      </c>
      <c r="E436" t="str">
        <f t="shared" si="34"/>
        <v>610207140200198</v>
      </c>
      <c r="G436">
        <v>25</v>
      </c>
      <c r="H436" s="334" t="s">
        <v>1103</v>
      </c>
      <c r="I436" s="460">
        <v>-8313804595</v>
      </c>
      <c r="J436" s="296">
        <f t="shared" si="33"/>
        <v>-8313804.5949999997</v>
      </c>
      <c r="K436" t="e">
        <f>+VLOOKUP(D436,#REF!,4,0)</f>
        <v>#REF!</v>
      </c>
      <c r="L436" t="e">
        <f>VLOOKUP(D436,#REF!,5,0)</f>
        <v>#REF!</v>
      </c>
      <c r="M436" t="e">
        <f>VLOOKUP(D436,#REF!,6,0)</f>
        <v>#REF!</v>
      </c>
      <c r="N436" t="e">
        <f>VLOOKUP(D436,#REF!,7,0)</f>
        <v>#REF!</v>
      </c>
      <c r="P436" t="str">
        <f t="shared" si="35"/>
        <v>71402</v>
      </c>
    </row>
    <row r="437" spans="1:16" x14ac:dyDescent="0.3">
      <c r="A437" s="292" t="s">
        <v>2869</v>
      </c>
      <c r="B437" s="332">
        <v>6</v>
      </c>
      <c r="C437" s="332">
        <v>612071402001990</v>
      </c>
      <c r="D437" s="427" t="s">
        <v>1104</v>
      </c>
      <c r="E437" t="str">
        <f t="shared" si="34"/>
        <v>610207140200199</v>
      </c>
      <c r="G437">
        <v>25</v>
      </c>
      <c r="H437" s="427" t="s">
        <v>785</v>
      </c>
      <c r="I437" s="461">
        <v>-8672062847</v>
      </c>
      <c r="J437" s="296">
        <f t="shared" si="33"/>
        <v>-8672062.8469999991</v>
      </c>
      <c r="K437" t="e">
        <f>+VLOOKUP(D437,#REF!,4,0)</f>
        <v>#REF!</v>
      </c>
      <c r="L437" t="e">
        <f>VLOOKUP(D437,#REF!,5,0)</f>
        <v>#REF!</v>
      </c>
      <c r="M437" t="e">
        <f>VLOOKUP(D437,#REF!,6,0)</f>
        <v>#REF!</v>
      </c>
      <c r="N437" t="e">
        <f>VLOOKUP(D437,#REF!,7,0)</f>
        <v>#REF!</v>
      </c>
      <c r="P437" t="str">
        <f t="shared" si="35"/>
        <v>71402</v>
      </c>
    </row>
    <row r="438" spans="1:16" x14ac:dyDescent="0.3">
      <c r="A438" s="293" t="s">
        <v>2869</v>
      </c>
      <c r="B438" s="333">
        <v>6</v>
      </c>
      <c r="C438" s="333">
        <v>612071402002990</v>
      </c>
      <c r="D438" s="334" t="s">
        <v>1105</v>
      </c>
      <c r="E438" t="str">
        <f t="shared" si="34"/>
        <v>610207140200299</v>
      </c>
      <c r="G438">
        <v>25</v>
      </c>
      <c r="H438" s="334" t="s">
        <v>1106</v>
      </c>
      <c r="I438" s="460">
        <v>-20054027</v>
      </c>
      <c r="J438" s="296">
        <f t="shared" si="33"/>
        <v>-20054.026999999998</v>
      </c>
      <c r="K438" t="e">
        <f>+VLOOKUP(D438,#REF!,4,0)</f>
        <v>#REF!</v>
      </c>
      <c r="L438" t="e">
        <f>VLOOKUP(D438,#REF!,5,0)</f>
        <v>#REF!</v>
      </c>
      <c r="M438" t="e">
        <f>VLOOKUP(D438,#REF!,6,0)</f>
        <v>#REF!</v>
      </c>
      <c r="N438" t="e">
        <f>VLOOKUP(D438,#REF!,7,0)</f>
        <v>#REF!</v>
      </c>
      <c r="P438" t="str">
        <f t="shared" si="35"/>
        <v>71402</v>
      </c>
    </row>
    <row r="439" spans="1:16" x14ac:dyDescent="0.3">
      <c r="A439" s="292" t="s">
        <v>2869</v>
      </c>
      <c r="B439" s="332">
        <v>6</v>
      </c>
      <c r="C439" s="332">
        <v>612071402004990</v>
      </c>
      <c r="D439" s="427" t="s">
        <v>2029</v>
      </c>
      <c r="E439" t="str">
        <f t="shared" si="34"/>
        <v>610207140200499</v>
      </c>
      <c r="G439">
        <v>25</v>
      </c>
      <c r="H439" s="427" t="s">
        <v>2177</v>
      </c>
      <c r="I439" s="461">
        <v>-223005009</v>
      </c>
      <c r="J439" s="296">
        <f t="shared" si="33"/>
        <v>-223005.00899999999</v>
      </c>
      <c r="K439" t="e">
        <f>+VLOOKUP(D439,#REF!,4,0)</f>
        <v>#REF!</v>
      </c>
      <c r="L439" t="e">
        <f>VLOOKUP(D439,#REF!,5,0)</f>
        <v>#REF!</v>
      </c>
      <c r="M439" t="e">
        <f>VLOOKUP(D439,#REF!,6,0)</f>
        <v>#REF!</v>
      </c>
      <c r="N439" t="e">
        <f>VLOOKUP(D439,#REF!,7,0)</f>
        <v>#REF!</v>
      </c>
      <c r="P439" t="str">
        <f t="shared" si="35"/>
        <v>71402</v>
      </c>
    </row>
    <row r="440" spans="1:16" x14ac:dyDescent="0.3">
      <c r="A440" s="293" t="s">
        <v>2869</v>
      </c>
      <c r="B440" s="333">
        <v>6</v>
      </c>
      <c r="C440" s="333">
        <v>612071402005980</v>
      </c>
      <c r="D440" s="334" t="s">
        <v>2030</v>
      </c>
      <c r="E440" t="str">
        <f t="shared" si="34"/>
        <v>610207140200598</v>
      </c>
      <c r="G440">
        <v>25</v>
      </c>
      <c r="H440" s="334" t="s">
        <v>2178</v>
      </c>
      <c r="I440" s="460">
        <v>-233906973</v>
      </c>
      <c r="J440" s="296">
        <f t="shared" si="33"/>
        <v>-233906.973</v>
      </c>
      <c r="K440" t="e">
        <f>+VLOOKUP(D440,#REF!,4,0)</f>
        <v>#REF!</v>
      </c>
      <c r="L440" t="e">
        <f>VLOOKUP(D440,#REF!,5,0)</f>
        <v>#REF!</v>
      </c>
      <c r="M440" t="e">
        <f>VLOOKUP(D440,#REF!,6,0)</f>
        <v>#REF!</v>
      </c>
      <c r="N440" t="e">
        <f>VLOOKUP(D440,#REF!,7,0)</f>
        <v>#REF!</v>
      </c>
      <c r="P440" t="str">
        <f t="shared" si="35"/>
        <v>71402</v>
      </c>
    </row>
    <row r="441" spans="1:16" x14ac:dyDescent="0.3">
      <c r="A441" s="292" t="s">
        <v>2869</v>
      </c>
      <c r="B441" s="332">
        <v>6</v>
      </c>
      <c r="C441" s="332">
        <v>612071402005990</v>
      </c>
      <c r="D441" s="427" t="s">
        <v>2031</v>
      </c>
      <c r="E441" t="str">
        <f t="shared" si="34"/>
        <v>610207140200599</v>
      </c>
      <c r="G441">
        <v>25</v>
      </c>
      <c r="H441" s="427" t="s">
        <v>2178</v>
      </c>
      <c r="I441" s="461">
        <v>-1431351011</v>
      </c>
      <c r="J441" s="296">
        <f t="shared" si="33"/>
        <v>-1431351.0109999999</v>
      </c>
      <c r="K441" t="e">
        <f>+VLOOKUP(D441,#REF!,4,0)</f>
        <v>#REF!</v>
      </c>
      <c r="L441" t="e">
        <f>VLOOKUP(D441,#REF!,5,0)</f>
        <v>#REF!</v>
      </c>
      <c r="M441" t="e">
        <f>VLOOKUP(D441,#REF!,6,0)</f>
        <v>#REF!</v>
      </c>
      <c r="N441" t="e">
        <f>VLOOKUP(D441,#REF!,7,0)</f>
        <v>#REF!</v>
      </c>
      <c r="P441" t="str">
        <f t="shared" si="35"/>
        <v>71402</v>
      </c>
    </row>
    <row r="442" spans="1:16" x14ac:dyDescent="0.3">
      <c r="A442" s="293" t="s">
        <v>2869</v>
      </c>
      <c r="B442" s="333">
        <v>6</v>
      </c>
      <c r="C442" s="333">
        <v>612071403000010</v>
      </c>
      <c r="D442" s="334" t="s">
        <v>2032</v>
      </c>
      <c r="E442" t="str">
        <f t="shared" si="34"/>
        <v>610207140300001</v>
      </c>
      <c r="G442">
        <v>25</v>
      </c>
      <c r="H442" s="334" t="s">
        <v>2179</v>
      </c>
      <c r="I442" s="460">
        <v>-2011353</v>
      </c>
      <c r="J442" s="296">
        <f t="shared" si="33"/>
        <v>-2011.3530000000001</v>
      </c>
      <c r="K442" t="e">
        <f>+VLOOKUP(D442,#REF!,4,0)</f>
        <v>#REF!</v>
      </c>
      <c r="L442" t="e">
        <f>VLOOKUP(D442,#REF!,5,0)</f>
        <v>#REF!</v>
      </c>
      <c r="M442" t="e">
        <f>VLOOKUP(D442,#REF!,6,0)</f>
        <v>#REF!</v>
      </c>
      <c r="N442" t="e">
        <f>VLOOKUP(D442,#REF!,7,0)</f>
        <v>#REF!</v>
      </c>
      <c r="P442" t="str">
        <f t="shared" si="35"/>
        <v>71403</v>
      </c>
    </row>
    <row r="443" spans="1:16" x14ac:dyDescent="0.3">
      <c r="A443" s="292" t="s">
        <v>2869</v>
      </c>
      <c r="B443" s="332">
        <v>6</v>
      </c>
      <c r="C443" s="332">
        <v>612071802000990</v>
      </c>
      <c r="D443" s="427" t="s">
        <v>1108</v>
      </c>
      <c r="E443" t="str">
        <f t="shared" si="34"/>
        <v>610207180200099</v>
      </c>
      <c r="G443">
        <v>25</v>
      </c>
      <c r="H443" s="427" t="s">
        <v>1109</v>
      </c>
      <c r="I443" s="461">
        <v>-42699632</v>
      </c>
      <c r="J443" s="296">
        <f t="shared" si="33"/>
        <v>-42699.631999999998</v>
      </c>
      <c r="K443" t="e">
        <f>+VLOOKUP(D443,#REF!,4,0)</f>
        <v>#REF!</v>
      </c>
      <c r="L443" t="e">
        <f>VLOOKUP(D443,#REF!,5,0)</f>
        <v>#REF!</v>
      </c>
      <c r="M443" t="e">
        <f>VLOOKUP(D443,#REF!,6,0)</f>
        <v>#REF!</v>
      </c>
      <c r="N443" t="e">
        <f>VLOOKUP(D443,#REF!,7,0)</f>
        <v>#REF!</v>
      </c>
      <c r="P443" t="str">
        <f t="shared" si="35"/>
        <v>71802</v>
      </c>
    </row>
    <row r="444" spans="1:16" x14ac:dyDescent="0.3">
      <c r="A444" s="293" t="s">
        <v>2869</v>
      </c>
      <c r="B444" s="333">
        <v>6</v>
      </c>
      <c r="C444" s="333">
        <v>612071802001980</v>
      </c>
      <c r="D444" s="334" t="s">
        <v>1110</v>
      </c>
      <c r="E444" t="str">
        <f t="shared" si="34"/>
        <v>610207180200198</v>
      </c>
      <c r="G444">
        <v>25</v>
      </c>
      <c r="H444" s="334" t="s">
        <v>1109</v>
      </c>
      <c r="I444" s="460">
        <v>-519113802</v>
      </c>
      <c r="J444" s="296">
        <f t="shared" si="33"/>
        <v>-519113.80200000003</v>
      </c>
      <c r="K444" t="e">
        <f>+VLOOKUP(D444,#REF!,4,0)</f>
        <v>#REF!</v>
      </c>
      <c r="L444" t="e">
        <f>VLOOKUP(D444,#REF!,5,0)</f>
        <v>#REF!</v>
      </c>
      <c r="M444" t="e">
        <f>VLOOKUP(D444,#REF!,6,0)</f>
        <v>#REF!</v>
      </c>
      <c r="N444" t="e">
        <f>VLOOKUP(D444,#REF!,7,0)</f>
        <v>#REF!</v>
      </c>
      <c r="P444" t="str">
        <f t="shared" si="35"/>
        <v>71802</v>
      </c>
    </row>
    <row r="445" spans="1:16" x14ac:dyDescent="0.3">
      <c r="A445" s="292" t="s">
        <v>2869</v>
      </c>
      <c r="B445" s="332">
        <v>6</v>
      </c>
      <c r="C445" s="332">
        <v>612071802002990</v>
      </c>
      <c r="D445" s="427" t="s">
        <v>1111</v>
      </c>
      <c r="E445" t="str">
        <f t="shared" si="34"/>
        <v>610207180200299</v>
      </c>
      <c r="G445">
        <v>25</v>
      </c>
      <c r="H445" s="427" t="s">
        <v>1112</v>
      </c>
      <c r="I445" s="461">
        <v>-28827055</v>
      </c>
      <c r="J445" s="296">
        <f t="shared" si="33"/>
        <v>-28827.055</v>
      </c>
      <c r="K445" t="e">
        <f>+VLOOKUP(D445,#REF!,4,0)</f>
        <v>#REF!</v>
      </c>
      <c r="L445" t="e">
        <f>VLOOKUP(D445,#REF!,5,0)</f>
        <v>#REF!</v>
      </c>
      <c r="M445" t="e">
        <f>VLOOKUP(D445,#REF!,6,0)</f>
        <v>#REF!</v>
      </c>
      <c r="N445" t="e">
        <f>VLOOKUP(D445,#REF!,7,0)</f>
        <v>#REF!</v>
      </c>
      <c r="P445" t="str">
        <f t="shared" si="35"/>
        <v>71802</v>
      </c>
    </row>
    <row r="446" spans="1:16" x14ac:dyDescent="0.3">
      <c r="A446" s="293" t="s">
        <v>2869</v>
      </c>
      <c r="B446" s="333">
        <v>6</v>
      </c>
      <c r="C446" s="333">
        <v>612085002000990</v>
      </c>
      <c r="D446" s="334" t="s">
        <v>2033</v>
      </c>
      <c r="E446" t="str">
        <f t="shared" si="34"/>
        <v>610208500200099</v>
      </c>
      <c r="G446">
        <v>25</v>
      </c>
      <c r="H446" s="334" t="s">
        <v>2180</v>
      </c>
      <c r="I446" s="460">
        <v>-30216</v>
      </c>
      <c r="J446" s="296">
        <f t="shared" si="33"/>
        <v>-30.216000000000001</v>
      </c>
      <c r="K446" t="e">
        <f>+VLOOKUP(D446,#REF!,4,0)</f>
        <v>#REF!</v>
      </c>
      <c r="L446" t="e">
        <f>VLOOKUP(D446,#REF!,5,0)</f>
        <v>#REF!</v>
      </c>
      <c r="M446" t="e">
        <f>VLOOKUP(D446,#REF!,6,0)</f>
        <v>#REF!</v>
      </c>
      <c r="N446" t="e">
        <f>VLOOKUP(D446,#REF!,7,0)</f>
        <v>#REF!</v>
      </c>
      <c r="P446" t="str">
        <f t="shared" si="35"/>
        <v>85002</v>
      </c>
    </row>
    <row r="447" spans="1:16" x14ac:dyDescent="0.3">
      <c r="A447" s="292" t="s">
        <v>2869</v>
      </c>
      <c r="B447" s="332">
        <v>6</v>
      </c>
      <c r="C447" s="332">
        <v>613075202001990</v>
      </c>
      <c r="D447" s="427" t="s">
        <v>1114</v>
      </c>
      <c r="E447" t="str">
        <f t="shared" si="34"/>
        <v>610307520200199</v>
      </c>
      <c r="G447">
        <v>25</v>
      </c>
      <c r="H447" s="427" t="s">
        <v>1115</v>
      </c>
      <c r="I447" s="461">
        <v>-190689886</v>
      </c>
      <c r="J447" s="296">
        <f t="shared" si="33"/>
        <v>-190689.886</v>
      </c>
      <c r="K447" t="e">
        <f>+VLOOKUP(D447,#REF!,4,0)</f>
        <v>#REF!</v>
      </c>
      <c r="L447" t="e">
        <f>VLOOKUP(D447,#REF!,5,0)</f>
        <v>#REF!</v>
      </c>
      <c r="M447" t="e">
        <f>VLOOKUP(D447,#REF!,6,0)</f>
        <v>#REF!</v>
      </c>
      <c r="N447" t="e">
        <f>VLOOKUP(D447,#REF!,7,0)</f>
        <v>#REF!</v>
      </c>
      <c r="P447" t="str">
        <f t="shared" si="35"/>
        <v>75202</v>
      </c>
    </row>
    <row r="448" spans="1:16" x14ac:dyDescent="0.3">
      <c r="A448" s="293" t="s">
        <v>2869</v>
      </c>
      <c r="B448" s="333">
        <v>6</v>
      </c>
      <c r="C448" s="333">
        <v>613076002000990</v>
      </c>
      <c r="D448" s="334" t="s">
        <v>1370</v>
      </c>
      <c r="E448" t="str">
        <f t="shared" si="34"/>
        <v>610307600200099</v>
      </c>
      <c r="G448">
        <v>25</v>
      </c>
      <c r="H448" s="334" t="s">
        <v>1394</v>
      </c>
      <c r="I448" s="460">
        <v>-1363658</v>
      </c>
      <c r="J448" s="296">
        <f t="shared" si="33"/>
        <v>-1363.6579999999999</v>
      </c>
      <c r="K448" t="e">
        <f>+VLOOKUP(D448,#REF!,4,0)</f>
        <v>#REF!</v>
      </c>
      <c r="L448" t="e">
        <f>VLOOKUP(D448,#REF!,5,0)</f>
        <v>#REF!</v>
      </c>
      <c r="M448" t="e">
        <f>VLOOKUP(D448,#REF!,6,0)</f>
        <v>#REF!</v>
      </c>
      <c r="N448" t="e">
        <f>VLOOKUP(D448,#REF!,7,0)</f>
        <v>#REF!</v>
      </c>
      <c r="P448" t="str">
        <f t="shared" si="35"/>
        <v>76002</v>
      </c>
    </row>
    <row r="449" spans="1:16" x14ac:dyDescent="0.3">
      <c r="A449" s="292" t="s">
        <v>2869</v>
      </c>
      <c r="B449" s="332">
        <v>6</v>
      </c>
      <c r="C449" s="332">
        <v>616076602000990</v>
      </c>
      <c r="D449" s="427" t="s">
        <v>1117</v>
      </c>
      <c r="E449" t="str">
        <f t="shared" si="34"/>
        <v>610607660200099</v>
      </c>
      <c r="G449">
        <v>29</v>
      </c>
      <c r="H449" s="427" t="s">
        <v>1116</v>
      </c>
      <c r="I449" s="461">
        <v>-1509468104</v>
      </c>
      <c r="J449" s="296">
        <f t="shared" si="33"/>
        <v>-1509468.1040000001</v>
      </c>
      <c r="K449" t="e">
        <f>+VLOOKUP(D449,#REF!,4,0)</f>
        <v>#REF!</v>
      </c>
      <c r="L449" t="e">
        <f>VLOOKUP(D449,#REF!,5,0)</f>
        <v>#REF!</v>
      </c>
      <c r="M449" t="e">
        <f>VLOOKUP(D449,#REF!,6,0)</f>
        <v>#REF!</v>
      </c>
      <c r="N449" t="e">
        <f>VLOOKUP(D449,#REF!,7,0)</f>
        <v>#REF!</v>
      </c>
      <c r="P449" t="str">
        <f t="shared" si="35"/>
        <v>76602</v>
      </c>
    </row>
    <row r="450" spans="1:16" x14ac:dyDescent="0.3">
      <c r="A450" s="293" t="s">
        <v>2869</v>
      </c>
      <c r="B450" s="333">
        <v>7</v>
      </c>
      <c r="C450" s="333">
        <v>616076602001990</v>
      </c>
      <c r="D450" s="334" t="s">
        <v>1118</v>
      </c>
      <c r="E450" t="str">
        <f t="shared" si="34"/>
        <v>610607660200199</v>
      </c>
      <c r="G450">
        <v>29</v>
      </c>
      <c r="H450" s="334" t="s">
        <v>1116</v>
      </c>
      <c r="I450" s="460">
        <v>-117020</v>
      </c>
      <c r="J450" s="296">
        <f t="shared" si="33"/>
        <v>-117.02</v>
      </c>
      <c r="K450" t="e">
        <f>+VLOOKUP(D450,#REF!,4,0)</f>
        <v>#REF!</v>
      </c>
      <c r="L450" t="e">
        <f>VLOOKUP(D450,#REF!,5,0)</f>
        <v>#REF!</v>
      </c>
      <c r="M450" t="e">
        <f>VLOOKUP(D450,#REF!,6,0)</f>
        <v>#REF!</v>
      </c>
      <c r="N450" t="e">
        <f>VLOOKUP(D450,#REF!,7,0)</f>
        <v>#REF!</v>
      </c>
      <c r="P450" t="str">
        <f t="shared" si="35"/>
        <v>76602</v>
      </c>
    </row>
    <row r="451" spans="1:16" x14ac:dyDescent="0.3">
      <c r="A451" s="292" t="s">
        <v>2869</v>
      </c>
      <c r="B451" s="332">
        <v>6</v>
      </c>
      <c r="C451" s="332">
        <v>616076603000990</v>
      </c>
      <c r="D451" s="427" t="s">
        <v>2034</v>
      </c>
      <c r="E451" t="str">
        <f t="shared" si="34"/>
        <v>610607660300099</v>
      </c>
      <c r="G451">
        <v>29</v>
      </c>
      <c r="H451" s="427" t="s">
        <v>2181</v>
      </c>
      <c r="I451" s="461">
        <v>-16861845</v>
      </c>
      <c r="J451" s="296">
        <f t="shared" si="33"/>
        <v>-16861.845000000001</v>
      </c>
      <c r="K451" t="e">
        <f>+VLOOKUP(D451,#REF!,4,0)</f>
        <v>#REF!</v>
      </c>
      <c r="L451" t="e">
        <f>VLOOKUP(D451,#REF!,5,0)</f>
        <v>#REF!</v>
      </c>
      <c r="M451" t="e">
        <f>VLOOKUP(D451,#REF!,6,0)</f>
        <v>#REF!</v>
      </c>
      <c r="N451" t="e">
        <f>VLOOKUP(D451,#REF!,7,0)</f>
        <v>#REF!</v>
      </c>
      <c r="P451" t="str">
        <f t="shared" si="35"/>
        <v>76603</v>
      </c>
    </row>
    <row r="452" spans="1:16" x14ac:dyDescent="0.3">
      <c r="A452" s="293" t="s">
        <v>2869</v>
      </c>
      <c r="B452" s="333">
        <v>6</v>
      </c>
      <c r="C452" s="333">
        <v>616076604000990</v>
      </c>
      <c r="D452" s="334" t="s">
        <v>1119</v>
      </c>
      <c r="E452" t="str">
        <f t="shared" si="34"/>
        <v>610607660400099</v>
      </c>
      <c r="G452">
        <v>29</v>
      </c>
      <c r="H452" s="334" t="s">
        <v>1120</v>
      </c>
      <c r="I452" s="460">
        <v>-266556645</v>
      </c>
      <c r="J452" s="296">
        <f t="shared" si="33"/>
        <v>-266556.64500000002</v>
      </c>
      <c r="K452" t="e">
        <f>+VLOOKUP(D452,#REF!,4,0)</f>
        <v>#REF!</v>
      </c>
      <c r="L452" t="e">
        <f>VLOOKUP(D452,#REF!,5,0)</f>
        <v>#REF!</v>
      </c>
      <c r="M452" t="e">
        <f>VLOOKUP(D452,#REF!,6,0)</f>
        <v>#REF!</v>
      </c>
      <c r="N452" t="e">
        <f>VLOOKUP(D452,#REF!,7,0)</f>
        <v>#REF!</v>
      </c>
      <c r="P452" t="str">
        <f t="shared" si="35"/>
        <v>76604</v>
      </c>
    </row>
    <row r="453" spans="1:16" x14ac:dyDescent="0.3">
      <c r="A453" s="292" t="s">
        <v>2869</v>
      </c>
      <c r="B453" s="332">
        <v>6</v>
      </c>
      <c r="C453" s="332">
        <v>616076606000990</v>
      </c>
      <c r="D453" s="427" t="s">
        <v>1121</v>
      </c>
      <c r="E453" t="str">
        <f t="shared" si="34"/>
        <v>610607660600099</v>
      </c>
      <c r="G453">
        <v>29</v>
      </c>
      <c r="H453" s="427" t="s">
        <v>1122</v>
      </c>
      <c r="I453" s="461">
        <v>-22404154045</v>
      </c>
      <c r="J453" s="296">
        <f t="shared" si="33"/>
        <v>-22404154.045000002</v>
      </c>
      <c r="K453" t="e">
        <f>+VLOOKUP(D453,#REF!,4,0)</f>
        <v>#REF!</v>
      </c>
      <c r="L453" t="e">
        <f>VLOOKUP(D453,#REF!,5,0)</f>
        <v>#REF!</v>
      </c>
      <c r="M453" t="e">
        <f>VLOOKUP(D453,#REF!,6,0)</f>
        <v>#REF!</v>
      </c>
      <c r="N453" t="e">
        <f>VLOOKUP(D453,#REF!,7,0)</f>
        <v>#REF!</v>
      </c>
      <c r="P453" t="str">
        <f t="shared" si="35"/>
        <v>76606</v>
      </c>
    </row>
    <row r="454" spans="1:16" x14ac:dyDescent="0.3">
      <c r="A454" s="293" t="s">
        <v>2869</v>
      </c>
      <c r="B454" s="333">
        <v>6</v>
      </c>
      <c r="C454" s="333">
        <v>616076608000990</v>
      </c>
      <c r="D454" s="334" t="s">
        <v>1123</v>
      </c>
      <c r="E454" t="str">
        <f t="shared" si="34"/>
        <v>610607660800099</v>
      </c>
      <c r="G454">
        <v>29</v>
      </c>
      <c r="H454" s="334" t="s">
        <v>1124</v>
      </c>
      <c r="I454" s="460">
        <v>-65127240</v>
      </c>
      <c r="J454" s="296">
        <f t="shared" si="33"/>
        <v>-65127.24</v>
      </c>
      <c r="K454" t="e">
        <f>+VLOOKUP(D454,#REF!,4,0)</f>
        <v>#REF!</v>
      </c>
      <c r="L454" t="e">
        <f>VLOOKUP(D454,#REF!,5,0)</f>
        <v>#REF!</v>
      </c>
      <c r="M454" t="e">
        <f>VLOOKUP(D454,#REF!,6,0)</f>
        <v>#REF!</v>
      </c>
      <c r="N454" t="e">
        <f>VLOOKUP(D454,#REF!,7,0)</f>
        <v>#REF!</v>
      </c>
      <c r="P454" t="str">
        <f t="shared" si="35"/>
        <v>76608</v>
      </c>
    </row>
    <row r="455" spans="1:16" x14ac:dyDescent="0.3">
      <c r="A455" s="292" t="s">
        <v>2869</v>
      </c>
      <c r="B455" s="332">
        <v>6</v>
      </c>
      <c r="C455" s="332">
        <v>618077202000990</v>
      </c>
      <c r="D455" s="427" t="s">
        <v>2035</v>
      </c>
      <c r="E455" t="str">
        <f t="shared" si="34"/>
        <v>610807720200099</v>
      </c>
      <c r="G455">
        <v>29</v>
      </c>
      <c r="H455" s="427" t="s">
        <v>2182</v>
      </c>
      <c r="I455" s="461">
        <v>-10476031587</v>
      </c>
      <c r="J455" s="296">
        <f t="shared" si="33"/>
        <v>-10476031.586999999</v>
      </c>
      <c r="K455" t="e">
        <f>+VLOOKUP(D455,#REF!,4,0)</f>
        <v>#REF!</v>
      </c>
      <c r="L455" t="e">
        <f>VLOOKUP(D455,#REF!,5,0)</f>
        <v>#REF!</v>
      </c>
      <c r="M455" t="e">
        <f>VLOOKUP(D455,#REF!,6,0)</f>
        <v>#REF!</v>
      </c>
      <c r="N455" t="e">
        <f>VLOOKUP(D455,#REF!,7,0)</f>
        <v>#REF!</v>
      </c>
      <c r="P455" t="str">
        <f t="shared" si="35"/>
        <v>77202</v>
      </c>
    </row>
    <row r="456" spans="1:16" x14ac:dyDescent="0.3">
      <c r="A456" s="293" t="s">
        <v>2869</v>
      </c>
      <c r="B456" s="333">
        <v>6</v>
      </c>
      <c r="C456" s="333">
        <v>621077602004990</v>
      </c>
      <c r="D456" s="334" t="s">
        <v>1270</v>
      </c>
      <c r="E456" t="str">
        <f t="shared" si="34"/>
        <v>620107760200499</v>
      </c>
      <c r="G456">
        <v>25</v>
      </c>
      <c r="H456" s="334" t="s">
        <v>1271</v>
      </c>
      <c r="I456" s="460">
        <v>-495962</v>
      </c>
      <c r="J456" s="296">
        <f t="shared" si="33"/>
        <v>-495.96199999999999</v>
      </c>
      <c r="K456" t="e">
        <f>+VLOOKUP(D456,#REF!,4,0)</f>
        <v>#REF!</v>
      </c>
      <c r="L456" t="e">
        <f>VLOOKUP(D456,#REF!,5,0)</f>
        <v>#REF!</v>
      </c>
      <c r="M456" t="e">
        <f>VLOOKUP(D456,#REF!,6,0)</f>
        <v>#REF!</v>
      </c>
      <c r="N456" t="e">
        <f>VLOOKUP(D456,#REF!,7,0)</f>
        <v>#REF!</v>
      </c>
      <c r="P456" t="str">
        <f t="shared" si="35"/>
        <v>77602</v>
      </c>
    </row>
    <row r="457" spans="1:16" x14ac:dyDescent="0.3">
      <c r="A457" s="292" t="s">
        <v>2869</v>
      </c>
      <c r="B457" s="332">
        <v>6</v>
      </c>
      <c r="C457" s="332">
        <v>621077602010990</v>
      </c>
      <c r="D457" s="427" t="s">
        <v>1272</v>
      </c>
      <c r="E457" t="str">
        <f t="shared" si="34"/>
        <v>620107760201099</v>
      </c>
      <c r="G457">
        <v>25</v>
      </c>
      <c r="H457" s="427" t="s">
        <v>1273</v>
      </c>
      <c r="I457" s="461">
        <v>-189332</v>
      </c>
      <c r="J457" s="296">
        <f t="shared" si="33"/>
        <v>-189.33199999999999</v>
      </c>
      <c r="K457" t="e">
        <f>+VLOOKUP(D457,#REF!,4,0)</f>
        <v>#REF!</v>
      </c>
      <c r="L457" t="e">
        <f>VLOOKUP(D457,#REF!,5,0)</f>
        <v>#REF!</v>
      </c>
      <c r="M457" t="e">
        <f>VLOOKUP(D457,#REF!,6,0)</f>
        <v>#REF!</v>
      </c>
      <c r="N457" t="e">
        <f>VLOOKUP(D457,#REF!,7,0)</f>
        <v>#REF!</v>
      </c>
      <c r="P457" t="str">
        <f t="shared" si="35"/>
        <v>77602</v>
      </c>
    </row>
    <row r="458" spans="1:16" x14ac:dyDescent="0.3">
      <c r="A458" s="293" t="s">
        <v>2869</v>
      </c>
      <c r="B458" s="333">
        <v>6</v>
      </c>
      <c r="C458" s="333">
        <v>621077602012990</v>
      </c>
      <c r="D458" s="334" t="s">
        <v>1274</v>
      </c>
      <c r="E458" t="str">
        <f t="shared" si="34"/>
        <v>620107760201299</v>
      </c>
      <c r="G458">
        <v>25</v>
      </c>
      <c r="H458" s="334" t="s">
        <v>1275</v>
      </c>
      <c r="I458" s="460">
        <v>-31484</v>
      </c>
      <c r="J458" s="296">
        <f t="shared" si="33"/>
        <v>-31.484000000000002</v>
      </c>
      <c r="K458" t="e">
        <f>+VLOOKUP(D458,#REF!,4,0)</f>
        <v>#REF!</v>
      </c>
      <c r="L458" t="e">
        <f>VLOOKUP(D458,#REF!,5,0)</f>
        <v>#REF!</v>
      </c>
      <c r="M458" t="e">
        <f>VLOOKUP(D458,#REF!,6,0)</f>
        <v>#REF!</v>
      </c>
      <c r="N458" t="e">
        <f>VLOOKUP(D458,#REF!,7,0)</f>
        <v>#REF!</v>
      </c>
      <c r="P458" t="str">
        <f t="shared" si="35"/>
        <v>77602</v>
      </c>
    </row>
    <row r="459" spans="1:16" x14ac:dyDescent="0.3">
      <c r="A459" s="292" t="s">
        <v>2869</v>
      </c>
      <c r="B459" s="332">
        <v>6</v>
      </c>
      <c r="C459" s="332">
        <v>621077602021990</v>
      </c>
      <c r="D459" s="427" t="s">
        <v>1276</v>
      </c>
      <c r="E459" t="str">
        <f t="shared" si="34"/>
        <v>620107760202199</v>
      </c>
      <c r="G459">
        <v>25</v>
      </c>
      <c r="H459" s="427" t="s">
        <v>1277</v>
      </c>
      <c r="I459" s="461">
        <v>-6692891</v>
      </c>
      <c r="J459" s="296">
        <f t="shared" ref="J459:J522" si="36">I459/1000</f>
        <v>-6692.8909999999996</v>
      </c>
      <c r="K459" t="e">
        <f>+VLOOKUP(D459,#REF!,4,0)</f>
        <v>#REF!</v>
      </c>
      <c r="L459" t="e">
        <f>VLOOKUP(D459,#REF!,5,0)</f>
        <v>#REF!</v>
      </c>
      <c r="M459" t="e">
        <f>VLOOKUP(D459,#REF!,6,0)</f>
        <v>#REF!</v>
      </c>
      <c r="N459" t="e">
        <f>VLOOKUP(D459,#REF!,7,0)</f>
        <v>#REF!</v>
      </c>
      <c r="P459" t="str">
        <f t="shared" si="35"/>
        <v>77602</v>
      </c>
    </row>
    <row r="460" spans="1:16" x14ac:dyDescent="0.3">
      <c r="A460" s="293" t="s">
        <v>2869</v>
      </c>
      <c r="B460" s="333">
        <v>6</v>
      </c>
      <c r="C460" s="333">
        <v>621077602023990</v>
      </c>
      <c r="D460" s="334" t="s">
        <v>1278</v>
      </c>
      <c r="E460" t="str">
        <f t="shared" si="34"/>
        <v>620107760202399</v>
      </c>
      <c r="G460">
        <v>25</v>
      </c>
      <c r="H460" s="334" t="s">
        <v>1279</v>
      </c>
      <c r="I460" s="460">
        <v>-64548</v>
      </c>
      <c r="J460" s="296">
        <f t="shared" si="36"/>
        <v>-64.548000000000002</v>
      </c>
      <c r="K460" t="e">
        <f>+VLOOKUP(D460,#REF!,4,0)</f>
        <v>#REF!</v>
      </c>
      <c r="L460" t="e">
        <f>VLOOKUP(D460,#REF!,5,0)</f>
        <v>#REF!</v>
      </c>
      <c r="M460" t="e">
        <f>VLOOKUP(D460,#REF!,6,0)</f>
        <v>#REF!</v>
      </c>
      <c r="N460" t="e">
        <f>VLOOKUP(D460,#REF!,7,0)</f>
        <v>#REF!</v>
      </c>
      <c r="P460" t="str">
        <f t="shared" si="35"/>
        <v>77602</v>
      </c>
    </row>
    <row r="461" spans="1:16" x14ac:dyDescent="0.3">
      <c r="A461" s="292" t="s">
        <v>2869</v>
      </c>
      <c r="B461" s="332">
        <v>6</v>
      </c>
      <c r="C461" s="332">
        <v>621077602025990</v>
      </c>
      <c r="D461" s="427" t="s">
        <v>1280</v>
      </c>
      <c r="E461" t="str">
        <f t="shared" ref="E461:E524" si="37">+MID(D461,3,2)&amp;+MID(D461,6,1)&amp;+MID(D461,8,2)&amp;+MID(D461,11,3)&amp;+MID(D461,17,2)&amp;+MID(D461,20,3)&amp;+MID(D461,24,2)</f>
        <v>620107760202599</v>
      </c>
      <c r="G461">
        <v>25</v>
      </c>
      <c r="H461" s="427" t="s">
        <v>1281</v>
      </c>
      <c r="I461" s="461">
        <v>-4212894</v>
      </c>
      <c r="J461" s="296">
        <f t="shared" si="36"/>
        <v>-4212.8940000000002</v>
      </c>
      <c r="K461" t="e">
        <f>+VLOOKUP(D461,#REF!,4,0)</f>
        <v>#REF!</v>
      </c>
      <c r="L461" t="e">
        <f>VLOOKUP(D461,#REF!,5,0)</f>
        <v>#REF!</v>
      </c>
      <c r="M461" t="e">
        <f>VLOOKUP(D461,#REF!,6,0)</f>
        <v>#REF!</v>
      </c>
      <c r="N461" t="e">
        <f>VLOOKUP(D461,#REF!,7,0)</f>
        <v>#REF!</v>
      </c>
      <c r="P461" t="str">
        <f t="shared" si="35"/>
        <v>77602</v>
      </c>
    </row>
    <row r="462" spans="1:16" x14ac:dyDescent="0.3">
      <c r="A462" s="293" t="s">
        <v>2869</v>
      </c>
      <c r="B462" s="333">
        <v>6</v>
      </c>
      <c r="C462" s="333">
        <v>621077602026990</v>
      </c>
      <c r="D462" s="334" t="s">
        <v>1371</v>
      </c>
      <c r="E462" t="str">
        <f t="shared" si="37"/>
        <v>620107760202699</v>
      </c>
      <c r="G462">
        <v>25</v>
      </c>
      <c r="H462" s="334" t="s">
        <v>1397</v>
      </c>
      <c r="I462" s="460">
        <v>-4948587</v>
      </c>
      <c r="J462" s="296">
        <f t="shared" si="36"/>
        <v>-4948.5870000000004</v>
      </c>
      <c r="K462" t="e">
        <f>+VLOOKUP(D462,#REF!,4,0)</f>
        <v>#REF!</v>
      </c>
      <c r="L462" t="e">
        <f>VLOOKUP(D462,#REF!,5,0)</f>
        <v>#REF!</v>
      </c>
      <c r="M462" t="e">
        <f>VLOOKUP(D462,#REF!,6,0)</f>
        <v>#REF!</v>
      </c>
      <c r="N462" t="e">
        <f>VLOOKUP(D462,#REF!,7,0)</f>
        <v>#REF!</v>
      </c>
      <c r="P462" t="str">
        <f t="shared" ref="P462:P525" si="38">MID(E462,6,5)</f>
        <v>77602</v>
      </c>
    </row>
    <row r="463" spans="1:16" x14ac:dyDescent="0.3">
      <c r="A463" s="292" t="s">
        <v>2869</v>
      </c>
      <c r="B463" s="332">
        <v>6</v>
      </c>
      <c r="C463" s="332">
        <v>621077602046990</v>
      </c>
      <c r="D463" s="427" t="s">
        <v>1282</v>
      </c>
      <c r="E463" t="str">
        <f t="shared" si="37"/>
        <v>620107760204699</v>
      </c>
      <c r="G463">
        <v>25</v>
      </c>
      <c r="H463" s="427" t="s">
        <v>1283</v>
      </c>
      <c r="I463" s="461">
        <v>-200000</v>
      </c>
      <c r="J463" s="296">
        <f t="shared" si="36"/>
        <v>-200</v>
      </c>
      <c r="K463" t="e">
        <f>+VLOOKUP(D463,#REF!,4,0)</f>
        <v>#REF!</v>
      </c>
      <c r="L463" t="e">
        <f>VLOOKUP(D463,#REF!,5,0)</f>
        <v>#REF!</v>
      </c>
      <c r="M463" t="e">
        <f>VLOOKUP(D463,#REF!,6,0)</f>
        <v>#REF!</v>
      </c>
      <c r="N463" t="e">
        <f>VLOOKUP(D463,#REF!,7,0)</f>
        <v>#REF!</v>
      </c>
      <c r="P463" t="str">
        <f t="shared" si="38"/>
        <v>77602</v>
      </c>
    </row>
    <row r="464" spans="1:16" x14ac:dyDescent="0.3">
      <c r="A464" s="293" t="s">
        <v>2869</v>
      </c>
      <c r="B464" s="333">
        <v>6</v>
      </c>
      <c r="C464" s="333">
        <v>621080602002990</v>
      </c>
      <c r="D464" s="334" t="s">
        <v>2036</v>
      </c>
      <c r="E464" t="str">
        <f t="shared" si="37"/>
        <v>620108060200299</v>
      </c>
      <c r="G464">
        <v>25</v>
      </c>
      <c r="H464" s="334" t="s">
        <v>2183</v>
      </c>
      <c r="I464" s="460">
        <v>-3628438</v>
      </c>
      <c r="J464" s="296">
        <f t="shared" si="36"/>
        <v>-3628.4380000000001</v>
      </c>
      <c r="K464" t="e">
        <f>+VLOOKUP(D464,#REF!,4,0)</f>
        <v>#REF!</v>
      </c>
      <c r="L464" t="e">
        <f>VLOOKUP(D464,#REF!,5,0)</f>
        <v>#REF!</v>
      </c>
      <c r="M464" t="e">
        <f>VLOOKUP(D464,#REF!,6,0)</f>
        <v>#REF!</v>
      </c>
      <c r="N464" t="e">
        <f>VLOOKUP(D464,#REF!,7,0)</f>
        <v>#REF!</v>
      </c>
      <c r="P464" t="str">
        <f t="shared" si="38"/>
        <v>80602</v>
      </c>
    </row>
    <row r="465" spans="1:16" x14ac:dyDescent="0.3">
      <c r="A465" s="292" t="s">
        <v>2869</v>
      </c>
      <c r="B465" s="332">
        <v>6</v>
      </c>
      <c r="C465" s="332">
        <v>621080602008980</v>
      </c>
      <c r="D465" s="427" t="s">
        <v>2678</v>
      </c>
      <c r="E465" t="str">
        <f t="shared" si="37"/>
        <v>620108060200898</v>
      </c>
      <c r="G465">
        <v>25</v>
      </c>
      <c r="H465" s="427" t="s">
        <v>1127</v>
      </c>
      <c r="I465" s="461">
        <v>-8076741</v>
      </c>
      <c r="J465" s="296">
        <f t="shared" si="36"/>
        <v>-8076.741</v>
      </c>
      <c r="K465" t="e">
        <f>+VLOOKUP(D465,#REF!,4,0)</f>
        <v>#REF!</v>
      </c>
      <c r="L465" t="e">
        <f>VLOOKUP(D465,#REF!,5,0)</f>
        <v>#REF!</v>
      </c>
      <c r="M465" t="e">
        <f>VLOOKUP(D465,#REF!,6,0)</f>
        <v>#REF!</v>
      </c>
      <c r="N465" t="e">
        <f>VLOOKUP(D465,#REF!,7,0)</f>
        <v>#REF!</v>
      </c>
      <c r="P465" t="str">
        <f t="shared" si="38"/>
        <v>80602</v>
      </c>
    </row>
    <row r="466" spans="1:16" x14ac:dyDescent="0.3">
      <c r="A466" s="293" t="s">
        <v>2869</v>
      </c>
      <c r="B466" s="333">
        <v>6</v>
      </c>
      <c r="C466" s="333">
        <v>621080602009990</v>
      </c>
      <c r="D466" s="334" t="s">
        <v>2037</v>
      </c>
      <c r="E466" t="str">
        <f t="shared" si="37"/>
        <v>620108060200999</v>
      </c>
      <c r="G466">
        <v>25</v>
      </c>
      <c r="H466" s="334" t="s">
        <v>2184</v>
      </c>
      <c r="I466" s="460">
        <v>-8821738</v>
      </c>
      <c r="J466" s="296">
        <f t="shared" si="36"/>
        <v>-8821.7379999999994</v>
      </c>
      <c r="K466" t="e">
        <f>+VLOOKUP(D466,#REF!,4,0)</f>
        <v>#REF!</v>
      </c>
      <c r="L466" t="e">
        <f>VLOOKUP(D466,#REF!,5,0)</f>
        <v>#REF!</v>
      </c>
      <c r="M466" t="e">
        <f>VLOOKUP(D466,#REF!,6,0)</f>
        <v>#REF!</v>
      </c>
      <c r="N466" t="e">
        <f>VLOOKUP(D466,#REF!,7,0)</f>
        <v>#REF!</v>
      </c>
      <c r="P466" t="str">
        <f t="shared" si="38"/>
        <v>80602</v>
      </c>
    </row>
    <row r="467" spans="1:16" x14ac:dyDescent="0.3">
      <c r="A467" s="292" t="s">
        <v>2869</v>
      </c>
      <c r="B467" s="332">
        <v>6</v>
      </c>
      <c r="C467" s="332">
        <v>621080602040980</v>
      </c>
      <c r="D467" s="427" t="s">
        <v>2038</v>
      </c>
      <c r="E467" t="str">
        <f t="shared" si="37"/>
        <v>620108060204098</v>
      </c>
      <c r="G467">
        <v>25</v>
      </c>
      <c r="H467" s="427" t="s">
        <v>2185</v>
      </c>
      <c r="I467" s="461">
        <v>-23419336</v>
      </c>
      <c r="J467" s="296">
        <f t="shared" si="36"/>
        <v>-23419.335999999999</v>
      </c>
      <c r="K467" t="e">
        <f>+VLOOKUP(D467,#REF!,4,0)</f>
        <v>#REF!</v>
      </c>
      <c r="L467" t="e">
        <f>VLOOKUP(D467,#REF!,5,0)</f>
        <v>#REF!</v>
      </c>
      <c r="M467" t="e">
        <f>VLOOKUP(D467,#REF!,6,0)</f>
        <v>#REF!</v>
      </c>
      <c r="N467" t="e">
        <f>VLOOKUP(D467,#REF!,7,0)</f>
        <v>#REF!</v>
      </c>
      <c r="P467" t="str">
        <f t="shared" si="38"/>
        <v>80602</v>
      </c>
    </row>
    <row r="468" spans="1:16" x14ac:dyDescent="0.3">
      <c r="A468" s="293" t="s">
        <v>2869</v>
      </c>
      <c r="B468" s="333">
        <v>6</v>
      </c>
      <c r="C468" s="333">
        <v>621080602040990</v>
      </c>
      <c r="D468" s="334" t="s">
        <v>2039</v>
      </c>
      <c r="E468" t="str">
        <f t="shared" si="37"/>
        <v>620108060204099</v>
      </c>
      <c r="G468">
        <v>25</v>
      </c>
      <c r="H468" s="334" t="s">
        <v>2186</v>
      </c>
      <c r="I468" s="460">
        <v>-3470109904</v>
      </c>
      <c r="J468" s="296">
        <f t="shared" si="36"/>
        <v>-3470109.9040000001</v>
      </c>
      <c r="K468" t="e">
        <f>+VLOOKUP(D468,#REF!,4,0)</f>
        <v>#REF!</v>
      </c>
      <c r="L468" t="e">
        <f>VLOOKUP(D468,#REF!,5,0)</f>
        <v>#REF!</v>
      </c>
      <c r="M468" t="e">
        <f>VLOOKUP(D468,#REF!,6,0)</f>
        <v>#REF!</v>
      </c>
      <c r="N468" t="e">
        <f>VLOOKUP(D468,#REF!,7,0)</f>
        <v>#REF!</v>
      </c>
      <c r="P468" t="str">
        <f t="shared" si="38"/>
        <v>80602</v>
      </c>
    </row>
    <row r="469" spans="1:16" x14ac:dyDescent="0.3">
      <c r="A469" s="292" t="s">
        <v>2869</v>
      </c>
      <c r="B469" s="332">
        <v>7</v>
      </c>
      <c r="C469" s="332">
        <v>621080602110990</v>
      </c>
      <c r="D469" s="427" t="s">
        <v>2040</v>
      </c>
      <c r="E469" t="str">
        <f t="shared" si="37"/>
        <v>620108060211099</v>
      </c>
      <c r="G469">
        <v>25</v>
      </c>
      <c r="H469" s="427" t="s">
        <v>2187</v>
      </c>
      <c r="I469" s="461">
        <v>-12683330</v>
      </c>
      <c r="J469" s="296">
        <f t="shared" si="36"/>
        <v>-12683.33</v>
      </c>
      <c r="K469" t="e">
        <f>+VLOOKUP(D469,#REF!,4,0)</f>
        <v>#REF!</v>
      </c>
      <c r="L469" t="e">
        <f>VLOOKUP(D469,#REF!,5,0)</f>
        <v>#REF!</v>
      </c>
      <c r="M469" t="e">
        <f>VLOOKUP(D469,#REF!,6,0)</f>
        <v>#REF!</v>
      </c>
      <c r="N469" t="e">
        <f>VLOOKUP(D469,#REF!,7,0)</f>
        <v>#REF!</v>
      </c>
      <c r="P469" t="str">
        <f t="shared" si="38"/>
        <v>80602</v>
      </c>
    </row>
    <row r="470" spans="1:16" x14ac:dyDescent="0.3">
      <c r="A470" s="293" t="s">
        <v>2869</v>
      </c>
      <c r="B470" s="333">
        <v>6</v>
      </c>
      <c r="C470" s="333">
        <v>621080602112980</v>
      </c>
      <c r="D470" s="334" t="s">
        <v>2041</v>
      </c>
      <c r="E470" t="str">
        <f t="shared" si="37"/>
        <v>620108060211298</v>
      </c>
      <c r="G470">
        <v>25</v>
      </c>
      <c r="H470" s="334" t="s">
        <v>2188</v>
      </c>
      <c r="I470" s="460">
        <v>-1265787</v>
      </c>
      <c r="J470" s="296">
        <f t="shared" si="36"/>
        <v>-1265.787</v>
      </c>
      <c r="K470" t="e">
        <f>+VLOOKUP(D470,#REF!,4,0)</f>
        <v>#REF!</v>
      </c>
      <c r="L470" t="e">
        <f>VLOOKUP(D470,#REF!,5,0)</f>
        <v>#REF!</v>
      </c>
      <c r="M470" t="e">
        <f>VLOOKUP(D470,#REF!,6,0)</f>
        <v>#REF!</v>
      </c>
      <c r="N470" t="e">
        <f>VLOOKUP(D470,#REF!,7,0)</f>
        <v>#REF!</v>
      </c>
      <c r="P470" t="str">
        <f t="shared" si="38"/>
        <v>80602</v>
      </c>
    </row>
    <row r="471" spans="1:16" x14ac:dyDescent="0.3">
      <c r="A471" s="292" t="s">
        <v>2869</v>
      </c>
      <c r="B471" s="332">
        <v>6</v>
      </c>
      <c r="C471" s="332">
        <v>631080804000980</v>
      </c>
      <c r="D471" s="427" t="s">
        <v>2042</v>
      </c>
      <c r="E471" t="str">
        <f t="shared" si="37"/>
        <v>630108080400098</v>
      </c>
      <c r="G471">
        <v>25</v>
      </c>
      <c r="H471" s="427" t="s">
        <v>1128</v>
      </c>
      <c r="I471" s="461">
        <v>-14907992</v>
      </c>
      <c r="J471" s="296">
        <f t="shared" si="36"/>
        <v>-14907.992</v>
      </c>
      <c r="K471" t="e">
        <f>+VLOOKUP(D471,#REF!,4,0)</f>
        <v>#REF!</v>
      </c>
      <c r="L471" t="e">
        <f>VLOOKUP(D471,#REF!,5,0)</f>
        <v>#REF!</v>
      </c>
      <c r="M471" t="e">
        <f>VLOOKUP(D471,#REF!,6,0)</f>
        <v>#REF!</v>
      </c>
      <c r="N471" t="e">
        <f>VLOOKUP(D471,#REF!,7,0)</f>
        <v>#REF!</v>
      </c>
      <c r="P471" t="str">
        <f t="shared" si="38"/>
        <v>80804</v>
      </c>
    </row>
    <row r="472" spans="1:16" x14ac:dyDescent="0.3">
      <c r="A472" s="293" t="s">
        <v>2869</v>
      </c>
      <c r="B472" s="333">
        <v>6</v>
      </c>
      <c r="C472" s="333">
        <v>631080804001980</v>
      </c>
      <c r="D472" s="334" t="s">
        <v>1285</v>
      </c>
      <c r="E472" t="str">
        <f t="shared" si="37"/>
        <v>630108080400198</v>
      </c>
      <c r="G472">
        <v>25</v>
      </c>
      <c r="H472" s="334" t="s">
        <v>1130</v>
      </c>
      <c r="I472" s="460">
        <v>-1769198</v>
      </c>
      <c r="J472" s="296">
        <f t="shared" si="36"/>
        <v>-1769.1980000000001</v>
      </c>
      <c r="K472" t="e">
        <f>+VLOOKUP(D472,#REF!,4,0)</f>
        <v>#REF!</v>
      </c>
      <c r="L472" t="e">
        <f>VLOOKUP(D472,#REF!,5,0)</f>
        <v>#REF!</v>
      </c>
      <c r="M472" t="e">
        <f>VLOOKUP(D472,#REF!,6,0)</f>
        <v>#REF!</v>
      </c>
      <c r="N472" t="e">
        <f>VLOOKUP(D472,#REF!,7,0)</f>
        <v>#REF!</v>
      </c>
      <c r="P472" t="str">
        <f t="shared" si="38"/>
        <v>80804</v>
      </c>
    </row>
    <row r="473" spans="1:16" x14ac:dyDescent="0.3">
      <c r="A473" s="292" t="s">
        <v>2869</v>
      </c>
      <c r="B473" s="332">
        <v>6</v>
      </c>
      <c r="C473" s="332">
        <v>631080804001990</v>
      </c>
      <c r="D473" s="427" t="s">
        <v>1129</v>
      </c>
      <c r="E473" t="str">
        <f t="shared" si="37"/>
        <v>630108080400199</v>
      </c>
      <c r="G473">
        <v>25</v>
      </c>
      <c r="H473" s="427" t="s">
        <v>1130</v>
      </c>
      <c r="I473" s="461">
        <v>-280452303</v>
      </c>
      <c r="J473" s="296">
        <f t="shared" si="36"/>
        <v>-280452.30300000001</v>
      </c>
      <c r="K473" t="e">
        <f>+VLOOKUP(D473,#REF!,4,0)</f>
        <v>#REF!</v>
      </c>
      <c r="L473" t="e">
        <f>VLOOKUP(D473,#REF!,5,0)</f>
        <v>#REF!</v>
      </c>
      <c r="M473" t="e">
        <f>VLOOKUP(D473,#REF!,6,0)</f>
        <v>#REF!</v>
      </c>
      <c r="N473" t="e">
        <f>VLOOKUP(D473,#REF!,7,0)</f>
        <v>#REF!</v>
      </c>
      <c r="P473" t="str">
        <f t="shared" si="38"/>
        <v>80804</v>
      </c>
    </row>
    <row r="474" spans="1:16" x14ac:dyDescent="0.3">
      <c r="A474" s="293" t="s">
        <v>2869</v>
      </c>
      <c r="B474" s="333">
        <v>6</v>
      </c>
      <c r="C474" s="333">
        <v>631080804004980</v>
      </c>
      <c r="D474" s="334" t="s">
        <v>2043</v>
      </c>
      <c r="E474" t="str">
        <f t="shared" si="37"/>
        <v>630108080400498</v>
      </c>
      <c r="G474">
        <v>25</v>
      </c>
      <c r="H474" s="334" t="s">
        <v>2189</v>
      </c>
      <c r="I474" s="460">
        <v>-1361195</v>
      </c>
      <c r="J474" s="296">
        <f t="shared" si="36"/>
        <v>-1361.1949999999999</v>
      </c>
      <c r="K474" t="e">
        <f>+VLOOKUP(D474,#REF!,4,0)</f>
        <v>#REF!</v>
      </c>
      <c r="L474" t="e">
        <f>VLOOKUP(D474,#REF!,5,0)</f>
        <v>#REF!</v>
      </c>
      <c r="M474" t="e">
        <f>VLOOKUP(D474,#REF!,6,0)</f>
        <v>#REF!</v>
      </c>
      <c r="N474" t="e">
        <f>VLOOKUP(D474,#REF!,7,0)</f>
        <v>#REF!</v>
      </c>
      <c r="P474" t="str">
        <f t="shared" si="38"/>
        <v>80804</v>
      </c>
    </row>
    <row r="475" spans="1:16" x14ac:dyDescent="0.3">
      <c r="A475" s="292" t="s">
        <v>2869</v>
      </c>
      <c r="B475" s="332">
        <v>6</v>
      </c>
      <c r="C475" s="332">
        <v>631080804004990</v>
      </c>
      <c r="D475" s="427" t="s">
        <v>2044</v>
      </c>
      <c r="E475" t="str">
        <f t="shared" si="37"/>
        <v>630108080400499</v>
      </c>
      <c r="G475">
        <v>25</v>
      </c>
      <c r="H475" s="427" t="s">
        <v>2189</v>
      </c>
      <c r="I475" s="461">
        <v>-170854087</v>
      </c>
      <c r="J475" s="296">
        <f t="shared" si="36"/>
        <v>-170854.087</v>
      </c>
      <c r="K475" t="e">
        <f>+VLOOKUP(D475,#REF!,4,0)</f>
        <v>#REF!</v>
      </c>
      <c r="L475" t="e">
        <f>VLOOKUP(D475,#REF!,5,0)</f>
        <v>#REF!</v>
      </c>
      <c r="M475" t="e">
        <f>VLOOKUP(D475,#REF!,6,0)</f>
        <v>#REF!</v>
      </c>
      <c r="N475" t="e">
        <f>VLOOKUP(D475,#REF!,7,0)</f>
        <v>#REF!</v>
      </c>
      <c r="P475" t="str">
        <f t="shared" si="38"/>
        <v>80804</v>
      </c>
    </row>
    <row r="476" spans="1:16" x14ac:dyDescent="0.3">
      <c r="A476" s="293" t="s">
        <v>2869</v>
      </c>
      <c r="B476" s="333">
        <v>6</v>
      </c>
      <c r="C476" s="333">
        <v>631080804011990</v>
      </c>
      <c r="D476" s="334" t="s">
        <v>2045</v>
      </c>
      <c r="E476" t="str">
        <f t="shared" si="37"/>
        <v>630108080401199</v>
      </c>
      <c r="G476">
        <v>25</v>
      </c>
      <c r="H476" s="334" t="s">
        <v>2190</v>
      </c>
      <c r="I476" s="460">
        <v>-265436078</v>
      </c>
      <c r="J476" s="296">
        <f t="shared" si="36"/>
        <v>-265436.07799999998</v>
      </c>
      <c r="K476" t="e">
        <f>+VLOOKUP(D476,#REF!,4,0)</f>
        <v>#REF!</v>
      </c>
      <c r="L476" t="e">
        <f>VLOOKUP(D476,#REF!,5,0)</f>
        <v>#REF!</v>
      </c>
      <c r="M476" t="e">
        <f>VLOOKUP(D476,#REF!,6,0)</f>
        <v>#REF!</v>
      </c>
      <c r="N476" t="e">
        <f>VLOOKUP(D476,#REF!,7,0)</f>
        <v>#REF!</v>
      </c>
      <c r="P476" t="str">
        <f t="shared" si="38"/>
        <v>80804</v>
      </c>
    </row>
    <row r="477" spans="1:16" x14ac:dyDescent="0.3">
      <c r="A477" s="292" t="s">
        <v>2869</v>
      </c>
      <c r="B477" s="332">
        <v>6</v>
      </c>
      <c r="C477" s="332">
        <v>631081002000990</v>
      </c>
      <c r="D477" s="427" t="s">
        <v>1132</v>
      </c>
      <c r="E477" t="str">
        <f t="shared" si="37"/>
        <v>630108100200099</v>
      </c>
      <c r="G477">
        <v>29</v>
      </c>
      <c r="H477" s="427" t="s">
        <v>1131</v>
      </c>
      <c r="I477" s="461">
        <v>-128</v>
      </c>
      <c r="J477" s="296">
        <f t="shared" si="36"/>
        <v>-0.128</v>
      </c>
      <c r="K477" t="e">
        <f>+VLOOKUP(D477,#REF!,4,0)</f>
        <v>#REF!</v>
      </c>
      <c r="L477" t="e">
        <f>VLOOKUP(D477,#REF!,5,0)</f>
        <v>#REF!</v>
      </c>
      <c r="M477" t="e">
        <f>VLOOKUP(D477,#REF!,6,0)</f>
        <v>#REF!</v>
      </c>
      <c r="N477" t="e">
        <f>VLOOKUP(D477,#REF!,7,0)</f>
        <v>#REF!</v>
      </c>
      <c r="P477" t="str">
        <f t="shared" si="38"/>
        <v>81002</v>
      </c>
    </row>
    <row r="478" spans="1:16" x14ac:dyDescent="0.3">
      <c r="A478" s="293" t="s">
        <v>2869</v>
      </c>
      <c r="B478" s="333">
        <v>6</v>
      </c>
      <c r="C478" s="333">
        <v>633081602000990</v>
      </c>
      <c r="D478" s="334" t="s">
        <v>2046</v>
      </c>
      <c r="E478" t="str">
        <f t="shared" si="37"/>
        <v>630308160200099</v>
      </c>
      <c r="G478">
        <v>25</v>
      </c>
      <c r="H478" s="334" t="s">
        <v>2191</v>
      </c>
      <c r="I478" s="460">
        <v>-19769714</v>
      </c>
      <c r="J478" s="296">
        <f t="shared" si="36"/>
        <v>-19769.714</v>
      </c>
      <c r="K478" t="e">
        <f>+VLOOKUP(D478,#REF!,4,0)</f>
        <v>#REF!</v>
      </c>
      <c r="L478" t="e">
        <f>VLOOKUP(D478,#REF!,5,0)</f>
        <v>#REF!</v>
      </c>
      <c r="M478" t="e">
        <f>VLOOKUP(D478,#REF!,6,0)</f>
        <v>#REF!</v>
      </c>
      <c r="N478" t="e">
        <f>VLOOKUP(D478,#REF!,7,0)</f>
        <v>#REF!</v>
      </c>
      <c r="P478" t="str">
        <f t="shared" si="38"/>
        <v>81602</v>
      </c>
    </row>
    <row r="479" spans="1:16" x14ac:dyDescent="0.3">
      <c r="A479" s="292" t="s">
        <v>2869</v>
      </c>
      <c r="B479" s="332">
        <v>6</v>
      </c>
      <c r="C479" s="332">
        <v>633081802000990</v>
      </c>
      <c r="D479" s="427" t="s">
        <v>2047</v>
      </c>
      <c r="E479" t="str">
        <f t="shared" si="37"/>
        <v>630308180200099</v>
      </c>
      <c r="G479">
        <v>25</v>
      </c>
      <c r="H479" s="427" t="s">
        <v>1287</v>
      </c>
      <c r="I479" s="461">
        <v>-74539683</v>
      </c>
      <c r="J479" s="296">
        <f t="shared" si="36"/>
        <v>-74539.683000000005</v>
      </c>
      <c r="K479" t="e">
        <f>+VLOOKUP(D479,#REF!,4,0)</f>
        <v>#REF!</v>
      </c>
      <c r="L479" t="e">
        <f>VLOOKUP(D479,#REF!,5,0)</f>
        <v>#REF!</v>
      </c>
      <c r="M479" t="e">
        <f>VLOOKUP(D479,#REF!,6,0)</f>
        <v>#REF!</v>
      </c>
      <c r="N479" t="e">
        <f>VLOOKUP(D479,#REF!,7,0)</f>
        <v>#REF!</v>
      </c>
      <c r="P479" t="str">
        <f t="shared" si="38"/>
        <v>81802</v>
      </c>
    </row>
    <row r="480" spans="1:16" x14ac:dyDescent="0.3">
      <c r="A480" s="293" t="s">
        <v>2869</v>
      </c>
      <c r="B480" s="333">
        <v>6</v>
      </c>
      <c r="C480" s="333">
        <v>633081802001980</v>
      </c>
      <c r="D480" s="334" t="s">
        <v>1286</v>
      </c>
      <c r="E480" t="str">
        <f t="shared" si="37"/>
        <v>630308180200198</v>
      </c>
      <c r="G480">
        <v>25</v>
      </c>
      <c r="H480" s="334" t="s">
        <v>1287</v>
      </c>
      <c r="I480" s="460">
        <v>-1778200</v>
      </c>
      <c r="J480" s="296">
        <f t="shared" si="36"/>
        <v>-1778.2</v>
      </c>
      <c r="K480" t="e">
        <f>+VLOOKUP(D480,#REF!,4,0)</f>
        <v>#REF!</v>
      </c>
      <c r="L480" t="e">
        <f>VLOOKUP(D480,#REF!,5,0)</f>
        <v>#REF!</v>
      </c>
      <c r="M480" t="e">
        <f>VLOOKUP(D480,#REF!,6,0)</f>
        <v>#REF!</v>
      </c>
      <c r="N480" t="e">
        <f>VLOOKUP(D480,#REF!,7,0)</f>
        <v>#REF!</v>
      </c>
      <c r="P480" t="str">
        <f t="shared" si="38"/>
        <v>81802</v>
      </c>
    </row>
    <row r="481" spans="1:16" x14ac:dyDescent="0.3">
      <c r="A481" s="292" t="s">
        <v>2869</v>
      </c>
      <c r="B481" s="332">
        <v>6</v>
      </c>
      <c r="C481" s="332">
        <v>633081802008990</v>
      </c>
      <c r="D481" s="427" t="s">
        <v>1133</v>
      </c>
      <c r="E481" t="str">
        <f t="shared" si="37"/>
        <v>630308180200899</v>
      </c>
      <c r="G481">
        <v>25</v>
      </c>
      <c r="H481" s="427" t="s">
        <v>1134</v>
      </c>
      <c r="I481" s="461">
        <v>-13897465</v>
      </c>
      <c r="J481" s="296">
        <f t="shared" si="36"/>
        <v>-13897.465</v>
      </c>
      <c r="K481" t="e">
        <f>+VLOOKUP(D481,#REF!,4,0)</f>
        <v>#REF!</v>
      </c>
      <c r="L481" t="e">
        <f>VLOOKUP(D481,#REF!,5,0)</f>
        <v>#REF!</v>
      </c>
      <c r="M481" t="e">
        <f>VLOOKUP(D481,#REF!,6,0)</f>
        <v>#REF!</v>
      </c>
      <c r="N481" t="e">
        <f>VLOOKUP(D481,#REF!,7,0)</f>
        <v>#REF!</v>
      </c>
      <c r="P481" t="str">
        <f t="shared" si="38"/>
        <v>81802</v>
      </c>
    </row>
    <row r="482" spans="1:16" x14ac:dyDescent="0.3">
      <c r="A482" s="293" t="s">
        <v>2869</v>
      </c>
      <c r="B482" s="333">
        <v>6</v>
      </c>
      <c r="C482" s="333">
        <v>634082004000990</v>
      </c>
      <c r="D482" s="334" t="s">
        <v>1135</v>
      </c>
      <c r="E482" t="str">
        <f t="shared" si="37"/>
        <v>630408200400099</v>
      </c>
      <c r="G482">
        <v>29</v>
      </c>
      <c r="H482" s="334" t="s">
        <v>1136</v>
      </c>
      <c r="I482" s="460">
        <v>-53990507881</v>
      </c>
      <c r="J482" s="296">
        <f t="shared" si="36"/>
        <v>-53990507.880999997</v>
      </c>
      <c r="K482" t="e">
        <f>+VLOOKUP(D482,#REF!,4,0)</f>
        <v>#REF!</v>
      </c>
      <c r="L482" t="e">
        <f>VLOOKUP(D482,#REF!,5,0)</f>
        <v>#REF!</v>
      </c>
      <c r="M482" t="e">
        <f>VLOOKUP(D482,#REF!,6,0)</f>
        <v>#REF!</v>
      </c>
      <c r="N482" t="e">
        <f>VLOOKUP(D482,#REF!,7,0)</f>
        <v>#REF!</v>
      </c>
      <c r="P482" t="str">
        <f t="shared" si="38"/>
        <v>82004</v>
      </c>
    </row>
    <row r="483" spans="1:16" x14ac:dyDescent="0.3">
      <c r="A483" s="292" t="s">
        <v>2869</v>
      </c>
      <c r="B483" s="332">
        <v>6</v>
      </c>
      <c r="C483" s="332">
        <v>634082202000990</v>
      </c>
      <c r="D483" s="427" t="s">
        <v>1139</v>
      </c>
      <c r="E483" t="str">
        <f t="shared" si="37"/>
        <v>630408220200099</v>
      </c>
      <c r="G483">
        <v>29</v>
      </c>
      <c r="H483" s="427" t="s">
        <v>1140</v>
      </c>
      <c r="I483" s="461">
        <v>-2613619997</v>
      </c>
      <c r="J483" s="296">
        <f t="shared" si="36"/>
        <v>-2613619.997</v>
      </c>
      <c r="K483" t="e">
        <f>+VLOOKUP(D483,#REF!,4,0)</f>
        <v>#REF!</v>
      </c>
      <c r="L483" t="e">
        <f>VLOOKUP(D483,#REF!,5,0)</f>
        <v>#REF!</v>
      </c>
      <c r="M483" t="e">
        <f>VLOOKUP(D483,#REF!,6,0)</f>
        <v>#REF!</v>
      </c>
      <c r="N483" t="e">
        <f>VLOOKUP(D483,#REF!,7,0)</f>
        <v>#REF!</v>
      </c>
      <c r="P483" t="str">
        <f t="shared" si="38"/>
        <v>82202</v>
      </c>
    </row>
    <row r="484" spans="1:16" x14ac:dyDescent="0.3">
      <c r="A484" s="293" t="s">
        <v>2869</v>
      </c>
      <c r="B484" s="333">
        <v>6</v>
      </c>
      <c r="C484" s="333">
        <v>634082204000990</v>
      </c>
      <c r="D484" s="334" t="s">
        <v>1141</v>
      </c>
      <c r="E484" t="str">
        <f t="shared" si="37"/>
        <v>630408220400099</v>
      </c>
      <c r="G484">
        <v>29</v>
      </c>
      <c r="H484" s="334" t="s">
        <v>51</v>
      </c>
      <c r="I484" s="460">
        <v>-17861961762</v>
      </c>
      <c r="J484" s="296">
        <f t="shared" si="36"/>
        <v>-17861961.761999998</v>
      </c>
      <c r="K484" t="e">
        <f>+VLOOKUP(D484,#REF!,4,0)</f>
        <v>#REF!</v>
      </c>
      <c r="L484" t="e">
        <f>VLOOKUP(D484,#REF!,5,0)</f>
        <v>#REF!</v>
      </c>
      <c r="M484" t="e">
        <f>VLOOKUP(D484,#REF!,6,0)</f>
        <v>#REF!</v>
      </c>
      <c r="N484" t="e">
        <f>VLOOKUP(D484,#REF!,7,0)</f>
        <v>#REF!</v>
      </c>
      <c r="P484" t="str">
        <f t="shared" si="38"/>
        <v>82204</v>
      </c>
    </row>
    <row r="485" spans="1:16" x14ac:dyDescent="0.3">
      <c r="A485" s="292" t="s">
        <v>2869</v>
      </c>
      <c r="B485" s="332">
        <v>6</v>
      </c>
      <c r="C485" s="332">
        <v>641082801000990</v>
      </c>
      <c r="D485" s="427" t="s">
        <v>1872</v>
      </c>
      <c r="E485" t="str">
        <f t="shared" si="37"/>
        <v>640108280100099</v>
      </c>
      <c r="G485">
        <v>29</v>
      </c>
      <c r="H485" s="427" t="s">
        <v>1497</v>
      </c>
      <c r="I485" s="461">
        <v>-24630542</v>
      </c>
      <c r="J485" s="296">
        <f t="shared" si="36"/>
        <v>-24630.542000000001</v>
      </c>
      <c r="K485" t="e">
        <f>+VLOOKUP(D485,#REF!,4,0)</f>
        <v>#REF!</v>
      </c>
      <c r="L485" t="e">
        <f>VLOOKUP(D485,#REF!,5,0)</f>
        <v>#REF!</v>
      </c>
      <c r="M485" t="e">
        <f>VLOOKUP(D485,#REF!,6,0)</f>
        <v>#REF!</v>
      </c>
      <c r="N485" t="e">
        <f>VLOOKUP(D485,#REF!,7,0)</f>
        <v>#REF!</v>
      </c>
      <c r="P485" t="str">
        <f t="shared" si="38"/>
        <v>82801</v>
      </c>
    </row>
    <row r="486" spans="1:16" x14ac:dyDescent="0.3">
      <c r="A486" s="293" t="s">
        <v>2869</v>
      </c>
      <c r="B486" s="333">
        <v>6</v>
      </c>
      <c r="C486" s="333">
        <v>641083201001990</v>
      </c>
      <c r="D486" s="334" t="s">
        <v>1142</v>
      </c>
      <c r="E486" t="str">
        <f t="shared" si="37"/>
        <v>640108320100199</v>
      </c>
      <c r="G486">
        <v>29</v>
      </c>
      <c r="H486" s="334" t="s">
        <v>1143</v>
      </c>
      <c r="I486" s="460">
        <v>-975767787</v>
      </c>
      <c r="J486" s="296">
        <f t="shared" si="36"/>
        <v>-975767.78700000001</v>
      </c>
      <c r="K486" t="e">
        <f>+VLOOKUP(D486,#REF!,4,0)</f>
        <v>#REF!</v>
      </c>
      <c r="L486" t="e">
        <f>VLOOKUP(D486,#REF!,5,0)</f>
        <v>#REF!</v>
      </c>
      <c r="M486" t="e">
        <f>VLOOKUP(D486,#REF!,6,0)</f>
        <v>#REF!</v>
      </c>
      <c r="N486" t="e">
        <f>VLOOKUP(D486,#REF!,7,0)</f>
        <v>#REF!</v>
      </c>
      <c r="P486" t="str">
        <f t="shared" si="38"/>
        <v>83201</v>
      </c>
    </row>
    <row r="487" spans="1:16" x14ac:dyDescent="0.3">
      <c r="A487" s="292" t="s">
        <v>2869</v>
      </c>
      <c r="B487" s="332">
        <v>6</v>
      </c>
      <c r="C487" s="332">
        <v>641083201007990</v>
      </c>
      <c r="D487" s="427" t="s">
        <v>1258</v>
      </c>
      <c r="E487" t="str">
        <f t="shared" si="37"/>
        <v>640108320100799</v>
      </c>
      <c r="G487">
        <v>29</v>
      </c>
      <c r="H487" s="427" t="s">
        <v>1259</v>
      </c>
      <c r="I487" s="461">
        <v>-90909</v>
      </c>
      <c r="J487" s="296">
        <f t="shared" si="36"/>
        <v>-90.909000000000006</v>
      </c>
      <c r="K487" t="e">
        <f>+VLOOKUP(D487,#REF!,4,0)</f>
        <v>#REF!</v>
      </c>
      <c r="L487" t="e">
        <f>VLOOKUP(D487,#REF!,5,0)</f>
        <v>#REF!</v>
      </c>
      <c r="M487" t="e">
        <f>VLOOKUP(D487,#REF!,6,0)</f>
        <v>#REF!</v>
      </c>
      <c r="N487" t="e">
        <f>VLOOKUP(D487,#REF!,7,0)</f>
        <v>#REF!</v>
      </c>
      <c r="P487" t="str">
        <f t="shared" si="38"/>
        <v>83201</v>
      </c>
    </row>
    <row r="488" spans="1:16" s="501" customFormat="1" x14ac:dyDescent="0.3">
      <c r="A488" s="502" t="s">
        <v>2869</v>
      </c>
      <c r="B488" s="503">
        <v>6</v>
      </c>
      <c r="C488" s="503">
        <v>641083201010990</v>
      </c>
      <c r="D488" s="504" t="s">
        <v>2679</v>
      </c>
      <c r="E488" s="501" t="str">
        <f t="shared" si="37"/>
        <v>640108320101099</v>
      </c>
      <c r="G488" s="501">
        <v>29</v>
      </c>
      <c r="H488" s="504" t="s">
        <v>2692</v>
      </c>
      <c r="I488" s="557">
        <v>-1045837410</v>
      </c>
      <c r="J488" s="558">
        <f t="shared" si="36"/>
        <v>-1045837.41</v>
      </c>
      <c r="K488" s="501" t="e">
        <f>+VLOOKUP(D488,#REF!,4,0)</f>
        <v>#REF!</v>
      </c>
      <c r="L488" s="501" t="e">
        <f>VLOOKUP(D488,#REF!,5,0)</f>
        <v>#REF!</v>
      </c>
      <c r="M488" s="501" t="e">
        <f>VLOOKUP(D488,#REF!,6,0)</f>
        <v>#REF!</v>
      </c>
      <c r="N488" s="501" t="e">
        <f>VLOOKUP(D488,#REF!,7,0)</f>
        <v>#REF!</v>
      </c>
      <c r="P488" s="501" t="str">
        <f t="shared" si="38"/>
        <v>83201</v>
      </c>
    </row>
    <row r="489" spans="1:16" x14ac:dyDescent="0.3">
      <c r="A489" s="292" t="s">
        <v>2869</v>
      </c>
      <c r="B489" s="332">
        <v>6</v>
      </c>
      <c r="C489" s="332">
        <v>641083201016990</v>
      </c>
      <c r="D489" s="427" t="s">
        <v>2803</v>
      </c>
      <c r="E489" t="str">
        <f t="shared" si="37"/>
        <v>640108320101699</v>
      </c>
      <c r="G489">
        <v>29</v>
      </c>
      <c r="H489" s="427" t="s">
        <v>2804</v>
      </c>
      <c r="I489" s="461">
        <v>-532739013</v>
      </c>
      <c r="J489" s="296">
        <f t="shared" si="36"/>
        <v>-532739.01300000004</v>
      </c>
      <c r="K489" t="e">
        <f>+VLOOKUP(D489,#REF!,4,0)</f>
        <v>#REF!</v>
      </c>
      <c r="L489" t="e">
        <f>VLOOKUP(D489,#REF!,5,0)</f>
        <v>#REF!</v>
      </c>
      <c r="M489" t="e">
        <f>VLOOKUP(D489,#REF!,6,0)</f>
        <v>#REF!</v>
      </c>
      <c r="N489" t="e">
        <f>VLOOKUP(D489,#REF!,7,0)</f>
        <v>#REF!</v>
      </c>
      <c r="P489" t="str">
        <f t="shared" si="38"/>
        <v>83201</v>
      </c>
    </row>
    <row r="490" spans="1:16" x14ac:dyDescent="0.3">
      <c r="A490" s="293" t="s">
        <v>2869</v>
      </c>
      <c r="B490" s="333">
        <v>6</v>
      </c>
      <c r="C490" s="333">
        <v>641083201021990</v>
      </c>
      <c r="D490" s="334" t="s">
        <v>1146</v>
      </c>
      <c r="E490" t="str">
        <f t="shared" si="37"/>
        <v>640108320102199</v>
      </c>
      <c r="G490">
        <v>29</v>
      </c>
      <c r="H490" s="334" t="s">
        <v>1147</v>
      </c>
      <c r="I490" s="460">
        <v>-17512985</v>
      </c>
      <c r="J490" s="296">
        <f t="shared" si="36"/>
        <v>-17512.985000000001</v>
      </c>
      <c r="K490" t="e">
        <f>+VLOOKUP(D490,#REF!,4,0)</f>
        <v>#REF!</v>
      </c>
      <c r="L490" t="e">
        <f>VLOOKUP(D490,#REF!,5,0)</f>
        <v>#REF!</v>
      </c>
      <c r="M490" t="e">
        <f>VLOOKUP(D490,#REF!,6,0)</f>
        <v>#REF!</v>
      </c>
      <c r="N490" t="e">
        <f>VLOOKUP(D490,#REF!,7,0)</f>
        <v>#REF!</v>
      </c>
      <c r="P490" t="str">
        <f t="shared" si="38"/>
        <v>83201</v>
      </c>
    </row>
    <row r="491" spans="1:16" x14ac:dyDescent="0.3">
      <c r="A491" s="292" t="s">
        <v>2869</v>
      </c>
      <c r="B491" s="332">
        <v>6</v>
      </c>
      <c r="C491" s="332">
        <v>651083406000990</v>
      </c>
      <c r="D491" s="427" t="s">
        <v>2048</v>
      </c>
      <c r="E491" t="str">
        <f t="shared" si="37"/>
        <v>650108340600099</v>
      </c>
      <c r="G491">
        <v>29</v>
      </c>
      <c r="H491" s="427" t="s">
        <v>2192</v>
      </c>
      <c r="I491" s="461">
        <v>-51396641</v>
      </c>
      <c r="J491" s="296">
        <f t="shared" si="36"/>
        <v>-51396.641000000003</v>
      </c>
      <c r="K491" t="e">
        <f>+VLOOKUP(D491,#REF!,4,0)</f>
        <v>#REF!</v>
      </c>
      <c r="L491" t="e">
        <f>VLOOKUP(D491,#REF!,5,0)</f>
        <v>#REF!</v>
      </c>
      <c r="M491" t="e">
        <f>VLOOKUP(D491,#REF!,6,0)</f>
        <v>#REF!</v>
      </c>
      <c r="N491" t="e">
        <f>VLOOKUP(D491,#REF!,7,0)</f>
        <v>#REF!</v>
      </c>
      <c r="P491" t="str">
        <f t="shared" si="38"/>
        <v>83406</v>
      </c>
    </row>
    <row r="492" spans="1:16" x14ac:dyDescent="0.3">
      <c r="A492" s="293" t="s">
        <v>2869</v>
      </c>
      <c r="B492" s="333">
        <v>6</v>
      </c>
      <c r="C492" s="333">
        <v>711070502000010</v>
      </c>
      <c r="D492" s="334" t="s">
        <v>1148</v>
      </c>
      <c r="E492" t="str">
        <f t="shared" si="37"/>
        <v>710107050200001</v>
      </c>
      <c r="G492">
        <v>27</v>
      </c>
      <c r="H492" s="334" t="s">
        <v>2193</v>
      </c>
      <c r="I492" s="460">
        <v>1213509391</v>
      </c>
      <c r="J492" s="296">
        <f t="shared" si="36"/>
        <v>1213509.3910000001</v>
      </c>
      <c r="K492" t="e">
        <f>+VLOOKUP(D492,#REF!,4,0)</f>
        <v>#REF!</v>
      </c>
      <c r="L492" t="e">
        <f>VLOOKUP(D492,#REF!,5,0)</f>
        <v>#REF!</v>
      </c>
      <c r="M492" t="e">
        <f>VLOOKUP(D492,#REF!,6,0)</f>
        <v>#REF!</v>
      </c>
      <c r="N492" t="e">
        <f>VLOOKUP(D492,#REF!,7,0)</f>
        <v>#REF!</v>
      </c>
      <c r="P492" t="str">
        <f t="shared" si="38"/>
        <v>70502</v>
      </c>
    </row>
    <row r="493" spans="1:16" x14ac:dyDescent="0.3">
      <c r="A493" s="292" t="s">
        <v>2869</v>
      </c>
      <c r="B493" s="332">
        <v>6</v>
      </c>
      <c r="C493" s="332">
        <v>711070502000990</v>
      </c>
      <c r="D493" s="427" t="s">
        <v>1149</v>
      </c>
      <c r="E493" t="str">
        <f t="shared" si="37"/>
        <v>710107050200099</v>
      </c>
      <c r="G493">
        <v>27</v>
      </c>
      <c r="H493" s="427" t="s">
        <v>1150</v>
      </c>
      <c r="I493" s="461">
        <v>496318377</v>
      </c>
      <c r="J493" s="296">
        <f t="shared" si="36"/>
        <v>496318.37699999998</v>
      </c>
      <c r="K493" t="e">
        <f>+VLOOKUP(D493,#REF!,4,0)</f>
        <v>#REF!</v>
      </c>
      <c r="L493" t="e">
        <f>VLOOKUP(D493,#REF!,5,0)</f>
        <v>#REF!</v>
      </c>
      <c r="M493" t="e">
        <f>VLOOKUP(D493,#REF!,6,0)</f>
        <v>#REF!</v>
      </c>
      <c r="N493" t="e">
        <f>VLOOKUP(D493,#REF!,7,0)</f>
        <v>#REF!</v>
      </c>
      <c r="P493" t="str">
        <f t="shared" si="38"/>
        <v>70502</v>
      </c>
    </row>
    <row r="494" spans="1:16" x14ac:dyDescent="0.3">
      <c r="A494" s="293" t="s">
        <v>2869</v>
      </c>
      <c r="B494" s="333">
        <v>6</v>
      </c>
      <c r="C494" s="333">
        <v>711070502001990</v>
      </c>
      <c r="D494" s="334" t="s">
        <v>1152</v>
      </c>
      <c r="E494" t="str">
        <f t="shared" si="37"/>
        <v>710107050200199</v>
      </c>
      <c r="G494">
        <v>27</v>
      </c>
      <c r="H494" s="334" t="s">
        <v>2193</v>
      </c>
      <c r="I494" s="460">
        <v>8683744137</v>
      </c>
      <c r="J494" s="296">
        <f t="shared" si="36"/>
        <v>8683744.1370000001</v>
      </c>
      <c r="K494" t="e">
        <f>+VLOOKUP(D494,#REF!,4,0)</f>
        <v>#REF!</v>
      </c>
      <c r="L494" t="e">
        <f>VLOOKUP(D494,#REF!,5,0)</f>
        <v>#REF!</v>
      </c>
      <c r="M494" t="e">
        <f>VLOOKUP(D494,#REF!,6,0)</f>
        <v>#REF!</v>
      </c>
      <c r="N494" t="e">
        <f>VLOOKUP(D494,#REF!,7,0)</f>
        <v>#REF!</v>
      </c>
      <c r="P494" t="str">
        <f t="shared" si="38"/>
        <v>70502</v>
      </c>
    </row>
    <row r="495" spans="1:16" x14ac:dyDescent="0.3">
      <c r="A495" s="292" t="s">
        <v>2869</v>
      </c>
      <c r="B495" s="332">
        <v>6</v>
      </c>
      <c r="C495" s="332">
        <v>711070502002990</v>
      </c>
      <c r="D495" s="427" t="s">
        <v>1153</v>
      </c>
      <c r="E495" t="str">
        <f t="shared" si="37"/>
        <v>710107050200299</v>
      </c>
      <c r="G495">
        <v>27</v>
      </c>
      <c r="H495" s="427" t="s">
        <v>2194</v>
      </c>
      <c r="I495" s="461">
        <v>4438313</v>
      </c>
      <c r="J495" s="296">
        <f t="shared" si="36"/>
        <v>4438.3130000000001</v>
      </c>
      <c r="K495" t="e">
        <f>+VLOOKUP(D495,#REF!,4,0)</f>
        <v>#REF!</v>
      </c>
      <c r="L495" t="e">
        <f>VLOOKUP(D495,#REF!,5,0)</f>
        <v>#REF!</v>
      </c>
      <c r="M495" t="e">
        <f>VLOOKUP(D495,#REF!,6,0)</f>
        <v>#REF!</v>
      </c>
      <c r="N495" t="e">
        <f>VLOOKUP(D495,#REF!,7,0)</f>
        <v>#REF!</v>
      </c>
      <c r="P495" t="str">
        <f t="shared" si="38"/>
        <v>70502</v>
      </c>
    </row>
    <row r="496" spans="1:16" x14ac:dyDescent="0.3">
      <c r="A496" s="293" t="s">
        <v>2869</v>
      </c>
      <c r="B496" s="333">
        <v>6</v>
      </c>
      <c r="C496" s="333">
        <v>711070502003990</v>
      </c>
      <c r="D496" s="334" t="s">
        <v>1288</v>
      </c>
      <c r="E496" t="str">
        <f t="shared" si="37"/>
        <v>710107050200399</v>
      </c>
      <c r="G496">
        <v>27</v>
      </c>
      <c r="H496" s="334" t="s">
        <v>2195</v>
      </c>
      <c r="I496" s="460">
        <v>630696924</v>
      </c>
      <c r="J496" s="296">
        <f t="shared" si="36"/>
        <v>630696.924</v>
      </c>
      <c r="K496" t="e">
        <f>+VLOOKUP(D496,#REF!,4,0)</f>
        <v>#REF!</v>
      </c>
      <c r="L496" t="e">
        <f>VLOOKUP(D496,#REF!,5,0)</f>
        <v>#REF!</v>
      </c>
      <c r="M496" t="e">
        <f>VLOOKUP(D496,#REF!,6,0)</f>
        <v>#REF!</v>
      </c>
      <c r="N496" t="e">
        <f>VLOOKUP(D496,#REF!,7,0)</f>
        <v>#REF!</v>
      </c>
      <c r="P496" t="str">
        <f t="shared" si="38"/>
        <v>70502</v>
      </c>
    </row>
    <row r="497" spans="1:16" x14ac:dyDescent="0.3">
      <c r="A497" s="292" t="s">
        <v>2869</v>
      </c>
      <c r="B497" s="332">
        <v>6</v>
      </c>
      <c r="C497" s="332">
        <v>711070502005990</v>
      </c>
      <c r="D497" s="427" t="s">
        <v>1289</v>
      </c>
      <c r="E497" t="str">
        <f t="shared" si="37"/>
        <v>710107050200599</v>
      </c>
      <c r="G497">
        <v>27</v>
      </c>
      <c r="H497" s="427" t="s">
        <v>2196</v>
      </c>
      <c r="I497" s="461">
        <v>123081225</v>
      </c>
      <c r="J497" s="296">
        <f t="shared" si="36"/>
        <v>123081.22500000001</v>
      </c>
      <c r="K497" t="e">
        <f>+VLOOKUP(D497,#REF!,4,0)</f>
        <v>#REF!</v>
      </c>
      <c r="L497" t="e">
        <f>VLOOKUP(D497,#REF!,5,0)</f>
        <v>#REF!</v>
      </c>
      <c r="M497" t="e">
        <f>VLOOKUP(D497,#REF!,6,0)</f>
        <v>#REF!</v>
      </c>
      <c r="N497" t="e">
        <f>VLOOKUP(D497,#REF!,7,0)</f>
        <v>#REF!</v>
      </c>
      <c r="P497" t="str">
        <f t="shared" si="38"/>
        <v>70502</v>
      </c>
    </row>
    <row r="498" spans="1:16" x14ac:dyDescent="0.3">
      <c r="A498" s="293" t="s">
        <v>2869</v>
      </c>
      <c r="B498" s="333">
        <v>6</v>
      </c>
      <c r="C498" s="333">
        <v>711070502006990</v>
      </c>
      <c r="D498" s="334" t="s">
        <v>2049</v>
      </c>
      <c r="E498" t="str">
        <f t="shared" si="37"/>
        <v>710107050200699</v>
      </c>
      <c r="G498">
        <v>27</v>
      </c>
      <c r="H498" s="334" t="s">
        <v>2197</v>
      </c>
      <c r="I498" s="460">
        <v>27147770</v>
      </c>
      <c r="J498" s="296">
        <f t="shared" si="36"/>
        <v>27147.77</v>
      </c>
      <c r="K498" t="e">
        <f>+VLOOKUP(D498,#REF!,4,0)</f>
        <v>#REF!</v>
      </c>
      <c r="L498" t="e">
        <f>VLOOKUP(D498,#REF!,5,0)</f>
        <v>#REF!</v>
      </c>
      <c r="M498" t="e">
        <f>VLOOKUP(D498,#REF!,6,0)</f>
        <v>#REF!</v>
      </c>
      <c r="N498" t="e">
        <f>VLOOKUP(D498,#REF!,7,0)</f>
        <v>#REF!</v>
      </c>
      <c r="P498" t="str">
        <f t="shared" si="38"/>
        <v>70502</v>
      </c>
    </row>
    <row r="499" spans="1:16" x14ac:dyDescent="0.3">
      <c r="A499" s="292" t="s">
        <v>2869</v>
      </c>
      <c r="B499" s="332">
        <v>6</v>
      </c>
      <c r="C499" s="332">
        <v>711070503001990</v>
      </c>
      <c r="D499" s="427" t="s">
        <v>1290</v>
      </c>
      <c r="E499" t="str">
        <f t="shared" si="37"/>
        <v>710107050300199</v>
      </c>
      <c r="G499">
        <v>27</v>
      </c>
      <c r="H499" s="427" t="s">
        <v>2198</v>
      </c>
      <c r="I499" s="461">
        <v>4556588059</v>
      </c>
      <c r="J499" s="296">
        <f t="shared" si="36"/>
        <v>4556588.0590000004</v>
      </c>
      <c r="K499" t="e">
        <f>+VLOOKUP(D499,#REF!,4,0)</f>
        <v>#REF!</v>
      </c>
      <c r="L499" t="e">
        <f>VLOOKUP(D499,#REF!,5,0)</f>
        <v>#REF!</v>
      </c>
      <c r="M499" t="e">
        <f>VLOOKUP(D499,#REF!,6,0)</f>
        <v>#REF!</v>
      </c>
      <c r="N499" t="e">
        <f>VLOOKUP(D499,#REF!,7,0)</f>
        <v>#REF!</v>
      </c>
      <c r="P499" t="str">
        <f t="shared" si="38"/>
        <v>70503</v>
      </c>
    </row>
    <row r="500" spans="1:16" x14ac:dyDescent="0.3">
      <c r="A500" s="293" t="s">
        <v>2869</v>
      </c>
      <c r="B500" s="333">
        <v>6</v>
      </c>
      <c r="C500" s="333">
        <v>711070503002990</v>
      </c>
      <c r="D500" s="334" t="s">
        <v>2050</v>
      </c>
      <c r="E500" t="str">
        <f t="shared" si="37"/>
        <v>710107050300299</v>
      </c>
      <c r="G500">
        <v>27</v>
      </c>
      <c r="H500" s="334" t="s">
        <v>2199</v>
      </c>
      <c r="I500" s="460">
        <v>540450025</v>
      </c>
      <c r="J500" s="296">
        <f t="shared" si="36"/>
        <v>540450.02500000002</v>
      </c>
      <c r="K500" t="e">
        <f>+VLOOKUP(D500,#REF!,4,0)</f>
        <v>#REF!</v>
      </c>
      <c r="L500" t="e">
        <f>VLOOKUP(D500,#REF!,5,0)</f>
        <v>#REF!</v>
      </c>
      <c r="M500" t="e">
        <f>VLOOKUP(D500,#REF!,6,0)</f>
        <v>#REF!</v>
      </c>
      <c r="N500" t="e">
        <f>VLOOKUP(D500,#REF!,7,0)</f>
        <v>#REF!</v>
      </c>
      <c r="P500" t="str">
        <f t="shared" si="38"/>
        <v>70503</v>
      </c>
    </row>
    <row r="501" spans="1:16" x14ac:dyDescent="0.3">
      <c r="A501" s="292" t="s">
        <v>2869</v>
      </c>
      <c r="B501" s="332">
        <v>6</v>
      </c>
      <c r="C501" s="332">
        <v>712071902001990</v>
      </c>
      <c r="D501" s="427" t="s">
        <v>2051</v>
      </c>
      <c r="E501" t="str">
        <f t="shared" si="37"/>
        <v>710207190200199</v>
      </c>
      <c r="G501">
        <v>27</v>
      </c>
      <c r="H501" s="427" t="s">
        <v>1496</v>
      </c>
      <c r="I501" s="461">
        <v>123104286</v>
      </c>
      <c r="J501" s="296">
        <f t="shared" si="36"/>
        <v>123104.28599999999</v>
      </c>
      <c r="K501" t="e">
        <f>+VLOOKUP(D501,#REF!,4,0)</f>
        <v>#REF!</v>
      </c>
      <c r="L501" t="e">
        <f>VLOOKUP(D501,#REF!,5,0)</f>
        <v>#REF!</v>
      </c>
      <c r="M501" t="e">
        <f>VLOOKUP(D501,#REF!,6,0)</f>
        <v>#REF!</v>
      </c>
      <c r="N501" t="e">
        <f>VLOOKUP(D501,#REF!,7,0)</f>
        <v>#REF!</v>
      </c>
      <c r="P501" t="str">
        <f t="shared" si="38"/>
        <v>71902</v>
      </c>
    </row>
    <row r="502" spans="1:16" x14ac:dyDescent="0.3">
      <c r="A502" s="293" t="s">
        <v>2869</v>
      </c>
      <c r="B502" s="333">
        <v>7</v>
      </c>
      <c r="C502" s="333">
        <v>712072102001990</v>
      </c>
      <c r="D502" s="334" t="s">
        <v>1372</v>
      </c>
      <c r="E502" t="str">
        <f t="shared" si="37"/>
        <v>710207210200199</v>
      </c>
      <c r="G502">
        <v>27</v>
      </c>
      <c r="H502" s="334" t="s">
        <v>1412</v>
      </c>
      <c r="I502" s="460">
        <v>69080</v>
      </c>
      <c r="J502" s="296">
        <f t="shared" si="36"/>
        <v>69.08</v>
      </c>
      <c r="K502" t="e">
        <f>+VLOOKUP(D502,#REF!,4,0)</f>
        <v>#REF!</v>
      </c>
      <c r="L502" t="e">
        <f>VLOOKUP(D502,#REF!,5,0)</f>
        <v>#REF!</v>
      </c>
      <c r="M502" t="e">
        <f>VLOOKUP(D502,#REF!,6,0)</f>
        <v>#REF!</v>
      </c>
      <c r="N502" t="e">
        <f>VLOOKUP(D502,#REF!,7,0)</f>
        <v>#REF!</v>
      </c>
      <c r="P502" t="str">
        <f t="shared" si="38"/>
        <v>72102</v>
      </c>
    </row>
    <row r="503" spans="1:16" x14ac:dyDescent="0.3">
      <c r="A503" s="292" t="s">
        <v>2869</v>
      </c>
      <c r="B503" s="332">
        <v>6</v>
      </c>
      <c r="C503" s="332">
        <v>712072102009990</v>
      </c>
      <c r="D503" s="427" t="s">
        <v>1374</v>
      </c>
      <c r="E503" t="str">
        <f t="shared" si="37"/>
        <v>710207210200999</v>
      </c>
      <c r="G503">
        <v>27</v>
      </c>
      <c r="H503" s="427" t="s">
        <v>1409</v>
      </c>
      <c r="I503" s="461">
        <v>4459723345</v>
      </c>
      <c r="J503" s="296">
        <f t="shared" si="36"/>
        <v>4459723.3449999997</v>
      </c>
      <c r="K503" t="e">
        <f>+VLOOKUP(D503,#REF!,4,0)</f>
        <v>#REF!</v>
      </c>
      <c r="L503" t="e">
        <f>VLOOKUP(D503,#REF!,5,0)</f>
        <v>#REF!</v>
      </c>
      <c r="M503" t="e">
        <f>VLOOKUP(D503,#REF!,6,0)</f>
        <v>#REF!</v>
      </c>
      <c r="N503" t="e">
        <f>VLOOKUP(D503,#REF!,7,0)</f>
        <v>#REF!</v>
      </c>
      <c r="P503" t="str">
        <f t="shared" si="38"/>
        <v>72102</v>
      </c>
    </row>
    <row r="504" spans="1:16" x14ac:dyDescent="0.3">
      <c r="A504" s="293" t="s">
        <v>2869</v>
      </c>
      <c r="B504" s="333">
        <v>6</v>
      </c>
      <c r="C504" s="333">
        <v>712072302001990</v>
      </c>
      <c r="D504" s="334" t="s">
        <v>1293</v>
      </c>
      <c r="E504" t="str">
        <f t="shared" si="37"/>
        <v>710207230200199</v>
      </c>
      <c r="G504">
        <v>27</v>
      </c>
      <c r="H504" s="334" t="s">
        <v>1294</v>
      </c>
      <c r="I504" s="460">
        <v>51584991</v>
      </c>
      <c r="J504" s="296">
        <f t="shared" si="36"/>
        <v>51584.991000000002</v>
      </c>
      <c r="K504" t="e">
        <f>+VLOOKUP(D504,#REF!,4,0)</f>
        <v>#REF!</v>
      </c>
      <c r="L504" t="e">
        <f>VLOOKUP(D504,#REF!,5,0)</f>
        <v>#REF!</v>
      </c>
      <c r="M504" t="e">
        <f>VLOOKUP(D504,#REF!,6,0)</f>
        <v>#REF!</v>
      </c>
      <c r="N504" t="e">
        <f>VLOOKUP(D504,#REF!,7,0)</f>
        <v>#REF!</v>
      </c>
      <c r="P504" t="str">
        <f t="shared" si="38"/>
        <v>72302</v>
      </c>
    </row>
    <row r="505" spans="1:16" x14ac:dyDescent="0.3">
      <c r="A505" s="292" t="s">
        <v>2869</v>
      </c>
      <c r="B505" s="332">
        <v>6</v>
      </c>
      <c r="C505" s="332">
        <v>712079701002990</v>
      </c>
      <c r="D505" s="427" t="s">
        <v>1154</v>
      </c>
      <c r="E505" t="str">
        <f t="shared" si="37"/>
        <v>710207970100299</v>
      </c>
      <c r="G505">
        <v>27</v>
      </c>
      <c r="H505" s="427" t="s">
        <v>1155</v>
      </c>
      <c r="I505" s="461">
        <v>89358115</v>
      </c>
      <c r="J505" s="296">
        <f t="shared" si="36"/>
        <v>89358.115000000005</v>
      </c>
      <c r="K505" t="e">
        <f>+VLOOKUP(D505,#REF!,4,0)</f>
        <v>#REF!</v>
      </c>
      <c r="L505" t="e">
        <f>VLOOKUP(D505,#REF!,5,0)</f>
        <v>#REF!</v>
      </c>
      <c r="M505" t="e">
        <f>VLOOKUP(D505,#REF!,6,0)</f>
        <v>#REF!</v>
      </c>
      <c r="N505" t="e">
        <f>VLOOKUP(D505,#REF!,7,0)</f>
        <v>#REF!</v>
      </c>
      <c r="P505" t="str">
        <f t="shared" si="38"/>
        <v>79701</v>
      </c>
    </row>
    <row r="506" spans="1:16" x14ac:dyDescent="0.3">
      <c r="A506" s="293" t="s">
        <v>2869</v>
      </c>
      <c r="B506" s="333">
        <v>6</v>
      </c>
      <c r="C506" s="333">
        <v>714073902000990</v>
      </c>
      <c r="D506" s="334" t="s">
        <v>1156</v>
      </c>
      <c r="E506" t="str">
        <f t="shared" si="37"/>
        <v>710407390200099</v>
      </c>
      <c r="G506">
        <v>29</v>
      </c>
      <c r="H506" s="334" t="s">
        <v>1116</v>
      </c>
      <c r="I506" s="460">
        <v>823651923</v>
      </c>
      <c r="J506" s="296">
        <f t="shared" si="36"/>
        <v>823651.92299999995</v>
      </c>
      <c r="K506" t="e">
        <f>+VLOOKUP(D506,#REF!,4,0)</f>
        <v>#REF!</v>
      </c>
      <c r="L506" t="e">
        <f>VLOOKUP(D506,#REF!,5,0)</f>
        <v>#REF!</v>
      </c>
      <c r="M506" t="e">
        <f>VLOOKUP(D506,#REF!,6,0)</f>
        <v>#REF!</v>
      </c>
      <c r="N506" t="e">
        <f>VLOOKUP(D506,#REF!,7,0)</f>
        <v>#REF!</v>
      </c>
      <c r="P506" t="str">
        <f t="shared" si="38"/>
        <v>73902</v>
      </c>
    </row>
    <row r="507" spans="1:16" x14ac:dyDescent="0.3">
      <c r="A507" s="292" t="s">
        <v>2869</v>
      </c>
      <c r="B507" s="332">
        <v>7</v>
      </c>
      <c r="C507" s="332">
        <v>714073902001990</v>
      </c>
      <c r="D507" s="427" t="s">
        <v>1157</v>
      </c>
      <c r="E507" t="str">
        <f t="shared" si="37"/>
        <v>710407390200199</v>
      </c>
      <c r="G507">
        <v>29</v>
      </c>
      <c r="H507" s="427" t="s">
        <v>1116</v>
      </c>
      <c r="I507" s="461">
        <v>90438689</v>
      </c>
      <c r="J507" s="296">
        <f t="shared" si="36"/>
        <v>90438.688999999998</v>
      </c>
      <c r="K507" t="e">
        <f>+VLOOKUP(D507,#REF!,4,0)</f>
        <v>#REF!</v>
      </c>
      <c r="L507" t="e">
        <f>VLOOKUP(D507,#REF!,5,0)</f>
        <v>#REF!</v>
      </c>
      <c r="M507" t="e">
        <f>VLOOKUP(D507,#REF!,6,0)</f>
        <v>#REF!</v>
      </c>
      <c r="N507" t="e">
        <f>VLOOKUP(D507,#REF!,7,0)</f>
        <v>#REF!</v>
      </c>
      <c r="P507" t="str">
        <f t="shared" si="38"/>
        <v>73902</v>
      </c>
    </row>
    <row r="508" spans="1:16" x14ac:dyDescent="0.3">
      <c r="A508" s="293" t="s">
        <v>2869</v>
      </c>
      <c r="B508" s="333">
        <v>6</v>
      </c>
      <c r="C508" s="333">
        <v>714073903000990</v>
      </c>
      <c r="D508" s="334" t="s">
        <v>2052</v>
      </c>
      <c r="E508" t="str">
        <f t="shared" si="37"/>
        <v>710407390300099</v>
      </c>
      <c r="G508">
        <v>29</v>
      </c>
      <c r="H508" s="334" t="s">
        <v>2200</v>
      </c>
      <c r="I508" s="460">
        <v>19709661</v>
      </c>
      <c r="J508" s="296">
        <f t="shared" si="36"/>
        <v>19709.661</v>
      </c>
      <c r="K508" t="e">
        <f>+VLOOKUP(D508,#REF!,4,0)</f>
        <v>#REF!</v>
      </c>
      <c r="L508" t="e">
        <f>VLOOKUP(D508,#REF!,5,0)</f>
        <v>#REF!</v>
      </c>
      <c r="M508" t="e">
        <f>VLOOKUP(D508,#REF!,6,0)</f>
        <v>#REF!</v>
      </c>
      <c r="N508" t="e">
        <f>VLOOKUP(D508,#REF!,7,0)</f>
        <v>#REF!</v>
      </c>
      <c r="P508" t="str">
        <f t="shared" si="38"/>
        <v>73903</v>
      </c>
    </row>
    <row r="509" spans="1:16" x14ac:dyDescent="0.3">
      <c r="A509" s="292" t="s">
        <v>2869</v>
      </c>
      <c r="B509" s="332">
        <v>6</v>
      </c>
      <c r="C509" s="332">
        <v>714073904000990</v>
      </c>
      <c r="D509" s="427" t="s">
        <v>1158</v>
      </c>
      <c r="E509" t="str">
        <f t="shared" si="37"/>
        <v>710407390400099</v>
      </c>
      <c r="G509">
        <v>29</v>
      </c>
      <c r="H509" s="427" t="s">
        <v>1159</v>
      </c>
      <c r="I509" s="461">
        <v>248234797</v>
      </c>
      <c r="J509" s="296">
        <f t="shared" si="36"/>
        <v>248234.79699999999</v>
      </c>
      <c r="K509" t="e">
        <f>+VLOOKUP(D509,#REF!,4,0)</f>
        <v>#REF!</v>
      </c>
      <c r="L509" t="e">
        <f>VLOOKUP(D509,#REF!,5,0)</f>
        <v>#REF!</v>
      </c>
      <c r="M509" t="e">
        <f>VLOOKUP(D509,#REF!,6,0)</f>
        <v>#REF!</v>
      </c>
      <c r="N509" t="e">
        <f>VLOOKUP(D509,#REF!,7,0)</f>
        <v>#REF!</v>
      </c>
      <c r="P509" t="str">
        <f t="shared" si="38"/>
        <v>73904</v>
      </c>
    </row>
    <row r="510" spans="1:16" x14ac:dyDescent="0.3">
      <c r="A510" s="293" t="s">
        <v>2869</v>
      </c>
      <c r="B510" s="333">
        <v>6</v>
      </c>
      <c r="C510" s="333">
        <v>714073906000990</v>
      </c>
      <c r="D510" s="334" t="s">
        <v>1160</v>
      </c>
      <c r="E510" t="str">
        <f t="shared" si="37"/>
        <v>710407390600099</v>
      </c>
      <c r="G510">
        <v>29</v>
      </c>
      <c r="H510" s="334" t="s">
        <v>1161</v>
      </c>
      <c r="I510" s="460">
        <v>21677581249</v>
      </c>
      <c r="J510" s="296">
        <f t="shared" si="36"/>
        <v>21677581.249000002</v>
      </c>
      <c r="K510" t="e">
        <f>+VLOOKUP(D510,#REF!,4,0)</f>
        <v>#REF!</v>
      </c>
      <c r="L510" t="e">
        <f>VLOOKUP(D510,#REF!,5,0)</f>
        <v>#REF!</v>
      </c>
      <c r="M510" t="e">
        <f>VLOOKUP(D510,#REF!,6,0)</f>
        <v>#REF!</v>
      </c>
      <c r="N510" t="e">
        <f>VLOOKUP(D510,#REF!,7,0)</f>
        <v>#REF!</v>
      </c>
      <c r="P510" t="str">
        <f t="shared" si="38"/>
        <v>73906</v>
      </c>
    </row>
    <row r="511" spans="1:16" x14ac:dyDescent="0.3">
      <c r="A511" s="292" t="s">
        <v>2869</v>
      </c>
      <c r="B511" s="332">
        <v>6</v>
      </c>
      <c r="C511" s="332">
        <v>714073908000990</v>
      </c>
      <c r="D511" s="427" t="s">
        <v>1162</v>
      </c>
      <c r="E511" t="str">
        <f t="shared" si="37"/>
        <v>710407390800099</v>
      </c>
      <c r="G511">
        <v>29</v>
      </c>
      <c r="H511" s="427" t="s">
        <v>1163</v>
      </c>
      <c r="I511" s="461">
        <v>67045306</v>
      </c>
      <c r="J511" s="296">
        <f t="shared" si="36"/>
        <v>67045.305999999997</v>
      </c>
      <c r="K511" t="e">
        <f>+VLOOKUP(D511,#REF!,4,0)</f>
        <v>#REF!</v>
      </c>
      <c r="L511" t="e">
        <f>VLOOKUP(D511,#REF!,5,0)</f>
        <v>#REF!</v>
      </c>
      <c r="M511" t="e">
        <f>VLOOKUP(D511,#REF!,6,0)</f>
        <v>#REF!</v>
      </c>
      <c r="N511" t="e">
        <f>VLOOKUP(D511,#REF!,7,0)</f>
        <v>#REF!</v>
      </c>
      <c r="P511" t="str">
        <f t="shared" si="38"/>
        <v>73908</v>
      </c>
    </row>
    <row r="512" spans="1:16" x14ac:dyDescent="0.3">
      <c r="A512" s="293" t="s">
        <v>2869</v>
      </c>
      <c r="B512" s="333">
        <v>6</v>
      </c>
      <c r="C512" s="333">
        <v>715074302000990</v>
      </c>
      <c r="D512" s="334" t="s">
        <v>1375</v>
      </c>
      <c r="E512" t="str">
        <f t="shared" si="37"/>
        <v>710507430200099</v>
      </c>
      <c r="G512">
        <v>29</v>
      </c>
      <c r="H512" s="334" t="s">
        <v>1449</v>
      </c>
      <c r="I512" s="460">
        <v>8866137648</v>
      </c>
      <c r="J512" s="296">
        <f t="shared" si="36"/>
        <v>8866137.648</v>
      </c>
      <c r="K512" t="e">
        <f>+VLOOKUP(D512,#REF!,4,0)</f>
        <v>#REF!</v>
      </c>
      <c r="L512" t="e">
        <f>VLOOKUP(D512,#REF!,5,0)</f>
        <v>#REF!</v>
      </c>
      <c r="M512" t="e">
        <f>VLOOKUP(D512,#REF!,6,0)</f>
        <v>#REF!</v>
      </c>
      <c r="N512" t="e">
        <f>VLOOKUP(D512,#REF!,7,0)</f>
        <v>#REF!</v>
      </c>
      <c r="P512" t="str">
        <f t="shared" si="38"/>
        <v>74302</v>
      </c>
    </row>
    <row r="513" spans="1:16" x14ac:dyDescent="0.3">
      <c r="A513" s="292" t="s">
        <v>2869</v>
      </c>
      <c r="B513" s="332">
        <v>6</v>
      </c>
      <c r="C513" s="332">
        <v>715074701000980</v>
      </c>
      <c r="D513" s="427" t="s">
        <v>2053</v>
      </c>
      <c r="E513" t="str">
        <f t="shared" si="37"/>
        <v>710507470100098</v>
      </c>
      <c r="G513">
        <v>29</v>
      </c>
      <c r="H513" s="427" t="s">
        <v>1164</v>
      </c>
      <c r="I513" s="461">
        <v>63984009</v>
      </c>
      <c r="J513" s="296">
        <f t="shared" si="36"/>
        <v>63984.008999999998</v>
      </c>
      <c r="K513" t="e">
        <f>+VLOOKUP(D513,#REF!,4,0)</f>
        <v>#REF!</v>
      </c>
      <c r="L513" t="e">
        <f>VLOOKUP(D513,#REF!,5,0)</f>
        <v>#REF!</v>
      </c>
      <c r="M513" t="e">
        <f>VLOOKUP(D513,#REF!,6,0)</f>
        <v>#REF!</v>
      </c>
      <c r="N513" t="e">
        <f>VLOOKUP(D513,#REF!,7,0)</f>
        <v>#REF!</v>
      </c>
      <c r="P513" t="str">
        <f t="shared" si="38"/>
        <v>74701</v>
      </c>
    </row>
    <row r="514" spans="1:16" x14ac:dyDescent="0.3">
      <c r="A514" s="293" t="s">
        <v>2869</v>
      </c>
      <c r="B514" s="333">
        <v>6</v>
      </c>
      <c r="C514" s="333">
        <v>715074701000990</v>
      </c>
      <c r="D514" s="334" t="s">
        <v>1165</v>
      </c>
      <c r="E514" t="str">
        <f t="shared" si="37"/>
        <v>710507470100099</v>
      </c>
      <c r="G514">
        <v>29</v>
      </c>
      <c r="H514" s="334" t="s">
        <v>1164</v>
      </c>
      <c r="I514" s="460">
        <v>296983661</v>
      </c>
      <c r="J514" s="296">
        <f t="shared" si="36"/>
        <v>296983.66100000002</v>
      </c>
      <c r="K514" t="e">
        <f>+VLOOKUP(D514,#REF!,4,0)</f>
        <v>#REF!</v>
      </c>
      <c r="L514" t="e">
        <f>VLOOKUP(D514,#REF!,5,0)</f>
        <v>#REF!</v>
      </c>
      <c r="M514" t="e">
        <f>VLOOKUP(D514,#REF!,6,0)</f>
        <v>#REF!</v>
      </c>
      <c r="N514" t="e">
        <f>VLOOKUP(D514,#REF!,7,0)</f>
        <v>#REF!</v>
      </c>
      <c r="P514" t="str">
        <f t="shared" si="38"/>
        <v>74701</v>
      </c>
    </row>
    <row r="515" spans="1:16" x14ac:dyDescent="0.3">
      <c r="A515" s="292" t="s">
        <v>2869</v>
      </c>
      <c r="B515" s="332">
        <v>6</v>
      </c>
      <c r="C515" s="332">
        <v>721075702007990</v>
      </c>
      <c r="D515" s="427" t="s">
        <v>1295</v>
      </c>
      <c r="E515" t="str">
        <f t="shared" si="37"/>
        <v>720107570200799</v>
      </c>
      <c r="G515">
        <v>27</v>
      </c>
      <c r="H515" s="427" t="s">
        <v>1296</v>
      </c>
      <c r="I515" s="461">
        <v>1877398</v>
      </c>
      <c r="J515" s="296">
        <f t="shared" si="36"/>
        <v>1877.3979999999999</v>
      </c>
      <c r="K515" t="e">
        <f>+VLOOKUP(D515,#REF!,4,0)</f>
        <v>#REF!</v>
      </c>
      <c r="L515" t="e">
        <f>VLOOKUP(D515,#REF!,5,0)</f>
        <v>#REF!</v>
      </c>
      <c r="M515" t="e">
        <f>VLOOKUP(D515,#REF!,6,0)</f>
        <v>#REF!</v>
      </c>
      <c r="N515" t="e">
        <f>VLOOKUP(D515,#REF!,7,0)</f>
        <v>#REF!</v>
      </c>
      <c r="P515" t="str">
        <f t="shared" si="38"/>
        <v>75702</v>
      </c>
    </row>
    <row r="516" spans="1:16" x14ac:dyDescent="0.3">
      <c r="A516" s="293" t="s">
        <v>2869</v>
      </c>
      <c r="B516" s="333">
        <v>6</v>
      </c>
      <c r="C516" s="333">
        <v>721075702008990</v>
      </c>
      <c r="D516" s="334" t="s">
        <v>1166</v>
      </c>
      <c r="E516" t="str">
        <f t="shared" si="37"/>
        <v>720107570200899</v>
      </c>
      <c r="G516">
        <v>27</v>
      </c>
      <c r="H516" s="334" t="s">
        <v>1167</v>
      </c>
      <c r="I516" s="460">
        <v>1365686572</v>
      </c>
      <c r="J516" s="296">
        <f t="shared" si="36"/>
        <v>1365686.5719999999</v>
      </c>
      <c r="K516" t="e">
        <f>+VLOOKUP(D516,#REF!,4,0)</f>
        <v>#REF!</v>
      </c>
      <c r="L516" t="e">
        <f>VLOOKUP(D516,#REF!,5,0)</f>
        <v>#REF!</v>
      </c>
      <c r="M516" t="e">
        <f>VLOOKUP(D516,#REF!,6,0)</f>
        <v>#REF!</v>
      </c>
      <c r="N516" t="e">
        <f>VLOOKUP(D516,#REF!,7,0)</f>
        <v>#REF!</v>
      </c>
      <c r="P516" t="str">
        <f t="shared" si="38"/>
        <v>75702</v>
      </c>
    </row>
    <row r="517" spans="1:16" x14ac:dyDescent="0.3">
      <c r="A517" s="292" t="s">
        <v>2869</v>
      </c>
      <c r="B517" s="332">
        <v>6</v>
      </c>
      <c r="C517" s="332">
        <v>721075702010990</v>
      </c>
      <c r="D517" s="427" t="s">
        <v>1168</v>
      </c>
      <c r="E517" t="str">
        <f t="shared" si="37"/>
        <v>720107570201099</v>
      </c>
      <c r="G517">
        <v>27</v>
      </c>
      <c r="H517" s="427" t="s">
        <v>1169</v>
      </c>
      <c r="I517" s="461">
        <v>67091554</v>
      </c>
      <c r="J517" s="296">
        <f t="shared" si="36"/>
        <v>67091.554000000004</v>
      </c>
      <c r="K517" t="e">
        <f>+VLOOKUP(D517,#REF!,4,0)</f>
        <v>#REF!</v>
      </c>
      <c r="L517" t="e">
        <f>VLOOKUP(D517,#REF!,5,0)</f>
        <v>#REF!</v>
      </c>
      <c r="M517" t="e">
        <f>VLOOKUP(D517,#REF!,6,0)</f>
        <v>#REF!</v>
      </c>
      <c r="N517" t="e">
        <f>VLOOKUP(D517,#REF!,7,0)</f>
        <v>#REF!</v>
      </c>
      <c r="P517" t="str">
        <f t="shared" si="38"/>
        <v>75702</v>
      </c>
    </row>
    <row r="518" spans="1:16" x14ac:dyDescent="0.3">
      <c r="A518" s="293" t="s">
        <v>2869</v>
      </c>
      <c r="B518" s="333">
        <v>6</v>
      </c>
      <c r="C518" s="333">
        <v>721075702020990</v>
      </c>
      <c r="D518" s="334" t="s">
        <v>2054</v>
      </c>
      <c r="E518" t="str">
        <f t="shared" si="37"/>
        <v>720107570202099</v>
      </c>
      <c r="G518">
        <v>27</v>
      </c>
      <c r="H518" s="334" t="s">
        <v>2201</v>
      </c>
      <c r="I518" s="460">
        <v>45229772</v>
      </c>
      <c r="J518" s="296">
        <f t="shared" si="36"/>
        <v>45229.771999999997</v>
      </c>
      <c r="K518" t="e">
        <f>+VLOOKUP(D518,#REF!,4,0)</f>
        <v>#REF!</v>
      </c>
      <c r="L518" t="e">
        <f>VLOOKUP(D518,#REF!,5,0)</f>
        <v>#REF!</v>
      </c>
      <c r="M518" t="e">
        <f>VLOOKUP(D518,#REF!,6,0)</f>
        <v>#REF!</v>
      </c>
      <c r="N518" t="e">
        <f>VLOOKUP(D518,#REF!,7,0)</f>
        <v>#REF!</v>
      </c>
      <c r="P518" t="str">
        <f t="shared" si="38"/>
        <v>75702</v>
      </c>
    </row>
    <row r="519" spans="1:16" x14ac:dyDescent="0.3">
      <c r="A519" s="292" t="s">
        <v>2869</v>
      </c>
      <c r="B519" s="332">
        <v>6</v>
      </c>
      <c r="C519" s="332">
        <v>721075702040990</v>
      </c>
      <c r="D519" s="427" t="s">
        <v>2055</v>
      </c>
      <c r="E519" t="str">
        <f t="shared" si="37"/>
        <v>720107570204099</v>
      </c>
      <c r="G519">
        <v>27</v>
      </c>
      <c r="H519" s="427" t="s">
        <v>2202</v>
      </c>
      <c r="I519" s="461">
        <v>398337</v>
      </c>
      <c r="J519" s="296">
        <f t="shared" si="36"/>
        <v>398.33699999999999</v>
      </c>
      <c r="K519" t="e">
        <f>+VLOOKUP(D519,#REF!,4,0)</f>
        <v>#REF!</v>
      </c>
      <c r="L519" t="e">
        <f>VLOOKUP(D519,#REF!,5,0)</f>
        <v>#REF!</v>
      </c>
      <c r="M519" t="e">
        <f>VLOOKUP(D519,#REF!,6,0)</f>
        <v>#REF!</v>
      </c>
      <c r="N519" t="e">
        <f>VLOOKUP(D519,#REF!,7,0)</f>
        <v>#REF!</v>
      </c>
      <c r="P519" t="str">
        <f t="shared" si="38"/>
        <v>75702</v>
      </c>
    </row>
    <row r="520" spans="1:16" x14ac:dyDescent="0.3">
      <c r="A520" s="293" t="s">
        <v>2869</v>
      </c>
      <c r="B520" s="333">
        <v>6</v>
      </c>
      <c r="C520" s="333">
        <v>721075702042990</v>
      </c>
      <c r="D520" s="334" t="s">
        <v>1170</v>
      </c>
      <c r="E520" t="str">
        <f t="shared" si="37"/>
        <v>720107570204299</v>
      </c>
      <c r="G520">
        <v>27</v>
      </c>
      <c r="H520" s="334" t="s">
        <v>1171</v>
      </c>
      <c r="I520" s="460">
        <v>24454113</v>
      </c>
      <c r="J520" s="296">
        <f t="shared" si="36"/>
        <v>24454.113000000001</v>
      </c>
      <c r="K520" t="e">
        <f>+VLOOKUP(D520,#REF!,4,0)</f>
        <v>#REF!</v>
      </c>
      <c r="L520" t="e">
        <f>VLOOKUP(D520,#REF!,5,0)</f>
        <v>#REF!</v>
      </c>
      <c r="M520" t="e">
        <f>VLOOKUP(D520,#REF!,6,0)</f>
        <v>#REF!</v>
      </c>
      <c r="N520" t="e">
        <f>VLOOKUP(D520,#REF!,7,0)</f>
        <v>#REF!</v>
      </c>
      <c r="P520" t="str">
        <f t="shared" si="38"/>
        <v>75702</v>
      </c>
    </row>
    <row r="521" spans="1:16" x14ac:dyDescent="0.3">
      <c r="A521" s="292" t="s">
        <v>2869</v>
      </c>
      <c r="B521" s="332">
        <v>6</v>
      </c>
      <c r="C521" s="332">
        <v>721075702044990</v>
      </c>
      <c r="D521" s="427" t="s">
        <v>1297</v>
      </c>
      <c r="E521" t="str">
        <f t="shared" si="37"/>
        <v>720107570204499</v>
      </c>
      <c r="G521">
        <v>27</v>
      </c>
      <c r="H521" s="427" t="s">
        <v>1298</v>
      </c>
      <c r="I521" s="461">
        <v>97927082</v>
      </c>
      <c r="J521" s="296">
        <f t="shared" si="36"/>
        <v>97927.081999999995</v>
      </c>
      <c r="K521" t="e">
        <f>+VLOOKUP(D521,#REF!,4,0)</f>
        <v>#REF!</v>
      </c>
      <c r="L521" t="e">
        <f>VLOOKUP(D521,#REF!,5,0)</f>
        <v>#REF!</v>
      </c>
      <c r="M521" t="e">
        <f>VLOOKUP(D521,#REF!,6,0)</f>
        <v>#REF!</v>
      </c>
      <c r="N521" t="e">
        <f>VLOOKUP(D521,#REF!,7,0)</f>
        <v>#REF!</v>
      </c>
      <c r="P521" t="str">
        <f t="shared" si="38"/>
        <v>75702</v>
      </c>
    </row>
    <row r="522" spans="1:16" x14ac:dyDescent="0.3">
      <c r="A522" s="293" t="s">
        <v>2869</v>
      </c>
      <c r="B522" s="333">
        <v>6</v>
      </c>
      <c r="C522" s="333">
        <v>731075902001990</v>
      </c>
      <c r="D522" s="334" t="s">
        <v>1172</v>
      </c>
      <c r="E522" t="str">
        <f t="shared" si="37"/>
        <v>730107590200199</v>
      </c>
      <c r="G522">
        <v>27</v>
      </c>
      <c r="H522" s="334" t="s">
        <v>1173</v>
      </c>
      <c r="I522" s="460">
        <v>352172935</v>
      </c>
      <c r="J522" s="296">
        <f t="shared" si="36"/>
        <v>352172.935</v>
      </c>
      <c r="K522" t="e">
        <f>+VLOOKUP(D522,#REF!,4,0)</f>
        <v>#REF!</v>
      </c>
      <c r="L522" t="e">
        <f>VLOOKUP(D522,#REF!,5,0)</f>
        <v>#REF!</v>
      </c>
      <c r="M522" t="e">
        <f>VLOOKUP(D522,#REF!,6,0)</f>
        <v>#REF!</v>
      </c>
      <c r="N522" t="e">
        <f>VLOOKUP(D522,#REF!,7,0)</f>
        <v>#REF!</v>
      </c>
      <c r="P522" t="str">
        <f t="shared" si="38"/>
        <v>75902</v>
      </c>
    </row>
    <row r="523" spans="1:16" x14ac:dyDescent="0.3">
      <c r="A523" s="292" t="s">
        <v>2869</v>
      </c>
      <c r="B523" s="332">
        <v>6</v>
      </c>
      <c r="C523" s="332">
        <v>731075904001990</v>
      </c>
      <c r="D523" s="427" t="s">
        <v>1299</v>
      </c>
      <c r="E523" t="str">
        <f t="shared" si="37"/>
        <v>730107590400199</v>
      </c>
      <c r="G523">
        <v>27</v>
      </c>
      <c r="H523" s="427" t="s">
        <v>1300</v>
      </c>
      <c r="I523" s="461">
        <v>419234766</v>
      </c>
      <c r="J523" s="296">
        <f t="shared" ref="J523:J586" si="39">I523/1000</f>
        <v>419234.766</v>
      </c>
      <c r="K523" t="e">
        <f>+VLOOKUP(D523,#REF!,4,0)</f>
        <v>#REF!</v>
      </c>
      <c r="L523" t="e">
        <f>VLOOKUP(D523,#REF!,5,0)</f>
        <v>#REF!</v>
      </c>
      <c r="M523" t="e">
        <f>VLOOKUP(D523,#REF!,6,0)</f>
        <v>#REF!</v>
      </c>
      <c r="N523" t="e">
        <f>VLOOKUP(D523,#REF!,7,0)</f>
        <v>#REF!</v>
      </c>
      <c r="P523" t="str">
        <f t="shared" si="38"/>
        <v>75904</v>
      </c>
    </row>
    <row r="524" spans="1:16" x14ac:dyDescent="0.3">
      <c r="A524" s="293" t="s">
        <v>2869</v>
      </c>
      <c r="B524" s="333">
        <v>6</v>
      </c>
      <c r="C524" s="333">
        <v>731075904003990</v>
      </c>
      <c r="D524" s="334" t="s">
        <v>1376</v>
      </c>
      <c r="E524" t="str">
        <f t="shared" si="37"/>
        <v>730107590400399</v>
      </c>
      <c r="G524">
        <v>29</v>
      </c>
      <c r="H524" s="334" t="s">
        <v>1567</v>
      </c>
      <c r="I524" s="460">
        <v>-8397471</v>
      </c>
      <c r="J524" s="296">
        <f t="shared" si="39"/>
        <v>-8397.4709999999995</v>
      </c>
      <c r="K524" t="e">
        <f>+VLOOKUP(D524,#REF!,4,0)</f>
        <v>#REF!</v>
      </c>
      <c r="L524" t="e">
        <f>VLOOKUP(D524,#REF!,5,0)</f>
        <v>#REF!</v>
      </c>
      <c r="M524" t="e">
        <f>VLOOKUP(D524,#REF!,6,0)</f>
        <v>#REF!</v>
      </c>
      <c r="N524" t="e">
        <f>VLOOKUP(D524,#REF!,7,0)</f>
        <v>#REF!</v>
      </c>
      <c r="P524" t="str">
        <f t="shared" si="38"/>
        <v>75904</v>
      </c>
    </row>
    <row r="525" spans="1:16" x14ac:dyDescent="0.3">
      <c r="A525" s="292" t="s">
        <v>2869</v>
      </c>
      <c r="B525" s="332">
        <v>7</v>
      </c>
      <c r="C525" s="332">
        <v>731075906001990</v>
      </c>
      <c r="D525" s="427" t="s">
        <v>1174</v>
      </c>
      <c r="E525" t="str">
        <f t="shared" ref="E525:E588" si="40">+MID(D525,3,2)&amp;+MID(D525,6,1)&amp;+MID(D525,8,2)&amp;+MID(D525,11,3)&amp;+MID(D525,17,2)&amp;+MID(D525,20,3)&amp;+MID(D525,24,2)</f>
        <v>730107590600199</v>
      </c>
      <c r="G525">
        <v>27</v>
      </c>
      <c r="H525" s="427" t="s">
        <v>1175</v>
      </c>
      <c r="I525" s="461">
        <v>35315522</v>
      </c>
      <c r="J525" s="296">
        <f t="shared" si="39"/>
        <v>35315.521999999997</v>
      </c>
      <c r="K525" t="e">
        <f>+VLOOKUP(D525,#REF!,4,0)</f>
        <v>#REF!</v>
      </c>
      <c r="L525" t="e">
        <f>VLOOKUP(D525,#REF!,5,0)</f>
        <v>#REF!</v>
      </c>
      <c r="M525" t="e">
        <f>VLOOKUP(D525,#REF!,6,0)</f>
        <v>#REF!</v>
      </c>
      <c r="N525" t="e">
        <f>VLOOKUP(D525,#REF!,7,0)</f>
        <v>#REF!</v>
      </c>
      <c r="P525" t="str">
        <f t="shared" si="38"/>
        <v>75906</v>
      </c>
    </row>
    <row r="526" spans="1:16" x14ac:dyDescent="0.3">
      <c r="A526" s="293" t="s">
        <v>2869</v>
      </c>
      <c r="B526" s="333">
        <v>6</v>
      </c>
      <c r="C526" s="333">
        <v>731075908000990</v>
      </c>
      <c r="D526" s="334" t="s">
        <v>1177</v>
      </c>
      <c r="E526" t="str">
        <f t="shared" si="40"/>
        <v>730107590800099</v>
      </c>
      <c r="G526">
        <v>27</v>
      </c>
      <c r="H526" s="334" t="s">
        <v>1176</v>
      </c>
      <c r="I526" s="460">
        <v>22127856</v>
      </c>
      <c r="J526" s="296">
        <f t="shared" si="39"/>
        <v>22127.856</v>
      </c>
      <c r="K526" t="e">
        <f>+VLOOKUP(D526,#REF!,4,0)</f>
        <v>#REF!</v>
      </c>
      <c r="L526" t="e">
        <f>VLOOKUP(D526,#REF!,5,0)</f>
        <v>#REF!</v>
      </c>
      <c r="M526" t="e">
        <f>VLOOKUP(D526,#REF!,6,0)</f>
        <v>#REF!</v>
      </c>
      <c r="N526" t="e">
        <f>VLOOKUP(D526,#REF!,7,0)</f>
        <v>#REF!</v>
      </c>
      <c r="P526" t="str">
        <f t="shared" ref="P526:P589" si="41">MID(E526,6,5)</f>
        <v>75908</v>
      </c>
    </row>
    <row r="527" spans="1:16" x14ac:dyDescent="0.3">
      <c r="A527" s="292" t="s">
        <v>2869</v>
      </c>
      <c r="B527" s="332">
        <v>6</v>
      </c>
      <c r="C527" s="332">
        <v>731075912002990</v>
      </c>
      <c r="D527" s="427" t="s">
        <v>1377</v>
      </c>
      <c r="E527" t="str">
        <f t="shared" si="40"/>
        <v>730107591200299</v>
      </c>
      <c r="G527">
        <v>27</v>
      </c>
      <c r="H527" s="427" t="s">
        <v>1410</v>
      </c>
      <c r="I527" s="461">
        <v>4310000</v>
      </c>
      <c r="J527" s="296">
        <f t="shared" si="39"/>
        <v>4310</v>
      </c>
      <c r="K527" t="e">
        <f>+VLOOKUP(D527,#REF!,4,0)</f>
        <v>#REF!</v>
      </c>
      <c r="L527" t="e">
        <f>VLOOKUP(D527,#REF!,5,0)</f>
        <v>#REF!</v>
      </c>
      <c r="M527" t="e">
        <f>VLOOKUP(D527,#REF!,6,0)</f>
        <v>#REF!</v>
      </c>
      <c r="N527" t="e">
        <f>VLOOKUP(D527,#REF!,7,0)</f>
        <v>#REF!</v>
      </c>
      <c r="P527" t="str">
        <f t="shared" si="41"/>
        <v>75912</v>
      </c>
    </row>
    <row r="528" spans="1:16" x14ac:dyDescent="0.3">
      <c r="A528" s="293" t="s">
        <v>2869</v>
      </c>
      <c r="B528" s="333">
        <v>6</v>
      </c>
      <c r="C528" s="333">
        <v>731075914008990</v>
      </c>
      <c r="D528" s="334" t="s">
        <v>2059</v>
      </c>
      <c r="E528" t="str">
        <f t="shared" si="40"/>
        <v>730107591400899</v>
      </c>
      <c r="G528">
        <v>27</v>
      </c>
      <c r="H528" s="334" t="s">
        <v>2206</v>
      </c>
      <c r="I528" s="460">
        <v>57050305</v>
      </c>
      <c r="J528" s="296">
        <f t="shared" si="39"/>
        <v>57050.305</v>
      </c>
      <c r="K528" t="e">
        <f>+VLOOKUP(D528,#REF!,4,0)</f>
        <v>#REF!</v>
      </c>
      <c r="L528" t="e">
        <f>VLOOKUP(D528,#REF!,5,0)</f>
        <v>#REF!</v>
      </c>
      <c r="M528" t="e">
        <f>VLOOKUP(D528,#REF!,6,0)</f>
        <v>#REF!</v>
      </c>
      <c r="N528" t="e">
        <f>VLOOKUP(D528,#REF!,7,0)</f>
        <v>#REF!</v>
      </c>
      <c r="P528" t="str">
        <f t="shared" si="41"/>
        <v>75914</v>
      </c>
    </row>
    <row r="529" spans="1:16" x14ac:dyDescent="0.3">
      <c r="A529" s="292" t="s">
        <v>2869</v>
      </c>
      <c r="B529" s="332">
        <v>6</v>
      </c>
      <c r="C529" s="332">
        <v>731075914010990</v>
      </c>
      <c r="D529" s="427" t="s">
        <v>1260</v>
      </c>
      <c r="E529" t="str">
        <f t="shared" si="40"/>
        <v>730107591401099</v>
      </c>
      <c r="G529">
        <v>27</v>
      </c>
      <c r="H529" s="427" t="s">
        <v>1261</v>
      </c>
      <c r="I529" s="461">
        <v>1050000</v>
      </c>
      <c r="J529" s="296">
        <f t="shared" si="39"/>
        <v>1050</v>
      </c>
      <c r="K529" t="e">
        <f>+VLOOKUP(D529,#REF!,4,0)</f>
        <v>#REF!</v>
      </c>
      <c r="L529" t="e">
        <f>VLOOKUP(D529,#REF!,5,0)</f>
        <v>#REF!</v>
      </c>
      <c r="M529" t="e">
        <f>VLOOKUP(D529,#REF!,6,0)</f>
        <v>#REF!</v>
      </c>
      <c r="N529" t="e">
        <f>VLOOKUP(D529,#REF!,7,0)</f>
        <v>#REF!</v>
      </c>
      <c r="P529" t="str">
        <f t="shared" si="41"/>
        <v>75914</v>
      </c>
    </row>
    <row r="530" spans="1:16" x14ac:dyDescent="0.3">
      <c r="A530" s="293" t="s">
        <v>2869</v>
      </c>
      <c r="B530" s="333">
        <v>6</v>
      </c>
      <c r="C530" s="333">
        <v>731075918000990</v>
      </c>
      <c r="D530" s="334" t="s">
        <v>2882</v>
      </c>
      <c r="E530" t="str">
        <f t="shared" si="40"/>
        <v>730107591800099</v>
      </c>
      <c r="G530">
        <v>27</v>
      </c>
      <c r="H530" s="334" t="s">
        <v>2897</v>
      </c>
      <c r="I530" s="460">
        <v>328182</v>
      </c>
      <c r="J530" s="296">
        <f t="shared" si="39"/>
        <v>328.18200000000002</v>
      </c>
      <c r="K530" t="e">
        <f>+VLOOKUP(D530,#REF!,4,0)</f>
        <v>#REF!</v>
      </c>
      <c r="L530" t="e">
        <f>VLOOKUP(D530,#REF!,5,0)</f>
        <v>#REF!</v>
      </c>
      <c r="M530" t="e">
        <f>VLOOKUP(D530,#REF!,6,0)</f>
        <v>#REF!</v>
      </c>
      <c r="N530" t="e">
        <f>VLOOKUP(D530,#REF!,7,0)</f>
        <v>#REF!</v>
      </c>
      <c r="P530" t="str">
        <f t="shared" si="41"/>
        <v>75918</v>
      </c>
    </row>
    <row r="531" spans="1:16" x14ac:dyDescent="0.3">
      <c r="A531" s="292" t="s">
        <v>2869</v>
      </c>
      <c r="B531" s="332">
        <v>7</v>
      </c>
      <c r="C531" s="332">
        <v>731075918007990</v>
      </c>
      <c r="D531" s="427" t="s">
        <v>1379</v>
      </c>
      <c r="E531" t="str">
        <f t="shared" si="40"/>
        <v>730107591800799</v>
      </c>
      <c r="G531">
        <v>27</v>
      </c>
      <c r="H531" s="427" t="s">
        <v>1450</v>
      </c>
      <c r="I531" s="461">
        <v>45403847</v>
      </c>
      <c r="J531" s="296">
        <f t="shared" si="39"/>
        <v>45403.847000000002</v>
      </c>
      <c r="K531" t="e">
        <f>+VLOOKUP(D531,#REF!,4,0)</f>
        <v>#REF!</v>
      </c>
      <c r="L531" t="e">
        <f>VLOOKUP(D531,#REF!,5,0)</f>
        <v>#REF!</v>
      </c>
      <c r="M531" t="e">
        <f>VLOOKUP(D531,#REF!,6,0)</f>
        <v>#REF!</v>
      </c>
      <c r="N531" t="e">
        <f>VLOOKUP(D531,#REF!,7,0)</f>
        <v>#REF!</v>
      </c>
      <c r="P531" t="str">
        <f t="shared" si="41"/>
        <v>75918</v>
      </c>
    </row>
    <row r="532" spans="1:16" x14ac:dyDescent="0.3">
      <c r="A532" s="293" t="s">
        <v>2869</v>
      </c>
      <c r="B532" s="333">
        <v>6</v>
      </c>
      <c r="C532" s="333">
        <v>731075918020990</v>
      </c>
      <c r="D532" s="334" t="s">
        <v>2061</v>
      </c>
      <c r="E532" t="str">
        <f t="shared" si="40"/>
        <v>730107591802099</v>
      </c>
      <c r="G532">
        <v>27</v>
      </c>
      <c r="H532" s="334" t="s">
        <v>1181</v>
      </c>
      <c r="I532" s="460">
        <v>1168727</v>
      </c>
      <c r="J532" s="296">
        <f t="shared" si="39"/>
        <v>1168.7270000000001</v>
      </c>
      <c r="K532" t="e">
        <f>+VLOOKUP(D532,#REF!,4,0)</f>
        <v>#REF!</v>
      </c>
      <c r="L532" t="e">
        <f>VLOOKUP(D532,#REF!,5,0)</f>
        <v>#REF!</v>
      </c>
      <c r="M532" t="e">
        <f>VLOOKUP(D532,#REF!,6,0)</f>
        <v>#REF!</v>
      </c>
      <c r="N532" t="e">
        <f>VLOOKUP(D532,#REF!,7,0)</f>
        <v>#REF!</v>
      </c>
      <c r="P532" t="str">
        <f t="shared" si="41"/>
        <v>75918</v>
      </c>
    </row>
    <row r="533" spans="1:16" x14ac:dyDescent="0.3">
      <c r="A533" s="292" t="s">
        <v>2869</v>
      </c>
      <c r="B533" s="332">
        <v>7</v>
      </c>
      <c r="C533" s="332">
        <v>731075920002990</v>
      </c>
      <c r="D533" s="427" t="s">
        <v>1182</v>
      </c>
      <c r="E533" t="str">
        <f t="shared" si="40"/>
        <v>730107592000299</v>
      </c>
      <c r="G533">
        <v>27</v>
      </c>
      <c r="H533" s="427" t="s">
        <v>1183</v>
      </c>
      <c r="I533" s="461">
        <v>82949282</v>
      </c>
      <c r="J533" s="296">
        <f t="shared" si="39"/>
        <v>82949.282000000007</v>
      </c>
      <c r="K533" t="e">
        <f>+VLOOKUP(D533,#REF!,4,0)</f>
        <v>#REF!</v>
      </c>
      <c r="L533" t="e">
        <f>VLOOKUP(D533,#REF!,5,0)</f>
        <v>#REF!</v>
      </c>
      <c r="M533" t="e">
        <f>VLOOKUP(D533,#REF!,6,0)</f>
        <v>#REF!</v>
      </c>
      <c r="N533" t="e">
        <f>VLOOKUP(D533,#REF!,7,0)</f>
        <v>#REF!</v>
      </c>
      <c r="P533" t="str">
        <f t="shared" si="41"/>
        <v>75920</v>
      </c>
    </row>
    <row r="534" spans="1:16" x14ac:dyDescent="0.3">
      <c r="A534" s="293" t="s">
        <v>2869</v>
      </c>
      <c r="B534" s="333">
        <v>6</v>
      </c>
      <c r="C534" s="333">
        <v>731075922001990</v>
      </c>
      <c r="D534" s="334" t="s">
        <v>1301</v>
      </c>
      <c r="E534" t="str">
        <f t="shared" si="40"/>
        <v>730107592200199</v>
      </c>
      <c r="G534">
        <v>27</v>
      </c>
      <c r="H534" s="334" t="s">
        <v>1302</v>
      </c>
      <c r="I534" s="460">
        <v>3319514</v>
      </c>
      <c r="J534" s="296">
        <f t="shared" si="39"/>
        <v>3319.5140000000001</v>
      </c>
      <c r="K534" t="e">
        <f>+VLOOKUP(D534,#REF!,4,0)</f>
        <v>#REF!</v>
      </c>
      <c r="L534" t="e">
        <f>VLOOKUP(D534,#REF!,5,0)</f>
        <v>#REF!</v>
      </c>
      <c r="M534" t="e">
        <f>VLOOKUP(D534,#REF!,6,0)</f>
        <v>#REF!</v>
      </c>
      <c r="N534" t="e">
        <f>VLOOKUP(D534,#REF!,7,0)</f>
        <v>#REF!</v>
      </c>
      <c r="P534" t="str">
        <f t="shared" si="41"/>
        <v>75922</v>
      </c>
    </row>
    <row r="535" spans="1:16" x14ac:dyDescent="0.3">
      <c r="A535" s="292" t="s">
        <v>2869</v>
      </c>
      <c r="B535" s="332">
        <v>6</v>
      </c>
      <c r="C535" s="332">
        <v>731076102022990</v>
      </c>
      <c r="D535" s="427" t="s">
        <v>2062</v>
      </c>
      <c r="E535" t="str">
        <f t="shared" si="40"/>
        <v>730107610202299</v>
      </c>
      <c r="G535">
        <v>27</v>
      </c>
      <c r="H535" s="427" t="s">
        <v>2207</v>
      </c>
      <c r="I535" s="461">
        <v>1140040</v>
      </c>
      <c r="J535" s="296">
        <f t="shared" si="39"/>
        <v>1140.04</v>
      </c>
      <c r="K535" t="e">
        <f>+VLOOKUP(D535,#REF!,4,0)</f>
        <v>#REF!</v>
      </c>
      <c r="L535" t="e">
        <f>VLOOKUP(D535,#REF!,5,0)</f>
        <v>#REF!</v>
      </c>
      <c r="M535" t="e">
        <f>VLOOKUP(D535,#REF!,6,0)</f>
        <v>#REF!</v>
      </c>
      <c r="N535" t="e">
        <f>VLOOKUP(D535,#REF!,7,0)</f>
        <v>#REF!</v>
      </c>
      <c r="P535" t="str">
        <f t="shared" si="41"/>
        <v>76102</v>
      </c>
    </row>
    <row r="536" spans="1:16" x14ac:dyDescent="0.3">
      <c r="A536" s="293" t="s">
        <v>2869</v>
      </c>
      <c r="B536" s="333">
        <v>6</v>
      </c>
      <c r="C536" s="333">
        <v>731076104024990</v>
      </c>
      <c r="D536" s="334" t="s">
        <v>1380</v>
      </c>
      <c r="E536" t="str">
        <f t="shared" si="40"/>
        <v>730107610402499</v>
      </c>
      <c r="G536">
        <v>27</v>
      </c>
      <c r="H536" s="334" t="s">
        <v>1414</v>
      </c>
      <c r="I536" s="460">
        <v>4103814</v>
      </c>
      <c r="J536" s="296">
        <f t="shared" si="39"/>
        <v>4103.8140000000003</v>
      </c>
      <c r="K536" t="e">
        <f>+VLOOKUP(D536,#REF!,4,0)</f>
        <v>#REF!</v>
      </c>
      <c r="L536" t="e">
        <f>VLOOKUP(D536,#REF!,5,0)</f>
        <v>#REF!</v>
      </c>
      <c r="M536" t="e">
        <f>VLOOKUP(D536,#REF!,6,0)</f>
        <v>#REF!</v>
      </c>
      <c r="N536" t="e">
        <f>VLOOKUP(D536,#REF!,7,0)</f>
        <v>#REF!</v>
      </c>
      <c r="P536" t="str">
        <f t="shared" si="41"/>
        <v>76104</v>
      </c>
    </row>
    <row r="537" spans="1:16" x14ac:dyDescent="0.3">
      <c r="A537" s="292" t="s">
        <v>2869</v>
      </c>
      <c r="B537" s="332">
        <v>6</v>
      </c>
      <c r="C537" s="332">
        <v>731076110000990</v>
      </c>
      <c r="D537" s="427" t="s">
        <v>2063</v>
      </c>
      <c r="E537" t="str">
        <f t="shared" si="40"/>
        <v>730107611000099</v>
      </c>
      <c r="G537">
        <v>27</v>
      </c>
      <c r="H537" s="427" t="s">
        <v>2208</v>
      </c>
      <c r="I537" s="461">
        <v>132120982</v>
      </c>
      <c r="J537" s="296">
        <f t="shared" si="39"/>
        <v>132120.98199999999</v>
      </c>
      <c r="K537" t="e">
        <f>+VLOOKUP(D537,#REF!,4,0)</f>
        <v>#REF!</v>
      </c>
      <c r="L537" t="e">
        <f>VLOOKUP(D537,#REF!,5,0)</f>
        <v>#REF!</v>
      </c>
      <c r="M537" t="e">
        <f>VLOOKUP(D537,#REF!,6,0)</f>
        <v>#REF!</v>
      </c>
      <c r="N537" t="e">
        <f>VLOOKUP(D537,#REF!,7,0)</f>
        <v>#REF!</v>
      </c>
      <c r="P537" t="str">
        <f t="shared" si="41"/>
        <v>76110</v>
      </c>
    </row>
    <row r="538" spans="1:16" x14ac:dyDescent="0.3">
      <c r="A538" s="293" t="s">
        <v>2869</v>
      </c>
      <c r="B538" s="333">
        <v>6</v>
      </c>
      <c r="C538" s="333">
        <v>731076110001990</v>
      </c>
      <c r="D538" s="334" t="s">
        <v>1415</v>
      </c>
      <c r="E538" t="str">
        <f t="shared" si="40"/>
        <v>730107611000199</v>
      </c>
      <c r="G538">
        <v>27</v>
      </c>
      <c r="H538" s="334" t="s">
        <v>1305</v>
      </c>
      <c r="I538" s="460">
        <v>278877</v>
      </c>
      <c r="J538" s="296">
        <f t="shared" si="39"/>
        <v>278.87700000000001</v>
      </c>
      <c r="K538" t="e">
        <f>+VLOOKUP(D538,#REF!,4,0)</f>
        <v>#REF!</v>
      </c>
      <c r="L538" t="e">
        <f>VLOOKUP(D538,#REF!,5,0)</f>
        <v>#REF!</v>
      </c>
      <c r="M538" t="e">
        <f>VLOOKUP(D538,#REF!,6,0)</f>
        <v>#REF!</v>
      </c>
      <c r="N538" t="e">
        <f>VLOOKUP(D538,#REF!,7,0)</f>
        <v>#REF!</v>
      </c>
      <c r="P538" t="str">
        <f t="shared" si="41"/>
        <v>76110</v>
      </c>
    </row>
    <row r="539" spans="1:16" x14ac:dyDescent="0.3">
      <c r="A539" s="292" t="s">
        <v>2869</v>
      </c>
      <c r="B539" s="332">
        <v>7</v>
      </c>
      <c r="C539" s="332">
        <v>731076110005990</v>
      </c>
      <c r="D539" s="427" t="s">
        <v>1347</v>
      </c>
      <c r="E539" t="str">
        <f t="shared" si="40"/>
        <v>730107611000599</v>
      </c>
      <c r="G539">
        <v>27</v>
      </c>
      <c r="H539" s="427" t="s">
        <v>1348</v>
      </c>
      <c r="I539" s="461">
        <v>17885384</v>
      </c>
      <c r="J539" s="296">
        <f t="shared" si="39"/>
        <v>17885.383999999998</v>
      </c>
      <c r="K539" t="e">
        <f>+VLOOKUP(D539,#REF!,4,0)</f>
        <v>#REF!</v>
      </c>
      <c r="L539" t="e">
        <f>VLOOKUP(D539,#REF!,5,0)</f>
        <v>#REF!</v>
      </c>
      <c r="M539" t="e">
        <f>VLOOKUP(D539,#REF!,6,0)</f>
        <v>#REF!</v>
      </c>
      <c r="N539" t="e">
        <f>VLOOKUP(D539,#REF!,7,0)</f>
        <v>#REF!</v>
      </c>
      <c r="P539" t="str">
        <f t="shared" si="41"/>
        <v>76110</v>
      </c>
    </row>
    <row r="540" spans="1:16" x14ac:dyDescent="0.3">
      <c r="A540" s="293" t="s">
        <v>2869</v>
      </c>
      <c r="B540" s="333">
        <v>6</v>
      </c>
      <c r="C540" s="333">
        <v>731076110039990</v>
      </c>
      <c r="D540" s="334" t="s">
        <v>2064</v>
      </c>
      <c r="E540" t="str">
        <f t="shared" si="40"/>
        <v>730107611003999</v>
      </c>
      <c r="G540">
        <v>27</v>
      </c>
      <c r="H540" s="334" t="s">
        <v>2209</v>
      </c>
      <c r="I540" s="460">
        <v>18513444</v>
      </c>
      <c r="J540" s="296">
        <f t="shared" si="39"/>
        <v>18513.444</v>
      </c>
      <c r="K540" t="e">
        <f>+VLOOKUP(D540,#REF!,4,0)</f>
        <v>#REF!</v>
      </c>
      <c r="L540" t="e">
        <f>VLOOKUP(D540,#REF!,5,0)</f>
        <v>#REF!</v>
      </c>
      <c r="M540" t="e">
        <f>VLOOKUP(D540,#REF!,6,0)</f>
        <v>#REF!</v>
      </c>
      <c r="N540" t="e">
        <f>VLOOKUP(D540,#REF!,7,0)</f>
        <v>#REF!</v>
      </c>
      <c r="P540" t="str">
        <f t="shared" si="41"/>
        <v>76110</v>
      </c>
    </row>
    <row r="541" spans="1:16" x14ac:dyDescent="0.3">
      <c r="A541" s="292" t="s">
        <v>2869</v>
      </c>
      <c r="B541" s="332">
        <v>6</v>
      </c>
      <c r="C541" s="332">
        <v>731076302001990</v>
      </c>
      <c r="D541" s="427" t="s">
        <v>1306</v>
      </c>
      <c r="E541" t="str">
        <f t="shared" si="40"/>
        <v>730107630200199</v>
      </c>
      <c r="G541">
        <v>27</v>
      </c>
      <c r="H541" s="427" t="s">
        <v>1307</v>
      </c>
      <c r="I541" s="461">
        <v>101931408</v>
      </c>
      <c r="J541" s="296">
        <f t="shared" si="39"/>
        <v>101931.408</v>
      </c>
      <c r="K541" t="e">
        <f>+VLOOKUP(D541,#REF!,4,0)</f>
        <v>#REF!</v>
      </c>
      <c r="L541" t="e">
        <f>VLOOKUP(D541,#REF!,5,0)</f>
        <v>#REF!</v>
      </c>
      <c r="M541" t="e">
        <f>VLOOKUP(D541,#REF!,6,0)</f>
        <v>#REF!</v>
      </c>
      <c r="N541" t="e">
        <f>VLOOKUP(D541,#REF!,7,0)</f>
        <v>#REF!</v>
      </c>
      <c r="P541" t="str">
        <f t="shared" si="41"/>
        <v>76302</v>
      </c>
    </row>
    <row r="542" spans="1:16" x14ac:dyDescent="0.3">
      <c r="A542" s="293" t="s">
        <v>2869</v>
      </c>
      <c r="B542" s="333">
        <v>6</v>
      </c>
      <c r="C542" s="333">
        <v>731076304000990</v>
      </c>
      <c r="D542" s="334" t="s">
        <v>1308</v>
      </c>
      <c r="E542" t="str">
        <f t="shared" si="40"/>
        <v>730107630400099</v>
      </c>
      <c r="G542">
        <v>27</v>
      </c>
      <c r="H542" s="334" t="s">
        <v>1309</v>
      </c>
      <c r="I542" s="460">
        <v>75263654</v>
      </c>
      <c r="J542" s="296">
        <f t="shared" si="39"/>
        <v>75263.653999999995</v>
      </c>
      <c r="K542" t="e">
        <f>+VLOOKUP(D542,#REF!,4,0)</f>
        <v>#REF!</v>
      </c>
      <c r="L542" t="e">
        <f>VLOOKUP(D542,#REF!,5,0)</f>
        <v>#REF!</v>
      </c>
      <c r="M542" t="e">
        <f>VLOOKUP(D542,#REF!,6,0)</f>
        <v>#REF!</v>
      </c>
      <c r="N542" t="e">
        <f>VLOOKUP(D542,#REF!,7,0)</f>
        <v>#REF!</v>
      </c>
      <c r="P542" t="str">
        <f t="shared" si="41"/>
        <v>76304</v>
      </c>
    </row>
    <row r="543" spans="1:16" x14ac:dyDescent="0.3">
      <c r="A543" s="292" t="s">
        <v>2869</v>
      </c>
      <c r="B543" s="332">
        <v>6</v>
      </c>
      <c r="C543" s="332">
        <v>731076304003990</v>
      </c>
      <c r="D543" s="427" t="s">
        <v>1873</v>
      </c>
      <c r="E543" t="str">
        <f t="shared" si="40"/>
        <v>730107630400399</v>
      </c>
      <c r="G543">
        <v>27</v>
      </c>
      <c r="H543" s="427" t="s">
        <v>950</v>
      </c>
      <c r="I543" s="461">
        <v>7465849</v>
      </c>
      <c r="J543" s="296">
        <f t="shared" si="39"/>
        <v>7465.8490000000002</v>
      </c>
      <c r="K543" t="e">
        <f>+VLOOKUP(D543,#REF!,4,0)</f>
        <v>#REF!</v>
      </c>
      <c r="L543" t="e">
        <f>VLOOKUP(D543,#REF!,5,0)</f>
        <v>#REF!</v>
      </c>
      <c r="M543" t="e">
        <f>VLOOKUP(D543,#REF!,6,0)</f>
        <v>#REF!</v>
      </c>
      <c r="N543" t="e">
        <f>VLOOKUP(D543,#REF!,7,0)</f>
        <v>#REF!</v>
      </c>
      <c r="P543" t="str">
        <f t="shared" si="41"/>
        <v>76304</v>
      </c>
    </row>
    <row r="544" spans="1:16" x14ac:dyDescent="0.3">
      <c r="A544" s="293" t="s">
        <v>2869</v>
      </c>
      <c r="B544" s="333">
        <v>6</v>
      </c>
      <c r="C544" s="333">
        <v>731076304006990</v>
      </c>
      <c r="D544" s="334" t="s">
        <v>1310</v>
      </c>
      <c r="E544" t="str">
        <f t="shared" si="40"/>
        <v>730107630400699</v>
      </c>
      <c r="G544">
        <v>27</v>
      </c>
      <c r="H544" s="334" t="s">
        <v>1311</v>
      </c>
      <c r="I544" s="460">
        <v>4168836</v>
      </c>
      <c r="J544" s="296">
        <f t="shared" si="39"/>
        <v>4168.8360000000002</v>
      </c>
      <c r="K544" t="e">
        <f>+VLOOKUP(D544,#REF!,4,0)</f>
        <v>#REF!</v>
      </c>
      <c r="L544" t="e">
        <f>VLOOKUP(D544,#REF!,5,0)</f>
        <v>#REF!</v>
      </c>
      <c r="M544" t="e">
        <f>VLOOKUP(D544,#REF!,6,0)</f>
        <v>#REF!</v>
      </c>
      <c r="N544" t="e">
        <f>VLOOKUP(D544,#REF!,7,0)</f>
        <v>#REF!</v>
      </c>
      <c r="P544" t="str">
        <f t="shared" si="41"/>
        <v>76304</v>
      </c>
    </row>
    <row r="545" spans="1:16" x14ac:dyDescent="0.3">
      <c r="A545" s="292" t="s">
        <v>2869</v>
      </c>
      <c r="B545" s="332">
        <v>6</v>
      </c>
      <c r="C545" s="332">
        <v>731076306000990</v>
      </c>
      <c r="D545" s="427" t="s">
        <v>1312</v>
      </c>
      <c r="E545" t="str">
        <f t="shared" si="40"/>
        <v>730107630600099</v>
      </c>
      <c r="G545">
        <v>27</v>
      </c>
      <c r="H545" s="427" t="s">
        <v>962</v>
      </c>
      <c r="I545" s="461">
        <v>346008857</v>
      </c>
      <c r="J545" s="296">
        <f t="shared" si="39"/>
        <v>346008.85700000002</v>
      </c>
      <c r="K545" t="e">
        <f>+VLOOKUP(D545,#REF!,4,0)</f>
        <v>#REF!</v>
      </c>
      <c r="L545" t="e">
        <f>VLOOKUP(D545,#REF!,5,0)</f>
        <v>#REF!</v>
      </c>
      <c r="M545" t="e">
        <f>VLOOKUP(D545,#REF!,6,0)</f>
        <v>#REF!</v>
      </c>
      <c r="N545" t="e">
        <f>VLOOKUP(D545,#REF!,7,0)</f>
        <v>#REF!</v>
      </c>
      <c r="P545" t="str">
        <f t="shared" si="41"/>
        <v>76306</v>
      </c>
    </row>
    <row r="546" spans="1:16" x14ac:dyDescent="0.3">
      <c r="A546" s="293" t="s">
        <v>2869</v>
      </c>
      <c r="B546" s="333">
        <v>6</v>
      </c>
      <c r="C546" s="333">
        <v>731076308000990</v>
      </c>
      <c r="D546" s="334" t="s">
        <v>1313</v>
      </c>
      <c r="E546" t="str">
        <f t="shared" si="40"/>
        <v>730107630800099</v>
      </c>
      <c r="G546">
        <v>27</v>
      </c>
      <c r="H546" s="334" t="s">
        <v>967</v>
      </c>
      <c r="I546" s="460">
        <v>10383139</v>
      </c>
      <c r="J546" s="296">
        <f t="shared" si="39"/>
        <v>10383.138999999999</v>
      </c>
      <c r="K546" t="e">
        <f>+VLOOKUP(D546,#REF!,4,0)</f>
        <v>#REF!</v>
      </c>
      <c r="L546" t="e">
        <f>VLOOKUP(D546,#REF!,5,0)</f>
        <v>#REF!</v>
      </c>
      <c r="M546" t="e">
        <f>VLOOKUP(D546,#REF!,6,0)</f>
        <v>#REF!</v>
      </c>
      <c r="N546" t="e">
        <f>VLOOKUP(D546,#REF!,7,0)</f>
        <v>#REF!</v>
      </c>
      <c r="P546" t="str">
        <f t="shared" si="41"/>
        <v>76308</v>
      </c>
    </row>
    <row r="547" spans="1:16" x14ac:dyDescent="0.3">
      <c r="A547" s="292" t="s">
        <v>2869</v>
      </c>
      <c r="B547" s="332">
        <v>6</v>
      </c>
      <c r="C547" s="332">
        <v>731076310000990</v>
      </c>
      <c r="D547" s="427" t="s">
        <v>1314</v>
      </c>
      <c r="E547" t="str">
        <f t="shared" si="40"/>
        <v>730107631000099</v>
      </c>
      <c r="G547">
        <v>27</v>
      </c>
      <c r="H547" s="427" t="s">
        <v>972</v>
      </c>
      <c r="I547" s="461">
        <v>4997842</v>
      </c>
      <c r="J547" s="296">
        <f t="shared" si="39"/>
        <v>4997.8419999999996</v>
      </c>
      <c r="K547" t="e">
        <f>+VLOOKUP(D547,#REF!,4,0)</f>
        <v>#REF!</v>
      </c>
      <c r="L547" t="e">
        <f>VLOOKUP(D547,#REF!,5,0)</f>
        <v>#REF!</v>
      </c>
      <c r="M547" t="e">
        <f>VLOOKUP(D547,#REF!,6,0)</f>
        <v>#REF!</v>
      </c>
      <c r="N547" t="e">
        <f>VLOOKUP(D547,#REF!,7,0)</f>
        <v>#REF!</v>
      </c>
      <c r="P547" t="str">
        <f t="shared" si="41"/>
        <v>76310</v>
      </c>
    </row>
    <row r="548" spans="1:16" x14ac:dyDescent="0.3">
      <c r="A548" s="293" t="s">
        <v>2869</v>
      </c>
      <c r="B548" s="333">
        <v>6</v>
      </c>
      <c r="C548" s="333">
        <v>731076702001990</v>
      </c>
      <c r="D548" s="334" t="s">
        <v>1184</v>
      </c>
      <c r="E548" t="str">
        <f t="shared" si="40"/>
        <v>730107670200199</v>
      </c>
      <c r="G548">
        <v>27</v>
      </c>
      <c r="H548" s="334" t="s">
        <v>1185</v>
      </c>
      <c r="I548" s="460">
        <v>645912850</v>
      </c>
      <c r="J548" s="296">
        <f t="shared" si="39"/>
        <v>645912.85</v>
      </c>
      <c r="K548" t="e">
        <f>+VLOOKUP(D548,#REF!,4,0)</f>
        <v>#REF!</v>
      </c>
      <c r="L548" t="e">
        <f>VLOOKUP(D548,#REF!,5,0)</f>
        <v>#REF!</v>
      </c>
      <c r="M548" t="e">
        <f>VLOOKUP(D548,#REF!,6,0)</f>
        <v>#REF!</v>
      </c>
      <c r="N548" t="e">
        <f>VLOOKUP(D548,#REF!,7,0)</f>
        <v>#REF!</v>
      </c>
      <c r="P548" t="str">
        <f t="shared" si="41"/>
        <v>76702</v>
      </c>
    </row>
    <row r="549" spans="1:16" x14ac:dyDescent="0.3">
      <c r="A549" s="292" t="s">
        <v>2869</v>
      </c>
      <c r="B549" s="332">
        <v>6</v>
      </c>
      <c r="C549" s="332">
        <v>731076702003990</v>
      </c>
      <c r="D549" s="427" t="s">
        <v>2604</v>
      </c>
      <c r="E549" t="str">
        <f t="shared" si="40"/>
        <v>730107670200399</v>
      </c>
      <c r="G549">
        <v>27</v>
      </c>
      <c r="H549" s="427" t="s">
        <v>2605</v>
      </c>
      <c r="I549" s="461">
        <v>162662731</v>
      </c>
      <c r="J549" s="296">
        <f t="shared" si="39"/>
        <v>162662.731</v>
      </c>
      <c r="K549" t="e">
        <f>+VLOOKUP(D549,#REF!,4,0)</f>
        <v>#REF!</v>
      </c>
      <c r="L549" t="e">
        <f>VLOOKUP(D549,#REF!,5,0)</f>
        <v>#REF!</v>
      </c>
      <c r="M549" t="e">
        <f>VLOOKUP(D549,#REF!,6,0)</f>
        <v>#REF!</v>
      </c>
      <c r="N549" t="e">
        <f>VLOOKUP(D549,#REF!,7,0)</f>
        <v>#REF!</v>
      </c>
      <c r="P549" t="str">
        <f t="shared" si="41"/>
        <v>76702</v>
      </c>
    </row>
    <row r="550" spans="1:16" x14ac:dyDescent="0.3">
      <c r="A550" s="293" t="s">
        <v>2869</v>
      </c>
      <c r="B550" s="333">
        <v>6</v>
      </c>
      <c r="C550" s="333">
        <v>731076704000990</v>
      </c>
      <c r="D550" s="334" t="s">
        <v>1186</v>
      </c>
      <c r="E550" t="str">
        <f t="shared" si="40"/>
        <v>730107670400099</v>
      </c>
      <c r="G550">
        <v>27</v>
      </c>
      <c r="H550" s="334" t="s">
        <v>987</v>
      </c>
      <c r="I550" s="460">
        <v>159808770</v>
      </c>
      <c r="J550" s="296">
        <f t="shared" si="39"/>
        <v>159808.76999999999</v>
      </c>
      <c r="K550" t="e">
        <f>+VLOOKUP(D550,#REF!,4,0)</f>
        <v>#REF!</v>
      </c>
      <c r="L550" t="e">
        <f>VLOOKUP(D550,#REF!,5,0)</f>
        <v>#REF!</v>
      </c>
      <c r="M550" t="e">
        <f>VLOOKUP(D550,#REF!,6,0)</f>
        <v>#REF!</v>
      </c>
      <c r="N550" t="e">
        <f>VLOOKUP(D550,#REF!,7,0)</f>
        <v>#REF!</v>
      </c>
      <c r="P550" t="str">
        <f t="shared" si="41"/>
        <v>76704</v>
      </c>
    </row>
    <row r="551" spans="1:16" x14ac:dyDescent="0.3">
      <c r="A551" s="292" t="s">
        <v>2869</v>
      </c>
      <c r="B551" s="332">
        <v>6</v>
      </c>
      <c r="C551" s="332">
        <v>731076706000990</v>
      </c>
      <c r="D551" s="427" t="s">
        <v>2065</v>
      </c>
      <c r="E551" t="str">
        <f t="shared" si="40"/>
        <v>730107670600099</v>
      </c>
      <c r="G551">
        <v>27</v>
      </c>
      <c r="H551" s="427" t="s">
        <v>2210</v>
      </c>
      <c r="I551" s="461">
        <v>82239210</v>
      </c>
      <c r="J551" s="296">
        <f t="shared" si="39"/>
        <v>82239.210000000006</v>
      </c>
      <c r="K551" t="e">
        <f>+VLOOKUP(D551,#REF!,4,0)</f>
        <v>#REF!</v>
      </c>
      <c r="L551" t="e">
        <f>VLOOKUP(D551,#REF!,5,0)</f>
        <v>#REF!</v>
      </c>
      <c r="M551" t="e">
        <f>VLOOKUP(D551,#REF!,6,0)</f>
        <v>#REF!</v>
      </c>
      <c r="N551" t="e">
        <f>VLOOKUP(D551,#REF!,7,0)</f>
        <v>#REF!</v>
      </c>
      <c r="P551" t="str">
        <f t="shared" si="41"/>
        <v>76706</v>
      </c>
    </row>
    <row r="552" spans="1:16" x14ac:dyDescent="0.3">
      <c r="A552" s="293" t="s">
        <v>2869</v>
      </c>
      <c r="B552" s="333">
        <v>6</v>
      </c>
      <c r="C552" s="333">
        <v>731076706002990</v>
      </c>
      <c r="D552" s="334" t="s">
        <v>1187</v>
      </c>
      <c r="E552" t="str">
        <f t="shared" si="40"/>
        <v>730107670600299</v>
      </c>
      <c r="G552">
        <v>27</v>
      </c>
      <c r="H552" s="334" t="s">
        <v>1188</v>
      </c>
      <c r="I552" s="460">
        <v>1009397782</v>
      </c>
      <c r="J552" s="296">
        <f t="shared" si="39"/>
        <v>1009397.782</v>
      </c>
      <c r="K552" t="e">
        <f>+VLOOKUP(D552,#REF!,4,0)</f>
        <v>#REF!</v>
      </c>
      <c r="L552" t="e">
        <f>VLOOKUP(D552,#REF!,5,0)</f>
        <v>#REF!</v>
      </c>
      <c r="M552" t="e">
        <f>VLOOKUP(D552,#REF!,6,0)</f>
        <v>#REF!</v>
      </c>
      <c r="N552" t="e">
        <f>VLOOKUP(D552,#REF!,7,0)</f>
        <v>#REF!</v>
      </c>
      <c r="P552" t="str">
        <f t="shared" si="41"/>
        <v>76706</v>
      </c>
    </row>
    <row r="553" spans="1:16" x14ac:dyDescent="0.3">
      <c r="A553" s="292" t="s">
        <v>2869</v>
      </c>
      <c r="B553" s="332">
        <v>6</v>
      </c>
      <c r="C553" s="332">
        <v>731076902000990</v>
      </c>
      <c r="D553" s="427" t="s">
        <v>1343</v>
      </c>
      <c r="E553" t="str">
        <f t="shared" si="40"/>
        <v>730107690200099</v>
      </c>
      <c r="G553">
        <v>30</v>
      </c>
      <c r="H553" s="427" t="s">
        <v>1398</v>
      </c>
      <c r="I553" s="461">
        <v>521340455</v>
      </c>
      <c r="J553" s="296">
        <f t="shared" si="39"/>
        <v>521340.45500000002</v>
      </c>
      <c r="K553" t="e">
        <f>+VLOOKUP(D553,#REF!,4,0)</f>
        <v>#REF!</v>
      </c>
      <c r="L553" t="e">
        <f>VLOOKUP(D553,#REF!,5,0)</f>
        <v>#REF!</v>
      </c>
      <c r="M553" t="e">
        <f>VLOOKUP(D553,#REF!,6,0)</f>
        <v>#REF!</v>
      </c>
      <c r="N553" t="e">
        <f>VLOOKUP(D553,#REF!,7,0)</f>
        <v>#REF!</v>
      </c>
      <c r="P553" t="str">
        <f t="shared" si="41"/>
        <v>76902</v>
      </c>
    </row>
    <row r="554" spans="1:16" x14ac:dyDescent="0.3">
      <c r="A554" s="293" t="s">
        <v>2869</v>
      </c>
      <c r="B554" s="333">
        <v>6</v>
      </c>
      <c r="C554" s="333">
        <v>731076906016990</v>
      </c>
      <c r="D554" s="334" t="s">
        <v>1340</v>
      </c>
      <c r="E554" t="str">
        <f t="shared" si="40"/>
        <v>730107690601699</v>
      </c>
      <c r="G554">
        <v>27</v>
      </c>
      <c r="H554" s="334" t="s">
        <v>1341</v>
      </c>
      <c r="I554" s="460">
        <v>9859929</v>
      </c>
      <c r="J554" s="296">
        <f t="shared" si="39"/>
        <v>9859.9290000000001</v>
      </c>
      <c r="K554" t="e">
        <f>+VLOOKUP(D554,#REF!,4,0)</f>
        <v>#REF!</v>
      </c>
      <c r="L554" t="e">
        <f>VLOOKUP(D554,#REF!,5,0)</f>
        <v>#REF!</v>
      </c>
      <c r="M554" t="e">
        <f>VLOOKUP(D554,#REF!,6,0)</f>
        <v>#REF!</v>
      </c>
      <c r="N554" t="e">
        <f>VLOOKUP(D554,#REF!,7,0)</f>
        <v>#REF!</v>
      </c>
      <c r="P554" t="str">
        <f t="shared" si="41"/>
        <v>76906</v>
      </c>
    </row>
    <row r="555" spans="1:16" x14ac:dyDescent="0.3">
      <c r="A555" s="292" t="s">
        <v>2869</v>
      </c>
      <c r="B555" s="332">
        <v>6</v>
      </c>
      <c r="C555" s="332">
        <v>731076906017990</v>
      </c>
      <c r="D555" s="427" t="s">
        <v>2066</v>
      </c>
      <c r="E555" t="str">
        <f t="shared" si="40"/>
        <v>730107690601799</v>
      </c>
      <c r="G555">
        <v>29</v>
      </c>
      <c r="H555" s="427" t="s">
        <v>2211</v>
      </c>
      <c r="I555" s="461">
        <v>1265536</v>
      </c>
      <c r="J555" s="296">
        <f t="shared" si="39"/>
        <v>1265.5360000000001</v>
      </c>
      <c r="K555" t="e">
        <f>+VLOOKUP(D555,#REF!,4,0)</f>
        <v>#REF!</v>
      </c>
      <c r="L555" t="e">
        <f>VLOOKUP(D555,#REF!,5,0)</f>
        <v>#REF!</v>
      </c>
      <c r="M555" t="e">
        <f>VLOOKUP(D555,#REF!,6,0)</f>
        <v>#REF!</v>
      </c>
      <c r="N555" t="e">
        <f>VLOOKUP(D555,#REF!,7,0)</f>
        <v>#REF!</v>
      </c>
      <c r="P555" t="str">
        <f t="shared" si="41"/>
        <v>76906</v>
      </c>
    </row>
    <row r="556" spans="1:16" x14ac:dyDescent="0.3">
      <c r="A556" s="293" t="s">
        <v>2869</v>
      </c>
      <c r="B556" s="333">
        <v>6</v>
      </c>
      <c r="C556" s="333">
        <v>731076910001990</v>
      </c>
      <c r="D556" s="334" t="s">
        <v>1349</v>
      </c>
      <c r="E556" t="str">
        <f t="shared" si="40"/>
        <v>730107691000199</v>
      </c>
      <c r="G556">
        <v>27</v>
      </c>
      <c r="H556" s="334" t="s">
        <v>1350</v>
      </c>
      <c r="I556" s="460">
        <v>235173738</v>
      </c>
      <c r="J556" s="296">
        <f t="shared" si="39"/>
        <v>235173.73800000001</v>
      </c>
      <c r="K556" t="e">
        <f>+VLOOKUP(D556,#REF!,4,0)</f>
        <v>#REF!</v>
      </c>
      <c r="L556" t="e">
        <f>VLOOKUP(D556,#REF!,5,0)</f>
        <v>#REF!</v>
      </c>
      <c r="M556" t="e">
        <f>VLOOKUP(D556,#REF!,6,0)</f>
        <v>#REF!</v>
      </c>
      <c r="N556" t="e">
        <f>VLOOKUP(D556,#REF!,7,0)</f>
        <v>#REF!</v>
      </c>
      <c r="P556" t="str">
        <f t="shared" si="41"/>
        <v>76910</v>
      </c>
    </row>
    <row r="557" spans="1:16" x14ac:dyDescent="0.3">
      <c r="A557" s="292" t="s">
        <v>2869</v>
      </c>
      <c r="B557" s="332">
        <v>6</v>
      </c>
      <c r="C557" s="332">
        <v>731076910002990</v>
      </c>
      <c r="D557" s="427" t="s">
        <v>1189</v>
      </c>
      <c r="E557" t="str">
        <f t="shared" si="40"/>
        <v>730107691000299</v>
      </c>
      <c r="G557">
        <v>29</v>
      </c>
      <c r="H557" s="427" t="s">
        <v>1190</v>
      </c>
      <c r="I557" s="461">
        <v>446070782</v>
      </c>
      <c r="J557" s="296">
        <f t="shared" si="39"/>
        <v>446070.78200000001</v>
      </c>
      <c r="K557" t="e">
        <f>+VLOOKUP(D557,#REF!,4,0)</f>
        <v>#REF!</v>
      </c>
      <c r="L557" t="e">
        <f>VLOOKUP(D557,#REF!,5,0)</f>
        <v>#REF!</v>
      </c>
      <c r="M557" t="e">
        <f>VLOOKUP(D557,#REF!,6,0)</f>
        <v>#REF!</v>
      </c>
      <c r="N557" t="e">
        <f>VLOOKUP(D557,#REF!,7,0)</f>
        <v>#REF!</v>
      </c>
      <c r="P557" t="str">
        <f t="shared" si="41"/>
        <v>76910</v>
      </c>
    </row>
    <row r="558" spans="1:16" x14ac:dyDescent="0.3">
      <c r="A558" s="293" t="s">
        <v>2869</v>
      </c>
      <c r="B558" s="333">
        <v>6</v>
      </c>
      <c r="C558" s="333">
        <v>731076910005990</v>
      </c>
      <c r="D558" s="334" t="s">
        <v>2606</v>
      </c>
      <c r="E558" t="str">
        <f t="shared" si="40"/>
        <v>730107691000599</v>
      </c>
      <c r="G558">
        <v>27</v>
      </c>
      <c r="H558" s="334" t="s">
        <v>2607</v>
      </c>
      <c r="I558" s="460">
        <v>17123466</v>
      </c>
      <c r="J558" s="296">
        <f t="shared" si="39"/>
        <v>17123.466</v>
      </c>
      <c r="K558" t="e">
        <f>+VLOOKUP(D558,#REF!,4,0)</f>
        <v>#REF!</v>
      </c>
      <c r="L558" t="e">
        <f>VLOOKUP(D558,#REF!,5,0)</f>
        <v>#REF!</v>
      </c>
      <c r="M558" t="e">
        <f>VLOOKUP(D558,#REF!,6,0)</f>
        <v>#REF!</v>
      </c>
      <c r="N558" t="e">
        <f>VLOOKUP(D558,#REF!,7,0)</f>
        <v>#REF!</v>
      </c>
      <c r="P558" t="str">
        <f t="shared" si="41"/>
        <v>76910</v>
      </c>
    </row>
    <row r="559" spans="1:16" x14ac:dyDescent="0.3">
      <c r="A559" s="292" t="s">
        <v>2869</v>
      </c>
      <c r="B559" s="332">
        <v>6</v>
      </c>
      <c r="C559" s="332">
        <v>731076910006990</v>
      </c>
      <c r="D559" s="427" t="s">
        <v>1315</v>
      </c>
      <c r="E559" t="str">
        <f t="shared" si="40"/>
        <v>730107691000699</v>
      </c>
      <c r="G559">
        <v>29</v>
      </c>
      <c r="H559" s="427" t="s">
        <v>1316</v>
      </c>
      <c r="I559" s="461">
        <v>789863</v>
      </c>
      <c r="J559" s="296">
        <f t="shared" si="39"/>
        <v>789.86300000000006</v>
      </c>
      <c r="K559" t="e">
        <f>+VLOOKUP(D559,#REF!,4,0)</f>
        <v>#REF!</v>
      </c>
      <c r="L559" t="e">
        <f>VLOOKUP(D559,#REF!,5,0)</f>
        <v>#REF!</v>
      </c>
      <c r="M559" t="e">
        <f>VLOOKUP(D559,#REF!,6,0)</f>
        <v>#REF!</v>
      </c>
      <c r="N559" t="e">
        <f>VLOOKUP(D559,#REF!,7,0)</f>
        <v>#REF!</v>
      </c>
      <c r="P559" t="str">
        <f t="shared" si="41"/>
        <v>76910</v>
      </c>
    </row>
    <row r="560" spans="1:16" x14ac:dyDescent="0.3">
      <c r="A560" s="293" t="s">
        <v>2869</v>
      </c>
      <c r="B560" s="333">
        <v>6</v>
      </c>
      <c r="C560" s="333">
        <v>731076910008990</v>
      </c>
      <c r="D560" s="334" t="s">
        <v>1317</v>
      </c>
      <c r="E560" t="str">
        <f t="shared" si="40"/>
        <v>730107691000899</v>
      </c>
      <c r="G560">
        <v>27</v>
      </c>
      <c r="H560" s="334" t="s">
        <v>1318</v>
      </c>
      <c r="I560" s="460">
        <v>1917519</v>
      </c>
      <c r="J560" s="296">
        <f t="shared" si="39"/>
        <v>1917.519</v>
      </c>
      <c r="K560" t="e">
        <f>+VLOOKUP(D560,#REF!,4,0)</f>
        <v>#REF!</v>
      </c>
      <c r="L560" t="e">
        <f>VLOOKUP(D560,#REF!,5,0)</f>
        <v>#REF!</v>
      </c>
      <c r="M560" t="e">
        <f>VLOOKUP(D560,#REF!,6,0)</f>
        <v>#REF!</v>
      </c>
      <c r="N560" t="e">
        <f>VLOOKUP(D560,#REF!,7,0)</f>
        <v>#REF!</v>
      </c>
      <c r="P560" t="str">
        <f t="shared" si="41"/>
        <v>76910</v>
      </c>
    </row>
    <row r="561" spans="1:16" x14ac:dyDescent="0.3">
      <c r="A561" s="292" t="s">
        <v>2869</v>
      </c>
      <c r="B561" s="332">
        <v>6</v>
      </c>
      <c r="C561" s="332">
        <v>731076914000990</v>
      </c>
      <c r="D561" s="427" t="s">
        <v>1191</v>
      </c>
      <c r="E561" t="str">
        <f t="shared" si="40"/>
        <v>730107691400099</v>
      </c>
      <c r="G561">
        <v>27</v>
      </c>
      <c r="H561" s="427" t="s">
        <v>1192</v>
      </c>
      <c r="I561" s="461">
        <v>475804702</v>
      </c>
      <c r="J561" s="296">
        <f t="shared" si="39"/>
        <v>475804.70199999999</v>
      </c>
      <c r="K561" t="e">
        <f>+VLOOKUP(D561,#REF!,4,0)</f>
        <v>#REF!</v>
      </c>
      <c r="L561" t="e">
        <f>VLOOKUP(D561,#REF!,5,0)</f>
        <v>#REF!</v>
      </c>
      <c r="M561" t="e">
        <f>VLOOKUP(D561,#REF!,6,0)</f>
        <v>#REF!</v>
      </c>
      <c r="N561" t="e">
        <f>VLOOKUP(D561,#REF!,7,0)</f>
        <v>#REF!</v>
      </c>
      <c r="P561" t="str">
        <f t="shared" si="41"/>
        <v>76914</v>
      </c>
    </row>
    <row r="562" spans="1:16" x14ac:dyDescent="0.3">
      <c r="A562" s="293" t="s">
        <v>2869</v>
      </c>
      <c r="B562" s="333">
        <v>6</v>
      </c>
      <c r="C562" s="333">
        <v>731076914001990</v>
      </c>
      <c r="D562" s="334" t="s">
        <v>2067</v>
      </c>
      <c r="E562" t="str">
        <f t="shared" si="40"/>
        <v>730107691400199</v>
      </c>
      <c r="G562">
        <v>27</v>
      </c>
      <c r="H562" s="334" t="s">
        <v>2212</v>
      </c>
      <c r="I562" s="460">
        <v>4116928</v>
      </c>
      <c r="J562" s="296">
        <f t="shared" si="39"/>
        <v>4116.9279999999999</v>
      </c>
      <c r="K562" t="e">
        <f>+VLOOKUP(D562,#REF!,4,0)</f>
        <v>#REF!</v>
      </c>
      <c r="L562" t="e">
        <f>VLOOKUP(D562,#REF!,5,0)</f>
        <v>#REF!</v>
      </c>
      <c r="M562" t="e">
        <f>VLOOKUP(D562,#REF!,6,0)</f>
        <v>#REF!</v>
      </c>
      <c r="N562" t="e">
        <f>VLOOKUP(D562,#REF!,7,0)</f>
        <v>#REF!</v>
      </c>
      <c r="P562" t="str">
        <f t="shared" si="41"/>
        <v>76914</v>
      </c>
    </row>
    <row r="563" spans="1:16" x14ac:dyDescent="0.3">
      <c r="A563" s="292" t="s">
        <v>2869</v>
      </c>
      <c r="B563" s="332">
        <v>6</v>
      </c>
      <c r="C563" s="332">
        <v>731077102001990</v>
      </c>
      <c r="D563" s="427" t="s">
        <v>1193</v>
      </c>
      <c r="E563" t="str">
        <f t="shared" si="40"/>
        <v>730107710200199</v>
      </c>
      <c r="G563">
        <v>27</v>
      </c>
      <c r="H563" s="427" t="s">
        <v>1194</v>
      </c>
      <c r="I563" s="461">
        <v>297820644</v>
      </c>
      <c r="J563" s="296">
        <f t="shared" si="39"/>
        <v>297820.64399999997</v>
      </c>
      <c r="K563" t="e">
        <f>+VLOOKUP(D563,#REF!,4,0)</f>
        <v>#REF!</v>
      </c>
      <c r="L563" t="e">
        <f>VLOOKUP(D563,#REF!,5,0)</f>
        <v>#REF!</v>
      </c>
      <c r="M563" t="e">
        <f>VLOOKUP(D563,#REF!,6,0)</f>
        <v>#REF!</v>
      </c>
      <c r="N563" t="e">
        <f>VLOOKUP(D563,#REF!,7,0)</f>
        <v>#REF!</v>
      </c>
      <c r="P563" t="str">
        <f t="shared" si="41"/>
        <v>77102</v>
      </c>
    </row>
    <row r="564" spans="1:16" x14ac:dyDescent="0.3">
      <c r="A564" s="293" t="s">
        <v>2869</v>
      </c>
      <c r="B564" s="333">
        <v>6</v>
      </c>
      <c r="C564" s="333">
        <v>731077102002990</v>
      </c>
      <c r="D564" s="334" t="s">
        <v>1195</v>
      </c>
      <c r="E564" t="str">
        <f t="shared" si="40"/>
        <v>730107710200299</v>
      </c>
      <c r="G564">
        <v>27</v>
      </c>
      <c r="H564" s="334" t="s">
        <v>1196</v>
      </c>
      <c r="I564" s="460">
        <v>92265198</v>
      </c>
      <c r="J564" s="296">
        <f t="shared" si="39"/>
        <v>92265.198000000004</v>
      </c>
      <c r="K564" t="e">
        <f>+VLOOKUP(D564,#REF!,4,0)</f>
        <v>#REF!</v>
      </c>
      <c r="L564" t="e">
        <f>VLOOKUP(D564,#REF!,5,0)</f>
        <v>#REF!</v>
      </c>
      <c r="M564" t="e">
        <f>VLOOKUP(D564,#REF!,6,0)</f>
        <v>#REF!</v>
      </c>
      <c r="N564" t="e">
        <f>VLOOKUP(D564,#REF!,7,0)</f>
        <v>#REF!</v>
      </c>
      <c r="P564" t="str">
        <f t="shared" si="41"/>
        <v>77102</v>
      </c>
    </row>
    <row r="565" spans="1:16" x14ac:dyDescent="0.3">
      <c r="A565" s="292" t="s">
        <v>2869</v>
      </c>
      <c r="B565" s="332">
        <v>6</v>
      </c>
      <c r="C565" s="332">
        <v>731077102004990</v>
      </c>
      <c r="D565" s="427" t="s">
        <v>1197</v>
      </c>
      <c r="E565" t="str">
        <f t="shared" si="40"/>
        <v>730107710200499</v>
      </c>
      <c r="G565">
        <v>27</v>
      </c>
      <c r="H565" s="427" t="s">
        <v>1198</v>
      </c>
      <c r="I565" s="461">
        <v>2900992</v>
      </c>
      <c r="J565" s="296">
        <f t="shared" si="39"/>
        <v>2900.9920000000002</v>
      </c>
      <c r="K565" t="e">
        <f>+VLOOKUP(D565,#REF!,4,0)</f>
        <v>#REF!</v>
      </c>
      <c r="L565" t="e">
        <f>VLOOKUP(D565,#REF!,5,0)</f>
        <v>#REF!</v>
      </c>
      <c r="M565" t="e">
        <f>VLOOKUP(D565,#REF!,6,0)</f>
        <v>#REF!</v>
      </c>
      <c r="N565" t="e">
        <f>VLOOKUP(D565,#REF!,7,0)</f>
        <v>#REF!</v>
      </c>
      <c r="P565" t="str">
        <f t="shared" si="41"/>
        <v>77102</v>
      </c>
    </row>
    <row r="566" spans="1:16" x14ac:dyDescent="0.3">
      <c r="A566" s="293" t="s">
        <v>2869</v>
      </c>
      <c r="B566" s="333">
        <v>6</v>
      </c>
      <c r="C566" s="333">
        <v>731077104402990</v>
      </c>
      <c r="D566" s="334" t="s">
        <v>1383</v>
      </c>
      <c r="E566" t="str">
        <f t="shared" si="40"/>
        <v>730107710440299</v>
      </c>
      <c r="G566">
        <v>29</v>
      </c>
      <c r="H566" s="334" t="s">
        <v>1396</v>
      </c>
      <c r="I566" s="460">
        <v>2898197</v>
      </c>
      <c r="J566" s="296">
        <f t="shared" si="39"/>
        <v>2898.1970000000001</v>
      </c>
      <c r="K566" t="e">
        <f>+VLOOKUP(D566,#REF!,4,0)</f>
        <v>#REF!</v>
      </c>
      <c r="L566" t="e">
        <f>VLOOKUP(D566,#REF!,5,0)</f>
        <v>#REF!</v>
      </c>
      <c r="M566" t="e">
        <f>VLOOKUP(D566,#REF!,6,0)</f>
        <v>#REF!</v>
      </c>
      <c r="N566" t="e">
        <f>VLOOKUP(D566,#REF!,7,0)</f>
        <v>#REF!</v>
      </c>
      <c r="P566" t="str">
        <f t="shared" si="41"/>
        <v>77104</v>
      </c>
    </row>
    <row r="567" spans="1:16" x14ac:dyDescent="0.3">
      <c r="A567" s="292" t="s">
        <v>2869</v>
      </c>
      <c r="B567" s="332">
        <v>6</v>
      </c>
      <c r="C567" s="332">
        <v>731077104404990</v>
      </c>
      <c r="D567" s="427" t="s">
        <v>2608</v>
      </c>
      <c r="E567" t="str">
        <f t="shared" si="40"/>
        <v>730107710440499</v>
      </c>
      <c r="G567">
        <v>27</v>
      </c>
      <c r="H567" s="427" t="s">
        <v>2609</v>
      </c>
      <c r="I567" s="461">
        <v>2183412</v>
      </c>
      <c r="J567" s="296">
        <f t="shared" si="39"/>
        <v>2183.4119999999998</v>
      </c>
      <c r="K567" t="e">
        <f>+VLOOKUP(D567,#REF!,4,0)</f>
        <v>#REF!</v>
      </c>
      <c r="L567" t="e">
        <f>VLOOKUP(D567,#REF!,5,0)</f>
        <v>#REF!</v>
      </c>
      <c r="M567" t="e">
        <f>VLOOKUP(D567,#REF!,6,0)</f>
        <v>#REF!</v>
      </c>
      <c r="N567" t="e">
        <f>VLOOKUP(D567,#REF!,7,0)</f>
        <v>#REF!</v>
      </c>
      <c r="P567" t="str">
        <f t="shared" si="41"/>
        <v>77104</v>
      </c>
    </row>
    <row r="568" spans="1:16" x14ac:dyDescent="0.3">
      <c r="A568" s="293" t="s">
        <v>2869</v>
      </c>
      <c r="B568" s="333">
        <v>6</v>
      </c>
      <c r="C568" s="333">
        <v>731077106000990</v>
      </c>
      <c r="D568" s="334" t="s">
        <v>1384</v>
      </c>
      <c r="E568" t="str">
        <f t="shared" si="40"/>
        <v>730107710600099</v>
      </c>
      <c r="G568">
        <v>27</v>
      </c>
      <c r="H568" s="334" t="s">
        <v>1399</v>
      </c>
      <c r="I568" s="460">
        <v>6000000</v>
      </c>
      <c r="J568" s="296">
        <f t="shared" si="39"/>
        <v>6000</v>
      </c>
      <c r="K568" t="e">
        <f>+VLOOKUP(D568,#REF!,4,0)</f>
        <v>#REF!</v>
      </c>
      <c r="L568" t="e">
        <f>VLOOKUP(D568,#REF!,5,0)</f>
        <v>#REF!</v>
      </c>
      <c r="M568" t="e">
        <f>VLOOKUP(D568,#REF!,6,0)</f>
        <v>#REF!</v>
      </c>
      <c r="N568" t="e">
        <f>VLOOKUP(D568,#REF!,7,0)</f>
        <v>#REF!</v>
      </c>
      <c r="P568" t="str">
        <f t="shared" si="41"/>
        <v>77106</v>
      </c>
    </row>
    <row r="569" spans="1:16" x14ac:dyDescent="0.3">
      <c r="A569" s="292" t="s">
        <v>2869</v>
      </c>
      <c r="B569" s="332">
        <v>6</v>
      </c>
      <c r="C569" s="332">
        <v>731077106008990</v>
      </c>
      <c r="D569" s="427" t="s">
        <v>1319</v>
      </c>
      <c r="E569" t="str">
        <f t="shared" si="40"/>
        <v>730107710600899</v>
      </c>
      <c r="G569">
        <v>27</v>
      </c>
      <c r="H569" s="427" t="s">
        <v>1320</v>
      </c>
      <c r="I569" s="461">
        <v>318911</v>
      </c>
      <c r="J569" s="296">
        <f t="shared" si="39"/>
        <v>318.911</v>
      </c>
      <c r="K569" t="e">
        <f>+VLOOKUP(D569,#REF!,4,0)</f>
        <v>#REF!</v>
      </c>
      <c r="L569" t="e">
        <f>VLOOKUP(D569,#REF!,5,0)</f>
        <v>#REF!</v>
      </c>
      <c r="M569" t="e">
        <f>VLOOKUP(D569,#REF!,6,0)</f>
        <v>#REF!</v>
      </c>
      <c r="N569" t="e">
        <f>VLOOKUP(D569,#REF!,7,0)</f>
        <v>#REF!</v>
      </c>
      <c r="P569" t="str">
        <f t="shared" si="41"/>
        <v>77106</v>
      </c>
    </row>
    <row r="570" spans="1:16" x14ac:dyDescent="0.3">
      <c r="A570" s="293" t="s">
        <v>2869</v>
      </c>
      <c r="B570" s="333">
        <v>6</v>
      </c>
      <c r="C570" s="333">
        <v>731077106010990</v>
      </c>
      <c r="D570" s="334" t="s">
        <v>1385</v>
      </c>
      <c r="E570" t="str">
        <f t="shared" si="40"/>
        <v>730107710601099</v>
      </c>
      <c r="G570">
        <v>27</v>
      </c>
      <c r="H570" s="334" t="s">
        <v>1501</v>
      </c>
      <c r="I570" s="460">
        <v>1064232</v>
      </c>
      <c r="J570" s="296">
        <f t="shared" si="39"/>
        <v>1064.232</v>
      </c>
      <c r="K570" t="e">
        <f>+VLOOKUP(D570,#REF!,4,0)</f>
        <v>#REF!</v>
      </c>
      <c r="L570" t="e">
        <f>VLOOKUP(D570,#REF!,5,0)</f>
        <v>#REF!</v>
      </c>
      <c r="M570" t="e">
        <f>VLOOKUP(D570,#REF!,6,0)</f>
        <v>#REF!</v>
      </c>
      <c r="N570" t="e">
        <f>VLOOKUP(D570,#REF!,7,0)</f>
        <v>#REF!</v>
      </c>
      <c r="P570" t="str">
        <f t="shared" si="41"/>
        <v>77106</v>
      </c>
    </row>
    <row r="571" spans="1:16" x14ac:dyDescent="0.3">
      <c r="A571" s="292" t="s">
        <v>2869</v>
      </c>
      <c r="B571" s="332">
        <v>6</v>
      </c>
      <c r="C571" s="332">
        <v>731077108001990</v>
      </c>
      <c r="D571" s="427" t="s">
        <v>1200</v>
      </c>
      <c r="E571" t="str">
        <f t="shared" si="40"/>
        <v>730107710800199</v>
      </c>
      <c r="G571">
        <v>27</v>
      </c>
      <c r="H571" s="427" t="s">
        <v>1201</v>
      </c>
      <c r="I571" s="461">
        <v>11376363</v>
      </c>
      <c r="J571" s="296">
        <f t="shared" si="39"/>
        <v>11376.362999999999</v>
      </c>
      <c r="K571" t="e">
        <f>+VLOOKUP(D571,#REF!,4,0)</f>
        <v>#REF!</v>
      </c>
      <c r="L571" t="e">
        <f>VLOOKUP(D571,#REF!,5,0)</f>
        <v>#REF!</v>
      </c>
      <c r="M571" t="e">
        <f>VLOOKUP(D571,#REF!,6,0)</f>
        <v>#REF!</v>
      </c>
      <c r="N571" t="e">
        <f>VLOOKUP(D571,#REF!,7,0)</f>
        <v>#REF!</v>
      </c>
      <c r="P571" t="str">
        <f t="shared" si="41"/>
        <v>77108</v>
      </c>
    </row>
    <row r="572" spans="1:16" x14ac:dyDescent="0.3">
      <c r="A572" s="293" t="s">
        <v>2869</v>
      </c>
      <c r="B572" s="333">
        <v>6</v>
      </c>
      <c r="C572" s="333">
        <v>731077108002990</v>
      </c>
      <c r="D572" s="334" t="s">
        <v>1202</v>
      </c>
      <c r="E572" t="str">
        <f t="shared" si="40"/>
        <v>730107710800299</v>
      </c>
      <c r="G572">
        <v>27</v>
      </c>
      <c r="H572" s="334" t="s">
        <v>1203</v>
      </c>
      <c r="I572" s="460">
        <v>909091</v>
      </c>
      <c r="J572" s="296">
        <f t="shared" si="39"/>
        <v>909.09100000000001</v>
      </c>
      <c r="K572" t="e">
        <f>+VLOOKUP(D572,#REF!,4,0)</f>
        <v>#REF!</v>
      </c>
      <c r="L572" t="e">
        <f>VLOOKUP(D572,#REF!,5,0)</f>
        <v>#REF!</v>
      </c>
      <c r="M572" t="e">
        <f>VLOOKUP(D572,#REF!,6,0)</f>
        <v>#REF!</v>
      </c>
      <c r="N572" t="e">
        <f>VLOOKUP(D572,#REF!,7,0)</f>
        <v>#REF!</v>
      </c>
      <c r="P572" t="str">
        <f t="shared" si="41"/>
        <v>77108</v>
      </c>
    </row>
    <row r="573" spans="1:16" x14ac:dyDescent="0.3">
      <c r="A573" s="292" t="s">
        <v>2869</v>
      </c>
      <c r="B573" s="332">
        <v>6</v>
      </c>
      <c r="C573" s="332">
        <v>731077108007990</v>
      </c>
      <c r="D573" s="427" t="s">
        <v>1386</v>
      </c>
      <c r="E573" t="str">
        <f t="shared" si="40"/>
        <v>730107710800799</v>
      </c>
      <c r="G573">
        <v>27</v>
      </c>
      <c r="H573" s="427" t="s">
        <v>1584</v>
      </c>
      <c r="I573" s="461">
        <v>20000001</v>
      </c>
      <c r="J573" s="296">
        <f t="shared" si="39"/>
        <v>20000.001</v>
      </c>
      <c r="K573" t="e">
        <f>+VLOOKUP(D573,#REF!,4,0)</f>
        <v>#REF!</v>
      </c>
      <c r="L573" t="e">
        <f>VLOOKUP(D573,#REF!,5,0)</f>
        <v>#REF!</v>
      </c>
      <c r="M573" t="e">
        <f>VLOOKUP(D573,#REF!,6,0)</f>
        <v>#REF!</v>
      </c>
      <c r="N573" t="e">
        <f>VLOOKUP(D573,#REF!,7,0)</f>
        <v>#REF!</v>
      </c>
      <c r="P573" t="str">
        <f t="shared" si="41"/>
        <v>77108</v>
      </c>
    </row>
    <row r="574" spans="1:16" x14ac:dyDescent="0.3">
      <c r="A574" s="293" t="s">
        <v>2869</v>
      </c>
      <c r="B574" s="333">
        <v>6</v>
      </c>
      <c r="C574" s="333">
        <v>731077108012990</v>
      </c>
      <c r="D574" s="334" t="s">
        <v>2883</v>
      </c>
      <c r="E574" t="str">
        <f t="shared" si="40"/>
        <v>730107710801299</v>
      </c>
      <c r="G574">
        <v>27</v>
      </c>
      <c r="H574" s="334" t="s">
        <v>1583</v>
      </c>
      <c r="I574" s="460">
        <v>29092</v>
      </c>
      <c r="J574" s="296">
        <f t="shared" si="39"/>
        <v>29.091999999999999</v>
      </c>
      <c r="K574" t="e">
        <f>+VLOOKUP(D574,#REF!,4,0)</f>
        <v>#REF!</v>
      </c>
      <c r="L574" t="e">
        <f>VLOOKUP(D574,#REF!,5,0)</f>
        <v>#REF!</v>
      </c>
      <c r="M574" t="e">
        <f>VLOOKUP(D574,#REF!,6,0)</f>
        <v>#REF!</v>
      </c>
      <c r="N574" t="e">
        <f>VLOOKUP(D574,#REF!,7,0)</f>
        <v>#REF!</v>
      </c>
      <c r="P574" t="str">
        <f t="shared" si="41"/>
        <v>77108</v>
      </c>
    </row>
    <row r="575" spans="1:16" x14ac:dyDescent="0.3">
      <c r="A575" s="292" t="s">
        <v>2869</v>
      </c>
      <c r="B575" s="332">
        <v>6</v>
      </c>
      <c r="C575" s="332">
        <v>731077108803990</v>
      </c>
      <c r="D575" s="427" t="s">
        <v>2068</v>
      </c>
      <c r="E575" t="str">
        <f t="shared" si="40"/>
        <v>730107710880399</v>
      </c>
      <c r="G575">
        <v>27</v>
      </c>
      <c r="H575" s="427" t="s">
        <v>2213</v>
      </c>
      <c r="I575" s="461">
        <v>18286920</v>
      </c>
      <c r="J575" s="296">
        <f t="shared" si="39"/>
        <v>18286.919999999998</v>
      </c>
      <c r="K575" t="e">
        <f>+VLOOKUP(D575,#REF!,4,0)</f>
        <v>#REF!</v>
      </c>
      <c r="L575" t="e">
        <f>VLOOKUP(D575,#REF!,5,0)</f>
        <v>#REF!</v>
      </c>
      <c r="M575" t="e">
        <f>VLOOKUP(D575,#REF!,6,0)</f>
        <v>#REF!</v>
      </c>
      <c r="N575" t="e">
        <f>VLOOKUP(D575,#REF!,7,0)</f>
        <v>#REF!</v>
      </c>
      <c r="P575" t="str">
        <f t="shared" si="41"/>
        <v>77108</v>
      </c>
    </row>
    <row r="576" spans="1:16" x14ac:dyDescent="0.3">
      <c r="A576" s="293" t="s">
        <v>2869</v>
      </c>
      <c r="B576" s="333">
        <v>6</v>
      </c>
      <c r="C576" s="333">
        <v>731077112001990</v>
      </c>
      <c r="D576" s="334" t="s">
        <v>1204</v>
      </c>
      <c r="E576" t="str">
        <f t="shared" si="40"/>
        <v>730107711200199</v>
      </c>
      <c r="G576">
        <v>27</v>
      </c>
      <c r="H576" s="334" t="s">
        <v>1205</v>
      </c>
      <c r="I576" s="460">
        <v>23445783</v>
      </c>
      <c r="J576" s="296">
        <f t="shared" si="39"/>
        <v>23445.782999999999</v>
      </c>
      <c r="K576" t="e">
        <f>+VLOOKUP(D576,#REF!,4,0)</f>
        <v>#REF!</v>
      </c>
      <c r="L576" t="e">
        <f>VLOOKUP(D576,#REF!,5,0)</f>
        <v>#REF!</v>
      </c>
      <c r="M576" t="e">
        <f>VLOOKUP(D576,#REF!,6,0)</f>
        <v>#REF!</v>
      </c>
      <c r="N576" t="e">
        <f>VLOOKUP(D576,#REF!,7,0)</f>
        <v>#REF!</v>
      </c>
      <c r="P576" t="str">
        <f t="shared" si="41"/>
        <v>77112</v>
      </c>
    </row>
    <row r="577" spans="1:16" x14ac:dyDescent="0.3">
      <c r="A577" s="292" t="s">
        <v>2869</v>
      </c>
      <c r="B577" s="332">
        <v>7</v>
      </c>
      <c r="C577" s="332">
        <v>731077112002990</v>
      </c>
      <c r="D577" s="427" t="s">
        <v>1206</v>
      </c>
      <c r="E577" t="str">
        <f t="shared" si="40"/>
        <v>730107711200299</v>
      </c>
      <c r="G577">
        <v>27</v>
      </c>
      <c r="H577" s="427" t="s">
        <v>1207</v>
      </c>
      <c r="I577" s="461">
        <v>1825000</v>
      </c>
      <c r="J577" s="296">
        <f t="shared" si="39"/>
        <v>1825</v>
      </c>
      <c r="K577" t="e">
        <f>+VLOOKUP(D577,#REF!,4,0)</f>
        <v>#REF!</v>
      </c>
      <c r="L577" t="e">
        <f>VLOOKUP(D577,#REF!,5,0)</f>
        <v>#REF!</v>
      </c>
      <c r="M577" t="e">
        <f>VLOOKUP(D577,#REF!,6,0)</f>
        <v>#REF!</v>
      </c>
      <c r="N577" t="e">
        <f>VLOOKUP(D577,#REF!,7,0)</f>
        <v>#REF!</v>
      </c>
      <c r="P577" t="str">
        <f t="shared" si="41"/>
        <v>77112</v>
      </c>
    </row>
    <row r="578" spans="1:16" x14ac:dyDescent="0.3">
      <c r="A578" s="293" t="s">
        <v>2869</v>
      </c>
      <c r="B578" s="333">
        <v>6</v>
      </c>
      <c r="C578" s="333">
        <v>731077114001990</v>
      </c>
      <c r="D578" s="334" t="s">
        <v>1209</v>
      </c>
      <c r="E578" t="str">
        <f t="shared" si="40"/>
        <v>730107711400199</v>
      </c>
      <c r="G578">
        <v>27</v>
      </c>
      <c r="H578" s="334" t="s">
        <v>1208</v>
      </c>
      <c r="I578" s="460">
        <v>26147548</v>
      </c>
      <c r="J578" s="296">
        <f t="shared" si="39"/>
        <v>26147.547999999999</v>
      </c>
      <c r="K578" t="e">
        <f>+VLOOKUP(D578,#REF!,4,0)</f>
        <v>#REF!</v>
      </c>
      <c r="L578" t="e">
        <f>VLOOKUP(D578,#REF!,5,0)</f>
        <v>#REF!</v>
      </c>
      <c r="M578" t="e">
        <f>VLOOKUP(D578,#REF!,6,0)</f>
        <v>#REF!</v>
      </c>
      <c r="N578" t="e">
        <f>VLOOKUP(D578,#REF!,7,0)</f>
        <v>#REF!</v>
      </c>
      <c r="P578" t="str">
        <f t="shared" si="41"/>
        <v>77114</v>
      </c>
    </row>
    <row r="579" spans="1:16" x14ac:dyDescent="0.3">
      <c r="A579" s="292" t="s">
        <v>2869</v>
      </c>
      <c r="B579" s="332">
        <v>6</v>
      </c>
      <c r="C579" s="332">
        <v>731077116006990</v>
      </c>
      <c r="D579" s="427" t="s">
        <v>1325</v>
      </c>
      <c r="E579" t="str">
        <f t="shared" si="40"/>
        <v>730107711600699</v>
      </c>
      <c r="G579">
        <v>27</v>
      </c>
      <c r="H579" s="427" t="s">
        <v>1326</v>
      </c>
      <c r="I579" s="461">
        <v>8540461</v>
      </c>
      <c r="J579" s="296">
        <f t="shared" si="39"/>
        <v>8540.4609999999993</v>
      </c>
      <c r="K579" t="e">
        <f>+VLOOKUP(D579,#REF!,4,0)</f>
        <v>#REF!</v>
      </c>
      <c r="L579" t="e">
        <f>VLOOKUP(D579,#REF!,5,0)</f>
        <v>#REF!</v>
      </c>
      <c r="M579" t="e">
        <f>VLOOKUP(D579,#REF!,6,0)</f>
        <v>#REF!</v>
      </c>
      <c r="N579" t="e">
        <f>VLOOKUP(D579,#REF!,7,0)</f>
        <v>#REF!</v>
      </c>
      <c r="P579" t="str">
        <f t="shared" si="41"/>
        <v>77116</v>
      </c>
    </row>
    <row r="580" spans="1:16" x14ac:dyDescent="0.3">
      <c r="A580" s="293" t="s">
        <v>2869</v>
      </c>
      <c r="B580" s="333">
        <v>7</v>
      </c>
      <c r="C580" s="333">
        <v>731077116007990</v>
      </c>
      <c r="D580" s="334" t="s">
        <v>1327</v>
      </c>
      <c r="E580" t="str">
        <f t="shared" si="40"/>
        <v>730107711600799</v>
      </c>
      <c r="G580">
        <v>27</v>
      </c>
      <c r="H580" s="334" t="s">
        <v>1328</v>
      </c>
      <c r="I580" s="460">
        <v>1515900</v>
      </c>
      <c r="J580" s="296">
        <f t="shared" si="39"/>
        <v>1515.9</v>
      </c>
      <c r="K580" t="e">
        <f>+VLOOKUP(D580,#REF!,4,0)</f>
        <v>#REF!</v>
      </c>
      <c r="L580" t="e">
        <f>VLOOKUP(D580,#REF!,5,0)</f>
        <v>#REF!</v>
      </c>
      <c r="M580" t="e">
        <f>VLOOKUP(D580,#REF!,6,0)</f>
        <v>#REF!</v>
      </c>
      <c r="N580" t="e">
        <f>VLOOKUP(D580,#REF!,7,0)</f>
        <v>#REF!</v>
      </c>
      <c r="P580" t="str">
        <f t="shared" si="41"/>
        <v>77116</v>
      </c>
    </row>
    <row r="581" spans="1:16" x14ac:dyDescent="0.3">
      <c r="A581" s="292" t="s">
        <v>2869</v>
      </c>
      <c r="B581" s="332">
        <v>7</v>
      </c>
      <c r="C581" s="332">
        <v>731077116014990</v>
      </c>
      <c r="D581" s="427" t="s">
        <v>1210</v>
      </c>
      <c r="E581" t="str">
        <f t="shared" si="40"/>
        <v>730107711601499</v>
      </c>
      <c r="G581">
        <v>27</v>
      </c>
      <c r="H581" s="427" t="s">
        <v>1211</v>
      </c>
      <c r="I581" s="461">
        <v>60124347</v>
      </c>
      <c r="J581" s="296">
        <f t="shared" si="39"/>
        <v>60124.347000000002</v>
      </c>
      <c r="K581" t="e">
        <f>+VLOOKUP(D581,#REF!,4,0)</f>
        <v>#REF!</v>
      </c>
      <c r="L581" t="e">
        <f>VLOOKUP(D581,#REF!,5,0)</f>
        <v>#REF!</v>
      </c>
      <c r="M581" t="e">
        <f>VLOOKUP(D581,#REF!,6,0)</f>
        <v>#REF!</v>
      </c>
      <c r="N581" t="e">
        <f>VLOOKUP(D581,#REF!,7,0)</f>
        <v>#REF!</v>
      </c>
      <c r="P581" t="str">
        <f t="shared" si="41"/>
        <v>77116</v>
      </c>
    </row>
    <row r="582" spans="1:16" x14ac:dyDescent="0.3">
      <c r="A582" s="293" t="s">
        <v>2869</v>
      </c>
      <c r="B582" s="333">
        <v>6</v>
      </c>
      <c r="C582" s="333">
        <v>731077118001990</v>
      </c>
      <c r="D582" s="334" t="s">
        <v>1212</v>
      </c>
      <c r="E582" t="str">
        <f t="shared" si="40"/>
        <v>730107711800199</v>
      </c>
      <c r="G582">
        <v>27</v>
      </c>
      <c r="H582" s="334" t="s">
        <v>1213</v>
      </c>
      <c r="I582" s="460">
        <v>3463636</v>
      </c>
      <c r="J582" s="296">
        <f t="shared" si="39"/>
        <v>3463.636</v>
      </c>
      <c r="K582" t="e">
        <f>+VLOOKUP(D582,#REF!,4,0)</f>
        <v>#REF!</v>
      </c>
      <c r="L582" t="e">
        <f>VLOOKUP(D582,#REF!,5,0)</f>
        <v>#REF!</v>
      </c>
      <c r="M582" t="e">
        <f>VLOOKUP(D582,#REF!,6,0)</f>
        <v>#REF!</v>
      </c>
      <c r="N582" t="e">
        <f>VLOOKUP(D582,#REF!,7,0)</f>
        <v>#REF!</v>
      </c>
      <c r="P582" t="str">
        <f t="shared" si="41"/>
        <v>77118</v>
      </c>
    </row>
    <row r="583" spans="1:16" x14ac:dyDescent="0.3">
      <c r="A583" s="292" t="s">
        <v>2869</v>
      </c>
      <c r="B583" s="332">
        <v>6</v>
      </c>
      <c r="C583" s="332">
        <v>731077120010990</v>
      </c>
      <c r="D583" s="427" t="s">
        <v>1214</v>
      </c>
      <c r="E583" t="str">
        <f t="shared" si="40"/>
        <v>730107712001099</v>
      </c>
      <c r="G583">
        <v>27</v>
      </c>
      <c r="H583" s="427" t="s">
        <v>1215</v>
      </c>
      <c r="I583" s="461">
        <v>2000000</v>
      </c>
      <c r="J583" s="296">
        <f t="shared" si="39"/>
        <v>2000</v>
      </c>
      <c r="K583" t="e">
        <f>+VLOOKUP(D583,#REF!,4,0)</f>
        <v>#REF!</v>
      </c>
      <c r="L583" t="e">
        <f>VLOOKUP(D583,#REF!,5,0)</f>
        <v>#REF!</v>
      </c>
      <c r="M583" t="e">
        <f>VLOOKUP(D583,#REF!,6,0)</f>
        <v>#REF!</v>
      </c>
      <c r="N583" t="e">
        <f>VLOOKUP(D583,#REF!,7,0)</f>
        <v>#REF!</v>
      </c>
      <c r="P583" t="str">
        <f t="shared" si="41"/>
        <v>77120</v>
      </c>
    </row>
    <row r="584" spans="1:16" x14ac:dyDescent="0.3">
      <c r="A584" s="293" t="s">
        <v>2869</v>
      </c>
      <c r="B584" s="333">
        <v>6</v>
      </c>
      <c r="C584" s="333">
        <v>731077122002990</v>
      </c>
      <c r="D584" s="334" t="s">
        <v>2069</v>
      </c>
      <c r="E584" t="str">
        <f t="shared" si="40"/>
        <v>730107712200299</v>
      </c>
      <c r="G584">
        <v>27</v>
      </c>
      <c r="H584" s="334" t="s">
        <v>2214</v>
      </c>
      <c r="I584" s="460">
        <v>300000</v>
      </c>
      <c r="J584" s="296">
        <f t="shared" si="39"/>
        <v>300</v>
      </c>
      <c r="K584" t="e">
        <f>+VLOOKUP(D584,#REF!,4,0)</f>
        <v>#REF!</v>
      </c>
      <c r="L584" t="e">
        <f>VLOOKUP(D584,#REF!,5,0)</f>
        <v>#REF!</v>
      </c>
      <c r="M584" t="e">
        <f>VLOOKUP(D584,#REF!,6,0)</f>
        <v>#REF!</v>
      </c>
      <c r="N584" t="e">
        <f>VLOOKUP(D584,#REF!,7,0)</f>
        <v>#REF!</v>
      </c>
      <c r="P584" t="str">
        <f t="shared" si="41"/>
        <v>77122</v>
      </c>
    </row>
    <row r="585" spans="1:16" x14ac:dyDescent="0.3">
      <c r="A585" s="292" t="s">
        <v>2869</v>
      </c>
      <c r="B585" s="332">
        <v>6</v>
      </c>
      <c r="C585" s="332">
        <v>731077126001990</v>
      </c>
      <c r="D585" s="427" t="s">
        <v>1218</v>
      </c>
      <c r="E585" t="str">
        <f t="shared" si="40"/>
        <v>730107712600199</v>
      </c>
      <c r="G585">
        <v>27</v>
      </c>
      <c r="H585" s="427" t="s">
        <v>1219</v>
      </c>
      <c r="I585" s="461">
        <v>2056363</v>
      </c>
      <c r="J585" s="296">
        <f t="shared" si="39"/>
        <v>2056.3629999999998</v>
      </c>
      <c r="K585" t="e">
        <f>+VLOOKUP(D585,#REF!,4,0)</f>
        <v>#REF!</v>
      </c>
      <c r="L585" t="e">
        <f>VLOOKUP(D585,#REF!,5,0)</f>
        <v>#REF!</v>
      </c>
      <c r="M585" t="e">
        <f>VLOOKUP(D585,#REF!,6,0)</f>
        <v>#REF!</v>
      </c>
      <c r="N585" t="e">
        <f>VLOOKUP(D585,#REF!,7,0)</f>
        <v>#REF!</v>
      </c>
      <c r="P585" t="str">
        <f t="shared" si="41"/>
        <v>77126</v>
      </c>
    </row>
    <row r="586" spans="1:16" x14ac:dyDescent="0.3">
      <c r="A586" s="293" t="s">
        <v>2869</v>
      </c>
      <c r="B586" s="333">
        <v>6</v>
      </c>
      <c r="C586" s="333">
        <v>731077128006990</v>
      </c>
      <c r="D586" s="334" t="s">
        <v>2070</v>
      </c>
      <c r="E586" t="str">
        <f t="shared" si="40"/>
        <v>730107712800699</v>
      </c>
      <c r="G586">
        <v>27</v>
      </c>
      <c r="H586" s="334" t="s">
        <v>2215</v>
      </c>
      <c r="I586" s="460">
        <v>2328181</v>
      </c>
      <c r="J586" s="296">
        <f t="shared" si="39"/>
        <v>2328.181</v>
      </c>
      <c r="K586" t="e">
        <f>+VLOOKUP(D586,#REF!,4,0)</f>
        <v>#REF!</v>
      </c>
      <c r="L586" t="e">
        <f>VLOOKUP(D586,#REF!,5,0)</f>
        <v>#REF!</v>
      </c>
      <c r="M586" t="e">
        <f>VLOOKUP(D586,#REF!,6,0)</f>
        <v>#REF!</v>
      </c>
      <c r="N586" t="e">
        <f>VLOOKUP(D586,#REF!,7,0)</f>
        <v>#REF!</v>
      </c>
      <c r="P586" t="str">
        <f t="shared" si="41"/>
        <v>77128</v>
      </c>
    </row>
    <row r="587" spans="1:16" x14ac:dyDescent="0.3">
      <c r="A587" s="292" t="s">
        <v>2869</v>
      </c>
      <c r="B587" s="332">
        <v>6</v>
      </c>
      <c r="C587" s="332">
        <v>731077130007990</v>
      </c>
      <c r="D587" s="427" t="s">
        <v>1223</v>
      </c>
      <c r="E587" t="str">
        <f t="shared" si="40"/>
        <v>730107713000799</v>
      </c>
      <c r="G587">
        <v>27</v>
      </c>
      <c r="H587" s="427" t="s">
        <v>1224</v>
      </c>
      <c r="I587" s="461">
        <v>2196850</v>
      </c>
      <c r="J587" s="296">
        <f t="shared" ref="J587:J615" si="42">I587/1000</f>
        <v>2196.85</v>
      </c>
      <c r="K587" t="e">
        <f>+VLOOKUP(D587,#REF!,4,0)</f>
        <v>#REF!</v>
      </c>
      <c r="L587" t="e">
        <f>VLOOKUP(D587,#REF!,5,0)</f>
        <v>#REF!</v>
      </c>
      <c r="M587" t="e">
        <f>VLOOKUP(D587,#REF!,6,0)</f>
        <v>#REF!</v>
      </c>
      <c r="N587" t="e">
        <f>VLOOKUP(D587,#REF!,7,0)</f>
        <v>#REF!</v>
      </c>
      <c r="P587" t="str">
        <f t="shared" si="41"/>
        <v>77130</v>
      </c>
    </row>
    <row r="588" spans="1:16" x14ac:dyDescent="0.3">
      <c r="A588" s="293" t="s">
        <v>2869</v>
      </c>
      <c r="B588" s="333">
        <v>6</v>
      </c>
      <c r="C588" s="333">
        <v>731077132006990</v>
      </c>
      <c r="D588" s="334" t="s">
        <v>2072</v>
      </c>
      <c r="E588" t="str">
        <f t="shared" si="40"/>
        <v>730107713200699</v>
      </c>
      <c r="G588">
        <v>27</v>
      </c>
      <c r="H588" s="334" t="s">
        <v>2217</v>
      </c>
      <c r="I588" s="460">
        <v>32999511</v>
      </c>
      <c r="J588" s="296">
        <f t="shared" si="42"/>
        <v>32999.510999999999</v>
      </c>
      <c r="K588" t="e">
        <f>+VLOOKUP(D588,#REF!,4,0)</f>
        <v>#REF!</v>
      </c>
      <c r="L588" t="e">
        <f>VLOOKUP(D588,#REF!,5,0)</f>
        <v>#REF!</v>
      </c>
      <c r="M588" t="e">
        <f>VLOOKUP(D588,#REF!,6,0)</f>
        <v>#REF!</v>
      </c>
      <c r="N588" t="e">
        <f>VLOOKUP(D588,#REF!,7,0)</f>
        <v>#REF!</v>
      </c>
      <c r="P588" t="str">
        <f t="shared" si="41"/>
        <v>77132</v>
      </c>
    </row>
    <row r="589" spans="1:16" x14ac:dyDescent="0.3">
      <c r="A589" s="292" t="s">
        <v>2869</v>
      </c>
      <c r="B589" s="332">
        <v>6</v>
      </c>
      <c r="C589" s="332">
        <v>731077132008990</v>
      </c>
      <c r="D589" s="427" t="s">
        <v>2073</v>
      </c>
      <c r="E589" t="str">
        <f t="shared" ref="E589:E615" si="43">+MID(D589,3,2)&amp;+MID(D589,6,1)&amp;+MID(D589,8,2)&amp;+MID(D589,11,3)&amp;+MID(D589,17,2)&amp;+MID(D589,20,3)&amp;+MID(D589,24,2)</f>
        <v>730107713200899</v>
      </c>
      <c r="G589">
        <v>27</v>
      </c>
      <c r="H589" s="427" t="s">
        <v>1225</v>
      </c>
      <c r="I589" s="461">
        <v>5000000</v>
      </c>
      <c r="J589" s="296">
        <f t="shared" si="42"/>
        <v>5000</v>
      </c>
      <c r="K589" t="e">
        <f>+VLOOKUP(D589,#REF!,4,0)</f>
        <v>#REF!</v>
      </c>
      <c r="L589" t="e">
        <f>VLOOKUP(D589,#REF!,5,0)</f>
        <v>#REF!</v>
      </c>
      <c r="M589" t="e">
        <f>VLOOKUP(D589,#REF!,6,0)</f>
        <v>#REF!</v>
      </c>
      <c r="N589" t="e">
        <f>VLOOKUP(D589,#REF!,7,0)</f>
        <v>#REF!</v>
      </c>
      <c r="P589" t="str">
        <f t="shared" si="41"/>
        <v>77132</v>
      </c>
    </row>
    <row r="590" spans="1:16" x14ac:dyDescent="0.3">
      <c r="A590" s="293" t="s">
        <v>2869</v>
      </c>
      <c r="B590" s="333">
        <v>6</v>
      </c>
      <c r="C590" s="333">
        <v>731077140000990</v>
      </c>
      <c r="D590" s="334" t="s">
        <v>1354</v>
      </c>
      <c r="E590" t="str">
        <f t="shared" si="43"/>
        <v>730107714000099</v>
      </c>
      <c r="G590">
        <v>27</v>
      </c>
      <c r="H590" s="334" t="s">
        <v>1353</v>
      </c>
      <c r="I590" s="460">
        <v>47661364</v>
      </c>
      <c r="J590" s="296">
        <f t="shared" si="42"/>
        <v>47661.364000000001</v>
      </c>
      <c r="K590" t="e">
        <f>+VLOOKUP(D590,#REF!,4,0)</f>
        <v>#REF!</v>
      </c>
      <c r="L590" t="e">
        <f>VLOOKUP(D590,#REF!,5,0)</f>
        <v>#REF!</v>
      </c>
      <c r="M590" t="e">
        <f>VLOOKUP(D590,#REF!,6,0)</f>
        <v>#REF!</v>
      </c>
      <c r="N590" t="e">
        <f>VLOOKUP(D590,#REF!,7,0)</f>
        <v>#REF!</v>
      </c>
      <c r="P590" t="str">
        <f t="shared" ref="P590:P615" si="44">MID(E590,6,5)</f>
        <v>77140</v>
      </c>
    </row>
    <row r="591" spans="1:16" x14ac:dyDescent="0.3">
      <c r="A591" s="292" t="s">
        <v>2869</v>
      </c>
      <c r="B591" s="332">
        <v>6</v>
      </c>
      <c r="C591" s="332">
        <v>731077142001990</v>
      </c>
      <c r="D591" s="427" t="s">
        <v>2884</v>
      </c>
      <c r="E591" t="str">
        <f t="shared" si="43"/>
        <v>730107714200199</v>
      </c>
      <c r="G591">
        <v>27</v>
      </c>
      <c r="H591" s="427" t="s">
        <v>1333</v>
      </c>
      <c r="I591" s="461">
        <v>1051469</v>
      </c>
      <c r="J591" s="296">
        <f t="shared" si="42"/>
        <v>1051.4690000000001</v>
      </c>
      <c r="K591" t="e">
        <f>+VLOOKUP(D591,#REF!,4,0)</f>
        <v>#REF!</v>
      </c>
      <c r="L591" t="e">
        <f>VLOOKUP(D591,#REF!,5,0)</f>
        <v>#REF!</v>
      </c>
      <c r="M591" t="e">
        <f>VLOOKUP(D591,#REF!,6,0)</f>
        <v>#REF!</v>
      </c>
      <c r="N591" t="e">
        <f>VLOOKUP(D591,#REF!,7,0)</f>
        <v>#REF!</v>
      </c>
      <c r="P591" t="str">
        <f t="shared" si="44"/>
        <v>77142</v>
      </c>
    </row>
    <row r="592" spans="1:16" x14ac:dyDescent="0.3">
      <c r="A592" s="293" t="s">
        <v>2869</v>
      </c>
      <c r="B592" s="333">
        <v>6</v>
      </c>
      <c r="C592" s="333">
        <v>731077144002990</v>
      </c>
      <c r="D592" s="334" t="s">
        <v>1226</v>
      </c>
      <c r="E592" t="str">
        <f t="shared" si="43"/>
        <v>730107714400299</v>
      </c>
      <c r="G592">
        <v>27</v>
      </c>
      <c r="H592" s="334" t="s">
        <v>1227</v>
      </c>
      <c r="I592" s="460">
        <v>5270005</v>
      </c>
      <c r="J592" s="296">
        <f t="shared" si="42"/>
        <v>5270.0050000000001</v>
      </c>
      <c r="K592" t="e">
        <f>+VLOOKUP(D592,#REF!,4,0)</f>
        <v>#REF!</v>
      </c>
      <c r="L592" t="e">
        <f>VLOOKUP(D592,#REF!,5,0)</f>
        <v>#REF!</v>
      </c>
      <c r="M592" t="e">
        <f>VLOOKUP(D592,#REF!,6,0)</f>
        <v>#REF!</v>
      </c>
      <c r="N592" t="e">
        <f>VLOOKUP(D592,#REF!,7,0)</f>
        <v>#REF!</v>
      </c>
      <c r="P592" t="str">
        <f t="shared" si="44"/>
        <v>77144</v>
      </c>
    </row>
    <row r="593" spans="1:16" x14ac:dyDescent="0.3">
      <c r="A593" s="292" t="s">
        <v>2869</v>
      </c>
      <c r="B593" s="332">
        <v>6</v>
      </c>
      <c r="C593" s="332">
        <v>731077144003990</v>
      </c>
      <c r="D593" s="427" t="s">
        <v>1228</v>
      </c>
      <c r="E593" t="str">
        <f t="shared" si="43"/>
        <v>730107714400399</v>
      </c>
      <c r="G593">
        <v>29</v>
      </c>
      <c r="H593" s="427" t="s">
        <v>1229</v>
      </c>
      <c r="I593" s="461">
        <v>255010400</v>
      </c>
      <c r="J593" s="296">
        <f t="shared" si="42"/>
        <v>255010.4</v>
      </c>
      <c r="K593" t="e">
        <f>+VLOOKUP(D593,#REF!,4,0)</f>
        <v>#REF!</v>
      </c>
      <c r="L593" t="e">
        <f>VLOOKUP(D593,#REF!,5,0)</f>
        <v>#REF!</v>
      </c>
      <c r="M593" t="e">
        <f>VLOOKUP(D593,#REF!,6,0)</f>
        <v>#REF!</v>
      </c>
      <c r="N593" t="e">
        <f>VLOOKUP(D593,#REF!,7,0)</f>
        <v>#REF!</v>
      </c>
      <c r="P593" t="str">
        <f t="shared" si="44"/>
        <v>77144</v>
      </c>
    </row>
    <row r="594" spans="1:16" x14ac:dyDescent="0.3">
      <c r="A594" s="293" t="s">
        <v>2869</v>
      </c>
      <c r="B594" s="333">
        <v>6</v>
      </c>
      <c r="C594" s="333">
        <v>731077144004990</v>
      </c>
      <c r="D594" s="334" t="s">
        <v>1334</v>
      </c>
      <c r="E594" t="str">
        <f t="shared" si="43"/>
        <v>730107714400499</v>
      </c>
      <c r="G594">
        <v>27</v>
      </c>
      <c r="H594" s="334" t="s">
        <v>1335</v>
      </c>
      <c r="I594" s="460">
        <v>272727</v>
      </c>
      <c r="J594" s="296">
        <f t="shared" si="42"/>
        <v>272.72699999999998</v>
      </c>
      <c r="K594" t="e">
        <f>+VLOOKUP(D594,#REF!,4,0)</f>
        <v>#REF!</v>
      </c>
      <c r="L594" t="e">
        <f>VLOOKUP(D594,#REF!,5,0)</f>
        <v>#REF!</v>
      </c>
      <c r="M594" t="e">
        <f>VLOOKUP(D594,#REF!,6,0)</f>
        <v>#REF!</v>
      </c>
      <c r="N594" t="e">
        <f>VLOOKUP(D594,#REF!,7,0)</f>
        <v>#REF!</v>
      </c>
      <c r="P594" t="str">
        <f t="shared" si="44"/>
        <v>77144</v>
      </c>
    </row>
    <row r="595" spans="1:16" x14ac:dyDescent="0.3">
      <c r="A595" s="292" t="s">
        <v>2869</v>
      </c>
      <c r="B595" s="332">
        <v>6</v>
      </c>
      <c r="C595" s="332">
        <v>731077144014990</v>
      </c>
      <c r="D595" s="427" t="s">
        <v>1230</v>
      </c>
      <c r="E595" t="str">
        <f t="shared" si="43"/>
        <v>730107714401499</v>
      </c>
      <c r="G595">
        <v>27</v>
      </c>
      <c r="H595" s="427" t="s">
        <v>1231</v>
      </c>
      <c r="I595" s="461">
        <v>32388737</v>
      </c>
      <c r="J595" s="296">
        <f t="shared" si="42"/>
        <v>32388.737000000001</v>
      </c>
      <c r="K595" t="e">
        <f>+VLOOKUP(D595,#REF!,4,0)</f>
        <v>#REF!</v>
      </c>
      <c r="L595" t="e">
        <f>VLOOKUP(D595,#REF!,5,0)</f>
        <v>#REF!</v>
      </c>
      <c r="M595" t="e">
        <f>VLOOKUP(D595,#REF!,6,0)</f>
        <v>#REF!</v>
      </c>
      <c r="N595" t="e">
        <f>VLOOKUP(D595,#REF!,7,0)</f>
        <v>#REF!</v>
      </c>
      <c r="P595" t="str">
        <f t="shared" si="44"/>
        <v>77144</v>
      </c>
    </row>
    <row r="596" spans="1:16" x14ac:dyDescent="0.3">
      <c r="A596" s="293" t="s">
        <v>2869</v>
      </c>
      <c r="B596" s="333">
        <v>6</v>
      </c>
      <c r="C596" s="333">
        <v>731077144019990</v>
      </c>
      <c r="D596" s="334" t="s">
        <v>1232</v>
      </c>
      <c r="E596" t="str">
        <f t="shared" si="43"/>
        <v>730107714401999</v>
      </c>
      <c r="G596">
        <v>27</v>
      </c>
      <c r="H596" s="334" t="s">
        <v>1233</v>
      </c>
      <c r="I596" s="460">
        <v>9585198</v>
      </c>
      <c r="J596" s="296">
        <f t="shared" si="42"/>
        <v>9585.1980000000003</v>
      </c>
      <c r="K596" t="e">
        <f>+VLOOKUP(D596,#REF!,4,0)</f>
        <v>#REF!</v>
      </c>
      <c r="L596" t="e">
        <f>VLOOKUP(D596,#REF!,5,0)</f>
        <v>#REF!</v>
      </c>
      <c r="M596" t="e">
        <f>VLOOKUP(D596,#REF!,6,0)</f>
        <v>#REF!</v>
      </c>
      <c r="N596" t="e">
        <f>VLOOKUP(D596,#REF!,7,0)</f>
        <v>#REF!</v>
      </c>
      <c r="P596" t="str">
        <f t="shared" si="44"/>
        <v>77144</v>
      </c>
    </row>
    <row r="597" spans="1:16" x14ac:dyDescent="0.3">
      <c r="A597" s="292" t="s">
        <v>2869</v>
      </c>
      <c r="B597" s="332">
        <v>6</v>
      </c>
      <c r="C597" s="332">
        <v>731077144027990</v>
      </c>
      <c r="D597" s="427" t="s">
        <v>2074</v>
      </c>
      <c r="E597" t="str">
        <f t="shared" si="43"/>
        <v>730107714402799</v>
      </c>
      <c r="G597">
        <v>27</v>
      </c>
      <c r="H597" s="427" t="s">
        <v>1199</v>
      </c>
      <c r="I597" s="461">
        <v>808182</v>
      </c>
      <c r="J597" s="296">
        <f t="shared" si="42"/>
        <v>808.18200000000002</v>
      </c>
      <c r="K597" t="e">
        <f>+VLOOKUP(D597,#REF!,4,0)</f>
        <v>#REF!</v>
      </c>
      <c r="L597" t="e">
        <f>VLOOKUP(D597,#REF!,5,0)</f>
        <v>#REF!</v>
      </c>
      <c r="M597" t="e">
        <f>VLOOKUP(D597,#REF!,6,0)</f>
        <v>#REF!</v>
      </c>
      <c r="N597" t="e">
        <f>VLOOKUP(D597,#REF!,7,0)</f>
        <v>#REF!</v>
      </c>
      <c r="P597" t="str">
        <f t="shared" si="44"/>
        <v>77144</v>
      </c>
    </row>
    <row r="598" spans="1:16" x14ac:dyDescent="0.3">
      <c r="A598" s="293" t="s">
        <v>2869</v>
      </c>
      <c r="B598" s="333">
        <v>6</v>
      </c>
      <c r="C598" s="333">
        <v>731077144074990</v>
      </c>
      <c r="D598" s="334" t="s">
        <v>2075</v>
      </c>
      <c r="E598" t="str">
        <f t="shared" si="43"/>
        <v>730107714407499</v>
      </c>
      <c r="G598">
        <v>27</v>
      </c>
      <c r="H598" s="334" t="s">
        <v>2218</v>
      </c>
      <c r="I598" s="460">
        <v>4675914</v>
      </c>
      <c r="J598" s="296">
        <f t="shared" si="42"/>
        <v>4675.9139999999998</v>
      </c>
      <c r="K598" t="e">
        <f>+VLOOKUP(D598,#REF!,4,0)</f>
        <v>#REF!</v>
      </c>
      <c r="L598" t="e">
        <f>VLOOKUP(D598,#REF!,5,0)</f>
        <v>#REF!</v>
      </c>
      <c r="M598" t="e">
        <f>VLOOKUP(D598,#REF!,6,0)</f>
        <v>#REF!</v>
      </c>
      <c r="N598" t="e">
        <f>VLOOKUP(D598,#REF!,7,0)</f>
        <v>#REF!</v>
      </c>
      <c r="P598" t="str">
        <f t="shared" si="44"/>
        <v>77144</v>
      </c>
    </row>
    <row r="599" spans="1:16" x14ac:dyDescent="0.3">
      <c r="A599" s="292" t="s">
        <v>2869</v>
      </c>
      <c r="B599" s="332">
        <v>6</v>
      </c>
      <c r="C599" s="332">
        <v>731077144077990</v>
      </c>
      <c r="D599" s="427" t="s">
        <v>1392</v>
      </c>
      <c r="E599" t="str">
        <f t="shared" si="43"/>
        <v>730107714407799</v>
      </c>
      <c r="G599">
        <v>27</v>
      </c>
      <c r="H599" s="427" t="s">
        <v>1411</v>
      </c>
      <c r="I599" s="461">
        <v>1</v>
      </c>
      <c r="J599" s="296">
        <f t="shared" si="42"/>
        <v>1E-3</v>
      </c>
      <c r="K599" t="e">
        <f>+VLOOKUP(D599,#REF!,4,0)</f>
        <v>#REF!</v>
      </c>
      <c r="L599" t="e">
        <f>VLOOKUP(D599,#REF!,5,0)</f>
        <v>#REF!</v>
      </c>
      <c r="M599" t="e">
        <f>VLOOKUP(D599,#REF!,6,0)</f>
        <v>#REF!</v>
      </c>
      <c r="N599" t="e">
        <f>VLOOKUP(D599,#REF!,7,0)</f>
        <v>#REF!</v>
      </c>
      <c r="P599" t="str">
        <f t="shared" si="44"/>
        <v>77144</v>
      </c>
    </row>
    <row r="600" spans="1:16" x14ac:dyDescent="0.3">
      <c r="A600" s="293" t="s">
        <v>2869</v>
      </c>
      <c r="B600" s="333">
        <v>6</v>
      </c>
      <c r="C600" s="333">
        <v>731077144079990</v>
      </c>
      <c r="D600" s="334" t="s">
        <v>1238</v>
      </c>
      <c r="E600" t="str">
        <f t="shared" si="43"/>
        <v>730107714407999</v>
      </c>
      <c r="G600">
        <v>27</v>
      </c>
      <c r="H600" s="334" t="s">
        <v>1239</v>
      </c>
      <c r="I600" s="460">
        <v>81063328</v>
      </c>
      <c r="J600" s="296">
        <f t="shared" si="42"/>
        <v>81063.327999999994</v>
      </c>
      <c r="K600" t="e">
        <f>+VLOOKUP(D600,#REF!,4,0)</f>
        <v>#REF!</v>
      </c>
      <c r="L600" t="e">
        <f>VLOOKUP(D600,#REF!,5,0)</f>
        <v>#REF!</v>
      </c>
      <c r="M600" t="e">
        <f>VLOOKUP(D600,#REF!,6,0)</f>
        <v>#REF!</v>
      </c>
      <c r="N600" t="e">
        <f>VLOOKUP(D600,#REF!,7,0)</f>
        <v>#REF!</v>
      </c>
      <c r="P600" t="str">
        <f t="shared" si="44"/>
        <v>77144</v>
      </c>
    </row>
    <row r="601" spans="1:16" x14ac:dyDescent="0.3">
      <c r="A601" s="292" t="s">
        <v>2869</v>
      </c>
      <c r="B601" s="332">
        <v>6</v>
      </c>
      <c r="C601" s="332">
        <v>731077144081990</v>
      </c>
      <c r="D601" s="427" t="s">
        <v>1355</v>
      </c>
      <c r="E601" t="str">
        <f t="shared" si="43"/>
        <v>730107714408199</v>
      </c>
      <c r="G601">
        <v>27</v>
      </c>
      <c r="H601" s="427" t="s">
        <v>1356</v>
      </c>
      <c r="I601" s="461">
        <v>50837313</v>
      </c>
      <c r="J601" s="296">
        <f t="shared" si="42"/>
        <v>50837.313000000002</v>
      </c>
      <c r="K601" t="e">
        <f>+VLOOKUP(D601,#REF!,4,0)</f>
        <v>#REF!</v>
      </c>
      <c r="L601" t="e">
        <f>VLOOKUP(D601,#REF!,5,0)</f>
        <v>#REF!</v>
      </c>
      <c r="M601" t="e">
        <f>VLOOKUP(D601,#REF!,6,0)</f>
        <v>#REF!</v>
      </c>
      <c r="N601" t="e">
        <f>VLOOKUP(D601,#REF!,7,0)</f>
        <v>#REF!</v>
      </c>
      <c r="P601" t="str">
        <f t="shared" si="44"/>
        <v>77144</v>
      </c>
    </row>
    <row r="602" spans="1:16" x14ac:dyDescent="0.3">
      <c r="A602" s="293" t="s">
        <v>2869</v>
      </c>
      <c r="B602" s="333">
        <v>7</v>
      </c>
      <c r="C602" s="333">
        <v>731077144605990</v>
      </c>
      <c r="D602" s="334" t="s">
        <v>1240</v>
      </c>
      <c r="E602" t="str">
        <f t="shared" si="43"/>
        <v>730107714460599</v>
      </c>
      <c r="G602">
        <v>27</v>
      </c>
      <c r="H602" s="334" t="s">
        <v>1241</v>
      </c>
      <c r="I602" s="460">
        <v>138887316</v>
      </c>
      <c r="J602" s="296">
        <f t="shared" si="42"/>
        <v>138887.31599999999</v>
      </c>
      <c r="K602" t="e">
        <f>+VLOOKUP(D602,#REF!,4,0)</f>
        <v>#REF!</v>
      </c>
      <c r="L602" t="e">
        <f>VLOOKUP(D602,#REF!,5,0)</f>
        <v>#REF!</v>
      </c>
      <c r="M602" t="e">
        <f>VLOOKUP(D602,#REF!,6,0)</f>
        <v>#REF!</v>
      </c>
      <c r="N602" t="e">
        <f>VLOOKUP(D602,#REF!,7,0)</f>
        <v>#REF!</v>
      </c>
      <c r="P602" t="str">
        <f t="shared" si="44"/>
        <v>77144</v>
      </c>
    </row>
    <row r="603" spans="1:16" x14ac:dyDescent="0.3">
      <c r="A603" s="292" t="s">
        <v>2869</v>
      </c>
      <c r="B603" s="332">
        <v>6</v>
      </c>
      <c r="C603" s="332">
        <v>731077144702990</v>
      </c>
      <c r="D603" s="427" t="s">
        <v>1242</v>
      </c>
      <c r="E603" t="str">
        <f t="shared" si="43"/>
        <v>730107714470299</v>
      </c>
      <c r="G603">
        <v>27</v>
      </c>
      <c r="H603" s="427" t="s">
        <v>1243</v>
      </c>
      <c r="I603" s="461">
        <v>936331617</v>
      </c>
      <c r="J603" s="296">
        <f t="shared" si="42"/>
        <v>936331.61699999997</v>
      </c>
      <c r="K603" t="e">
        <f>+VLOOKUP(D603,#REF!,4,0)</f>
        <v>#REF!</v>
      </c>
      <c r="L603" t="e">
        <f>VLOOKUP(D603,#REF!,5,0)</f>
        <v>#REF!</v>
      </c>
      <c r="M603" t="e">
        <f>VLOOKUP(D603,#REF!,6,0)</f>
        <v>#REF!</v>
      </c>
      <c r="N603" t="e">
        <f>VLOOKUP(D603,#REF!,7,0)</f>
        <v>#REF!</v>
      </c>
      <c r="P603" t="str">
        <f t="shared" si="44"/>
        <v>77144</v>
      </c>
    </row>
    <row r="604" spans="1:16" x14ac:dyDescent="0.3">
      <c r="A604" s="293" t="s">
        <v>2869</v>
      </c>
      <c r="B604" s="333">
        <v>6</v>
      </c>
      <c r="C604" s="333">
        <v>731077144708990</v>
      </c>
      <c r="D604" s="334" t="s">
        <v>2076</v>
      </c>
      <c r="E604" t="str">
        <f t="shared" si="43"/>
        <v>730107714470899</v>
      </c>
      <c r="G604">
        <v>27</v>
      </c>
      <c r="H604" s="334" t="s">
        <v>1244</v>
      </c>
      <c r="I604" s="460">
        <v>188675149</v>
      </c>
      <c r="J604" s="296">
        <f t="shared" si="42"/>
        <v>188675.149</v>
      </c>
      <c r="K604" t="e">
        <f>+VLOOKUP(D604,#REF!,4,0)</f>
        <v>#REF!</v>
      </c>
      <c r="L604" t="e">
        <f>VLOOKUP(D604,#REF!,5,0)</f>
        <v>#REF!</v>
      </c>
      <c r="M604" t="e">
        <f>VLOOKUP(D604,#REF!,6,0)</f>
        <v>#REF!</v>
      </c>
      <c r="N604" t="e">
        <f>VLOOKUP(D604,#REF!,7,0)</f>
        <v>#REF!</v>
      </c>
      <c r="P604" t="str">
        <f t="shared" si="44"/>
        <v>77144</v>
      </c>
    </row>
    <row r="605" spans="1:16" x14ac:dyDescent="0.3">
      <c r="A605" s="292" t="s">
        <v>2869</v>
      </c>
      <c r="B605" s="332">
        <v>6</v>
      </c>
      <c r="C605" s="332">
        <v>731077144709990</v>
      </c>
      <c r="D605" s="427" t="s">
        <v>2077</v>
      </c>
      <c r="E605" t="str">
        <f t="shared" si="43"/>
        <v>730107714470999</v>
      </c>
      <c r="G605">
        <v>27</v>
      </c>
      <c r="H605" s="427" t="s">
        <v>2219</v>
      </c>
      <c r="I605" s="461">
        <v>293359614</v>
      </c>
      <c r="J605" s="296">
        <f t="shared" si="42"/>
        <v>293359.614</v>
      </c>
      <c r="K605" t="e">
        <f>+VLOOKUP(D605,#REF!,4,0)</f>
        <v>#REF!</v>
      </c>
      <c r="L605" t="e">
        <f>VLOOKUP(D605,#REF!,5,0)</f>
        <v>#REF!</v>
      </c>
      <c r="M605" t="e">
        <f>VLOOKUP(D605,#REF!,6,0)</f>
        <v>#REF!</v>
      </c>
      <c r="N605" t="e">
        <f>VLOOKUP(D605,#REF!,7,0)</f>
        <v>#REF!</v>
      </c>
      <c r="P605" t="str">
        <f t="shared" si="44"/>
        <v>77144</v>
      </c>
    </row>
    <row r="606" spans="1:16" x14ac:dyDescent="0.3">
      <c r="A606" s="293" t="s">
        <v>2869</v>
      </c>
      <c r="B606" s="333">
        <v>6</v>
      </c>
      <c r="C606" s="333">
        <v>731077144714990</v>
      </c>
      <c r="D606" s="334" t="s">
        <v>2080</v>
      </c>
      <c r="E606" t="str">
        <f t="shared" si="43"/>
        <v>730107714471499</v>
      </c>
      <c r="G606">
        <v>27</v>
      </c>
      <c r="H606" s="334" t="s">
        <v>1357</v>
      </c>
      <c r="I606" s="460">
        <v>200000</v>
      </c>
      <c r="J606" s="296">
        <f t="shared" si="42"/>
        <v>200</v>
      </c>
      <c r="K606" t="e">
        <f>+VLOOKUP(D606,#REF!,4,0)</f>
        <v>#REF!</v>
      </c>
      <c r="L606" t="e">
        <f>VLOOKUP(D606,#REF!,5,0)</f>
        <v>#REF!</v>
      </c>
      <c r="M606" t="e">
        <f>VLOOKUP(D606,#REF!,6,0)</f>
        <v>#REF!</v>
      </c>
      <c r="N606" t="e">
        <f>VLOOKUP(D606,#REF!,7,0)</f>
        <v>#REF!</v>
      </c>
      <c r="P606" t="str">
        <f t="shared" si="44"/>
        <v>77144</v>
      </c>
    </row>
    <row r="607" spans="1:16" x14ac:dyDescent="0.3">
      <c r="A607" s="292" t="s">
        <v>2869</v>
      </c>
      <c r="B607" s="332">
        <v>6</v>
      </c>
      <c r="C607" s="332">
        <v>731077144718990</v>
      </c>
      <c r="D607" s="427" t="s">
        <v>2082</v>
      </c>
      <c r="E607" t="str">
        <f t="shared" si="43"/>
        <v>730107714471899</v>
      </c>
      <c r="G607">
        <v>27</v>
      </c>
      <c r="H607" s="427" t="s">
        <v>2223</v>
      </c>
      <c r="I607" s="461">
        <v>6000000</v>
      </c>
      <c r="J607" s="296">
        <f t="shared" si="42"/>
        <v>6000</v>
      </c>
      <c r="K607" t="e">
        <f>+VLOOKUP(D607,#REF!,4,0)</f>
        <v>#REF!</v>
      </c>
      <c r="L607" t="e">
        <f>VLOOKUP(D607,#REF!,5,0)</f>
        <v>#REF!</v>
      </c>
      <c r="M607" t="e">
        <f>VLOOKUP(D607,#REF!,6,0)</f>
        <v>#REF!</v>
      </c>
      <c r="N607" t="e">
        <f>VLOOKUP(D607,#REF!,7,0)</f>
        <v>#REF!</v>
      </c>
      <c r="P607" t="str">
        <f t="shared" si="44"/>
        <v>77144</v>
      </c>
    </row>
    <row r="608" spans="1:16" x14ac:dyDescent="0.3">
      <c r="A608" s="293" t="s">
        <v>2869</v>
      </c>
      <c r="B608" s="333">
        <v>6</v>
      </c>
      <c r="C608" s="333">
        <v>731077144720990</v>
      </c>
      <c r="D608" s="334" t="s">
        <v>2083</v>
      </c>
      <c r="E608" t="str">
        <f t="shared" si="43"/>
        <v>730107714472099</v>
      </c>
      <c r="G608">
        <v>27</v>
      </c>
      <c r="H608" s="334" t="s">
        <v>2224</v>
      </c>
      <c r="I608" s="460">
        <v>132157076</v>
      </c>
      <c r="J608" s="296">
        <f t="shared" si="42"/>
        <v>132157.076</v>
      </c>
      <c r="K608" t="e">
        <f>+VLOOKUP(D608,#REF!,4,0)</f>
        <v>#REF!</v>
      </c>
      <c r="L608" t="e">
        <f>VLOOKUP(D608,#REF!,5,0)</f>
        <v>#REF!</v>
      </c>
      <c r="M608" t="e">
        <f>VLOOKUP(D608,#REF!,6,0)</f>
        <v>#REF!</v>
      </c>
      <c r="N608" t="e">
        <f>VLOOKUP(D608,#REF!,7,0)</f>
        <v>#REF!</v>
      </c>
      <c r="P608" t="str">
        <f t="shared" si="44"/>
        <v>77144</v>
      </c>
    </row>
    <row r="609" spans="1:16" x14ac:dyDescent="0.3">
      <c r="A609" s="292" t="s">
        <v>2869</v>
      </c>
      <c r="B609" s="332">
        <v>6</v>
      </c>
      <c r="C609" s="332">
        <v>731077502000990</v>
      </c>
      <c r="D609" s="427" t="s">
        <v>1246</v>
      </c>
      <c r="E609" t="str">
        <f t="shared" si="43"/>
        <v>730107750200099</v>
      </c>
      <c r="G609">
        <v>29</v>
      </c>
      <c r="H609" s="427" t="s">
        <v>1131</v>
      </c>
      <c r="I609" s="461">
        <v>18</v>
      </c>
      <c r="J609" s="296">
        <f t="shared" si="42"/>
        <v>1.7999999999999999E-2</v>
      </c>
      <c r="K609" t="e">
        <f>+VLOOKUP(D609,#REF!,4,0)</f>
        <v>#REF!</v>
      </c>
      <c r="L609" t="e">
        <f>VLOOKUP(D609,#REF!,5,0)</f>
        <v>#REF!</v>
      </c>
      <c r="M609" t="e">
        <f>VLOOKUP(D609,#REF!,6,0)</f>
        <v>#REF!</v>
      </c>
      <c r="N609" t="e">
        <f>VLOOKUP(D609,#REF!,7,0)</f>
        <v>#REF!</v>
      </c>
      <c r="P609" t="str">
        <f t="shared" si="44"/>
        <v>77502</v>
      </c>
    </row>
    <row r="610" spans="1:16" x14ac:dyDescent="0.3">
      <c r="A610" s="293" t="s">
        <v>2869</v>
      </c>
      <c r="B610" s="333">
        <v>6</v>
      </c>
      <c r="C610" s="333">
        <v>732077904000990</v>
      </c>
      <c r="D610" s="334" t="s">
        <v>1247</v>
      </c>
      <c r="E610" t="str">
        <f t="shared" si="43"/>
        <v>730207790400099</v>
      </c>
      <c r="G610">
        <v>29</v>
      </c>
      <c r="H610" s="334" t="s">
        <v>1136</v>
      </c>
      <c r="I610" s="460">
        <v>53985648914</v>
      </c>
      <c r="J610" s="296">
        <f t="shared" si="42"/>
        <v>53985648.913999997</v>
      </c>
      <c r="K610" t="e">
        <f>+VLOOKUP(D610,#REF!,4,0)</f>
        <v>#REF!</v>
      </c>
      <c r="L610" t="e">
        <f>VLOOKUP(D610,#REF!,5,0)</f>
        <v>#REF!</v>
      </c>
      <c r="M610" t="e">
        <f>VLOOKUP(D610,#REF!,6,0)</f>
        <v>#REF!</v>
      </c>
      <c r="N610" t="e">
        <f>VLOOKUP(D610,#REF!,7,0)</f>
        <v>#REF!</v>
      </c>
      <c r="P610" t="str">
        <f t="shared" si="44"/>
        <v>77904</v>
      </c>
    </row>
    <row r="611" spans="1:16" x14ac:dyDescent="0.3">
      <c r="A611" s="292" t="s">
        <v>2869</v>
      </c>
      <c r="B611" s="332">
        <v>6</v>
      </c>
      <c r="C611" s="332">
        <v>732078102000990</v>
      </c>
      <c r="D611" s="427" t="s">
        <v>1249</v>
      </c>
      <c r="E611" t="str">
        <f t="shared" si="43"/>
        <v>730207810200099</v>
      </c>
      <c r="G611">
        <v>29</v>
      </c>
      <c r="H611" s="427" t="s">
        <v>1250</v>
      </c>
      <c r="I611" s="461">
        <v>2556646956</v>
      </c>
      <c r="J611" s="296">
        <f t="shared" si="42"/>
        <v>2556646.9559999998</v>
      </c>
      <c r="K611" t="e">
        <f>+VLOOKUP(D611,#REF!,4,0)</f>
        <v>#REF!</v>
      </c>
      <c r="L611" t="e">
        <f>VLOOKUP(D611,#REF!,5,0)</f>
        <v>#REF!</v>
      </c>
      <c r="M611" t="e">
        <f>VLOOKUP(D611,#REF!,6,0)</f>
        <v>#REF!</v>
      </c>
      <c r="N611" t="e">
        <f>VLOOKUP(D611,#REF!,7,0)</f>
        <v>#REF!</v>
      </c>
      <c r="P611" t="str">
        <f t="shared" si="44"/>
        <v>78102</v>
      </c>
    </row>
    <row r="612" spans="1:16" x14ac:dyDescent="0.3">
      <c r="A612" s="293" t="s">
        <v>2869</v>
      </c>
      <c r="B612" s="333">
        <v>6</v>
      </c>
      <c r="C612" s="333">
        <v>732078104000990</v>
      </c>
      <c r="D612" s="334" t="s">
        <v>1251</v>
      </c>
      <c r="E612" t="str">
        <f t="shared" si="43"/>
        <v>730207810400099</v>
      </c>
      <c r="G612">
        <v>29</v>
      </c>
      <c r="H612" s="334" t="s">
        <v>51</v>
      </c>
      <c r="I612" s="460">
        <v>19177526531</v>
      </c>
      <c r="J612" s="296">
        <f t="shared" si="42"/>
        <v>19177526.530999999</v>
      </c>
      <c r="K612" t="e">
        <f>+VLOOKUP(D612,#REF!,4,0)</f>
        <v>#REF!</v>
      </c>
      <c r="L612" t="e">
        <f>VLOOKUP(D612,#REF!,5,0)</f>
        <v>#REF!</v>
      </c>
      <c r="M612" t="e">
        <f>VLOOKUP(D612,#REF!,6,0)</f>
        <v>#REF!</v>
      </c>
      <c r="N612" t="e">
        <f>VLOOKUP(D612,#REF!,7,0)</f>
        <v>#REF!</v>
      </c>
      <c r="P612" t="str">
        <f t="shared" si="44"/>
        <v>78104</v>
      </c>
    </row>
    <row r="613" spans="1:16" x14ac:dyDescent="0.3">
      <c r="A613" s="292" t="s">
        <v>2869</v>
      </c>
      <c r="B613" s="332">
        <v>6</v>
      </c>
      <c r="C613" s="332">
        <v>741079301006990</v>
      </c>
      <c r="D613" s="427" t="s">
        <v>2628</v>
      </c>
      <c r="E613" t="str">
        <f t="shared" si="43"/>
        <v>740107930100699</v>
      </c>
      <c r="G613">
        <v>29</v>
      </c>
      <c r="H613" s="427" t="s">
        <v>2633</v>
      </c>
      <c r="I613" s="461">
        <v>662539417</v>
      </c>
      <c r="J613" s="296">
        <f t="shared" si="42"/>
        <v>662539.41700000002</v>
      </c>
      <c r="K613" t="e">
        <f>+VLOOKUP(D613,#REF!,4,0)</f>
        <v>#REF!</v>
      </c>
      <c r="L613" t="e">
        <f>VLOOKUP(D613,#REF!,5,0)</f>
        <v>#REF!</v>
      </c>
      <c r="M613" t="e">
        <f>VLOOKUP(D613,#REF!,6,0)</f>
        <v>#REF!</v>
      </c>
      <c r="N613" t="e">
        <f>VLOOKUP(D613,#REF!,7,0)</f>
        <v>#REF!</v>
      </c>
      <c r="P613" t="str">
        <f t="shared" si="44"/>
        <v>79301</v>
      </c>
    </row>
    <row r="614" spans="1:16" x14ac:dyDescent="0.3">
      <c r="A614" s="293" t="s">
        <v>2869</v>
      </c>
      <c r="B614" s="333">
        <v>6</v>
      </c>
      <c r="C614" s="333">
        <v>751079506000990</v>
      </c>
      <c r="D614" s="334" t="s">
        <v>2085</v>
      </c>
      <c r="E614" t="str">
        <f t="shared" si="43"/>
        <v>750107950600099</v>
      </c>
      <c r="G614">
        <v>29</v>
      </c>
      <c r="H614" s="334" t="s">
        <v>2226</v>
      </c>
      <c r="I614" s="460">
        <v>12812090</v>
      </c>
      <c r="J614" s="296">
        <f t="shared" si="42"/>
        <v>12812.09</v>
      </c>
      <c r="K614" t="e">
        <f>+VLOOKUP(D614,#REF!,4,0)</f>
        <v>#REF!</v>
      </c>
      <c r="L614" t="e">
        <f>VLOOKUP(D614,#REF!,5,0)</f>
        <v>#REF!</v>
      </c>
      <c r="M614" t="e">
        <f>VLOOKUP(D614,#REF!,6,0)</f>
        <v>#REF!</v>
      </c>
      <c r="N614" t="e">
        <f>VLOOKUP(D614,#REF!,7,0)</f>
        <v>#REF!</v>
      </c>
      <c r="P614" t="str">
        <f t="shared" si="44"/>
        <v>79506</v>
      </c>
    </row>
    <row r="615" spans="1:16" x14ac:dyDescent="0.3">
      <c r="A615" s="292" t="s">
        <v>2869</v>
      </c>
      <c r="B615" s="332">
        <v>7</v>
      </c>
      <c r="C615" s="332">
        <v>751079508001990</v>
      </c>
      <c r="D615" s="427" t="s">
        <v>2885</v>
      </c>
      <c r="E615" t="str">
        <f t="shared" si="43"/>
        <v>750107950800199</v>
      </c>
      <c r="G615">
        <v>29</v>
      </c>
      <c r="H615" s="427" t="s">
        <v>1338</v>
      </c>
      <c r="I615" s="461">
        <v>52500000</v>
      </c>
      <c r="J615" s="296">
        <f t="shared" si="42"/>
        <v>52500</v>
      </c>
      <c r="K615" t="e">
        <f>+VLOOKUP(D615,#REF!,4,0)</f>
        <v>#REF!</v>
      </c>
      <c r="L615" t="e">
        <f>VLOOKUP(D615,#REF!,5,0)</f>
        <v>#REF!</v>
      </c>
      <c r="M615" t="e">
        <f>VLOOKUP(D615,#REF!,6,0)</f>
        <v>#REF!</v>
      </c>
      <c r="N615" t="e">
        <f>VLOOKUP(D615,#REF!,7,0)</f>
        <v>#REF!</v>
      </c>
      <c r="P615" t="str">
        <f t="shared" si="44"/>
        <v>79508</v>
      </c>
    </row>
  </sheetData>
  <autoFilter ref="A1:P615" xr:uid="{5272B272-20F5-4590-B73F-1363B27B26B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560C4-47EB-4785-97BB-2EF7E37DF9B2}">
  <sheetPr codeName="Hoja45"/>
  <dimension ref="A1:M87"/>
  <sheetViews>
    <sheetView showGridLines="0" topLeftCell="A23" workbookViewId="0">
      <selection activeCell="D83" sqref="D83"/>
    </sheetView>
  </sheetViews>
  <sheetFormatPr baseColWidth="10" defaultColWidth="11.33203125" defaultRowHeight="13.2" x14ac:dyDescent="0.25"/>
  <cols>
    <col min="1" max="1" width="21.33203125" style="2" bestFit="1" customWidth="1"/>
    <col min="2" max="2" width="76.6640625" style="2" bestFit="1" customWidth="1"/>
    <col min="3" max="3" width="40.44140625" style="2" bestFit="1" customWidth="1"/>
    <col min="4" max="4" width="22.109375" style="33" customWidth="1"/>
    <col min="5" max="5" width="24.6640625" style="2" customWidth="1"/>
    <col min="6" max="6" width="21.33203125" style="2" bestFit="1" customWidth="1"/>
    <col min="7" max="7" width="17.6640625" style="2" customWidth="1"/>
    <col min="8" max="8" width="28.6640625" style="2" bestFit="1" customWidth="1"/>
    <col min="9" max="9" width="16.6640625" style="2" customWidth="1"/>
    <col min="10" max="16384" width="11.33203125" style="2"/>
  </cols>
  <sheetData>
    <row r="1" spans="1:13" x14ac:dyDescent="0.25">
      <c r="B1" s="76" t="s">
        <v>3267</v>
      </c>
      <c r="C1" s="666" t="s">
        <v>3304</v>
      </c>
      <c r="D1" s="2"/>
    </row>
    <row r="3" spans="1:13" ht="14.4" x14ac:dyDescent="0.25">
      <c r="C3" s="667" t="s">
        <v>232</v>
      </c>
    </row>
    <row r="6" spans="1:13" x14ac:dyDescent="0.25">
      <c r="A6" s="76" t="s">
        <v>3268</v>
      </c>
      <c r="B6" s="675">
        <v>45382</v>
      </c>
    </row>
    <row r="7" spans="1:13" ht="12.75" hidden="1" customHeight="1" x14ac:dyDescent="0.25">
      <c r="A7" s="20"/>
      <c r="B7" s="20"/>
      <c r="C7" s="20"/>
      <c r="D7" s="668"/>
    </row>
    <row r="8" spans="1:13" x14ac:dyDescent="0.25">
      <c r="A8" s="669"/>
    </row>
    <row r="9" spans="1:13" ht="26.4" customHeight="1" x14ac:dyDescent="0.25">
      <c r="B9" s="119" t="s">
        <v>3269</v>
      </c>
      <c r="C9" s="119"/>
      <c r="D9" s="119"/>
      <c r="E9" s="119"/>
      <c r="F9" s="119"/>
      <c r="G9" s="119"/>
      <c r="H9" s="119"/>
      <c r="I9" s="119"/>
      <c r="J9" s="119"/>
      <c r="K9" s="119"/>
      <c r="L9" s="119"/>
      <c r="M9" s="119"/>
    </row>
    <row r="10" spans="1:13" ht="26.4" customHeight="1" x14ac:dyDescent="0.25">
      <c r="B10" s="768" t="s">
        <v>3270</v>
      </c>
      <c r="C10" s="767">
        <v>45291</v>
      </c>
      <c r="D10" s="119"/>
      <c r="E10" s="119"/>
      <c r="F10" s="119"/>
      <c r="G10" s="119"/>
      <c r="H10" s="119"/>
      <c r="I10" s="119"/>
      <c r="J10" s="119"/>
      <c r="K10" s="119"/>
      <c r="L10" s="119"/>
      <c r="M10" s="119"/>
    </row>
    <row r="11" spans="1:13" x14ac:dyDescent="0.25">
      <c r="A11" s="33"/>
      <c r="B11" s="119"/>
      <c r="C11" s="119"/>
      <c r="D11" s="119"/>
      <c r="E11" s="119"/>
      <c r="F11" s="119"/>
      <c r="G11" s="119"/>
      <c r="H11" s="119"/>
      <c r="I11" s="119"/>
      <c r="J11" s="119"/>
      <c r="K11" s="119"/>
      <c r="L11" s="119"/>
      <c r="M11" s="119"/>
    </row>
    <row r="12" spans="1:13" x14ac:dyDescent="0.25">
      <c r="A12" s="33"/>
      <c r="B12" s="671" t="s">
        <v>3271</v>
      </c>
      <c r="C12" s="672" t="s">
        <v>3304</v>
      </c>
      <c r="D12" s="119"/>
      <c r="E12" s="119"/>
      <c r="F12" s="119"/>
      <c r="G12" s="119"/>
      <c r="H12" s="119"/>
      <c r="I12" s="119"/>
      <c r="J12" s="119"/>
      <c r="K12" s="119"/>
      <c r="L12" s="119"/>
      <c r="M12" s="119"/>
    </row>
    <row r="13" spans="1:13" x14ac:dyDescent="0.25">
      <c r="A13" s="33"/>
      <c r="B13" s="671" t="s">
        <v>3272</v>
      </c>
      <c r="C13" s="670" t="s">
        <v>3304</v>
      </c>
      <c r="D13" s="119"/>
      <c r="E13" s="119"/>
      <c r="F13" s="119"/>
      <c r="G13" s="119"/>
      <c r="H13" s="119"/>
      <c r="I13" s="119"/>
      <c r="J13" s="119"/>
      <c r="K13" s="119"/>
      <c r="L13" s="119"/>
      <c r="M13" s="119"/>
    </row>
    <row r="14" spans="1:13" x14ac:dyDescent="0.25">
      <c r="A14" s="33"/>
      <c r="B14" s="671" t="s">
        <v>3273</v>
      </c>
      <c r="C14" s="670"/>
      <c r="D14" s="119"/>
      <c r="E14" s="119"/>
      <c r="F14" s="119"/>
      <c r="G14" s="119"/>
      <c r="H14" s="119"/>
      <c r="I14" s="119"/>
      <c r="J14" s="119"/>
      <c r="K14" s="119"/>
      <c r="L14" s="119"/>
      <c r="M14" s="119"/>
    </row>
    <row r="15" spans="1:13" x14ac:dyDescent="0.25">
      <c r="A15" s="33"/>
      <c r="B15" s="671" t="s">
        <v>3274</v>
      </c>
      <c r="C15" s="670" t="s">
        <v>3305</v>
      </c>
      <c r="D15" s="119"/>
      <c r="E15" s="119"/>
      <c r="F15" s="119"/>
      <c r="G15" s="119"/>
      <c r="H15" s="119"/>
      <c r="I15" s="119"/>
      <c r="J15" s="119"/>
      <c r="K15" s="119"/>
      <c r="L15" s="119"/>
      <c r="M15" s="119"/>
    </row>
    <row r="16" spans="1:13" x14ac:dyDescent="0.25">
      <c r="A16" s="33"/>
      <c r="B16" s="671" t="s">
        <v>3275</v>
      </c>
      <c r="C16" s="766" t="s">
        <v>3306</v>
      </c>
      <c r="D16" s="119"/>
      <c r="E16" s="119"/>
      <c r="F16" s="119"/>
      <c r="G16" s="119"/>
      <c r="H16" s="119"/>
      <c r="I16" s="119"/>
      <c r="J16" s="119"/>
      <c r="K16" s="119"/>
      <c r="L16" s="119"/>
      <c r="M16" s="119"/>
    </row>
    <row r="17" spans="1:13" ht="33.6" customHeight="1" x14ac:dyDescent="0.25">
      <c r="A17" s="33"/>
      <c r="B17" s="677" t="s">
        <v>3276</v>
      </c>
      <c r="C17" s="676" t="s">
        <v>3415</v>
      </c>
      <c r="D17" s="119"/>
      <c r="E17" s="119"/>
      <c r="F17" s="119"/>
      <c r="G17" s="119"/>
      <c r="H17" s="119"/>
      <c r="I17" s="119"/>
      <c r="J17" s="119"/>
      <c r="K17" s="119"/>
      <c r="L17" s="119"/>
      <c r="M17" s="119"/>
    </row>
    <row r="18" spans="1:13" ht="34.799999999999997" customHeight="1" x14ac:dyDescent="0.25">
      <c r="A18" s="33"/>
      <c r="B18" s="677" t="s">
        <v>3277</v>
      </c>
      <c r="C18" s="676" t="s">
        <v>3307</v>
      </c>
      <c r="D18" s="119"/>
      <c r="E18" s="119"/>
      <c r="F18" s="119"/>
      <c r="G18" s="119"/>
      <c r="H18" s="119"/>
      <c r="I18" s="119"/>
      <c r="J18" s="119"/>
      <c r="K18" s="119"/>
      <c r="L18" s="119"/>
      <c r="M18" s="119"/>
    </row>
    <row r="19" spans="1:13" x14ac:dyDescent="0.25">
      <c r="A19" s="33"/>
      <c r="B19" s="671" t="s">
        <v>3278</v>
      </c>
      <c r="C19" s="670" t="s">
        <v>3308</v>
      </c>
      <c r="D19" s="119"/>
      <c r="E19" s="119"/>
      <c r="F19" s="119"/>
      <c r="G19" s="119"/>
      <c r="H19" s="119"/>
      <c r="I19" s="119"/>
      <c r="J19" s="119"/>
      <c r="K19" s="119"/>
      <c r="L19" s="119"/>
      <c r="M19" s="119"/>
    </row>
    <row r="20" spans="1:13" x14ac:dyDescent="0.25">
      <c r="A20" s="33"/>
      <c r="B20" s="671" t="s">
        <v>3279</v>
      </c>
      <c r="C20" s="670" t="s">
        <v>1480</v>
      </c>
      <c r="D20" s="119"/>
      <c r="E20" s="119"/>
      <c r="F20" s="119"/>
      <c r="G20" s="119"/>
      <c r="H20" s="119"/>
      <c r="I20" s="119"/>
      <c r="J20" s="119"/>
      <c r="K20" s="119"/>
      <c r="L20" s="119"/>
      <c r="M20" s="119"/>
    </row>
    <row r="21" spans="1:13" ht="14.4" x14ac:dyDescent="0.3">
      <c r="A21" s="33"/>
      <c r="B21" s="671" t="s">
        <v>3280</v>
      </c>
      <c r="C21" s="678" t="s">
        <v>3465</v>
      </c>
      <c r="D21" s="119"/>
      <c r="E21" s="119"/>
      <c r="F21" s="119"/>
      <c r="G21" s="119"/>
      <c r="H21" s="119"/>
      <c r="I21" s="119"/>
      <c r="J21" s="119"/>
      <c r="K21" s="119"/>
      <c r="L21" s="119"/>
      <c r="M21" s="119"/>
    </row>
    <row r="22" spans="1:13" x14ac:dyDescent="0.25">
      <c r="A22" s="33"/>
      <c r="B22" s="671" t="s">
        <v>3281</v>
      </c>
      <c r="C22" s="670"/>
      <c r="D22" s="119"/>
      <c r="E22" s="119"/>
      <c r="F22" s="119"/>
      <c r="G22" s="119"/>
      <c r="H22" s="119"/>
      <c r="I22" s="119"/>
      <c r="J22" s="119"/>
      <c r="K22" s="119"/>
      <c r="L22" s="119"/>
      <c r="M22" s="119"/>
    </row>
    <row r="23" spans="1:13" x14ac:dyDescent="0.25">
      <c r="A23" s="33"/>
      <c r="B23" s="671"/>
      <c r="C23" s="670"/>
      <c r="D23" s="119"/>
      <c r="E23" s="119"/>
      <c r="F23" s="119"/>
      <c r="G23" s="119"/>
      <c r="H23" s="119"/>
      <c r="I23" s="119"/>
      <c r="J23" s="119"/>
      <c r="K23" s="119"/>
      <c r="L23" s="119"/>
      <c r="M23" s="119"/>
    </row>
    <row r="24" spans="1:13" x14ac:dyDescent="0.25">
      <c r="A24" s="33"/>
      <c r="C24" s="119"/>
      <c r="D24" s="119"/>
      <c r="E24" s="119"/>
      <c r="F24" s="119"/>
      <c r="G24" s="119"/>
      <c r="H24" s="119"/>
      <c r="I24" s="119"/>
      <c r="J24" s="119"/>
      <c r="K24" s="119"/>
      <c r="L24" s="119"/>
      <c r="M24" s="119"/>
    </row>
    <row r="25" spans="1:13" x14ac:dyDescent="0.25">
      <c r="A25" s="33"/>
      <c r="B25" s="119" t="s">
        <v>3282</v>
      </c>
      <c r="C25" s="119"/>
      <c r="D25" s="119"/>
      <c r="E25" s="119"/>
      <c r="F25" s="119"/>
      <c r="G25" s="119"/>
      <c r="H25" s="119"/>
      <c r="I25" s="119"/>
      <c r="J25" s="119"/>
      <c r="K25" s="119"/>
      <c r="L25" s="119"/>
      <c r="M25" s="119"/>
    </row>
    <row r="26" spans="1:13" x14ac:dyDescent="0.25">
      <c r="A26" s="33"/>
      <c r="B26" s="671" t="s">
        <v>3283</v>
      </c>
      <c r="C26" s="673" t="s">
        <v>3284</v>
      </c>
      <c r="D26" s="673" t="s">
        <v>3285</v>
      </c>
      <c r="E26" s="119"/>
      <c r="F26" s="119"/>
      <c r="G26" s="119"/>
      <c r="H26" s="119"/>
      <c r="I26" s="119"/>
      <c r="J26" s="119"/>
      <c r="K26" s="119"/>
      <c r="L26" s="119"/>
      <c r="M26" s="119"/>
    </row>
    <row r="27" spans="1:13" x14ac:dyDescent="0.25">
      <c r="A27" s="33"/>
      <c r="B27" s="671" t="s">
        <v>3286</v>
      </c>
      <c r="C27" s="670" t="s">
        <v>3324</v>
      </c>
      <c r="D27" s="670" t="s">
        <v>3337</v>
      </c>
      <c r="E27" s="119"/>
      <c r="F27" s="119"/>
      <c r="G27" s="119"/>
      <c r="H27" s="119"/>
      <c r="I27" s="119"/>
      <c r="J27" s="119"/>
      <c r="K27" s="119"/>
      <c r="L27" s="119"/>
      <c r="M27" s="119"/>
    </row>
    <row r="28" spans="1:13" x14ac:dyDescent="0.25">
      <c r="A28" s="33"/>
      <c r="B28" s="671" t="s">
        <v>3309</v>
      </c>
      <c r="C28" s="670" t="s">
        <v>3321</v>
      </c>
      <c r="D28" s="670" t="s">
        <v>3334</v>
      </c>
      <c r="E28" s="119"/>
      <c r="F28" s="119"/>
      <c r="G28" s="119"/>
      <c r="H28" s="119"/>
      <c r="I28" s="119"/>
      <c r="J28" s="119"/>
      <c r="K28" s="119"/>
      <c r="L28" s="119"/>
      <c r="M28" s="119"/>
    </row>
    <row r="29" spans="1:13" x14ac:dyDescent="0.25">
      <c r="A29" s="33"/>
      <c r="B29" s="671" t="s">
        <v>3310</v>
      </c>
      <c r="C29" s="670" t="s">
        <v>3322</v>
      </c>
      <c r="D29" s="670" t="s">
        <v>3335</v>
      </c>
      <c r="E29" s="119"/>
      <c r="F29" s="119"/>
      <c r="G29" s="119"/>
      <c r="H29" s="119"/>
      <c r="I29" s="119"/>
      <c r="J29" s="119"/>
      <c r="K29" s="119"/>
      <c r="L29" s="119"/>
      <c r="M29" s="119"/>
    </row>
    <row r="30" spans="1:13" x14ac:dyDescent="0.25">
      <c r="A30" s="33"/>
      <c r="B30" s="671" t="s">
        <v>3311</v>
      </c>
      <c r="C30" s="670" t="s">
        <v>3323</v>
      </c>
      <c r="D30" s="670" t="s">
        <v>3336</v>
      </c>
      <c r="E30" s="119"/>
      <c r="F30" s="119"/>
      <c r="G30" s="119"/>
      <c r="H30" s="119"/>
      <c r="I30" s="119"/>
      <c r="J30" s="119"/>
      <c r="K30" s="119"/>
      <c r="L30" s="119"/>
      <c r="M30" s="119"/>
    </row>
    <row r="31" spans="1:13" x14ac:dyDescent="0.25">
      <c r="A31" s="33"/>
      <c r="B31" s="671" t="s">
        <v>3311</v>
      </c>
      <c r="C31" s="670" t="s">
        <v>3324</v>
      </c>
      <c r="D31" s="670" t="s">
        <v>3337</v>
      </c>
      <c r="E31" s="119"/>
      <c r="F31" s="119"/>
      <c r="G31" s="119"/>
      <c r="H31" s="119"/>
      <c r="I31" s="119"/>
      <c r="J31" s="119"/>
      <c r="K31" s="119"/>
      <c r="L31" s="119"/>
      <c r="M31" s="119"/>
    </row>
    <row r="32" spans="1:13" x14ac:dyDescent="0.25">
      <c r="A32" s="33"/>
      <c r="B32" s="671" t="s">
        <v>3311</v>
      </c>
      <c r="C32" s="670" t="s">
        <v>3325</v>
      </c>
      <c r="D32" s="670" t="s">
        <v>3338</v>
      </c>
      <c r="E32" s="119"/>
      <c r="F32" s="119"/>
      <c r="G32" s="119"/>
      <c r="H32" s="119"/>
      <c r="I32" s="119"/>
      <c r="J32" s="119"/>
      <c r="K32" s="119"/>
      <c r="L32" s="119"/>
      <c r="M32" s="119"/>
    </row>
    <row r="33" spans="1:13" x14ac:dyDescent="0.25">
      <c r="A33" s="33"/>
      <c r="B33" s="671" t="s">
        <v>3312</v>
      </c>
      <c r="C33" s="670" t="s">
        <v>3326</v>
      </c>
      <c r="D33" s="670" t="s">
        <v>3339</v>
      </c>
      <c r="E33" s="119"/>
      <c r="F33" s="119"/>
      <c r="G33" s="119"/>
      <c r="H33" s="119"/>
      <c r="I33" s="119"/>
      <c r="J33" s="119"/>
      <c r="K33" s="119"/>
      <c r="L33" s="119"/>
      <c r="M33" s="119"/>
    </row>
    <row r="34" spans="1:13" x14ac:dyDescent="0.25">
      <c r="A34" s="33"/>
      <c r="B34" s="671" t="s">
        <v>3312</v>
      </c>
      <c r="C34" s="670" t="s">
        <v>3482</v>
      </c>
      <c r="D34" s="670" t="s">
        <v>3483</v>
      </c>
      <c r="E34" s="119"/>
      <c r="F34" s="119"/>
      <c r="G34" s="119"/>
      <c r="H34" s="119"/>
      <c r="I34" s="119"/>
      <c r="J34" s="119"/>
      <c r="K34" s="119"/>
      <c r="L34" s="119"/>
      <c r="M34" s="119"/>
    </row>
    <row r="35" spans="1:13" x14ac:dyDescent="0.25">
      <c r="A35" s="33"/>
      <c r="B35" s="671" t="s">
        <v>3312</v>
      </c>
      <c r="C35" s="670" t="s">
        <v>3327</v>
      </c>
      <c r="D35" s="670" t="s">
        <v>3340</v>
      </c>
      <c r="E35" s="119"/>
      <c r="F35" s="119"/>
      <c r="G35" s="119"/>
      <c r="H35" s="119"/>
      <c r="I35" s="119"/>
      <c r="J35" s="119"/>
      <c r="K35" s="119"/>
      <c r="L35" s="119"/>
      <c r="M35" s="119"/>
    </row>
    <row r="36" spans="1:13" x14ac:dyDescent="0.25">
      <c r="A36" s="33"/>
      <c r="B36" s="671" t="s">
        <v>3314</v>
      </c>
      <c r="C36" s="670" t="s">
        <v>3329</v>
      </c>
      <c r="D36" s="670" t="s">
        <v>3342</v>
      </c>
      <c r="E36" s="119"/>
      <c r="F36" s="119"/>
      <c r="G36" s="119"/>
      <c r="H36" s="119"/>
      <c r="I36" s="119"/>
      <c r="J36" s="119"/>
      <c r="K36" s="119"/>
      <c r="L36" s="119"/>
      <c r="M36" s="119"/>
    </row>
    <row r="37" spans="1:13" x14ac:dyDescent="0.25">
      <c r="A37" s="33"/>
      <c r="B37" s="671" t="s">
        <v>3313</v>
      </c>
      <c r="C37" s="670" t="s">
        <v>3328</v>
      </c>
      <c r="D37" s="670" t="s">
        <v>3341</v>
      </c>
      <c r="E37" s="119"/>
      <c r="F37" s="119"/>
      <c r="G37" s="119"/>
      <c r="H37" s="119"/>
      <c r="I37" s="119"/>
      <c r="J37" s="119"/>
      <c r="K37" s="119"/>
      <c r="L37" s="119"/>
      <c r="M37" s="119"/>
    </row>
    <row r="38" spans="1:13" x14ac:dyDescent="0.25">
      <c r="A38" s="33"/>
      <c r="B38" s="679" t="s">
        <v>3287</v>
      </c>
      <c r="C38" s="670"/>
      <c r="D38" s="670"/>
      <c r="E38" s="119"/>
      <c r="F38" s="119"/>
      <c r="G38" s="119"/>
      <c r="H38" s="119"/>
      <c r="I38" s="119"/>
      <c r="J38" s="119"/>
      <c r="K38" s="119"/>
      <c r="L38" s="119"/>
      <c r="M38" s="119"/>
    </row>
    <row r="39" spans="1:13" x14ac:dyDescent="0.25">
      <c r="A39" s="33"/>
      <c r="B39" s="671" t="s">
        <v>3315</v>
      </c>
      <c r="C39" s="838" t="s">
        <v>3472</v>
      </c>
      <c r="D39" s="839"/>
      <c r="E39" s="119"/>
      <c r="F39" s="119"/>
      <c r="G39" s="119"/>
      <c r="H39" s="119"/>
      <c r="I39" s="119"/>
      <c r="J39" s="119"/>
      <c r="K39" s="119"/>
      <c r="L39" s="119"/>
      <c r="M39" s="119"/>
    </row>
    <row r="40" spans="1:13" x14ac:dyDescent="0.25">
      <c r="A40" s="33"/>
      <c r="B40" s="671" t="s">
        <v>3316</v>
      </c>
      <c r="C40" s="670" t="s">
        <v>3330</v>
      </c>
      <c r="D40" s="670" t="s">
        <v>3343</v>
      </c>
      <c r="E40" s="119"/>
      <c r="F40" s="119"/>
      <c r="G40" s="119"/>
      <c r="H40" s="119"/>
      <c r="I40" s="119"/>
      <c r="J40" s="119"/>
      <c r="K40" s="119"/>
      <c r="L40" s="119"/>
      <c r="M40" s="119"/>
    </row>
    <row r="41" spans="1:13" x14ac:dyDescent="0.25">
      <c r="A41" s="33"/>
      <c r="B41" s="671" t="s">
        <v>3471</v>
      </c>
      <c r="C41" s="838" t="s">
        <v>3472</v>
      </c>
      <c r="D41" s="839"/>
      <c r="E41" s="119"/>
      <c r="F41" s="119"/>
      <c r="G41" s="119"/>
      <c r="H41" s="119"/>
      <c r="I41" s="119"/>
      <c r="J41" s="119"/>
      <c r="K41" s="119"/>
      <c r="L41" s="119"/>
      <c r="M41" s="119"/>
    </row>
    <row r="42" spans="1:13" x14ac:dyDescent="0.25">
      <c r="A42" s="33"/>
      <c r="B42" s="671" t="s">
        <v>3317</v>
      </c>
      <c r="C42" s="670" t="s">
        <v>3331</v>
      </c>
      <c r="D42" s="670" t="s">
        <v>3344</v>
      </c>
      <c r="E42" s="119"/>
      <c r="F42" s="119"/>
      <c r="G42" s="119"/>
      <c r="H42" s="119"/>
      <c r="I42" s="119"/>
      <c r="J42" s="119"/>
      <c r="K42" s="119"/>
      <c r="L42" s="119"/>
      <c r="M42" s="119"/>
    </row>
    <row r="43" spans="1:13" x14ac:dyDescent="0.25">
      <c r="A43" s="33"/>
      <c r="B43" s="671" t="s">
        <v>3318</v>
      </c>
      <c r="C43" s="670" t="s">
        <v>3466</v>
      </c>
      <c r="D43" s="670" t="s">
        <v>3467</v>
      </c>
      <c r="E43" s="119"/>
      <c r="F43" s="119"/>
      <c r="G43" s="119"/>
      <c r="H43" s="119"/>
      <c r="I43" s="119"/>
      <c r="J43" s="119"/>
      <c r="K43" s="119"/>
      <c r="L43" s="119"/>
      <c r="M43" s="119"/>
    </row>
    <row r="44" spans="1:13" x14ac:dyDescent="0.25">
      <c r="A44" s="33"/>
      <c r="B44" s="671" t="s">
        <v>3319</v>
      </c>
      <c r="C44" s="670" t="s">
        <v>3332</v>
      </c>
      <c r="D44" s="670" t="s">
        <v>3345</v>
      </c>
      <c r="E44" s="119"/>
      <c r="F44" s="119"/>
      <c r="G44" s="119"/>
      <c r="H44" s="119"/>
      <c r="I44" s="119"/>
      <c r="J44" s="119"/>
      <c r="K44" s="119"/>
      <c r="L44" s="119"/>
      <c r="M44" s="119"/>
    </row>
    <row r="45" spans="1:13" x14ac:dyDescent="0.25">
      <c r="A45" s="33"/>
      <c r="B45" s="671" t="s">
        <v>3320</v>
      </c>
      <c r="C45" s="670" t="s">
        <v>3333</v>
      </c>
      <c r="D45" s="670" t="s">
        <v>3346</v>
      </c>
      <c r="E45" s="119"/>
      <c r="F45" s="119"/>
      <c r="G45" s="119"/>
      <c r="H45" s="119"/>
      <c r="I45" s="119"/>
      <c r="J45" s="119"/>
      <c r="K45" s="119"/>
      <c r="L45" s="119"/>
      <c r="M45" s="119"/>
    </row>
    <row r="46" spans="1:13" x14ac:dyDescent="0.25">
      <c r="A46" s="33"/>
      <c r="B46" s="119"/>
      <c r="C46" s="119"/>
      <c r="D46" s="119"/>
      <c r="E46" s="119"/>
      <c r="F46" s="119"/>
      <c r="G46" s="119"/>
      <c r="H46" s="119"/>
      <c r="I46" s="119"/>
      <c r="J46" s="119"/>
      <c r="K46" s="119"/>
      <c r="L46" s="119"/>
      <c r="M46" s="119"/>
    </row>
    <row r="47" spans="1:13" x14ac:dyDescent="0.25">
      <c r="A47" s="33"/>
      <c r="B47" s="119" t="s">
        <v>3288</v>
      </c>
      <c r="C47" s="119"/>
      <c r="D47" s="119"/>
      <c r="E47" s="119"/>
      <c r="F47" s="119"/>
      <c r="G47" s="119"/>
      <c r="H47" s="119"/>
      <c r="I47" s="119"/>
      <c r="J47" s="119"/>
      <c r="K47" s="119"/>
      <c r="L47" s="119"/>
      <c r="M47" s="119"/>
    </row>
    <row r="48" spans="1:13" x14ac:dyDescent="0.25">
      <c r="A48" s="33"/>
      <c r="B48" s="673" t="s">
        <v>3289</v>
      </c>
      <c r="C48" s="673" t="s">
        <v>3290</v>
      </c>
      <c r="D48" s="673" t="s">
        <v>3291</v>
      </c>
      <c r="E48" s="673" t="s">
        <v>3292</v>
      </c>
      <c r="F48" s="671" t="s">
        <v>3293</v>
      </c>
      <c r="G48" s="119"/>
      <c r="H48" s="119"/>
      <c r="I48" s="119"/>
      <c r="J48" s="119"/>
      <c r="K48" s="119"/>
      <c r="L48" s="119"/>
    </row>
    <row r="49" spans="1:13" x14ac:dyDescent="0.25">
      <c r="A49" s="33"/>
      <c r="B49" s="682">
        <v>387751000000</v>
      </c>
      <c r="C49" s="681">
        <v>750000000000</v>
      </c>
      <c r="D49" s="680">
        <v>454101000000</v>
      </c>
      <c r="E49" s="680">
        <v>377818000000</v>
      </c>
      <c r="F49" s="680">
        <v>1000000</v>
      </c>
      <c r="G49" s="119"/>
      <c r="H49" s="119"/>
      <c r="I49" s="119"/>
      <c r="J49" s="119"/>
      <c r="K49" s="119"/>
    </row>
    <row r="50" spans="1:13" x14ac:dyDescent="0.25">
      <c r="A50" s="33"/>
      <c r="C50" s="119"/>
      <c r="D50" s="119"/>
      <c r="E50" s="119"/>
      <c r="F50" s="119"/>
      <c r="G50" s="119"/>
      <c r="H50" s="119"/>
      <c r="I50" s="119"/>
      <c r="J50" s="119"/>
      <c r="K50" s="119"/>
      <c r="L50" s="119"/>
      <c r="M50" s="119"/>
    </row>
    <row r="51" spans="1:13" x14ac:dyDescent="0.25">
      <c r="A51" s="33"/>
      <c r="B51" s="119" t="s">
        <v>3294</v>
      </c>
      <c r="C51" s="119"/>
      <c r="D51" s="119"/>
      <c r="E51" s="119"/>
      <c r="F51" s="119"/>
      <c r="G51" s="119"/>
      <c r="H51" s="119"/>
      <c r="I51" s="119"/>
      <c r="J51" s="119"/>
      <c r="K51" s="119"/>
      <c r="L51" s="119"/>
      <c r="M51" s="119"/>
    </row>
    <row r="52" spans="1:13" x14ac:dyDescent="0.25">
      <c r="A52" s="33"/>
      <c r="B52" s="671" t="s">
        <v>3295</v>
      </c>
      <c r="C52" s="673" t="s">
        <v>3296</v>
      </c>
      <c r="D52" s="673" t="s">
        <v>281</v>
      </c>
      <c r="E52" s="673" t="s">
        <v>3297</v>
      </c>
      <c r="F52" s="673" t="s">
        <v>3298</v>
      </c>
      <c r="G52" s="673" t="s">
        <v>667</v>
      </c>
      <c r="H52" s="671" t="s">
        <v>3299</v>
      </c>
      <c r="I52" s="119"/>
      <c r="J52" s="119"/>
      <c r="K52" s="119"/>
      <c r="L52" s="119"/>
      <c r="M52" s="119"/>
    </row>
    <row r="53" spans="1:13" x14ac:dyDescent="0.25">
      <c r="A53" s="33"/>
      <c r="B53" s="672">
        <v>1</v>
      </c>
      <c r="C53" s="670" t="s">
        <v>2402</v>
      </c>
      <c r="D53" s="670">
        <v>162240</v>
      </c>
      <c r="E53" s="692" t="s">
        <v>2403</v>
      </c>
      <c r="F53" s="692">
        <v>5</v>
      </c>
      <c r="G53" s="693">
        <v>32448000000</v>
      </c>
      <c r="H53" s="694">
        <v>8.5882393421188447E-2</v>
      </c>
      <c r="I53" s="119"/>
      <c r="J53" s="119"/>
      <c r="K53" s="119"/>
      <c r="L53" s="119"/>
      <c r="M53" s="119"/>
    </row>
    <row r="54" spans="1:13" x14ac:dyDescent="0.25">
      <c r="A54" s="33"/>
      <c r="B54" s="672">
        <v>2</v>
      </c>
      <c r="C54" s="670" t="s">
        <v>2402</v>
      </c>
      <c r="D54" s="670">
        <v>332115</v>
      </c>
      <c r="E54" s="692" t="s">
        <v>2403</v>
      </c>
      <c r="F54" s="692">
        <v>5</v>
      </c>
      <c r="G54" s="693">
        <v>66423000000</v>
      </c>
      <c r="H54" s="694">
        <v>0.1758064046540804</v>
      </c>
      <c r="I54" s="119"/>
      <c r="J54" s="119"/>
      <c r="K54" s="119"/>
      <c r="L54" s="119"/>
      <c r="M54" s="119"/>
    </row>
    <row r="55" spans="1:13" x14ac:dyDescent="0.25">
      <c r="A55" s="33"/>
      <c r="B55" s="672">
        <v>3</v>
      </c>
      <c r="C55" s="670" t="s">
        <v>2402</v>
      </c>
      <c r="D55" s="670">
        <v>5875</v>
      </c>
      <c r="E55" s="692" t="s">
        <v>2403</v>
      </c>
      <c r="F55" s="692">
        <v>5</v>
      </c>
      <c r="G55" s="693">
        <v>1175000000</v>
      </c>
      <c r="H55" s="694">
        <v>3.1099547667004573E-3</v>
      </c>
      <c r="I55" s="119"/>
      <c r="J55" s="119"/>
      <c r="K55" s="119"/>
      <c r="L55" s="119"/>
      <c r="M55" s="119"/>
    </row>
    <row r="56" spans="1:13" x14ac:dyDescent="0.25">
      <c r="A56" s="33"/>
      <c r="B56" s="672">
        <v>4</v>
      </c>
      <c r="C56" s="670" t="s">
        <v>2402</v>
      </c>
      <c r="D56" s="670">
        <v>485</v>
      </c>
      <c r="E56" s="692" t="s">
        <v>2403</v>
      </c>
      <c r="F56" s="692">
        <v>5</v>
      </c>
      <c r="G56" s="693">
        <v>97000000</v>
      </c>
      <c r="H56" s="694">
        <v>2.5673669137867602E-4</v>
      </c>
      <c r="I56" s="119"/>
      <c r="J56" s="119"/>
      <c r="K56" s="119"/>
      <c r="L56" s="119"/>
      <c r="M56" s="119"/>
    </row>
    <row r="57" spans="1:13" x14ac:dyDescent="0.25">
      <c r="A57" s="33"/>
      <c r="B57" s="672">
        <v>5</v>
      </c>
      <c r="C57" s="670" t="s">
        <v>2402</v>
      </c>
      <c r="D57" s="670">
        <v>485</v>
      </c>
      <c r="E57" s="692" t="s">
        <v>2403</v>
      </c>
      <c r="F57" s="692">
        <v>5</v>
      </c>
      <c r="G57" s="693">
        <v>97000000</v>
      </c>
      <c r="H57" s="694">
        <v>2.5673669137867602E-4</v>
      </c>
      <c r="I57" s="119"/>
      <c r="J57" s="119"/>
      <c r="K57" s="119"/>
      <c r="L57" s="119"/>
      <c r="M57" s="119"/>
    </row>
    <row r="58" spans="1:13" x14ac:dyDescent="0.25">
      <c r="A58" s="33"/>
      <c r="B58" s="672">
        <v>6</v>
      </c>
      <c r="C58" s="670" t="s">
        <v>2402</v>
      </c>
      <c r="D58" s="670">
        <v>2000</v>
      </c>
      <c r="E58" s="692" t="s">
        <v>2403</v>
      </c>
      <c r="F58" s="692">
        <v>5</v>
      </c>
      <c r="G58" s="693">
        <v>400000000</v>
      </c>
      <c r="H58" s="694">
        <v>1.0587080056852619E-3</v>
      </c>
      <c r="I58" s="119"/>
      <c r="J58" s="119"/>
      <c r="K58" s="119"/>
      <c r="L58" s="119"/>
      <c r="M58" s="119"/>
    </row>
    <row r="59" spans="1:13" x14ac:dyDescent="0.25">
      <c r="A59" s="33"/>
      <c r="B59" s="672">
        <v>7</v>
      </c>
      <c r="C59" s="670" t="s">
        <v>2402</v>
      </c>
      <c r="D59" s="670">
        <v>2500</v>
      </c>
      <c r="E59" s="692" t="s">
        <v>2403</v>
      </c>
      <c r="F59" s="692">
        <v>5</v>
      </c>
      <c r="G59" s="693">
        <v>500000000</v>
      </c>
      <c r="H59" s="694">
        <v>1.3233850071065775E-3</v>
      </c>
      <c r="I59" s="119"/>
      <c r="J59" s="119"/>
      <c r="K59" s="119"/>
      <c r="L59" s="119"/>
      <c r="M59" s="119"/>
    </row>
    <row r="60" spans="1:13" x14ac:dyDescent="0.25">
      <c r="A60" s="33"/>
      <c r="B60" s="672">
        <v>8</v>
      </c>
      <c r="C60" s="670" t="s">
        <v>2402</v>
      </c>
      <c r="D60" s="670">
        <v>3860</v>
      </c>
      <c r="E60" s="692" t="s">
        <v>2403</v>
      </c>
      <c r="F60" s="692">
        <v>5</v>
      </c>
      <c r="G60" s="693">
        <v>772000000</v>
      </c>
      <c r="H60" s="694">
        <v>2.0433064509725557E-3</v>
      </c>
      <c r="I60" s="119"/>
      <c r="J60" s="119"/>
      <c r="K60" s="119"/>
      <c r="L60" s="119"/>
      <c r="M60" s="119"/>
    </row>
    <row r="61" spans="1:13" x14ac:dyDescent="0.25">
      <c r="A61" s="33"/>
      <c r="B61" s="672">
        <v>9</v>
      </c>
      <c r="C61" s="670" t="s">
        <v>2402</v>
      </c>
      <c r="D61" s="670">
        <v>3150</v>
      </c>
      <c r="E61" s="692" t="s">
        <v>2403</v>
      </c>
      <c r="F61" s="692">
        <v>5</v>
      </c>
      <c r="G61" s="693">
        <v>630000000</v>
      </c>
      <c r="H61" s="694">
        <v>1.6674651089542876E-3</v>
      </c>
      <c r="I61" s="119"/>
      <c r="J61" s="119"/>
      <c r="K61" s="119"/>
      <c r="L61" s="119"/>
      <c r="M61" s="119"/>
    </row>
    <row r="62" spans="1:13" x14ac:dyDescent="0.25">
      <c r="A62" s="33"/>
      <c r="B62" s="672">
        <v>10</v>
      </c>
      <c r="C62" s="670" t="s">
        <v>2402</v>
      </c>
      <c r="D62" s="670">
        <v>10305</v>
      </c>
      <c r="E62" s="692" t="s">
        <v>2403</v>
      </c>
      <c r="F62" s="692">
        <v>5</v>
      </c>
      <c r="G62" s="693">
        <v>2061000000</v>
      </c>
      <c r="H62" s="694">
        <v>5.4549929992933127E-3</v>
      </c>
      <c r="I62" s="119"/>
      <c r="J62" s="119"/>
      <c r="K62" s="119"/>
      <c r="L62" s="119"/>
      <c r="M62" s="119"/>
    </row>
    <row r="63" spans="1:13" x14ac:dyDescent="0.25">
      <c r="A63" s="33"/>
      <c r="B63" s="672">
        <v>11</v>
      </c>
      <c r="C63" s="670" t="s">
        <v>2402</v>
      </c>
      <c r="D63" s="670">
        <v>485</v>
      </c>
      <c r="E63" s="692" t="s">
        <v>2403</v>
      </c>
      <c r="F63" s="692">
        <v>5</v>
      </c>
      <c r="G63" s="693">
        <v>97000000</v>
      </c>
      <c r="H63" s="694">
        <v>2.5673669137867602E-4</v>
      </c>
      <c r="I63" s="119"/>
      <c r="J63" s="119"/>
      <c r="K63" s="119"/>
      <c r="L63" s="119"/>
      <c r="M63" s="119"/>
    </row>
    <row r="64" spans="1:13" x14ac:dyDescent="0.25">
      <c r="A64" s="33"/>
      <c r="B64" s="672">
        <v>12</v>
      </c>
      <c r="C64" s="670" t="s">
        <v>2402</v>
      </c>
      <c r="D64" s="670">
        <v>485</v>
      </c>
      <c r="E64" s="692" t="s">
        <v>2403</v>
      </c>
      <c r="F64" s="692">
        <v>5</v>
      </c>
      <c r="G64" s="693">
        <v>97000000</v>
      </c>
      <c r="H64" s="694">
        <v>2.5673669137867602E-4</v>
      </c>
      <c r="I64" s="119"/>
      <c r="J64" s="119"/>
      <c r="K64" s="119"/>
      <c r="L64" s="119"/>
      <c r="M64" s="119"/>
    </row>
    <row r="65" spans="1:13" x14ac:dyDescent="0.25">
      <c r="A65" s="33"/>
      <c r="B65" s="672">
        <v>13</v>
      </c>
      <c r="C65" s="670" t="s">
        <v>2402</v>
      </c>
      <c r="D65" s="670">
        <v>32030</v>
      </c>
      <c r="E65" s="692" t="s">
        <v>2403</v>
      </c>
      <c r="F65" s="692">
        <v>5</v>
      </c>
      <c r="G65" s="693">
        <v>6406000000</v>
      </c>
      <c r="H65" s="694">
        <v>1.6955208711049472E-2</v>
      </c>
      <c r="I65" s="119"/>
      <c r="J65" s="119"/>
      <c r="K65" s="119"/>
      <c r="L65" s="119"/>
      <c r="M65" s="119"/>
    </row>
    <row r="66" spans="1:13" x14ac:dyDescent="0.25">
      <c r="A66" s="33"/>
      <c r="B66" s="672">
        <v>14</v>
      </c>
      <c r="C66" s="670" t="s">
        <v>2402</v>
      </c>
      <c r="D66" s="670">
        <v>485</v>
      </c>
      <c r="E66" s="692" t="s">
        <v>2403</v>
      </c>
      <c r="F66" s="692">
        <v>5</v>
      </c>
      <c r="G66" s="693">
        <v>97000000</v>
      </c>
      <c r="H66" s="694">
        <v>2.5673669137867602E-4</v>
      </c>
      <c r="I66" s="119"/>
      <c r="J66" s="119"/>
      <c r="K66" s="119"/>
      <c r="L66" s="119"/>
      <c r="M66" s="119"/>
    </row>
    <row r="67" spans="1:13" x14ac:dyDescent="0.25">
      <c r="A67" s="33"/>
      <c r="B67" s="672">
        <v>15</v>
      </c>
      <c r="C67" s="670" t="s">
        <v>2402</v>
      </c>
      <c r="D67" s="670">
        <v>56035</v>
      </c>
      <c r="E67" s="692" t="s">
        <v>2403</v>
      </c>
      <c r="F67" s="692">
        <v>5</v>
      </c>
      <c r="G67" s="693">
        <v>11207000000</v>
      </c>
      <c r="H67" s="694">
        <v>2.9662351549286828E-2</v>
      </c>
      <c r="I67" s="119"/>
      <c r="J67" s="119"/>
      <c r="K67" s="119"/>
      <c r="L67" s="119"/>
      <c r="M67" s="119"/>
    </row>
    <row r="68" spans="1:13" x14ac:dyDescent="0.25">
      <c r="A68" s="33"/>
      <c r="B68" s="672">
        <v>16</v>
      </c>
      <c r="C68" s="670" t="s">
        <v>2402</v>
      </c>
      <c r="D68" s="670">
        <v>25</v>
      </c>
      <c r="E68" s="692" t="s">
        <v>2403</v>
      </c>
      <c r="F68" s="692">
        <v>5</v>
      </c>
      <c r="G68" s="693">
        <v>5000000</v>
      </c>
      <c r="H68" s="694">
        <v>1.3233850071065775E-5</v>
      </c>
      <c r="I68" s="119"/>
      <c r="J68" s="119"/>
      <c r="K68" s="119"/>
      <c r="L68" s="119"/>
      <c r="M68" s="119"/>
    </row>
    <row r="69" spans="1:13" x14ac:dyDescent="0.25">
      <c r="A69" s="33"/>
      <c r="B69" s="672">
        <v>17</v>
      </c>
      <c r="C69" s="670" t="s">
        <v>2402</v>
      </c>
      <c r="D69" s="670">
        <v>5</v>
      </c>
      <c r="E69" s="692" t="s">
        <v>2403</v>
      </c>
      <c r="F69" s="692">
        <v>5</v>
      </c>
      <c r="G69" s="693">
        <v>1000000</v>
      </c>
      <c r="H69" s="694">
        <v>2.6467700142131551E-6</v>
      </c>
      <c r="I69" s="119"/>
      <c r="J69" s="119"/>
      <c r="K69" s="119"/>
      <c r="L69" s="119"/>
      <c r="M69" s="119"/>
    </row>
    <row r="70" spans="1:13" x14ac:dyDescent="0.25">
      <c r="A70" s="33"/>
      <c r="B70" s="672">
        <v>18</v>
      </c>
      <c r="C70" s="670" t="s">
        <v>2402</v>
      </c>
      <c r="D70" s="670">
        <v>17980</v>
      </c>
      <c r="E70" s="692" t="s">
        <v>2403</v>
      </c>
      <c r="F70" s="692">
        <v>5</v>
      </c>
      <c r="G70" s="693">
        <v>3596000000</v>
      </c>
      <c r="H70" s="694">
        <v>9.5177849711105059E-3</v>
      </c>
      <c r="I70" s="119"/>
      <c r="J70" s="119"/>
      <c r="K70" s="119"/>
      <c r="L70" s="119"/>
      <c r="M70" s="119"/>
    </row>
    <row r="71" spans="1:13" x14ac:dyDescent="0.25">
      <c r="A71" s="33"/>
      <c r="B71" s="672">
        <v>19</v>
      </c>
      <c r="C71" s="670" t="s">
        <v>2402</v>
      </c>
      <c r="D71" s="670">
        <v>925</v>
      </c>
      <c r="E71" s="692" t="s">
        <v>2404</v>
      </c>
      <c r="F71" s="692">
        <v>1</v>
      </c>
      <c r="G71" s="693">
        <v>925000000</v>
      </c>
      <c r="H71" s="694">
        <v>2.4482622631471682E-3</v>
      </c>
      <c r="I71" s="119"/>
      <c r="J71" s="119"/>
      <c r="K71" s="119"/>
      <c r="L71" s="119"/>
      <c r="M71" s="119"/>
    </row>
    <row r="72" spans="1:13" x14ac:dyDescent="0.25">
      <c r="A72" s="33"/>
      <c r="B72" s="672">
        <v>20</v>
      </c>
      <c r="C72" s="670" t="s">
        <v>2402</v>
      </c>
      <c r="D72" s="670">
        <v>5630</v>
      </c>
      <c r="E72" s="692" t="s">
        <v>2404</v>
      </c>
      <c r="F72" s="692">
        <v>1</v>
      </c>
      <c r="G72" s="693">
        <v>5630000000</v>
      </c>
      <c r="H72" s="694">
        <v>1.4901315180020063E-2</v>
      </c>
      <c r="I72" s="119"/>
      <c r="J72" s="119"/>
      <c r="K72" s="119"/>
      <c r="L72" s="119"/>
      <c r="M72" s="119"/>
    </row>
    <row r="73" spans="1:13" x14ac:dyDescent="0.25">
      <c r="A73" s="33"/>
      <c r="B73" s="672">
        <v>21</v>
      </c>
      <c r="C73" s="670" t="s">
        <v>2402</v>
      </c>
      <c r="D73" s="670">
        <v>5630</v>
      </c>
      <c r="E73" s="692" t="s">
        <v>2404</v>
      </c>
      <c r="F73" s="692">
        <v>1</v>
      </c>
      <c r="G73" s="693">
        <v>5630000000</v>
      </c>
      <c r="H73" s="694">
        <v>1.4901315180020063E-2</v>
      </c>
      <c r="I73" s="119"/>
      <c r="J73" s="119"/>
      <c r="K73" s="119"/>
      <c r="L73" s="119"/>
      <c r="M73" s="119"/>
    </row>
    <row r="74" spans="1:13" x14ac:dyDescent="0.25">
      <c r="A74" s="33"/>
      <c r="B74" s="672">
        <v>22</v>
      </c>
      <c r="C74" s="670" t="s">
        <v>2402</v>
      </c>
      <c r="D74" s="670">
        <v>5492</v>
      </c>
      <c r="E74" s="692" t="s">
        <v>2404</v>
      </c>
      <c r="F74" s="692">
        <v>1</v>
      </c>
      <c r="G74" s="693">
        <v>5492000000</v>
      </c>
      <c r="H74" s="694">
        <v>1.4536060918058646E-2</v>
      </c>
      <c r="I74" s="119"/>
      <c r="J74" s="119"/>
      <c r="K74" s="119"/>
      <c r="L74" s="119"/>
      <c r="M74" s="119"/>
    </row>
    <row r="75" spans="1:13" x14ac:dyDescent="0.25">
      <c r="A75" s="33"/>
      <c r="B75" s="672">
        <v>23</v>
      </c>
      <c r="C75" s="670" t="s">
        <v>2402</v>
      </c>
      <c r="D75" s="670">
        <v>138</v>
      </c>
      <c r="E75" s="692" t="s">
        <v>2404</v>
      </c>
      <c r="F75" s="692">
        <v>1</v>
      </c>
      <c r="G75" s="693">
        <v>138000000</v>
      </c>
      <c r="H75" s="694">
        <v>3.6525426196141537E-4</v>
      </c>
      <c r="I75" s="119"/>
      <c r="J75" s="119"/>
      <c r="K75" s="119"/>
      <c r="L75" s="119"/>
      <c r="M75" s="119"/>
    </row>
    <row r="76" spans="1:13" x14ac:dyDescent="0.25">
      <c r="A76" s="33"/>
      <c r="B76" s="672">
        <v>24</v>
      </c>
      <c r="C76" s="670" t="s">
        <v>2402</v>
      </c>
      <c r="D76" s="670">
        <v>5687</v>
      </c>
      <c r="E76" s="692" t="s">
        <v>2404</v>
      </c>
      <c r="F76" s="692">
        <v>1</v>
      </c>
      <c r="G76" s="693">
        <v>5687000000</v>
      </c>
      <c r="H76" s="694">
        <v>1.5052181070830213E-2</v>
      </c>
      <c r="I76" s="119"/>
      <c r="J76" s="119"/>
      <c r="K76" s="119"/>
      <c r="L76" s="119"/>
      <c r="M76" s="119"/>
    </row>
    <row r="77" spans="1:13" x14ac:dyDescent="0.25">
      <c r="A77" s="33"/>
      <c r="B77" s="672">
        <v>25</v>
      </c>
      <c r="C77" s="670" t="s">
        <v>2402</v>
      </c>
      <c r="D77" s="670">
        <v>0</v>
      </c>
      <c r="E77" s="692" t="s">
        <v>2405</v>
      </c>
      <c r="F77" s="692">
        <v>0</v>
      </c>
      <c r="G77" s="693">
        <v>543000000</v>
      </c>
      <c r="H77" s="694">
        <v>1.4371961177177431E-3</v>
      </c>
      <c r="I77" s="119"/>
      <c r="J77" s="119"/>
      <c r="K77" s="119"/>
      <c r="L77" s="119"/>
      <c r="M77" s="119"/>
    </row>
    <row r="78" spans="1:13" x14ac:dyDescent="0.25">
      <c r="A78" s="33"/>
      <c r="B78" s="119"/>
      <c r="C78" s="119"/>
      <c r="D78" s="119"/>
      <c r="E78" s="119"/>
      <c r="F78" s="119"/>
      <c r="G78" s="119"/>
      <c r="H78" s="119"/>
      <c r="I78" s="119"/>
      <c r="J78" s="119"/>
      <c r="K78" s="119"/>
      <c r="L78" s="119"/>
      <c r="M78" s="119"/>
    </row>
    <row r="79" spans="1:13" x14ac:dyDescent="0.25">
      <c r="B79" s="671" t="s">
        <v>3300</v>
      </c>
      <c r="C79" s="670"/>
      <c r="I79" s="119"/>
    </row>
    <row r="80" spans="1:13" x14ac:dyDescent="0.25">
      <c r="B80" s="671" t="s">
        <v>3301</v>
      </c>
      <c r="C80" s="670" t="s">
        <v>3353</v>
      </c>
      <c r="I80" s="119"/>
    </row>
    <row r="81" spans="1:13" s="33" customFormat="1" x14ac:dyDescent="0.25">
      <c r="A81" s="2"/>
      <c r="B81" s="671" t="s">
        <v>3302</v>
      </c>
      <c r="C81" s="670" t="s">
        <v>3354</v>
      </c>
      <c r="E81" s="2"/>
      <c r="F81" s="2"/>
      <c r="G81" s="2"/>
      <c r="H81" s="2"/>
      <c r="I81" s="119"/>
      <c r="J81" s="2"/>
      <c r="K81" s="2"/>
      <c r="L81" s="2"/>
      <c r="M81" s="2"/>
    </row>
    <row r="82" spans="1:13" s="33" customFormat="1" x14ac:dyDescent="0.25">
      <c r="A82" s="2"/>
      <c r="B82" s="119" t="s">
        <v>3303</v>
      </c>
      <c r="C82" s="119"/>
      <c r="E82" s="2"/>
      <c r="F82" s="2"/>
      <c r="G82" s="2"/>
      <c r="H82" s="2"/>
      <c r="I82" s="119"/>
      <c r="J82" s="2"/>
      <c r="K82" s="2"/>
      <c r="L82" s="2"/>
      <c r="M82" s="2"/>
    </row>
    <row r="83" spans="1:13" x14ac:dyDescent="0.25">
      <c r="I83" s="119"/>
    </row>
    <row r="84" spans="1:13" x14ac:dyDescent="0.25">
      <c r="I84" s="119"/>
    </row>
    <row r="85" spans="1:13" x14ac:dyDescent="0.25">
      <c r="I85" s="119"/>
    </row>
    <row r="86" spans="1:13" x14ac:dyDescent="0.25">
      <c r="I86" s="119"/>
    </row>
    <row r="87" spans="1:13" x14ac:dyDescent="0.25">
      <c r="I87" s="119"/>
    </row>
  </sheetData>
  <mergeCells count="2">
    <mergeCell ref="C41:D41"/>
    <mergeCell ref="C39:D39"/>
  </mergeCells>
  <hyperlinks>
    <hyperlink ref="C3" location="Indice!A1" display="Indice" xr:uid="{EC360F2E-A068-4C48-92FF-8D15FF196A78}"/>
    <hyperlink ref="C21" r:id="rId1" xr:uid="{4186AA67-DBA9-4BF4-AE2B-1C2630ED9BB6}"/>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9"/>
    <pageSetUpPr fitToPage="1"/>
  </sheetPr>
  <dimension ref="A3:G22"/>
  <sheetViews>
    <sheetView showGridLines="0" zoomScale="85" zoomScaleNormal="85" workbookViewId="0"/>
  </sheetViews>
  <sheetFormatPr baseColWidth="10" defaultColWidth="11.33203125" defaultRowHeight="13.2" x14ac:dyDescent="0.25"/>
  <cols>
    <col min="1" max="1" width="38.6640625" style="2" customWidth="1"/>
    <col min="2" max="2" width="17.6640625" style="2" customWidth="1"/>
    <col min="3" max="3" width="11.33203125" style="2" customWidth="1"/>
    <col min="4" max="4" width="5.5546875" style="2" customWidth="1"/>
    <col min="5" max="5" width="16.109375" style="2" customWidth="1"/>
    <col min="6" max="6" width="19.5546875" style="2" customWidth="1"/>
    <col min="7" max="7" width="24.109375" style="2" bestFit="1" customWidth="1"/>
    <col min="8" max="16384" width="11.33203125" style="2"/>
  </cols>
  <sheetData>
    <row r="3" spans="1:7" ht="15" customHeight="1" x14ac:dyDescent="0.25">
      <c r="A3" s="11"/>
      <c r="G3" s="106"/>
    </row>
    <row r="4" spans="1:7" ht="15" customHeight="1" x14ac:dyDescent="0.25"/>
    <row r="5" spans="1:7" ht="15" customHeight="1" x14ac:dyDescent="0.25">
      <c r="A5" s="841" t="s">
        <v>3470</v>
      </c>
      <c r="B5" s="841"/>
      <c r="C5" s="841"/>
      <c r="D5" s="841"/>
      <c r="E5" s="841"/>
      <c r="F5" s="841"/>
      <c r="G5" s="841"/>
    </row>
    <row r="6" spans="1:7" ht="15" customHeight="1" x14ac:dyDescent="0.25">
      <c r="A6" s="840" t="s">
        <v>657</v>
      </c>
      <c r="B6" s="840"/>
      <c r="C6" s="840"/>
      <c r="D6" s="840"/>
      <c r="E6" s="840"/>
      <c r="F6" s="69" t="s">
        <v>3414</v>
      </c>
      <c r="G6" s="69"/>
    </row>
    <row r="7" spans="1:7" ht="15" customHeight="1" x14ac:dyDescent="0.25">
      <c r="A7" s="1" t="s">
        <v>36</v>
      </c>
      <c r="B7" s="1"/>
      <c r="C7" s="1"/>
      <c r="D7" s="1"/>
      <c r="E7" s="1"/>
      <c r="F7" s="1"/>
      <c r="G7" s="1"/>
    </row>
    <row r="8" spans="1:7" ht="15" customHeight="1" x14ac:dyDescent="0.25">
      <c r="A8" s="843" t="s">
        <v>1502</v>
      </c>
      <c r="B8" s="843"/>
      <c r="C8" s="843"/>
      <c r="D8" s="843"/>
      <c r="E8" s="843"/>
      <c r="F8" s="843"/>
      <c r="G8" s="843"/>
    </row>
    <row r="9" spans="1:7" ht="38.25" customHeight="1" x14ac:dyDescent="0.25">
      <c r="A9" s="844" t="s">
        <v>1400</v>
      </c>
      <c r="B9" s="845"/>
      <c r="C9" s="845"/>
      <c r="D9" s="845"/>
      <c r="E9" s="845"/>
      <c r="F9" s="845"/>
      <c r="G9" s="845"/>
    </row>
    <row r="10" spans="1:7" ht="40.5" customHeight="1" x14ac:dyDescent="0.25">
      <c r="A10" s="842" t="s">
        <v>1401</v>
      </c>
      <c r="B10" s="842"/>
      <c r="C10" s="842"/>
      <c r="D10" s="842"/>
      <c r="E10" s="842"/>
      <c r="F10" s="842"/>
      <c r="G10" s="842"/>
    </row>
    <row r="11" spans="1:7" ht="27.75" customHeight="1" x14ac:dyDescent="0.25">
      <c r="A11" s="842" t="s">
        <v>1402</v>
      </c>
      <c r="B11" s="842"/>
      <c r="C11" s="842"/>
      <c r="D11" s="842"/>
      <c r="E11" s="842"/>
      <c r="F11" s="842"/>
      <c r="G11" s="842"/>
    </row>
    <row r="12" spans="1:7" ht="41.25" customHeight="1" x14ac:dyDescent="0.25">
      <c r="A12" s="842" t="s">
        <v>1403</v>
      </c>
      <c r="B12" s="842"/>
      <c r="C12" s="842"/>
      <c r="D12" s="842"/>
      <c r="E12" s="842"/>
      <c r="F12" s="842"/>
      <c r="G12" s="842"/>
    </row>
    <row r="13" spans="1:7" ht="40.5" customHeight="1" x14ac:dyDescent="0.25">
      <c r="A13" s="842" t="s">
        <v>1404</v>
      </c>
      <c r="B13" s="842"/>
      <c r="C13" s="842"/>
      <c r="D13" s="842"/>
      <c r="E13" s="842"/>
      <c r="F13" s="842"/>
      <c r="G13" s="842"/>
    </row>
    <row r="14" spans="1:7" ht="41.25" customHeight="1" x14ac:dyDescent="0.25">
      <c r="A14" s="842" t="s">
        <v>1405</v>
      </c>
      <c r="B14" s="842"/>
      <c r="C14" s="842"/>
      <c r="D14" s="842"/>
      <c r="E14" s="842"/>
      <c r="F14" s="842"/>
      <c r="G14" s="842"/>
    </row>
    <row r="15" spans="1:7" ht="41.25" customHeight="1" x14ac:dyDescent="0.25">
      <c r="A15" s="842" t="s">
        <v>1406</v>
      </c>
      <c r="B15" s="842"/>
      <c r="C15" s="842"/>
      <c r="D15" s="842"/>
      <c r="E15" s="842"/>
      <c r="F15" s="842"/>
      <c r="G15" s="842"/>
    </row>
    <row r="16" spans="1:7" ht="70.5" customHeight="1" x14ac:dyDescent="0.25">
      <c r="A16" s="842" t="s">
        <v>2655</v>
      </c>
      <c r="B16" s="842"/>
      <c r="C16" s="842"/>
      <c r="D16" s="842"/>
      <c r="E16" s="842"/>
      <c r="F16" s="842"/>
      <c r="G16" s="842"/>
    </row>
    <row r="17" spans="1:7" ht="44.25" customHeight="1" x14ac:dyDescent="0.25">
      <c r="A17" s="842" t="s">
        <v>2807</v>
      </c>
      <c r="B17" s="842"/>
      <c r="C17" s="842"/>
      <c r="D17" s="842"/>
      <c r="E17" s="842"/>
      <c r="F17" s="842"/>
      <c r="G17" s="842"/>
    </row>
    <row r="18" spans="1:7" ht="82.5" customHeight="1" x14ac:dyDescent="0.25">
      <c r="A18" s="842" t="s">
        <v>3352</v>
      </c>
      <c r="B18" s="842"/>
      <c r="C18" s="842"/>
      <c r="D18" s="842"/>
      <c r="E18" s="842"/>
      <c r="F18" s="842"/>
      <c r="G18" s="842"/>
    </row>
    <row r="19" spans="1:7" ht="15" customHeight="1" x14ac:dyDescent="0.25">
      <c r="A19" s="691"/>
      <c r="B19" s="37"/>
      <c r="C19" s="37"/>
      <c r="D19" s="37"/>
      <c r="E19" s="37"/>
      <c r="F19" s="37"/>
      <c r="G19" s="37"/>
    </row>
    <row r="20" spans="1:7" ht="15" customHeight="1" x14ac:dyDescent="0.25">
      <c r="A20" s="69" t="s">
        <v>1407</v>
      </c>
      <c r="B20" s="69"/>
      <c r="C20" s="69"/>
      <c r="D20" s="69"/>
      <c r="E20" s="69"/>
      <c r="F20" s="69"/>
      <c r="G20" s="69"/>
    </row>
    <row r="21" spans="1:7" ht="409.2" customHeight="1" x14ac:dyDescent="0.25">
      <c r="A21" s="842" t="s">
        <v>3179</v>
      </c>
      <c r="B21" s="842"/>
      <c r="C21" s="842"/>
      <c r="D21" s="842"/>
      <c r="E21" s="842"/>
      <c r="F21" s="842"/>
      <c r="G21" s="842"/>
    </row>
    <row r="22" spans="1:7" x14ac:dyDescent="0.25">
      <c r="A22" s="173"/>
      <c r="B22" s="173"/>
      <c r="C22" s="173"/>
      <c r="D22" s="173"/>
    </row>
  </sheetData>
  <mergeCells count="14">
    <mergeCell ref="A21:G21"/>
    <mergeCell ref="A9:G9"/>
    <mergeCell ref="A15:G15"/>
    <mergeCell ref="A10:G10"/>
    <mergeCell ref="A11:G11"/>
    <mergeCell ref="A13:G13"/>
    <mergeCell ref="A16:G16"/>
    <mergeCell ref="A17:G17"/>
    <mergeCell ref="A18:G18"/>
    <mergeCell ref="A6:E6"/>
    <mergeCell ref="A5:G5"/>
    <mergeCell ref="A12:G12"/>
    <mergeCell ref="A8:G8"/>
    <mergeCell ref="A14:G14"/>
  </mergeCells>
  <pageMargins left="0.70866141732283472" right="0.70866141732283472" top="0.74803149606299213" bottom="0.74803149606299213" header="0.31496062992125984" footer="0.31496062992125984"/>
  <pageSetup paperSize="5" scale="60" orientation="portrait"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24488-1A44-4262-AD4A-F839AB9D1873}">
  <sheetPr>
    <tabColor theme="9"/>
  </sheetPr>
  <dimension ref="B1:AN63"/>
  <sheetViews>
    <sheetView showGridLines="0" topLeftCell="A30" zoomScale="85" zoomScaleNormal="85" workbookViewId="0">
      <selection activeCell="D9" sqref="D9"/>
    </sheetView>
  </sheetViews>
  <sheetFormatPr baseColWidth="10" defaultColWidth="11.33203125" defaultRowHeight="13.2" x14ac:dyDescent="0.25"/>
  <cols>
    <col min="1" max="1" width="2.33203125" style="5" customWidth="1"/>
    <col min="2" max="2" width="42.88671875" style="5" customWidth="1"/>
    <col min="3" max="3" width="27.6640625" style="5" customWidth="1"/>
    <col min="4" max="4" width="21.6640625" style="5" bestFit="1" customWidth="1"/>
    <col min="5" max="5" width="20" style="5" bestFit="1" customWidth="1"/>
    <col min="6" max="6" width="2.33203125" style="5" customWidth="1"/>
    <col min="7" max="7" width="61.6640625" style="5" customWidth="1"/>
    <col min="8" max="8" width="20.6640625" style="5" bestFit="1" customWidth="1"/>
    <col min="9" max="9" width="20.44140625" style="5" bestFit="1" customWidth="1"/>
    <col min="10" max="10" width="5.5546875" style="5" customWidth="1"/>
    <col min="11" max="11" width="2.33203125" style="5" customWidth="1"/>
    <col min="12" max="12" width="22.88671875" style="18" bestFit="1" customWidth="1"/>
    <col min="13" max="13" width="48" style="14" bestFit="1" customWidth="1"/>
    <col min="14" max="14" width="22.88671875" style="14" bestFit="1" customWidth="1"/>
    <col min="15" max="15" width="22.88671875" style="14" customWidth="1"/>
    <col min="16" max="35" width="22.88671875" style="18" bestFit="1" customWidth="1"/>
    <col min="36" max="36" width="11.44140625" style="18" customWidth="1"/>
    <col min="37" max="40" width="11.44140625" style="14" customWidth="1"/>
    <col min="41" max="16384" width="11.33203125" style="5"/>
  </cols>
  <sheetData>
    <row r="1" spans="2:40" ht="14.4" x14ac:dyDescent="0.3">
      <c r="B1" s="180" t="s">
        <v>679</v>
      </c>
      <c r="G1" s="45" t="s">
        <v>88</v>
      </c>
      <c r="H1" s="45"/>
    </row>
    <row r="2" spans="2:40" ht="14.4" x14ac:dyDescent="0.3">
      <c r="C2" s="53"/>
      <c r="G2" s="45"/>
      <c r="H2" s="45"/>
    </row>
    <row r="3" spans="2:40" ht="13.8" x14ac:dyDescent="0.25">
      <c r="B3" s="843" t="s">
        <v>1506</v>
      </c>
      <c r="C3" s="843"/>
      <c r="D3" s="843"/>
      <c r="E3" s="843"/>
    </row>
    <row r="4" spans="2:40" x14ac:dyDescent="0.25">
      <c r="B4" s="93" t="s">
        <v>148</v>
      </c>
      <c r="C4" s="34"/>
      <c r="D4" s="34"/>
      <c r="E4" s="34"/>
    </row>
    <row r="5" spans="2:40" x14ac:dyDescent="0.25">
      <c r="B5" s="5" t="s">
        <v>669</v>
      </c>
      <c r="D5" s="34"/>
      <c r="G5" s="597"/>
    </row>
    <row r="6" spans="2:40" ht="13.8" thickBot="1" x14ac:dyDescent="0.3">
      <c r="B6" s="35" t="s">
        <v>2659</v>
      </c>
      <c r="C6" s="35"/>
      <c r="F6" s="34"/>
      <c r="P6" s="849"/>
      <c r="Q6" s="849"/>
      <c r="R6" s="849"/>
      <c r="S6" s="849"/>
      <c r="T6" s="849"/>
      <c r="U6" s="849"/>
      <c r="V6" s="849"/>
      <c r="W6" s="849"/>
      <c r="X6" s="849"/>
      <c r="Y6" s="849"/>
      <c r="Z6" s="849"/>
      <c r="AA6" s="849"/>
      <c r="AB6" s="849"/>
      <c r="AC6" s="849"/>
      <c r="AD6" s="849"/>
      <c r="AE6" s="849"/>
      <c r="AF6" s="849"/>
      <c r="AG6" s="849"/>
      <c r="AH6" s="849"/>
      <c r="AI6" s="849"/>
      <c r="AJ6" s="849"/>
    </row>
    <row r="7" spans="2:40" ht="13.8" thickBot="1" x14ac:dyDescent="0.3">
      <c r="B7" s="22" t="s">
        <v>2</v>
      </c>
      <c r="C7" s="97"/>
      <c r="D7" s="318">
        <f>+[73]BG!G7</f>
        <v>44926</v>
      </c>
      <c r="E7" s="318">
        <v>44561</v>
      </c>
      <c r="F7" s="34"/>
      <c r="G7" s="319" t="s">
        <v>664</v>
      </c>
      <c r="H7" s="320"/>
      <c r="I7" s="321">
        <f>+D7</f>
        <v>44926</v>
      </c>
      <c r="J7" s="287"/>
      <c r="K7" s="287"/>
      <c r="M7" s="319" t="s">
        <v>664</v>
      </c>
      <c r="N7" s="320"/>
      <c r="O7" s="321">
        <v>44561</v>
      </c>
    </row>
    <row r="8" spans="2:40" ht="12.75" customHeight="1" x14ac:dyDescent="0.3">
      <c r="B8" s="2" t="s">
        <v>1561</v>
      </c>
      <c r="C8" s="2" t="s">
        <v>271</v>
      </c>
      <c r="D8" s="599">
        <f>247641144.758-D14</f>
        <v>246873882.912</v>
      </c>
      <c r="E8" s="278">
        <v>116274133.331</v>
      </c>
      <c r="F8" s="182"/>
      <c r="G8" s="345" t="s">
        <v>179</v>
      </c>
      <c r="H8" s="345"/>
      <c r="I8" s="402" t="s">
        <v>667</v>
      </c>
      <c r="J8" s="34"/>
      <c r="K8" s="34"/>
      <c r="M8" s="103" t="s">
        <v>179</v>
      </c>
      <c r="N8" s="103"/>
      <c r="O8" s="402" t="s">
        <v>667</v>
      </c>
      <c r="AK8" s="18"/>
      <c r="AL8" s="18"/>
      <c r="AM8" s="18"/>
      <c r="AN8" s="18"/>
    </row>
    <row r="9" spans="2:40" ht="12.75" customHeight="1" x14ac:dyDescent="0.3">
      <c r="B9" s="2" t="s">
        <v>1561</v>
      </c>
      <c r="C9" s="2" t="s">
        <v>272</v>
      </c>
      <c r="D9" s="599">
        <f>65669812.3888387-D15</f>
        <v>65142392.098152101</v>
      </c>
      <c r="E9" s="278">
        <v>43150661.693013005</v>
      </c>
      <c r="F9" s="182"/>
      <c r="G9" s="5" t="s">
        <v>1563</v>
      </c>
      <c r="I9" s="98">
        <f>+D8+D9+D14+D15+D17+D18+D19+D20+D35+D36+D41+D42+D43+D44+D45</f>
        <v>827114901.95520711</v>
      </c>
      <c r="J9" s="34"/>
      <c r="K9" s="99"/>
      <c r="M9" s="5" t="s">
        <v>1563</v>
      </c>
      <c r="N9" s="5"/>
      <c r="O9" s="98">
        <v>872610538.72899985</v>
      </c>
    </row>
    <row r="10" spans="2:40" ht="12.75" customHeight="1" x14ac:dyDescent="0.25">
      <c r="B10" s="2" t="s">
        <v>182</v>
      </c>
      <c r="C10" s="2" t="s">
        <v>273</v>
      </c>
      <c r="D10" s="463">
        <v>0</v>
      </c>
      <c r="E10" s="278">
        <v>0</v>
      </c>
      <c r="F10" s="182"/>
      <c r="G10" s="5" t="s">
        <v>5</v>
      </c>
      <c r="I10" s="98">
        <f>D21+D22+D23</f>
        <v>96202972.382583886</v>
      </c>
      <c r="J10" s="34"/>
      <c r="K10" s="99"/>
      <c r="L10" s="236"/>
      <c r="M10" s="5" t="s">
        <v>5</v>
      </c>
      <c r="N10" s="5"/>
      <c r="O10" s="98">
        <v>94503104.11231719</v>
      </c>
    </row>
    <row r="11" spans="2:40" ht="12.75" customHeight="1" x14ac:dyDescent="0.25">
      <c r="B11" s="2" t="s">
        <v>183</v>
      </c>
      <c r="C11" s="2" t="s">
        <v>271</v>
      </c>
      <c r="D11" s="463">
        <v>0</v>
      </c>
      <c r="E11" s="278">
        <v>0</v>
      </c>
      <c r="F11" s="182"/>
      <c r="G11" s="65" t="s">
        <v>70</v>
      </c>
      <c r="H11" s="65"/>
      <c r="I11" s="98"/>
      <c r="J11" s="34"/>
      <c r="K11" s="99"/>
      <c r="M11" s="65" t="s">
        <v>70</v>
      </c>
      <c r="N11" s="65"/>
      <c r="O11" s="98"/>
    </row>
    <row r="12" spans="2:40" ht="12.75" customHeight="1" x14ac:dyDescent="0.25">
      <c r="B12" s="2" t="s">
        <v>183</v>
      </c>
      <c r="C12" s="2" t="s">
        <v>272</v>
      </c>
      <c r="D12" s="463">
        <v>0</v>
      </c>
      <c r="E12" s="278">
        <v>0</v>
      </c>
      <c r="F12" s="182"/>
      <c r="G12" s="5" t="s">
        <v>1562</v>
      </c>
      <c r="I12" s="98">
        <f>+D21</f>
        <v>38100320.191526994</v>
      </c>
      <c r="J12" s="34"/>
      <c r="K12" s="99"/>
      <c r="M12" s="5" t="s">
        <v>1562</v>
      </c>
      <c r="N12" s="5"/>
      <c r="O12" s="98">
        <v>9003619.9385115001</v>
      </c>
      <c r="Q12" s="236"/>
    </row>
    <row r="13" spans="2:40" ht="12.75" customHeight="1" x14ac:dyDescent="0.25">
      <c r="B13" s="2" t="s">
        <v>183</v>
      </c>
      <c r="C13" s="2" t="s">
        <v>273</v>
      </c>
      <c r="D13" s="463">
        <v>0</v>
      </c>
      <c r="E13" s="278">
        <v>0</v>
      </c>
      <c r="F13" s="182"/>
      <c r="G13" s="5" t="s">
        <v>4</v>
      </c>
      <c r="I13" s="307">
        <f>+D22</f>
        <v>22564112.545905702</v>
      </c>
      <c r="J13" s="34"/>
      <c r="K13" s="99"/>
      <c r="M13" s="5" t="s">
        <v>4</v>
      </c>
      <c r="N13" s="5"/>
      <c r="O13" s="98">
        <v>15808774.263</v>
      </c>
    </row>
    <row r="14" spans="2:40" ht="12.75" customHeight="1" x14ac:dyDescent="0.25">
      <c r="B14" s="2" t="s">
        <v>274</v>
      </c>
      <c r="C14" s="2" t="s">
        <v>271</v>
      </c>
      <c r="D14" s="572">
        <v>767261.84600000014</v>
      </c>
      <c r="E14" s="278">
        <v>28350785.625999995</v>
      </c>
      <c r="F14" s="182"/>
      <c r="G14" s="5" t="s">
        <v>913</v>
      </c>
      <c r="I14" s="98">
        <f>+D23</f>
        <v>35538539.645151198</v>
      </c>
      <c r="J14" s="34"/>
      <c r="K14" s="99"/>
      <c r="M14" s="5" t="s">
        <v>913</v>
      </c>
      <c r="N14" s="5"/>
      <c r="O14" s="98">
        <v>69690709.910805687</v>
      </c>
      <c r="R14" s="18" t="s">
        <v>3161</v>
      </c>
    </row>
    <row r="15" spans="2:40" ht="12.75" customHeight="1" x14ac:dyDescent="0.25">
      <c r="B15" s="2" t="s">
        <v>274</v>
      </c>
      <c r="C15" s="2" t="s">
        <v>272</v>
      </c>
      <c r="D15" s="572">
        <v>527420.29068659991</v>
      </c>
      <c r="E15" s="278">
        <v>6876898.3105151001</v>
      </c>
      <c r="F15" s="182"/>
      <c r="I15" s="100"/>
      <c r="J15" s="34"/>
      <c r="K15" s="101"/>
      <c r="M15" s="5"/>
      <c r="N15" s="5"/>
      <c r="O15" s="100"/>
      <c r="R15" s="18" t="s">
        <v>2820</v>
      </c>
      <c r="S15" s="336">
        <v>-34913.131999999998</v>
      </c>
    </row>
    <row r="16" spans="2:40" ht="12.75" customHeight="1" x14ac:dyDescent="0.25">
      <c r="B16" s="2" t="s">
        <v>274</v>
      </c>
      <c r="C16" s="2" t="s">
        <v>273</v>
      </c>
      <c r="D16" s="463">
        <v>0</v>
      </c>
      <c r="E16" s="278">
        <v>0</v>
      </c>
      <c r="F16" s="182"/>
      <c r="G16" s="288" t="s">
        <v>665</v>
      </c>
      <c r="H16" s="288"/>
      <c r="I16" s="105">
        <f>I9+I10</f>
        <v>923317874.33779097</v>
      </c>
      <c r="J16" s="368"/>
      <c r="K16" s="101"/>
      <c r="L16" s="373"/>
      <c r="M16" s="288" t="s">
        <v>665</v>
      </c>
      <c r="N16" s="288"/>
      <c r="O16" s="105">
        <v>967113642.84131706</v>
      </c>
      <c r="R16" s="18" t="s">
        <v>2997</v>
      </c>
      <c r="S16" s="336">
        <v>-431.17500000000001</v>
      </c>
    </row>
    <row r="17" spans="2:40" ht="12.75" customHeight="1" x14ac:dyDescent="0.3">
      <c r="B17" s="2" t="s">
        <v>817</v>
      </c>
      <c r="C17" s="2" t="s">
        <v>271</v>
      </c>
      <c r="D17" s="599">
        <v>7393217.9469999978</v>
      </c>
      <c r="E17" s="278">
        <v>9137210.7520000003</v>
      </c>
      <c r="F17" s="182"/>
      <c r="I17" s="100"/>
      <c r="J17" s="34"/>
      <c r="K17" s="101"/>
      <c r="R17" s="18" t="s">
        <v>2258</v>
      </c>
      <c r="S17" s="336">
        <v>-563.19899999999996</v>
      </c>
    </row>
    <row r="18" spans="2:40" ht="12.75" customHeight="1" x14ac:dyDescent="0.3">
      <c r="B18" s="2" t="s">
        <v>817</v>
      </c>
      <c r="C18" s="2" t="s">
        <v>272</v>
      </c>
      <c r="D18" s="276">
        <v>728705.89823869988</v>
      </c>
      <c r="E18" s="278">
        <v>1596967.8409696</v>
      </c>
      <c r="F18" s="182"/>
      <c r="G18" s="14" t="s">
        <v>666</v>
      </c>
      <c r="H18" s="14"/>
      <c r="I18" s="98">
        <f>D27+D55</f>
        <v>-102566233.648</v>
      </c>
      <c r="J18" s="34"/>
      <c r="K18" s="102"/>
      <c r="M18" s="14" t="s">
        <v>666</v>
      </c>
      <c r="O18" s="98">
        <v>-82394351.700000003</v>
      </c>
      <c r="R18" s="18" t="s">
        <v>2259</v>
      </c>
      <c r="S18" s="336">
        <v>-588.351</v>
      </c>
    </row>
    <row r="19" spans="2:40" ht="18" customHeight="1" thickBot="1" x14ac:dyDescent="0.35">
      <c r="B19" s="2" t="s">
        <v>181</v>
      </c>
      <c r="C19" s="2" t="s">
        <v>271</v>
      </c>
      <c r="D19" s="599">
        <v>17526913.083000015</v>
      </c>
      <c r="E19" s="278">
        <v>4450654.5370000005</v>
      </c>
      <c r="F19" s="182"/>
      <c r="G19" s="289" t="s">
        <v>668</v>
      </c>
      <c r="H19" s="289"/>
      <c r="I19" s="104">
        <f>I16+I18</f>
        <v>820751640.68979096</v>
      </c>
      <c r="J19" s="34"/>
      <c r="K19" s="101"/>
      <c r="L19" s="236"/>
      <c r="M19" s="289" t="s">
        <v>668</v>
      </c>
      <c r="N19" s="289"/>
      <c r="O19" s="104">
        <v>884719291.14131701</v>
      </c>
      <c r="R19" s="18" t="s">
        <v>2998</v>
      </c>
      <c r="S19" s="336">
        <v>-52.067</v>
      </c>
    </row>
    <row r="20" spans="2:40" ht="12.75" customHeight="1" thickTop="1" x14ac:dyDescent="0.3">
      <c r="B20" s="2" t="s">
        <v>181</v>
      </c>
      <c r="C20" s="2" t="s">
        <v>272</v>
      </c>
      <c r="D20" s="276">
        <v>109505.11737630001</v>
      </c>
      <c r="E20" s="454">
        <v>0</v>
      </c>
      <c r="F20" s="182"/>
      <c r="I20" s="510"/>
      <c r="L20" s="645">
        <f>+[73]BG!G12+[73]BG!G13+[73]BG!G25+[73]BG!G26</f>
        <v>820751640.68979108</v>
      </c>
      <c r="R20" s="18" t="s">
        <v>2260</v>
      </c>
      <c r="S20" s="336">
        <v>-1173.4010000000001</v>
      </c>
    </row>
    <row r="21" spans="2:40" ht="12.75" customHeight="1" x14ac:dyDescent="0.3">
      <c r="B21" s="2" t="s">
        <v>1562</v>
      </c>
      <c r="C21" s="2" t="s">
        <v>271</v>
      </c>
      <c r="D21" s="599">
        <f>+H34/1000</f>
        <v>38100320.191526994</v>
      </c>
      <c r="E21" s="278">
        <v>9003619.9385115001</v>
      </c>
      <c r="F21" s="182"/>
      <c r="G21" s="6" t="s">
        <v>6</v>
      </c>
      <c r="H21" s="6"/>
      <c r="I21" s="27"/>
      <c r="J21" s="2"/>
      <c r="K21" s="2"/>
      <c r="L21" s="463">
        <f>+I19-L20</f>
        <v>0</v>
      </c>
      <c r="R21" s="18" t="s">
        <v>2261</v>
      </c>
      <c r="S21" s="336">
        <v>-155935.185</v>
      </c>
    </row>
    <row r="22" spans="2:40" ht="12.75" customHeight="1" x14ac:dyDescent="0.3">
      <c r="B22" s="2" t="s">
        <v>4</v>
      </c>
      <c r="C22" s="2" t="s">
        <v>271</v>
      </c>
      <c r="D22" s="599">
        <f>+H35/1000</f>
        <v>22564112.545905702</v>
      </c>
      <c r="E22" s="278">
        <v>15808774.263</v>
      </c>
      <c r="F22" s="182"/>
      <c r="K22" s="118"/>
      <c r="L22" s="374"/>
      <c r="R22" s="18" t="s">
        <v>2262</v>
      </c>
      <c r="S22" s="336">
        <v>-2074822.034</v>
      </c>
    </row>
    <row r="23" spans="2:40" ht="12.75" customHeight="1" x14ac:dyDescent="0.3">
      <c r="B23" s="2" t="s">
        <v>913</v>
      </c>
      <c r="C23" s="2" t="s">
        <v>271</v>
      </c>
      <c r="D23" s="599">
        <f>+(H36+H37+H38)/1000</f>
        <v>35538539.645151198</v>
      </c>
      <c r="E23" s="278">
        <v>69690709.910805687</v>
      </c>
      <c r="F23" s="182"/>
      <c r="G23" s="325" t="s">
        <v>7</v>
      </c>
      <c r="H23" s="326" t="s">
        <v>1564</v>
      </c>
      <c r="I23" s="326" t="s">
        <v>1565</v>
      </c>
      <c r="J23" s="118"/>
      <c r="K23" s="87"/>
      <c r="M23" s="304"/>
      <c r="N23" s="306"/>
      <c r="O23" s="306"/>
      <c r="P23" s="306"/>
      <c r="R23" s="18" t="s">
        <v>2263</v>
      </c>
      <c r="S23" s="336">
        <v>-35705151.512999997</v>
      </c>
      <c r="AJ23" s="14"/>
      <c r="AN23" s="5"/>
    </row>
    <row r="24" spans="2:40" ht="12.75" customHeight="1" x14ac:dyDescent="0.25">
      <c r="B24" s="2" t="s">
        <v>816</v>
      </c>
      <c r="C24" s="2" t="s">
        <v>271</v>
      </c>
      <c r="D24" s="278">
        <v>0</v>
      </c>
      <c r="E24" s="278">
        <v>189787.64300000001</v>
      </c>
      <c r="F24" s="182"/>
      <c r="G24" s="226" t="s">
        <v>1551</v>
      </c>
      <c r="H24" s="290" t="s">
        <v>1554</v>
      </c>
      <c r="I24" s="290" t="s">
        <v>1555</v>
      </c>
      <c r="J24" s="118"/>
      <c r="K24" s="14"/>
      <c r="L24" s="511"/>
      <c r="M24" s="304"/>
      <c r="N24" s="306"/>
      <c r="O24" s="306"/>
      <c r="P24" s="306"/>
      <c r="S24" s="463">
        <f>SUM(S15:S23)</f>
        <v>-37973630.056999996</v>
      </c>
      <c r="AJ24" s="14"/>
      <c r="AN24" s="5"/>
    </row>
    <row r="25" spans="2:40" x14ac:dyDescent="0.25">
      <c r="B25" s="2" t="s">
        <v>275</v>
      </c>
      <c r="C25" s="2" t="s">
        <v>271</v>
      </c>
      <c r="D25" s="278">
        <v>0</v>
      </c>
      <c r="E25" s="278">
        <v>0</v>
      </c>
      <c r="F25" s="182"/>
      <c r="G25" s="226" t="s">
        <v>1552</v>
      </c>
      <c r="H25" s="290" t="s">
        <v>1556</v>
      </c>
      <c r="I25" s="290" t="s">
        <v>1557</v>
      </c>
      <c r="J25" s="118"/>
      <c r="K25" s="14"/>
      <c r="M25" s="305"/>
      <c r="N25" s="306"/>
      <c r="O25" s="306"/>
      <c r="P25" s="306"/>
      <c r="R25" s="18" t="s">
        <v>3162</v>
      </c>
      <c r="AJ25" s="14"/>
      <c r="AN25" s="5"/>
    </row>
    <row r="26" spans="2:40" x14ac:dyDescent="0.25">
      <c r="B26" s="2" t="s">
        <v>275</v>
      </c>
      <c r="C26" s="2" t="s">
        <v>272</v>
      </c>
      <c r="D26" s="278">
        <v>0</v>
      </c>
      <c r="E26" s="278">
        <v>0</v>
      </c>
      <c r="F26" s="182"/>
      <c r="G26" s="226" t="s">
        <v>1553</v>
      </c>
      <c r="H26" s="290" t="s">
        <v>1558</v>
      </c>
      <c r="I26" s="290" t="s">
        <v>1559</v>
      </c>
      <c r="K26" s="14"/>
      <c r="M26" s="305"/>
      <c r="N26" s="306"/>
      <c r="O26" s="306"/>
      <c r="P26" s="306"/>
      <c r="R26" s="18" t="s">
        <v>2275</v>
      </c>
      <c r="S26" s="336">
        <v>-64592603.590999998</v>
      </c>
      <c r="AJ26" s="14"/>
      <c r="AN26" s="5"/>
    </row>
    <row r="27" spans="2:40" x14ac:dyDescent="0.25">
      <c r="B27" s="2" t="s">
        <v>276</v>
      </c>
      <c r="C27" s="2"/>
      <c r="D27" s="278">
        <f>+S24</f>
        <v>-37973630.056999996</v>
      </c>
      <c r="E27" s="278">
        <v>-10860024.998</v>
      </c>
      <c r="F27" s="182"/>
      <c r="G27" s="226" t="s">
        <v>913</v>
      </c>
      <c r="H27" s="846" t="s">
        <v>1560</v>
      </c>
      <c r="I27" s="847"/>
      <c r="K27" s="14"/>
      <c r="M27" s="5"/>
      <c r="N27" s="306"/>
      <c r="O27" s="306"/>
      <c r="P27" s="306"/>
      <c r="S27" s="336">
        <f>SUM(S26)</f>
        <v>-64592603.590999998</v>
      </c>
      <c r="AJ27" s="14"/>
      <c r="AN27" s="5"/>
    </row>
    <row r="28" spans="2:40" x14ac:dyDescent="0.25">
      <c r="B28" s="2"/>
      <c r="D28" s="278"/>
      <c r="E28" s="278">
        <v>0</v>
      </c>
      <c r="F28" s="34"/>
      <c r="M28" s="5"/>
      <c r="N28" s="306"/>
    </row>
    <row r="29" spans="2:40" x14ac:dyDescent="0.25">
      <c r="B29" s="6" t="s">
        <v>2613</v>
      </c>
      <c r="C29" s="6"/>
      <c r="D29" s="261">
        <f>SUM(D8:D28)</f>
        <v>397298641.51803774</v>
      </c>
      <c r="E29" s="261">
        <f>SUM(E8:E28)</f>
        <v>293670178.84781486</v>
      </c>
      <c r="F29" s="34"/>
      <c r="M29" s="5"/>
      <c r="N29" s="306"/>
    </row>
    <row r="30" spans="2:40" ht="14.4" x14ac:dyDescent="0.3">
      <c r="B30" s="2"/>
      <c r="C30" s="2"/>
      <c r="D30" s="455"/>
      <c r="E30" s="456"/>
      <c r="F30" s="34"/>
      <c r="G30" s="482" t="s">
        <v>3155</v>
      </c>
      <c r="H30" s="482" t="s">
        <v>3156</v>
      </c>
      <c r="I30"/>
      <c r="M30" s="5"/>
      <c r="N30" s="306"/>
    </row>
    <row r="31" spans="2:40" ht="14.4" x14ac:dyDescent="0.3">
      <c r="B31" s="93" t="s">
        <v>148</v>
      </c>
      <c r="C31" s="35"/>
      <c r="D31" s="455"/>
      <c r="E31" s="455"/>
      <c r="F31" s="34"/>
      <c r="G31" s="483" t="s">
        <v>1551</v>
      </c>
      <c r="H31" s="484">
        <v>712809975518.20007</v>
      </c>
      <c r="I31"/>
      <c r="M31" s="5"/>
      <c r="N31" s="306"/>
    </row>
    <row r="32" spans="2:40" ht="13.8" x14ac:dyDescent="0.3">
      <c r="B32" s="2" t="s">
        <v>670</v>
      </c>
      <c r="C32" s="2"/>
      <c r="D32" s="455"/>
      <c r="E32" s="455"/>
      <c r="F32" s="34"/>
      <c r="G32" s="483" t="s">
        <v>2710</v>
      </c>
      <c r="H32" s="484">
        <v>49899448848</v>
      </c>
      <c r="M32" s="5"/>
      <c r="N32" s="306"/>
    </row>
    <row r="33" spans="2:36" ht="14.4" x14ac:dyDescent="0.3">
      <c r="B33" s="2" t="s">
        <v>3160</v>
      </c>
      <c r="C33" s="2"/>
      <c r="D33" s="455"/>
      <c r="E33" s="455"/>
      <c r="F33" s="34"/>
      <c r="G33" s="483" t="s">
        <v>2711</v>
      </c>
      <c r="H33" s="484">
        <v>3716170725</v>
      </c>
      <c r="I33" t="s">
        <v>2717</v>
      </c>
      <c r="J33" s="5" t="s">
        <v>3158</v>
      </c>
      <c r="M33" s="5"/>
      <c r="N33" s="306"/>
    </row>
    <row r="34" spans="2:36" ht="14.4" x14ac:dyDescent="0.3">
      <c r="B34" s="22" t="s">
        <v>2</v>
      </c>
      <c r="C34" s="97"/>
      <c r="D34" s="318">
        <f>+D7</f>
        <v>44926</v>
      </c>
      <c r="E34" s="318">
        <v>44560</v>
      </c>
      <c r="F34" s="34"/>
      <c r="G34" s="483" t="s">
        <v>2712</v>
      </c>
      <c r="H34" s="570">
        <v>38100320191.526993</v>
      </c>
      <c r="I34" t="s">
        <v>2781</v>
      </c>
      <c r="L34" s="284">
        <f>H34/1000</f>
        <v>38100320.191526994</v>
      </c>
      <c r="M34" s="5"/>
      <c r="N34" s="306"/>
    </row>
    <row r="35" spans="2:36" ht="14.4" x14ac:dyDescent="0.3">
      <c r="B35" s="2" t="s">
        <v>1561</v>
      </c>
      <c r="C35" s="2" t="s">
        <v>271</v>
      </c>
      <c r="D35" s="296">
        <f>410180832.474007-D41</f>
        <v>373028618.07000703</v>
      </c>
      <c r="E35" s="278">
        <v>440296463.00297499</v>
      </c>
      <c r="G35" s="483" t="s">
        <v>2713</v>
      </c>
      <c r="H35" s="570">
        <v>22564112545.905701</v>
      </c>
      <c r="I35" t="s">
        <v>2782</v>
      </c>
      <c r="L35" s="284">
        <f>H35/1000</f>
        <v>22564112.545905702</v>
      </c>
      <c r="M35" s="5"/>
      <c r="N35" s="306"/>
    </row>
    <row r="36" spans="2:36" ht="12.75" customHeight="1" x14ac:dyDescent="0.3">
      <c r="B36" s="2" t="s">
        <v>1561</v>
      </c>
      <c r="C36" s="2" t="s">
        <v>272</v>
      </c>
      <c r="D36" s="296">
        <f>76939241.8761863-D42</f>
        <v>56685089.298411593</v>
      </c>
      <c r="E36" s="278">
        <v>80452422.429948598</v>
      </c>
      <c r="G36" s="483" t="s">
        <v>2714</v>
      </c>
      <c r="H36" s="570">
        <v>1303807574</v>
      </c>
      <c r="I36" t="s">
        <v>2783</v>
      </c>
      <c r="L36" s="284"/>
      <c r="M36" s="5"/>
      <c r="N36" s="306"/>
    </row>
    <row r="37" spans="2:36" s="14" customFormat="1" ht="14.4" x14ac:dyDescent="0.3">
      <c r="B37" s="2" t="s">
        <v>182</v>
      </c>
      <c r="C37" s="2" t="s">
        <v>273</v>
      </c>
      <c r="D37" s="278">
        <v>0</v>
      </c>
      <c r="E37" s="278">
        <v>0</v>
      </c>
      <c r="F37" s="5"/>
      <c r="G37" s="483" t="s">
        <v>2715</v>
      </c>
      <c r="H37" s="570">
        <v>829854977.0812</v>
      </c>
      <c r="I37" t="s">
        <v>2783</v>
      </c>
      <c r="J37" s="5"/>
      <c r="K37" s="5"/>
      <c r="L37" s="284"/>
      <c r="M37" s="5"/>
      <c r="N37" s="306"/>
      <c r="P37" s="18"/>
      <c r="Q37" s="18"/>
      <c r="R37" s="18"/>
      <c r="S37" s="18"/>
      <c r="T37" s="18"/>
      <c r="U37" s="18"/>
      <c r="V37" s="18"/>
      <c r="W37" s="18"/>
      <c r="X37" s="18"/>
      <c r="Y37" s="18"/>
      <c r="Z37" s="18"/>
      <c r="AA37" s="18"/>
      <c r="AB37" s="18"/>
      <c r="AC37" s="18"/>
      <c r="AD37" s="18"/>
      <c r="AE37" s="18"/>
      <c r="AF37" s="18"/>
      <c r="AG37" s="18"/>
      <c r="AH37" s="18"/>
      <c r="AI37" s="18"/>
      <c r="AJ37" s="18"/>
    </row>
    <row r="38" spans="2:36" ht="14.4" x14ac:dyDescent="0.3">
      <c r="B38" s="2" t="s">
        <v>183</v>
      </c>
      <c r="C38" s="2" t="s">
        <v>271</v>
      </c>
      <c r="D38" s="278">
        <v>0</v>
      </c>
      <c r="E38" s="278">
        <v>0</v>
      </c>
      <c r="G38" s="483" t="s">
        <v>2716</v>
      </c>
      <c r="H38" s="570">
        <v>33404877094.07</v>
      </c>
      <c r="I38" t="s">
        <v>2783</v>
      </c>
      <c r="L38" s="284">
        <f>(H36+H37+H38)/1000</f>
        <v>35538539.645151198</v>
      </c>
      <c r="N38" s="306"/>
    </row>
    <row r="39" spans="2:36" ht="13.8" x14ac:dyDescent="0.3">
      <c r="B39" s="2" t="s">
        <v>183</v>
      </c>
      <c r="C39" s="2" t="s">
        <v>272</v>
      </c>
      <c r="D39" s="278">
        <v>0</v>
      </c>
      <c r="E39" s="278">
        <v>0</v>
      </c>
      <c r="G39" s="485" t="s">
        <v>3157</v>
      </c>
      <c r="H39" s="486">
        <f>SUM(H31:H38)</f>
        <v>862628567473.78394</v>
      </c>
      <c r="L39" s="463">
        <f>SUM(L34:L38)</f>
        <v>96202972.382583886</v>
      </c>
      <c r="M39" s="5">
        <v>93475773</v>
      </c>
      <c r="N39" s="306"/>
    </row>
    <row r="40" spans="2:36" x14ac:dyDescent="0.25">
      <c r="B40" s="2" t="s">
        <v>183</v>
      </c>
      <c r="C40" s="2" t="s">
        <v>273</v>
      </c>
      <c r="D40" s="278">
        <v>0</v>
      </c>
      <c r="E40" s="278">
        <v>0</v>
      </c>
      <c r="G40" s="369"/>
      <c r="H40" s="358"/>
      <c r="I40" s="370"/>
      <c r="M40" s="455">
        <f>+L39-M39</f>
        <v>2727199.3825838864</v>
      </c>
      <c r="N40" s="306"/>
    </row>
    <row r="41" spans="2:36" x14ac:dyDescent="0.25">
      <c r="B41" s="2" t="s">
        <v>274</v>
      </c>
      <c r="C41" s="2" t="s">
        <v>271</v>
      </c>
      <c r="D41" s="635">
        <v>37152214.403999999</v>
      </c>
      <c r="E41" s="278">
        <v>63636759.295999996</v>
      </c>
      <c r="G41" s="369"/>
      <c r="H41" s="358"/>
      <c r="I41" s="370"/>
      <c r="M41" s="78"/>
      <c r="N41" s="360"/>
    </row>
    <row r="42" spans="2:36" x14ac:dyDescent="0.25">
      <c r="B42" s="2" t="s">
        <v>274</v>
      </c>
      <c r="C42" s="2" t="s">
        <v>272</v>
      </c>
      <c r="D42" s="635">
        <v>20254152.5777747</v>
      </c>
      <c r="E42" s="278">
        <v>42250817.428854398</v>
      </c>
      <c r="G42" s="359"/>
      <c r="H42" s="357"/>
      <c r="I42" s="359"/>
    </row>
    <row r="43" spans="2:36" x14ac:dyDescent="0.25">
      <c r="B43" s="2" t="s">
        <v>274</v>
      </c>
      <c r="C43" s="2" t="s">
        <v>273</v>
      </c>
      <c r="D43" s="278">
        <v>0</v>
      </c>
      <c r="E43" s="278">
        <v>0</v>
      </c>
    </row>
    <row r="44" spans="2:36" ht="14.4" x14ac:dyDescent="0.3">
      <c r="B44" s="2" t="s">
        <v>817</v>
      </c>
      <c r="C44" s="2" t="s">
        <v>271</v>
      </c>
      <c r="D44" s="296">
        <v>0</v>
      </c>
      <c r="E44" s="278">
        <v>33066022.277000006</v>
      </c>
      <c r="G44" s="5" t="s">
        <v>2921</v>
      </c>
      <c r="H44" s="635">
        <f>+SUM(H34:H38)</f>
        <v>96202972382.583893</v>
      </c>
      <c r="I44" s="5" t="s">
        <v>3455</v>
      </c>
    </row>
    <row r="45" spans="2:36" ht="14.4" x14ac:dyDescent="0.3">
      <c r="B45" s="2" t="s">
        <v>817</v>
      </c>
      <c r="C45" s="2" t="s">
        <v>272</v>
      </c>
      <c r="D45" s="296">
        <v>925528.41256000008</v>
      </c>
      <c r="E45" s="278">
        <v>2880954.5607690997</v>
      </c>
    </row>
    <row r="46" spans="2:36" x14ac:dyDescent="0.25">
      <c r="B46" s="2" t="s">
        <v>817</v>
      </c>
      <c r="C46" s="2" t="s">
        <v>273</v>
      </c>
      <c r="D46" s="278">
        <v>0</v>
      </c>
      <c r="E46" s="278">
        <v>0</v>
      </c>
    </row>
    <row r="47" spans="2:36" x14ac:dyDescent="0.25">
      <c r="B47" s="2" t="s">
        <v>180</v>
      </c>
      <c r="C47" s="2" t="s">
        <v>271</v>
      </c>
      <c r="D47" s="278">
        <v>0</v>
      </c>
      <c r="E47" s="278">
        <v>0</v>
      </c>
    </row>
    <row r="48" spans="2:36" x14ac:dyDescent="0.25">
      <c r="B48" s="2" t="s">
        <v>180</v>
      </c>
      <c r="C48" s="2" t="s">
        <v>272</v>
      </c>
      <c r="D48" s="278">
        <v>0</v>
      </c>
      <c r="E48" s="278">
        <v>0</v>
      </c>
    </row>
    <row r="49" spans="2:9" x14ac:dyDescent="0.25">
      <c r="B49" s="2" t="s">
        <v>180</v>
      </c>
      <c r="C49" s="2" t="s">
        <v>273</v>
      </c>
      <c r="D49" s="278">
        <v>0</v>
      </c>
      <c r="E49" s="278">
        <v>0</v>
      </c>
    </row>
    <row r="50" spans="2:9" x14ac:dyDescent="0.25">
      <c r="B50" s="2" t="s">
        <v>181</v>
      </c>
      <c r="C50" s="2" t="s">
        <v>271</v>
      </c>
      <c r="D50" s="278">
        <v>0</v>
      </c>
      <c r="E50" s="278">
        <v>0</v>
      </c>
    </row>
    <row r="51" spans="2:9" x14ac:dyDescent="0.25">
      <c r="B51" s="2" t="s">
        <v>181</v>
      </c>
      <c r="C51" s="2" t="s">
        <v>272</v>
      </c>
      <c r="D51" s="278">
        <v>0</v>
      </c>
      <c r="E51" s="278">
        <v>0</v>
      </c>
    </row>
    <row r="52" spans="2:9" x14ac:dyDescent="0.25">
      <c r="B52" s="2" t="s">
        <v>275</v>
      </c>
      <c r="C52" s="2" t="s">
        <v>271</v>
      </c>
      <c r="D52" s="278">
        <v>0</v>
      </c>
      <c r="E52" s="278">
        <v>0</v>
      </c>
    </row>
    <row r="53" spans="2:9" x14ac:dyDescent="0.25">
      <c r="B53" s="2" t="s">
        <v>275</v>
      </c>
      <c r="C53" s="2" t="s">
        <v>272</v>
      </c>
      <c r="D53" s="278">
        <v>0</v>
      </c>
      <c r="E53" s="278">
        <v>0</v>
      </c>
    </row>
    <row r="54" spans="2:9" x14ac:dyDescent="0.25">
      <c r="B54" s="2" t="s">
        <v>275</v>
      </c>
      <c r="C54" s="2" t="s">
        <v>273</v>
      </c>
      <c r="D54" s="278">
        <v>0</v>
      </c>
      <c r="E54" s="278">
        <v>0</v>
      </c>
    </row>
    <row r="55" spans="2:9" x14ac:dyDescent="0.25">
      <c r="B55" s="2" t="s">
        <v>276</v>
      </c>
      <c r="C55" s="2"/>
      <c r="D55" s="278">
        <f>+S27</f>
        <v>-64592603.590999998</v>
      </c>
      <c r="E55" s="278">
        <v>-71534326.702000007</v>
      </c>
    </row>
    <row r="56" spans="2:9" x14ac:dyDescent="0.25">
      <c r="D56" s="455"/>
      <c r="E56" s="455"/>
      <c r="G56" s="371"/>
      <c r="H56" s="82"/>
      <c r="I56" s="82"/>
    </row>
    <row r="57" spans="2:9" x14ac:dyDescent="0.25">
      <c r="B57" s="6" t="s">
        <v>2614</v>
      </c>
      <c r="C57" s="6"/>
      <c r="D57" s="261">
        <f>SUM(D35:D56)</f>
        <v>423452999.17175329</v>
      </c>
      <c r="E57" s="261">
        <f>SUM(E35:E56)</f>
        <v>591049112.29354692</v>
      </c>
    </row>
    <row r="58" spans="2:9" x14ac:dyDescent="0.25">
      <c r="B58" s="6" t="s">
        <v>0</v>
      </c>
      <c r="C58" s="53"/>
      <c r="D58" s="457">
        <f>SUM(D8:D25)+SUM(D35:D54)</f>
        <v>923317874.33779097</v>
      </c>
      <c r="E58" s="456"/>
      <c r="G58" s="82"/>
    </row>
    <row r="59" spans="2:9" x14ac:dyDescent="0.25">
      <c r="D59" s="86">
        <f>+D58-I16</f>
        <v>0</v>
      </c>
      <c r="E59" s="347"/>
      <c r="F59" s="53"/>
    </row>
    <row r="60" spans="2:9" x14ac:dyDescent="0.25">
      <c r="B60" s="303"/>
      <c r="D60" s="445"/>
      <c r="F60" s="53"/>
    </row>
    <row r="61" spans="2:9" x14ac:dyDescent="0.25">
      <c r="D61" s="446"/>
      <c r="F61" s="53"/>
    </row>
    <row r="62" spans="2:9" x14ac:dyDescent="0.25">
      <c r="B62" s="848"/>
      <c r="C62" s="848"/>
      <c r="D62" s="848"/>
      <c r="E62" s="848"/>
    </row>
    <row r="63" spans="2:9" x14ac:dyDescent="0.25">
      <c r="B63" s="848"/>
      <c r="C63" s="848"/>
      <c r="D63" s="848"/>
      <c r="E63" s="848"/>
    </row>
  </sheetData>
  <mergeCells count="4">
    <mergeCell ref="B3:E3"/>
    <mergeCell ref="H27:I27"/>
    <mergeCell ref="B62:E63"/>
    <mergeCell ref="P6:AJ6"/>
  </mergeCells>
  <conditionalFormatting sqref="P9:AH9">
    <cfRule type="duplicateValues" dxfId="5" priority="2"/>
  </conditionalFormatting>
  <conditionalFormatting sqref="P8:AN8">
    <cfRule type="duplicateValues" dxfId="4" priority="1"/>
  </conditionalFormatting>
  <hyperlinks>
    <hyperlink ref="G1" location="BG!A1" display="BG" xr:uid="{47D7A323-FA7D-46FE-8000-80DA64268BF8}"/>
  </hyperlinks>
  <pageMargins left="0.70866141732283472" right="0.70866141732283472" top="0.74803149606299213" bottom="0.74803149606299213" header="0.31496062992125984" footer="0.31496062992125984"/>
  <pageSetup paperSize="5" scale="8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E9794-6A04-4F17-A8E5-F9AE65A394A9}">
  <sheetPr codeName="Hoja19">
    <tabColor theme="9"/>
  </sheetPr>
  <dimension ref="A1:T79"/>
  <sheetViews>
    <sheetView showGridLines="0" zoomScale="85" zoomScaleNormal="85" workbookViewId="0">
      <selection activeCell="D27" sqref="D27"/>
    </sheetView>
  </sheetViews>
  <sheetFormatPr baseColWidth="10" defaultColWidth="11.33203125" defaultRowHeight="13.2" x14ac:dyDescent="0.25"/>
  <cols>
    <col min="1" max="1" width="31.33203125" style="2" customWidth="1"/>
    <col min="2" max="2" width="14.88671875" style="2" customWidth="1"/>
    <col min="3" max="3" width="18.88671875" style="2" bestFit="1" customWidth="1"/>
    <col min="4" max="4" width="16.109375" style="2" bestFit="1" customWidth="1"/>
    <col min="5" max="5" width="11.33203125" style="2"/>
    <col min="6" max="6" width="14.33203125" style="2" customWidth="1"/>
    <col min="7" max="7" width="18.88671875" style="2" bestFit="1" customWidth="1"/>
    <col min="8" max="8" width="15.109375" style="2" customWidth="1"/>
    <col min="9" max="9" width="16.88671875" style="2" customWidth="1"/>
    <col min="10" max="10" width="14.44140625" style="2" bestFit="1" customWidth="1"/>
    <col min="11" max="12" width="11.33203125" style="2"/>
    <col min="13" max="13" width="22.88671875" style="2" bestFit="1" customWidth="1"/>
    <col min="14" max="14" width="11.33203125" style="2"/>
    <col min="15" max="15" width="29.5546875" style="2" bestFit="1" customWidth="1"/>
    <col min="16" max="16" width="14.44140625" style="2" bestFit="1" customWidth="1"/>
    <col min="17" max="18" width="11.33203125" style="2"/>
    <col min="19" max="19" width="13.33203125" style="2" bestFit="1" customWidth="1"/>
    <col min="20" max="20" width="14.44140625" style="2" bestFit="1" customWidth="1"/>
    <col min="21" max="16384" width="11.33203125" style="2"/>
  </cols>
  <sheetData>
    <row r="1" spans="1:11" ht="15" customHeight="1" x14ac:dyDescent="0.25">
      <c r="A1" s="11"/>
      <c r="I1" s="135" t="s">
        <v>88</v>
      </c>
    </row>
    <row r="2" spans="1:11" ht="15" customHeight="1" x14ac:dyDescent="0.25"/>
    <row r="3" spans="1:11" ht="15" customHeight="1" x14ac:dyDescent="0.25"/>
    <row r="4" spans="1:11" ht="15" customHeight="1" x14ac:dyDescent="0.25"/>
    <row r="5" spans="1:11" ht="15" customHeight="1" x14ac:dyDescent="0.25"/>
    <row r="6" spans="1:11" ht="15" customHeight="1" x14ac:dyDescent="0.25">
      <c r="A6" s="853" t="s">
        <v>1503</v>
      </c>
      <c r="B6" s="853"/>
      <c r="C6" s="853"/>
      <c r="D6" s="853"/>
      <c r="E6" s="853"/>
      <c r="F6" s="853"/>
      <c r="G6" s="853"/>
      <c r="H6" s="853"/>
      <c r="I6" s="853"/>
    </row>
    <row r="7" spans="1:11" ht="15" customHeight="1" x14ac:dyDescent="0.25">
      <c r="I7" s="398"/>
    </row>
    <row r="8" spans="1:11" ht="15" customHeight="1" x14ac:dyDescent="0.25">
      <c r="A8" s="854" t="s">
        <v>130</v>
      </c>
      <c r="B8" s="855"/>
      <c r="C8" s="855"/>
      <c r="D8" s="855"/>
      <c r="E8" s="855"/>
      <c r="F8" s="855"/>
      <c r="G8" s="855"/>
      <c r="H8" s="855"/>
      <c r="I8" s="856"/>
      <c r="J8" s="69"/>
      <c r="K8" s="69"/>
    </row>
    <row r="9" spans="1:11" ht="51" customHeight="1" x14ac:dyDescent="0.25">
      <c r="A9" s="857" t="s">
        <v>2810</v>
      </c>
      <c r="B9" s="858"/>
      <c r="C9" s="858"/>
      <c r="D9" s="858"/>
      <c r="E9" s="858"/>
      <c r="F9" s="858"/>
      <c r="G9" s="858"/>
      <c r="H9" s="858"/>
      <c r="I9" s="859"/>
    </row>
    <row r="10" spans="1:11" ht="15" customHeight="1" x14ac:dyDescent="0.25">
      <c r="A10" s="860"/>
      <c r="B10" s="861"/>
      <c r="C10" s="861"/>
      <c r="D10" s="861"/>
      <c r="E10" s="861"/>
      <c r="F10" s="861"/>
      <c r="G10" s="861"/>
      <c r="H10" s="861"/>
      <c r="I10" s="862"/>
    </row>
    <row r="11" spans="1:11" ht="15" customHeight="1" x14ac:dyDescent="0.25">
      <c r="A11" s="850" t="s">
        <v>71</v>
      </c>
      <c r="B11" s="851"/>
      <c r="C11" s="851"/>
      <c r="D11" s="851"/>
      <c r="E11" s="851"/>
      <c r="F11" s="851"/>
      <c r="G11" s="851"/>
      <c r="H11" s="851"/>
      <c r="I11" s="852"/>
      <c r="J11" s="69"/>
      <c r="K11" s="69"/>
    </row>
    <row r="12" spans="1:11" ht="37.5" customHeight="1" x14ac:dyDescent="0.25">
      <c r="A12" s="866" t="s">
        <v>101</v>
      </c>
      <c r="B12" s="867"/>
      <c r="C12" s="867"/>
      <c r="D12" s="867"/>
      <c r="E12" s="867"/>
      <c r="F12" s="867"/>
      <c r="G12" s="867"/>
      <c r="H12" s="867"/>
      <c r="I12" s="868"/>
    </row>
    <row r="13" spans="1:11" ht="15" customHeight="1" x14ac:dyDescent="0.25">
      <c r="A13" s="860"/>
      <c r="B13" s="861"/>
      <c r="C13" s="861"/>
      <c r="D13" s="861"/>
      <c r="E13" s="861"/>
      <c r="F13" s="861"/>
      <c r="G13" s="861"/>
      <c r="H13" s="861"/>
      <c r="I13" s="862"/>
    </row>
    <row r="14" spans="1:11" ht="15" customHeight="1" x14ac:dyDescent="0.25">
      <c r="A14" s="850" t="s">
        <v>72</v>
      </c>
      <c r="B14" s="851"/>
      <c r="C14" s="851"/>
      <c r="D14" s="851"/>
      <c r="E14" s="851"/>
      <c r="F14" s="851"/>
      <c r="G14" s="851"/>
      <c r="H14" s="851"/>
      <c r="I14" s="852"/>
      <c r="J14" s="69"/>
      <c r="K14" s="69"/>
    </row>
    <row r="15" spans="1:11" x14ac:dyDescent="0.25">
      <c r="A15" s="866" t="s">
        <v>1482</v>
      </c>
      <c r="B15" s="867"/>
      <c r="C15" s="867"/>
      <c r="D15" s="867"/>
      <c r="E15" s="867"/>
      <c r="F15" s="867"/>
      <c r="G15" s="867"/>
      <c r="H15" s="867"/>
      <c r="I15" s="868"/>
    </row>
    <row r="16" spans="1:11" ht="15" customHeight="1" x14ac:dyDescent="0.25">
      <c r="A16" s="866"/>
      <c r="B16" s="867"/>
      <c r="C16" s="867"/>
      <c r="D16" s="867"/>
      <c r="E16" s="867"/>
      <c r="F16" s="867"/>
      <c r="G16" s="867"/>
      <c r="H16" s="867"/>
      <c r="I16" s="868"/>
    </row>
    <row r="17" spans="1:20" ht="28.5" customHeight="1" x14ac:dyDescent="0.25">
      <c r="A17" s="866" t="s">
        <v>102</v>
      </c>
      <c r="B17" s="867"/>
      <c r="C17" s="867"/>
      <c r="D17" s="867"/>
      <c r="E17" s="867"/>
      <c r="F17" s="867"/>
      <c r="G17" s="867"/>
      <c r="H17" s="867"/>
      <c r="I17" s="868"/>
    </row>
    <row r="18" spans="1:20" ht="15" customHeight="1" x14ac:dyDescent="0.25">
      <c r="A18" s="396"/>
      <c r="B18" s="399"/>
      <c r="C18" s="399"/>
      <c r="D18" s="399"/>
      <c r="E18" s="399"/>
      <c r="F18" s="399"/>
      <c r="G18" s="399"/>
      <c r="H18" s="399"/>
      <c r="I18" s="400"/>
    </row>
    <row r="19" spans="1:20" ht="15" customHeight="1" x14ac:dyDescent="0.25">
      <c r="A19" s="35"/>
      <c r="B19" s="399"/>
      <c r="C19" s="399"/>
      <c r="D19" s="399"/>
      <c r="G19" s="35"/>
      <c r="I19" s="398"/>
      <c r="K19" s="475"/>
    </row>
    <row r="20" spans="1:20" ht="15" customHeight="1" x14ac:dyDescent="0.25">
      <c r="A20" s="35"/>
      <c r="B20" s="786"/>
      <c r="C20" s="786">
        <v>45291</v>
      </c>
      <c r="D20" s="743"/>
      <c r="E20" s="401"/>
      <c r="F20" s="742"/>
      <c r="G20" s="786">
        <v>44926</v>
      </c>
      <c r="H20" s="743"/>
      <c r="I20" s="240"/>
      <c r="J20" s="35"/>
      <c r="K20" s="462"/>
    </row>
    <row r="21" spans="1:20" ht="26.4" x14ac:dyDescent="0.25">
      <c r="A21" s="35"/>
      <c r="B21" s="175" t="s">
        <v>74</v>
      </c>
      <c r="C21" s="402" t="s">
        <v>107</v>
      </c>
      <c r="D21" s="402" t="s">
        <v>264</v>
      </c>
      <c r="E21" s="1"/>
      <c r="F21" s="239" t="s">
        <v>74</v>
      </c>
      <c r="G21" s="402" t="s">
        <v>107</v>
      </c>
      <c r="H21" s="402" t="s">
        <v>264</v>
      </c>
      <c r="I21" s="398"/>
    </row>
    <row r="22" spans="1:20" ht="15" customHeight="1" x14ac:dyDescent="0.25">
      <c r="A22" s="35" t="s">
        <v>73</v>
      </c>
      <c r="B22" s="118" t="s">
        <v>264</v>
      </c>
      <c r="C22" s="118" t="s">
        <v>1494</v>
      </c>
      <c r="D22" s="634">
        <v>109729026.20999999</v>
      </c>
      <c r="E22" s="35"/>
      <c r="F22" s="397" t="s">
        <v>264</v>
      </c>
      <c r="G22" s="397" t="s">
        <v>1494</v>
      </c>
      <c r="H22" s="439">
        <v>21162226.600000001</v>
      </c>
      <c r="I22" s="240"/>
      <c r="J22" s="439"/>
      <c r="K22" s="194"/>
    </row>
    <row r="23" spans="1:20" ht="15" customHeight="1" x14ac:dyDescent="0.25">
      <c r="A23" s="35"/>
      <c r="C23" s="118"/>
      <c r="D23" s="568"/>
      <c r="E23" s="35"/>
      <c r="F23" s="35"/>
      <c r="G23" s="397"/>
      <c r="H23" s="151"/>
      <c r="I23" s="240"/>
      <c r="J23" s="35"/>
      <c r="K23" s="194"/>
    </row>
    <row r="24" spans="1:20" ht="15" customHeight="1" x14ac:dyDescent="0.25">
      <c r="A24" s="35" t="s">
        <v>75</v>
      </c>
      <c r="B24" s="118" t="s">
        <v>264</v>
      </c>
      <c r="C24" s="118" t="s">
        <v>1494</v>
      </c>
      <c r="D24" s="634">
        <v>342507966.62</v>
      </c>
      <c r="E24" s="35"/>
      <c r="F24" s="397" t="s">
        <v>264</v>
      </c>
      <c r="G24" s="397" t="s">
        <v>1494</v>
      </c>
      <c r="H24" s="439">
        <v>33354105.579999998</v>
      </c>
      <c r="I24" s="240"/>
      <c r="J24" s="439"/>
      <c r="K24" s="194"/>
    </row>
    <row r="25" spans="1:20" ht="15" customHeight="1" x14ac:dyDescent="0.25">
      <c r="A25" s="35"/>
      <c r="B25" s="535"/>
      <c r="C25" s="535"/>
      <c r="D25" s="536"/>
      <c r="F25" s="160"/>
      <c r="G25" s="160"/>
      <c r="H25" s="539"/>
      <c r="I25" s="398"/>
    </row>
    <row r="26" spans="1:20" ht="15" customHeight="1" x14ac:dyDescent="0.25">
      <c r="A26" s="152" t="s">
        <v>1573</v>
      </c>
      <c r="B26" s="11"/>
      <c r="C26" s="11"/>
      <c r="D26" s="537">
        <v>-232778940.41000003</v>
      </c>
      <c r="F26" s="152"/>
      <c r="G26" s="152"/>
      <c r="H26" s="541">
        <v>-12191878.979999997</v>
      </c>
      <c r="I26" s="594"/>
    </row>
    <row r="27" spans="1:20" ht="15" customHeight="1" x14ac:dyDescent="0.3">
      <c r="A27" s="152" t="s">
        <v>3459</v>
      </c>
      <c r="D27" s="474">
        <v>7263.59</v>
      </c>
      <c r="E27" s="35"/>
      <c r="F27" s="35"/>
      <c r="G27" s="35"/>
      <c r="H27" s="540">
        <v>7345.93</v>
      </c>
      <c r="I27" s="752"/>
      <c r="J27" s="35"/>
      <c r="K27" s="35"/>
      <c r="M27" s="403"/>
      <c r="N27" s="403"/>
      <c r="O27" s="353"/>
      <c r="Q27" s="403"/>
      <c r="R27" s="403"/>
      <c r="S27" s="353"/>
    </row>
    <row r="28" spans="1:20" ht="15" customHeight="1" x14ac:dyDescent="0.3">
      <c r="A28" s="152" t="s">
        <v>3460</v>
      </c>
      <c r="D28" s="474">
        <v>7283.62</v>
      </c>
      <c r="E28" s="35"/>
      <c r="F28" s="35"/>
      <c r="G28" s="35"/>
      <c r="H28" s="540"/>
      <c r="I28" s="240"/>
      <c r="J28" s="35"/>
      <c r="K28" s="35"/>
      <c r="M28" s="403"/>
      <c r="N28" s="403"/>
      <c r="O28" s="353"/>
      <c r="Q28" s="403"/>
      <c r="R28" s="403"/>
      <c r="S28" s="353"/>
    </row>
    <row r="29" spans="1:20" ht="15" customHeight="1" x14ac:dyDescent="0.3">
      <c r="A29" s="35"/>
      <c r="B29" s="35"/>
      <c r="C29" s="35"/>
      <c r="D29" s="35"/>
      <c r="E29" s="35"/>
      <c r="F29" s="35"/>
      <c r="G29" s="35"/>
      <c r="H29" s="35"/>
      <c r="I29" s="240"/>
      <c r="J29" s="35"/>
      <c r="K29" s="35"/>
      <c r="M29" s="331"/>
      <c r="N29" s="331"/>
      <c r="O29" s="354"/>
      <c r="P29" s="404"/>
      <c r="Q29" s="331"/>
      <c r="R29" s="331"/>
      <c r="S29" s="355"/>
      <c r="T29" s="404"/>
    </row>
    <row r="30" spans="1:20" ht="27.75" customHeight="1" x14ac:dyDescent="0.3">
      <c r="A30" s="869" t="s">
        <v>3473</v>
      </c>
      <c r="B30" s="870"/>
      <c r="C30" s="870"/>
      <c r="D30" s="870"/>
      <c r="E30" s="870"/>
      <c r="F30" s="870"/>
      <c r="G30" s="870"/>
      <c r="H30" s="870"/>
      <c r="I30" s="871"/>
      <c r="J30" s="37"/>
      <c r="K30" s="35"/>
      <c r="M30" s="331"/>
      <c r="N30" s="331"/>
      <c r="O30" s="354"/>
      <c r="P30" s="404"/>
      <c r="Q30" s="331"/>
      <c r="R30" s="331"/>
      <c r="S30" s="355"/>
      <c r="T30" s="404"/>
    </row>
    <row r="31" spans="1:20" ht="15" customHeight="1" x14ac:dyDescent="0.25">
      <c r="A31" s="396"/>
      <c r="B31" s="399"/>
      <c r="C31" s="399"/>
      <c r="D31" s="399"/>
      <c r="E31" s="399"/>
      <c r="F31" s="399"/>
      <c r="G31" s="399"/>
      <c r="H31" s="399"/>
      <c r="I31" s="400"/>
      <c r="O31" s="405"/>
      <c r="S31" s="406"/>
    </row>
    <row r="32" spans="1:20" ht="15" customHeight="1" x14ac:dyDescent="0.25">
      <c r="A32" s="850" t="s">
        <v>33</v>
      </c>
      <c r="B32" s="851"/>
      <c r="C32" s="851"/>
      <c r="D32" s="851"/>
      <c r="E32" s="851"/>
      <c r="F32" s="851"/>
      <c r="G32" s="851"/>
      <c r="H32" s="851"/>
      <c r="I32" s="852"/>
      <c r="J32" s="69"/>
      <c r="K32" s="273"/>
    </row>
    <row r="33" spans="1:11" ht="28.5" customHeight="1" x14ac:dyDescent="0.25">
      <c r="A33" s="857" t="s">
        <v>178</v>
      </c>
      <c r="B33" s="858"/>
      <c r="C33" s="858"/>
      <c r="D33" s="858"/>
      <c r="E33" s="858"/>
      <c r="F33" s="858"/>
      <c r="G33" s="858"/>
      <c r="H33" s="858"/>
      <c r="I33" s="859"/>
    </row>
    <row r="34" spans="1:11" ht="15" customHeight="1" x14ac:dyDescent="0.25">
      <c r="A34" s="396"/>
      <c r="B34" s="399"/>
      <c r="C34" s="399"/>
      <c r="D34" s="399"/>
      <c r="E34" s="399"/>
      <c r="F34" s="399"/>
      <c r="G34" s="399"/>
      <c r="H34" s="399"/>
      <c r="I34" s="400"/>
    </row>
    <row r="35" spans="1:11" ht="15" customHeight="1" x14ac:dyDescent="0.25">
      <c r="A35" s="854" t="s">
        <v>104</v>
      </c>
      <c r="B35" s="855"/>
      <c r="C35" s="855"/>
      <c r="D35" s="855"/>
      <c r="E35" s="855"/>
      <c r="F35" s="855"/>
      <c r="G35" s="855"/>
      <c r="H35" s="855"/>
      <c r="I35" s="856"/>
      <c r="J35" s="69"/>
      <c r="K35" s="69"/>
    </row>
    <row r="36" spans="1:11" ht="76.5" customHeight="1" x14ac:dyDescent="0.25">
      <c r="A36" s="857" t="s">
        <v>2635</v>
      </c>
      <c r="B36" s="872"/>
      <c r="C36" s="872"/>
      <c r="D36" s="872"/>
      <c r="E36" s="872"/>
      <c r="F36" s="872"/>
      <c r="G36" s="872"/>
      <c r="H36" s="872"/>
      <c r="I36" s="873"/>
      <c r="J36" s="69"/>
      <c r="K36" s="69"/>
    </row>
    <row r="37" spans="1:11" ht="15" customHeight="1" x14ac:dyDescent="0.25">
      <c r="A37" s="850" t="s">
        <v>103</v>
      </c>
      <c r="B37" s="851"/>
      <c r="C37" s="851"/>
      <c r="D37" s="851"/>
      <c r="E37" s="851"/>
      <c r="F37" s="851"/>
      <c r="G37" s="851"/>
      <c r="H37" s="851"/>
      <c r="I37" s="852"/>
      <c r="J37" s="69"/>
      <c r="K37" s="69"/>
    </row>
    <row r="38" spans="1:11" x14ac:dyDescent="0.25">
      <c r="A38" s="863" t="s">
        <v>1483</v>
      </c>
      <c r="B38" s="864"/>
      <c r="C38" s="864"/>
      <c r="D38" s="864"/>
      <c r="E38" s="864"/>
      <c r="F38" s="864"/>
      <c r="G38" s="864"/>
      <c r="H38" s="864"/>
      <c r="I38" s="865"/>
    </row>
    <row r="39" spans="1:11" ht="24.75" customHeight="1" x14ac:dyDescent="0.25">
      <c r="A39" s="874" t="s">
        <v>3463</v>
      </c>
      <c r="B39" s="874"/>
      <c r="C39" s="874"/>
      <c r="D39" s="874"/>
      <c r="E39" s="874"/>
      <c r="F39" s="874"/>
      <c r="G39" s="874"/>
      <c r="H39" s="874"/>
      <c r="I39" s="875"/>
    </row>
    <row r="40" spans="1:11" ht="15" customHeight="1" x14ac:dyDescent="0.25">
      <c r="A40" s="850" t="s">
        <v>1487</v>
      </c>
      <c r="B40" s="851"/>
      <c r="C40" s="851"/>
      <c r="D40" s="851"/>
      <c r="E40" s="851"/>
      <c r="F40" s="851"/>
      <c r="G40" s="851"/>
      <c r="H40" s="851"/>
      <c r="I40" s="852"/>
      <c r="J40" s="861"/>
      <c r="K40" s="861"/>
    </row>
    <row r="41" spans="1:11" x14ac:dyDescent="0.25">
      <c r="A41" s="857" t="s">
        <v>1484</v>
      </c>
      <c r="B41" s="858"/>
      <c r="C41" s="858"/>
      <c r="D41" s="858"/>
      <c r="E41" s="858"/>
      <c r="F41" s="858"/>
      <c r="G41" s="858"/>
      <c r="H41" s="858"/>
      <c r="I41" s="859"/>
      <c r="J41" s="861"/>
      <c r="K41" s="861"/>
    </row>
    <row r="42" spans="1:11" ht="98.4" customHeight="1" x14ac:dyDescent="0.25">
      <c r="A42" s="876" t="s">
        <v>2636</v>
      </c>
      <c r="B42" s="874"/>
      <c r="C42" s="874"/>
      <c r="D42" s="874"/>
      <c r="E42" s="874"/>
      <c r="F42" s="874"/>
      <c r="G42" s="874"/>
      <c r="H42" s="874"/>
      <c r="I42" s="875"/>
      <c r="J42" s="861"/>
      <c r="K42" s="861"/>
    </row>
    <row r="43" spans="1:11" x14ac:dyDescent="0.25">
      <c r="A43" s="877" t="s">
        <v>2637</v>
      </c>
      <c r="B43" s="872"/>
      <c r="C43" s="872"/>
      <c r="D43" s="872"/>
      <c r="E43" s="872"/>
      <c r="F43" s="872"/>
      <c r="G43" s="872"/>
      <c r="H43" s="872"/>
      <c r="I43" s="873"/>
      <c r="J43" s="407"/>
      <c r="K43" s="407"/>
    </row>
    <row r="44" spans="1:11" ht="24.75" customHeight="1" x14ac:dyDescent="0.25">
      <c r="A44" s="857" t="s">
        <v>1485</v>
      </c>
      <c r="B44" s="858"/>
      <c r="C44" s="858"/>
      <c r="D44" s="858"/>
      <c r="E44" s="858"/>
      <c r="F44" s="858"/>
      <c r="G44" s="858"/>
      <c r="H44" s="858"/>
      <c r="I44" s="859"/>
      <c r="J44" s="407"/>
      <c r="K44" s="407"/>
    </row>
    <row r="45" spans="1:11" ht="15" customHeight="1" x14ac:dyDescent="0.25">
      <c r="A45" s="878" t="s">
        <v>1486</v>
      </c>
      <c r="B45" s="878"/>
      <c r="C45" s="878"/>
      <c r="D45" s="878"/>
      <c r="E45" s="878"/>
      <c r="F45" s="878"/>
      <c r="G45" s="878"/>
      <c r="H45" s="878"/>
      <c r="I45" s="879"/>
      <c r="J45" s="407"/>
      <c r="K45" s="407"/>
    </row>
    <row r="46" spans="1:11" ht="15" customHeight="1" x14ac:dyDescent="0.25">
      <c r="A46" s="860"/>
      <c r="B46" s="861"/>
      <c r="C46" s="861"/>
      <c r="D46" s="861"/>
      <c r="E46" s="861"/>
      <c r="F46" s="861"/>
      <c r="G46" s="861"/>
      <c r="H46" s="861"/>
      <c r="I46" s="862"/>
      <c r="J46" s="861"/>
      <c r="K46" s="861"/>
    </row>
    <row r="47" spans="1:11" ht="15" customHeight="1" x14ac:dyDescent="0.25">
      <c r="A47" s="850" t="s">
        <v>1488</v>
      </c>
      <c r="B47" s="851"/>
      <c r="C47" s="851"/>
      <c r="D47" s="851"/>
      <c r="E47" s="851"/>
      <c r="F47" s="851"/>
      <c r="G47" s="851"/>
      <c r="H47" s="851"/>
      <c r="I47" s="852"/>
      <c r="J47" s="861"/>
      <c r="K47" s="861"/>
    </row>
    <row r="48" spans="1:11" ht="15" customHeight="1" x14ac:dyDescent="0.25">
      <c r="A48" s="857" t="s">
        <v>105</v>
      </c>
      <c r="B48" s="858"/>
      <c r="C48" s="858"/>
      <c r="D48" s="858"/>
      <c r="E48" s="858"/>
      <c r="F48" s="858"/>
      <c r="G48" s="858"/>
      <c r="H48" s="858"/>
      <c r="I48" s="859"/>
      <c r="J48" s="861"/>
      <c r="K48" s="861"/>
    </row>
    <row r="49" spans="1:11" ht="15" customHeight="1" x14ac:dyDescent="0.25">
      <c r="A49" s="396"/>
      <c r="B49" s="399"/>
      <c r="C49" s="399"/>
      <c r="D49" s="399"/>
      <c r="E49" s="399"/>
      <c r="F49" s="399"/>
      <c r="G49" s="399"/>
      <c r="H49" s="399"/>
      <c r="I49" s="400"/>
      <c r="J49" s="407"/>
      <c r="K49" s="407"/>
    </row>
    <row r="50" spans="1:11" ht="15" customHeight="1" x14ac:dyDescent="0.25">
      <c r="A50" s="850" t="s">
        <v>1489</v>
      </c>
      <c r="B50" s="851"/>
      <c r="C50" s="851"/>
      <c r="D50" s="851"/>
      <c r="E50" s="851"/>
      <c r="F50" s="851"/>
      <c r="G50" s="851"/>
      <c r="H50" s="851"/>
      <c r="I50" s="852"/>
      <c r="J50" s="861"/>
      <c r="K50" s="861"/>
    </row>
    <row r="51" spans="1:11" ht="25.5" customHeight="1" x14ac:dyDescent="0.25">
      <c r="A51" s="880" t="s">
        <v>2656</v>
      </c>
      <c r="B51" s="881"/>
      <c r="C51" s="881"/>
      <c r="D51" s="881"/>
      <c r="E51" s="881"/>
      <c r="F51" s="881"/>
      <c r="G51" s="881"/>
      <c r="H51" s="881"/>
      <c r="I51" s="882"/>
      <c r="J51" s="407"/>
      <c r="K51" s="407"/>
    </row>
    <row r="52" spans="1:11" ht="24.75" customHeight="1" x14ac:dyDescent="0.25">
      <c r="A52" s="883" t="s">
        <v>2657</v>
      </c>
      <c r="B52" s="884"/>
      <c r="C52" s="884"/>
      <c r="D52" s="884"/>
      <c r="E52" s="884"/>
      <c r="F52" s="884"/>
      <c r="G52" s="884"/>
      <c r="H52" s="884"/>
      <c r="I52" s="885"/>
      <c r="J52" s="407"/>
      <c r="K52" s="407"/>
    </row>
    <row r="53" spans="1:11" ht="39.75" customHeight="1" x14ac:dyDescent="0.25">
      <c r="A53" s="883" t="s">
        <v>2658</v>
      </c>
      <c r="B53" s="884"/>
      <c r="C53" s="884"/>
      <c r="D53" s="884"/>
      <c r="E53" s="884"/>
      <c r="F53" s="884"/>
      <c r="G53" s="884"/>
      <c r="H53" s="884"/>
      <c r="I53" s="885"/>
      <c r="J53" s="407"/>
      <c r="K53" s="407"/>
    </row>
    <row r="54" spans="1:11" ht="15" customHeight="1" x14ac:dyDescent="0.25">
      <c r="A54" s="66"/>
      <c r="I54" s="398"/>
      <c r="J54" s="407"/>
      <c r="K54" s="407"/>
    </row>
    <row r="55" spans="1:11" s="18" customFormat="1" ht="15" customHeight="1" x14ac:dyDescent="0.25">
      <c r="A55" s="850" t="s">
        <v>1490</v>
      </c>
      <c r="B55" s="851"/>
      <c r="C55" s="851"/>
      <c r="D55" s="851"/>
      <c r="E55" s="851"/>
      <c r="F55" s="851"/>
      <c r="G55" s="851"/>
      <c r="H55" s="851"/>
      <c r="I55" s="852"/>
      <c r="J55" s="408"/>
      <c r="K55" s="408"/>
    </row>
    <row r="56" spans="1:11" s="18" customFormat="1" ht="15" customHeight="1" x14ac:dyDescent="0.25">
      <c r="A56" s="857" t="s">
        <v>106</v>
      </c>
      <c r="B56" s="858"/>
      <c r="C56" s="858"/>
      <c r="D56" s="858"/>
      <c r="E56" s="858"/>
      <c r="F56" s="858"/>
      <c r="G56" s="858"/>
      <c r="H56" s="858"/>
      <c r="I56" s="859"/>
      <c r="J56" s="408"/>
      <c r="K56" s="408"/>
    </row>
    <row r="57" spans="1:11" ht="15" customHeight="1" x14ac:dyDescent="0.25">
      <c r="A57" s="396"/>
      <c r="B57" s="399"/>
      <c r="C57" s="399"/>
      <c r="D57" s="399"/>
      <c r="E57" s="399"/>
      <c r="F57" s="399"/>
      <c r="G57" s="399"/>
      <c r="H57" s="399"/>
      <c r="I57" s="400"/>
      <c r="J57" s="407"/>
      <c r="K57" s="407"/>
    </row>
    <row r="58" spans="1:11" ht="15" customHeight="1" x14ac:dyDescent="0.25">
      <c r="A58" s="850" t="s">
        <v>1491</v>
      </c>
      <c r="B58" s="851"/>
      <c r="C58" s="851"/>
      <c r="D58" s="851"/>
      <c r="E58" s="851"/>
      <c r="F58" s="851"/>
      <c r="G58" s="851"/>
      <c r="H58" s="851"/>
      <c r="I58" s="852"/>
      <c r="J58" s="861"/>
      <c r="K58" s="861"/>
    </row>
    <row r="59" spans="1:11" ht="29.25" customHeight="1" x14ac:dyDescent="0.25">
      <c r="A59" s="876" t="s">
        <v>1574</v>
      </c>
      <c r="B59" s="874"/>
      <c r="C59" s="874"/>
      <c r="D59" s="874"/>
      <c r="E59" s="874"/>
      <c r="F59" s="874"/>
      <c r="G59" s="874"/>
      <c r="H59" s="874"/>
      <c r="I59" s="875"/>
      <c r="J59" s="407"/>
      <c r="K59" s="407"/>
    </row>
    <row r="60" spans="1:11" ht="15" customHeight="1" x14ac:dyDescent="0.25">
      <c r="A60" s="396"/>
      <c r="B60" s="399"/>
      <c r="C60" s="399"/>
      <c r="D60" s="399"/>
      <c r="E60" s="399"/>
      <c r="F60" s="399"/>
      <c r="G60" s="399"/>
      <c r="H60" s="399"/>
      <c r="I60" s="400"/>
      <c r="J60" s="407"/>
      <c r="K60" s="407"/>
    </row>
    <row r="61" spans="1:11" ht="29.25" customHeight="1" x14ac:dyDescent="0.25">
      <c r="A61" s="886" t="s">
        <v>250</v>
      </c>
      <c r="B61" s="886"/>
      <c r="C61" s="886"/>
      <c r="D61" s="886"/>
      <c r="E61" s="886"/>
      <c r="F61" s="886"/>
      <c r="G61" s="886"/>
      <c r="H61" s="886"/>
      <c r="I61" s="887"/>
      <c r="J61" s="407"/>
      <c r="K61" s="407"/>
    </row>
    <row r="62" spans="1:11" s="18" customFormat="1" ht="15" customHeight="1" x14ac:dyDescent="0.25">
      <c r="A62" s="888"/>
      <c r="B62" s="889"/>
      <c r="C62" s="889"/>
      <c r="D62" s="889"/>
      <c r="E62" s="889"/>
      <c r="F62" s="889"/>
      <c r="G62" s="889"/>
      <c r="H62" s="889"/>
      <c r="I62" s="890"/>
    </row>
    <row r="63" spans="1:11" ht="15" customHeight="1" x14ac:dyDescent="0.25"/>
    <row r="64" spans="1:11" ht="15" customHeight="1" x14ac:dyDescent="0.25"/>
    <row r="65" spans="1:14" ht="15" customHeight="1" x14ac:dyDescent="0.25">
      <c r="A65" s="241"/>
    </row>
    <row r="66" spans="1:14" ht="15" customHeight="1" x14ac:dyDescent="0.25"/>
    <row r="67" spans="1:14" ht="15" customHeight="1" x14ac:dyDescent="0.25"/>
    <row r="68" spans="1:14" ht="15" customHeight="1" x14ac:dyDescent="0.25"/>
    <row r="69" spans="1:14" ht="15" customHeight="1" x14ac:dyDescent="0.25"/>
    <row r="70" spans="1:14" ht="15" customHeight="1" x14ac:dyDescent="0.25"/>
    <row r="71" spans="1:14" ht="15" customHeight="1" x14ac:dyDescent="0.25"/>
    <row r="72" spans="1:14" ht="15" customHeight="1" x14ac:dyDescent="0.25"/>
    <row r="73" spans="1:14" ht="15" customHeight="1" x14ac:dyDescent="0.25"/>
    <row r="74" spans="1:14" ht="15" customHeight="1" x14ac:dyDescent="0.25"/>
    <row r="75" spans="1:14" ht="15" customHeight="1" x14ac:dyDescent="0.25"/>
    <row r="79" spans="1:14" x14ac:dyDescent="0.25">
      <c r="F79" s="874"/>
      <c r="G79" s="874"/>
      <c r="H79" s="874"/>
      <c r="I79" s="874"/>
      <c r="J79" s="874"/>
      <c r="K79" s="874"/>
      <c r="L79" s="874"/>
      <c r="M79" s="874"/>
      <c r="N79" s="874"/>
    </row>
  </sheetData>
  <mergeCells count="46">
    <mergeCell ref="A52:I52"/>
    <mergeCell ref="A53:I53"/>
    <mergeCell ref="A61:I61"/>
    <mergeCell ref="A62:I62"/>
    <mergeCell ref="F79:N79"/>
    <mergeCell ref="A55:I55"/>
    <mergeCell ref="A56:I56"/>
    <mergeCell ref="A58:I58"/>
    <mergeCell ref="J58:K58"/>
    <mergeCell ref="A59:I59"/>
    <mergeCell ref="A48:I48"/>
    <mergeCell ref="J48:K48"/>
    <mergeCell ref="A50:I50"/>
    <mergeCell ref="J50:K50"/>
    <mergeCell ref="A51:I51"/>
    <mergeCell ref="J46:K46"/>
    <mergeCell ref="A47:I47"/>
    <mergeCell ref="J47:K47"/>
    <mergeCell ref="A39:I39"/>
    <mergeCell ref="A40:I40"/>
    <mergeCell ref="J40:K40"/>
    <mergeCell ref="A41:I41"/>
    <mergeCell ref="J41:K41"/>
    <mergeCell ref="A42:I42"/>
    <mergeCell ref="J42:K42"/>
    <mergeCell ref="A43:I43"/>
    <mergeCell ref="A44:I44"/>
    <mergeCell ref="A45:I45"/>
    <mergeCell ref="A46:I46"/>
    <mergeCell ref="A38:I38"/>
    <mergeCell ref="A12:I12"/>
    <mergeCell ref="A13:I13"/>
    <mergeCell ref="A14:I14"/>
    <mergeCell ref="A15:I16"/>
    <mergeCell ref="A17:I17"/>
    <mergeCell ref="A30:I30"/>
    <mergeCell ref="A32:I32"/>
    <mergeCell ref="A33:I33"/>
    <mergeCell ref="A35:I35"/>
    <mergeCell ref="A36:I36"/>
    <mergeCell ref="A37:I37"/>
    <mergeCell ref="A11:I11"/>
    <mergeCell ref="A6:I6"/>
    <mergeCell ref="A8:I8"/>
    <mergeCell ref="A9:I9"/>
    <mergeCell ref="A10:I10"/>
  </mergeCells>
  <hyperlinks>
    <hyperlink ref="I1" location="BG!A1" display="BG" xr:uid="{E1CCC644-6E92-47DE-85D9-24AA327AE5E1}"/>
  </hyperlinks>
  <pageMargins left="0.70866141732283472" right="0.70866141732283472" top="0.74803149606299213" bottom="0.74803149606299213" header="0.31496062992125984" footer="0.31496062992125984"/>
  <pageSetup paperSize="5" scale="8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9"/>
  </sheetPr>
  <dimension ref="C1:I138"/>
  <sheetViews>
    <sheetView showGridLines="0" zoomScale="84" zoomScaleNormal="84" workbookViewId="0">
      <pane ySplit="3" topLeftCell="A4" activePane="bottomLeft" state="frozen"/>
      <selection activeCell="G13" sqref="G13"/>
      <selection pane="bottomLeft" activeCell="D15" sqref="D15"/>
    </sheetView>
  </sheetViews>
  <sheetFormatPr baseColWidth="10" defaultColWidth="11.33203125" defaultRowHeight="13.2" x14ac:dyDescent="0.25"/>
  <cols>
    <col min="1" max="2" width="2.33203125" style="2" customWidth="1"/>
    <col min="3" max="3" width="45.33203125" style="2" customWidth="1"/>
    <col min="4" max="4" width="5.88671875" style="2" customWidth="1"/>
    <col min="5" max="6" width="14.6640625" style="2" customWidth="1"/>
    <col min="7" max="7" width="2.33203125" style="2" customWidth="1"/>
    <col min="8" max="16384" width="11.33203125" style="2"/>
  </cols>
  <sheetData>
    <row r="1" spans="3:7" ht="14.4" x14ac:dyDescent="0.3">
      <c r="C1" s="11">
        <v>0</v>
      </c>
      <c r="G1" s="42" t="s">
        <v>88</v>
      </c>
    </row>
    <row r="3" spans="3:7" ht="13.8" x14ac:dyDescent="0.25">
      <c r="C3" s="891" t="s">
        <v>1504</v>
      </c>
      <c r="D3" s="891"/>
      <c r="E3" s="891"/>
      <c r="F3" s="891"/>
    </row>
    <row r="4" spans="3:7" ht="24.75" customHeight="1" x14ac:dyDescent="0.25">
      <c r="C4" s="93" t="s">
        <v>192</v>
      </c>
      <c r="D4" s="72"/>
    </row>
    <row r="5" spans="3:7" x14ac:dyDescent="0.25">
      <c r="C5" s="3" t="s">
        <v>1</v>
      </c>
    </row>
    <row r="6" spans="3:7" x14ac:dyDescent="0.25">
      <c r="C6" s="3"/>
    </row>
    <row r="7" spans="3:7" x14ac:dyDescent="0.25">
      <c r="C7" s="22" t="s">
        <v>2</v>
      </c>
      <c r="D7" s="535"/>
      <c r="E7" s="729">
        <v>45291</v>
      </c>
      <c r="F7" s="729">
        <v>44926</v>
      </c>
    </row>
    <row r="8" spans="3:7" x14ac:dyDescent="0.25">
      <c r="C8" s="24" t="s">
        <v>1263</v>
      </c>
      <c r="D8" s="23"/>
      <c r="E8" s="282">
        <v>73723.523000000001</v>
      </c>
      <c r="F8" s="282">
        <v>118993</v>
      </c>
    </row>
    <row r="9" spans="3:7" x14ac:dyDescent="0.25">
      <c r="C9" s="24" t="s">
        <v>1264</v>
      </c>
      <c r="D9" s="23"/>
      <c r="E9" s="282">
        <v>8316.81</v>
      </c>
      <c r="F9" s="282">
        <v>8081</v>
      </c>
    </row>
    <row r="10" spans="3:7" x14ac:dyDescent="0.25">
      <c r="C10" s="24" t="s">
        <v>267</v>
      </c>
      <c r="D10" s="24"/>
      <c r="E10" s="282">
        <v>1496582.9709999999</v>
      </c>
      <c r="F10" s="282">
        <v>1276988</v>
      </c>
    </row>
    <row r="11" spans="3:7" x14ac:dyDescent="0.25">
      <c r="C11" s="24" t="s">
        <v>266</v>
      </c>
      <c r="D11" s="24"/>
      <c r="E11" s="282">
        <v>597702.95499999996</v>
      </c>
      <c r="F11" s="282">
        <v>499391</v>
      </c>
    </row>
    <row r="12" spans="3:7" x14ac:dyDescent="0.25">
      <c r="C12" s="24"/>
      <c r="D12" s="24"/>
      <c r="E12" s="282">
        <v>0</v>
      </c>
      <c r="F12" s="280"/>
    </row>
    <row r="13" spans="3:7" x14ac:dyDescent="0.25">
      <c r="C13" s="25" t="s">
        <v>0</v>
      </c>
      <c r="D13" s="25"/>
      <c r="E13" s="281">
        <v>2176326.2590000001</v>
      </c>
      <c r="F13" s="281">
        <v>1903453</v>
      </c>
    </row>
    <row r="137" spans="9:9" x14ac:dyDescent="0.25">
      <c r="I137" s="2" t="s">
        <v>1856</v>
      </c>
    </row>
    <row r="138" spans="9:9" x14ac:dyDescent="0.25">
      <c r="I138" s="278" t="e">
        <v>#REF!</v>
      </c>
    </row>
  </sheetData>
  <mergeCells count="1">
    <mergeCell ref="C3:F3"/>
  </mergeCells>
  <hyperlinks>
    <hyperlink ref="G1" location="BG!A1" display="BG" xr:uid="{00000000-0004-0000-0700-000000000000}"/>
  </hyperlinks>
  <pageMargins left="0.70866141732283472" right="0.70866141732283472" top="0.74803149606299213" bottom="0.74803149606299213" header="0.31496062992125984" footer="0.31496062992125984"/>
  <pageSetup paperSize="5" scale="8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9"/>
  </sheetPr>
  <dimension ref="B1:G64"/>
  <sheetViews>
    <sheetView showGridLines="0" zoomScale="85" zoomScaleNormal="85" workbookViewId="0">
      <selection activeCell="D19" sqref="D19"/>
    </sheetView>
  </sheetViews>
  <sheetFormatPr baseColWidth="10" defaultColWidth="11.44140625" defaultRowHeight="13.2" x14ac:dyDescent="0.25"/>
  <cols>
    <col min="1" max="1" width="2.33203125" style="2" customWidth="1"/>
    <col min="2" max="2" width="51.33203125" style="2" customWidth="1"/>
    <col min="3" max="4" width="14.6640625" style="2" customWidth="1"/>
    <col min="5" max="5" width="11.44140625" style="2"/>
    <col min="6" max="7" width="11.33203125" style="35"/>
    <col min="8" max="16384" width="11.44140625" style="2"/>
  </cols>
  <sheetData>
    <row r="1" spans="2:5" x14ac:dyDescent="0.25">
      <c r="B1" s="11"/>
      <c r="C1" s="35"/>
      <c r="D1" s="35"/>
      <c r="E1" s="684" t="s">
        <v>88</v>
      </c>
    </row>
    <row r="2" spans="2:5" x14ac:dyDescent="0.25">
      <c r="B2" s="35"/>
      <c r="C2" s="35"/>
      <c r="D2" s="35"/>
      <c r="E2" s="35"/>
    </row>
    <row r="3" spans="2:5" ht="13.8" x14ac:dyDescent="0.25">
      <c r="B3" s="891" t="s">
        <v>1505</v>
      </c>
      <c r="C3" s="891"/>
      <c r="D3" s="891"/>
      <c r="E3" s="35"/>
    </row>
    <row r="4" spans="2:5" x14ac:dyDescent="0.25">
      <c r="B4" s="209" t="s">
        <v>192</v>
      </c>
      <c r="E4" s="35"/>
    </row>
    <row r="5" spans="2:5" x14ac:dyDescent="0.25">
      <c r="B5" s="3" t="s">
        <v>1</v>
      </c>
      <c r="E5" s="35"/>
    </row>
    <row r="6" spans="2:5" x14ac:dyDescent="0.25">
      <c r="B6" s="3"/>
      <c r="E6" s="35"/>
    </row>
    <row r="7" spans="2:5" x14ac:dyDescent="0.25">
      <c r="B7" s="337" t="s">
        <v>2</v>
      </c>
      <c r="C7" s="729">
        <v>45291</v>
      </c>
      <c r="D7" s="729">
        <v>44926</v>
      </c>
      <c r="E7" s="35"/>
    </row>
    <row r="8" spans="2:5" ht="26.4" x14ac:dyDescent="0.25">
      <c r="B8" s="183" t="s">
        <v>270</v>
      </c>
      <c r="C8" s="338">
        <v>35210820.466000006</v>
      </c>
      <c r="D8" s="338">
        <v>0</v>
      </c>
      <c r="E8" s="35"/>
    </row>
    <row r="9" spans="2:5" ht="26.4" x14ac:dyDescent="0.25">
      <c r="B9" s="183" t="s">
        <v>268</v>
      </c>
      <c r="C9" s="338">
        <v>0</v>
      </c>
      <c r="D9" s="338">
        <v>0</v>
      </c>
      <c r="E9" s="35"/>
    </row>
    <row r="10" spans="2:5" x14ac:dyDescent="0.25">
      <c r="B10" s="183" t="s">
        <v>269</v>
      </c>
      <c r="C10" s="338">
        <v>0</v>
      </c>
      <c r="D10" s="338">
        <v>0</v>
      </c>
      <c r="E10" s="35"/>
    </row>
    <row r="11" spans="2:5" x14ac:dyDescent="0.25">
      <c r="C11" s="338">
        <v>0</v>
      </c>
      <c r="D11" s="26"/>
      <c r="E11" s="35"/>
    </row>
    <row r="12" spans="2:5" x14ac:dyDescent="0.25">
      <c r="B12" s="339" t="s">
        <v>0</v>
      </c>
      <c r="C12" s="340">
        <v>35210820.466000006</v>
      </c>
      <c r="D12" s="340">
        <v>0</v>
      </c>
      <c r="E12" s="35"/>
    </row>
    <row r="13" spans="2:5" x14ac:dyDescent="0.25">
      <c r="B13" s="35"/>
      <c r="C13" s="35"/>
      <c r="D13" s="35"/>
      <c r="E13" s="35"/>
    </row>
    <row r="14" spans="2:5" x14ac:dyDescent="0.25">
      <c r="B14" s="35"/>
      <c r="C14" s="35"/>
      <c r="D14" s="35"/>
      <c r="E14" s="35"/>
    </row>
    <row r="15" spans="2:5" x14ac:dyDescent="0.25">
      <c r="B15" s="35"/>
      <c r="C15" s="35"/>
      <c r="D15" s="35"/>
      <c r="E15" s="35"/>
    </row>
    <row r="16" spans="2:5" x14ac:dyDescent="0.25">
      <c r="B16" s="35"/>
      <c r="C16" s="35"/>
      <c r="D16" s="35"/>
      <c r="E16" s="35"/>
    </row>
    <row r="17" spans="2:6" x14ac:dyDescent="0.25">
      <c r="B17" s="35"/>
      <c r="C17" s="35"/>
      <c r="D17" s="179"/>
      <c r="E17" s="35"/>
    </row>
    <row r="18" spans="2:6" x14ac:dyDescent="0.25">
      <c r="B18" s="35"/>
      <c r="C18" s="35"/>
      <c r="D18" s="35"/>
      <c r="E18" s="35"/>
    </row>
    <row r="19" spans="2:6" x14ac:dyDescent="0.25">
      <c r="B19" s="35"/>
      <c r="C19" s="35"/>
      <c r="D19" s="35"/>
      <c r="E19" s="35"/>
      <c r="F19" s="2"/>
    </row>
    <row r="20" spans="2:6" x14ac:dyDescent="0.25">
      <c r="B20" s="35"/>
      <c r="C20" s="35"/>
      <c r="D20" s="35"/>
      <c r="E20" s="35"/>
    </row>
    <row r="21" spans="2:6" x14ac:dyDescent="0.25">
      <c r="B21" s="35"/>
      <c r="C21" s="35"/>
      <c r="D21" s="35"/>
      <c r="E21" s="35"/>
    </row>
    <row r="22" spans="2:6" x14ac:dyDescent="0.25">
      <c r="B22" s="35"/>
      <c r="C22" s="35"/>
      <c r="D22" s="35"/>
      <c r="E22" s="35"/>
    </row>
    <row r="23" spans="2:6" x14ac:dyDescent="0.25">
      <c r="B23" s="35"/>
      <c r="C23" s="35"/>
      <c r="D23" s="35"/>
      <c r="E23" s="35"/>
    </row>
    <row r="24" spans="2:6" x14ac:dyDescent="0.25">
      <c r="B24" s="35"/>
      <c r="C24" s="35"/>
      <c r="D24" s="35"/>
      <c r="E24" s="35"/>
    </row>
    <row r="25" spans="2:6" x14ac:dyDescent="0.25">
      <c r="B25" s="35"/>
      <c r="C25" s="35"/>
      <c r="D25" s="35"/>
      <c r="E25" s="35"/>
    </row>
    <row r="26" spans="2:6" x14ac:dyDescent="0.25">
      <c r="B26" s="35"/>
      <c r="C26" s="35"/>
      <c r="D26" s="35"/>
      <c r="E26" s="35"/>
    </row>
    <row r="27" spans="2:6" x14ac:dyDescent="0.25">
      <c r="B27" s="35"/>
      <c r="C27" s="35"/>
      <c r="D27" s="35"/>
      <c r="E27" s="35"/>
    </row>
    <row r="28" spans="2:6" x14ac:dyDescent="0.25">
      <c r="B28" s="35"/>
      <c r="C28" s="35"/>
      <c r="D28" s="35"/>
      <c r="E28" s="35"/>
    </row>
    <row r="29" spans="2:6" x14ac:dyDescent="0.25">
      <c r="B29" s="35"/>
      <c r="C29" s="35"/>
      <c r="D29" s="35"/>
      <c r="E29" s="35"/>
    </row>
    <row r="30" spans="2:6" x14ac:dyDescent="0.25">
      <c r="B30" s="35"/>
      <c r="C30" s="35"/>
      <c r="D30" s="35"/>
      <c r="E30" s="35"/>
    </row>
    <row r="31" spans="2:6" x14ac:dyDescent="0.25">
      <c r="B31" s="35"/>
      <c r="C31" s="35"/>
      <c r="D31" s="35"/>
      <c r="E31" s="35"/>
    </row>
    <row r="32" spans="2:6" x14ac:dyDescent="0.25">
      <c r="B32" s="35"/>
      <c r="C32" s="35"/>
      <c r="D32" s="35"/>
      <c r="E32" s="35"/>
    </row>
    <row r="33" spans="2:5" x14ac:dyDescent="0.25">
      <c r="B33" s="35"/>
      <c r="C33" s="35"/>
      <c r="D33" s="35"/>
      <c r="E33" s="35"/>
    </row>
    <row r="34" spans="2:5" x14ac:dyDescent="0.25">
      <c r="B34" s="35"/>
      <c r="C34" s="35"/>
      <c r="D34" s="35"/>
      <c r="E34" s="35"/>
    </row>
    <row r="35" spans="2:5" x14ac:dyDescent="0.25">
      <c r="B35" s="35"/>
      <c r="C35" s="35"/>
      <c r="D35" s="35"/>
      <c r="E35" s="35"/>
    </row>
    <row r="36" spans="2:5" x14ac:dyDescent="0.25">
      <c r="B36" s="35"/>
      <c r="C36" s="35"/>
      <c r="D36" s="35"/>
      <c r="E36" s="35"/>
    </row>
    <row r="37" spans="2:5" x14ac:dyDescent="0.25">
      <c r="B37" s="35"/>
      <c r="C37" s="35"/>
      <c r="D37" s="35"/>
      <c r="E37" s="35"/>
    </row>
    <row r="38" spans="2:5" x14ac:dyDescent="0.25">
      <c r="B38" s="35"/>
      <c r="C38" s="35"/>
      <c r="D38" s="35"/>
      <c r="E38" s="35"/>
    </row>
    <row r="39" spans="2:5" x14ac:dyDescent="0.25">
      <c r="B39" s="35"/>
      <c r="C39" s="35"/>
      <c r="D39" s="35"/>
      <c r="E39" s="35"/>
    </row>
    <row r="40" spans="2:5" x14ac:dyDescent="0.25">
      <c r="B40" s="35"/>
      <c r="C40" s="35"/>
      <c r="D40" s="35"/>
      <c r="E40" s="35"/>
    </row>
    <row r="41" spans="2:5" x14ac:dyDescent="0.25">
      <c r="B41" s="35"/>
      <c r="C41" s="35"/>
      <c r="D41" s="35"/>
      <c r="E41" s="35"/>
    </row>
    <row r="42" spans="2:5" x14ac:dyDescent="0.25">
      <c r="B42" s="35"/>
      <c r="C42" s="35"/>
      <c r="D42" s="35"/>
      <c r="E42" s="35"/>
    </row>
    <row r="43" spans="2:5" x14ac:dyDescent="0.25">
      <c r="B43" s="35"/>
      <c r="C43" s="35"/>
      <c r="D43" s="35"/>
      <c r="E43" s="35"/>
    </row>
    <row r="44" spans="2:5" x14ac:dyDescent="0.25">
      <c r="B44" s="35"/>
      <c r="C44" s="35"/>
      <c r="D44" s="35"/>
      <c r="E44" s="35"/>
    </row>
    <row r="45" spans="2:5" x14ac:dyDescent="0.25">
      <c r="B45" s="35"/>
      <c r="C45" s="35"/>
      <c r="D45" s="35"/>
      <c r="E45" s="35"/>
    </row>
    <row r="46" spans="2:5" x14ac:dyDescent="0.25">
      <c r="B46" s="35"/>
      <c r="C46" s="35"/>
      <c r="D46" s="35"/>
      <c r="E46" s="35"/>
    </row>
    <row r="47" spans="2:5" x14ac:dyDescent="0.25">
      <c r="B47" s="35"/>
      <c r="C47" s="35"/>
      <c r="D47" s="35"/>
      <c r="E47" s="35"/>
    </row>
    <row r="48" spans="2:5" x14ac:dyDescent="0.25">
      <c r="B48" s="35"/>
      <c r="C48" s="35"/>
      <c r="D48" s="35"/>
      <c r="E48" s="35"/>
    </row>
    <row r="49" spans="2:5" x14ac:dyDescent="0.25">
      <c r="B49" s="35"/>
      <c r="C49" s="35"/>
      <c r="D49" s="35"/>
      <c r="E49" s="35"/>
    </row>
    <row r="50" spans="2:5" x14ac:dyDescent="0.25">
      <c r="B50" s="35"/>
      <c r="C50" s="35"/>
      <c r="D50" s="35"/>
      <c r="E50" s="35"/>
    </row>
    <row r="51" spans="2:5" x14ac:dyDescent="0.25">
      <c r="B51" s="35"/>
      <c r="C51" s="35"/>
      <c r="D51" s="35"/>
      <c r="E51" s="35"/>
    </row>
    <row r="52" spans="2:5" x14ac:dyDescent="0.25">
      <c r="B52" s="35"/>
      <c r="C52" s="35"/>
      <c r="D52" s="35"/>
      <c r="E52" s="35"/>
    </row>
    <row r="53" spans="2:5" x14ac:dyDescent="0.25">
      <c r="B53" s="35"/>
      <c r="C53" s="35"/>
      <c r="D53" s="35"/>
      <c r="E53" s="35"/>
    </row>
    <row r="54" spans="2:5" x14ac:dyDescent="0.25">
      <c r="B54" s="35"/>
      <c r="C54" s="35"/>
      <c r="D54" s="35"/>
      <c r="E54" s="35"/>
    </row>
    <row r="55" spans="2:5" x14ac:dyDescent="0.25">
      <c r="B55" s="35"/>
      <c r="C55" s="35"/>
      <c r="D55" s="35"/>
      <c r="E55" s="35"/>
    </row>
    <row r="56" spans="2:5" x14ac:dyDescent="0.25">
      <c r="B56" s="35"/>
      <c r="C56" s="35"/>
      <c r="D56" s="35"/>
      <c r="E56" s="35"/>
    </row>
    <row r="57" spans="2:5" x14ac:dyDescent="0.25">
      <c r="B57" s="35"/>
      <c r="C57" s="35"/>
      <c r="D57" s="35"/>
      <c r="E57" s="35"/>
    </row>
    <row r="58" spans="2:5" x14ac:dyDescent="0.25">
      <c r="B58" s="35"/>
      <c r="C58" s="35"/>
      <c r="D58" s="35"/>
      <c r="E58" s="35"/>
    </row>
    <row r="59" spans="2:5" x14ac:dyDescent="0.25">
      <c r="B59" s="35"/>
      <c r="C59" s="35"/>
      <c r="D59" s="35"/>
      <c r="E59" s="35"/>
    </row>
    <row r="60" spans="2:5" x14ac:dyDescent="0.25">
      <c r="B60" s="35"/>
      <c r="C60" s="35"/>
      <c r="D60" s="35"/>
      <c r="E60" s="35"/>
    </row>
    <row r="61" spans="2:5" x14ac:dyDescent="0.25">
      <c r="B61" s="35"/>
      <c r="C61" s="35"/>
      <c r="D61" s="35"/>
      <c r="E61" s="35"/>
    </row>
    <row r="62" spans="2:5" x14ac:dyDescent="0.25">
      <c r="B62" s="35"/>
      <c r="C62" s="35"/>
      <c r="D62" s="35"/>
      <c r="E62" s="35"/>
    </row>
    <row r="63" spans="2:5" x14ac:dyDescent="0.25">
      <c r="B63" s="35"/>
      <c r="C63" s="35"/>
      <c r="D63" s="35"/>
      <c r="E63" s="35"/>
    </row>
    <row r="64" spans="2:5" x14ac:dyDescent="0.25">
      <c r="B64" s="35"/>
      <c r="C64" s="35"/>
      <c r="D64" s="35"/>
      <c r="E64" s="35"/>
    </row>
  </sheetData>
  <mergeCells count="1">
    <mergeCell ref="B3:D3"/>
  </mergeCells>
  <hyperlinks>
    <hyperlink ref="E1" location="BG!A1" display="BG" xr:uid="{00000000-0004-0000-0800-000000000000}"/>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19C02-A338-4099-910D-895E58B672A6}">
  <sheetPr>
    <tabColor theme="8" tint="-0.249977111117893"/>
  </sheetPr>
  <dimension ref="B1:AN63"/>
  <sheetViews>
    <sheetView showGridLines="0" zoomScale="85" zoomScaleNormal="85" workbookViewId="0">
      <selection activeCell="D9" sqref="D8:D9"/>
    </sheetView>
  </sheetViews>
  <sheetFormatPr baseColWidth="10" defaultColWidth="11.33203125" defaultRowHeight="13.2" x14ac:dyDescent="0.25"/>
  <cols>
    <col min="1" max="1" width="2.33203125" style="5" customWidth="1"/>
    <col min="2" max="2" width="42.88671875" style="5" customWidth="1"/>
    <col min="3" max="3" width="27.6640625" style="5" customWidth="1"/>
    <col min="4" max="4" width="21.6640625" style="5" bestFit="1" customWidth="1"/>
    <col min="5" max="5" width="20" style="5" bestFit="1" customWidth="1"/>
    <col min="6" max="6" width="2.33203125" style="5" customWidth="1"/>
    <col min="7" max="7" width="61.6640625" style="5" customWidth="1"/>
    <col min="8" max="8" width="20.6640625" style="5" bestFit="1" customWidth="1"/>
    <col min="9" max="9" width="20.44140625" style="5" bestFit="1" customWidth="1"/>
    <col min="10" max="10" width="5.5546875" style="5" customWidth="1"/>
    <col min="11" max="11" width="2.33203125" style="5" customWidth="1"/>
    <col min="12" max="12" width="22.88671875" style="18" bestFit="1" customWidth="1"/>
    <col min="13" max="13" width="48" style="14" bestFit="1" customWidth="1"/>
    <col min="14" max="14" width="22.88671875" style="14" bestFit="1" customWidth="1"/>
    <col min="15" max="15" width="22.88671875" style="14" customWidth="1"/>
    <col min="16" max="35" width="22.88671875" style="18" bestFit="1" customWidth="1"/>
    <col min="36" max="36" width="11.44140625" style="18" customWidth="1"/>
    <col min="37" max="40" width="11.44140625" style="14" customWidth="1"/>
    <col min="41" max="16384" width="11.33203125" style="5"/>
  </cols>
  <sheetData>
    <row r="1" spans="2:40" ht="14.4" x14ac:dyDescent="0.3">
      <c r="B1" s="180" t="s">
        <v>679</v>
      </c>
      <c r="G1" s="45" t="s">
        <v>88</v>
      </c>
      <c r="H1" s="45"/>
    </row>
    <row r="2" spans="2:40" ht="14.4" x14ac:dyDescent="0.3">
      <c r="C2" s="53"/>
      <c r="G2" s="45"/>
      <c r="H2" s="45"/>
    </row>
    <row r="3" spans="2:40" ht="13.8" x14ac:dyDescent="0.25">
      <c r="B3" s="843" t="s">
        <v>1506</v>
      </c>
      <c r="C3" s="843"/>
      <c r="D3" s="843"/>
      <c r="E3" s="843"/>
      <c r="G3" s="5">
        <v>49182565722</v>
      </c>
    </row>
    <row r="4" spans="2:40" x14ac:dyDescent="0.25">
      <c r="B4" s="93" t="s">
        <v>148</v>
      </c>
      <c r="C4" s="34"/>
      <c r="D4" s="34"/>
      <c r="E4" s="34"/>
      <c r="G4" s="5">
        <v>0.93</v>
      </c>
    </row>
    <row r="5" spans="2:40" x14ac:dyDescent="0.25">
      <c r="B5" s="5" t="s">
        <v>669</v>
      </c>
      <c r="D5" s="34"/>
      <c r="G5" s="597">
        <f>+G3-G4</f>
        <v>49182565721.07</v>
      </c>
    </row>
    <row r="6" spans="2:40" ht="13.8" thickBot="1" x14ac:dyDescent="0.3">
      <c r="B6" s="35" t="s">
        <v>2659</v>
      </c>
      <c r="C6" s="35"/>
      <c r="F6" s="34"/>
      <c r="P6" s="849"/>
      <c r="Q6" s="849"/>
      <c r="R6" s="849"/>
      <c r="S6" s="849"/>
      <c r="T6" s="849"/>
      <c r="U6" s="849"/>
      <c r="V6" s="849"/>
      <c r="W6" s="849"/>
      <c r="X6" s="849"/>
      <c r="Y6" s="849"/>
      <c r="Z6" s="849"/>
      <c r="AA6" s="849"/>
      <c r="AB6" s="849"/>
      <c r="AC6" s="849"/>
      <c r="AD6" s="849"/>
      <c r="AE6" s="849"/>
      <c r="AF6" s="849"/>
      <c r="AG6" s="849"/>
      <c r="AH6" s="849"/>
      <c r="AI6" s="849"/>
      <c r="AJ6" s="849"/>
    </row>
    <row r="7" spans="2:40" ht="13.8" thickBot="1" x14ac:dyDescent="0.3">
      <c r="B7" s="22" t="s">
        <v>2</v>
      </c>
      <c r="C7" s="97"/>
      <c r="D7" s="318">
        <v>44742</v>
      </c>
      <c r="E7" s="318">
        <v>44561</v>
      </c>
      <c r="F7" s="34"/>
      <c r="G7" s="319" t="s">
        <v>664</v>
      </c>
      <c r="H7" s="320"/>
      <c r="I7" s="321">
        <v>44742</v>
      </c>
      <c r="J7" s="287"/>
      <c r="K7" s="287"/>
      <c r="M7" s="319" t="s">
        <v>664</v>
      </c>
      <c r="N7" s="320"/>
      <c r="O7" s="321">
        <v>44561</v>
      </c>
    </row>
    <row r="8" spans="2:40" ht="12.75" customHeight="1" x14ac:dyDescent="0.3">
      <c r="B8" s="2" t="s">
        <v>1561</v>
      </c>
      <c r="C8" s="5" t="s">
        <v>271</v>
      </c>
      <c r="D8" s="573">
        <f>161583955.841-D14</f>
        <v>133221058.46199998</v>
      </c>
      <c r="E8" s="278">
        <v>116274133.331</v>
      </c>
      <c r="F8" s="34"/>
      <c r="G8" s="375" t="s">
        <v>179</v>
      </c>
      <c r="H8" s="375"/>
      <c r="I8" s="322" t="s">
        <v>667</v>
      </c>
      <c r="J8" s="34"/>
      <c r="K8" s="34"/>
      <c r="M8" s="103" t="s">
        <v>179</v>
      </c>
      <c r="N8" s="103"/>
      <c r="O8" s="322" t="s">
        <v>667</v>
      </c>
      <c r="AK8" s="18"/>
      <c r="AL8" s="18"/>
      <c r="AM8" s="18"/>
      <c r="AN8" s="18"/>
    </row>
    <row r="9" spans="2:40" ht="12.75" customHeight="1" x14ac:dyDescent="0.3">
      <c r="B9" s="2" t="s">
        <v>1561</v>
      </c>
      <c r="C9" s="5" t="s">
        <v>272</v>
      </c>
      <c r="D9" s="573">
        <f>54260928.762-D15</f>
        <v>42124829.357000001</v>
      </c>
      <c r="E9" s="278">
        <v>43150661.693013005</v>
      </c>
      <c r="F9" s="34"/>
      <c r="G9" s="5" t="s">
        <v>1563</v>
      </c>
      <c r="I9" s="98">
        <f>+D8+D9+D14+D15+D17+D18+D19+D20+D35+D36+D41+D42+D43+D44+D45</f>
        <v>871052497.86707008</v>
      </c>
      <c r="J9" s="34"/>
      <c r="K9" s="99"/>
      <c r="L9" s="18">
        <v>862031743</v>
      </c>
      <c r="M9" s="5" t="s">
        <v>1563</v>
      </c>
      <c r="N9" s="5"/>
      <c r="O9" s="98">
        <v>872610538.72899985</v>
      </c>
    </row>
    <row r="10" spans="2:40" ht="12.75" customHeight="1" x14ac:dyDescent="0.25">
      <c r="B10" s="2" t="s">
        <v>182</v>
      </c>
      <c r="C10" s="5" t="s">
        <v>273</v>
      </c>
      <c r="D10" s="463">
        <v>0</v>
      </c>
      <c r="E10" s="278">
        <v>0</v>
      </c>
      <c r="F10" s="34"/>
      <c r="G10" s="5" t="s">
        <v>5</v>
      </c>
      <c r="I10" s="98">
        <f>D21+D22+D23</f>
        <v>85950602.040933728</v>
      </c>
      <c r="J10" s="34"/>
      <c r="K10" s="99"/>
      <c r="L10" s="236"/>
      <c r="M10" s="5" t="s">
        <v>5</v>
      </c>
      <c r="N10" s="5"/>
      <c r="O10" s="98">
        <v>94503104.11231719</v>
      </c>
    </row>
    <row r="11" spans="2:40" ht="12.75" customHeight="1" x14ac:dyDescent="0.25">
      <c r="B11" s="2" t="s">
        <v>183</v>
      </c>
      <c r="C11" s="5" t="s">
        <v>271</v>
      </c>
      <c r="D11" s="463">
        <v>0</v>
      </c>
      <c r="E11" s="278">
        <v>0</v>
      </c>
      <c r="F11" s="34"/>
      <c r="G11" s="65" t="s">
        <v>70</v>
      </c>
      <c r="H11" s="65"/>
      <c r="I11" s="98"/>
      <c r="J11" s="34"/>
      <c r="K11" s="99"/>
      <c r="M11" s="65" t="s">
        <v>70</v>
      </c>
      <c r="N11" s="65"/>
      <c r="O11" s="98"/>
    </row>
    <row r="12" spans="2:40" ht="12.75" customHeight="1" x14ac:dyDescent="0.25">
      <c r="B12" s="2" t="s">
        <v>183</v>
      </c>
      <c r="C12" s="5" t="s">
        <v>272</v>
      </c>
      <c r="D12" s="463">
        <v>0</v>
      </c>
      <c r="E12" s="278">
        <v>0</v>
      </c>
      <c r="F12" s="34"/>
      <c r="G12" s="5" t="s">
        <v>1562</v>
      </c>
      <c r="I12" s="98">
        <f>+D21</f>
        <v>2659814.5410000002</v>
      </c>
      <c r="J12" s="34"/>
      <c r="K12" s="99"/>
      <c r="M12" s="5" t="s">
        <v>1562</v>
      </c>
      <c r="N12" s="5"/>
      <c r="O12" s="98">
        <v>9003619.9385115001</v>
      </c>
      <c r="Q12" s="236"/>
    </row>
    <row r="13" spans="2:40" ht="12.75" customHeight="1" x14ac:dyDescent="0.25">
      <c r="B13" s="2" t="s">
        <v>183</v>
      </c>
      <c r="C13" s="5" t="s">
        <v>273</v>
      </c>
      <c r="D13" s="463">
        <v>0</v>
      </c>
      <c r="E13" s="278">
        <v>0</v>
      </c>
      <c r="F13" s="34"/>
      <c r="G13" s="5" t="s">
        <v>4</v>
      </c>
      <c r="I13" s="307">
        <f>+D22</f>
        <v>20579078.859239999</v>
      </c>
      <c r="J13" s="34"/>
      <c r="K13" s="99"/>
      <c r="M13" s="5" t="s">
        <v>4</v>
      </c>
      <c r="N13" s="5"/>
      <c r="O13" s="98">
        <v>15808774.263</v>
      </c>
    </row>
    <row r="14" spans="2:40" ht="12.75" customHeight="1" x14ac:dyDescent="0.25">
      <c r="B14" s="571" t="s">
        <v>274</v>
      </c>
      <c r="C14" s="571" t="s">
        <v>271</v>
      </c>
      <c r="D14" s="572">
        <v>28362897.379000001</v>
      </c>
      <c r="E14" s="278">
        <v>28350785.625999995</v>
      </c>
      <c r="F14" s="34"/>
      <c r="G14" s="5" t="s">
        <v>913</v>
      </c>
      <c r="I14" s="98">
        <f>+D23</f>
        <v>62711708.640693732</v>
      </c>
      <c r="J14" s="34"/>
      <c r="K14" s="99"/>
      <c r="M14" s="5" t="s">
        <v>913</v>
      </c>
      <c r="N14" s="5"/>
      <c r="O14" s="98">
        <v>69690709.910805687</v>
      </c>
      <c r="R14" s="18" t="s">
        <v>3161</v>
      </c>
    </row>
    <row r="15" spans="2:40" ht="12.75" customHeight="1" x14ac:dyDescent="0.25">
      <c r="B15" s="571" t="s">
        <v>274</v>
      </c>
      <c r="C15" s="571" t="s">
        <v>272</v>
      </c>
      <c r="D15" s="572">
        <v>12136099.404999999</v>
      </c>
      <c r="E15" s="278">
        <v>6876898.3105151001</v>
      </c>
      <c r="F15" s="34"/>
      <c r="I15" s="100"/>
      <c r="J15" s="34"/>
      <c r="K15" s="101"/>
      <c r="M15" s="5"/>
      <c r="N15" s="5"/>
      <c r="O15" s="100"/>
      <c r="R15" s="18" t="s">
        <v>2820</v>
      </c>
      <c r="S15" s="336">
        <f>+SUMIF('BAL JUNIO 2022'!E:E,'Nota 5  (2)'!R15,'BAL JUNIO 2022'!J:J)</f>
        <v>-66202.843999999997</v>
      </c>
    </row>
    <row r="16" spans="2:40" ht="12.75" customHeight="1" x14ac:dyDescent="0.25">
      <c r="B16" s="2" t="s">
        <v>274</v>
      </c>
      <c r="C16" s="5" t="s">
        <v>273</v>
      </c>
      <c r="D16" s="463">
        <v>0</v>
      </c>
      <c r="E16" s="278">
        <v>0</v>
      </c>
      <c r="F16" s="34"/>
      <c r="G16" s="288" t="s">
        <v>665</v>
      </c>
      <c r="H16" s="288"/>
      <c r="I16" s="105">
        <f>I9+I10</f>
        <v>957003099.90800381</v>
      </c>
      <c r="J16" s="368"/>
      <c r="K16" s="101"/>
      <c r="L16" s="373"/>
      <c r="M16" s="288" t="s">
        <v>665</v>
      </c>
      <c r="N16" s="288"/>
      <c r="O16" s="105">
        <v>967113642.84131706</v>
      </c>
      <c r="R16" s="18" t="s">
        <v>2997</v>
      </c>
      <c r="S16" s="336">
        <f>+SUMIF('BAL JUNIO 2022'!E:E,'Nota 5  (2)'!R16,'BAL JUNIO 2022'!J:J)</f>
        <v>-311.89499999999998</v>
      </c>
    </row>
    <row r="17" spans="2:40" ht="12.75" customHeight="1" x14ac:dyDescent="0.3">
      <c r="B17" s="2" t="s">
        <v>817</v>
      </c>
      <c r="C17" s="5" t="s">
        <v>271</v>
      </c>
      <c r="D17" s="573">
        <v>49182565.721069999</v>
      </c>
      <c r="E17" s="278">
        <v>9137210.7520000003</v>
      </c>
      <c r="F17" s="34"/>
      <c r="I17" s="100"/>
      <c r="J17" s="34"/>
      <c r="K17" s="101"/>
      <c r="R17" s="18" t="s">
        <v>2258</v>
      </c>
      <c r="S17" s="336">
        <f>+SUMIF('BAL JUNIO 2022'!E:E,'Nota 5  (2)'!R17,'BAL JUNIO 2022'!J:J)</f>
        <v>-1018.11</v>
      </c>
    </row>
    <row r="18" spans="2:40" ht="12.75" customHeight="1" x14ac:dyDescent="0.3">
      <c r="B18" s="2" t="s">
        <v>817</v>
      </c>
      <c r="C18" s="5" t="s">
        <v>272</v>
      </c>
      <c r="D18" s="573">
        <v>22980223.166000001</v>
      </c>
      <c r="E18" s="278">
        <v>1596967.8409696</v>
      </c>
      <c r="F18" s="34"/>
      <c r="G18" s="14" t="s">
        <v>666</v>
      </c>
      <c r="H18" s="14"/>
      <c r="I18" s="98">
        <f>D27+D55</f>
        <v>-77954122.515000001</v>
      </c>
      <c r="J18" s="34"/>
      <c r="K18" s="102"/>
      <c r="M18" s="14" t="s">
        <v>666</v>
      </c>
      <c r="O18" s="98">
        <v>-82394351.700000003</v>
      </c>
      <c r="R18" s="18" t="s">
        <v>2259</v>
      </c>
      <c r="S18" s="336">
        <f>+SUMIF('BAL JUNIO 2022'!E:E,'Nota 5  (2)'!R18,'BAL JUNIO 2022'!J:J)</f>
        <v>-341.12200000000001</v>
      </c>
    </row>
    <row r="19" spans="2:40" ht="18" customHeight="1" thickBot="1" x14ac:dyDescent="0.35">
      <c r="B19" s="2" t="s">
        <v>181</v>
      </c>
      <c r="C19" s="5" t="s">
        <v>271</v>
      </c>
      <c r="D19" s="573">
        <v>18665268.224999998</v>
      </c>
      <c r="E19" s="278">
        <v>4450654.5370000005</v>
      </c>
      <c r="F19" s="34"/>
      <c r="G19" s="289" t="s">
        <v>668</v>
      </c>
      <c r="H19" s="289"/>
      <c r="I19" s="104">
        <f>I16+I18</f>
        <v>879048977.39300382</v>
      </c>
      <c r="J19" s="34"/>
      <c r="K19" s="101"/>
      <c r="L19" s="236"/>
      <c r="M19" s="289" t="s">
        <v>668</v>
      </c>
      <c r="N19" s="289"/>
      <c r="O19" s="104">
        <v>884719291.14131701</v>
      </c>
      <c r="R19" s="18" t="s">
        <v>2998</v>
      </c>
      <c r="S19" s="336">
        <f>+SUMIF('BAL JUNIO 2022'!E:E,'Nota 5  (2)'!R19,'BAL JUNIO 2022'!J:J)</f>
        <v>-2.7229999999999999</v>
      </c>
    </row>
    <row r="20" spans="2:40" ht="12.75" customHeight="1" thickTop="1" x14ac:dyDescent="0.3">
      <c r="B20" s="2" t="s">
        <v>181</v>
      </c>
      <c r="C20" s="5" t="s">
        <v>272</v>
      </c>
      <c r="D20" s="573">
        <v>102078.942</v>
      </c>
      <c r="E20" s="454">
        <v>0</v>
      </c>
      <c r="F20" s="34"/>
      <c r="I20" s="510"/>
      <c r="L20" s="173"/>
      <c r="R20" s="18" t="s">
        <v>2260</v>
      </c>
      <c r="S20" s="336">
        <f>+SUMIF('BAL JUNIO 2022'!E:E,'Nota 5  (2)'!R20,'BAL JUNIO 2022'!J:J)</f>
        <v>-293.005</v>
      </c>
    </row>
    <row r="21" spans="2:40" ht="12.75" customHeight="1" x14ac:dyDescent="0.3">
      <c r="B21" s="2" t="s">
        <v>1562</v>
      </c>
      <c r="C21" s="5" t="s">
        <v>271</v>
      </c>
      <c r="D21" s="569">
        <f>+H34/1000</f>
        <v>2659814.5410000002</v>
      </c>
      <c r="E21" s="278">
        <v>9003619.9385115001</v>
      </c>
      <c r="F21" s="34"/>
      <c r="G21" s="6" t="s">
        <v>6</v>
      </c>
      <c r="H21" s="6"/>
      <c r="I21" s="27"/>
      <c r="J21" s="2"/>
      <c r="K21" s="2"/>
      <c r="L21" s="511">
        <f>+I21/2</f>
        <v>0</v>
      </c>
      <c r="R21" s="18" t="s">
        <v>2261</v>
      </c>
      <c r="S21" s="336">
        <f>+SUMIF('BAL JUNIO 2022'!E:E,'Nota 5  (2)'!R21,'BAL JUNIO 2022'!J:J)</f>
        <v>-78315.273000000001</v>
      </c>
    </row>
    <row r="22" spans="2:40" ht="12.75" customHeight="1" x14ac:dyDescent="0.3">
      <c r="B22" s="2" t="s">
        <v>4</v>
      </c>
      <c r="C22" s="5" t="s">
        <v>271</v>
      </c>
      <c r="D22" s="569">
        <f>+H35/1000</f>
        <v>20579078.859239999</v>
      </c>
      <c r="E22" s="278">
        <v>15808774.263</v>
      </c>
      <c r="F22" s="34"/>
      <c r="K22" s="118"/>
      <c r="L22" s="374"/>
      <c r="R22" s="18" t="s">
        <v>2262</v>
      </c>
      <c r="S22" s="336">
        <f>+SUMIF('BAL JUNIO 2022'!E:E,'Nota 5  (2)'!R22,'BAL JUNIO 2022'!J:J)</f>
        <v>-2384421.355</v>
      </c>
    </row>
    <row r="23" spans="2:40" ht="12.75" customHeight="1" x14ac:dyDescent="0.3">
      <c r="B23" s="2" t="s">
        <v>913</v>
      </c>
      <c r="C23" s="5" t="s">
        <v>271</v>
      </c>
      <c r="D23" s="569">
        <f>+(H36+H37+H38)/1000</f>
        <v>62711708.640693732</v>
      </c>
      <c r="E23" s="278">
        <v>69690709.910805687</v>
      </c>
      <c r="F23" s="34"/>
      <c r="G23" s="325" t="s">
        <v>7</v>
      </c>
      <c r="H23" s="326" t="s">
        <v>1564</v>
      </c>
      <c r="I23" s="326" t="s">
        <v>1565</v>
      </c>
      <c r="J23" s="118"/>
      <c r="K23" s="87"/>
      <c r="M23" s="304"/>
      <c r="N23" s="306"/>
      <c r="O23" s="306"/>
      <c r="P23" s="306"/>
      <c r="R23" s="18" t="s">
        <v>2263</v>
      </c>
      <c r="S23" s="336">
        <f>+SUMIF('BAL JUNIO 2022'!E:E,'Nota 5  (2)'!R23,'BAL JUNIO 2022'!J:J)</f>
        <v>-9502213.2550000008</v>
      </c>
      <c r="AJ23" s="14"/>
      <c r="AN23" s="5"/>
    </row>
    <row r="24" spans="2:40" ht="12.75" customHeight="1" x14ac:dyDescent="0.25">
      <c r="B24" s="2" t="s">
        <v>816</v>
      </c>
      <c r="C24" s="5" t="s">
        <v>271</v>
      </c>
      <c r="D24" s="278">
        <v>0</v>
      </c>
      <c r="E24" s="278">
        <v>189787.64300000001</v>
      </c>
      <c r="F24" s="34"/>
      <c r="G24" s="226" t="s">
        <v>1551</v>
      </c>
      <c r="H24" s="290" t="s">
        <v>1554</v>
      </c>
      <c r="I24" s="290" t="s">
        <v>1555</v>
      </c>
      <c r="J24" s="118"/>
      <c r="K24" s="14"/>
      <c r="M24" s="304"/>
      <c r="N24" s="306"/>
      <c r="O24" s="306"/>
      <c r="P24" s="306"/>
      <c r="S24" s="463">
        <f>SUM(S15:S23)</f>
        <v>-12033119.582</v>
      </c>
      <c r="AJ24" s="14"/>
      <c r="AN24" s="5"/>
    </row>
    <row r="25" spans="2:40" x14ac:dyDescent="0.25">
      <c r="B25" s="2" t="s">
        <v>275</v>
      </c>
      <c r="C25" s="5" t="s">
        <v>271</v>
      </c>
      <c r="D25" s="278">
        <v>0</v>
      </c>
      <c r="E25" s="278">
        <v>0</v>
      </c>
      <c r="F25" s="34"/>
      <c r="G25" s="226" t="s">
        <v>1552</v>
      </c>
      <c r="H25" s="290" t="s">
        <v>1556</v>
      </c>
      <c r="I25" s="290" t="s">
        <v>1557</v>
      </c>
      <c r="J25" s="118"/>
      <c r="K25" s="14"/>
      <c r="M25" s="305"/>
      <c r="N25" s="306"/>
      <c r="O25" s="306"/>
      <c r="P25" s="306"/>
      <c r="R25" s="18" t="s">
        <v>3162</v>
      </c>
      <c r="AJ25" s="14"/>
      <c r="AN25" s="5"/>
    </row>
    <row r="26" spans="2:40" x14ac:dyDescent="0.25">
      <c r="B26" s="2" t="s">
        <v>275</v>
      </c>
      <c r="C26" s="5" t="s">
        <v>272</v>
      </c>
      <c r="D26" s="278">
        <v>0</v>
      </c>
      <c r="E26" s="278">
        <v>0</v>
      </c>
      <c r="F26" s="34"/>
      <c r="G26" s="226" t="s">
        <v>1553</v>
      </c>
      <c r="H26" s="290" t="s">
        <v>1558</v>
      </c>
      <c r="I26" s="290" t="s">
        <v>1559</v>
      </c>
      <c r="K26" s="14"/>
      <c r="M26" s="305"/>
      <c r="N26" s="306"/>
      <c r="O26" s="306"/>
      <c r="P26" s="306"/>
      <c r="R26" s="18" t="s">
        <v>2275</v>
      </c>
      <c r="S26" s="336">
        <f>+SUMIF('BAL JUNIO 2022'!E:E,'Nota 5  (2)'!R26,'BAL JUNIO 2022'!J:J)</f>
        <v>-65921002.932999998</v>
      </c>
      <c r="AJ26" s="14"/>
      <c r="AN26" s="5"/>
    </row>
    <row r="27" spans="2:40" x14ac:dyDescent="0.25">
      <c r="B27" s="2" t="s">
        <v>276</v>
      </c>
      <c r="D27" s="278">
        <f>+S24</f>
        <v>-12033119.582</v>
      </c>
      <c r="E27" s="278">
        <v>-10860024.998</v>
      </c>
      <c r="F27" s="34"/>
      <c r="G27" s="226" t="s">
        <v>913</v>
      </c>
      <c r="H27" s="846" t="s">
        <v>1560</v>
      </c>
      <c r="I27" s="847"/>
      <c r="K27" s="14"/>
      <c r="M27" s="5"/>
      <c r="N27" s="306"/>
      <c r="O27" s="306"/>
      <c r="P27" s="306"/>
      <c r="AJ27" s="14"/>
      <c r="AN27" s="5"/>
    </row>
    <row r="28" spans="2:40" x14ac:dyDescent="0.25">
      <c r="B28" s="2"/>
      <c r="D28" s="278"/>
      <c r="E28" s="278">
        <v>0</v>
      </c>
      <c r="F28" s="34"/>
      <c r="M28" s="5"/>
      <c r="N28" s="306"/>
    </row>
    <row r="29" spans="2:40" x14ac:dyDescent="0.25">
      <c r="B29" s="6" t="s">
        <v>2613</v>
      </c>
      <c r="C29" s="6"/>
      <c r="D29" s="261">
        <f>SUM(D8:D28)</f>
        <v>380692503.11600369</v>
      </c>
      <c r="E29" s="261">
        <f>SUM(E8:E28)</f>
        <v>293670178.84781486</v>
      </c>
      <c r="F29" s="34"/>
      <c r="M29" s="5"/>
      <c r="N29" s="306"/>
    </row>
    <row r="30" spans="2:40" ht="14.4" x14ac:dyDescent="0.3">
      <c r="B30" s="2"/>
      <c r="C30" s="2"/>
      <c r="D30" s="455"/>
      <c r="E30" s="456"/>
      <c r="F30" s="34"/>
      <c r="G30" s="482" t="s">
        <v>3155</v>
      </c>
      <c r="H30" s="482" t="s">
        <v>3156</v>
      </c>
      <c r="I30"/>
      <c r="M30" s="5"/>
      <c r="N30" s="306"/>
    </row>
    <row r="31" spans="2:40" ht="14.4" x14ac:dyDescent="0.3">
      <c r="B31" s="93" t="s">
        <v>148</v>
      </c>
      <c r="C31" s="35"/>
      <c r="D31" s="455"/>
      <c r="E31" s="455"/>
      <c r="F31" s="34"/>
      <c r="G31" s="483" t="s">
        <v>1551</v>
      </c>
      <c r="H31" s="484">
        <v>806559322740.02124</v>
      </c>
      <c r="I31"/>
      <c r="M31" s="5"/>
      <c r="N31" s="306"/>
    </row>
    <row r="32" spans="2:40" ht="13.8" x14ac:dyDescent="0.3">
      <c r="B32" s="2" t="s">
        <v>670</v>
      </c>
      <c r="C32" s="2"/>
      <c r="D32" s="455"/>
      <c r="E32" s="455"/>
      <c r="F32" s="34"/>
      <c r="G32" s="483" t="s">
        <v>2710</v>
      </c>
      <c r="H32" s="484">
        <v>37933505770.187592</v>
      </c>
      <c r="M32" s="5"/>
      <c r="N32" s="306"/>
    </row>
    <row r="33" spans="2:36" ht="14.4" x14ac:dyDescent="0.3">
      <c r="B33" s="2" t="s">
        <v>3160</v>
      </c>
      <c r="C33" s="2"/>
      <c r="D33" s="455"/>
      <c r="E33" s="455"/>
      <c r="F33" s="34"/>
      <c r="G33" s="483" t="s">
        <v>2711</v>
      </c>
      <c r="H33" s="484">
        <v>7485209359</v>
      </c>
      <c r="I33" t="s">
        <v>2717</v>
      </c>
      <c r="J33" s="5" t="s">
        <v>3158</v>
      </c>
      <c r="M33" s="5"/>
      <c r="N33" s="306"/>
    </row>
    <row r="34" spans="2:36" ht="14.4" x14ac:dyDescent="0.3">
      <c r="B34" s="22" t="s">
        <v>2</v>
      </c>
      <c r="C34" s="97"/>
      <c r="D34" s="318">
        <f>+D7</f>
        <v>44742</v>
      </c>
      <c r="E34" s="318">
        <v>44560</v>
      </c>
      <c r="F34" s="34"/>
      <c r="G34" s="483" t="s">
        <v>2712</v>
      </c>
      <c r="H34" s="570">
        <v>2659814541</v>
      </c>
      <c r="I34" t="s">
        <v>2781</v>
      </c>
      <c r="L34" s="284">
        <f>H34/1000</f>
        <v>2659814.5410000002</v>
      </c>
      <c r="M34" s="5"/>
      <c r="N34" s="306"/>
    </row>
    <row r="35" spans="2:36" ht="14.4" x14ac:dyDescent="0.3">
      <c r="B35" s="2" t="s">
        <v>1561</v>
      </c>
      <c r="C35" s="5" t="s">
        <v>271</v>
      </c>
      <c r="D35" s="296">
        <f>433116659.84-D41</f>
        <v>319186556.98799998</v>
      </c>
      <c r="E35" s="455">
        <v>440296463.00297499</v>
      </c>
      <c r="G35" s="483" t="s">
        <v>2713</v>
      </c>
      <c r="H35" s="570">
        <v>20579078859.239998</v>
      </c>
      <c r="I35" t="s">
        <v>2782</v>
      </c>
      <c r="L35" s="284">
        <f>H35/1000</f>
        <v>20579078.859239999</v>
      </c>
      <c r="M35" s="5"/>
      <c r="N35" s="306"/>
    </row>
    <row r="36" spans="2:36" ht="12.75" customHeight="1" x14ac:dyDescent="0.3">
      <c r="B36" s="2" t="s">
        <v>1561</v>
      </c>
      <c r="C36" s="5" t="s">
        <v>272</v>
      </c>
      <c r="D36" s="296">
        <f>65190037.126-D42</f>
        <v>48838448.174000002</v>
      </c>
      <c r="E36" s="455">
        <v>80452422.429948598</v>
      </c>
      <c r="G36" s="483" t="s">
        <v>2714</v>
      </c>
      <c r="H36" s="570">
        <v>6719923387</v>
      </c>
      <c r="I36" t="s">
        <v>2783</v>
      </c>
      <c r="L36" s="284"/>
      <c r="M36" s="5"/>
      <c r="N36" s="306"/>
    </row>
    <row r="37" spans="2:36" s="14" customFormat="1" ht="14.4" x14ac:dyDescent="0.3">
      <c r="B37" s="2" t="s">
        <v>182</v>
      </c>
      <c r="C37" s="5" t="s">
        <v>273</v>
      </c>
      <c r="D37" s="455">
        <v>0</v>
      </c>
      <c r="E37" s="455">
        <v>0</v>
      </c>
      <c r="F37" s="5"/>
      <c r="G37" s="483" t="s">
        <v>2715</v>
      </c>
      <c r="H37" s="570">
        <v>13958938430.948914</v>
      </c>
      <c r="I37" t="s">
        <v>2783</v>
      </c>
      <c r="J37" s="5"/>
      <c r="K37" s="5"/>
      <c r="L37" s="284"/>
      <c r="M37" s="5"/>
      <c r="N37" s="306"/>
      <c r="P37" s="18"/>
      <c r="Q37" s="18"/>
      <c r="R37" s="18"/>
      <c r="S37" s="18"/>
      <c r="T37" s="18"/>
      <c r="U37" s="18"/>
      <c r="V37" s="18"/>
      <c r="W37" s="18"/>
      <c r="X37" s="18"/>
      <c r="Y37" s="18"/>
      <c r="Z37" s="18"/>
      <c r="AA37" s="18"/>
      <c r="AB37" s="18"/>
      <c r="AC37" s="18"/>
      <c r="AD37" s="18"/>
      <c r="AE37" s="18"/>
      <c r="AF37" s="18"/>
      <c r="AG37" s="18"/>
      <c r="AH37" s="18"/>
      <c r="AI37" s="18"/>
      <c r="AJ37" s="18"/>
    </row>
    <row r="38" spans="2:36" ht="14.4" x14ac:dyDescent="0.3">
      <c r="B38" s="2" t="s">
        <v>183</v>
      </c>
      <c r="C38" s="5" t="s">
        <v>271</v>
      </c>
      <c r="D38" s="455">
        <v>0</v>
      </c>
      <c r="E38" s="455">
        <v>0</v>
      </c>
      <c r="G38" s="483" t="s">
        <v>2716</v>
      </c>
      <c r="H38" s="570">
        <v>42032846822.74482</v>
      </c>
      <c r="I38" t="s">
        <v>2783</v>
      </c>
      <c r="L38" s="284">
        <f>(H36+H37+H38)/1000</f>
        <v>62711708.640693732</v>
      </c>
      <c r="M38" s="5"/>
      <c r="N38" s="306"/>
    </row>
    <row r="39" spans="2:36" ht="13.8" x14ac:dyDescent="0.3">
      <c r="B39" s="2" t="s">
        <v>183</v>
      </c>
      <c r="C39" s="5" t="s">
        <v>272</v>
      </c>
      <c r="D39" s="455">
        <v>0</v>
      </c>
      <c r="E39" s="455">
        <v>0</v>
      </c>
      <c r="G39" s="485" t="s">
        <v>3157</v>
      </c>
      <c r="H39" s="486">
        <v>937928639910.14258</v>
      </c>
      <c r="L39" s="463">
        <f>SUM(L34:L38)</f>
        <v>85950602.040933728</v>
      </c>
      <c r="M39" s="5"/>
      <c r="N39" s="306"/>
    </row>
    <row r="40" spans="2:36" ht="13.8" x14ac:dyDescent="0.3">
      <c r="B40" s="2" t="s">
        <v>183</v>
      </c>
      <c r="C40" s="5" t="s">
        <v>273</v>
      </c>
      <c r="D40" s="455">
        <v>0</v>
      </c>
      <c r="E40" s="455">
        <v>0</v>
      </c>
      <c r="G40" s="464"/>
      <c r="H40" s="465"/>
      <c r="I40" s="370"/>
      <c r="M40" s="5"/>
      <c r="N40" s="306"/>
    </row>
    <row r="41" spans="2:36" x14ac:dyDescent="0.25">
      <c r="B41" s="574" t="s">
        <v>274</v>
      </c>
      <c r="C41" s="574" t="s">
        <v>271</v>
      </c>
      <c r="D41" s="575">
        <v>113930102.852</v>
      </c>
      <c r="E41" s="455">
        <v>63636759.295999996</v>
      </c>
      <c r="G41" s="369"/>
      <c r="H41" s="358"/>
      <c r="I41" s="370"/>
      <c r="M41" s="78"/>
      <c r="N41" s="360"/>
    </row>
    <row r="42" spans="2:36" x14ac:dyDescent="0.25">
      <c r="B42" s="574" t="s">
        <v>274</v>
      </c>
      <c r="C42" s="574" t="s">
        <v>272</v>
      </c>
      <c r="D42" s="575">
        <v>16351588.952</v>
      </c>
      <c r="E42" s="455">
        <v>42250817.428854398</v>
      </c>
      <c r="G42" s="359"/>
      <c r="H42" s="357"/>
      <c r="I42" s="359"/>
    </row>
    <row r="43" spans="2:36" x14ac:dyDescent="0.25">
      <c r="B43" s="2" t="s">
        <v>274</v>
      </c>
      <c r="C43" s="5" t="s">
        <v>273</v>
      </c>
      <c r="D43" s="455">
        <v>0</v>
      </c>
      <c r="E43" s="455">
        <v>0</v>
      </c>
    </row>
    <row r="44" spans="2:36" ht="14.4" x14ac:dyDescent="0.3">
      <c r="B44" s="2" t="s">
        <v>817</v>
      </c>
      <c r="C44" s="5" t="s">
        <v>271</v>
      </c>
      <c r="D44" s="296">
        <v>58104271.251000009</v>
      </c>
      <c r="E44" s="455">
        <v>33066022.277000006</v>
      </c>
    </row>
    <row r="45" spans="2:36" ht="14.4" x14ac:dyDescent="0.3">
      <c r="B45" s="2" t="s">
        <v>817</v>
      </c>
      <c r="C45" s="5" t="s">
        <v>272</v>
      </c>
      <c r="D45" s="296">
        <v>7866508.9929999998</v>
      </c>
      <c r="E45" s="455">
        <v>2880954.5607690997</v>
      </c>
    </row>
    <row r="46" spans="2:36" x14ac:dyDescent="0.25">
      <c r="B46" s="2" t="s">
        <v>817</v>
      </c>
      <c r="C46" s="5" t="s">
        <v>273</v>
      </c>
      <c r="D46" s="455">
        <v>0</v>
      </c>
      <c r="E46" s="455">
        <v>0</v>
      </c>
    </row>
    <row r="47" spans="2:36" x14ac:dyDescent="0.25">
      <c r="B47" s="2" t="s">
        <v>180</v>
      </c>
      <c r="C47" s="5" t="s">
        <v>271</v>
      </c>
      <c r="D47" s="455">
        <v>0</v>
      </c>
      <c r="E47" s="455">
        <v>0</v>
      </c>
    </row>
    <row r="48" spans="2:36" x14ac:dyDescent="0.25">
      <c r="B48" s="2" t="s">
        <v>180</v>
      </c>
      <c r="C48" s="5" t="s">
        <v>272</v>
      </c>
      <c r="D48" s="455">
        <v>0</v>
      </c>
      <c r="E48" s="455">
        <v>0</v>
      </c>
    </row>
    <row r="49" spans="2:9" x14ac:dyDescent="0.25">
      <c r="B49" s="2" t="s">
        <v>180</v>
      </c>
      <c r="C49" s="5" t="s">
        <v>273</v>
      </c>
      <c r="D49" s="455">
        <v>0</v>
      </c>
      <c r="E49" s="455">
        <v>0</v>
      </c>
    </row>
    <row r="50" spans="2:9" x14ac:dyDescent="0.25">
      <c r="B50" s="2" t="s">
        <v>181</v>
      </c>
      <c r="C50" s="5" t="s">
        <v>271</v>
      </c>
      <c r="D50" s="455">
        <v>0</v>
      </c>
      <c r="E50" s="455">
        <v>0</v>
      </c>
    </row>
    <row r="51" spans="2:9" x14ac:dyDescent="0.25">
      <c r="B51" s="2" t="s">
        <v>181</v>
      </c>
      <c r="C51" s="5" t="s">
        <v>272</v>
      </c>
      <c r="D51" s="455">
        <v>0</v>
      </c>
      <c r="E51" s="455">
        <v>0</v>
      </c>
    </row>
    <row r="52" spans="2:9" x14ac:dyDescent="0.25">
      <c r="B52" s="5" t="s">
        <v>275</v>
      </c>
      <c r="C52" s="5" t="s">
        <v>271</v>
      </c>
      <c r="D52" s="455">
        <v>0</v>
      </c>
      <c r="E52" s="455">
        <v>0</v>
      </c>
    </row>
    <row r="53" spans="2:9" x14ac:dyDescent="0.25">
      <c r="B53" s="5" t="s">
        <v>275</v>
      </c>
      <c r="C53" s="5" t="s">
        <v>272</v>
      </c>
      <c r="D53" s="455">
        <v>0</v>
      </c>
      <c r="E53" s="455">
        <v>0</v>
      </c>
    </row>
    <row r="54" spans="2:9" x14ac:dyDescent="0.25">
      <c r="B54" s="5" t="s">
        <v>275</v>
      </c>
      <c r="C54" s="5" t="s">
        <v>273</v>
      </c>
      <c r="D54" s="455">
        <v>0</v>
      </c>
      <c r="E54" s="455">
        <v>0</v>
      </c>
    </row>
    <row r="55" spans="2:9" x14ac:dyDescent="0.25">
      <c r="B55" s="5" t="s">
        <v>276</v>
      </c>
      <c r="D55" s="278">
        <f>+S26</f>
        <v>-65921002.932999998</v>
      </c>
      <c r="E55" s="455">
        <v>-71534326.702000007</v>
      </c>
    </row>
    <row r="56" spans="2:9" x14ac:dyDescent="0.25">
      <c r="D56" s="455"/>
      <c r="E56" s="455"/>
      <c r="G56" s="371"/>
      <c r="H56" s="82"/>
      <c r="I56" s="82"/>
    </row>
    <row r="57" spans="2:9" x14ac:dyDescent="0.25">
      <c r="B57" s="6" t="s">
        <v>2614</v>
      </c>
      <c r="C57" s="6"/>
      <c r="D57" s="261">
        <f>SUM(D35:D56)</f>
        <v>498356474.27700007</v>
      </c>
      <c r="E57" s="261">
        <f>SUM(E35:E56)</f>
        <v>591049112.29354692</v>
      </c>
    </row>
    <row r="58" spans="2:9" x14ac:dyDescent="0.25">
      <c r="B58" s="6" t="s">
        <v>0</v>
      </c>
      <c r="C58" s="53"/>
      <c r="D58" s="457">
        <f>SUM(D8:D25)+SUM(D35:D54)</f>
        <v>957003099.90800381</v>
      </c>
      <c r="E58" s="456"/>
      <c r="G58" s="82"/>
    </row>
    <row r="59" spans="2:9" x14ac:dyDescent="0.25">
      <c r="D59" s="86">
        <f>+D58-I16</f>
        <v>0</v>
      </c>
      <c r="E59" s="347"/>
      <c r="F59" s="53"/>
    </row>
    <row r="60" spans="2:9" x14ac:dyDescent="0.25">
      <c r="B60" s="303"/>
      <c r="D60" s="445"/>
      <c r="F60" s="53"/>
    </row>
    <row r="61" spans="2:9" x14ac:dyDescent="0.25">
      <c r="D61" s="446"/>
      <c r="F61" s="53"/>
    </row>
    <row r="62" spans="2:9" x14ac:dyDescent="0.25">
      <c r="B62" s="848"/>
      <c r="C62" s="848"/>
      <c r="D62" s="848"/>
      <c r="E62" s="848"/>
    </row>
    <row r="63" spans="2:9" x14ac:dyDescent="0.25">
      <c r="B63" s="848"/>
      <c r="C63" s="848"/>
      <c r="D63" s="848"/>
      <c r="E63" s="848"/>
    </row>
  </sheetData>
  <mergeCells count="4">
    <mergeCell ref="B3:E3"/>
    <mergeCell ref="P6:AJ6"/>
    <mergeCell ref="H27:I27"/>
    <mergeCell ref="B62:E63"/>
  </mergeCells>
  <conditionalFormatting sqref="P9:AH9">
    <cfRule type="duplicateValues" dxfId="3" priority="2"/>
  </conditionalFormatting>
  <conditionalFormatting sqref="P8:AN8">
    <cfRule type="duplicateValues" dxfId="2" priority="1"/>
  </conditionalFormatting>
  <hyperlinks>
    <hyperlink ref="G1" location="BG!A1" display="BG" xr:uid="{2F34AA9D-00B4-4C02-84A0-34B3F22DDC4E}"/>
  </hyperlinks>
  <pageMargins left="0.70866141732283472" right="0.70866141732283472" top="0.74803149606299213" bottom="0.74803149606299213" header="0.31496062992125984" footer="0.31496062992125984"/>
  <pageSetup paperSize="5" scale="8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A350A-458E-45BE-863D-AE5859F718A1}">
  <sheetPr codeName="Hoja45">
    <tabColor theme="9"/>
  </sheetPr>
  <dimension ref="A1:N44"/>
  <sheetViews>
    <sheetView showGridLines="0" zoomScale="85" zoomScaleNormal="85" workbookViewId="0">
      <selection activeCell="F26" sqref="F26"/>
    </sheetView>
  </sheetViews>
  <sheetFormatPr baseColWidth="10" defaultColWidth="11.33203125" defaultRowHeight="13.2" x14ac:dyDescent="0.25"/>
  <cols>
    <col min="1" max="1" width="61.33203125" style="5" bestFit="1" customWidth="1"/>
    <col min="2" max="2" width="16.6640625" style="5" bestFit="1" customWidth="1"/>
    <col min="3" max="3" width="14.77734375" style="5" bestFit="1" customWidth="1"/>
    <col min="4" max="4" width="2.33203125" style="5" customWidth="1"/>
    <col min="5" max="5" width="3.5546875" style="18" bestFit="1" customWidth="1"/>
    <col min="6" max="6" width="48" style="14" bestFit="1" customWidth="1"/>
    <col min="7" max="7" width="22.88671875" style="14" bestFit="1" customWidth="1"/>
    <col min="8" max="8" width="22.88671875" style="14" customWidth="1"/>
    <col min="9" max="9" width="22.88671875" style="18" bestFit="1" customWidth="1"/>
    <col min="10" max="10" width="11.44140625" style="18" customWidth="1"/>
    <col min="11" max="14" width="11.44140625" style="14" customWidth="1"/>
    <col min="15" max="16384" width="11.33203125" style="5"/>
  </cols>
  <sheetData>
    <row r="1" spans="1:14" ht="14.4" x14ac:dyDescent="0.3">
      <c r="A1" s="45"/>
      <c r="B1" s="45"/>
    </row>
    <row r="2" spans="1:14" ht="14.4" x14ac:dyDescent="0.3">
      <c r="A2" s="45"/>
      <c r="B2" s="45"/>
    </row>
    <row r="3" spans="1:14" ht="13.8" x14ac:dyDescent="0.25">
      <c r="A3" s="843" t="s">
        <v>1506</v>
      </c>
      <c r="B3" s="843"/>
      <c r="C3" s="843"/>
      <c r="E3" s="156" t="s">
        <v>88</v>
      </c>
    </row>
    <row r="4" spans="1:14" x14ac:dyDescent="0.25">
      <c r="A4" s="93" t="s">
        <v>148</v>
      </c>
      <c r="B4" s="34"/>
      <c r="C4" s="34"/>
    </row>
    <row r="5" spans="1:14" x14ac:dyDescent="0.25">
      <c r="A5" s="5" t="s">
        <v>669</v>
      </c>
      <c r="C5" s="34"/>
    </row>
    <row r="6" spans="1:14" x14ac:dyDescent="0.25">
      <c r="I6" s="849"/>
      <c r="J6" s="849"/>
    </row>
    <row r="7" spans="1:14" x14ac:dyDescent="0.25">
      <c r="A7" s="754" t="s">
        <v>664</v>
      </c>
      <c r="B7" s="755"/>
      <c r="C7" s="756">
        <v>45291</v>
      </c>
      <c r="D7" s="287"/>
      <c r="F7" s="754" t="s">
        <v>664</v>
      </c>
      <c r="G7" s="755"/>
      <c r="H7" s="756">
        <v>44926</v>
      </c>
    </row>
    <row r="8" spans="1:14" ht="12.75" customHeight="1" x14ac:dyDescent="0.25">
      <c r="A8" s="345" t="s">
        <v>179</v>
      </c>
      <c r="B8" s="345"/>
      <c r="C8" s="402" t="s">
        <v>667</v>
      </c>
      <c r="D8" s="34"/>
      <c r="F8" s="103" t="s">
        <v>179</v>
      </c>
      <c r="G8" s="103"/>
      <c r="H8" s="402" t="s">
        <v>667</v>
      </c>
      <c r="K8" s="18"/>
      <c r="L8" s="18"/>
      <c r="M8" s="18"/>
      <c r="N8" s="18"/>
    </row>
    <row r="9" spans="1:14" ht="12.75" customHeight="1" x14ac:dyDescent="0.25">
      <c r="A9" s="5" t="s">
        <v>1563</v>
      </c>
      <c r="C9" s="98">
        <v>394250978</v>
      </c>
      <c r="D9" s="99"/>
      <c r="F9" s="5" t="s">
        <v>1563</v>
      </c>
      <c r="G9" s="5"/>
      <c r="H9" s="98">
        <v>872610538.72899985</v>
      </c>
    </row>
    <row r="10" spans="1:14" ht="12.75" customHeight="1" x14ac:dyDescent="0.25">
      <c r="A10" s="5" t="s">
        <v>5</v>
      </c>
      <c r="C10" s="98">
        <v>201653717</v>
      </c>
      <c r="D10" s="99"/>
      <c r="E10" s="236"/>
      <c r="F10" s="5" t="s">
        <v>5</v>
      </c>
      <c r="G10" s="5"/>
      <c r="H10" s="98">
        <v>94503104.11231719</v>
      </c>
    </row>
    <row r="11" spans="1:14" ht="12.75" customHeight="1" x14ac:dyDescent="0.25">
      <c r="A11" s="65" t="s">
        <v>70</v>
      </c>
      <c r="B11" s="65"/>
      <c r="C11" s="98"/>
      <c r="D11" s="99"/>
      <c r="F11" s="65" t="s">
        <v>70</v>
      </c>
      <c r="G11" s="65"/>
      <c r="H11" s="98"/>
    </row>
    <row r="12" spans="1:14" ht="12.75" customHeight="1" x14ac:dyDescent="0.25">
      <c r="A12" s="5" t="s">
        <v>1562</v>
      </c>
      <c r="C12" s="366">
        <v>0</v>
      </c>
      <c r="D12" s="99"/>
      <c r="F12" s="5" t="s">
        <v>1562</v>
      </c>
      <c r="G12" s="5"/>
      <c r="H12" s="98">
        <v>9003619.9385115001</v>
      </c>
    </row>
    <row r="13" spans="1:14" ht="12.75" customHeight="1" x14ac:dyDescent="0.25">
      <c r="A13" s="5" t="s">
        <v>4</v>
      </c>
      <c r="C13" s="307">
        <v>0</v>
      </c>
      <c r="D13" s="99"/>
      <c r="F13" s="5" t="s">
        <v>4</v>
      </c>
      <c r="G13" s="5"/>
      <c r="H13" s="98">
        <v>15808774.263</v>
      </c>
    </row>
    <row r="14" spans="1:14" ht="12.75" customHeight="1" x14ac:dyDescent="0.25">
      <c r="A14" s="5" t="s">
        <v>913</v>
      </c>
      <c r="C14" s="366">
        <v>0</v>
      </c>
      <c r="D14" s="99"/>
      <c r="F14" s="5" t="s">
        <v>913</v>
      </c>
      <c r="G14" s="5"/>
      <c r="H14" s="98">
        <v>69690709.910805687</v>
      </c>
    </row>
    <row r="15" spans="1:14" ht="12.75" customHeight="1" x14ac:dyDescent="0.25">
      <c r="C15" s="100"/>
      <c r="D15" s="101"/>
      <c r="F15" s="5"/>
      <c r="G15" s="5"/>
      <c r="H15" s="100"/>
    </row>
    <row r="16" spans="1:14" ht="12.75" customHeight="1" x14ac:dyDescent="0.25">
      <c r="A16" s="288" t="s">
        <v>665</v>
      </c>
      <c r="B16" s="288"/>
      <c r="C16" s="105">
        <v>595904695</v>
      </c>
      <c r="D16" s="101"/>
      <c r="E16" s="373"/>
      <c r="F16" s="288" t="s">
        <v>665</v>
      </c>
      <c r="G16" s="288"/>
      <c r="H16" s="105">
        <v>967113642.84131706</v>
      </c>
    </row>
    <row r="17" spans="1:14" ht="12.75" customHeight="1" x14ac:dyDescent="0.25">
      <c r="C17" s="100"/>
      <c r="D17" s="101"/>
    </row>
    <row r="18" spans="1:14" ht="12.75" customHeight="1" x14ac:dyDescent="0.25">
      <c r="A18" s="14" t="s">
        <v>666</v>
      </c>
      <c r="B18" s="14"/>
      <c r="C18" s="98">
        <v>-33766165.479999997</v>
      </c>
      <c r="D18" s="102"/>
      <c r="F18" s="14" t="s">
        <v>666</v>
      </c>
      <c r="H18" s="98">
        <v>-82394351.700000003</v>
      </c>
    </row>
    <row r="19" spans="1:14" ht="13.8" thickBot="1" x14ac:dyDescent="0.3">
      <c r="A19" s="289" t="s">
        <v>668</v>
      </c>
      <c r="B19" s="289"/>
      <c r="C19" s="104">
        <v>562138529.51999998</v>
      </c>
      <c r="D19" s="101"/>
      <c r="E19" s="236"/>
      <c r="F19" s="289" t="s">
        <v>668</v>
      </c>
      <c r="G19" s="289"/>
      <c r="H19" s="104">
        <v>884719291.14131701</v>
      </c>
    </row>
    <row r="20" spans="1:14" ht="12.75" customHeight="1" thickTop="1" x14ac:dyDescent="0.25">
      <c r="C20" s="510"/>
      <c r="E20" s="645"/>
    </row>
    <row r="21" spans="1:14" ht="12.75" customHeight="1" x14ac:dyDescent="0.25">
      <c r="A21" s="6" t="s">
        <v>6</v>
      </c>
      <c r="B21" s="6"/>
      <c r="C21" s="27"/>
      <c r="D21" s="2"/>
      <c r="E21" s="463"/>
    </row>
    <row r="22" spans="1:14" ht="12.75" customHeight="1" x14ac:dyDescent="0.25">
      <c r="D22" s="118"/>
      <c r="E22" s="374"/>
    </row>
    <row r="23" spans="1:14" ht="12.75" customHeight="1" x14ac:dyDescent="0.25">
      <c r="A23" s="754" t="s">
        <v>7</v>
      </c>
      <c r="B23" s="757" t="s">
        <v>1564</v>
      </c>
      <c r="C23" s="757" t="s">
        <v>1565</v>
      </c>
      <c r="D23" s="87"/>
      <c r="F23" s="304"/>
      <c r="G23" s="306"/>
      <c r="H23" s="306"/>
      <c r="I23" s="306"/>
      <c r="J23" s="14"/>
      <c r="N23" s="5"/>
    </row>
    <row r="24" spans="1:14" ht="12.75" customHeight="1" x14ac:dyDescent="0.25">
      <c r="A24" s="226" t="s">
        <v>1551</v>
      </c>
      <c r="B24" s="290" t="s">
        <v>1554</v>
      </c>
      <c r="C24" s="290" t="s">
        <v>1555</v>
      </c>
      <c r="D24" s="14"/>
      <c r="E24" s="511"/>
      <c r="F24" s="304"/>
      <c r="G24" s="306"/>
      <c r="H24" s="306"/>
      <c r="I24" s="306"/>
      <c r="J24" s="14"/>
      <c r="N24" s="5"/>
    </row>
    <row r="25" spans="1:14" x14ac:dyDescent="0.25">
      <c r="A25" s="226" t="s">
        <v>1552</v>
      </c>
      <c r="B25" s="290" t="s">
        <v>1556</v>
      </c>
      <c r="C25" s="290" t="s">
        <v>1557</v>
      </c>
      <c r="D25" s="14"/>
      <c r="F25" s="305"/>
      <c r="G25" s="306"/>
      <c r="H25" s="306"/>
      <c r="I25" s="306"/>
      <c r="J25" s="14"/>
      <c r="N25" s="5"/>
    </row>
    <row r="26" spans="1:14" x14ac:dyDescent="0.25">
      <c r="A26" s="226" t="s">
        <v>1553</v>
      </c>
      <c r="B26" s="290" t="s">
        <v>1558</v>
      </c>
      <c r="C26" s="290" t="s">
        <v>1559</v>
      </c>
      <c r="D26" s="14"/>
      <c r="F26" s="305"/>
      <c r="G26" s="306"/>
      <c r="H26" s="306"/>
      <c r="I26" s="306"/>
      <c r="J26" s="14"/>
      <c r="N26" s="5"/>
    </row>
    <row r="27" spans="1:14" x14ac:dyDescent="0.25">
      <c r="A27" s="226" t="s">
        <v>913</v>
      </c>
      <c r="B27" s="892" t="s">
        <v>1560</v>
      </c>
      <c r="C27" s="892"/>
      <c r="D27" s="14"/>
      <c r="F27" s="5"/>
      <c r="G27" s="306"/>
      <c r="H27" s="306"/>
      <c r="I27" s="306"/>
      <c r="J27" s="14"/>
      <c r="N27" s="5"/>
    </row>
    <row r="28" spans="1:14" x14ac:dyDescent="0.25">
      <c r="F28" s="5"/>
      <c r="G28" s="306"/>
    </row>
    <row r="29" spans="1:14" x14ac:dyDescent="0.25">
      <c r="F29" s="5"/>
      <c r="G29" s="306"/>
    </row>
    <row r="30" spans="1:14" ht="14.4" x14ac:dyDescent="0.3">
      <c r="A30" s="785" t="s">
        <v>3155</v>
      </c>
      <c r="B30" s="785" t="s">
        <v>3438</v>
      </c>
      <c r="C30"/>
      <c r="F30" s="5"/>
      <c r="G30" s="306"/>
    </row>
    <row r="31" spans="1:14" ht="14.4" x14ac:dyDescent="0.3">
      <c r="A31" s="483" t="s">
        <v>1551</v>
      </c>
      <c r="B31" s="484">
        <v>315476630</v>
      </c>
      <c r="C31"/>
      <c r="F31" s="5"/>
      <c r="G31" s="306"/>
    </row>
    <row r="32" spans="1:14" ht="13.8" x14ac:dyDescent="0.3">
      <c r="A32" s="483" t="s">
        <v>2710</v>
      </c>
      <c r="B32" s="484">
        <v>9059280873</v>
      </c>
      <c r="F32" s="5"/>
      <c r="G32" s="306"/>
    </row>
    <row r="33" spans="1:10" ht="14.4" x14ac:dyDescent="0.3">
      <c r="A33" s="483" t="s">
        <v>2711</v>
      </c>
      <c r="B33" s="484">
        <v>82901433467.599503</v>
      </c>
      <c r="C33"/>
      <c r="F33" s="5"/>
      <c r="G33" s="306"/>
    </row>
    <row r="34" spans="1:10" ht="14.4" x14ac:dyDescent="0.3">
      <c r="A34" s="483" t="s">
        <v>2712</v>
      </c>
      <c r="B34" s="782">
        <v>42942875090.400009</v>
      </c>
      <c r="C34"/>
      <c r="E34" s="284"/>
      <c r="F34" s="5"/>
      <c r="G34" s="306"/>
    </row>
    <row r="35" spans="1:10" ht="14.4" x14ac:dyDescent="0.3">
      <c r="A35" s="483" t="s">
        <v>2713</v>
      </c>
      <c r="B35" s="782">
        <v>16789931585</v>
      </c>
      <c r="C35"/>
      <c r="E35" s="284"/>
      <c r="F35" s="5"/>
      <c r="G35" s="306"/>
    </row>
    <row r="36" spans="1:10" ht="12.75" customHeight="1" x14ac:dyDescent="0.3">
      <c r="A36" s="483" t="s">
        <v>2714</v>
      </c>
      <c r="B36" s="782">
        <v>10145710837</v>
      </c>
      <c r="C36"/>
      <c r="D36" s="2"/>
      <c r="E36" s="284"/>
      <c r="F36" s="455"/>
      <c r="G36" s="306"/>
    </row>
    <row r="37" spans="1:10" s="14" customFormat="1" ht="14.4" x14ac:dyDescent="0.3">
      <c r="A37" s="483" t="s">
        <v>2715</v>
      </c>
      <c r="B37" s="782">
        <v>10570732868.595001</v>
      </c>
      <c r="C37"/>
      <c r="D37" s="2"/>
      <c r="E37" s="284"/>
      <c r="F37" s="5"/>
      <c r="G37" s="306"/>
      <c r="I37" s="18"/>
      <c r="J37" s="18"/>
    </row>
    <row r="38" spans="1:10" ht="14.4" x14ac:dyDescent="0.3">
      <c r="A38" s="483" t="s">
        <v>2716</v>
      </c>
      <c r="B38" s="782">
        <v>309455650959.40253</v>
      </c>
      <c r="C38"/>
      <c r="D38" s="2"/>
      <c r="E38" s="284"/>
      <c r="G38" s="306"/>
    </row>
    <row r="39" spans="1:10" ht="14.4" x14ac:dyDescent="0.3">
      <c r="A39" s="783" t="s">
        <v>86</v>
      </c>
      <c r="B39" s="784">
        <v>848986834939.67749</v>
      </c>
      <c r="E39" s="463"/>
      <c r="F39" s="5"/>
      <c r="G39" s="306"/>
    </row>
    <row r="40" spans="1:10" x14ac:dyDescent="0.25">
      <c r="A40" s="369"/>
      <c r="B40" s="358"/>
      <c r="C40" s="370"/>
      <c r="F40" s="455"/>
      <c r="G40" s="306"/>
    </row>
    <row r="41" spans="1:10" x14ac:dyDescent="0.25">
      <c r="A41" s="369"/>
      <c r="B41" s="358"/>
      <c r="C41" s="370"/>
      <c r="F41" s="78"/>
      <c r="G41" s="360"/>
    </row>
    <row r="42" spans="1:10" x14ac:dyDescent="0.25">
      <c r="A42" s="359"/>
      <c r="B42" s="358"/>
      <c r="C42" s="370"/>
    </row>
    <row r="43" spans="1:10" x14ac:dyDescent="0.25">
      <c r="B43" s="358"/>
      <c r="C43" s="370"/>
    </row>
    <row r="44" spans="1:10" x14ac:dyDescent="0.25">
      <c r="B44" s="358"/>
      <c r="C44" s="370"/>
    </row>
  </sheetData>
  <mergeCells count="3">
    <mergeCell ref="A3:C3"/>
    <mergeCell ref="I6:J6"/>
    <mergeCell ref="B27:C27"/>
  </mergeCells>
  <conditionalFormatting sqref="I9">
    <cfRule type="duplicateValues" dxfId="1" priority="9"/>
  </conditionalFormatting>
  <conditionalFormatting sqref="I8:N8">
    <cfRule type="duplicateValues" dxfId="0" priority="10"/>
  </conditionalFormatting>
  <hyperlinks>
    <hyperlink ref="E3" location="BG!A1" display="BG" xr:uid="{B8930933-9D2D-4F9D-A96A-7AB77CD9C60E}"/>
  </hyperlinks>
  <pageMargins left="0.70866141732283472" right="0.70866141732283472" top="0.74803149606299213" bottom="0.74803149606299213" header="0.31496062992125984" footer="0.31496062992125984"/>
  <pageSetup paperSize="5" scale="8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D98B9-DC00-453E-AACF-422DBACF4577}">
  <sheetPr codeName="Hoja46">
    <tabColor theme="9"/>
  </sheetPr>
  <dimension ref="C1:G35"/>
  <sheetViews>
    <sheetView showGridLines="0" zoomScale="85" zoomScaleNormal="85" workbookViewId="0">
      <selection activeCell="J27" sqref="J27"/>
    </sheetView>
  </sheetViews>
  <sheetFormatPr baseColWidth="10" defaultColWidth="11.33203125" defaultRowHeight="13.2" x14ac:dyDescent="0.25"/>
  <cols>
    <col min="1" max="2" width="2.33203125" style="2" customWidth="1"/>
    <col min="3" max="3" width="44.109375" style="2" bestFit="1" customWidth="1"/>
    <col min="4" max="4" width="14.6640625" style="2" customWidth="1"/>
    <col min="5" max="5" width="15.109375" style="2" customWidth="1"/>
    <col min="6" max="6" width="3.33203125" style="2" bestFit="1" customWidth="1"/>
    <col min="7" max="16384" width="11.33203125" style="2"/>
  </cols>
  <sheetData>
    <row r="1" spans="3:7" ht="14.4" x14ac:dyDescent="0.3">
      <c r="C1" s="11">
        <v>0</v>
      </c>
      <c r="F1" s="42" t="s">
        <v>88</v>
      </c>
      <c r="G1" s="118"/>
    </row>
    <row r="2" spans="3:7" x14ac:dyDescent="0.25">
      <c r="C2" s="69"/>
      <c r="D2" s="77"/>
    </row>
    <row r="3" spans="3:7" ht="13.8" x14ac:dyDescent="0.25">
      <c r="C3" s="843" t="s">
        <v>1507</v>
      </c>
      <c r="D3" s="843"/>
      <c r="E3" s="843"/>
    </row>
    <row r="4" spans="3:7" ht="13.8" x14ac:dyDescent="0.3">
      <c r="C4" s="93" t="s">
        <v>192</v>
      </c>
      <c r="D4" s="409"/>
    </row>
    <row r="5" spans="3:7" x14ac:dyDescent="0.25">
      <c r="C5" s="2" t="s">
        <v>8</v>
      </c>
    </row>
    <row r="7" spans="3:7" x14ac:dyDescent="0.25">
      <c r="C7" s="6" t="s">
        <v>1508</v>
      </c>
      <c r="D7" s="5"/>
      <c r="E7" s="5"/>
    </row>
    <row r="8" spans="3:7" x14ac:dyDescent="0.25">
      <c r="C8" s="5"/>
    </row>
    <row r="9" spans="3:7" x14ac:dyDescent="0.25">
      <c r="C9" s="7" t="s">
        <v>2</v>
      </c>
      <c r="D9" s="753">
        <v>45291</v>
      </c>
      <c r="E9" s="753">
        <v>44926</v>
      </c>
    </row>
    <row r="10" spans="3:7" hidden="1" x14ac:dyDescent="0.25">
      <c r="C10" s="5" t="s">
        <v>867</v>
      </c>
      <c r="D10" s="341">
        <v>0</v>
      </c>
      <c r="E10" s="341">
        <v>0</v>
      </c>
    </row>
    <row r="11" spans="3:7" x14ac:dyDescent="0.25">
      <c r="C11" s="18" t="s">
        <v>1420</v>
      </c>
      <c r="D11" s="341">
        <v>31020809.214999996</v>
      </c>
      <c r="E11" s="422">
        <v>6241680.1600000001</v>
      </c>
    </row>
    <row r="12" spans="3:7" x14ac:dyDescent="0.25">
      <c r="C12" s="5" t="s">
        <v>874</v>
      </c>
      <c r="D12" s="341">
        <v>7596595.4939999999</v>
      </c>
      <c r="E12" s="422">
        <v>2729439.2459999998</v>
      </c>
    </row>
    <row r="13" spans="3:7" hidden="1" x14ac:dyDescent="0.25">
      <c r="C13" s="5" t="s">
        <v>877</v>
      </c>
      <c r="D13" s="341">
        <v>0</v>
      </c>
      <c r="E13" s="422">
        <v>0</v>
      </c>
    </row>
    <row r="14" spans="3:7" hidden="1" x14ac:dyDescent="0.25">
      <c r="C14" s="5" t="s">
        <v>1342</v>
      </c>
      <c r="D14" s="341">
        <v>0</v>
      </c>
      <c r="E14" s="422">
        <v>0</v>
      </c>
    </row>
    <row r="15" spans="3:7" x14ac:dyDescent="0.25">
      <c r="C15" s="5" t="s">
        <v>1456</v>
      </c>
      <c r="D15" s="341">
        <v>188724890.73199999</v>
      </c>
      <c r="E15" s="422">
        <v>16152360.370999999</v>
      </c>
    </row>
    <row r="16" spans="3:7" hidden="1" x14ac:dyDescent="0.25">
      <c r="C16" s="5"/>
      <c r="D16" s="341">
        <v>0</v>
      </c>
      <c r="E16" s="233"/>
    </row>
    <row r="17" spans="3:5" x14ac:dyDescent="0.25">
      <c r="C17" s="6" t="s">
        <v>0</v>
      </c>
      <c r="D17" s="342">
        <v>227342295.44099998</v>
      </c>
      <c r="E17" s="342">
        <v>25123479.776999999</v>
      </c>
    </row>
    <row r="18" spans="3:5" x14ac:dyDescent="0.25">
      <c r="C18" s="6"/>
      <c r="D18" s="142"/>
      <c r="E18" s="142"/>
    </row>
    <row r="19" spans="3:5" x14ac:dyDescent="0.25">
      <c r="D19" s="343"/>
      <c r="E19" s="343"/>
    </row>
    <row r="20" spans="3:5" x14ac:dyDescent="0.25">
      <c r="C20" s="6" t="s">
        <v>1509</v>
      </c>
      <c r="D20" s="26"/>
    </row>
    <row r="21" spans="3:5" ht="13.8" x14ac:dyDescent="0.3">
      <c r="C21" s="5"/>
      <c r="D21" s="410"/>
      <c r="E21" s="410"/>
    </row>
    <row r="22" spans="3:5" x14ac:dyDescent="0.25">
      <c r="C22" s="7" t="s">
        <v>2</v>
      </c>
      <c r="D22" s="753">
        <v>45291</v>
      </c>
      <c r="E22" s="753">
        <v>44926</v>
      </c>
    </row>
    <row r="23" spans="3:5" hidden="1" x14ac:dyDescent="0.25">
      <c r="C23" s="5" t="s">
        <v>9</v>
      </c>
      <c r="D23" s="341">
        <v>0</v>
      </c>
      <c r="E23" s="423">
        <v>0</v>
      </c>
    </row>
    <row r="24" spans="3:5" hidden="1" x14ac:dyDescent="0.25">
      <c r="C24" s="5" t="s">
        <v>187</v>
      </c>
      <c r="D24" s="341">
        <v>0</v>
      </c>
      <c r="E24" s="423">
        <v>0</v>
      </c>
    </row>
    <row r="25" spans="3:5" hidden="1" x14ac:dyDescent="0.25">
      <c r="C25" s="5" t="s">
        <v>188</v>
      </c>
      <c r="D25" s="341">
        <v>0</v>
      </c>
      <c r="E25" s="423">
        <v>0</v>
      </c>
    </row>
    <row r="26" spans="3:5" hidden="1" x14ac:dyDescent="0.25">
      <c r="C26" s="5" t="s">
        <v>878</v>
      </c>
      <c r="D26" s="341">
        <v>0</v>
      </c>
      <c r="E26" s="423">
        <v>0</v>
      </c>
    </row>
    <row r="27" spans="3:5" x14ac:dyDescent="0.25">
      <c r="C27" s="2" t="s">
        <v>2418</v>
      </c>
      <c r="D27" s="341">
        <v>2196757.4070000001</v>
      </c>
      <c r="E27" s="423">
        <v>1561852.61</v>
      </c>
    </row>
    <row r="28" spans="3:5" hidden="1" x14ac:dyDescent="0.25">
      <c r="D28" s="341">
        <v>0</v>
      </c>
      <c r="E28" s="411"/>
    </row>
    <row r="29" spans="3:5" customFormat="1" ht="14.4" x14ac:dyDescent="0.3">
      <c r="C29" s="6" t="s">
        <v>0</v>
      </c>
      <c r="D29" s="271">
        <v>2196757.4070000001</v>
      </c>
      <c r="E29" s="271">
        <v>1561852.61</v>
      </c>
    </row>
    <row r="30" spans="3:5" customFormat="1" ht="14.4" x14ac:dyDescent="0.3">
      <c r="C30" s="2"/>
      <c r="D30" s="86"/>
      <c r="E30" s="86"/>
    </row>
    <row r="31" spans="3:5" customFormat="1" ht="14.4" x14ac:dyDescent="0.3">
      <c r="C31" s="893"/>
      <c r="D31" s="893"/>
      <c r="E31" s="893"/>
    </row>
    <row r="32" spans="3:5" customFormat="1" ht="14.4" x14ac:dyDescent="0.3"/>
    <row r="35" spans="3:3" x14ac:dyDescent="0.25">
      <c r="C35" s="147"/>
    </row>
  </sheetData>
  <mergeCells count="2">
    <mergeCell ref="C3:E3"/>
    <mergeCell ref="C31:E31"/>
  </mergeCells>
  <hyperlinks>
    <hyperlink ref="F1" location="BG!A1" display="BG" xr:uid="{7486D7D5-278B-46A1-A336-3FF3E00442EA}"/>
  </hyperlinks>
  <pageMargins left="0.70866141732283472" right="0.70866141732283472" top="0.74803149606299213" bottom="0.74803149606299213" header="0.31496062992125984" footer="0.31496062992125984"/>
  <pageSetup paperSize="5" scale="8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tabColor theme="9"/>
  </sheetPr>
  <dimension ref="C1:I14"/>
  <sheetViews>
    <sheetView showGridLines="0" zoomScale="85" zoomScaleNormal="85" workbookViewId="0">
      <selection activeCell="G13" sqref="G13"/>
    </sheetView>
  </sheetViews>
  <sheetFormatPr baseColWidth="10" defaultRowHeight="14.4" x14ac:dyDescent="0.3"/>
  <cols>
    <col min="1" max="2" width="2.33203125" customWidth="1"/>
    <col min="3" max="3" width="50.109375" customWidth="1"/>
    <col min="4" max="4" width="19" customWidth="1"/>
    <col min="5" max="5" width="16.6640625" customWidth="1"/>
    <col min="6" max="6" width="2.33203125" customWidth="1"/>
  </cols>
  <sheetData>
    <row r="1" spans="3:9" x14ac:dyDescent="0.3">
      <c r="C1" s="11">
        <v>0</v>
      </c>
      <c r="F1" s="42" t="s">
        <v>88</v>
      </c>
    </row>
    <row r="2" spans="3:9" x14ac:dyDescent="0.3">
      <c r="C2" s="144"/>
      <c r="F2" s="42"/>
    </row>
    <row r="3" spans="3:9" x14ac:dyDescent="0.3">
      <c r="C3" s="843" t="s">
        <v>1510</v>
      </c>
      <c r="D3" s="843"/>
      <c r="E3" s="843"/>
    </row>
    <row r="4" spans="3:9" x14ac:dyDescent="0.3">
      <c r="C4" s="145" t="s">
        <v>192</v>
      </c>
      <c r="D4" s="57"/>
    </row>
    <row r="5" spans="3:9" x14ac:dyDescent="0.3">
      <c r="C5" s="894" t="s">
        <v>11</v>
      </c>
      <c r="D5" s="894"/>
      <c r="E5" s="894"/>
      <c r="F5" s="1"/>
      <c r="G5" s="1"/>
      <c r="H5" s="1"/>
      <c r="I5" s="1"/>
    </row>
    <row r="6" spans="3:9" ht="15" customHeight="1" x14ac:dyDescent="0.3">
      <c r="D6" s="57"/>
      <c r="E6" s="57"/>
    </row>
    <row r="7" spans="3:9" x14ac:dyDescent="0.3">
      <c r="C7" s="7" t="s">
        <v>2</v>
      </c>
      <c r="D7" s="781">
        <v>45291</v>
      </c>
      <c r="E7" s="781">
        <v>44926</v>
      </c>
    </row>
    <row r="8" spans="3:9" ht="12.75" customHeight="1" x14ac:dyDescent="0.3">
      <c r="C8" s="12" t="s">
        <v>66</v>
      </c>
      <c r="D8" s="4"/>
      <c r="E8" s="10"/>
    </row>
    <row r="9" spans="3:9" ht="12.75" customHeight="1" x14ac:dyDescent="0.3">
      <c r="C9" s="12" t="s">
        <v>67</v>
      </c>
      <c r="D9" s="4"/>
      <c r="E9" s="10"/>
    </row>
    <row r="10" spans="3:9" ht="12.75" customHeight="1" x14ac:dyDescent="0.3">
      <c r="C10" s="12" t="s">
        <v>68</v>
      </c>
      <c r="D10" s="4"/>
      <c r="E10" s="10"/>
    </row>
    <row r="11" spans="3:9" ht="12.75" customHeight="1" x14ac:dyDescent="0.3">
      <c r="C11" s="12" t="s">
        <v>69</v>
      </c>
      <c r="D11" s="4"/>
      <c r="E11" s="10"/>
    </row>
    <row r="12" spans="3:9" ht="12.75" customHeight="1" x14ac:dyDescent="0.3">
      <c r="C12" s="12" t="s">
        <v>48</v>
      </c>
      <c r="D12" s="4"/>
      <c r="E12" s="10"/>
    </row>
    <row r="13" spans="3:9" ht="12.75" customHeight="1" x14ac:dyDescent="0.3">
      <c r="C13" s="54" t="s">
        <v>189</v>
      </c>
      <c r="D13" s="4"/>
      <c r="E13" s="10"/>
    </row>
    <row r="14" spans="3:9" ht="12.75" customHeight="1" x14ac:dyDescent="0.3">
      <c r="C14" s="6" t="s">
        <v>10</v>
      </c>
      <c r="D14" s="255">
        <v>0</v>
      </c>
      <c r="E14" s="257">
        <v>0</v>
      </c>
    </row>
  </sheetData>
  <mergeCells count="2">
    <mergeCell ref="C5:E5"/>
    <mergeCell ref="C3:E3"/>
  </mergeCells>
  <hyperlinks>
    <hyperlink ref="F1" location="BG!A1" display="BG" xr:uid="{00000000-0004-0000-0B00-000000000000}"/>
  </hyperlinks>
  <pageMargins left="0.70866141732283472" right="0.70866141732283472" top="0.74803149606299213" bottom="0.74803149606299213" header="0.31496062992125984" footer="0.31496062992125984"/>
  <pageSetup paperSize="5" scale="8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23A2F-9AB2-494A-949B-9987AE90A958}">
  <dimension ref="A1:Q690"/>
  <sheetViews>
    <sheetView topLeftCell="D15" zoomScaleNormal="100" workbookViewId="0"/>
  </sheetViews>
  <sheetFormatPr baseColWidth="10" defaultColWidth="11.44140625" defaultRowHeight="14.4" x14ac:dyDescent="0.3"/>
  <cols>
    <col min="1" max="1" width="10.6640625" style="555" bestFit="1" customWidth="1"/>
    <col min="2" max="2" width="8.44140625" bestFit="1" customWidth="1"/>
    <col min="3" max="3" width="16.109375" bestFit="1" customWidth="1"/>
    <col min="4" max="4" width="22.88671875" bestFit="1" customWidth="1"/>
    <col min="5" max="7" width="22.88671875" customWidth="1"/>
    <col min="8" max="8" width="58.88671875" bestFit="1" customWidth="1"/>
    <col min="9" max="9" width="27.44140625" style="276" bestFit="1" customWidth="1"/>
    <col min="10" max="10" width="16" style="276" customWidth="1"/>
    <col min="11" max="11" width="46" bestFit="1" customWidth="1"/>
    <col min="12" max="12" width="52.6640625" customWidth="1"/>
    <col min="13" max="13" width="73.6640625" bestFit="1" customWidth="1"/>
    <col min="14" max="14" width="20" bestFit="1" customWidth="1"/>
    <col min="15" max="15" width="28.6640625" bestFit="1" customWidth="1"/>
    <col min="16" max="16" width="12" bestFit="1" customWidth="1"/>
  </cols>
  <sheetData>
    <row r="1" spans="1:17" ht="17.25" customHeight="1" x14ac:dyDescent="0.3">
      <c r="A1" s="555" t="s">
        <v>680</v>
      </c>
      <c r="B1" t="s">
        <v>681</v>
      </c>
      <c r="C1" s="331" t="s">
        <v>682</v>
      </c>
      <c r="D1" t="s">
        <v>683</v>
      </c>
      <c r="E1" t="s">
        <v>1736</v>
      </c>
      <c r="F1" t="s">
        <v>1735</v>
      </c>
      <c r="G1" t="s">
        <v>1859</v>
      </c>
      <c r="H1" t="s">
        <v>684</v>
      </c>
      <c r="I1" s="381" t="s">
        <v>686</v>
      </c>
      <c r="J1" s="381" t="s">
        <v>1870</v>
      </c>
      <c r="K1" s="296" t="s">
        <v>2392</v>
      </c>
      <c r="L1" s="296" t="s">
        <v>1588</v>
      </c>
      <c r="M1" s="296" t="s">
        <v>2393</v>
      </c>
      <c r="N1" s="296" t="s">
        <v>1871</v>
      </c>
      <c r="O1" s="275" t="s">
        <v>685</v>
      </c>
      <c r="P1" s="362" t="s">
        <v>2407</v>
      </c>
      <c r="Q1" s="512" t="s">
        <v>3159</v>
      </c>
    </row>
    <row r="2" spans="1:17" x14ac:dyDescent="0.3">
      <c r="C2" s="331"/>
      <c r="H2" s="334" t="s">
        <v>687</v>
      </c>
      <c r="I2" s="554">
        <v>23605021.27</v>
      </c>
      <c r="J2" s="296">
        <f>I2/1000</f>
        <v>23605.021270000001</v>
      </c>
      <c r="K2" s="552"/>
      <c r="L2" s="296"/>
      <c r="M2" s="296"/>
      <c r="N2" s="296"/>
      <c r="O2" s="382">
        <v>28967956.559999999</v>
      </c>
      <c r="P2" s="296"/>
    </row>
    <row r="3" spans="1:17" x14ac:dyDescent="0.3">
      <c r="C3" s="331"/>
      <c r="H3" s="334" t="s">
        <v>1004</v>
      </c>
      <c r="I3" s="554">
        <v>-42447671.219999999</v>
      </c>
      <c r="J3" s="296">
        <f>I3/1000</f>
        <v>-42447.671219999997</v>
      </c>
      <c r="K3" s="552"/>
      <c r="L3" s="296"/>
      <c r="M3" s="296"/>
      <c r="N3" s="296"/>
      <c r="O3" s="382">
        <v>-36463944.409999996</v>
      </c>
    </row>
    <row r="4" spans="1:17" x14ac:dyDescent="0.3">
      <c r="C4" s="331"/>
      <c r="H4" s="334" t="s">
        <v>2622</v>
      </c>
      <c r="I4" s="553">
        <v>-444631295280</v>
      </c>
      <c r="J4" s="296">
        <f t="shared" ref="J4:J11" si="0">I4/1000</f>
        <v>-444631295.27999997</v>
      </c>
      <c r="K4" s="552"/>
      <c r="L4" s="296"/>
      <c r="M4" s="296"/>
      <c r="N4" s="296"/>
      <c r="O4" s="395"/>
    </row>
    <row r="5" spans="1:17" x14ac:dyDescent="0.3">
      <c r="A5" s="556">
        <v>44742</v>
      </c>
      <c r="B5" s="332">
        <v>7</v>
      </c>
      <c r="C5" s="332" t="s">
        <v>1589</v>
      </c>
      <c r="D5" s="332" t="s">
        <v>688</v>
      </c>
      <c r="E5" t="str">
        <f t="shared" ref="E5:E68" si="1">+MID(D5,3,2)&amp;+MID(D5,6,1)&amp;+MID(D5,8,2)&amp;+MID(D5,11,3)&amp;+MID(D5,17,2)&amp;+MID(D5,20,3)&amp;+MID(D5,24,2)</f>
        <v>111101010200199</v>
      </c>
      <c r="F5" s="297" t="str">
        <f t="shared" ref="F5:F68" si="2">MID(E5,3,1)</f>
        <v>1</v>
      </c>
      <c r="G5" t="e">
        <f>+VLOOKUP(L5,BG!$D$10:$F$68,3,FALSE)</f>
        <v>#REF!</v>
      </c>
      <c r="H5" s="332" t="s">
        <v>689</v>
      </c>
      <c r="I5" s="544">
        <f>217390700-10000000</f>
        <v>207390700</v>
      </c>
      <c r="J5" s="296">
        <f>I5/1000</f>
        <v>207390.7</v>
      </c>
      <c r="K5" t="e">
        <f>+VLOOKUP(D5,#REF!,4,0)</f>
        <v>#REF!</v>
      </c>
      <c r="L5" t="e">
        <f>VLOOKUP(D5,#REF!,5,0)</f>
        <v>#REF!</v>
      </c>
      <c r="M5" t="e">
        <f>VLOOKUP(D5,#REF!,6,0)</f>
        <v>#REF!</v>
      </c>
      <c r="N5" t="e">
        <f>VLOOKUP(D5,#REF!,7,0)</f>
        <v>#REF!</v>
      </c>
      <c r="P5" t="str">
        <f>MID(E5,6,5)</f>
        <v>10102</v>
      </c>
      <c r="Q5" t="str">
        <f>+LEFT(E5,2)</f>
        <v>11</v>
      </c>
    </row>
    <row r="6" spans="1:17" x14ac:dyDescent="0.3">
      <c r="A6" s="556">
        <v>44742</v>
      </c>
      <c r="B6" s="333">
        <v>7</v>
      </c>
      <c r="C6" s="333" t="s">
        <v>1590</v>
      </c>
      <c r="D6" s="333" t="s">
        <v>691</v>
      </c>
      <c r="E6" t="str">
        <f t="shared" si="1"/>
        <v>111101010250601</v>
      </c>
      <c r="F6" t="str">
        <f t="shared" si="2"/>
        <v>1</v>
      </c>
      <c r="G6" t="e">
        <f>+VLOOKUP(L6,BG!$D$10:$F$68,3,FALSE)</f>
        <v>#REF!</v>
      </c>
      <c r="H6" s="333" t="s">
        <v>2922</v>
      </c>
      <c r="I6" s="545">
        <v>11285108</v>
      </c>
      <c r="J6" s="296">
        <f t="shared" si="0"/>
        <v>11285.108</v>
      </c>
      <c r="K6" t="e">
        <f>+VLOOKUP(D6,#REF!,4,0)</f>
        <v>#REF!</v>
      </c>
      <c r="L6" t="e">
        <f>VLOOKUP(D6,#REF!,5,0)</f>
        <v>#REF!</v>
      </c>
      <c r="M6" t="e">
        <f>VLOOKUP(D6,#REF!,6,0)</f>
        <v>#REF!</v>
      </c>
      <c r="N6" t="e">
        <f>VLOOKUP(D6,#REF!,7,0)</f>
        <v>#REF!</v>
      </c>
      <c r="P6" t="str">
        <f t="shared" ref="P6:P11" si="3">MID(E6,6,5)</f>
        <v>10102</v>
      </c>
      <c r="Q6" t="str">
        <f t="shared" ref="Q6:Q69" si="4">+LEFT(E6,2)</f>
        <v>11</v>
      </c>
    </row>
    <row r="7" spans="1:17" x14ac:dyDescent="0.3">
      <c r="A7" s="556">
        <v>44742</v>
      </c>
      <c r="B7" s="332">
        <v>7</v>
      </c>
      <c r="C7" s="332" t="s">
        <v>1591</v>
      </c>
      <c r="D7" s="332" t="s">
        <v>692</v>
      </c>
      <c r="E7" t="str">
        <f t="shared" si="1"/>
        <v>111201090200299</v>
      </c>
      <c r="F7" t="str">
        <f t="shared" si="2"/>
        <v>1</v>
      </c>
      <c r="G7" t="e">
        <f>+VLOOKUP(L7,BG!$D$10:$F$68,3,FALSE)</f>
        <v>#REF!</v>
      </c>
      <c r="H7" s="332" t="s">
        <v>2923</v>
      </c>
      <c r="I7" s="544">
        <v>687897150</v>
      </c>
      <c r="J7" s="296">
        <f t="shared" si="0"/>
        <v>687897.15</v>
      </c>
      <c r="K7" t="e">
        <f>+VLOOKUP(D7,#REF!,4,0)</f>
        <v>#REF!</v>
      </c>
      <c r="L7" t="e">
        <f>VLOOKUP(D7,#REF!,5,0)</f>
        <v>#REF!</v>
      </c>
      <c r="M7" t="e">
        <f>VLOOKUP(D7,#REF!,6,0)</f>
        <v>#REF!</v>
      </c>
      <c r="N7" t="e">
        <f>VLOOKUP(D7,#REF!,7,0)</f>
        <v>#REF!</v>
      </c>
      <c r="P7" t="str">
        <f t="shared" si="3"/>
        <v>10902</v>
      </c>
      <c r="Q7" t="str">
        <f t="shared" si="4"/>
        <v>11</v>
      </c>
    </row>
    <row r="8" spans="1:17" x14ac:dyDescent="0.3">
      <c r="A8" s="556">
        <v>44742</v>
      </c>
      <c r="B8" s="333">
        <v>7</v>
      </c>
      <c r="C8" s="333" t="s">
        <v>2227</v>
      </c>
      <c r="D8" s="333" t="s">
        <v>1876</v>
      </c>
      <c r="E8" t="str">
        <f t="shared" si="1"/>
        <v>111201090221499</v>
      </c>
      <c r="F8" t="str">
        <f t="shared" si="2"/>
        <v>1</v>
      </c>
      <c r="G8" t="e">
        <f>+VLOOKUP(L8,BG!$D$10:$F$68,3,FALSE)</f>
        <v>#REF!</v>
      </c>
      <c r="H8" s="333" t="s">
        <v>2086</v>
      </c>
      <c r="I8" s="545">
        <v>13888609</v>
      </c>
      <c r="J8" s="296">
        <f t="shared" si="0"/>
        <v>13888.609</v>
      </c>
      <c r="K8" t="e">
        <f>+VLOOKUP(D8,#REF!,4,0)</f>
        <v>#REF!</v>
      </c>
      <c r="L8" t="e">
        <f>VLOOKUP(D8,#REF!,5,0)</f>
        <v>#REF!</v>
      </c>
      <c r="M8" t="e">
        <f>VLOOKUP(D8,#REF!,6,0)</f>
        <v>#REF!</v>
      </c>
      <c r="N8" t="e">
        <f>VLOOKUP(D8,#REF!,7,0)</f>
        <v>#REF!</v>
      </c>
      <c r="P8" t="str">
        <f t="shared" si="3"/>
        <v>10902</v>
      </c>
      <c r="Q8" t="str">
        <f t="shared" si="4"/>
        <v>11</v>
      </c>
    </row>
    <row r="9" spans="1:17" x14ac:dyDescent="0.3">
      <c r="A9" s="556">
        <v>44742</v>
      </c>
      <c r="B9" s="332">
        <v>7</v>
      </c>
      <c r="C9" s="332" t="s">
        <v>2228</v>
      </c>
      <c r="D9" s="332" t="s">
        <v>1877</v>
      </c>
      <c r="E9" t="str">
        <f t="shared" si="1"/>
        <v>111201090300101</v>
      </c>
      <c r="F9" t="str">
        <f t="shared" si="2"/>
        <v>1</v>
      </c>
      <c r="G9" t="e">
        <f>+VLOOKUP(L9,BG!$D$10:$F$68,3,FALSE)</f>
        <v>#REF!</v>
      </c>
      <c r="H9" s="332" t="s">
        <v>2087</v>
      </c>
      <c r="I9" s="544">
        <v>8132331</v>
      </c>
      <c r="J9" s="296">
        <f t="shared" si="0"/>
        <v>8132.3310000000001</v>
      </c>
      <c r="K9" t="e">
        <f>+VLOOKUP(D9,#REF!,4,0)</f>
        <v>#REF!</v>
      </c>
      <c r="L9" t="e">
        <f>VLOOKUP(D9,#REF!,5,0)</f>
        <v>#REF!</v>
      </c>
      <c r="M9" t="e">
        <f>VLOOKUP(D9,#REF!,6,0)</f>
        <v>#REF!</v>
      </c>
      <c r="N9" t="e">
        <f>VLOOKUP(D9,#REF!,7,0)</f>
        <v>#REF!</v>
      </c>
      <c r="P9" t="str">
        <f t="shared" si="3"/>
        <v>10903</v>
      </c>
      <c r="Q9" t="str">
        <f t="shared" si="4"/>
        <v>11</v>
      </c>
    </row>
    <row r="10" spans="1:17" x14ac:dyDescent="0.3">
      <c r="A10" s="556">
        <v>44742</v>
      </c>
      <c r="B10" s="333">
        <v>7</v>
      </c>
      <c r="C10" s="333" t="s">
        <v>1592</v>
      </c>
      <c r="D10" s="333" t="s">
        <v>695</v>
      </c>
      <c r="E10" t="str">
        <f t="shared" si="1"/>
        <v>111201090400699</v>
      </c>
      <c r="F10" t="str">
        <f t="shared" si="2"/>
        <v>1</v>
      </c>
      <c r="G10" t="e">
        <f>+VLOOKUP(L10,BG!$D$10:$F$68,3,FALSE)</f>
        <v>#REF!</v>
      </c>
      <c r="H10" s="333" t="s">
        <v>696</v>
      </c>
      <c r="I10" s="545">
        <v>14904721</v>
      </c>
      <c r="J10" s="296">
        <f t="shared" si="0"/>
        <v>14904.721</v>
      </c>
      <c r="K10" t="e">
        <f>+VLOOKUP(D10,#REF!,4,0)</f>
        <v>#REF!</v>
      </c>
      <c r="L10" t="e">
        <f>VLOOKUP(D10,#REF!,5,0)</f>
        <v>#REF!</v>
      </c>
      <c r="M10" t="e">
        <f>VLOOKUP(D10,#REF!,6,0)</f>
        <v>#REF!</v>
      </c>
      <c r="N10" t="e">
        <f>VLOOKUP(D10,#REF!,7,0)</f>
        <v>#REF!</v>
      </c>
      <c r="P10" t="str">
        <f t="shared" si="3"/>
        <v>10904</v>
      </c>
      <c r="Q10" t="str">
        <f t="shared" si="4"/>
        <v>11</v>
      </c>
    </row>
    <row r="11" spans="1:17" x14ac:dyDescent="0.3">
      <c r="A11" s="556">
        <v>44742</v>
      </c>
      <c r="B11" s="332">
        <v>7</v>
      </c>
      <c r="C11" s="332" t="s">
        <v>1593</v>
      </c>
      <c r="D11" s="332" t="s">
        <v>697</v>
      </c>
      <c r="E11" t="str">
        <f t="shared" si="1"/>
        <v>111201090400901</v>
      </c>
      <c r="F11" t="str">
        <f t="shared" si="2"/>
        <v>1</v>
      </c>
      <c r="G11" t="e">
        <f>+VLOOKUP(L11,BG!$D$10:$F$68,3,FALSE)</f>
        <v>#REF!</v>
      </c>
      <c r="H11" s="332" t="s">
        <v>698</v>
      </c>
      <c r="I11" s="544">
        <v>1221767068</v>
      </c>
      <c r="J11" s="296">
        <f t="shared" si="0"/>
        <v>1221767.068</v>
      </c>
      <c r="K11" t="e">
        <f>+VLOOKUP(D11,#REF!,4,0)</f>
        <v>#REF!</v>
      </c>
      <c r="L11" t="e">
        <f>VLOOKUP(D11,#REF!,5,0)</f>
        <v>#REF!</v>
      </c>
      <c r="M11" t="e">
        <f>VLOOKUP(D11,#REF!,6,0)</f>
        <v>#REF!</v>
      </c>
      <c r="N11" t="e">
        <f>VLOOKUP(D11,#REF!,7,0)</f>
        <v>#REF!</v>
      </c>
      <c r="P11" t="str">
        <f t="shared" si="3"/>
        <v>10904</v>
      </c>
      <c r="Q11" t="str">
        <f t="shared" si="4"/>
        <v>11</v>
      </c>
    </row>
    <row r="12" spans="1:17" x14ac:dyDescent="0.3">
      <c r="A12" s="556">
        <v>44742</v>
      </c>
      <c r="B12" s="333">
        <v>7</v>
      </c>
      <c r="C12" s="333" t="s">
        <v>2229</v>
      </c>
      <c r="D12" s="333" t="s">
        <v>1879</v>
      </c>
      <c r="E12" t="str">
        <f t="shared" si="1"/>
        <v>111201090401099</v>
      </c>
      <c r="F12" t="str">
        <f t="shared" si="2"/>
        <v>1</v>
      </c>
      <c r="G12" t="e">
        <f>+VLOOKUP(L12,BG!$D$10:$F$68,3,FALSE)</f>
        <v>#REF!</v>
      </c>
      <c r="H12" s="333" t="s">
        <v>2088</v>
      </c>
      <c r="I12" s="545">
        <v>256635766</v>
      </c>
      <c r="J12" s="296">
        <f t="shared" ref="J12:J75" si="5">I12/1000</f>
        <v>256635.766</v>
      </c>
      <c r="K12" t="e">
        <f>+VLOOKUP(D12,#REF!,4,0)</f>
        <v>#REF!</v>
      </c>
      <c r="L12" t="e">
        <f>VLOOKUP(D12,#REF!,5,0)</f>
        <v>#REF!</v>
      </c>
      <c r="M12" t="e">
        <f>VLOOKUP(D12,#REF!,6,0)</f>
        <v>#REF!</v>
      </c>
      <c r="N12" t="e">
        <f>VLOOKUP(D12,#REF!,7,0)</f>
        <v>#REF!</v>
      </c>
      <c r="P12" t="str">
        <f t="shared" ref="P12:P75" si="6">MID(E12,6,5)</f>
        <v>10904</v>
      </c>
      <c r="Q12" t="str">
        <f t="shared" si="4"/>
        <v>11</v>
      </c>
    </row>
    <row r="13" spans="1:17" x14ac:dyDescent="0.3">
      <c r="A13" s="556">
        <v>44742</v>
      </c>
      <c r="B13" s="332">
        <v>7</v>
      </c>
      <c r="C13" s="332" t="s">
        <v>2964</v>
      </c>
      <c r="D13" s="332" t="s">
        <v>1880</v>
      </c>
      <c r="E13" t="str">
        <f t="shared" si="1"/>
        <v>111201090401799</v>
      </c>
      <c r="F13" t="str">
        <f t="shared" si="2"/>
        <v>1</v>
      </c>
      <c r="G13" t="e">
        <f>+VLOOKUP(L13,BG!$D$10:$F$68,3,FALSE)</f>
        <v>#REF!</v>
      </c>
      <c r="H13" s="332" t="s">
        <v>700</v>
      </c>
      <c r="I13" s="544">
        <v>1837000</v>
      </c>
      <c r="J13" s="296">
        <f t="shared" si="5"/>
        <v>1837</v>
      </c>
      <c r="K13" t="e">
        <f>+VLOOKUP(D13,#REF!,4,0)</f>
        <v>#REF!</v>
      </c>
      <c r="L13" t="e">
        <f>VLOOKUP(D13,#REF!,5,0)</f>
        <v>#REF!</v>
      </c>
      <c r="M13" t="e">
        <f>VLOOKUP(D13,#REF!,6,0)</f>
        <v>#REF!</v>
      </c>
      <c r="N13" t="e">
        <f>VLOOKUP(D13,#REF!,7,0)</f>
        <v>#REF!</v>
      </c>
      <c r="P13" t="str">
        <f t="shared" si="6"/>
        <v>10904</v>
      </c>
      <c r="Q13" t="str">
        <f t="shared" si="4"/>
        <v>11</v>
      </c>
    </row>
    <row r="14" spans="1:17" x14ac:dyDescent="0.3">
      <c r="A14" s="556">
        <v>44742</v>
      </c>
      <c r="B14" s="333">
        <v>7</v>
      </c>
      <c r="C14" s="333" t="s">
        <v>2965</v>
      </c>
      <c r="D14" s="333" t="s">
        <v>1881</v>
      </c>
      <c r="E14" t="str">
        <f t="shared" si="1"/>
        <v>111201090402101</v>
      </c>
      <c r="F14" t="str">
        <f t="shared" si="2"/>
        <v>1</v>
      </c>
      <c r="G14" t="e">
        <f>+VLOOKUP(L14,BG!$D$10:$F$68,3,FALSE)</f>
        <v>#REF!</v>
      </c>
      <c r="H14" s="333" t="s">
        <v>701</v>
      </c>
      <c r="I14" s="545">
        <v>66629</v>
      </c>
      <c r="J14" s="296">
        <f t="shared" si="5"/>
        <v>66.629000000000005</v>
      </c>
      <c r="K14" t="e">
        <f>+VLOOKUP(D14,#REF!,4,0)</f>
        <v>#REF!</v>
      </c>
      <c r="L14" t="e">
        <f>VLOOKUP(D14,#REF!,5,0)</f>
        <v>#REF!</v>
      </c>
      <c r="M14" t="e">
        <f>VLOOKUP(D14,#REF!,6,0)</f>
        <v>#REF!</v>
      </c>
      <c r="N14" t="e">
        <f>VLOOKUP(D14,#REF!,7,0)</f>
        <v>#REF!</v>
      </c>
      <c r="P14" t="str">
        <f t="shared" si="6"/>
        <v>10904</v>
      </c>
      <c r="Q14" t="str">
        <f t="shared" si="4"/>
        <v>11</v>
      </c>
    </row>
    <row r="15" spans="1:17" x14ac:dyDescent="0.3">
      <c r="A15" s="556">
        <v>44742</v>
      </c>
      <c r="B15" s="332">
        <v>7</v>
      </c>
      <c r="C15" s="332" t="s">
        <v>2230</v>
      </c>
      <c r="D15" s="332" t="s">
        <v>1882</v>
      </c>
      <c r="E15" t="str">
        <f t="shared" si="1"/>
        <v>111201090402299</v>
      </c>
      <c r="F15" t="str">
        <f t="shared" si="2"/>
        <v>1</v>
      </c>
      <c r="G15" t="e">
        <f>+VLOOKUP(L15,BG!$D$10:$F$68,3,FALSE)</f>
        <v>#REF!</v>
      </c>
      <c r="H15" s="332" t="s">
        <v>702</v>
      </c>
      <c r="I15" s="544">
        <v>1369825</v>
      </c>
      <c r="J15" s="296">
        <f t="shared" si="5"/>
        <v>1369.825</v>
      </c>
      <c r="K15" t="e">
        <f>+VLOOKUP(D15,#REF!,4,0)</f>
        <v>#REF!</v>
      </c>
      <c r="L15" t="e">
        <f>VLOOKUP(D15,#REF!,5,0)</f>
        <v>#REF!</v>
      </c>
      <c r="M15" t="e">
        <f>VLOOKUP(D15,#REF!,6,0)</f>
        <v>#REF!</v>
      </c>
      <c r="N15" t="e">
        <f>VLOOKUP(D15,#REF!,7,0)</f>
        <v>#REF!</v>
      </c>
      <c r="P15" t="str">
        <f t="shared" si="6"/>
        <v>10904</v>
      </c>
      <c r="Q15" t="str">
        <f t="shared" si="4"/>
        <v>11</v>
      </c>
    </row>
    <row r="16" spans="1:17" x14ac:dyDescent="0.3">
      <c r="A16" s="556">
        <v>44742</v>
      </c>
      <c r="B16" s="333">
        <v>7</v>
      </c>
      <c r="C16" s="333" t="s">
        <v>1594</v>
      </c>
      <c r="D16" s="333" t="s">
        <v>703</v>
      </c>
      <c r="E16" t="str">
        <f t="shared" si="1"/>
        <v>111201090402599</v>
      </c>
      <c r="F16" t="str">
        <f t="shared" si="2"/>
        <v>1</v>
      </c>
      <c r="G16" t="e">
        <f>+VLOOKUP(L16,BG!$D$10:$F$68,3,FALSE)</f>
        <v>#REF!</v>
      </c>
      <c r="H16" s="333" t="s">
        <v>704</v>
      </c>
      <c r="I16" s="545">
        <v>23772294</v>
      </c>
      <c r="J16" s="296">
        <f t="shared" si="5"/>
        <v>23772.294000000002</v>
      </c>
      <c r="K16" t="e">
        <f>+VLOOKUP(D16,#REF!,4,0)</f>
        <v>#REF!</v>
      </c>
      <c r="L16" t="e">
        <f>VLOOKUP(D16,#REF!,5,0)</f>
        <v>#REF!</v>
      </c>
      <c r="M16" t="e">
        <f>VLOOKUP(D16,#REF!,6,0)</f>
        <v>#REF!</v>
      </c>
      <c r="N16" t="e">
        <f>VLOOKUP(D16,#REF!,7,0)</f>
        <v>#REF!</v>
      </c>
      <c r="P16" t="str">
        <f t="shared" si="6"/>
        <v>10904</v>
      </c>
      <c r="Q16" t="str">
        <f t="shared" si="4"/>
        <v>11</v>
      </c>
    </row>
    <row r="17" spans="1:17" x14ac:dyDescent="0.3">
      <c r="A17" s="556">
        <v>44742</v>
      </c>
      <c r="B17" s="332">
        <v>7</v>
      </c>
      <c r="C17" s="332" t="s">
        <v>2811</v>
      </c>
      <c r="D17" s="332" t="s">
        <v>705</v>
      </c>
      <c r="E17" t="str">
        <f t="shared" si="1"/>
        <v>111201090402699</v>
      </c>
      <c r="F17" t="str">
        <f t="shared" si="2"/>
        <v>1</v>
      </c>
      <c r="G17" t="e">
        <f>+VLOOKUP(L17,BG!$D$10:$F$68,3,FALSE)</f>
        <v>#REF!</v>
      </c>
      <c r="H17" s="332" t="s">
        <v>706</v>
      </c>
      <c r="I17" s="544">
        <v>162233</v>
      </c>
      <c r="J17" s="296">
        <f t="shared" si="5"/>
        <v>162.233</v>
      </c>
      <c r="K17" t="e">
        <f>+VLOOKUP(D17,#REF!,4,0)</f>
        <v>#REF!</v>
      </c>
      <c r="L17" t="e">
        <f>VLOOKUP(D17,#REF!,5,0)</f>
        <v>#REF!</v>
      </c>
      <c r="M17" t="e">
        <f>VLOOKUP(D17,#REF!,6,0)</f>
        <v>#REF!</v>
      </c>
      <c r="N17" t="e">
        <f>VLOOKUP(D17,#REF!,7,0)</f>
        <v>#REF!</v>
      </c>
      <c r="P17" t="str">
        <f t="shared" si="6"/>
        <v>10904</v>
      </c>
      <c r="Q17" t="str">
        <f t="shared" si="4"/>
        <v>11</v>
      </c>
    </row>
    <row r="18" spans="1:17" x14ac:dyDescent="0.3">
      <c r="A18" s="556">
        <v>44742</v>
      </c>
      <c r="B18" s="333">
        <v>7</v>
      </c>
      <c r="C18" s="333" t="s">
        <v>2812</v>
      </c>
      <c r="D18" s="333" t="s">
        <v>2726</v>
      </c>
      <c r="E18" t="str">
        <f t="shared" si="1"/>
        <v>111201090403799</v>
      </c>
      <c r="F18" t="str">
        <f t="shared" si="2"/>
        <v>1</v>
      </c>
      <c r="G18" t="e">
        <f>+VLOOKUP(L18,BG!$D$10:$F$68,3,FALSE)</f>
        <v>#REF!</v>
      </c>
      <c r="H18" s="333" t="s">
        <v>2752</v>
      </c>
      <c r="I18" s="545">
        <v>17547</v>
      </c>
      <c r="J18" s="296">
        <f t="shared" si="5"/>
        <v>17.547000000000001</v>
      </c>
      <c r="K18" t="e">
        <f>+VLOOKUP(D18,#REF!,4,0)</f>
        <v>#REF!</v>
      </c>
      <c r="L18" t="e">
        <f>VLOOKUP(D18,#REF!,5,0)</f>
        <v>#REF!</v>
      </c>
      <c r="M18" t="e">
        <f>VLOOKUP(D18,#REF!,6,0)</f>
        <v>#REF!</v>
      </c>
      <c r="N18" t="e">
        <f>VLOOKUP(D18,#REF!,7,0)</f>
        <v>#REF!</v>
      </c>
      <c r="P18" t="str">
        <f t="shared" si="6"/>
        <v>10904</v>
      </c>
      <c r="Q18" t="str">
        <f t="shared" si="4"/>
        <v>11</v>
      </c>
    </row>
    <row r="19" spans="1:17" x14ac:dyDescent="0.3">
      <c r="A19" s="556">
        <v>44742</v>
      </c>
      <c r="B19" s="332">
        <v>7</v>
      </c>
      <c r="C19" s="332" t="s">
        <v>2813</v>
      </c>
      <c r="D19" s="332" t="s">
        <v>2662</v>
      </c>
      <c r="E19" t="str">
        <f t="shared" si="1"/>
        <v>111201090403899</v>
      </c>
      <c r="F19" t="str">
        <f t="shared" si="2"/>
        <v>1</v>
      </c>
      <c r="G19" t="e">
        <f>+VLOOKUP(L19,BG!$D$10:$F$68,3,FALSE)</f>
        <v>#REF!</v>
      </c>
      <c r="H19" s="332" t="s">
        <v>2680</v>
      </c>
      <c r="I19" s="544">
        <v>152682834</v>
      </c>
      <c r="J19" s="296">
        <f t="shared" si="5"/>
        <v>152682.834</v>
      </c>
      <c r="K19" t="e">
        <f>+VLOOKUP(D19,#REF!,4,0)</f>
        <v>#REF!</v>
      </c>
      <c r="L19" t="e">
        <f>VLOOKUP(D19,#REF!,5,0)</f>
        <v>#REF!</v>
      </c>
      <c r="M19" t="e">
        <f>VLOOKUP(D19,#REF!,6,0)</f>
        <v>#REF!</v>
      </c>
      <c r="N19" t="e">
        <f>VLOOKUP(D19,#REF!,7,0)</f>
        <v>#REF!</v>
      </c>
      <c r="P19" t="str">
        <f t="shared" si="6"/>
        <v>10904</v>
      </c>
      <c r="Q19" t="str">
        <f t="shared" si="4"/>
        <v>11</v>
      </c>
    </row>
    <row r="20" spans="1:17" x14ac:dyDescent="0.3">
      <c r="A20" s="556">
        <v>44742</v>
      </c>
      <c r="B20" s="333">
        <v>7</v>
      </c>
      <c r="C20" s="333" t="s">
        <v>1595</v>
      </c>
      <c r="D20" s="333" t="s">
        <v>707</v>
      </c>
      <c r="E20" t="str">
        <f t="shared" si="1"/>
        <v>111201090403999</v>
      </c>
      <c r="F20" t="str">
        <f t="shared" si="2"/>
        <v>1</v>
      </c>
      <c r="G20" t="e">
        <f>+VLOOKUP(L20,BG!$D$10:$F$68,3,FALSE)</f>
        <v>#REF!</v>
      </c>
      <c r="H20" s="333" t="s">
        <v>708</v>
      </c>
      <c r="I20" s="545">
        <v>4594871</v>
      </c>
      <c r="J20" s="296">
        <f t="shared" si="5"/>
        <v>4594.8710000000001</v>
      </c>
      <c r="K20" t="e">
        <f>+VLOOKUP(D20,#REF!,4,0)</f>
        <v>#REF!</v>
      </c>
      <c r="L20" t="e">
        <f>VLOOKUP(D20,#REF!,5,0)</f>
        <v>#REF!</v>
      </c>
      <c r="M20" t="e">
        <f>VLOOKUP(D20,#REF!,6,0)</f>
        <v>#REF!</v>
      </c>
      <c r="N20" t="e">
        <f>VLOOKUP(D20,#REF!,7,0)</f>
        <v>#REF!</v>
      </c>
      <c r="P20" t="str">
        <f t="shared" si="6"/>
        <v>10904</v>
      </c>
      <c r="Q20" t="str">
        <f t="shared" si="4"/>
        <v>11</v>
      </c>
    </row>
    <row r="21" spans="1:17" x14ac:dyDescent="0.3">
      <c r="A21" s="556">
        <v>44742</v>
      </c>
      <c r="B21" s="332">
        <v>7</v>
      </c>
      <c r="C21" s="332" t="s">
        <v>2966</v>
      </c>
      <c r="D21" s="332" t="s">
        <v>710</v>
      </c>
      <c r="E21" t="str">
        <f t="shared" si="1"/>
        <v>111201090404499</v>
      </c>
      <c r="F21" t="str">
        <f t="shared" si="2"/>
        <v>1</v>
      </c>
      <c r="G21" t="e">
        <f>+VLOOKUP(L21,BG!$D$10:$F$68,3,FALSE)</f>
        <v>#REF!</v>
      </c>
      <c r="H21" s="332" t="s">
        <v>711</v>
      </c>
      <c r="I21" s="544">
        <v>33000</v>
      </c>
      <c r="J21" s="296">
        <f t="shared" si="5"/>
        <v>33</v>
      </c>
      <c r="K21" t="e">
        <f>+VLOOKUP(D21,#REF!,4,0)</f>
        <v>#REF!</v>
      </c>
      <c r="L21" t="e">
        <f>VLOOKUP(D21,#REF!,5,0)</f>
        <v>#REF!</v>
      </c>
      <c r="M21" t="e">
        <f>VLOOKUP(D21,#REF!,6,0)</f>
        <v>#REF!</v>
      </c>
      <c r="N21" t="e">
        <f>VLOOKUP(D21,#REF!,7,0)</f>
        <v>#REF!</v>
      </c>
      <c r="P21" t="str">
        <f t="shared" si="6"/>
        <v>10904</v>
      </c>
      <c r="Q21" t="str">
        <f t="shared" si="4"/>
        <v>11</v>
      </c>
    </row>
    <row r="22" spans="1:17" x14ac:dyDescent="0.3">
      <c r="A22" s="556">
        <v>44742</v>
      </c>
      <c r="B22" s="333">
        <v>7</v>
      </c>
      <c r="C22" s="333" t="s">
        <v>1596</v>
      </c>
      <c r="D22" s="333" t="s">
        <v>712</v>
      </c>
      <c r="E22" t="str">
        <f t="shared" si="1"/>
        <v>111201090404599</v>
      </c>
      <c r="F22" t="str">
        <f t="shared" si="2"/>
        <v>1</v>
      </c>
      <c r="G22" t="e">
        <f>+VLOOKUP(L22,BG!$D$10:$F$68,3,FALSE)</f>
        <v>#REF!</v>
      </c>
      <c r="H22" s="333" t="s">
        <v>713</v>
      </c>
      <c r="I22" s="545">
        <v>2464287</v>
      </c>
      <c r="J22" s="296">
        <f t="shared" si="5"/>
        <v>2464.2869999999998</v>
      </c>
      <c r="K22" t="e">
        <f>+VLOOKUP(D22,#REF!,4,0)</f>
        <v>#REF!</v>
      </c>
      <c r="L22" t="e">
        <f>VLOOKUP(D22,#REF!,5,0)</f>
        <v>#REF!</v>
      </c>
      <c r="M22" t="e">
        <f>VLOOKUP(D22,#REF!,6,0)</f>
        <v>#REF!</v>
      </c>
      <c r="N22" t="e">
        <f>VLOOKUP(D22,#REF!,7,0)</f>
        <v>#REF!</v>
      </c>
      <c r="P22" t="str">
        <f t="shared" si="6"/>
        <v>10904</v>
      </c>
      <c r="Q22" t="str">
        <f t="shared" si="4"/>
        <v>11</v>
      </c>
    </row>
    <row r="23" spans="1:17" x14ac:dyDescent="0.3">
      <c r="A23" s="556">
        <v>44742</v>
      </c>
      <c r="B23" s="332">
        <v>7</v>
      </c>
      <c r="C23" s="332" t="s">
        <v>1597</v>
      </c>
      <c r="D23" s="332" t="s">
        <v>714</v>
      </c>
      <c r="E23" t="str">
        <f t="shared" si="1"/>
        <v>111201090404999</v>
      </c>
      <c r="F23" t="str">
        <f t="shared" si="2"/>
        <v>1</v>
      </c>
      <c r="G23" t="e">
        <f>+VLOOKUP(L23,BG!$D$10:$F$68,3,FALSE)</f>
        <v>#REF!</v>
      </c>
      <c r="H23" s="332" t="s">
        <v>715</v>
      </c>
      <c r="I23" s="544">
        <v>46060275</v>
      </c>
      <c r="J23" s="296">
        <f t="shared" si="5"/>
        <v>46060.275000000001</v>
      </c>
      <c r="K23" t="e">
        <f>+VLOOKUP(D23,#REF!,4,0)</f>
        <v>#REF!</v>
      </c>
      <c r="L23" t="e">
        <f>VLOOKUP(D23,#REF!,5,0)</f>
        <v>#REF!</v>
      </c>
      <c r="M23" t="e">
        <f>VLOOKUP(D23,#REF!,6,0)</f>
        <v>#REF!</v>
      </c>
      <c r="N23" t="e">
        <f>VLOOKUP(D23,#REF!,7,0)</f>
        <v>#REF!</v>
      </c>
      <c r="P23" t="str">
        <f t="shared" si="6"/>
        <v>10904</v>
      </c>
      <c r="Q23" t="str">
        <f t="shared" si="4"/>
        <v>11</v>
      </c>
    </row>
    <row r="24" spans="1:17" x14ac:dyDescent="0.3">
      <c r="A24" s="556">
        <v>44742</v>
      </c>
      <c r="B24" s="333">
        <v>7</v>
      </c>
      <c r="C24" s="333" t="s">
        <v>1598</v>
      </c>
      <c r="D24" s="333" t="s">
        <v>722</v>
      </c>
      <c r="E24" t="str">
        <f t="shared" si="1"/>
        <v>111201090405399</v>
      </c>
      <c r="F24" t="str">
        <f t="shared" si="2"/>
        <v>1</v>
      </c>
      <c r="G24" t="e">
        <f>+VLOOKUP(L24,BG!$D$10:$F$68,3,FALSE)</f>
        <v>#REF!</v>
      </c>
      <c r="H24" s="333" t="s">
        <v>723</v>
      </c>
      <c r="I24" s="545">
        <v>7083628</v>
      </c>
      <c r="J24" s="296">
        <f t="shared" si="5"/>
        <v>7083.6279999999997</v>
      </c>
      <c r="K24" t="e">
        <f>+VLOOKUP(D24,#REF!,4,0)</f>
        <v>#REF!</v>
      </c>
      <c r="L24" t="e">
        <f>VLOOKUP(D24,#REF!,5,0)</f>
        <v>#REF!</v>
      </c>
      <c r="M24" t="e">
        <f>VLOOKUP(D24,#REF!,6,0)</f>
        <v>#REF!</v>
      </c>
      <c r="N24" t="e">
        <f>VLOOKUP(D24,#REF!,7,0)</f>
        <v>#REF!</v>
      </c>
      <c r="P24" t="str">
        <f t="shared" si="6"/>
        <v>10904</v>
      </c>
      <c r="Q24" t="str">
        <f t="shared" si="4"/>
        <v>11</v>
      </c>
    </row>
    <row r="25" spans="1:17" x14ac:dyDescent="0.3">
      <c r="A25" s="556">
        <v>44742</v>
      </c>
      <c r="B25" s="332">
        <v>7</v>
      </c>
      <c r="C25" s="332" t="s">
        <v>1599</v>
      </c>
      <c r="D25" s="332" t="s">
        <v>724</v>
      </c>
      <c r="E25" t="str">
        <f t="shared" si="1"/>
        <v>111201090405401</v>
      </c>
      <c r="F25" t="str">
        <f t="shared" si="2"/>
        <v>1</v>
      </c>
      <c r="G25" t="e">
        <f>+VLOOKUP(L25,BG!$D$10:$F$68,3,FALSE)</f>
        <v>#REF!</v>
      </c>
      <c r="H25" s="332" t="s">
        <v>725</v>
      </c>
      <c r="I25" s="544">
        <v>3039515</v>
      </c>
      <c r="J25" s="296">
        <f t="shared" si="5"/>
        <v>3039.5149999999999</v>
      </c>
      <c r="K25" t="e">
        <f>+VLOOKUP(D25,#REF!,4,0)</f>
        <v>#REF!</v>
      </c>
      <c r="L25" t="e">
        <f>VLOOKUP(D25,#REF!,5,0)</f>
        <v>#REF!</v>
      </c>
      <c r="M25" t="e">
        <f>VLOOKUP(D25,#REF!,6,0)</f>
        <v>#REF!</v>
      </c>
      <c r="N25" t="e">
        <f>VLOOKUP(D25,#REF!,7,0)</f>
        <v>#REF!</v>
      </c>
      <c r="P25" t="str">
        <f t="shared" si="6"/>
        <v>10904</v>
      </c>
      <c r="Q25" t="str">
        <f t="shared" si="4"/>
        <v>11</v>
      </c>
    </row>
    <row r="26" spans="1:17" x14ac:dyDescent="0.3">
      <c r="A26" s="556">
        <v>44742</v>
      </c>
      <c r="B26" s="333">
        <v>7</v>
      </c>
      <c r="C26" s="333" t="s">
        <v>2967</v>
      </c>
      <c r="D26" s="333" t="s">
        <v>728</v>
      </c>
      <c r="E26" t="str">
        <f t="shared" si="1"/>
        <v>111201090405601</v>
      </c>
      <c r="F26" t="str">
        <f t="shared" si="2"/>
        <v>1</v>
      </c>
      <c r="G26" t="e">
        <f>+VLOOKUP(L26,BG!$D$10:$F$68,3,FALSE)</f>
        <v>#REF!</v>
      </c>
      <c r="H26" s="333" t="s">
        <v>729</v>
      </c>
      <c r="I26" s="545">
        <v>15065</v>
      </c>
      <c r="J26" s="296">
        <f t="shared" si="5"/>
        <v>15.065</v>
      </c>
      <c r="K26" t="e">
        <f>+VLOOKUP(D26,#REF!,4,0)</f>
        <v>#REF!</v>
      </c>
      <c r="L26" t="e">
        <f>VLOOKUP(D26,#REF!,5,0)</f>
        <v>#REF!</v>
      </c>
      <c r="M26" t="e">
        <f>VLOOKUP(D26,#REF!,6,0)</f>
        <v>#REF!</v>
      </c>
      <c r="N26" t="e">
        <f>VLOOKUP(D26,#REF!,7,0)</f>
        <v>#REF!</v>
      </c>
      <c r="P26" t="str">
        <f t="shared" si="6"/>
        <v>10904</v>
      </c>
      <c r="Q26" t="str">
        <f t="shared" si="4"/>
        <v>11</v>
      </c>
    </row>
    <row r="27" spans="1:17" x14ac:dyDescent="0.3">
      <c r="A27" s="556">
        <v>44742</v>
      </c>
      <c r="B27" s="332">
        <v>7</v>
      </c>
      <c r="C27" s="332" t="s">
        <v>1600</v>
      </c>
      <c r="D27" s="332" t="s">
        <v>730</v>
      </c>
      <c r="E27" t="str">
        <f t="shared" si="1"/>
        <v>111201090405901</v>
      </c>
      <c r="F27" t="str">
        <f t="shared" si="2"/>
        <v>1</v>
      </c>
      <c r="G27" t="e">
        <f>+VLOOKUP(L27,BG!$D$10:$F$68,3,FALSE)</f>
        <v>#REF!</v>
      </c>
      <c r="H27" s="332" t="s">
        <v>731</v>
      </c>
      <c r="I27" s="544">
        <v>157978</v>
      </c>
      <c r="J27" s="296">
        <f t="shared" si="5"/>
        <v>157.97800000000001</v>
      </c>
      <c r="K27" t="e">
        <f>+VLOOKUP(D27,#REF!,4,0)</f>
        <v>#REF!</v>
      </c>
      <c r="L27" t="e">
        <f>VLOOKUP(D27,#REF!,5,0)</f>
        <v>#REF!</v>
      </c>
      <c r="M27" t="e">
        <f>VLOOKUP(D27,#REF!,6,0)</f>
        <v>#REF!</v>
      </c>
      <c r="N27" t="e">
        <f>VLOOKUP(D27,#REF!,7,0)</f>
        <v>#REF!</v>
      </c>
      <c r="P27" t="str">
        <f t="shared" si="6"/>
        <v>10904</v>
      </c>
      <c r="Q27" t="str">
        <f t="shared" si="4"/>
        <v>11</v>
      </c>
    </row>
    <row r="28" spans="1:17" x14ac:dyDescent="0.3">
      <c r="A28" s="556">
        <v>44742</v>
      </c>
      <c r="B28" s="333">
        <v>7</v>
      </c>
      <c r="C28" s="333" t="s">
        <v>1601</v>
      </c>
      <c r="D28" s="333" t="s">
        <v>732</v>
      </c>
      <c r="E28" t="str">
        <f t="shared" si="1"/>
        <v>111201090406001</v>
      </c>
      <c r="F28" t="str">
        <f t="shared" si="2"/>
        <v>1</v>
      </c>
      <c r="G28" t="e">
        <f>+VLOOKUP(L28,BG!$D$10:$F$68,3,FALSE)</f>
        <v>#REF!</v>
      </c>
      <c r="H28" s="333" t="s">
        <v>733</v>
      </c>
      <c r="I28" s="545">
        <v>392240</v>
      </c>
      <c r="J28" s="296">
        <f t="shared" si="5"/>
        <v>392.24</v>
      </c>
      <c r="K28" t="e">
        <f>+VLOOKUP(D28,#REF!,4,0)</f>
        <v>#REF!</v>
      </c>
      <c r="L28" t="e">
        <f>VLOOKUP(D28,#REF!,5,0)</f>
        <v>#REF!</v>
      </c>
      <c r="M28" t="e">
        <f>VLOOKUP(D28,#REF!,6,0)</f>
        <v>#REF!</v>
      </c>
      <c r="N28" t="e">
        <f>VLOOKUP(D28,#REF!,7,0)</f>
        <v>#REF!</v>
      </c>
      <c r="P28" t="str">
        <f t="shared" si="6"/>
        <v>10904</v>
      </c>
      <c r="Q28" t="str">
        <f t="shared" si="4"/>
        <v>11</v>
      </c>
    </row>
    <row r="29" spans="1:17" x14ac:dyDescent="0.3">
      <c r="A29" s="556">
        <v>44742</v>
      </c>
      <c r="B29" s="332">
        <v>7</v>
      </c>
      <c r="C29" s="332" t="s">
        <v>1602</v>
      </c>
      <c r="D29" s="332" t="s">
        <v>736</v>
      </c>
      <c r="E29" t="str">
        <f t="shared" si="1"/>
        <v>111201090406101</v>
      </c>
      <c r="F29" t="str">
        <f t="shared" si="2"/>
        <v>1</v>
      </c>
      <c r="G29" t="e">
        <f>+VLOOKUP(L29,BG!$D$10:$F$68,3,FALSE)</f>
        <v>#REF!</v>
      </c>
      <c r="H29" s="332" t="s">
        <v>737</v>
      </c>
      <c r="I29" s="544">
        <v>205</v>
      </c>
      <c r="J29" s="296">
        <f t="shared" si="5"/>
        <v>0.20499999999999999</v>
      </c>
      <c r="K29" t="e">
        <f>+VLOOKUP(D29,#REF!,4,0)</f>
        <v>#REF!</v>
      </c>
      <c r="L29" t="e">
        <f>VLOOKUP(D29,#REF!,5,0)</f>
        <v>#REF!</v>
      </c>
      <c r="M29" t="e">
        <f>VLOOKUP(D29,#REF!,6,0)</f>
        <v>#REF!</v>
      </c>
      <c r="N29" t="e">
        <f>VLOOKUP(D29,#REF!,7,0)</f>
        <v>#REF!</v>
      </c>
      <c r="P29" t="str">
        <f t="shared" si="6"/>
        <v>10904</v>
      </c>
      <c r="Q29" t="str">
        <f t="shared" si="4"/>
        <v>11</v>
      </c>
    </row>
    <row r="30" spans="1:17" x14ac:dyDescent="0.3">
      <c r="A30" s="556">
        <v>44742</v>
      </c>
      <c r="B30" s="333">
        <v>7</v>
      </c>
      <c r="C30" s="333" t="s">
        <v>1603</v>
      </c>
      <c r="D30" s="333" t="s">
        <v>739</v>
      </c>
      <c r="E30" t="str">
        <f t="shared" si="1"/>
        <v>111201090406301</v>
      </c>
      <c r="F30" t="str">
        <f t="shared" si="2"/>
        <v>1</v>
      </c>
      <c r="G30" t="e">
        <f>+VLOOKUP(L30,BG!$D$10:$F$68,3,FALSE)</f>
        <v>#REF!</v>
      </c>
      <c r="H30" s="333" t="s">
        <v>740</v>
      </c>
      <c r="I30" s="545">
        <v>68</v>
      </c>
      <c r="J30" s="296">
        <f t="shared" si="5"/>
        <v>6.8000000000000005E-2</v>
      </c>
      <c r="K30" t="e">
        <f>+VLOOKUP(D30,#REF!,4,0)</f>
        <v>#REF!</v>
      </c>
      <c r="L30" t="e">
        <f>VLOOKUP(D30,#REF!,5,0)</f>
        <v>#REF!</v>
      </c>
      <c r="M30" t="e">
        <f>VLOOKUP(D30,#REF!,6,0)</f>
        <v>#REF!</v>
      </c>
      <c r="N30" t="e">
        <f>VLOOKUP(D30,#REF!,7,0)</f>
        <v>#REF!</v>
      </c>
      <c r="P30" t="str">
        <f t="shared" si="6"/>
        <v>10904</v>
      </c>
      <c r="Q30" t="str">
        <f t="shared" si="4"/>
        <v>11</v>
      </c>
    </row>
    <row r="31" spans="1:17" x14ac:dyDescent="0.3">
      <c r="A31" s="556">
        <v>44742</v>
      </c>
      <c r="B31" s="332">
        <v>7</v>
      </c>
      <c r="C31" s="332" t="s">
        <v>1604</v>
      </c>
      <c r="D31" s="332" t="s">
        <v>741</v>
      </c>
      <c r="E31" t="str">
        <f t="shared" si="1"/>
        <v>111201090406399</v>
      </c>
      <c r="F31" t="str">
        <f t="shared" si="2"/>
        <v>1</v>
      </c>
      <c r="G31" t="e">
        <f>+VLOOKUP(L31,BG!$D$10:$F$68,3,FALSE)</f>
        <v>#REF!</v>
      </c>
      <c r="H31" s="332" t="s">
        <v>742</v>
      </c>
      <c r="I31" s="544">
        <v>41917808</v>
      </c>
      <c r="J31" s="296">
        <f t="shared" si="5"/>
        <v>41917.807999999997</v>
      </c>
      <c r="K31" t="e">
        <f>+VLOOKUP(D31,#REF!,4,0)</f>
        <v>#REF!</v>
      </c>
      <c r="L31" t="e">
        <f>VLOOKUP(D31,#REF!,5,0)</f>
        <v>#REF!</v>
      </c>
      <c r="M31" t="e">
        <f>VLOOKUP(D31,#REF!,6,0)</f>
        <v>#REF!</v>
      </c>
      <c r="N31" t="e">
        <f>VLOOKUP(D31,#REF!,7,0)</f>
        <v>#REF!</v>
      </c>
      <c r="P31" t="str">
        <f t="shared" si="6"/>
        <v>10904</v>
      </c>
      <c r="Q31" t="str">
        <f t="shared" si="4"/>
        <v>11</v>
      </c>
    </row>
    <row r="32" spans="1:17" x14ac:dyDescent="0.3">
      <c r="A32" s="556">
        <v>44742</v>
      </c>
      <c r="B32" s="333">
        <v>7</v>
      </c>
      <c r="C32" s="333" t="s">
        <v>1605</v>
      </c>
      <c r="D32" s="333" t="s">
        <v>743</v>
      </c>
      <c r="E32" t="str">
        <f t="shared" si="1"/>
        <v>111201090406599</v>
      </c>
      <c r="F32" t="str">
        <f t="shared" si="2"/>
        <v>1</v>
      </c>
      <c r="G32" t="e">
        <f>+VLOOKUP(L32,BG!$D$10:$F$68,3,FALSE)</f>
        <v>#REF!</v>
      </c>
      <c r="H32" s="333" t="s">
        <v>744</v>
      </c>
      <c r="I32" s="545">
        <v>6348521</v>
      </c>
      <c r="J32" s="296">
        <f t="shared" si="5"/>
        <v>6348.5209999999997</v>
      </c>
      <c r="K32" t="e">
        <f>+VLOOKUP(D32,#REF!,4,0)</f>
        <v>#REF!</v>
      </c>
      <c r="L32" t="e">
        <f>VLOOKUP(D32,#REF!,5,0)</f>
        <v>#REF!</v>
      </c>
      <c r="M32" t="e">
        <f>VLOOKUP(D32,#REF!,6,0)</f>
        <v>#REF!</v>
      </c>
      <c r="N32" t="e">
        <f>VLOOKUP(D32,#REF!,7,0)</f>
        <v>#REF!</v>
      </c>
      <c r="P32" t="str">
        <f t="shared" si="6"/>
        <v>10904</v>
      </c>
      <c r="Q32" t="str">
        <f t="shared" si="4"/>
        <v>11</v>
      </c>
    </row>
    <row r="33" spans="1:17" x14ac:dyDescent="0.3">
      <c r="A33" s="556">
        <v>44742</v>
      </c>
      <c r="B33" s="332">
        <v>7</v>
      </c>
      <c r="C33" s="332" t="s">
        <v>1606</v>
      </c>
      <c r="D33" s="332" t="s">
        <v>747</v>
      </c>
      <c r="E33" t="str">
        <f t="shared" si="1"/>
        <v>111201090406999</v>
      </c>
      <c r="F33" t="str">
        <f t="shared" si="2"/>
        <v>1</v>
      </c>
      <c r="G33" t="e">
        <f>+VLOOKUP(L33,BG!$D$10:$F$68,3,FALSE)</f>
        <v>#REF!</v>
      </c>
      <c r="H33" s="332" t="s">
        <v>748</v>
      </c>
      <c r="I33" s="544">
        <v>568842</v>
      </c>
      <c r="J33" s="296">
        <f t="shared" si="5"/>
        <v>568.84199999999998</v>
      </c>
      <c r="K33" t="e">
        <f>+VLOOKUP(D33,#REF!,4,0)</f>
        <v>#REF!</v>
      </c>
      <c r="L33" t="e">
        <f>VLOOKUP(D33,#REF!,5,0)</f>
        <v>#REF!</v>
      </c>
      <c r="M33" t="e">
        <f>VLOOKUP(D33,#REF!,6,0)</f>
        <v>#REF!</v>
      </c>
      <c r="N33" t="e">
        <f>VLOOKUP(D33,#REF!,7,0)</f>
        <v>#REF!</v>
      </c>
      <c r="P33" t="str">
        <f t="shared" si="6"/>
        <v>10904</v>
      </c>
      <c r="Q33" t="str">
        <f t="shared" si="4"/>
        <v>11</v>
      </c>
    </row>
    <row r="34" spans="1:17" x14ac:dyDescent="0.3">
      <c r="A34" s="556">
        <v>44742</v>
      </c>
      <c r="B34" s="333">
        <v>7</v>
      </c>
      <c r="C34" s="333" t="s">
        <v>1607</v>
      </c>
      <c r="D34" s="333" t="s">
        <v>749</v>
      </c>
      <c r="E34" t="str">
        <f t="shared" si="1"/>
        <v>111201090407099</v>
      </c>
      <c r="F34" t="str">
        <f t="shared" si="2"/>
        <v>1</v>
      </c>
      <c r="G34" t="e">
        <f>+VLOOKUP(L34,BG!$D$10:$F$68,3,FALSE)</f>
        <v>#REF!</v>
      </c>
      <c r="H34" s="333" t="s">
        <v>750</v>
      </c>
      <c r="I34" s="545">
        <v>2611639</v>
      </c>
      <c r="J34" s="296">
        <f t="shared" si="5"/>
        <v>2611.6390000000001</v>
      </c>
      <c r="K34" t="e">
        <f>+VLOOKUP(D34,#REF!,4,0)</f>
        <v>#REF!</v>
      </c>
      <c r="L34" t="e">
        <f>VLOOKUP(D34,#REF!,5,0)</f>
        <v>#REF!</v>
      </c>
      <c r="M34" t="e">
        <f>VLOOKUP(D34,#REF!,6,0)</f>
        <v>#REF!</v>
      </c>
      <c r="N34" t="e">
        <f>VLOOKUP(D34,#REF!,7,0)</f>
        <v>#REF!</v>
      </c>
      <c r="P34" t="str">
        <f t="shared" si="6"/>
        <v>10904</v>
      </c>
      <c r="Q34" t="str">
        <f t="shared" si="4"/>
        <v>11</v>
      </c>
    </row>
    <row r="35" spans="1:17" x14ac:dyDescent="0.3">
      <c r="A35" s="556">
        <v>44742</v>
      </c>
      <c r="B35" s="332">
        <v>7</v>
      </c>
      <c r="C35" s="332" t="s">
        <v>1608</v>
      </c>
      <c r="D35" s="332" t="s">
        <v>751</v>
      </c>
      <c r="E35" t="str">
        <f t="shared" si="1"/>
        <v>111201090407101</v>
      </c>
      <c r="F35" t="str">
        <f t="shared" si="2"/>
        <v>1</v>
      </c>
      <c r="G35" t="e">
        <f>+VLOOKUP(L35,BG!$D$10:$F$68,3,FALSE)</f>
        <v>#REF!</v>
      </c>
      <c r="H35" s="332" t="s">
        <v>752</v>
      </c>
      <c r="I35" s="544">
        <v>55056</v>
      </c>
      <c r="J35" s="296">
        <f t="shared" si="5"/>
        <v>55.055999999999997</v>
      </c>
      <c r="K35" t="e">
        <f>+VLOOKUP(D35,#REF!,4,0)</f>
        <v>#REF!</v>
      </c>
      <c r="L35" t="e">
        <f>VLOOKUP(D35,#REF!,5,0)</f>
        <v>#REF!</v>
      </c>
      <c r="M35" t="e">
        <f>VLOOKUP(D35,#REF!,6,0)</f>
        <v>#REF!</v>
      </c>
      <c r="N35" t="e">
        <f>VLOOKUP(D35,#REF!,7,0)</f>
        <v>#REF!</v>
      </c>
      <c r="P35" t="str">
        <f t="shared" si="6"/>
        <v>10904</v>
      </c>
      <c r="Q35" t="str">
        <f t="shared" si="4"/>
        <v>11</v>
      </c>
    </row>
    <row r="36" spans="1:17" x14ac:dyDescent="0.3">
      <c r="A36" s="556">
        <v>44742</v>
      </c>
      <c r="B36" s="333">
        <v>7</v>
      </c>
      <c r="C36" s="333" t="s">
        <v>1609</v>
      </c>
      <c r="D36" s="333" t="s">
        <v>753</v>
      </c>
      <c r="E36" t="str">
        <f t="shared" si="1"/>
        <v>111201090407199</v>
      </c>
      <c r="F36" t="str">
        <f t="shared" si="2"/>
        <v>1</v>
      </c>
      <c r="G36" t="e">
        <f>+VLOOKUP(L36,BG!$D$10:$F$68,3,FALSE)</f>
        <v>#REF!</v>
      </c>
      <c r="H36" s="333" t="s">
        <v>754</v>
      </c>
      <c r="I36" s="545">
        <v>14614475</v>
      </c>
      <c r="J36" s="296">
        <f t="shared" si="5"/>
        <v>14614.475</v>
      </c>
      <c r="K36" t="e">
        <f>+VLOOKUP(D36,#REF!,4,0)</f>
        <v>#REF!</v>
      </c>
      <c r="L36" t="e">
        <f>VLOOKUP(D36,#REF!,5,0)</f>
        <v>#REF!</v>
      </c>
      <c r="M36" t="e">
        <f>VLOOKUP(D36,#REF!,6,0)</f>
        <v>#REF!</v>
      </c>
      <c r="N36" t="e">
        <f>VLOOKUP(D36,#REF!,7,0)</f>
        <v>#REF!</v>
      </c>
      <c r="P36" t="str">
        <f t="shared" si="6"/>
        <v>10904</v>
      </c>
      <c r="Q36" t="str">
        <f t="shared" si="4"/>
        <v>11</v>
      </c>
    </row>
    <row r="37" spans="1:17" x14ac:dyDescent="0.3">
      <c r="A37" s="556">
        <v>44742</v>
      </c>
      <c r="B37" s="332">
        <v>7</v>
      </c>
      <c r="C37" s="332" t="s">
        <v>1610</v>
      </c>
      <c r="D37" s="332" t="s">
        <v>755</v>
      </c>
      <c r="E37" t="str">
        <f t="shared" si="1"/>
        <v>111201090407301</v>
      </c>
      <c r="F37" t="str">
        <f t="shared" si="2"/>
        <v>1</v>
      </c>
      <c r="G37" t="e">
        <f>+VLOOKUP(L37,BG!$D$10:$F$68,3,FALSE)</f>
        <v>#REF!</v>
      </c>
      <c r="H37" s="332" t="s">
        <v>756</v>
      </c>
      <c r="I37" s="544">
        <v>1040038</v>
      </c>
      <c r="J37" s="296">
        <f t="shared" si="5"/>
        <v>1040.038</v>
      </c>
      <c r="K37" t="e">
        <f>+VLOOKUP(D37,#REF!,4,0)</f>
        <v>#REF!</v>
      </c>
      <c r="L37" t="e">
        <f>VLOOKUP(D37,#REF!,5,0)</f>
        <v>#REF!</v>
      </c>
      <c r="M37" t="e">
        <f>VLOOKUP(D37,#REF!,6,0)</f>
        <v>#REF!</v>
      </c>
      <c r="N37" t="e">
        <f>VLOOKUP(D37,#REF!,7,0)</f>
        <v>#REF!</v>
      </c>
      <c r="P37" t="str">
        <f t="shared" si="6"/>
        <v>10904</v>
      </c>
      <c r="Q37" t="str">
        <f t="shared" si="4"/>
        <v>11</v>
      </c>
    </row>
    <row r="38" spans="1:17" x14ac:dyDescent="0.3">
      <c r="A38" s="556">
        <v>44742</v>
      </c>
      <c r="B38" s="333">
        <v>7</v>
      </c>
      <c r="C38" s="333" t="s">
        <v>1611</v>
      </c>
      <c r="D38" s="333" t="s">
        <v>757</v>
      </c>
      <c r="E38" t="str">
        <f t="shared" si="1"/>
        <v>111201090407501</v>
      </c>
      <c r="F38" t="str">
        <f t="shared" si="2"/>
        <v>1</v>
      </c>
      <c r="G38" t="e">
        <f>+VLOOKUP(L38,BG!$D$10:$F$68,3,FALSE)</f>
        <v>#REF!</v>
      </c>
      <c r="H38" s="333" t="s">
        <v>758</v>
      </c>
      <c r="I38" s="545">
        <v>11566894</v>
      </c>
      <c r="J38" s="296">
        <f t="shared" si="5"/>
        <v>11566.894</v>
      </c>
      <c r="K38" t="e">
        <f>+VLOOKUP(D38,#REF!,4,0)</f>
        <v>#REF!</v>
      </c>
      <c r="L38" t="e">
        <f>VLOOKUP(D38,#REF!,5,0)</f>
        <v>#REF!</v>
      </c>
      <c r="M38" t="e">
        <f>VLOOKUP(D38,#REF!,6,0)</f>
        <v>#REF!</v>
      </c>
      <c r="N38" t="e">
        <f>VLOOKUP(D38,#REF!,7,0)</f>
        <v>#REF!</v>
      </c>
      <c r="P38" t="str">
        <f t="shared" si="6"/>
        <v>10904</v>
      </c>
      <c r="Q38" t="str">
        <f t="shared" si="4"/>
        <v>11</v>
      </c>
    </row>
    <row r="39" spans="1:17" x14ac:dyDescent="0.3">
      <c r="A39" s="556">
        <v>44742</v>
      </c>
      <c r="B39" s="332">
        <v>7</v>
      </c>
      <c r="C39" s="332" t="s">
        <v>2231</v>
      </c>
      <c r="D39" s="332" t="s">
        <v>1886</v>
      </c>
      <c r="E39" t="str">
        <f t="shared" si="1"/>
        <v>111201090407601</v>
      </c>
      <c r="F39" t="str">
        <f t="shared" si="2"/>
        <v>1</v>
      </c>
      <c r="G39" t="e">
        <f>+VLOOKUP(L39,BG!$D$10:$F$68,3,FALSE)</f>
        <v>#REF!</v>
      </c>
      <c r="H39" s="332" t="s">
        <v>2090</v>
      </c>
      <c r="I39" s="544">
        <v>682448</v>
      </c>
      <c r="J39" s="296">
        <f t="shared" si="5"/>
        <v>682.44799999999998</v>
      </c>
      <c r="K39" t="e">
        <f>+VLOOKUP(D39,#REF!,4,0)</f>
        <v>#REF!</v>
      </c>
      <c r="L39" t="e">
        <f>VLOOKUP(D39,#REF!,5,0)</f>
        <v>#REF!</v>
      </c>
      <c r="M39" t="e">
        <f>VLOOKUP(D39,#REF!,6,0)</f>
        <v>#REF!</v>
      </c>
      <c r="N39" t="e">
        <f>VLOOKUP(D39,#REF!,7,0)</f>
        <v>#REF!</v>
      </c>
      <c r="P39" t="str">
        <f t="shared" si="6"/>
        <v>10904</v>
      </c>
      <c r="Q39" t="str">
        <f t="shared" si="4"/>
        <v>11</v>
      </c>
    </row>
    <row r="40" spans="1:17" x14ac:dyDescent="0.3">
      <c r="A40" s="556">
        <v>44742</v>
      </c>
      <c r="B40" s="333">
        <v>7</v>
      </c>
      <c r="C40" s="333" t="s">
        <v>1612</v>
      </c>
      <c r="D40" s="333" t="s">
        <v>761</v>
      </c>
      <c r="E40" t="str">
        <f t="shared" si="1"/>
        <v>111201090408699</v>
      </c>
      <c r="F40" t="str">
        <f t="shared" si="2"/>
        <v>1</v>
      </c>
      <c r="G40" t="e">
        <f>+VLOOKUP(L40,BG!$D$10:$F$68,3,FALSE)</f>
        <v>#REF!</v>
      </c>
      <c r="H40" s="333" t="s">
        <v>762</v>
      </c>
      <c r="I40" s="545">
        <v>7499558</v>
      </c>
      <c r="J40" s="296">
        <f t="shared" si="5"/>
        <v>7499.558</v>
      </c>
      <c r="K40" t="e">
        <f>+VLOOKUP(D40,#REF!,4,0)</f>
        <v>#REF!</v>
      </c>
      <c r="L40" t="e">
        <f>VLOOKUP(D40,#REF!,5,0)</f>
        <v>#REF!</v>
      </c>
      <c r="M40" t="e">
        <f>VLOOKUP(D40,#REF!,6,0)</f>
        <v>#REF!</v>
      </c>
      <c r="N40" t="e">
        <f>VLOOKUP(D40,#REF!,7,0)</f>
        <v>#REF!</v>
      </c>
      <c r="P40" t="str">
        <f t="shared" si="6"/>
        <v>10904</v>
      </c>
      <c r="Q40" t="str">
        <f t="shared" si="4"/>
        <v>11</v>
      </c>
    </row>
    <row r="41" spans="1:17" x14ac:dyDescent="0.3">
      <c r="A41" s="556">
        <v>44742</v>
      </c>
      <c r="B41" s="332">
        <v>7</v>
      </c>
      <c r="C41" s="332" t="s">
        <v>2968</v>
      </c>
      <c r="D41" s="332" t="s">
        <v>2969</v>
      </c>
      <c r="E41" t="str">
        <f t="shared" si="1"/>
        <v>111201090410101</v>
      </c>
      <c r="F41" t="str">
        <f t="shared" si="2"/>
        <v>1</v>
      </c>
      <c r="G41" t="e">
        <f>+VLOOKUP(L41,BG!$D$10:$F$68,3,FALSE)</f>
        <v>#REF!</v>
      </c>
      <c r="H41" s="332" t="s">
        <v>2924</v>
      </c>
      <c r="I41" s="544">
        <v>6848</v>
      </c>
      <c r="J41" s="296">
        <f t="shared" si="5"/>
        <v>6.8479999999999999</v>
      </c>
      <c r="K41" t="e">
        <f>+VLOOKUP(D41,#REF!,4,0)</f>
        <v>#REF!</v>
      </c>
      <c r="L41" t="e">
        <f>VLOOKUP(D41,#REF!,5,0)</f>
        <v>#REF!</v>
      </c>
      <c r="M41" t="e">
        <f>VLOOKUP(D41,#REF!,6,0)</f>
        <v>#REF!</v>
      </c>
      <c r="N41" t="e">
        <f>VLOOKUP(D41,#REF!,7,0)</f>
        <v>#REF!</v>
      </c>
      <c r="P41" t="str">
        <f t="shared" si="6"/>
        <v>10904</v>
      </c>
      <c r="Q41" t="str">
        <f t="shared" si="4"/>
        <v>11</v>
      </c>
    </row>
    <row r="42" spans="1:17" x14ac:dyDescent="0.3">
      <c r="A42" s="556">
        <v>44742</v>
      </c>
      <c r="B42" s="333">
        <v>7</v>
      </c>
      <c r="C42" s="333" t="s">
        <v>2970</v>
      </c>
      <c r="D42" s="333" t="s">
        <v>2971</v>
      </c>
      <c r="E42" t="str">
        <f t="shared" si="1"/>
        <v>111201090410199</v>
      </c>
      <c r="F42" t="str">
        <f>MID(E42,3,1)</f>
        <v>1</v>
      </c>
      <c r="G42" t="e">
        <f>+VLOOKUP(L42,BG!$D$10:$F$68,3,FALSE)</f>
        <v>#REF!</v>
      </c>
      <c r="H42" s="333" t="s">
        <v>2925</v>
      </c>
      <c r="I42" s="545">
        <v>572331</v>
      </c>
      <c r="J42" s="296">
        <f t="shared" si="5"/>
        <v>572.33100000000002</v>
      </c>
      <c r="K42" t="e">
        <f>+VLOOKUP(D42,#REF!,4,0)</f>
        <v>#REF!</v>
      </c>
      <c r="L42" t="e">
        <f>VLOOKUP(D42,#REF!,5,0)</f>
        <v>#REF!</v>
      </c>
      <c r="M42" t="e">
        <f>VLOOKUP(D42,#REF!,6,0)</f>
        <v>#REF!</v>
      </c>
      <c r="N42" t="e">
        <f>VLOOKUP(D42,#REF!,7,0)</f>
        <v>#REF!</v>
      </c>
      <c r="P42" t="str">
        <f t="shared" si="6"/>
        <v>10904</v>
      </c>
      <c r="Q42" t="str">
        <f t="shared" si="4"/>
        <v>11</v>
      </c>
    </row>
    <row r="43" spans="1:17" x14ac:dyDescent="0.3">
      <c r="A43" s="556">
        <v>44742</v>
      </c>
      <c r="B43" s="332">
        <v>7</v>
      </c>
      <c r="C43" s="332" t="s">
        <v>2232</v>
      </c>
      <c r="D43" s="332" t="s">
        <v>1888</v>
      </c>
      <c r="E43" t="str">
        <f t="shared" si="1"/>
        <v>111201090421101</v>
      </c>
      <c r="F43" t="str">
        <f t="shared" si="2"/>
        <v>1</v>
      </c>
      <c r="G43" t="e">
        <f>+VLOOKUP(L43,BG!$D$10:$F$68,3,FALSE)</f>
        <v>#REF!</v>
      </c>
      <c r="H43" s="332" t="s">
        <v>2681</v>
      </c>
      <c r="I43" s="544">
        <v>958549</v>
      </c>
      <c r="J43" s="296">
        <f t="shared" si="5"/>
        <v>958.54899999999998</v>
      </c>
      <c r="K43" t="e">
        <f>+VLOOKUP(D43,#REF!,4,0)</f>
        <v>#REF!</v>
      </c>
      <c r="L43" t="e">
        <f>VLOOKUP(D43,#REF!,5,0)</f>
        <v>#REF!</v>
      </c>
      <c r="M43" t="e">
        <f>VLOOKUP(D43,#REF!,6,0)</f>
        <v>#REF!</v>
      </c>
      <c r="N43" t="e">
        <f>VLOOKUP(D43,#REF!,7,0)</f>
        <v>#REF!</v>
      </c>
      <c r="P43" t="str">
        <f t="shared" si="6"/>
        <v>10904</v>
      </c>
      <c r="Q43" t="str">
        <f t="shared" si="4"/>
        <v>11</v>
      </c>
    </row>
    <row r="44" spans="1:17" x14ac:dyDescent="0.3">
      <c r="A44" s="556">
        <v>44742</v>
      </c>
      <c r="B44" s="333">
        <v>7</v>
      </c>
      <c r="C44" s="333" t="s">
        <v>2814</v>
      </c>
      <c r="D44" s="333" t="s">
        <v>765</v>
      </c>
      <c r="E44" t="str">
        <f t="shared" si="1"/>
        <v>111201090442199</v>
      </c>
      <c r="F44" t="str">
        <f t="shared" si="2"/>
        <v>1</v>
      </c>
      <c r="G44" t="e">
        <f>+VLOOKUP(L44,BG!$D$10:$F$68,3,FALSE)</f>
        <v>#REF!</v>
      </c>
      <c r="H44" s="333" t="s">
        <v>2753</v>
      </c>
      <c r="I44" s="545">
        <v>211974099</v>
      </c>
      <c r="J44" s="296">
        <f t="shared" si="5"/>
        <v>211974.09899999999</v>
      </c>
      <c r="K44" t="e">
        <f>+VLOOKUP(D44,#REF!,4,0)</f>
        <v>#REF!</v>
      </c>
      <c r="L44" t="e">
        <f>VLOOKUP(D44,#REF!,5,0)</f>
        <v>#REF!</v>
      </c>
      <c r="M44" t="e">
        <f>VLOOKUP(D44,#REF!,6,0)</f>
        <v>#REF!</v>
      </c>
      <c r="N44" t="e">
        <f>VLOOKUP(D44,#REF!,7,0)</f>
        <v>#REF!</v>
      </c>
      <c r="P44" t="str">
        <f t="shared" si="6"/>
        <v>10904</v>
      </c>
      <c r="Q44" t="str">
        <f t="shared" si="4"/>
        <v>11</v>
      </c>
    </row>
    <row r="45" spans="1:17" x14ac:dyDescent="0.3">
      <c r="A45" s="556">
        <v>44742</v>
      </c>
      <c r="B45" s="332">
        <v>7</v>
      </c>
      <c r="C45" s="332" t="s">
        <v>2815</v>
      </c>
      <c r="D45" s="332" t="s">
        <v>2425</v>
      </c>
      <c r="E45" t="str">
        <f t="shared" si="1"/>
        <v>111201090442899</v>
      </c>
      <c r="F45" t="str">
        <f t="shared" si="2"/>
        <v>1</v>
      </c>
      <c r="G45" t="e">
        <f>+VLOOKUP(L45,BG!$D$10:$F$68,3,FALSE)</f>
        <v>#REF!</v>
      </c>
      <c r="H45" s="332" t="s">
        <v>2426</v>
      </c>
      <c r="I45" s="544">
        <v>7751780</v>
      </c>
      <c r="J45" s="296">
        <f t="shared" si="5"/>
        <v>7751.78</v>
      </c>
      <c r="K45" t="e">
        <f>+VLOOKUP(D45,#REF!,4,0)</f>
        <v>#REF!</v>
      </c>
      <c r="L45" t="e">
        <f>VLOOKUP(D45,#REF!,5,0)</f>
        <v>#REF!</v>
      </c>
      <c r="M45" t="e">
        <f>VLOOKUP(D45,#REF!,6,0)</f>
        <v>#REF!</v>
      </c>
      <c r="N45" t="e">
        <f>VLOOKUP(D45,#REF!,7,0)</f>
        <v>#REF!</v>
      </c>
      <c r="P45" t="str">
        <f t="shared" si="6"/>
        <v>10904</v>
      </c>
      <c r="Q45" t="str">
        <f t="shared" si="4"/>
        <v>11</v>
      </c>
    </row>
    <row r="46" spans="1:17" x14ac:dyDescent="0.3">
      <c r="A46" s="556">
        <v>44742</v>
      </c>
      <c r="B46" s="333">
        <v>7</v>
      </c>
      <c r="C46" s="333" t="s">
        <v>2233</v>
      </c>
      <c r="D46" s="333" t="s">
        <v>1893</v>
      </c>
      <c r="E46" t="str">
        <f t="shared" si="1"/>
        <v>111201090443501</v>
      </c>
      <c r="F46" t="str">
        <f t="shared" si="2"/>
        <v>1</v>
      </c>
      <c r="G46" t="e">
        <f>+VLOOKUP(L46,BG!$D$10:$F$68,3,FALSE)</f>
        <v>#REF!</v>
      </c>
      <c r="H46" s="333" t="s">
        <v>2096</v>
      </c>
      <c r="I46" s="545">
        <v>94225</v>
      </c>
      <c r="J46" s="296">
        <f t="shared" si="5"/>
        <v>94.224999999999994</v>
      </c>
      <c r="K46" t="e">
        <f>+VLOOKUP(D46,#REF!,4,0)</f>
        <v>#REF!</v>
      </c>
      <c r="L46" t="e">
        <f>VLOOKUP(D46,#REF!,5,0)</f>
        <v>#REF!</v>
      </c>
      <c r="M46" t="e">
        <f>VLOOKUP(D46,#REF!,6,0)</f>
        <v>#REF!</v>
      </c>
      <c r="N46" t="e">
        <f>VLOOKUP(D46,#REF!,7,0)</f>
        <v>#REF!</v>
      </c>
      <c r="P46" t="str">
        <f t="shared" si="6"/>
        <v>10904</v>
      </c>
      <c r="Q46" t="str">
        <f t="shared" si="4"/>
        <v>11</v>
      </c>
    </row>
    <row r="47" spans="1:17" x14ac:dyDescent="0.3">
      <c r="A47" s="556">
        <v>44742</v>
      </c>
      <c r="B47" s="332">
        <v>7</v>
      </c>
      <c r="C47" s="332" t="s">
        <v>2816</v>
      </c>
      <c r="D47" s="332" t="s">
        <v>2663</v>
      </c>
      <c r="E47" t="str">
        <f t="shared" si="1"/>
        <v>111201090444401</v>
      </c>
      <c r="F47" t="str">
        <f t="shared" si="2"/>
        <v>1</v>
      </c>
      <c r="G47" t="e">
        <f>+VLOOKUP(L47,BG!$D$10:$F$68,3,FALSE)</f>
        <v>#REF!</v>
      </c>
      <c r="H47" s="332" t="s">
        <v>2682</v>
      </c>
      <c r="I47" s="544">
        <v>4793</v>
      </c>
      <c r="J47" s="296">
        <f t="shared" si="5"/>
        <v>4.7930000000000001</v>
      </c>
      <c r="K47" t="e">
        <f>+VLOOKUP(D47,#REF!,4,0)</f>
        <v>#REF!</v>
      </c>
      <c r="L47" t="e">
        <f>VLOOKUP(D47,#REF!,5,0)</f>
        <v>#REF!</v>
      </c>
      <c r="M47" t="e">
        <f>VLOOKUP(D47,#REF!,6,0)</f>
        <v>#REF!</v>
      </c>
      <c r="N47" t="e">
        <f>VLOOKUP(D47,#REF!,7,0)</f>
        <v>#REF!</v>
      </c>
      <c r="P47" t="str">
        <f t="shared" si="6"/>
        <v>10904</v>
      </c>
      <c r="Q47" t="str">
        <f t="shared" si="4"/>
        <v>11</v>
      </c>
    </row>
    <row r="48" spans="1:17" x14ac:dyDescent="0.3">
      <c r="A48" s="556">
        <v>44742</v>
      </c>
      <c r="B48" s="333">
        <v>7</v>
      </c>
      <c r="C48" s="333" t="s">
        <v>2234</v>
      </c>
      <c r="D48" s="333" t="s">
        <v>1894</v>
      </c>
      <c r="E48" t="str">
        <f t="shared" si="1"/>
        <v>111201090446299</v>
      </c>
      <c r="F48" t="str">
        <f t="shared" si="2"/>
        <v>1</v>
      </c>
      <c r="G48" t="e">
        <f>+VLOOKUP(L48,BG!$D$10:$F$68,3,FALSE)</f>
        <v>#REF!</v>
      </c>
      <c r="H48" s="333" t="s">
        <v>2097</v>
      </c>
      <c r="I48" s="545">
        <v>1120000</v>
      </c>
      <c r="J48" s="296">
        <f t="shared" si="5"/>
        <v>1120</v>
      </c>
      <c r="K48" t="e">
        <f>+VLOOKUP(D48,#REF!,4,0)</f>
        <v>#REF!</v>
      </c>
      <c r="L48" t="e">
        <f>VLOOKUP(D48,#REF!,5,0)</f>
        <v>#REF!</v>
      </c>
      <c r="M48" t="e">
        <f>VLOOKUP(D48,#REF!,6,0)</f>
        <v>#REF!</v>
      </c>
      <c r="N48" t="e">
        <f>VLOOKUP(D48,#REF!,7,0)</f>
        <v>#REF!</v>
      </c>
      <c r="P48" t="str">
        <f t="shared" si="6"/>
        <v>10904</v>
      </c>
      <c r="Q48" t="str">
        <f t="shared" si="4"/>
        <v>11</v>
      </c>
    </row>
    <row r="49" spans="1:17" x14ac:dyDescent="0.3">
      <c r="A49" s="556">
        <v>44742</v>
      </c>
      <c r="B49" s="332">
        <v>7</v>
      </c>
      <c r="C49" s="332" t="s">
        <v>2235</v>
      </c>
      <c r="D49" s="332" t="s">
        <v>1896</v>
      </c>
      <c r="E49" t="str">
        <f t="shared" si="1"/>
        <v>111201090446701</v>
      </c>
      <c r="F49" t="str">
        <f t="shared" si="2"/>
        <v>1</v>
      </c>
      <c r="G49" t="e">
        <f>+VLOOKUP(L49,BG!$D$10:$F$68,3,FALSE)</f>
        <v>#REF!</v>
      </c>
      <c r="H49" s="332" t="s">
        <v>2099</v>
      </c>
      <c r="I49" s="544">
        <v>39922</v>
      </c>
      <c r="J49" s="296">
        <f t="shared" si="5"/>
        <v>39.921999999999997</v>
      </c>
      <c r="K49" t="e">
        <f>+VLOOKUP(D49,#REF!,4,0)</f>
        <v>#REF!</v>
      </c>
      <c r="L49" t="e">
        <f>VLOOKUP(D49,#REF!,5,0)</f>
        <v>#REF!</v>
      </c>
      <c r="M49" t="e">
        <f>VLOOKUP(D49,#REF!,6,0)</f>
        <v>#REF!</v>
      </c>
      <c r="N49" t="e">
        <f>VLOOKUP(D49,#REF!,7,0)</f>
        <v>#REF!</v>
      </c>
      <c r="P49" t="str">
        <f t="shared" si="6"/>
        <v>10904</v>
      </c>
      <c r="Q49" t="str">
        <f t="shared" si="4"/>
        <v>11</v>
      </c>
    </row>
    <row r="50" spans="1:17" x14ac:dyDescent="0.3">
      <c r="A50" s="556">
        <v>44742</v>
      </c>
      <c r="B50" s="333">
        <v>7</v>
      </c>
      <c r="C50" s="333" t="s">
        <v>2817</v>
      </c>
      <c r="D50" s="333" t="s">
        <v>2429</v>
      </c>
      <c r="E50" t="str">
        <f t="shared" si="1"/>
        <v>111201090446899</v>
      </c>
      <c r="F50" t="str">
        <f t="shared" si="2"/>
        <v>1</v>
      </c>
      <c r="G50" t="e">
        <f>+VLOOKUP(L50,BG!$D$10:$F$68,3,FALSE)</f>
        <v>#REF!</v>
      </c>
      <c r="H50" s="333" t="s">
        <v>2430</v>
      </c>
      <c r="I50" s="545">
        <v>5445757</v>
      </c>
      <c r="J50" s="296">
        <f t="shared" si="5"/>
        <v>5445.7569999999996</v>
      </c>
      <c r="K50" t="e">
        <f>+VLOOKUP(D50,#REF!,4,0)</f>
        <v>#REF!</v>
      </c>
      <c r="L50" t="e">
        <f>VLOOKUP(D50,#REF!,5,0)</f>
        <v>#REF!</v>
      </c>
      <c r="M50" t="e">
        <f>VLOOKUP(D50,#REF!,6,0)</f>
        <v>#REF!</v>
      </c>
      <c r="N50" t="e">
        <f>VLOOKUP(D50,#REF!,7,0)</f>
        <v>#REF!</v>
      </c>
      <c r="P50" t="str">
        <f t="shared" si="6"/>
        <v>10904</v>
      </c>
      <c r="Q50" t="str">
        <f t="shared" si="4"/>
        <v>11</v>
      </c>
    </row>
    <row r="51" spans="1:17" x14ac:dyDescent="0.3">
      <c r="A51" s="556">
        <v>44742</v>
      </c>
      <c r="B51" s="332">
        <v>7</v>
      </c>
      <c r="C51" s="332" t="s">
        <v>2972</v>
      </c>
      <c r="D51" s="332" t="s">
        <v>2973</v>
      </c>
      <c r="E51" t="str">
        <f t="shared" si="1"/>
        <v>111201090447301</v>
      </c>
      <c r="F51" t="str">
        <f t="shared" si="2"/>
        <v>1</v>
      </c>
      <c r="G51" t="e">
        <f>+VLOOKUP(L51,BG!$D$10:$F$68,3,FALSE)</f>
        <v>#REF!</v>
      </c>
      <c r="H51" s="332" t="s">
        <v>2926</v>
      </c>
      <c r="I51" s="544">
        <v>6848</v>
      </c>
      <c r="J51" s="296">
        <f t="shared" si="5"/>
        <v>6.8479999999999999</v>
      </c>
      <c r="K51" t="e">
        <f>+VLOOKUP(D51,#REF!,4,0)</f>
        <v>#REF!</v>
      </c>
      <c r="L51" t="e">
        <f>VLOOKUP(D51,#REF!,5,0)</f>
        <v>#REF!</v>
      </c>
      <c r="M51" t="e">
        <f>VLOOKUP(D51,#REF!,6,0)</f>
        <v>#REF!</v>
      </c>
      <c r="N51" t="e">
        <f>VLOOKUP(D51,#REF!,7,0)</f>
        <v>#REF!</v>
      </c>
      <c r="P51" t="str">
        <f t="shared" si="6"/>
        <v>10904</v>
      </c>
      <c r="Q51" t="str">
        <f t="shared" si="4"/>
        <v>11</v>
      </c>
    </row>
    <row r="52" spans="1:17" x14ac:dyDescent="0.3">
      <c r="A52" s="556">
        <v>44742</v>
      </c>
      <c r="B52" s="333">
        <v>7</v>
      </c>
      <c r="C52" s="333" t="s">
        <v>2974</v>
      </c>
      <c r="D52" s="333" t="s">
        <v>767</v>
      </c>
      <c r="E52" t="str">
        <f t="shared" si="1"/>
        <v>137101310400099</v>
      </c>
      <c r="F52" t="str">
        <f t="shared" si="2"/>
        <v>7</v>
      </c>
      <c r="G52" t="e">
        <f>+VLOOKUP(L52,BG!$D$10:$F$68,3,FALSE)</f>
        <v>#REF!</v>
      </c>
      <c r="H52" s="333" t="s">
        <v>693</v>
      </c>
      <c r="I52" s="545">
        <v>2000000000</v>
      </c>
      <c r="J52" s="296">
        <f t="shared" si="5"/>
        <v>2000000</v>
      </c>
      <c r="K52" t="e">
        <f>+VLOOKUP(D52,#REF!,4,0)</f>
        <v>#REF!</v>
      </c>
      <c r="L52" t="e">
        <f>VLOOKUP(D52,#REF!,5,0)</f>
        <v>#REF!</v>
      </c>
      <c r="M52" t="e">
        <f>VLOOKUP(D52,#REF!,6,0)</f>
        <v>#REF!</v>
      </c>
      <c r="N52" t="e">
        <f>VLOOKUP(D52,#REF!,7,0)</f>
        <v>#REF!</v>
      </c>
      <c r="P52" t="str">
        <f t="shared" si="6"/>
        <v>13104</v>
      </c>
      <c r="Q52" t="str">
        <f t="shared" si="4"/>
        <v>13</v>
      </c>
    </row>
    <row r="53" spans="1:17" x14ac:dyDescent="0.3">
      <c r="A53" s="556">
        <v>44742</v>
      </c>
      <c r="B53" s="332">
        <v>7</v>
      </c>
      <c r="C53" s="332" t="s">
        <v>2975</v>
      </c>
      <c r="D53" s="332" t="s">
        <v>768</v>
      </c>
      <c r="E53" t="str">
        <f t="shared" si="1"/>
        <v>137801618200099</v>
      </c>
      <c r="F53" t="str">
        <f t="shared" si="2"/>
        <v>7</v>
      </c>
      <c r="G53" t="e">
        <f>+VLOOKUP(L53,BG!$D$10:$F$68,3,FALSE)</f>
        <v>#REF!</v>
      </c>
      <c r="H53" s="332" t="s">
        <v>769</v>
      </c>
      <c r="I53" s="544">
        <v>427095892</v>
      </c>
      <c r="J53" s="296">
        <f t="shared" si="5"/>
        <v>427095.89199999999</v>
      </c>
      <c r="K53" t="e">
        <f>+VLOOKUP(D53,#REF!,4,0)</f>
        <v>#REF!</v>
      </c>
      <c r="L53" t="e">
        <f>VLOOKUP(D53,#REF!,5,0)</f>
        <v>#REF!</v>
      </c>
      <c r="M53" t="e">
        <f>VLOOKUP(D53,#REF!,6,0)</f>
        <v>#REF!</v>
      </c>
      <c r="N53" t="e">
        <f>VLOOKUP(D53,#REF!,7,0)</f>
        <v>#REF!</v>
      </c>
      <c r="P53" t="str">
        <f t="shared" si="6"/>
        <v>16182</v>
      </c>
      <c r="Q53" t="str">
        <f t="shared" si="4"/>
        <v>13</v>
      </c>
    </row>
    <row r="54" spans="1:17" x14ac:dyDescent="0.3">
      <c r="A54" s="556">
        <v>44742</v>
      </c>
      <c r="B54" s="333">
        <v>7</v>
      </c>
      <c r="C54" s="333" t="s">
        <v>2976</v>
      </c>
      <c r="D54" s="333" t="s">
        <v>774</v>
      </c>
      <c r="E54" t="str">
        <f t="shared" si="1"/>
        <v>145101690200001</v>
      </c>
      <c r="F54" t="str">
        <f t="shared" si="2"/>
        <v>5</v>
      </c>
      <c r="G54" t="e">
        <f>+VLOOKUP(L54,BG!$D$10:$F$68,3,FALSE)</f>
        <v>#REF!</v>
      </c>
      <c r="H54" s="333" t="s">
        <v>775</v>
      </c>
      <c r="I54" s="545">
        <v>1202674828</v>
      </c>
      <c r="J54" s="576">
        <f t="shared" si="5"/>
        <v>1202674.828</v>
      </c>
      <c r="K54" t="e">
        <f>+VLOOKUP(D54,#REF!,4,0)</f>
        <v>#REF!</v>
      </c>
      <c r="L54" t="e">
        <f>VLOOKUP(D54,#REF!,5,0)</f>
        <v>#REF!</v>
      </c>
      <c r="M54" t="e">
        <f>VLOOKUP(D54,#REF!,6,0)</f>
        <v>#REF!</v>
      </c>
      <c r="N54" t="e">
        <f>VLOOKUP(D54,#REF!,7,0)</f>
        <v>#REF!</v>
      </c>
      <c r="P54" t="str">
        <f t="shared" si="6"/>
        <v>16902</v>
      </c>
      <c r="Q54" t="str">
        <f t="shared" si="4"/>
        <v>14</v>
      </c>
    </row>
    <row r="55" spans="1:17" x14ac:dyDescent="0.3">
      <c r="A55" s="556">
        <v>44742</v>
      </c>
      <c r="B55" s="332">
        <v>7</v>
      </c>
      <c r="C55" s="332" t="s">
        <v>1613</v>
      </c>
      <c r="D55" s="332" t="s">
        <v>776</v>
      </c>
      <c r="E55" t="str">
        <f t="shared" si="1"/>
        <v>147101690200001</v>
      </c>
      <c r="F55" t="str">
        <f t="shared" si="2"/>
        <v>7</v>
      </c>
      <c r="G55" t="e">
        <f>+VLOOKUP(L55,BG!$D$10:$F$68,3,FALSE)</f>
        <v>#REF!</v>
      </c>
      <c r="H55" s="332" t="s">
        <v>777</v>
      </c>
      <c r="I55" s="544">
        <v>27465982639</v>
      </c>
      <c r="J55" s="576">
        <f t="shared" si="5"/>
        <v>27465982.638999999</v>
      </c>
      <c r="K55" t="e">
        <f>+VLOOKUP(D55,#REF!,4,0)</f>
        <v>#REF!</v>
      </c>
      <c r="L55" t="e">
        <f>VLOOKUP(D55,#REF!,5,0)</f>
        <v>#REF!</v>
      </c>
      <c r="M55" t="e">
        <f>VLOOKUP(D55,#REF!,6,0)</f>
        <v>#REF!</v>
      </c>
      <c r="N55" t="e">
        <f>VLOOKUP(D55,#REF!,7,0)</f>
        <v>#REF!</v>
      </c>
      <c r="P55" t="str">
        <f t="shared" si="6"/>
        <v>16902</v>
      </c>
      <c r="Q55" t="str">
        <f t="shared" si="4"/>
        <v>14</v>
      </c>
    </row>
    <row r="56" spans="1:17" x14ac:dyDescent="0.3">
      <c r="A56" s="556">
        <v>44742</v>
      </c>
      <c r="B56" s="333">
        <v>7</v>
      </c>
      <c r="C56" s="333" t="s">
        <v>2977</v>
      </c>
      <c r="D56" s="333" t="s">
        <v>778</v>
      </c>
      <c r="E56" t="str">
        <f t="shared" si="1"/>
        <v>148101690200001</v>
      </c>
      <c r="F56" t="str">
        <f t="shared" si="2"/>
        <v>8</v>
      </c>
      <c r="G56" t="e">
        <f>+VLOOKUP(L56,BG!$D$10:$F$68,3,FALSE)</f>
        <v>#REF!</v>
      </c>
      <c r="H56" s="333" t="s">
        <v>779</v>
      </c>
      <c r="I56" s="545">
        <v>45639636</v>
      </c>
      <c r="J56" s="576">
        <f t="shared" si="5"/>
        <v>45639.635999999999</v>
      </c>
      <c r="K56" t="e">
        <f>+VLOOKUP(D56,#REF!,4,0)</f>
        <v>#REF!</v>
      </c>
      <c r="L56" t="e">
        <f>VLOOKUP(D56,#REF!,5,0)</f>
        <v>#REF!</v>
      </c>
      <c r="M56" t="e">
        <f>VLOOKUP(D56,#REF!,6,0)</f>
        <v>#REF!</v>
      </c>
      <c r="N56" t="e">
        <f>VLOOKUP(D56,#REF!,7,0)</f>
        <v>#REF!</v>
      </c>
      <c r="P56" t="str">
        <f t="shared" si="6"/>
        <v>16902</v>
      </c>
      <c r="Q56" t="str">
        <f t="shared" si="4"/>
        <v>14</v>
      </c>
    </row>
    <row r="57" spans="1:17" x14ac:dyDescent="0.3">
      <c r="A57" s="556">
        <v>44742</v>
      </c>
      <c r="B57" s="332">
        <v>7</v>
      </c>
      <c r="C57" s="332" t="s">
        <v>2978</v>
      </c>
      <c r="D57" s="332" t="s">
        <v>1899</v>
      </c>
      <c r="E57" t="str">
        <f t="shared" si="1"/>
        <v>142101690200099</v>
      </c>
      <c r="F57" t="str">
        <f t="shared" si="2"/>
        <v>2</v>
      </c>
      <c r="G57" t="e">
        <f>+VLOOKUP(L57,BG!$D$10:$F$68,3,FALSE)</f>
        <v>#REF!</v>
      </c>
      <c r="H57" s="332" t="s">
        <v>2100</v>
      </c>
      <c r="I57" s="544">
        <v>74550752</v>
      </c>
      <c r="J57" s="576">
        <f t="shared" si="5"/>
        <v>74550.751999999993</v>
      </c>
      <c r="K57" t="e">
        <f>+VLOOKUP(D57,#REF!,4,0)</f>
        <v>#REF!</v>
      </c>
      <c r="L57" t="e">
        <f>VLOOKUP(D57,#REF!,5,0)</f>
        <v>#REF!</v>
      </c>
      <c r="M57" t="e">
        <f>VLOOKUP(D57,#REF!,6,0)</f>
        <v>#REF!</v>
      </c>
      <c r="N57" t="e">
        <f>VLOOKUP(D57,#REF!,7,0)</f>
        <v>#REF!</v>
      </c>
      <c r="P57" t="str">
        <f t="shared" si="6"/>
        <v>16902</v>
      </c>
      <c r="Q57" t="str">
        <f t="shared" si="4"/>
        <v>14</v>
      </c>
    </row>
    <row r="58" spans="1:17" x14ac:dyDescent="0.3">
      <c r="A58" s="556">
        <v>44742</v>
      </c>
      <c r="B58" s="333">
        <v>7</v>
      </c>
      <c r="C58" s="333" t="s">
        <v>2979</v>
      </c>
      <c r="D58" s="333" t="s">
        <v>1900</v>
      </c>
      <c r="E58" t="str">
        <f t="shared" si="1"/>
        <v>143101690200099</v>
      </c>
      <c r="F58" t="str">
        <f t="shared" si="2"/>
        <v>3</v>
      </c>
      <c r="G58" t="e">
        <f>+VLOOKUP(L58,BG!$D$10:$F$68,3,FALSE)</f>
        <v>#REF!</v>
      </c>
      <c r="H58" s="333" t="s">
        <v>2101</v>
      </c>
      <c r="I58" s="545">
        <v>183375261</v>
      </c>
      <c r="J58" s="576">
        <f t="shared" si="5"/>
        <v>183375.261</v>
      </c>
      <c r="K58" t="e">
        <f>+VLOOKUP(D58,#REF!,4,0)</f>
        <v>#REF!</v>
      </c>
      <c r="L58" t="e">
        <f>VLOOKUP(D58,#REF!,5,0)</f>
        <v>#REF!</v>
      </c>
      <c r="M58" t="e">
        <f>VLOOKUP(D58,#REF!,6,0)</f>
        <v>#REF!</v>
      </c>
      <c r="N58" t="e">
        <f>VLOOKUP(D58,#REF!,7,0)</f>
        <v>#REF!</v>
      </c>
      <c r="P58" t="str">
        <f t="shared" si="6"/>
        <v>16902</v>
      </c>
      <c r="Q58" t="str">
        <f t="shared" si="4"/>
        <v>14</v>
      </c>
    </row>
    <row r="59" spans="1:17" x14ac:dyDescent="0.3">
      <c r="A59" s="556">
        <v>44742</v>
      </c>
      <c r="B59" s="332">
        <v>7</v>
      </c>
      <c r="C59" s="332" t="s">
        <v>1614</v>
      </c>
      <c r="D59" s="332" t="s">
        <v>780</v>
      </c>
      <c r="E59" t="str">
        <f t="shared" si="1"/>
        <v>145101690200099</v>
      </c>
      <c r="F59" t="str">
        <f t="shared" si="2"/>
        <v>5</v>
      </c>
      <c r="G59" t="e">
        <f>+VLOOKUP(L59,BG!$D$10:$F$68,3,FALSE)</f>
        <v>#REF!</v>
      </c>
      <c r="H59" s="332" t="s">
        <v>775</v>
      </c>
      <c r="I59" s="544">
        <v>213082554</v>
      </c>
      <c r="J59" s="576">
        <f t="shared" si="5"/>
        <v>213082.554</v>
      </c>
      <c r="K59" t="e">
        <f>+VLOOKUP(D59,#REF!,4,0)</f>
        <v>#REF!</v>
      </c>
      <c r="L59" t="e">
        <f>VLOOKUP(D59,#REF!,5,0)</f>
        <v>#REF!</v>
      </c>
      <c r="M59" t="e">
        <f>VLOOKUP(D59,#REF!,6,0)</f>
        <v>#REF!</v>
      </c>
      <c r="N59" t="e">
        <f>VLOOKUP(D59,#REF!,7,0)</f>
        <v>#REF!</v>
      </c>
      <c r="P59" t="str">
        <f t="shared" si="6"/>
        <v>16902</v>
      </c>
      <c r="Q59" t="str">
        <f t="shared" si="4"/>
        <v>14</v>
      </c>
    </row>
    <row r="60" spans="1:17" x14ac:dyDescent="0.3">
      <c r="A60" s="556">
        <v>44742</v>
      </c>
      <c r="B60" s="333">
        <v>7</v>
      </c>
      <c r="C60" s="333" t="s">
        <v>1615</v>
      </c>
      <c r="D60" s="333" t="s">
        <v>783</v>
      </c>
      <c r="E60" t="str">
        <f t="shared" si="1"/>
        <v>147101690200099</v>
      </c>
      <c r="F60" t="str">
        <f t="shared" si="2"/>
        <v>7</v>
      </c>
      <c r="G60" t="e">
        <f>+VLOOKUP(L60,BG!$D$10:$F$68,3,FALSE)</f>
        <v>#REF!</v>
      </c>
      <c r="H60" s="333" t="s">
        <v>777</v>
      </c>
      <c r="I60" s="545">
        <v>69217920165</v>
      </c>
      <c r="J60" s="576">
        <f t="shared" si="5"/>
        <v>69217920.165000007</v>
      </c>
      <c r="K60" t="e">
        <f>+VLOOKUP(D60,#REF!,4,0)</f>
        <v>#REF!</v>
      </c>
      <c r="L60" t="e">
        <f>VLOOKUP(D60,#REF!,5,0)</f>
        <v>#REF!</v>
      </c>
      <c r="M60" t="e">
        <f>VLOOKUP(D60,#REF!,6,0)</f>
        <v>#REF!</v>
      </c>
      <c r="N60" t="e">
        <f>VLOOKUP(D60,#REF!,7,0)</f>
        <v>#REF!</v>
      </c>
      <c r="P60" t="str">
        <f t="shared" si="6"/>
        <v>16902</v>
      </c>
      <c r="Q60" t="str">
        <f t="shared" si="4"/>
        <v>14</v>
      </c>
    </row>
    <row r="61" spans="1:17" x14ac:dyDescent="0.3">
      <c r="A61" s="556">
        <v>44742</v>
      </c>
      <c r="B61" s="332">
        <v>7</v>
      </c>
      <c r="C61" s="332" t="s">
        <v>1616</v>
      </c>
      <c r="D61" s="332" t="s">
        <v>784</v>
      </c>
      <c r="E61" t="str">
        <f t="shared" si="1"/>
        <v>148101690200099</v>
      </c>
      <c r="F61" t="str">
        <f t="shared" si="2"/>
        <v>8</v>
      </c>
      <c r="G61" t="e">
        <f>+VLOOKUP(L61,BG!$D$10:$F$68,3,FALSE)</f>
        <v>#REF!</v>
      </c>
      <c r="H61" s="332" t="s">
        <v>779</v>
      </c>
      <c r="I61" s="544">
        <v>12891234845</v>
      </c>
      <c r="J61" s="576">
        <f t="shared" si="5"/>
        <v>12891234.845000001</v>
      </c>
      <c r="K61" t="e">
        <f>+VLOOKUP(D61,#REF!,4,0)</f>
        <v>#REF!</v>
      </c>
      <c r="L61" t="e">
        <f>VLOOKUP(D61,#REF!,5,0)</f>
        <v>#REF!</v>
      </c>
      <c r="M61" t="e">
        <f>VLOOKUP(D61,#REF!,6,0)</f>
        <v>#REF!</v>
      </c>
      <c r="N61" t="e">
        <f>VLOOKUP(D61,#REF!,7,0)</f>
        <v>#REF!</v>
      </c>
      <c r="P61" t="str">
        <f t="shared" si="6"/>
        <v>16902</v>
      </c>
      <c r="Q61" t="str">
        <f t="shared" si="4"/>
        <v>14</v>
      </c>
    </row>
    <row r="62" spans="1:17" x14ac:dyDescent="0.3">
      <c r="A62" s="556">
        <v>44742</v>
      </c>
      <c r="B62" s="333">
        <v>7</v>
      </c>
      <c r="C62" s="333" t="s">
        <v>2236</v>
      </c>
      <c r="D62" s="333" t="s">
        <v>1901</v>
      </c>
      <c r="E62" t="str">
        <f t="shared" si="1"/>
        <v>146101690200301</v>
      </c>
      <c r="F62" t="str">
        <f t="shared" si="2"/>
        <v>6</v>
      </c>
      <c r="G62" t="e">
        <f>+VLOOKUP(L62,BG!$D$10:$F$68,3,FALSE)</f>
        <v>#REF!</v>
      </c>
      <c r="H62" s="333" t="s">
        <v>2102</v>
      </c>
      <c r="I62" s="545">
        <v>735879258</v>
      </c>
      <c r="J62" s="576">
        <f t="shared" si="5"/>
        <v>735879.25800000003</v>
      </c>
      <c r="K62" t="e">
        <f>+VLOOKUP(D62,#REF!,4,0)</f>
        <v>#REF!</v>
      </c>
      <c r="L62" t="e">
        <f>VLOOKUP(D62,#REF!,5,0)</f>
        <v>#REF!</v>
      </c>
      <c r="M62" t="e">
        <f>VLOOKUP(D62,#REF!,6,0)</f>
        <v>#REF!</v>
      </c>
      <c r="N62" t="e">
        <f>VLOOKUP(D62,#REF!,7,0)</f>
        <v>#REF!</v>
      </c>
      <c r="P62" t="str">
        <f t="shared" si="6"/>
        <v>16902</v>
      </c>
      <c r="Q62" t="str">
        <f t="shared" si="4"/>
        <v>14</v>
      </c>
    </row>
    <row r="63" spans="1:17" x14ac:dyDescent="0.3">
      <c r="A63" s="556">
        <v>44742</v>
      </c>
      <c r="B63" s="332">
        <v>7</v>
      </c>
      <c r="C63" s="332" t="s">
        <v>2818</v>
      </c>
      <c r="D63" s="332" t="s">
        <v>2728</v>
      </c>
      <c r="E63" t="str">
        <f t="shared" si="1"/>
        <v>147101690200301</v>
      </c>
      <c r="F63" t="str">
        <f t="shared" si="2"/>
        <v>7</v>
      </c>
      <c r="G63" t="e">
        <f>+VLOOKUP(L63,BG!$D$10:$F$68,3,FALSE)</f>
        <v>#REF!</v>
      </c>
      <c r="H63" s="332" t="s">
        <v>2102</v>
      </c>
      <c r="I63" s="544">
        <v>18773198135</v>
      </c>
      <c r="J63" s="576">
        <f t="shared" si="5"/>
        <v>18773198.135000002</v>
      </c>
      <c r="K63" t="e">
        <f>+VLOOKUP(D63,#REF!,4,0)</f>
        <v>#REF!</v>
      </c>
      <c r="L63" t="e">
        <f>VLOOKUP(D63,#REF!,5,0)</f>
        <v>#REF!</v>
      </c>
      <c r="M63" t="e">
        <f>VLOOKUP(D63,#REF!,6,0)</f>
        <v>#REF!</v>
      </c>
      <c r="N63" t="e">
        <f>VLOOKUP(D63,#REF!,7,0)</f>
        <v>#REF!</v>
      </c>
      <c r="P63" t="str">
        <f t="shared" si="6"/>
        <v>16902</v>
      </c>
      <c r="Q63" t="str">
        <f t="shared" si="4"/>
        <v>14</v>
      </c>
    </row>
    <row r="64" spans="1:17" x14ac:dyDescent="0.3">
      <c r="A64" s="556">
        <v>44742</v>
      </c>
      <c r="B64" s="333">
        <v>7</v>
      </c>
      <c r="C64" s="333" t="s">
        <v>2237</v>
      </c>
      <c r="D64" s="333" t="s">
        <v>1903</v>
      </c>
      <c r="E64" t="str">
        <f t="shared" si="1"/>
        <v>146101690200399</v>
      </c>
      <c r="F64" t="str">
        <f t="shared" si="2"/>
        <v>6</v>
      </c>
      <c r="G64" t="e">
        <f>+VLOOKUP(L64,BG!$D$10:$F$68,3,FALSE)</f>
        <v>#REF!</v>
      </c>
      <c r="H64" s="333" t="s">
        <v>2102</v>
      </c>
      <c r="I64" s="545">
        <v>196641093</v>
      </c>
      <c r="J64" s="576">
        <f t="shared" si="5"/>
        <v>196641.09299999999</v>
      </c>
      <c r="K64" t="e">
        <f>+VLOOKUP(D64,#REF!,4,0)</f>
        <v>#REF!</v>
      </c>
      <c r="L64" t="e">
        <f>VLOOKUP(D64,#REF!,5,0)</f>
        <v>#REF!</v>
      </c>
      <c r="M64" t="e">
        <f>VLOOKUP(D64,#REF!,6,0)</f>
        <v>#REF!</v>
      </c>
      <c r="N64" t="e">
        <f>VLOOKUP(D64,#REF!,7,0)</f>
        <v>#REF!</v>
      </c>
      <c r="P64" t="str">
        <f t="shared" si="6"/>
        <v>16902</v>
      </c>
      <c r="Q64" t="str">
        <f t="shared" si="4"/>
        <v>14</v>
      </c>
    </row>
    <row r="65" spans="1:17" x14ac:dyDescent="0.3">
      <c r="A65" s="556">
        <v>44742</v>
      </c>
      <c r="B65" s="332">
        <v>7</v>
      </c>
      <c r="C65" s="332" t="s">
        <v>2238</v>
      </c>
      <c r="D65" s="332" t="s">
        <v>1904</v>
      </c>
      <c r="E65" t="str">
        <f t="shared" si="1"/>
        <v>147101690200399</v>
      </c>
      <c r="F65" t="str">
        <f t="shared" si="2"/>
        <v>7</v>
      </c>
      <c r="G65" t="e">
        <f>+VLOOKUP(L65,BG!$D$10:$F$68,3,FALSE)</f>
        <v>#REF!</v>
      </c>
      <c r="H65" s="332" t="s">
        <v>2102</v>
      </c>
      <c r="I65" s="544">
        <v>38403726639</v>
      </c>
      <c r="J65" s="576">
        <f t="shared" si="5"/>
        <v>38403726.638999999</v>
      </c>
      <c r="K65" t="e">
        <f>+VLOOKUP(D65,#REF!,4,0)</f>
        <v>#REF!</v>
      </c>
      <c r="L65" t="e">
        <f>VLOOKUP(D65,#REF!,5,0)</f>
        <v>#REF!</v>
      </c>
      <c r="M65" t="e">
        <f>VLOOKUP(D65,#REF!,6,0)</f>
        <v>#REF!</v>
      </c>
      <c r="N65" t="e">
        <f>VLOOKUP(D65,#REF!,7,0)</f>
        <v>#REF!</v>
      </c>
      <c r="P65" t="str">
        <f t="shared" si="6"/>
        <v>16902</v>
      </c>
      <c r="Q65" t="str">
        <f t="shared" si="4"/>
        <v>14</v>
      </c>
    </row>
    <row r="66" spans="1:17" x14ac:dyDescent="0.3">
      <c r="A66" s="556">
        <v>44742</v>
      </c>
      <c r="B66" s="333">
        <v>7</v>
      </c>
      <c r="C66" s="333" t="s">
        <v>1617</v>
      </c>
      <c r="D66" s="333" t="s">
        <v>1262</v>
      </c>
      <c r="E66" t="str">
        <f t="shared" si="1"/>
        <v>147101730200001</v>
      </c>
      <c r="F66" t="str">
        <f t="shared" si="2"/>
        <v>7</v>
      </c>
      <c r="G66" t="e">
        <f>+VLOOKUP(L66,BG!$D$10:$F$68,3,FALSE)</f>
        <v>#REF!</v>
      </c>
      <c r="H66" s="333" t="s">
        <v>795</v>
      </c>
      <c r="I66" s="545">
        <v>20569146249</v>
      </c>
      <c r="J66" s="576">
        <f t="shared" si="5"/>
        <v>20569146.249000002</v>
      </c>
      <c r="K66" t="e">
        <f>+VLOOKUP(D66,#REF!,4,0)</f>
        <v>#REF!</v>
      </c>
      <c r="L66" t="e">
        <f>VLOOKUP(D66,#REF!,5,0)</f>
        <v>#REF!</v>
      </c>
      <c r="M66" t="e">
        <f>VLOOKUP(D66,#REF!,6,0)</f>
        <v>#REF!</v>
      </c>
      <c r="N66" t="e">
        <f>VLOOKUP(D66,#REF!,7,0)</f>
        <v>#REF!</v>
      </c>
      <c r="P66" t="str">
        <f t="shared" si="6"/>
        <v>17302</v>
      </c>
      <c r="Q66" t="str">
        <f t="shared" si="4"/>
        <v>14</v>
      </c>
    </row>
    <row r="67" spans="1:17" x14ac:dyDescent="0.3">
      <c r="A67" s="556">
        <v>44742</v>
      </c>
      <c r="B67" s="332">
        <v>7</v>
      </c>
      <c r="C67" s="332" t="s">
        <v>1618</v>
      </c>
      <c r="D67" s="332" t="s">
        <v>786</v>
      </c>
      <c r="E67" t="str">
        <f t="shared" si="1"/>
        <v>148101730200001</v>
      </c>
      <c r="F67" t="str">
        <f t="shared" si="2"/>
        <v>8</v>
      </c>
      <c r="G67" t="e">
        <f>+VLOOKUP(L67,BG!$D$10:$F$68,3,FALSE)</f>
        <v>#REF!</v>
      </c>
      <c r="H67" s="332" t="s">
        <v>787</v>
      </c>
      <c r="I67" s="544">
        <v>55353845294</v>
      </c>
      <c r="J67" s="576">
        <f t="shared" si="5"/>
        <v>55353845.294</v>
      </c>
      <c r="K67" t="e">
        <f>+VLOOKUP(D67,#REF!,4,0)</f>
        <v>#REF!</v>
      </c>
      <c r="L67" t="e">
        <f>VLOOKUP(D67,#REF!,5,0)</f>
        <v>#REF!</v>
      </c>
      <c r="M67" t="e">
        <f>VLOOKUP(D67,#REF!,6,0)</f>
        <v>#REF!</v>
      </c>
      <c r="N67" t="e">
        <f>VLOOKUP(D67,#REF!,7,0)</f>
        <v>#REF!</v>
      </c>
      <c r="P67" t="str">
        <f t="shared" si="6"/>
        <v>17302</v>
      </c>
      <c r="Q67" t="str">
        <f t="shared" si="4"/>
        <v>14</v>
      </c>
    </row>
    <row r="68" spans="1:17" x14ac:dyDescent="0.3">
      <c r="A68" s="556">
        <v>44742</v>
      </c>
      <c r="B68" s="333">
        <v>7</v>
      </c>
      <c r="C68" s="333" t="s">
        <v>2980</v>
      </c>
      <c r="D68" s="333" t="s">
        <v>2981</v>
      </c>
      <c r="E68" t="str">
        <f t="shared" si="1"/>
        <v>141101730200099</v>
      </c>
      <c r="F68" t="str">
        <f t="shared" si="2"/>
        <v>1</v>
      </c>
      <c r="G68" t="e">
        <f>+VLOOKUP(L68,BG!$D$10:$F$68,3,FALSE)</f>
        <v>#REF!</v>
      </c>
      <c r="H68" s="333" t="s">
        <v>773</v>
      </c>
      <c r="I68" s="545">
        <v>3634872887</v>
      </c>
      <c r="J68" s="576">
        <f t="shared" si="5"/>
        <v>3634872.8870000001</v>
      </c>
      <c r="K68" t="e">
        <f>+VLOOKUP(D68,#REF!,4,0)</f>
        <v>#REF!</v>
      </c>
      <c r="L68" t="e">
        <f>VLOOKUP(D68,#REF!,5,0)</f>
        <v>#REF!</v>
      </c>
      <c r="M68" t="e">
        <f>VLOOKUP(D68,#REF!,6,0)</f>
        <v>#REF!</v>
      </c>
      <c r="N68" t="e">
        <f>VLOOKUP(D68,#REF!,7,0)</f>
        <v>#REF!</v>
      </c>
      <c r="P68" t="str">
        <f t="shared" si="6"/>
        <v>17302</v>
      </c>
      <c r="Q68" t="str">
        <f t="shared" si="4"/>
        <v>14</v>
      </c>
    </row>
    <row r="69" spans="1:17" x14ac:dyDescent="0.3">
      <c r="A69" s="556">
        <v>44742</v>
      </c>
      <c r="B69" s="332">
        <v>7</v>
      </c>
      <c r="C69" s="332" t="s">
        <v>2982</v>
      </c>
      <c r="D69" s="332" t="s">
        <v>1907</v>
      </c>
      <c r="E69" t="str">
        <f t="shared" ref="E69:E132" si="7">+MID(D69,3,2)&amp;+MID(D69,6,1)&amp;+MID(D69,8,2)&amp;+MID(D69,11,3)&amp;+MID(D69,17,2)&amp;+MID(D69,20,3)&amp;+MID(D69,24,2)</f>
        <v>142101730200099</v>
      </c>
      <c r="F69" t="str">
        <f t="shared" ref="F69:F132" si="8">MID(E69,3,1)</f>
        <v>2</v>
      </c>
      <c r="G69" t="e">
        <f>+VLOOKUP(L69,BG!$D$10:$F$68,3,FALSE)</f>
        <v>#REF!</v>
      </c>
      <c r="H69" s="332" t="s">
        <v>2103</v>
      </c>
      <c r="I69" s="544">
        <v>26701584</v>
      </c>
      <c r="J69" s="576">
        <f t="shared" si="5"/>
        <v>26701.583999999999</v>
      </c>
      <c r="K69" t="e">
        <f>+VLOOKUP(D69,#REF!,4,0)</f>
        <v>#REF!</v>
      </c>
      <c r="L69" t="e">
        <f>VLOOKUP(D69,#REF!,5,0)</f>
        <v>#REF!</v>
      </c>
      <c r="M69" t="e">
        <f>VLOOKUP(D69,#REF!,6,0)</f>
        <v>#REF!</v>
      </c>
      <c r="N69" t="e">
        <f>VLOOKUP(D69,#REF!,7,0)</f>
        <v>#REF!</v>
      </c>
      <c r="P69" t="str">
        <f t="shared" si="6"/>
        <v>17302</v>
      </c>
      <c r="Q69" t="str">
        <f t="shared" si="4"/>
        <v>14</v>
      </c>
    </row>
    <row r="70" spans="1:17" x14ac:dyDescent="0.3">
      <c r="A70" s="556">
        <v>44742</v>
      </c>
      <c r="B70" s="333">
        <v>7</v>
      </c>
      <c r="C70" s="333" t="s">
        <v>2983</v>
      </c>
      <c r="D70" s="333" t="s">
        <v>1908</v>
      </c>
      <c r="E70" t="str">
        <f t="shared" si="7"/>
        <v>143101730200099</v>
      </c>
      <c r="F70" t="str">
        <f t="shared" si="8"/>
        <v>3</v>
      </c>
      <c r="G70" t="e">
        <f>+VLOOKUP(L70,BG!$D$10:$F$68,3,FALSE)</f>
        <v>#REF!</v>
      </c>
      <c r="H70" s="333" t="s">
        <v>2104</v>
      </c>
      <c r="I70" s="545">
        <v>3751345604</v>
      </c>
      <c r="J70" s="576">
        <f t="shared" si="5"/>
        <v>3751345.6039999998</v>
      </c>
      <c r="K70" t="e">
        <f>+VLOOKUP(D70,#REF!,4,0)</f>
        <v>#REF!</v>
      </c>
      <c r="L70" t="e">
        <f>VLOOKUP(D70,#REF!,5,0)</f>
        <v>#REF!</v>
      </c>
      <c r="M70" t="e">
        <f>VLOOKUP(D70,#REF!,6,0)</f>
        <v>#REF!</v>
      </c>
      <c r="N70" t="e">
        <f>VLOOKUP(D70,#REF!,7,0)</f>
        <v>#REF!</v>
      </c>
      <c r="P70" t="str">
        <f t="shared" si="6"/>
        <v>17302</v>
      </c>
      <c r="Q70" t="str">
        <f t="shared" ref="Q70:Q133" si="9">+LEFT(E70,2)</f>
        <v>14</v>
      </c>
    </row>
    <row r="71" spans="1:17" x14ac:dyDescent="0.3">
      <c r="A71" s="556">
        <v>44742</v>
      </c>
      <c r="B71" s="332">
        <v>7</v>
      </c>
      <c r="C71" s="332" t="s">
        <v>2984</v>
      </c>
      <c r="D71" s="332" t="s">
        <v>788</v>
      </c>
      <c r="E71" t="str">
        <f t="shared" si="7"/>
        <v>144101730200099</v>
      </c>
      <c r="F71" t="str">
        <f t="shared" si="8"/>
        <v>4</v>
      </c>
      <c r="G71" t="e">
        <f>+VLOOKUP(L71,BG!$D$10:$F$68,3,FALSE)</f>
        <v>#REF!</v>
      </c>
      <c r="H71" s="332" t="s">
        <v>789</v>
      </c>
      <c r="I71" s="544">
        <v>5534000</v>
      </c>
      <c r="J71" s="576">
        <f t="shared" si="5"/>
        <v>5534</v>
      </c>
      <c r="K71" t="e">
        <f>+VLOOKUP(D71,#REF!,4,0)</f>
        <v>#REF!</v>
      </c>
      <c r="L71" t="e">
        <f>VLOOKUP(D71,#REF!,5,0)</f>
        <v>#REF!</v>
      </c>
      <c r="M71" t="e">
        <f>VLOOKUP(D71,#REF!,6,0)</f>
        <v>#REF!</v>
      </c>
      <c r="N71" t="e">
        <f>VLOOKUP(D71,#REF!,7,0)</f>
        <v>#REF!</v>
      </c>
      <c r="P71" t="str">
        <f t="shared" si="6"/>
        <v>17302</v>
      </c>
      <c r="Q71" t="str">
        <f t="shared" si="9"/>
        <v>14</v>
      </c>
    </row>
    <row r="72" spans="1:17" x14ac:dyDescent="0.3">
      <c r="A72" s="556">
        <v>44742</v>
      </c>
      <c r="B72" s="333">
        <v>7</v>
      </c>
      <c r="C72" s="333" t="s">
        <v>2985</v>
      </c>
      <c r="D72" s="333" t="s">
        <v>790</v>
      </c>
      <c r="E72" t="str">
        <f t="shared" si="7"/>
        <v>145101730200099</v>
      </c>
      <c r="F72" t="str">
        <f t="shared" si="8"/>
        <v>5</v>
      </c>
      <c r="G72" t="e">
        <f>+VLOOKUP(L72,BG!$D$10:$F$68,3,FALSE)</f>
        <v>#REF!</v>
      </c>
      <c r="H72" s="333" t="s">
        <v>791</v>
      </c>
      <c r="I72" s="545">
        <v>2878839278</v>
      </c>
      <c r="J72" s="576">
        <f t="shared" si="5"/>
        <v>2878839.2779999999</v>
      </c>
      <c r="K72" t="e">
        <f>+VLOOKUP(D72,#REF!,4,0)</f>
        <v>#REF!</v>
      </c>
      <c r="L72" t="e">
        <f>VLOOKUP(D72,#REF!,5,0)</f>
        <v>#REF!</v>
      </c>
      <c r="M72" t="e">
        <f>VLOOKUP(D72,#REF!,6,0)</f>
        <v>#REF!</v>
      </c>
      <c r="N72" t="e">
        <f>VLOOKUP(D72,#REF!,7,0)</f>
        <v>#REF!</v>
      </c>
      <c r="P72" t="str">
        <f t="shared" si="6"/>
        <v>17302</v>
      </c>
      <c r="Q72" t="str">
        <f t="shared" si="9"/>
        <v>14</v>
      </c>
    </row>
    <row r="73" spans="1:17" x14ac:dyDescent="0.3">
      <c r="A73" s="556">
        <v>44742</v>
      </c>
      <c r="B73" s="332">
        <v>7</v>
      </c>
      <c r="C73" s="332" t="s">
        <v>1619</v>
      </c>
      <c r="D73" s="332" t="s">
        <v>792</v>
      </c>
      <c r="E73" t="str">
        <f t="shared" si="7"/>
        <v>146101730200099</v>
      </c>
      <c r="F73" t="str">
        <f t="shared" si="8"/>
        <v>6</v>
      </c>
      <c r="G73" t="e">
        <f>+VLOOKUP(L73,BG!$D$10:$F$68,3,FALSE)</f>
        <v>#REF!</v>
      </c>
      <c r="H73" s="332" t="s">
        <v>793</v>
      </c>
      <c r="I73" s="544">
        <v>2752702429</v>
      </c>
      <c r="J73" s="576">
        <f t="shared" si="5"/>
        <v>2752702.429</v>
      </c>
      <c r="K73" t="e">
        <f>+VLOOKUP(D73,#REF!,4,0)</f>
        <v>#REF!</v>
      </c>
      <c r="L73" t="e">
        <f>VLOOKUP(D73,#REF!,5,0)</f>
        <v>#REF!</v>
      </c>
      <c r="M73" t="e">
        <f>VLOOKUP(D73,#REF!,6,0)</f>
        <v>#REF!</v>
      </c>
      <c r="N73" t="e">
        <f>VLOOKUP(D73,#REF!,7,0)</f>
        <v>#REF!</v>
      </c>
      <c r="P73" t="str">
        <f t="shared" si="6"/>
        <v>17302</v>
      </c>
      <c r="Q73" t="str">
        <f t="shared" si="9"/>
        <v>14</v>
      </c>
    </row>
    <row r="74" spans="1:17" x14ac:dyDescent="0.3">
      <c r="A74" s="556">
        <v>44742</v>
      </c>
      <c r="B74" s="333">
        <v>7</v>
      </c>
      <c r="C74" s="333" t="s">
        <v>1620</v>
      </c>
      <c r="D74" s="333" t="s">
        <v>794</v>
      </c>
      <c r="E74" t="str">
        <f t="shared" si="7"/>
        <v>147101730200099</v>
      </c>
      <c r="F74" t="str">
        <f t="shared" si="8"/>
        <v>7</v>
      </c>
      <c r="G74" t="e">
        <f>+VLOOKUP(L74,BG!$D$10:$F$68,3,FALSE)</f>
        <v>#REF!</v>
      </c>
      <c r="H74" s="333" t="s">
        <v>795</v>
      </c>
      <c r="I74" s="545">
        <v>25357582858</v>
      </c>
      <c r="J74" s="576">
        <f t="shared" si="5"/>
        <v>25357582.857999999</v>
      </c>
      <c r="K74" t="e">
        <f>+VLOOKUP(D74,#REF!,4,0)</f>
        <v>#REF!</v>
      </c>
      <c r="L74" t="e">
        <f>VLOOKUP(D74,#REF!,5,0)</f>
        <v>#REF!</v>
      </c>
      <c r="M74" t="e">
        <f>VLOOKUP(D74,#REF!,6,0)</f>
        <v>#REF!</v>
      </c>
      <c r="N74" t="e">
        <f>VLOOKUP(D74,#REF!,7,0)</f>
        <v>#REF!</v>
      </c>
      <c r="P74" t="str">
        <f t="shared" si="6"/>
        <v>17302</v>
      </c>
      <c r="Q74" t="str">
        <f t="shared" si="9"/>
        <v>14</v>
      </c>
    </row>
    <row r="75" spans="1:17" x14ac:dyDescent="0.3">
      <c r="A75" s="556">
        <v>44742</v>
      </c>
      <c r="B75" s="332">
        <v>7</v>
      </c>
      <c r="C75" s="332" t="s">
        <v>1621</v>
      </c>
      <c r="D75" s="332" t="s">
        <v>796</v>
      </c>
      <c r="E75" t="str">
        <f t="shared" si="7"/>
        <v>148101730200099</v>
      </c>
      <c r="F75" t="str">
        <f t="shared" si="8"/>
        <v>8</v>
      </c>
      <c r="G75" t="e">
        <f>+VLOOKUP(L75,BG!$D$10:$F$68,3,FALSE)</f>
        <v>#REF!</v>
      </c>
      <c r="H75" s="332" t="s">
        <v>787</v>
      </c>
      <c r="I75" s="544">
        <v>320844349559</v>
      </c>
      <c r="J75" s="576">
        <f t="shared" si="5"/>
        <v>320844349.55900002</v>
      </c>
      <c r="K75" t="e">
        <f>+VLOOKUP(D75,#REF!,4,0)</f>
        <v>#REF!</v>
      </c>
      <c r="L75" t="e">
        <f>VLOOKUP(D75,#REF!,5,0)</f>
        <v>#REF!</v>
      </c>
      <c r="M75" t="e">
        <f>VLOOKUP(D75,#REF!,6,0)</f>
        <v>#REF!</v>
      </c>
      <c r="N75" t="e">
        <f>VLOOKUP(D75,#REF!,7,0)</f>
        <v>#REF!</v>
      </c>
      <c r="P75" t="str">
        <f t="shared" si="6"/>
        <v>17302</v>
      </c>
      <c r="Q75" t="str">
        <f t="shared" si="9"/>
        <v>14</v>
      </c>
    </row>
    <row r="76" spans="1:17" x14ac:dyDescent="0.3">
      <c r="A76" s="556">
        <v>44742</v>
      </c>
      <c r="B76" s="333">
        <v>7</v>
      </c>
      <c r="C76" s="333" t="s">
        <v>2239</v>
      </c>
      <c r="D76" s="333" t="s">
        <v>1909</v>
      </c>
      <c r="E76" t="str">
        <f t="shared" si="7"/>
        <v>147101730200301</v>
      </c>
      <c r="F76" t="str">
        <f t="shared" si="8"/>
        <v>7</v>
      </c>
      <c r="G76" t="e">
        <f>+VLOOKUP(L76,BG!$D$10:$F$68,3,FALSE)</f>
        <v>#REF!</v>
      </c>
      <c r="H76" s="333" t="s">
        <v>773</v>
      </c>
      <c r="I76" s="545">
        <v>1357680997</v>
      </c>
      <c r="J76" s="576">
        <f t="shared" ref="J76:J139" si="10">I76/1000</f>
        <v>1357680.997</v>
      </c>
      <c r="K76" t="e">
        <f>+VLOOKUP(D76,#REF!,4,0)</f>
        <v>#REF!</v>
      </c>
      <c r="L76" t="e">
        <f>VLOOKUP(D76,#REF!,5,0)</f>
        <v>#REF!</v>
      </c>
      <c r="M76" t="e">
        <f>VLOOKUP(D76,#REF!,6,0)</f>
        <v>#REF!</v>
      </c>
      <c r="N76" t="e">
        <f>VLOOKUP(D76,#REF!,7,0)</f>
        <v>#REF!</v>
      </c>
      <c r="P76" t="str">
        <f t="shared" ref="P76:P139" si="11">MID(E76,6,5)</f>
        <v>17302</v>
      </c>
      <c r="Q76" t="str">
        <f t="shared" si="9"/>
        <v>14</v>
      </c>
    </row>
    <row r="77" spans="1:17" x14ac:dyDescent="0.3">
      <c r="A77" s="556">
        <v>44742</v>
      </c>
      <c r="B77" s="332">
        <v>7</v>
      </c>
      <c r="C77" s="332" t="s">
        <v>2240</v>
      </c>
      <c r="D77" s="332" t="s">
        <v>1910</v>
      </c>
      <c r="E77" t="str">
        <f t="shared" si="7"/>
        <v>148101730200301</v>
      </c>
      <c r="F77" t="str">
        <f t="shared" si="8"/>
        <v>8</v>
      </c>
      <c r="G77" t="e">
        <f>+VLOOKUP(L77,BG!$D$10:$F$68,3,FALSE)</f>
        <v>#REF!</v>
      </c>
      <c r="H77" s="332" t="s">
        <v>773</v>
      </c>
      <c r="I77" s="544">
        <v>5618778817</v>
      </c>
      <c r="J77" s="576">
        <f t="shared" si="10"/>
        <v>5618778.8169999998</v>
      </c>
      <c r="K77" t="e">
        <f>+VLOOKUP(D77,#REF!,4,0)</f>
        <v>#REF!</v>
      </c>
      <c r="L77" t="e">
        <f>VLOOKUP(D77,#REF!,5,0)</f>
        <v>#REF!</v>
      </c>
      <c r="M77" t="e">
        <f>VLOOKUP(D77,#REF!,6,0)</f>
        <v>#REF!</v>
      </c>
      <c r="N77" t="e">
        <f>VLOOKUP(D77,#REF!,7,0)</f>
        <v>#REF!</v>
      </c>
      <c r="P77" t="str">
        <f t="shared" si="11"/>
        <v>17302</v>
      </c>
      <c r="Q77" t="str">
        <f t="shared" si="9"/>
        <v>14</v>
      </c>
    </row>
    <row r="78" spans="1:17" x14ac:dyDescent="0.3">
      <c r="A78" s="556">
        <v>44742</v>
      </c>
      <c r="B78" s="333">
        <v>7</v>
      </c>
      <c r="C78" s="333" t="s">
        <v>2241</v>
      </c>
      <c r="D78" s="333" t="s">
        <v>1912</v>
      </c>
      <c r="E78" t="str">
        <f t="shared" si="7"/>
        <v>147101730200399</v>
      </c>
      <c r="F78" t="str">
        <f t="shared" si="8"/>
        <v>7</v>
      </c>
      <c r="G78" t="e">
        <f>+VLOOKUP(L78,BG!$D$10:$F$68,3,FALSE)</f>
        <v>#REF!</v>
      </c>
      <c r="H78" s="333" t="s">
        <v>773</v>
      </c>
      <c r="I78" s="545">
        <v>893497228</v>
      </c>
      <c r="J78" s="576">
        <f t="shared" si="10"/>
        <v>893497.228</v>
      </c>
      <c r="K78" t="e">
        <f>+VLOOKUP(D78,#REF!,4,0)</f>
        <v>#REF!</v>
      </c>
      <c r="L78" t="e">
        <f>VLOOKUP(D78,#REF!,5,0)</f>
        <v>#REF!</v>
      </c>
      <c r="M78" t="e">
        <f>VLOOKUP(D78,#REF!,6,0)</f>
        <v>#REF!</v>
      </c>
      <c r="N78" t="e">
        <f>VLOOKUP(D78,#REF!,7,0)</f>
        <v>#REF!</v>
      </c>
      <c r="P78" t="str">
        <f t="shared" si="11"/>
        <v>17302</v>
      </c>
      <c r="Q78" t="str">
        <f t="shared" si="9"/>
        <v>14</v>
      </c>
    </row>
    <row r="79" spans="1:17" x14ac:dyDescent="0.3">
      <c r="A79" s="556">
        <v>44742</v>
      </c>
      <c r="B79" s="332">
        <v>7</v>
      </c>
      <c r="C79" s="332" t="s">
        <v>2242</v>
      </c>
      <c r="D79" s="332" t="s">
        <v>1913</v>
      </c>
      <c r="E79" t="str">
        <f t="shared" si="7"/>
        <v>148101730200399</v>
      </c>
      <c r="F79" t="str">
        <f t="shared" si="8"/>
        <v>8</v>
      </c>
      <c r="G79" t="e">
        <f>+VLOOKUP(L79,BG!$D$10:$F$68,3,FALSE)</f>
        <v>#REF!</v>
      </c>
      <c r="H79" s="332" t="s">
        <v>773</v>
      </c>
      <c r="I79" s="544">
        <v>41550615635</v>
      </c>
      <c r="J79" s="576">
        <f t="shared" si="10"/>
        <v>41550615.634999998</v>
      </c>
      <c r="K79" t="e">
        <f>+VLOOKUP(D79,#REF!,4,0)</f>
        <v>#REF!</v>
      </c>
      <c r="L79" t="e">
        <f>VLOOKUP(D79,#REF!,5,0)</f>
        <v>#REF!</v>
      </c>
      <c r="M79" t="e">
        <f>VLOOKUP(D79,#REF!,6,0)</f>
        <v>#REF!</v>
      </c>
      <c r="N79" t="e">
        <f>VLOOKUP(D79,#REF!,7,0)</f>
        <v>#REF!</v>
      </c>
      <c r="P79" t="str">
        <f t="shared" si="11"/>
        <v>17302</v>
      </c>
      <c r="Q79" t="str">
        <f t="shared" si="9"/>
        <v>14</v>
      </c>
    </row>
    <row r="80" spans="1:17" x14ac:dyDescent="0.3">
      <c r="A80" s="556">
        <v>44742</v>
      </c>
      <c r="B80" s="333">
        <v>7</v>
      </c>
      <c r="C80" s="333" t="s">
        <v>1622</v>
      </c>
      <c r="D80" s="333" t="s">
        <v>800</v>
      </c>
      <c r="E80" t="str">
        <f t="shared" si="7"/>
        <v>148101730400001</v>
      </c>
      <c r="F80" t="str">
        <f t="shared" si="8"/>
        <v>8</v>
      </c>
      <c r="G80" t="e">
        <f>+VLOOKUP(L80,BG!$D$10:$F$68,3,FALSE)</f>
        <v>#REF!</v>
      </c>
      <c r="H80" s="333" t="s">
        <v>801</v>
      </c>
      <c r="I80" s="545">
        <v>517026697</v>
      </c>
      <c r="J80" s="576">
        <f t="shared" si="10"/>
        <v>517026.69699999999</v>
      </c>
      <c r="K80" t="e">
        <f>+VLOOKUP(D80,#REF!,4,0)</f>
        <v>#REF!</v>
      </c>
      <c r="L80" t="e">
        <f>VLOOKUP(D80,#REF!,5,0)</f>
        <v>#REF!</v>
      </c>
      <c r="M80" t="e">
        <f>VLOOKUP(D80,#REF!,6,0)</f>
        <v>#REF!</v>
      </c>
      <c r="N80" t="e">
        <f>VLOOKUP(D80,#REF!,7,0)</f>
        <v>#REF!</v>
      </c>
      <c r="P80" t="str">
        <f t="shared" si="11"/>
        <v>17304</v>
      </c>
      <c r="Q80" t="str">
        <f t="shared" si="9"/>
        <v>14</v>
      </c>
    </row>
    <row r="81" spans="1:17" x14ac:dyDescent="0.3">
      <c r="A81" s="556">
        <v>44742</v>
      </c>
      <c r="B81" s="332">
        <v>7</v>
      </c>
      <c r="C81" s="332" t="s">
        <v>2986</v>
      </c>
      <c r="D81" s="332" t="s">
        <v>802</v>
      </c>
      <c r="E81" t="str">
        <f t="shared" si="7"/>
        <v>144101730400099</v>
      </c>
      <c r="F81" t="str">
        <f t="shared" si="8"/>
        <v>4</v>
      </c>
      <c r="G81" t="e">
        <f>+VLOOKUP(L81,BG!$D$10:$F$68,3,FALSE)</f>
        <v>#REF!</v>
      </c>
      <c r="H81" s="332" t="s">
        <v>803</v>
      </c>
      <c r="I81" s="544">
        <v>312002</v>
      </c>
      <c r="J81" s="576">
        <f t="shared" si="10"/>
        <v>312.00200000000001</v>
      </c>
      <c r="K81" t="e">
        <f>+VLOOKUP(D81,#REF!,4,0)</f>
        <v>#REF!</v>
      </c>
      <c r="L81" t="e">
        <f>VLOOKUP(D81,#REF!,5,0)</f>
        <v>#REF!</v>
      </c>
      <c r="M81" t="e">
        <f>VLOOKUP(D81,#REF!,6,0)</f>
        <v>#REF!</v>
      </c>
      <c r="N81" t="e">
        <f>VLOOKUP(D81,#REF!,7,0)</f>
        <v>#REF!</v>
      </c>
      <c r="P81" t="str">
        <f t="shared" si="11"/>
        <v>17304</v>
      </c>
      <c r="Q81" t="str">
        <f t="shared" si="9"/>
        <v>14</v>
      </c>
    </row>
    <row r="82" spans="1:17" x14ac:dyDescent="0.3">
      <c r="A82" s="556">
        <v>44742</v>
      </c>
      <c r="B82" s="333">
        <v>7</v>
      </c>
      <c r="C82" s="333" t="s">
        <v>1623</v>
      </c>
      <c r="D82" s="333" t="s">
        <v>805</v>
      </c>
      <c r="E82" t="str">
        <f t="shared" si="7"/>
        <v>146101730400099</v>
      </c>
      <c r="F82" t="str">
        <f t="shared" si="8"/>
        <v>6</v>
      </c>
      <c r="G82" t="e">
        <f>+VLOOKUP(L82,BG!$D$10:$F$68,3,FALSE)</f>
        <v>#REF!</v>
      </c>
      <c r="H82" s="333" t="s">
        <v>798</v>
      </c>
      <c r="I82" s="545">
        <v>15872203</v>
      </c>
      <c r="J82" s="576">
        <f t="shared" si="10"/>
        <v>15872.203</v>
      </c>
      <c r="K82" t="e">
        <f>+VLOOKUP(D82,#REF!,4,0)</f>
        <v>#REF!</v>
      </c>
      <c r="L82" t="e">
        <f>VLOOKUP(D82,#REF!,5,0)</f>
        <v>#REF!</v>
      </c>
      <c r="M82" t="e">
        <f>VLOOKUP(D82,#REF!,6,0)</f>
        <v>#REF!</v>
      </c>
      <c r="N82" t="e">
        <f>VLOOKUP(D82,#REF!,7,0)</f>
        <v>#REF!</v>
      </c>
      <c r="P82" t="str">
        <f t="shared" si="11"/>
        <v>17304</v>
      </c>
      <c r="Q82" t="str">
        <f t="shared" si="9"/>
        <v>14</v>
      </c>
    </row>
    <row r="83" spans="1:17" x14ac:dyDescent="0.3">
      <c r="A83" s="556">
        <v>44742</v>
      </c>
      <c r="B83" s="332">
        <v>7</v>
      </c>
      <c r="C83" s="332" t="s">
        <v>1624</v>
      </c>
      <c r="D83" s="332" t="s">
        <v>806</v>
      </c>
      <c r="E83" t="str">
        <f t="shared" si="7"/>
        <v>147101730400099</v>
      </c>
      <c r="F83" t="str">
        <f t="shared" si="8"/>
        <v>7</v>
      </c>
      <c r="G83" t="e">
        <f>+VLOOKUP(L83,BG!$D$10:$F$68,3,FALSE)</f>
        <v>#REF!</v>
      </c>
      <c r="H83" s="332" t="s">
        <v>799</v>
      </c>
      <c r="I83" s="544">
        <v>21734853</v>
      </c>
      <c r="J83" s="576">
        <f t="shared" si="10"/>
        <v>21734.852999999999</v>
      </c>
      <c r="K83" t="e">
        <f>+VLOOKUP(D83,#REF!,4,0)</f>
        <v>#REF!</v>
      </c>
      <c r="L83" t="e">
        <f>VLOOKUP(D83,#REF!,5,0)</f>
        <v>#REF!</v>
      </c>
      <c r="M83" t="e">
        <f>VLOOKUP(D83,#REF!,6,0)</f>
        <v>#REF!</v>
      </c>
      <c r="N83" t="e">
        <f>VLOOKUP(D83,#REF!,7,0)</f>
        <v>#REF!</v>
      </c>
      <c r="P83" t="str">
        <f t="shared" si="11"/>
        <v>17304</v>
      </c>
      <c r="Q83" t="str">
        <f t="shared" si="9"/>
        <v>14</v>
      </c>
    </row>
    <row r="84" spans="1:17" x14ac:dyDescent="0.3">
      <c r="A84" s="556">
        <v>44742</v>
      </c>
      <c r="B84" s="333">
        <v>7</v>
      </c>
      <c r="C84" s="333" t="s">
        <v>1625</v>
      </c>
      <c r="D84" s="333" t="s">
        <v>807</v>
      </c>
      <c r="E84" t="str">
        <f t="shared" si="7"/>
        <v>148101730400099</v>
      </c>
      <c r="F84" t="str">
        <f t="shared" si="8"/>
        <v>8</v>
      </c>
      <c r="G84" t="e">
        <f>+VLOOKUP(L84,BG!$D$10:$F$68,3,FALSE)</f>
        <v>#REF!</v>
      </c>
      <c r="H84" s="333" t="s">
        <v>801</v>
      </c>
      <c r="I84" s="545">
        <v>52531761</v>
      </c>
      <c r="J84" s="576">
        <f t="shared" si="10"/>
        <v>52531.760999999999</v>
      </c>
      <c r="K84" t="e">
        <f>+VLOOKUP(D84,#REF!,4,0)</f>
        <v>#REF!</v>
      </c>
      <c r="L84" t="e">
        <f>VLOOKUP(D84,#REF!,5,0)</f>
        <v>#REF!</v>
      </c>
      <c r="M84" t="e">
        <f>VLOOKUP(D84,#REF!,6,0)</f>
        <v>#REF!</v>
      </c>
      <c r="N84" t="e">
        <f>VLOOKUP(D84,#REF!,7,0)</f>
        <v>#REF!</v>
      </c>
      <c r="P84" t="str">
        <f t="shared" si="11"/>
        <v>17304</v>
      </c>
      <c r="Q84" t="str">
        <f t="shared" si="9"/>
        <v>14</v>
      </c>
    </row>
    <row r="85" spans="1:17" x14ac:dyDescent="0.3">
      <c r="A85" s="556">
        <v>44742</v>
      </c>
      <c r="B85" s="332">
        <v>7</v>
      </c>
      <c r="C85" s="332" t="s">
        <v>2243</v>
      </c>
      <c r="D85" s="332" t="s">
        <v>1914</v>
      </c>
      <c r="E85" t="str">
        <f t="shared" si="7"/>
        <v>148101730800001</v>
      </c>
      <c r="F85" t="str">
        <f t="shared" si="8"/>
        <v>8</v>
      </c>
      <c r="G85" t="e">
        <f>+VLOOKUP(L85,BG!$D$10:$F$68,3,FALSE)</f>
        <v>#REF!</v>
      </c>
      <c r="H85" s="332" t="s">
        <v>809</v>
      </c>
      <c r="I85" s="544">
        <v>1779561630</v>
      </c>
      <c r="J85" s="576">
        <f t="shared" si="10"/>
        <v>1779561.63</v>
      </c>
      <c r="K85" t="e">
        <f>+VLOOKUP(D85,#REF!,4,0)</f>
        <v>#REF!</v>
      </c>
      <c r="L85" t="e">
        <f>VLOOKUP(D85,#REF!,5,0)</f>
        <v>#REF!</v>
      </c>
      <c r="M85" t="e">
        <f>VLOOKUP(D85,#REF!,6,0)</f>
        <v>#REF!</v>
      </c>
      <c r="N85" t="e">
        <f>VLOOKUP(D85,#REF!,7,0)</f>
        <v>#REF!</v>
      </c>
      <c r="P85" t="str">
        <f t="shared" si="11"/>
        <v>17308</v>
      </c>
      <c r="Q85" t="str">
        <f t="shared" si="9"/>
        <v>14</v>
      </c>
    </row>
    <row r="86" spans="1:17" x14ac:dyDescent="0.3">
      <c r="A86" s="556">
        <v>44742</v>
      </c>
      <c r="B86" s="333">
        <v>7</v>
      </c>
      <c r="C86" s="333" t="s">
        <v>2244</v>
      </c>
      <c r="D86" s="333" t="s">
        <v>1915</v>
      </c>
      <c r="E86" t="str">
        <f t="shared" si="7"/>
        <v>147101730800099</v>
      </c>
      <c r="F86" t="str">
        <f t="shared" si="8"/>
        <v>7</v>
      </c>
      <c r="G86" t="e">
        <f>+VLOOKUP(L86,BG!$D$10:$F$68,3,FALSE)</f>
        <v>#REF!</v>
      </c>
      <c r="H86" s="333" t="s">
        <v>2105</v>
      </c>
      <c r="I86" s="545">
        <v>49050899</v>
      </c>
      <c r="J86" s="576">
        <f t="shared" si="10"/>
        <v>49050.898999999998</v>
      </c>
      <c r="K86" t="e">
        <f>+VLOOKUP(D86,#REF!,4,0)</f>
        <v>#REF!</v>
      </c>
      <c r="L86" t="e">
        <f>VLOOKUP(D86,#REF!,5,0)</f>
        <v>#REF!</v>
      </c>
      <c r="M86" t="e">
        <f>VLOOKUP(D86,#REF!,6,0)</f>
        <v>#REF!</v>
      </c>
      <c r="N86" t="e">
        <f>VLOOKUP(D86,#REF!,7,0)</f>
        <v>#REF!</v>
      </c>
      <c r="P86" t="str">
        <f t="shared" si="11"/>
        <v>17308</v>
      </c>
      <c r="Q86" t="str">
        <f t="shared" si="9"/>
        <v>14</v>
      </c>
    </row>
    <row r="87" spans="1:17" x14ac:dyDescent="0.3">
      <c r="A87" s="556">
        <v>44742</v>
      </c>
      <c r="B87" s="332">
        <v>7</v>
      </c>
      <c r="C87" s="332" t="s">
        <v>1626</v>
      </c>
      <c r="D87" s="332" t="s">
        <v>808</v>
      </c>
      <c r="E87" t="str">
        <f t="shared" si="7"/>
        <v>148101730800099</v>
      </c>
      <c r="F87" t="str">
        <f t="shared" si="8"/>
        <v>8</v>
      </c>
      <c r="G87" t="e">
        <f>+VLOOKUP(L87,BG!$D$10:$F$68,3,FALSE)</f>
        <v>#REF!</v>
      </c>
      <c r="H87" s="332" t="s">
        <v>809</v>
      </c>
      <c r="I87" s="544">
        <v>29807315032</v>
      </c>
      <c r="J87" s="576">
        <f t="shared" si="10"/>
        <v>29807315.032000002</v>
      </c>
      <c r="K87" t="e">
        <f>+VLOOKUP(D87,#REF!,4,0)</f>
        <v>#REF!</v>
      </c>
      <c r="L87" t="e">
        <f>VLOOKUP(D87,#REF!,5,0)</f>
        <v>#REF!</v>
      </c>
      <c r="M87" t="e">
        <f>VLOOKUP(D87,#REF!,6,0)</f>
        <v>#REF!</v>
      </c>
      <c r="N87" t="e">
        <f>VLOOKUP(D87,#REF!,7,0)</f>
        <v>#REF!</v>
      </c>
      <c r="P87" t="str">
        <f t="shared" si="11"/>
        <v>17308</v>
      </c>
      <c r="Q87" t="str">
        <f t="shared" si="9"/>
        <v>14</v>
      </c>
    </row>
    <row r="88" spans="1:17" x14ac:dyDescent="0.3">
      <c r="A88" s="556">
        <v>44742</v>
      </c>
      <c r="B88" s="333">
        <v>7</v>
      </c>
      <c r="C88" s="333" t="s">
        <v>1627</v>
      </c>
      <c r="D88" s="333" t="s">
        <v>810</v>
      </c>
      <c r="E88" t="str">
        <f t="shared" si="7"/>
        <v>147101731000099</v>
      </c>
      <c r="F88" t="str">
        <f t="shared" si="8"/>
        <v>7</v>
      </c>
      <c r="G88" t="e">
        <f>+VLOOKUP(L88,BG!$D$10:$F$68,3,FALSE)</f>
        <v>#REF!</v>
      </c>
      <c r="H88" s="333" t="s">
        <v>811</v>
      </c>
      <c r="I88" s="545">
        <v>415215149</v>
      </c>
      <c r="J88" s="576">
        <f t="shared" si="10"/>
        <v>415215.14899999998</v>
      </c>
      <c r="K88" t="e">
        <f>+VLOOKUP(D88,#REF!,4,0)</f>
        <v>#REF!</v>
      </c>
      <c r="L88" t="e">
        <f>VLOOKUP(D88,#REF!,5,0)</f>
        <v>#REF!</v>
      </c>
      <c r="M88" t="e">
        <f>VLOOKUP(D88,#REF!,6,0)</f>
        <v>#REF!</v>
      </c>
      <c r="N88" t="e">
        <f>VLOOKUP(D88,#REF!,7,0)</f>
        <v>#REF!</v>
      </c>
      <c r="P88" t="str">
        <f t="shared" si="11"/>
        <v>17310</v>
      </c>
      <c r="Q88" t="str">
        <f t="shared" si="9"/>
        <v>14</v>
      </c>
    </row>
    <row r="89" spans="1:17" x14ac:dyDescent="0.3">
      <c r="A89" s="556">
        <v>44742</v>
      </c>
      <c r="B89" s="332">
        <v>7</v>
      </c>
      <c r="C89" s="332" t="s">
        <v>1628</v>
      </c>
      <c r="D89" s="332" t="s">
        <v>812</v>
      </c>
      <c r="E89" t="str">
        <f t="shared" si="7"/>
        <v>148101731000099</v>
      </c>
      <c r="F89" t="str">
        <f t="shared" si="8"/>
        <v>8</v>
      </c>
      <c r="G89" t="e">
        <f>+VLOOKUP(L89,BG!$D$10:$F$68,3,FALSE)</f>
        <v>#REF!</v>
      </c>
      <c r="H89" s="332" t="s">
        <v>813</v>
      </c>
      <c r="I89" s="544">
        <v>1362054845</v>
      </c>
      <c r="J89" s="576">
        <f t="shared" si="10"/>
        <v>1362054.845</v>
      </c>
      <c r="K89" t="e">
        <f>+VLOOKUP(D89,#REF!,4,0)</f>
        <v>#REF!</v>
      </c>
      <c r="L89" t="e">
        <f>VLOOKUP(D89,#REF!,5,0)</f>
        <v>#REF!</v>
      </c>
      <c r="M89" t="e">
        <f>VLOOKUP(D89,#REF!,6,0)</f>
        <v>#REF!</v>
      </c>
      <c r="N89" t="e">
        <f>VLOOKUP(D89,#REF!,7,0)</f>
        <v>#REF!</v>
      </c>
      <c r="P89" t="str">
        <f t="shared" si="11"/>
        <v>17310</v>
      </c>
      <c r="Q89" t="str">
        <f t="shared" si="9"/>
        <v>14</v>
      </c>
    </row>
    <row r="90" spans="1:17" x14ac:dyDescent="0.3">
      <c r="A90" s="556">
        <v>44742</v>
      </c>
      <c r="B90" s="333">
        <v>7</v>
      </c>
      <c r="C90" s="333" t="s">
        <v>2819</v>
      </c>
      <c r="D90" s="333" t="s">
        <v>1252</v>
      </c>
      <c r="E90" t="str">
        <f t="shared" si="7"/>
        <v>141101830200201</v>
      </c>
      <c r="F90" t="str">
        <f t="shared" si="8"/>
        <v>1</v>
      </c>
      <c r="G90" t="e">
        <f>+VLOOKUP(L90,BG!$D$10:$F$68,3,FALSE)</f>
        <v>#REF!</v>
      </c>
      <c r="H90" s="333" t="s">
        <v>815</v>
      </c>
      <c r="I90" s="545">
        <v>102078942</v>
      </c>
      <c r="J90" s="576">
        <f t="shared" si="10"/>
        <v>102078.942</v>
      </c>
      <c r="K90" t="e">
        <f>+VLOOKUP(D90,#REF!,4,0)</f>
        <v>#REF!</v>
      </c>
      <c r="L90" t="e">
        <f>VLOOKUP(D90,#REF!,5,0)</f>
        <v>#REF!</v>
      </c>
      <c r="M90" t="e">
        <f>VLOOKUP(D90,#REF!,6,0)</f>
        <v>#REF!</v>
      </c>
      <c r="N90" t="e">
        <f>VLOOKUP(D90,#REF!,7,0)</f>
        <v>#REF!</v>
      </c>
      <c r="P90" t="str">
        <f t="shared" si="11"/>
        <v>18302</v>
      </c>
      <c r="Q90" t="str">
        <f t="shared" si="9"/>
        <v>14</v>
      </c>
    </row>
    <row r="91" spans="1:17" x14ac:dyDescent="0.3">
      <c r="A91" s="556">
        <v>44742</v>
      </c>
      <c r="B91" s="332">
        <v>7</v>
      </c>
      <c r="C91" s="332" t="s">
        <v>1629</v>
      </c>
      <c r="D91" s="332" t="s">
        <v>814</v>
      </c>
      <c r="E91" t="str">
        <f t="shared" si="7"/>
        <v>141101830200299</v>
      </c>
      <c r="F91" t="str">
        <f t="shared" si="8"/>
        <v>1</v>
      </c>
      <c r="G91" t="e">
        <f>+VLOOKUP(L91,BG!$D$10:$F$68,3,FALSE)</f>
        <v>#REF!</v>
      </c>
      <c r="H91" s="332" t="s">
        <v>815</v>
      </c>
      <c r="I91" s="544">
        <v>18665268225</v>
      </c>
      <c r="J91" s="576">
        <f t="shared" si="10"/>
        <v>18665268.225000001</v>
      </c>
      <c r="K91" t="e">
        <f>+VLOOKUP(D91,#REF!,4,0)</f>
        <v>#REF!</v>
      </c>
      <c r="L91" t="e">
        <f>VLOOKUP(D91,#REF!,5,0)</f>
        <v>#REF!</v>
      </c>
      <c r="M91" t="e">
        <f>VLOOKUP(D91,#REF!,6,0)</f>
        <v>#REF!</v>
      </c>
      <c r="N91" t="e">
        <f>VLOOKUP(D91,#REF!,7,0)</f>
        <v>#REF!</v>
      </c>
      <c r="P91" t="str">
        <f t="shared" si="11"/>
        <v>18302</v>
      </c>
      <c r="Q91" t="str">
        <f t="shared" si="9"/>
        <v>14</v>
      </c>
    </row>
    <row r="92" spans="1:17" x14ac:dyDescent="0.3">
      <c r="A92" s="556">
        <v>44742</v>
      </c>
      <c r="B92" s="333">
        <v>7</v>
      </c>
      <c r="C92" s="333" t="s">
        <v>2245</v>
      </c>
      <c r="D92" s="333" t="s">
        <v>1916</v>
      </c>
      <c r="E92" t="str">
        <f t="shared" si="7"/>
        <v>147102090400099</v>
      </c>
      <c r="F92" t="str">
        <f t="shared" si="8"/>
        <v>7</v>
      </c>
      <c r="G92">
        <v>14</v>
      </c>
      <c r="H92" s="333" t="s">
        <v>2106</v>
      </c>
      <c r="I92" s="545">
        <v>292570953</v>
      </c>
      <c r="J92" s="576">
        <f t="shared" si="10"/>
        <v>292570.95299999998</v>
      </c>
      <c r="K92" t="e">
        <f>+VLOOKUP(D92,#REF!,4,0)</f>
        <v>#REF!</v>
      </c>
      <c r="L92" t="e">
        <f>VLOOKUP(D92,#REF!,5,0)</f>
        <v>#REF!</v>
      </c>
      <c r="M92" t="e">
        <f>VLOOKUP(D92,#REF!,6,0)</f>
        <v>#REF!</v>
      </c>
      <c r="N92" t="e">
        <f>VLOOKUP(D92,#REF!,7,0)</f>
        <v>#REF!</v>
      </c>
      <c r="P92" t="str">
        <f t="shared" si="11"/>
        <v>20904</v>
      </c>
      <c r="Q92" t="str">
        <f t="shared" si="9"/>
        <v>14</v>
      </c>
    </row>
    <row r="93" spans="1:17" x14ac:dyDescent="0.3">
      <c r="A93" s="556">
        <v>44742</v>
      </c>
      <c r="B93" s="332">
        <v>7</v>
      </c>
      <c r="C93" s="332" t="s">
        <v>2246</v>
      </c>
      <c r="D93" s="332" t="s">
        <v>1917</v>
      </c>
      <c r="E93" t="str">
        <f t="shared" si="7"/>
        <v>148102090400099</v>
      </c>
      <c r="F93" t="str">
        <f t="shared" si="8"/>
        <v>8</v>
      </c>
      <c r="G93">
        <v>14</v>
      </c>
      <c r="H93" s="332" t="s">
        <v>2106</v>
      </c>
      <c r="I93" s="544">
        <v>12873795578</v>
      </c>
      <c r="J93" s="576">
        <f t="shared" si="10"/>
        <v>12873795.578</v>
      </c>
      <c r="K93" t="e">
        <f>+VLOOKUP(D93,#REF!,4,0)</f>
        <v>#REF!</v>
      </c>
      <c r="L93" t="e">
        <f>VLOOKUP(D93,#REF!,5,0)</f>
        <v>#REF!</v>
      </c>
      <c r="M93" t="e">
        <f>VLOOKUP(D93,#REF!,6,0)</f>
        <v>#REF!</v>
      </c>
      <c r="N93" t="e">
        <f>VLOOKUP(D93,#REF!,7,0)</f>
        <v>#REF!</v>
      </c>
      <c r="P93" t="str">
        <f t="shared" si="11"/>
        <v>20904</v>
      </c>
      <c r="Q93" t="str">
        <f t="shared" si="9"/>
        <v>14</v>
      </c>
    </row>
    <row r="94" spans="1:17" x14ac:dyDescent="0.3">
      <c r="A94" s="556">
        <v>44742</v>
      </c>
      <c r="B94" s="333">
        <v>7</v>
      </c>
      <c r="C94" s="333" t="s">
        <v>2987</v>
      </c>
      <c r="D94" s="333" t="s">
        <v>1918</v>
      </c>
      <c r="E94" t="str">
        <f t="shared" si="7"/>
        <v>146103510200001</v>
      </c>
      <c r="F94" t="str">
        <f t="shared" si="8"/>
        <v>6</v>
      </c>
      <c r="G94" t="e">
        <f>+VLOOKUP(L94,BG!$D$10:$F$68,3,FALSE)</f>
        <v>#REF!</v>
      </c>
      <c r="H94" s="333" t="s">
        <v>2107</v>
      </c>
      <c r="I94" s="545">
        <v>22906784</v>
      </c>
      <c r="J94" s="576">
        <f t="shared" si="10"/>
        <v>22906.784</v>
      </c>
      <c r="K94" t="e">
        <f>+VLOOKUP(D94,#REF!,4,0)</f>
        <v>#REF!</v>
      </c>
      <c r="L94" t="e">
        <f>VLOOKUP(D94,#REF!,5,0)</f>
        <v>#REF!</v>
      </c>
      <c r="M94" t="e">
        <f>VLOOKUP(D94,#REF!,6,0)</f>
        <v>#REF!</v>
      </c>
      <c r="N94" t="e">
        <f>VLOOKUP(D94,#REF!,7,0)</f>
        <v>#REF!</v>
      </c>
      <c r="P94" t="str">
        <f t="shared" si="11"/>
        <v>35102</v>
      </c>
      <c r="Q94" t="str">
        <f t="shared" si="9"/>
        <v>14</v>
      </c>
    </row>
    <row r="95" spans="1:17" x14ac:dyDescent="0.3">
      <c r="A95" s="556">
        <v>44742</v>
      </c>
      <c r="B95" s="332">
        <v>7</v>
      </c>
      <c r="C95" s="332" t="s">
        <v>1630</v>
      </c>
      <c r="D95" s="332" t="s">
        <v>818</v>
      </c>
      <c r="E95" t="str">
        <f t="shared" si="7"/>
        <v>147103510200001</v>
      </c>
      <c r="F95" t="str">
        <f t="shared" si="8"/>
        <v>7</v>
      </c>
      <c r="G95" t="e">
        <f>+VLOOKUP(L95,BG!$D$10:$F$68,3,FALSE)</f>
        <v>#REF!</v>
      </c>
      <c r="H95" s="332" t="s">
        <v>819</v>
      </c>
      <c r="I95" s="544">
        <v>203557541</v>
      </c>
      <c r="J95" s="576">
        <f t="shared" si="10"/>
        <v>203557.541</v>
      </c>
      <c r="K95" t="e">
        <f>+VLOOKUP(D95,#REF!,4,0)</f>
        <v>#REF!</v>
      </c>
      <c r="L95" t="e">
        <f>VLOOKUP(D95,#REF!,5,0)</f>
        <v>#REF!</v>
      </c>
      <c r="M95" t="e">
        <f>VLOOKUP(D95,#REF!,6,0)</f>
        <v>#REF!</v>
      </c>
      <c r="N95" t="e">
        <f>VLOOKUP(D95,#REF!,7,0)</f>
        <v>#REF!</v>
      </c>
      <c r="P95" t="str">
        <f t="shared" si="11"/>
        <v>35102</v>
      </c>
      <c r="Q95" t="str">
        <f t="shared" si="9"/>
        <v>14</v>
      </c>
    </row>
    <row r="96" spans="1:17" x14ac:dyDescent="0.3">
      <c r="A96" s="556">
        <v>44742</v>
      </c>
      <c r="B96" s="333">
        <v>7</v>
      </c>
      <c r="C96" s="333" t="s">
        <v>1631</v>
      </c>
      <c r="D96" s="333" t="s">
        <v>820</v>
      </c>
      <c r="E96" t="str">
        <f t="shared" si="7"/>
        <v>148103510200001</v>
      </c>
      <c r="F96" t="str">
        <f t="shared" si="8"/>
        <v>8</v>
      </c>
      <c r="G96" t="e">
        <f>+VLOOKUP(L96,BG!$D$10:$F$68,3,FALSE)</f>
        <v>#REF!</v>
      </c>
      <c r="H96" s="333" t="s">
        <v>821</v>
      </c>
      <c r="I96" s="545">
        <v>1393589281</v>
      </c>
      <c r="J96" s="576">
        <f t="shared" si="10"/>
        <v>1393589.281</v>
      </c>
      <c r="K96" t="e">
        <f>+VLOOKUP(D96,#REF!,4,0)</f>
        <v>#REF!</v>
      </c>
      <c r="L96" t="e">
        <f>VLOOKUP(D96,#REF!,5,0)</f>
        <v>#REF!</v>
      </c>
      <c r="M96" t="e">
        <f>VLOOKUP(D96,#REF!,6,0)</f>
        <v>#REF!</v>
      </c>
      <c r="N96" t="e">
        <f>VLOOKUP(D96,#REF!,7,0)</f>
        <v>#REF!</v>
      </c>
      <c r="P96" t="str">
        <f t="shared" si="11"/>
        <v>35102</v>
      </c>
      <c r="Q96" t="str">
        <f t="shared" si="9"/>
        <v>14</v>
      </c>
    </row>
    <row r="97" spans="1:17" x14ac:dyDescent="0.3">
      <c r="A97" s="556">
        <v>44742</v>
      </c>
      <c r="B97" s="332">
        <v>7</v>
      </c>
      <c r="C97" s="332" t="s">
        <v>1632</v>
      </c>
      <c r="D97" s="332" t="s">
        <v>823</v>
      </c>
      <c r="E97" t="str">
        <f t="shared" si="7"/>
        <v>148103510200099</v>
      </c>
      <c r="F97" t="str">
        <f t="shared" si="8"/>
        <v>8</v>
      </c>
      <c r="G97" t="e">
        <f>+VLOOKUP(L97,BG!$D$10:$F$68,3,FALSE)</f>
        <v>#REF!</v>
      </c>
      <c r="H97" s="332" t="s">
        <v>821</v>
      </c>
      <c r="I97" s="544">
        <v>590885999</v>
      </c>
      <c r="J97" s="576">
        <f t="shared" si="10"/>
        <v>590885.99899999995</v>
      </c>
      <c r="K97" t="e">
        <f>+VLOOKUP(D97,#REF!,4,0)</f>
        <v>#REF!</v>
      </c>
      <c r="L97" t="e">
        <f>VLOOKUP(D97,#REF!,5,0)</f>
        <v>#REF!</v>
      </c>
      <c r="M97" t="e">
        <f>VLOOKUP(D97,#REF!,6,0)</f>
        <v>#REF!</v>
      </c>
      <c r="N97" t="e">
        <f>VLOOKUP(D97,#REF!,7,0)</f>
        <v>#REF!</v>
      </c>
      <c r="P97" t="str">
        <f t="shared" si="11"/>
        <v>35102</v>
      </c>
      <c r="Q97" t="str">
        <f t="shared" si="9"/>
        <v>14</v>
      </c>
    </row>
    <row r="98" spans="1:17" x14ac:dyDescent="0.3">
      <c r="A98" s="556">
        <v>44742</v>
      </c>
      <c r="B98" s="333">
        <v>7</v>
      </c>
      <c r="C98" s="333" t="s">
        <v>2988</v>
      </c>
      <c r="D98" s="333" t="s">
        <v>2989</v>
      </c>
      <c r="E98" t="str">
        <f t="shared" si="7"/>
        <v>148104050100001</v>
      </c>
      <c r="F98" t="str">
        <f t="shared" si="8"/>
        <v>8</v>
      </c>
      <c r="G98" t="e">
        <f>+VLOOKUP(L98,BG!$D$10:$F$68,3,FALSE)</f>
        <v>#REF!</v>
      </c>
      <c r="H98" s="333" t="s">
        <v>829</v>
      </c>
      <c r="I98" s="545">
        <v>114201737</v>
      </c>
      <c r="J98" s="576">
        <f t="shared" si="10"/>
        <v>114201.73699999999</v>
      </c>
      <c r="K98" t="e">
        <f>+VLOOKUP(D98,#REF!,4,0)</f>
        <v>#REF!</v>
      </c>
      <c r="L98" t="e">
        <f>VLOOKUP(D98,#REF!,5,0)</f>
        <v>#REF!</v>
      </c>
      <c r="M98" t="e">
        <f>VLOOKUP(D98,#REF!,6,0)</f>
        <v>#REF!</v>
      </c>
      <c r="N98" t="e">
        <f>VLOOKUP(D98,#REF!,7,0)</f>
        <v>#REF!</v>
      </c>
      <c r="P98" t="str">
        <f t="shared" si="11"/>
        <v>40501</v>
      </c>
      <c r="Q98" t="str">
        <f t="shared" si="9"/>
        <v>14</v>
      </c>
    </row>
    <row r="99" spans="1:17" x14ac:dyDescent="0.3">
      <c r="A99" s="556">
        <v>44742</v>
      </c>
      <c r="B99" s="332">
        <v>7</v>
      </c>
      <c r="C99" s="332" t="s">
        <v>1633</v>
      </c>
      <c r="D99" s="332" t="s">
        <v>827</v>
      </c>
      <c r="E99" t="str">
        <f t="shared" si="7"/>
        <v>145104050100099</v>
      </c>
      <c r="F99" t="str">
        <f t="shared" si="8"/>
        <v>5</v>
      </c>
      <c r="G99" t="e">
        <f>+VLOOKUP(L99,BG!$D$10:$F$68,3,FALSE)</f>
        <v>#REF!</v>
      </c>
      <c r="H99" s="332" t="s">
        <v>825</v>
      </c>
      <c r="I99" s="544">
        <v>6797952</v>
      </c>
      <c r="J99" s="576">
        <f t="shared" si="10"/>
        <v>6797.9520000000002</v>
      </c>
      <c r="K99" t="e">
        <f>+VLOOKUP(D99,#REF!,4,0)</f>
        <v>#REF!</v>
      </c>
      <c r="L99" t="e">
        <f>VLOOKUP(D99,#REF!,5,0)</f>
        <v>#REF!</v>
      </c>
      <c r="M99" t="e">
        <f>VLOOKUP(D99,#REF!,6,0)</f>
        <v>#REF!</v>
      </c>
      <c r="N99" t="e">
        <f>VLOOKUP(D99,#REF!,7,0)</f>
        <v>#REF!</v>
      </c>
      <c r="P99" t="str">
        <f t="shared" si="11"/>
        <v>40501</v>
      </c>
      <c r="Q99" t="str">
        <f t="shared" si="9"/>
        <v>14</v>
      </c>
    </row>
    <row r="100" spans="1:17" x14ac:dyDescent="0.3">
      <c r="A100" s="556">
        <v>44742</v>
      </c>
      <c r="B100" s="333">
        <v>7</v>
      </c>
      <c r="C100" s="333" t="s">
        <v>1634</v>
      </c>
      <c r="D100" s="333" t="s">
        <v>1255</v>
      </c>
      <c r="E100" t="str">
        <f t="shared" si="7"/>
        <v>147104050100099</v>
      </c>
      <c r="F100" t="str">
        <f t="shared" si="8"/>
        <v>7</v>
      </c>
      <c r="G100" t="e">
        <f>+VLOOKUP(L100,BG!$D$10:$F$68,3,FALSE)</f>
        <v>#REF!</v>
      </c>
      <c r="H100" s="333" t="s">
        <v>1254</v>
      </c>
      <c r="I100" s="545">
        <v>257301279</v>
      </c>
      <c r="J100" s="576">
        <f t="shared" si="10"/>
        <v>257301.27900000001</v>
      </c>
      <c r="K100" t="e">
        <f>+VLOOKUP(D100,#REF!,4,0)</f>
        <v>#REF!</v>
      </c>
      <c r="L100" t="e">
        <f>VLOOKUP(D100,#REF!,5,0)</f>
        <v>#REF!</v>
      </c>
      <c r="M100" t="e">
        <f>VLOOKUP(D100,#REF!,6,0)</f>
        <v>#REF!</v>
      </c>
      <c r="N100" t="e">
        <f>VLOOKUP(D100,#REF!,7,0)</f>
        <v>#REF!</v>
      </c>
      <c r="P100" t="str">
        <f t="shared" si="11"/>
        <v>40501</v>
      </c>
      <c r="Q100" t="str">
        <f t="shared" si="9"/>
        <v>14</v>
      </c>
    </row>
    <row r="101" spans="1:17" x14ac:dyDescent="0.3">
      <c r="A101" s="556">
        <v>44742</v>
      </c>
      <c r="B101" s="332">
        <v>7</v>
      </c>
      <c r="C101" s="332" t="s">
        <v>1635</v>
      </c>
      <c r="D101" s="332" t="s">
        <v>828</v>
      </c>
      <c r="E101" t="str">
        <f t="shared" si="7"/>
        <v>148104050100099</v>
      </c>
      <c r="F101" t="str">
        <f t="shared" si="8"/>
        <v>8</v>
      </c>
      <c r="G101" t="e">
        <f>+VLOOKUP(L101,BG!$D$10:$F$68,3,FALSE)</f>
        <v>#REF!</v>
      </c>
      <c r="H101" s="332" t="s">
        <v>829</v>
      </c>
      <c r="I101" s="544">
        <v>6685035997</v>
      </c>
      <c r="J101" s="576">
        <f t="shared" si="10"/>
        <v>6685035.9970000004</v>
      </c>
      <c r="K101" t="e">
        <f>+VLOOKUP(D101,#REF!,4,0)</f>
        <v>#REF!</v>
      </c>
      <c r="L101" t="e">
        <f>VLOOKUP(D101,#REF!,5,0)</f>
        <v>#REF!</v>
      </c>
      <c r="M101" t="e">
        <f>VLOOKUP(D101,#REF!,6,0)</f>
        <v>#REF!</v>
      </c>
      <c r="N101" t="e">
        <f>VLOOKUP(D101,#REF!,7,0)</f>
        <v>#REF!</v>
      </c>
      <c r="P101" t="str">
        <f t="shared" si="11"/>
        <v>40501</v>
      </c>
      <c r="Q101" t="str">
        <f t="shared" si="9"/>
        <v>14</v>
      </c>
    </row>
    <row r="102" spans="1:17" x14ac:dyDescent="0.3">
      <c r="A102" s="556">
        <v>44742</v>
      </c>
      <c r="B102" s="333">
        <v>7</v>
      </c>
      <c r="C102" s="333" t="s">
        <v>2247</v>
      </c>
      <c r="D102" s="333" t="s">
        <v>1919</v>
      </c>
      <c r="E102" t="str">
        <f t="shared" si="7"/>
        <v>147104430200099</v>
      </c>
      <c r="F102" t="str">
        <f t="shared" si="8"/>
        <v>7</v>
      </c>
      <c r="G102" t="e">
        <f>+VLOOKUP(L102,BG!$D$10:$F$68,3,FALSE)</f>
        <v>#REF!</v>
      </c>
      <c r="H102" s="333" t="s">
        <v>2108</v>
      </c>
      <c r="I102" s="545">
        <v>3602003</v>
      </c>
      <c r="J102" s="576">
        <f t="shared" si="10"/>
        <v>3602.0030000000002</v>
      </c>
      <c r="K102" t="e">
        <f>+VLOOKUP(D102,#REF!,4,0)</f>
        <v>#REF!</v>
      </c>
      <c r="L102" t="e">
        <f>VLOOKUP(D102,#REF!,5,0)</f>
        <v>#REF!</v>
      </c>
      <c r="M102" t="e">
        <f>VLOOKUP(D102,#REF!,6,0)</f>
        <v>#REF!</v>
      </c>
      <c r="N102" t="e">
        <f>VLOOKUP(D102,#REF!,7,0)</f>
        <v>#REF!</v>
      </c>
      <c r="P102" t="str">
        <f t="shared" si="11"/>
        <v>44302</v>
      </c>
      <c r="Q102" t="str">
        <f t="shared" si="9"/>
        <v>14</v>
      </c>
    </row>
    <row r="103" spans="1:17" x14ac:dyDescent="0.3">
      <c r="A103" s="556">
        <v>44742</v>
      </c>
      <c r="B103" s="332">
        <v>7</v>
      </c>
      <c r="C103" s="332" t="s">
        <v>1636</v>
      </c>
      <c r="D103" s="332" t="s">
        <v>834</v>
      </c>
      <c r="E103" t="str">
        <f t="shared" si="7"/>
        <v>145802258200001</v>
      </c>
      <c r="F103" t="str">
        <f t="shared" si="8"/>
        <v>5</v>
      </c>
      <c r="G103" t="e">
        <f>+VLOOKUP(L103,BG!$D$10:$F$68,3,FALSE)</f>
        <v>#REF!</v>
      </c>
      <c r="H103" s="332" t="s">
        <v>835</v>
      </c>
      <c r="I103" s="544">
        <v>106206635</v>
      </c>
      <c r="J103" s="576">
        <f t="shared" si="10"/>
        <v>106206.63499999999</v>
      </c>
      <c r="K103" t="e">
        <f>+VLOOKUP(D103,#REF!,4,0)</f>
        <v>#REF!</v>
      </c>
      <c r="L103" t="e">
        <f>VLOOKUP(D103,#REF!,5,0)</f>
        <v>#REF!</v>
      </c>
      <c r="M103" t="e">
        <f>VLOOKUP(D103,#REF!,6,0)</f>
        <v>#REF!</v>
      </c>
      <c r="N103" t="e">
        <f>VLOOKUP(D103,#REF!,7,0)</f>
        <v>#REF!</v>
      </c>
      <c r="P103" t="str">
        <f t="shared" si="11"/>
        <v>22582</v>
      </c>
      <c r="Q103" t="str">
        <f t="shared" si="9"/>
        <v>14</v>
      </c>
    </row>
    <row r="104" spans="1:17" x14ac:dyDescent="0.3">
      <c r="A104" s="556">
        <v>44742</v>
      </c>
      <c r="B104" s="333">
        <v>7</v>
      </c>
      <c r="C104" s="333" t="s">
        <v>2990</v>
      </c>
      <c r="D104" s="333" t="s">
        <v>836</v>
      </c>
      <c r="E104" t="str">
        <f t="shared" si="7"/>
        <v>146802258200001</v>
      </c>
      <c r="F104" t="str">
        <f t="shared" si="8"/>
        <v>6</v>
      </c>
      <c r="G104" t="e">
        <f>+VLOOKUP(L104,BG!$D$10:$F$68,3,FALSE)</f>
        <v>#REF!</v>
      </c>
      <c r="H104" s="333" t="s">
        <v>837</v>
      </c>
      <c r="I104" s="545">
        <v>3388614</v>
      </c>
      <c r="J104" s="576">
        <f t="shared" si="10"/>
        <v>3388.614</v>
      </c>
      <c r="K104" t="e">
        <f>+VLOOKUP(D104,#REF!,4,0)</f>
        <v>#REF!</v>
      </c>
      <c r="L104" t="e">
        <f>VLOOKUP(D104,#REF!,5,0)</f>
        <v>#REF!</v>
      </c>
      <c r="M104" t="e">
        <f>VLOOKUP(D104,#REF!,6,0)</f>
        <v>#REF!</v>
      </c>
      <c r="N104" t="e">
        <f>VLOOKUP(D104,#REF!,7,0)</f>
        <v>#REF!</v>
      </c>
      <c r="P104" t="str">
        <f t="shared" si="11"/>
        <v>22582</v>
      </c>
      <c r="Q104" t="str">
        <f t="shared" si="9"/>
        <v>14</v>
      </c>
    </row>
    <row r="105" spans="1:17" x14ac:dyDescent="0.3">
      <c r="A105" s="556">
        <v>44742</v>
      </c>
      <c r="B105" s="332">
        <v>7</v>
      </c>
      <c r="C105" s="332" t="s">
        <v>1637</v>
      </c>
      <c r="D105" s="332" t="s">
        <v>838</v>
      </c>
      <c r="E105" t="str">
        <f t="shared" si="7"/>
        <v>147802258200001</v>
      </c>
      <c r="F105" t="str">
        <f t="shared" si="8"/>
        <v>7</v>
      </c>
      <c r="G105" t="e">
        <f>+VLOOKUP(L105,BG!$D$10:$F$68,3,FALSE)</f>
        <v>#REF!</v>
      </c>
      <c r="H105" s="332" t="s">
        <v>839</v>
      </c>
      <c r="I105" s="544">
        <v>5676509474</v>
      </c>
      <c r="J105" s="576">
        <f t="shared" si="10"/>
        <v>5676509.4740000004</v>
      </c>
      <c r="K105" t="e">
        <f>+VLOOKUP(D105,#REF!,4,0)</f>
        <v>#REF!</v>
      </c>
      <c r="L105" t="e">
        <f>VLOOKUP(D105,#REF!,5,0)</f>
        <v>#REF!</v>
      </c>
      <c r="M105" t="e">
        <f>VLOOKUP(D105,#REF!,6,0)</f>
        <v>#REF!</v>
      </c>
      <c r="N105" t="e">
        <f>VLOOKUP(D105,#REF!,7,0)</f>
        <v>#REF!</v>
      </c>
      <c r="P105" t="str">
        <f t="shared" si="11"/>
        <v>22582</v>
      </c>
      <c r="Q105" t="str">
        <f t="shared" si="9"/>
        <v>14</v>
      </c>
    </row>
    <row r="106" spans="1:17" x14ac:dyDescent="0.3">
      <c r="A106" s="556">
        <v>44742</v>
      </c>
      <c r="B106" s="333">
        <v>7</v>
      </c>
      <c r="C106" s="333" t="s">
        <v>1638</v>
      </c>
      <c r="D106" s="333" t="s">
        <v>840</v>
      </c>
      <c r="E106" t="str">
        <f t="shared" si="7"/>
        <v>148802258200001</v>
      </c>
      <c r="F106" t="str">
        <f t="shared" si="8"/>
        <v>8</v>
      </c>
      <c r="G106" t="e">
        <f>+VLOOKUP(L106,BG!$D$10:$F$68,3,FALSE)</f>
        <v>#REF!</v>
      </c>
      <c r="H106" s="333" t="s">
        <v>841</v>
      </c>
      <c r="I106" s="545">
        <v>18258533025</v>
      </c>
      <c r="J106" s="576">
        <f t="shared" si="10"/>
        <v>18258533.024999999</v>
      </c>
      <c r="K106" t="e">
        <f>+VLOOKUP(D106,#REF!,4,0)</f>
        <v>#REF!</v>
      </c>
      <c r="L106" t="e">
        <f>VLOOKUP(D106,#REF!,5,0)</f>
        <v>#REF!</v>
      </c>
      <c r="M106" t="e">
        <f>VLOOKUP(D106,#REF!,6,0)</f>
        <v>#REF!</v>
      </c>
      <c r="N106" t="e">
        <f>VLOOKUP(D106,#REF!,7,0)</f>
        <v>#REF!</v>
      </c>
      <c r="P106" t="str">
        <f t="shared" si="11"/>
        <v>22582</v>
      </c>
      <c r="Q106" t="str">
        <f t="shared" si="9"/>
        <v>14</v>
      </c>
    </row>
    <row r="107" spans="1:17" x14ac:dyDescent="0.3">
      <c r="A107" s="556">
        <v>44742</v>
      </c>
      <c r="B107" s="332">
        <v>7</v>
      </c>
      <c r="C107" s="332" t="s">
        <v>2991</v>
      </c>
      <c r="D107" s="332" t="s">
        <v>2770</v>
      </c>
      <c r="E107" t="str">
        <f t="shared" si="7"/>
        <v>141802258200099</v>
      </c>
      <c r="F107" t="str">
        <f t="shared" si="8"/>
        <v>1</v>
      </c>
      <c r="G107" t="e">
        <f>+VLOOKUP(L107,BG!$D$10:$F$68,3,FALSE)</f>
        <v>#REF!</v>
      </c>
      <c r="H107" s="332" t="s">
        <v>2686</v>
      </c>
      <c r="I107" s="544">
        <v>45470028</v>
      </c>
      <c r="J107" s="576">
        <f t="shared" si="10"/>
        <v>45470.027999999998</v>
      </c>
      <c r="K107" t="e">
        <f>+VLOOKUP(D107,#REF!,4,0)</f>
        <v>#REF!</v>
      </c>
      <c r="L107" t="e">
        <f>VLOOKUP(D107,#REF!,5,0)</f>
        <v>#REF!</v>
      </c>
      <c r="M107" t="e">
        <f>VLOOKUP(D107,#REF!,6,0)</f>
        <v>#REF!</v>
      </c>
      <c r="N107" t="e">
        <f>VLOOKUP(D107,#REF!,7,0)</f>
        <v>#REF!</v>
      </c>
      <c r="P107" t="str">
        <f t="shared" si="11"/>
        <v>22582</v>
      </c>
      <c r="Q107" t="str">
        <f t="shared" si="9"/>
        <v>14</v>
      </c>
    </row>
    <row r="108" spans="1:17" x14ac:dyDescent="0.3">
      <c r="A108" s="556">
        <v>44742</v>
      </c>
      <c r="B108" s="333">
        <v>7</v>
      </c>
      <c r="C108" s="333" t="s">
        <v>2992</v>
      </c>
      <c r="D108" s="333" t="s">
        <v>842</v>
      </c>
      <c r="E108" t="str">
        <f t="shared" si="7"/>
        <v>142802258200099</v>
      </c>
      <c r="F108" t="str">
        <f t="shared" si="8"/>
        <v>2</v>
      </c>
      <c r="G108" t="e">
        <f>+VLOOKUP(L108,BG!$D$10:$F$68,3,FALSE)</f>
        <v>#REF!</v>
      </c>
      <c r="H108" s="333" t="s">
        <v>830</v>
      </c>
      <c r="I108" s="545">
        <v>908635</v>
      </c>
      <c r="J108" s="576">
        <f t="shared" si="10"/>
        <v>908.63499999999999</v>
      </c>
      <c r="K108" t="e">
        <f>+VLOOKUP(D108,#REF!,4,0)</f>
        <v>#REF!</v>
      </c>
      <c r="L108" t="e">
        <f>VLOOKUP(D108,#REF!,5,0)</f>
        <v>#REF!</v>
      </c>
      <c r="M108" t="e">
        <f>VLOOKUP(D108,#REF!,6,0)</f>
        <v>#REF!</v>
      </c>
      <c r="N108" t="e">
        <f>VLOOKUP(D108,#REF!,7,0)</f>
        <v>#REF!</v>
      </c>
      <c r="P108" t="str">
        <f t="shared" si="11"/>
        <v>22582</v>
      </c>
      <c r="Q108" t="str">
        <f t="shared" si="9"/>
        <v>14</v>
      </c>
    </row>
    <row r="109" spans="1:17" x14ac:dyDescent="0.3">
      <c r="A109" s="556">
        <v>44742</v>
      </c>
      <c r="B109" s="332">
        <v>7</v>
      </c>
      <c r="C109" s="332" t="s">
        <v>1639</v>
      </c>
      <c r="D109" s="332" t="s">
        <v>843</v>
      </c>
      <c r="E109" t="str">
        <f t="shared" si="7"/>
        <v>143802258200099</v>
      </c>
      <c r="F109" t="str">
        <f t="shared" si="8"/>
        <v>3</v>
      </c>
      <c r="G109" t="e">
        <f>+VLOOKUP(L109,BG!$D$10:$F$68,3,FALSE)</f>
        <v>#REF!</v>
      </c>
      <c r="H109" s="332" t="s">
        <v>831</v>
      </c>
      <c r="I109" s="544">
        <v>9043164</v>
      </c>
      <c r="J109" s="576">
        <f t="shared" si="10"/>
        <v>9043.1640000000007</v>
      </c>
      <c r="K109" t="e">
        <f>+VLOOKUP(D109,#REF!,4,0)</f>
        <v>#REF!</v>
      </c>
      <c r="L109" t="e">
        <f>VLOOKUP(D109,#REF!,5,0)</f>
        <v>#REF!</v>
      </c>
      <c r="M109" t="e">
        <f>VLOOKUP(D109,#REF!,6,0)</f>
        <v>#REF!</v>
      </c>
      <c r="N109" t="e">
        <f>VLOOKUP(D109,#REF!,7,0)</f>
        <v>#REF!</v>
      </c>
      <c r="P109" t="str">
        <f t="shared" si="11"/>
        <v>22582</v>
      </c>
      <c r="Q109" t="str">
        <f t="shared" si="9"/>
        <v>14</v>
      </c>
    </row>
    <row r="110" spans="1:17" x14ac:dyDescent="0.3">
      <c r="A110" s="556">
        <v>44742</v>
      </c>
      <c r="B110" s="333">
        <v>7</v>
      </c>
      <c r="C110" s="333" t="s">
        <v>2993</v>
      </c>
      <c r="D110" s="333" t="s">
        <v>844</v>
      </c>
      <c r="E110" t="str">
        <f t="shared" si="7"/>
        <v>144802258200099</v>
      </c>
      <c r="F110" t="str">
        <f t="shared" si="8"/>
        <v>4</v>
      </c>
      <c r="G110" t="e">
        <f>+VLOOKUP(L110,BG!$D$10:$F$68,3,FALSE)</f>
        <v>#REF!</v>
      </c>
      <c r="H110" s="333" t="s">
        <v>833</v>
      </c>
      <c r="I110" s="545">
        <v>10100</v>
      </c>
      <c r="J110" s="576">
        <f t="shared" si="10"/>
        <v>10.1</v>
      </c>
      <c r="K110" t="e">
        <f>+VLOOKUP(D110,#REF!,4,0)</f>
        <v>#REF!</v>
      </c>
      <c r="L110" t="e">
        <f>VLOOKUP(D110,#REF!,5,0)</f>
        <v>#REF!</v>
      </c>
      <c r="M110" t="e">
        <f>VLOOKUP(D110,#REF!,6,0)</f>
        <v>#REF!</v>
      </c>
      <c r="N110" t="e">
        <f>VLOOKUP(D110,#REF!,7,0)</f>
        <v>#REF!</v>
      </c>
      <c r="P110" t="str">
        <f t="shared" si="11"/>
        <v>22582</v>
      </c>
      <c r="Q110" t="str">
        <f t="shared" si="9"/>
        <v>14</v>
      </c>
    </row>
    <row r="111" spans="1:17" x14ac:dyDescent="0.3">
      <c r="A111" s="556">
        <v>44742</v>
      </c>
      <c r="B111" s="332">
        <v>7</v>
      </c>
      <c r="C111" s="332" t="s">
        <v>1640</v>
      </c>
      <c r="D111" s="332" t="s">
        <v>845</v>
      </c>
      <c r="E111" t="str">
        <f t="shared" si="7"/>
        <v>145802258200099</v>
      </c>
      <c r="F111" t="str">
        <f t="shared" si="8"/>
        <v>5</v>
      </c>
      <c r="G111" t="e">
        <f>+VLOOKUP(L111,BG!$D$10:$F$68,3,FALSE)</f>
        <v>#REF!</v>
      </c>
      <c r="H111" s="332" t="s">
        <v>835</v>
      </c>
      <c r="I111" s="544">
        <v>64993767</v>
      </c>
      <c r="J111" s="576">
        <f t="shared" si="10"/>
        <v>64993.767</v>
      </c>
      <c r="K111" t="e">
        <f>+VLOOKUP(D111,#REF!,4,0)</f>
        <v>#REF!</v>
      </c>
      <c r="L111" t="e">
        <f>VLOOKUP(D111,#REF!,5,0)</f>
        <v>#REF!</v>
      </c>
      <c r="M111" t="e">
        <f>VLOOKUP(D111,#REF!,6,0)</f>
        <v>#REF!</v>
      </c>
      <c r="N111" t="e">
        <f>VLOOKUP(D111,#REF!,7,0)</f>
        <v>#REF!</v>
      </c>
      <c r="P111" t="str">
        <f t="shared" si="11"/>
        <v>22582</v>
      </c>
      <c r="Q111" t="str">
        <f t="shared" si="9"/>
        <v>14</v>
      </c>
    </row>
    <row r="112" spans="1:17" x14ac:dyDescent="0.3">
      <c r="A112" s="556">
        <v>44742</v>
      </c>
      <c r="B112" s="333">
        <v>7</v>
      </c>
      <c r="C112" s="333" t="s">
        <v>1641</v>
      </c>
      <c r="D112" s="333" t="s">
        <v>846</v>
      </c>
      <c r="E112" t="str">
        <f t="shared" si="7"/>
        <v>146802258200099</v>
      </c>
      <c r="F112" t="str">
        <f t="shared" si="8"/>
        <v>6</v>
      </c>
      <c r="G112" t="e">
        <f>+VLOOKUP(L112,BG!$D$10:$F$68,3,FALSE)</f>
        <v>#REF!</v>
      </c>
      <c r="H112" s="333" t="s">
        <v>837</v>
      </c>
      <c r="I112" s="545">
        <v>277365536</v>
      </c>
      <c r="J112" s="576">
        <f t="shared" si="10"/>
        <v>277365.53600000002</v>
      </c>
      <c r="K112" t="e">
        <f>+VLOOKUP(D112,#REF!,4,0)</f>
        <v>#REF!</v>
      </c>
      <c r="L112" t="e">
        <f>VLOOKUP(D112,#REF!,5,0)</f>
        <v>#REF!</v>
      </c>
      <c r="M112" t="e">
        <f>VLOOKUP(D112,#REF!,6,0)</f>
        <v>#REF!</v>
      </c>
      <c r="N112" t="e">
        <f>VLOOKUP(D112,#REF!,7,0)</f>
        <v>#REF!</v>
      </c>
      <c r="P112" t="str">
        <f t="shared" si="11"/>
        <v>22582</v>
      </c>
      <c r="Q112" t="str">
        <f t="shared" si="9"/>
        <v>14</v>
      </c>
    </row>
    <row r="113" spans="1:17" x14ac:dyDescent="0.3">
      <c r="A113" s="556">
        <v>44742</v>
      </c>
      <c r="B113" s="332">
        <v>7</v>
      </c>
      <c r="C113" s="332" t="s">
        <v>1642</v>
      </c>
      <c r="D113" s="332" t="s">
        <v>847</v>
      </c>
      <c r="E113" t="str">
        <f t="shared" si="7"/>
        <v>147802258200099</v>
      </c>
      <c r="F113" t="str">
        <f t="shared" si="8"/>
        <v>7</v>
      </c>
      <c r="G113" t="e">
        <f>+VLOOKUP(L113,BG!$D$10:$F$68,3,FALSE)</f>
        <v>#REF!</v>
      </c>
      <c r="H113" s="332" t="s">
        <v>839</v>
      </c>
      <c r="I113" s="544">
        <v>11406392878</v>
      </c>
      <c r="J113" s="576">
        <f t="shared" si="10"/>
        <v>11406392.878</v>
      </c>
      <c r="K113" t="e">
        <f>+VLOOKUP(D113,#REF!,4,0)</f>
        <v>#REF!</v>
      </c>
      <c r="L113" t="e">
        <f>VLOOKUP(D113,#REF!,5,0)</f>
        <v>#REF!</v>
      </c>
      <c r="M113" t="e">
        <f>VLOOKUP(D113,#REF!,6,0)</f>
        <v>#REF!</v>
      </c>
      <c r="N113" t="e">
        <f>VLOOKUP(D113,#REF!,7,0)</f>
        <v>#REF!</v>
      </c>
      <c r="P113" t="str">
        <f t="shared" si="11"/>
        <v>22582</v>
      </c>
      <c r="Q113" t="str">
        <f t="shared" si="9"/>
        <v>14</v>
      </c>
    </row>
    <row r="114" spans="1:17" x14ac:dyDescent="0.3">
      <c r="A114" s="556">
        <v>44742</v>
      </c>
      <c r="B114" s="333">
        <v>7</v>
      </c>
      <c r="C114" s="333" t="s">
        <v>1643</v>
      </c>
      <c r="D114" s="333" t="s">
        <v>848</v>
      </c>
      <c r="E114" t="str">
        <f t="shared" si="7"/>
        <v>148802258200099</v>
      </c>
      <c r="F114" t="str">
        <f t="shared" si="8"/>
        <v>8</v>
      </c>
      <c r="G114" t="e">
        <f>+VLOOKUP(L114,BG!$D$10:$F$68,3,FALSE)</f>
        <v>#REF!</v>
      </c>
      <c r="H114" s="333" t="s">
        <v>841</v>
      </c>
      <c r="I114" s="545">
        <v>142030936898</v>
      </c>
      <c r="J114" s="576">
        <f t="shared" si="10"/>
        <v>142030936.898</v>
      </c>
      <c r="K114" t="e">
        <f>+VLOOKUP(D114,#REF!,4,0)</f>
        <v>#REF!</v>
      </c>
      <c r="L114" t="e">
        <f>VLOOKUP(D114,#REF!,5,0)</f>
        <v>#REF!</v>
      </c>
      <c r="M114" t="e">
        <f>VLOOKUP(D114,#REF!,6,0)</f>
        <v>#REF!</v>
      </c>
      <c r="N114" t="e">
        <f>VLOOKUP(D114,#REF!,7,0)</f>
        <v>#REF!</v>
      </c>
      <c r="P114" t="str">
        <f t="shared" si="11"/>
        <v>22582</v>
      </c>
      <c r="Q114" t="str">
        <f t="shared" si="9"/>
        <v>14</v>
      </c>
    </row>
    <row r="115" spans="1:17" x14ac:dyDescent="0.3">
      <c r="A115" s="556">
        <v>44742</v>
      </c>
      <c r="B115" s="332">
        <v>7</v>
      </c>
      <c r="C115" s="332" t="s">
        <v>2248</v>
      </c>
      <c r="D115" s="332" t="s">
        <v>1922</v>
      </c>
      <c r="E115" t="str">
        <f t="shared" si="7"/>
        <v>147802258200199</v>
      </c>
      <c r="F115" t="str">
        <f t="shared" si="8"/>
        <v>7</v>
      </c>
      <c r="G115" t="e">
        <f>+VLOOKUP(L115,BG!$D$10:$F$68,3,FALSE)</f>
        <v>#REF!</v>
      </c>
      <c r="H115" s="332" t="s">
        <v>2109</v>
      </c>
      <c r="I115" s="544">
        <v>7569119</v>
      </c>
      <c r="J115" s="576">
        <f t="shared" si="10"/>
        <v>7569.1189999999997</v>
      </c>
      <c r="K115" t="e">
        <f>+VLOOKUP(D115,#REF!,4,0)</f>
        <v>#REF!</v>
      </c>
      <c r="L115" t="e">
        <f>VLOOKUP(D115,#REF!,5,0)</f>
        <v>#REF!</v>
      </c>
      <c r="M115" t="e">
        <f>VLOOKUP(D115,#REF!,6,0)</f>
        <v>#REF!</v>
      </c>
      <c r="N115" t="e">
        <f>VLOOKUP(D115,#REF!,7,0)</f>
        <v>#REF!</v>
      </c>
      <c r="P115" t="str">
        <f t="shared" si="11"/>
        <v>22582</v>
      </c>
      <c r="Q115" t="str">
        <f t="shared" si="9"/>
        <v>14</v>
      </c>
    </row>
    <row r="116" spans="1:17" x14ac:dyDescent="0.3">
      <c r="A116" s="556">
        <v>44742</v>
      </c>
      <c r="B116" s="333">
        <v>7</v>
      </c>
      <c r="C116" s="333" t="s">
        <v>2249</v>
      </c>
      <c r="D116" s="333" t="s">
        <v>1923</v>
      </c>
      <c r="E116" t="str">
        <f t="shared" si="7"/>
        <v>148802258200199</v>
      </c>
      <c r="F116" t="str">
        <f t="shared" si="8"/>
        <v>8</v>
      </c>
      <c r="G116" t="e">
        <f>+VLOOKUP(L116,BG!$D$10:$F$68,3,FALSE)</f>
        <v>#REF!</v>
      </c>
      <c r="H116" s="333" t="s">
        <v>2110</v>
      </c>
      <c r="I116" s="545">
        <v>1165584533</v>
      </c>
      <c r="J116" s="576">
        <f t="shared" si="10"/>
        <v>1165584.5330000001</v>
      </c>
      <c r="K116" t="e">
        <f>+VLOOKUP(D116,#REF!,4,0)</f>
        <v>#REF!</v>
      </c>
      <c r="L116" t="e">
        <f>VLOOKUP(D116,#REF!,5,0)</f>
        <v>#REF!</v>
      </c>
      <c r="M116" t="e">
        <f>VLOOKUP(D116,#REF!,6,0)</f>
        <v>#REF!</v>
      </c>
      <c r="N116" t="e">
        <f>VLOOKUP(D116,#REF!,7,0)</f>
        <v>#REF!</v>
      </c>
      <c r="P116" t="str">
        <f t="shared" si="11"/>
        <v>22582</v>
      </c>
      <c r="Q116" t="str">
        <f t="shared" si="9"/>
        <v>14</v>
      </c>
    </row>
    <row r="117" spans="1:17" x14ac:dyDescent="0.3">
      <c r="A117" s="556">
        <v>44742</v>
      </c>
      <c r="B117" s="332">
        <v>7</v>
      </c>
      <c r="C117" s="332" t="s">
        <v>2250</v>
      </c>
      <c r="D117" s="332" t="s">
        <v>1924</v>
      </c>
      <c r="E117" t="str">
        <f t="shared" si="7"/>
        <v>146802258200301</v>
      </c>
      <c r="F117" t="str">
        <f t="shared" si="8"/>
        <v>6</v>
      </c>
      <c r="G117" t="e">
        <f>+VLOOKUP(L117,BG!$D$10:$F$68,3,FALSE)</f>
        <v>#REF!</v>
      </c>
      <c r="H117" s="332" t="s">
        <v>2112</v>
      </c>
      <c r="I117" s="544">
        <v>58467134</v>
      </c>
      <c r="J117" s="576">
        <f t="shared" si="10"/>
        <v>58467.133999999998</v>
      </c>
      <c r="K117" t="e">
        <f>+VLOOKUP(D117,#REF!,4,0)</f>
        <v>#REF!</v>
      </c>
      <c r="L117" t="e">
        <f>VLOOKUP(D117,#REF!,5,0)</f>
        <v>#REF!</v>
      </c>
      <c r="M117" t="e">
        <f>VLOOKUP(D117,#REF!,6,0)</f>
        <v>#REF!</v>
      </c>
      <c r="N117" t="e">
        <f>VLOOKUP(D117,#REF!,7,0)</f>
        <v>#REF!</v>
      </c>
      <c r="P117" t="str">
        <f t="shared" si="11"/>
        <v>22582</v>
      </c>
      <c r="Q117" t="str">
        <f t="shared" si="9"/>
        <v>14</v>
      </c>
    </row>
    <row r="118" spans="1:17" x14ac:dyDescent="0.3">
      <c r="A118" s="556">
        <v>44742</v>
      </c>
      <c r="B118" s="333">
        <v>7</v>
      </c>
      <c r="C118" s="333" t="s">
        <v>2251</v>
      </c>
      <c r="D118" s="333" t="s">
        <v>1925</v>
      </c>
      <c r="E118" t="str">
        <f t="shared" si="7"/>
        <v>147802258200301</v>
      </c>
      <c r="F118" t="str">
        <f t="shared" si="8"/>
        <v>7</v>
      </c>
      <c r="G118" t="e">
        <f>+VLOOKUP(L118,BG!$D$10:$F$68,3,FALSE)</f>
        <v>#REF!</v>
      </c>
      <c r="H118" s="333" t="s">
        <v>2113</v>
      </c>
      <c r="I118" s="545">
        <v>802742362</v>
      </c>
      <c r="J118" s="576">
        <f t="shared" si="10"/>
        <v>802742.36199999996</v>
      </c>
      <c r="K118" t="e">
        <f>+VLOOKUP(D118,#REF!,4,0)</f>
        <v>#REF!</v>
      </c>
      <c r="L118" t="e">
        <f>VLOOKUP(D118,#REF!,5,0)</f>
        <v>#REF!</v>
      </c>
      <c r="M118" t="e">
        <f>VLOOKUP(D118,#REF!,6,0)</f>
        <v>#REF!</v>
      </c>
      <c r="N118" t="e">
        <f>VLOOKUP(D118,#REF!,7,0)</f>
        <v>#REF!</v>
      </c>
      <c r="P118" t="str">
        <f t="shared" si="11"/>
        <v>22582</v>
      </c>
      <c r="Q118" t="str">
        <f t="shared" si="9"/>
        <v>14</v>
      </c>
    </row>
    <row r="119" spans="1:17" x14ac:dyDescent="0.3">
      <c r="A119" s="556">
        <v>44742</v>
      </c>
      <c r="B119" s="332">
        <v>7</v>
      </c>
      <c r="C119" s="332" t="s">
        <v>2252</v>
      </c>
      <c r="D119" s="332" t="s">
        <v>1926</v>
      </c>
      <c r="E119" t="str">
        <f t="shared" si="7"/>
        <v>148802258200301</v>
      </c>
      <c r="F119" t="str">
        <f t="shared" si="8"/>
        <v>8</v>
      </c>
      <c r="G119" t="e">
        <f>+VLOOKUP(L119,BG!$D$10:$F$68,3,FALSE)</f>
        <v>#REF!</v>
      </c>
      <c r="H119" s="332" t="s">
        <v>2114</v>
      </c>
      <c r="I119" s="544">
        <v>1365887764</v>
      </c>
      <c r="J119" s="576">
        <f t="shared" si="10"/>
        <v>1365887.764</v>
      </c>
      <c r="K119" t="e">
        <f>+VLOOKUP(D119,#REF!,4,0)</f>
        <v>#REF!</v>
      </c>
      <c r="L119" t="e">
        <f>VLOOKUP(D119,#REF!,5,0)</f>
        <v>#REF!</v>
      </c>
      <c r="M119" t="e">
        <f>VLOOKUP(D119,#REF!,6,0)</f>
        <v>#REF!</v>
      </c>
      <c r="N119" t="e">
        <f>VLOOKUP(D119,#REF!,7,0)</f>
        <v>#REF!</v>
      </c>
      <c r="P119" t="str">
        <f t="shared" si="11"/>
        <v>22582</v>
      </c>
      <c r="Q119" t="str">
        <f t="shared" si="9"/>
        <v>14</v>
      </c>
    </row>
    <row r="120" spans="1:17" x14ac:dyDescent="0.3">
      <c r="A120" s="556">
        <v>44742</v>
      </c>
      <c r="B120" s="333">
        <v>7</v>
      </c>
      <c r="C120" s="333" t="s">
        <v>2253</v>
      </c>
      <c r="D120" s="333" t="s">
        <v>1929</v>
      </c>
      <c r="E120" t="str">
        <f t="shared" si="7"/>
        <v>147802258200399</v>
      </c>
      <c r="F120" t="str">
        <f t="shared" si="8"/>
        <v>7</v>
      </c>
      <c r="G120" t="e">
        <f>+VLOOKUP(L120,BG!$D$10:$F$68,3,FALSE)</f>
        <v>#REF!</v>
      </c>
      <c r="H120" s="333" t="s">
        <v>2113</v>
      </c>
      <c r="I120" s="545">
        <v>2560661248</v>
      </c>
      <c r="J120" s="576">
        <f t="shared" si="10"/>
        <v>2560661.2480000001</v>
      </c>
      <c r="K120" t="e">
        <f>+VLOOKUP(D120,#REF!,4,0)</f>
        <v>#REF!</v>
      </c>
      <c r="L120" t="e">
        <f>VLOOKUP(D120,#REF!,5,0)</f>
        <v>#REF!</v>
      </c>
      <c r="M120" t="e">
        <f>VLOOKUP(D120,#REF!,6,0)</f>
        <v>#REF!</v>
      </c>
      <c r="N120" t="e">
        <f>VLOOKUP(D120,#REF!,7,0)</f>
        <v>#REF!</v>
      </c>
      <c r="P120" t="str">
        <f t="shared" si="11"/>
        <v>22582</v>
      </c>
      <c r="Q120" t="str">
        <f t="shared" si="9"/>
        <v>14</v>
      </c>
    </row>
    <row r="121" spans="1:17" x14ac:dyDescent="0.3">
      <c r="A121" s="556">
        <v>44742</v>
      </c>
      <c r="B121" s="332">
        <v>7</v>
      </c>
      <c r="C121" s="332" t="s">
        <v>2254</v>
      </c>
      <c r="D121" s="332" t="s">
        <v>1930</v>
      </c>
      <c r="E121" t="str">
        <f t="shared" si="7"/>
        <v>148802258200399</v>
      </c>
      <c r="F121" t="str">
        <f t="shared" si="8"/>
        <v>8</v>
      </c>
      <c r="G121" t="e">
        <f>+VLOOKUP(L121,BG!$D$10:$F$68,3,FALSE)</f>
        <v>#REF!</v>
      </c>
      <c r="H121" s="332" t="s">
        <v>2114</v>
      </c>
      <c r="I121" s="544">
        <v>22154652708</v>
      </c>
      <c r="J121" s="576">
        <f t="shared" si="10"/>
        <v>22154652.708000001</v>
      </c>
      <c r="K121" t="e">
        <f>+VLOOKUP(D121,#REF!,4,0)</f>
        <v>#REF!</v>
      </c>
      <c r="L121" t="e">
        <f>VLOOKUP(D121,#REF!,5,0)</f>
        <v>#REF!</v>
      </c>
      <c r="M121" t="e">
        <f>VLOOKUP(D121,#REF!,6,0)</f>
        <v>#REF!</v>
      </c>
      <c r="N121" t="e">
        <f>VLOOKUP(D121,#REF!,7,0)</f>
        <v>#REF!</v>
      </c>
      <c r="P121" t="str">
        <f t="shared" si="11"/>
        <v>22582</v>
      </c>
      <c r="Q121" t="str">
        <f t="shared" si="9"/>
        <v>14</v>
      </c>
    </row>
    <row r="122" spans="1:17" x14ac:dyDescent="0.3">
      <c r="A122" s="556">
        <v>44742</v>
      </c>
      <c r="B122" s="333">
        <v>7</v>
      </c>
      <c r="C122" s="333" t="s">
        <v>1644</v>
      </c>
      <c r="D122" s="333" t="s">
        <v>851</v>
      </c>
      <c r="E122" t="str">
        <f t="shared" si="7"/>
        <v>145802259400001</v>
      </c>
      <c r="F122" t="str">
        <f t="shared" si="8"/>
        <v>5</v>
      </c>
      <c r="G122" t="e">
        <f>+VLOOKUP(L122,BG!$D$10:$F$68,3,FALSE)</f>
        <v>#REF!</v>
      </c>
      <c r="H122" s="333" t="s">
        <v>852</v>
      </c>
      <c r="I122" s="545">
        <v>-6053283</v>
      </c>
      <c r="J122" s="576">
        <f t="shared" si="10"/>
        <v>-6053.2830000000004</v>
      </c>
      <c r="K122" t="e">
        <f>+VLOOKUP(D122,#REF!,4,0)</f>
        <v>#REF!</v>
      </c>
      <c r="L122" t="e">
        <f>VLOOKUP(D122,#REF!,5,0)</f>
        <v>#REF!</v>
      </c>
      <c r="M122" t="e">
        <f>VLOOKUP(D122,#REF!,6,0)</f>
        <v>#REF!</v>
      </c>
      <c r="N122" t="e">
        <f>VLOOKUP(D122,#REF!,7,0)</f>
        <v>#REF!</v>
      </c>
      <c r="P122" t="str">
        <f t="shared" si="11"/>
        <v>22594</v>
      </c>
      <c r="Q122" t="str">
        <f t="shared" si="9"/>
        <v>14</v>
      </c>
    </row>
    <row r="123" spans="1:17" x14ac:dyDescent="0.3">
      <c r="A123" s="556">
        <v>44742</v>
      </c>
      <c r="B123" s="332">
        <v>7</v>
      </c>
      <c r="C123" s="332" t="s">
        <v>2994</v>
      </c>
      <c r="D123" s="332" t="s">
        <v>853</v>
      </c>
      <c r="E123" t="str">
        <f t="shared" si="7"/>
        <v>146802259400001</v>
      </c>
      <c r="F123" t="str">
        <f t="shared" si="8"/>
        <v>6</v>
      </c>
      <c r="G123" t="e">
        <f>+VLOOKUP(L123,BG!$D$10:$F$68,3,FALSE)</f>
        <v>#REF!</v>
      </c>
      <c r="H123" s="332" t="s">
        <v>854</v>
      </c>
      <c r="I123" s="544">
        <v>-3215092</v>
      </c>
      <c r="J123" s="576">
        <f t="shared" si="10"/>
        <v>-3215.0920000000001</v>
      </c>
      <c r="K123" t="e">
        <f>+VLOOKUP(D123,#REF!,4,0)</f>
        <v>#REF!</v>
      </c>
      <c r="L123" t="e">
        <f>VLOOKUP(D123,#REF!,5,0)</f>
        <v>#REF!</v>
      </c>
      <c r="M123" t="e">
        <f>VLOOKUP(D123,#REF!,6,0)</f>
        <v>#REF!</v>
      </c>
      <c r="N123" t="e">
        <f>VLOOKUP(D123,#REF!,7,0)</f>
        <v>#REF!</v>
      </c>
      <c r="P123" t="str">
        <f t="shared" si="11"/>
        <v>22594</v>
      </c>
      <c r="Q123" t="str">
        <f t="shared" si="9"/>
        <v>14</v>
      </c>
    </row>
    <row r="124" spans="1:17" x14ac:dyDescent="0.3">
      <c r="A124" s="556">
        <v>44742</v>
      </c>
      <c r="B124" s="333">
        <v>7</v>
      </c>
      <c r="C124" s="333" t="s">
        <v>1645</v>
      </c>
      <c r="D124" s="333" t="s">
        <v>855</v>
      </c>
      <c r="E124" t="str">
        <f t="shared" si="7"/>
        <v>147802259400001</v>
      </c>
      <c r="F124" t="str">
        <f t="shared" si="8"/>
        <v>7</v>
      </c>
      <c r="G124" t="e">
        <f>+VLOOKUP(L124,BG!$D$10:$F$68,3,FALSE)</f>
        <v>#REF!</v>
      </c>
      <c r="H124" s="333" t="s">
        <v>856</v>
      </c>
      <c r="I124" s="545">
        <v>-1741238004</v>
      </c>
      <c r="J124" s="576">
        <f t="shared" si="10"/>
        <v>-1741238.004</v>
      </c>
      <c r="K124" t="e">
        <f>+VLOOKUP(D124,#REF!,4,0)</f>
        <v>#REF!</v>
      </c>
      <c r="L124" t="e">
        <f>VLOOKUP(D124,#REF!,5,0)</f>
        <v>#REF!</v>
      </c>
      <c r="M124" t="e">
        <f>VLOOKUP(D124,#REF!,6,0)</f>
        <v>#REF!</v>
      </c>
      <c r="N124" t="e">
        <f>VLOOKUP(D124,#REF!,7,0)</f>
        <v>#REF!</v>
      </c>
      <c r="P124" t="str">
        <f t="shared" si="11"/>
        <v>22594</v>
      </c>
      <c r="Q124" t="str">
        <f t="shared" si="9"/>
        <v>14</v>
      </c>
    </row>
    <row r="125" spans="1:17" x14ac:dyDescent="0.3">
      <c r="A125" s="556">
        <v>44742</v>
      </c>
      <c r="B125" s="332">
        <v>7</v>
      </c>
      <c r="C125" s="332" t="s">
        <v>1646</v>
      </c>
      <c r="D125" s="332" t="s">
        <v>857</v>
      </c>
      <c r="E125" t="str">
        <f t="shared" si="7"/>
        <v>148802259400001</v>
      </c>
      <c r="F125" t="str">
        <f t="shared" si="8"/>
        <v>8</v>
      </c>
      <c r="G125" t="e">
        <f>+VLOOKUP(L125,BG!$D$10:$F$68,3,FALSE)</f>
        <v>#REF!</v>
      </c>
      <c r="H125" s="332" t="s">
        <v>858</v>
      </c>
      <c r="I125" s="544">
        <v>-9138890046</v>
      </c>
      <c r="J125" s="576">
        <f t="shared" si="10"/>
        <v>-9138890.0460000001</v>
      </c>
      <c r="K125" t="e">
        <f>+VLOOKUP(D125,#REF!,4,0)</f>
        <v>#REF!</v>
      </c>
      <c r="L125" t="e">
        <f>VLOOKUP(D125,#REF!,5,0)</f>
        <v>#REF!</v>
      </c>
      <c r="M125" t="e">
        <f>VLOOKUP(D125,#REF!,6,0)</f>
        <v>#REF!</v>
      </c>
      <c r="N125" t="e">
        <f>VLOOKUP(D125,#REF!,7,0)</f>
        <v>#REF!</v>
      </c>
      <c r="P125" t="str">
        <f t="shared" si="11"/>
        <v>22594</v>
      </c>
      <c r="Q125" t="str">
        <f t="shared" si="9"/>
        <v>14</v>
      </c>
    </row>
    <row r="126" spans="1:17" x14ac:dyDescent="0.3">
      <c r="A126" s="556">
        <v>44742</v>
      </c>
      <c r="B126" s="333">
        <v>7</v>
      </c>
      <c r="C126" s="333" t="s">
        <v>2995</v>
      </c>
      <c r="D126" s="333" t="s">
        <v>2771</v>
      </c>
      <c r="E126" t="str">
        <f t="shared" si="7"/>
        <v>141802259400099</v>
      </c>
      <c r="F126" t="str">
        <f t="shared" si="8"/>
        <v>1</v>
      </c>
      <c r="G126" t="e">
        <f>+VLOOKUP(L126,BG!$D$10:$F$68,3,FALSE)</f>
        <v>#REF!</v>
      </c>
      <c r="H126" s="333" t="s">
        <v>921</v>
      </c>
      <c r="I126" s="545">
        <v>-49288</v>
      </c>
      <c r="J126" s="576">
        <f t="shared" si="10"/>
        <v>-49.287999999999997</v>
      </c>
      <c r="K126" t="e">
        <f>+VLOOKUP(D126,#REF!,4,0)</f>
        <v>#REF!</v>
      </c>
      <c r="L126" t="e">
        <f>VLOOKUP(D126,#REF!,5,0)</f>
        <v>#REF!</v>
      </c>
      <c r="M126" t="e">
        <f>VLOOKUP(D126,#REF!,6,0)</f>
        <v>#REF!</v>
      </c>
      <c r="N126" t="e">
        <f>VLOOKUP(D126,#REF!,7,0)</f>
        <v>#REF!</v>
      </c>
      <c r="P126" t="str">
        <f t="shared" si="11"/>
        <v>22594</v>
      </c>
      <c r="Q126" t="str">
        <f t="shared" si="9"/>
        <v>14</v>
      </c>
    </row>
    <row r="127" spans="1:17" x14ac:dyDescent="0.3">
      <c r="A127" s="556">
        <v>44742</v>
      </c>
      <c r="B127" s="332">
        <v>7</v>
      </c>
      <c r="C127" s="332" t="s">
        <v>2996</v>
      </c>
      <c r="D127" s="332" t="s">
        <v>859</v>
      </c>
      <c r="E127" t="str">
        <f t="shared" si="7"/>
        <v>142802259400099</v>
      </c>
      <c r="F127" t="str">
        <f t="shared" si="8"/>
        <v>2</v>
      </c>
      <c r="G127" t="e">
        <f>+VLOOKUP(L127,BG!$D$10:$F$68,3,FALSE)</f>
        <v>#REF!</v>
      </c>
      <c r="H127" s="332" t="s">
        <v>849</v>
      </c>
      <c r="I127" s="544">
        <v>-244869</v>
      </c>
      <c r="J127" s="576">
        <f t="shared" si="10"/>
        <v>-244.869</v>
      </c>
      <c r="K127" t="e">
        <f>+VLOOKUP(D127,#REF!,4,0)</f>
        <v>#REF!</v>
      </c>
      <c r="L127" t="e">
        <f>VLOOKUP(D127,#REF!,5,0)</f>
        <v>#REF!</v>
      </c>
      <c r="M127" t="e">
        <f>VLOOKUP(D127,#REF!,6,0)</f>
        <v>#REF!</v>
      </c>
      <c r="N127" t="e">
        <f>VLOOKUP(D127,#REF!,7,0)</f>
        <v>#REF!</v>
      </c>
      <c r="P127" t="str">
        <f t="shared" si="11"/>
        <v>22594</v>
      </c>
      <c r="Q127" t="str">
        <f t="shared" si="9"/>
        <v>14</v>
      </c>
    </row>
    <row r="128" spans="1:17" x14ac:dyDescent="0.3">
      <c r="A128" s="556">
        <v>44742</v>
      </c>
      <c r="B128" s="333">
        <v>7</v>
      </c>
      <c r="C128" s="333" t="s">
        <v>1647</v>
      </c>
      <c r="D128" s="333" t="s">
        <v>861</v>
      </c>
      <c r="E128" t="str">
        <f t="shared" si="7"/>
        <v>145802259400099</v>
      </c>
      <c r="F128" t="str">
        <f t="shared" si="8"/>
        <v>5</v>
      </c>
      <c r="G128" t="e">
        <f>+VLOOKUP(L128,BG!$D$10:$F$68,3,FALSE)</f>
        <v>#REF!</v>
      </c>
      <c r="H128" s="333" t="s">
        <v>852</v>
      </c>
      <c r="I128" s="545">
        <v>-1689756</v>
      </c>
      <c r="J128" s="576">
        <f t="shared" si="10"/>
        <v>-1689.7560000000001</v>
      </c>
      <c r="K128" t="e">
        <f>+VLOOKUP(D128,#REF!,4,0)</f>
        <v>#REF!</v>
      </c>
      <c r="L128" t="e">
        <f>VLOOKUP(D128,#REF!,5,0)</f>
        <v>#REF!</v>
      </c>
      <c r="M128" t="e">
        <f>VLOOKUP(D128,#REF!,6,0)</f>
        <v>#REF!</v>
      </c>
      <c r="N128" t="e">
        <f>VLOOKUP(D128,#REF!,7,0)</f>
        <v>#REF!</v>
      </c>
      <c r="P128" t="str">
        <f t="shared" si="11"/>
        <v>22594</v>
      </c>
      <c r="Q128" t="str">
        <f t="shared" si="9"/>
        <v>14</v>
      </c>
    </row>
    <row r="129" spans="1:17" x14ac:dyDescent="0.3">
      <c r="A129" s="556">
        <v>44742</v>
      </c>
      <c r="B129" s="332">
        <v>7</v>
      </c>
      <c r="C129" s="332" t="s">
        <v>1648</v>
      </c>
      <c r="D129" s="332" t="s">
        <v>862</v>
      </c>
      <c r="E129" t="str">
        <f t="shared" si="7"/>
        <v>146802259400099</v>
      </c>
      <c r="F129" t="str">
        <f t="shared" si="8"/>
        <v>6</v>
      </c>
      <c r="G129" t="e">
        <f>+VLOOKUP(L129,BG!$D$10:$F$68,3,FALSE)</f>
        <v>#REF!</v>
      </c>
      <c r="H129" s="332" t="s">
        <v>854</v>
      </c>
      <c r="I129" s="544">
        <v>-17493149</v>
      </c>
      <c r="J129" s="576">
        <f t="shared" si="10"/>
        <v>-17493.149000000001</v>
      </c>
      <c r="K129" t="e">
        <f>+VLOOKUP(D129,#REF!,4,0)</f>
        <v>#REF!</v>
      </c>
      <c r="L129" t="e">
        <f>VLOOKUP(D129,#REF!,5,0)</f>
        <v>#REF!</v>
      </c>
      <c r="M129" t="e">
        <f>VLOOKUP(D129,#REF!,6,0)</f>
        <v>#REF!</v>
      </c>
      <c r="N129" t="e">
        <f>VLOOKUP(D129,#REF!,7,0)</f>
        <v>#REF!</v>
      </c>
      <c r="P129" t="str">
        <f t="shared" si="11"/>
        <v>22594</v>
      </c>
      <c r="Q129" t="str">
        <f t="shared" si="9"/>
        <v>14</v>
      </c>
    </row>
    <row r="130" spans="1:17" x14ac:dyDescent="0.3">
      <c r="A130" s="556">
        <v>44742</v>
      </c>
      <c r="B130" s="333">
        <v>7</v>
      </c>
      <c r="C130" s="333" t="s">
        <v>1649</v>
      </c>
      <c r="D130" s="333" t="s">
        <v>863</v>
      </c>
      <c r="E130" t="str">
        <f t="shared" si="7"/>
        <v>147802259400099</v>
      </c>
      <c r="F130" t="str">
        <f t="shared" si="8"/>
        <v>7</v>
      </c>
      <c r="G130" t="e">
        <f>+VLOOKUP(L130,BG!$D$10:$F$68,3,FALSE)</f>
        <v>#REF!</v>
      </c>
      <c r="H130" s="333" t="s">
        <v>856</v>
      </c>
      <c r="I130" s="545">
        <v>-7153827498</v>
      </c>
      <c r="J130" s="576">
        <f t="shared" si="10"/>
        <v>-7153827.4979999997</v>
      </c>
      <c r="K130" t="e">
        <f>+VLOOKUP(D130,#REF!,4,0)</f>
        <v>#REF!</v>
      </c>
      <c r="L130" t="e">
        <f>VLOOKUP(D130,#REF!,5,0)</f>
        <v>#REF!</v>
      </c>
      <c r="M130" t="e">
        <f>VLOOKUP(D130,#REF!,6,0)</f>
        <v>#REF!</v>
      </c>
      <c r="N130" t="e">
        <f>VLOOKUP(D130,#REF!,7,0)</f>
        <v>#REF!</v>
      </c>
      <c r="P130" t="str">
        <f t="shared" si="11"/>
        <v>22594</v>
      </c>
      <c r="Q130" t="str">
        <f t="shared" si="9"/>
        <v>14</v>
      </c>
    </row>
    <row r="131" spans="1:17" x14ac:dyDescent="0.3">
      <c r="A131" s="556">
        <v>44742</v>
      </c>
      <c r="B131" s="332">
        <v>7</v>
      </c>
      <c r="C131" s="332" t="s">
        <v>1650</v>
      </c>
      <c r="D131" s="332" t="s">
        <v>864</v>
      </c>
      <c r="E131" t="str">
        <f t="shared" si="7"/>
        <v>148802259400099</v>
      </c>
      <c r="F131" t="str">
        <f t="shared" si="8"/>
        <v>8</v>
      </c>
      <c r="G131" t="e">
        <f>+VLOOKUP(L131,BG!$D$10:$F$68,3,FALSE)</f>
        <v>#REF!</v>
      </c>
      <c r="H131" s="332" t="s">
        <v>858</v>
      </c>
      <c r="I131" s="544">
        <v>-58121687911</v>
      </c>
      <c r="J131" s="576">
        <f t="shared" si="10"/>
        <v>-58121687.910999998</v>
      </c>
      <c r="K131" t="e">
        <f>+VLOOKUP(D131,#REF!,4,0)</f>
        <v>#REF!</v>
      </c>
      <c r="L131" t="e">
        <f>VLOOKUP(D131,#REF!,5,0)</f>
        <v>#REF!</v>
      </c>
      <c r="M131" t="e">
        <f>VLOOKUP(D131,#REF!,6,0)</f>
        <v>#REF!</v>
      </c>
      <c r="N131" t="e">
        <f>VLOOKUP(D131,#REF!,7,0)</f>
        <v>#REF!</v>
      </c>
      <c r="P131" t="str">
        <f t="shared" si="11"/>
        <v>22594</v>
      </c>
      <c r="Q131" t="str">
        <f t="shared" si="9"/>
        <v>14</v>
      </c>
    </row>
    <row r="132" spans="1:17" x14ac:dyDescent="0.3">
      <c r="A132" s="556">
        <v>44742</v>
      </c>
      <c r="B132" s="333">
        <v>7</v>
      </c>
      <c r="C132" s="333" t="s">
        <v>2255</v>
      </c>
      <c r="D132" s="333" t="s">
        <v>1933</v>
      </c>
      <c r="E132" t="str">
        <f t="shared" si="7"/>
        <v>147802259400301</v>
      </c>
      <c r="F132" t="str">
        <f t="shared" si="8"/>
        <v>7</v>
      </c>
      <c r="G132" t="e">
        <f>+VLOOKUP(L132,BG!$D$10:$F$68,3,FALSE)</f>
        <v>#REF!</v>
      </c>
      <c r="H132" s="333" t="s">
        <v>2117</v>
      </c>
      <c r="I132" s="545">
        <v>-238310060</v>
      </c>
      <c r="J132" s="576">
        <f t="shared" si="10"/>
        <v>-238310.06</v>
      </c>
      <c r="K132" t="e">
        <f>+VLOOKUP(D132,#REF!,4,0)</f>
        <v>#REF!</v>
      </c>
      <c r="L132" t="e">
        <f>VLOOKUP(D132,#REF!,5,0)</f>
        <v>#REF!</v>
      </c>
      <c r="M132" t="e">
        <f>VLOOKUP(D132,#REF!,6,0)</f>
        <v>#REF!</v>
      </c>
      <c r="N132" t="e">
        <f>VLOOKUP(D132,#REF!,7,0)</f>
        <v>#REF!</v>
      </c>
      <c r="P132" t="str">
        <f t="shared" si="11"/>
        <v>22594</v>
      </c>
      <c r="Q132" t="str">
        <f t="shared" si="9"/>
        <v>14</v>
      </c>
    </row>
    <row r="133" spans="1:17" x14ac:dyDescent="0.3">
      <c r="A133" s="556">
        <v>44742</v>
      </c>
      <c r="B133" s="332">
        <v>7</v>
      </c>
      <c r="C133" s="332" t="s">
        <v>2256</v>
      </c>
      <c r="D133" s="332" t="s">
        <v>1935</v>
      </c>
      <c r="E133" t="str">
        <f t="shared" ref="E133:E196" si="12">+MID(D133,3,2)&amp;+MID(D133,6,1)&amp;+MID(D133,8,2)&amp;+MID(D133,11,3)&amp;+MID(D133,17,2)&amp;+MID(D133,20,3)&amp;+MID(D133,24,2)</f>
        <v>147802259400399</v>
      </c>
      <c r="F133" t="str">
        <f t="shared" ref="F133:F196" si="13">MID(E133,3,1)</f>
        <v>7</v>
      </c>
      <c r="G133" t="e">
        <f>+VLOOKUP(L133,BG!$D$10:$F$68,3,FALSE)</f>
        <v>#REF!</v>
      </c>
      <c r="H133" s="332" t="s">
        <v>2117</v>
      </c>
      <c r="I133" s="544">
        <v>-1014227463</v>
      </c>
      <c r="J133" s="576">
        <f t="shared" si="10"/>
        <v>-1014227.463</v>
      </c>
      <c r="K133" t="e">
        <f>+VLOOKUP(D133,#REF!,4,0)</f>
        <v>#REF!</v>
      </c>
      <c r="L133" t="e">
        <f>VLOOKUP(D133,#REF!,5,0)</f>
        <v>#REF!</v>
      </c>
      <c r="M133" t="e">
        <f>VLOOKUP(D133,#REF!,6,0)</f>
        <v>#REF!</v>
      </c>
      <c r="N133" t="e">
        <f>VLOOKUP(D133,#REF!,7,0)</f>
        <v>#REF!</v>
      </c>
      <c r="P133" t="str">
        <f t="shared" si="11"/>
        <v>22594</v>
      </c>
      <c r="Q133" t="str">
        <f t="shared" si="9"/>
        <v>14</v>
      </c>
    </row>
    <row r="134" spans="1:17" x14ac:dyDescent="0.3">
      <c r="A134" s="556">
        <v>44742</v>
      </c>
      <c r="B134" s="333">
        <v>7</v>
      </c>
      <c r="C134" s="333" t="s">
        <v>2257</v>
      </c>
      <c r="D134" s="333" t="s">
        <v>1936</v>
      </c>
      <c r="E134" t="str">
        <f t="shared" si="12"/>
        <v>148802259400399</v>
      </c>
      <c r="F134" t="str">
        <f t="shared" si="13"/>
        <v>8</v>
      </c>
      <c r="G134" t="e">
        <f>+VLOOKUP(L134,BG!$D$10:$F$68,3,FALSE)</f>
        <v>#REF!</v>
      </c>
      <c r="H134" s="333" t="s">
        <v>2118</v>
      </c>
      <c r="I134" s="545">
        <v>-5812024900</v>
      </c>
      <c r="J134" s="576">
        <f t="shared" si="10"/>
        <v>-5812024.9000000004</v>
      </c>
      <c r="K134" t="e">
        <f>+VLOOKUP(D134,#REF!,4,0)</f>
        <v>#REF!</v>
      </c>
      <c r="L134" t="e">
        <f>VLOOKUP(D134,#REF!,5,0)</f>
        <v>#REF!</v>
      </c>
      <c r="M134" t="e">
        <f>VLOOKUP(D134,#REF!,6,0)</f>
        <v>#REF!</v>
      </c>
      <c r="N134" t="e">
        <f>VLOOKUP(D134,#REF!,7,0)</f>
        <v>#REF!</v>
      </c>
      <c r="P134" t="str">
        <f t="shared" si="11"/>
        <v>22594</v>
      </c>
      <c r="Q134" t="str">
        <f t="shared" ref="Q134:Q197" si="14">+LEFT(E134,2)</f>
        <v>14</v>
      </c>
    </row>
    <row r="135" spans="1:17" x14ac:dyDescent="0.3">
      <c r="A135" s="556">
        <v>44742</v>
      </c>
      <c r="B135" s="332">
        <v>7</v>
      </c>
      <c r="C135" s="332" t="s">
        <v>2820</v>
      </c>
      <c r="D135" s="332" t="s">
        <v>2431</v>
      </c>
      <c r="E135" t="str">
        <f t="shared" si="12"/>
        <v>141902319200199</v>
      </c>
      <c r="F135" t="str">
        <f t="shared" si="13"/>
        <v>1</v>
      </c>
      <c r="G135" t="e">
        <f>+VLOOKUP(L135,BG!$D$10:$F$68,3,FALSE)</f>
        <v>#REF!</v>
      </c>
      <c r="H135" s="332" t="s">
        <v>2432</v>
      </c>
      <c r="I135" s="544">
        <v>-66202844</v>
      </c>
      <c r="J135" s="576">
        <f t="shared" si="10"/>
        <v>-66202.843999999997</v>
      </c>
      <c r="K135" t="e">
        <f>+VLOOKUP(D135,#REF!,4,0)</f>
        <v>#REF!</v>
      </c>
      <c r="L135" t="e">
        <f>VLOOKUP(D135,#REF!,5,0)</f>
        <v>#REF!</v>
      </c>
      <c r="M135" t="e">
        <f>VLOOKUP(D135,#REF!,6,0)</f>
        <v>#REF!</v>
      </c>
      <c r="N135" t="e">
        <f>VLOOKUP(D135,#REF!,7,0)</f>
        <v>#REF!</v>
      </c>
      <c r="P135" t="str">
        <f t="shared" si="11"/>
        <v>23192</v>
      </c>
      <c r="Q135" t="str">
        <f t="shared" si="14"/>
        <v>14</v>
      </c>
    </row>
    <row r="136" spans="1:17" x14ac:dyDescent="0.3">
      <c r="A136" s="556">
        <v>44742</v>
      </c>
      <c r="B136" s="333">
        <v>7</v>
      </c>
      <c r="C136" s="333" t="s">
        <v>2997</v>
      </c>
      <c r="D136" s="333" t="s">
        <v>865</v>
      </c>
      <c r="E136" t="str">
        <f t="shared" si="12"/>
        <v>142902319200199</v>
      </c>
      <c r="F136" t="str">
        <f t="shared" si="13"/>
        <v>2</v>
      </c>
      <c r="G136" t="e">
        <f>+VLOOKUP(L136,BG!$D$10:$F$68,3,FALSE)</f>
        <v>#REF!</v>
      </c>
      <c r="H136" s="333" t="s">
        <v>866</v>
      </c>
      <c r="I136" s="545">
        <v>-311895</v>
      </c>
      <c r="J136" s="576">
        <f t="shared" si="10"/>
        <v>-311.89499999999998</v>
      </c>
      <c r="K136" t="e">
        <f>+VLOOKUP(D136,#REF!,4,0)</f>
        <v>#REF!</v>
      </c>
      <c r="L136" t="e">
        <f>VLOOKUP(D136,#REF!,5,0)</f>
        <v>#REF!</v>
      </c>
      <c r="M136" t="e">
        <f>VLOOKUP(D136,#REF!,6,0)</f>
        <v>#REF!</v>
      </c>
      <c r="N136" t="e">
        <f>VLOOKUP(D136,#REF!,7,0)</f>
        <v>#REF!</v>
      </c>
      <c r="P136" t="str">
        <f t="shared" si="11"/>
        <v>23192</v>
      </c>
      <c r="Q136" t="str">
        <f t="shared" si="14"/>
        <v>14</v>
      </c>
    </row>
    <row r="137" spans="1:17" x14ac:dyDescent="0.3">
      <c r="A137" s="556">
        <v>44742</v>
      </c>
      <c r="B137" s="332">
        <v>7</v>
      </c>
      <c r="C137" s="332" t="s">
        <v>2258</v>
      </c>
      <c r="D137" s="332" t="s">
        <v>1937</v>
      </c>
      <c r="E137" t="str">
        <f t="shared" si="12"/>
        <v>143902319200199</v>
      </c>
      <c r="F137" t="str">
        <f t="shared" si="13"/>
        <v>3</v>
      </c>
      <c r="G137" t="e">
        <f>+VLOOKUP(L137,BG!$D$10:$F$68,3,FALSE)</f>
        <v>#REF!</v>
      </c>
      <c r="H137" s="332" t="s">
        <v>2119</v>
      </c>
      <c r="I137" s="544">
        <v>-1018110</v>
      </c>
      <c r="J137" s="576">
        <f t="shared" si="10"/>
        <v>-1018.11</v>
      </c>
      <c r="K137" t="e">
        <f>+VLOOKUP(D137,#REF!,4,0)</f>
        <v>#REF!</v>
      </c>
      <c r="L137" t="e">
        <f>VLOOKUP(D137,#REF!,5,0)</f>
        <v>#REF!</v>
      </c>
      <c r="M137" t="e">
        <f>VLOOKUP(D137,#REF!,6,0)</f>
        <v>#REF!</v>
      </c>
      <c r="N137" t="e">
        <f>VLOOKUP(D137,#REF!,7,0)</f>
        <v>#REF!</v>
      </c>
      <c r="P137" t="str">
        <f t="shared" si="11"/>
        <v>23192</v>
      </c>
      <c r="Q137" t="str">
        <f t="shared" si="14"/>
        <v>14</v>
      </c>
    </row>
    <row r="138" spans="1:17" x14ac:dyDescent="0.3">
      <c r="A138" s="556">
        <v>44742</v>
      </c>
      <c r="B138" s="333">
        <v>7</v>
      </c>
      <c r="C138" s="333" t="s">
        <v>2259</v>
      </c>
      <c r="D138" s="333" t="s">
        <v>1938</v>
      </c>
      <c r="E138" t="str">
        <f t="shared" si="12"/>
        <v>144902319200199</v>
      </c>
      <c r="F138" t="str">
        <f t="shared" si="13"/>
        <v>4</v>
      </c>
      <c r="G138" t="e">
        <f>+VLOOKUP(L138,BG!$D$10:$F$68,3,FALSE)</f>
        <v>#REF!</v>
      </c>
      <c r="H138" s="333" t="s">
        <v>2120</v>
      </c>
      <c r="I138" s="545">
        <v>-341122</v>
      </c>
      <c r="J138" s="576">
        <f t="shared" si="10"/>
        <v>-341.12200000000001</v>
      </c>
      <c r="K138" t="e">
        <f>+VLOOKUP(D138,#REF!,4,0)</f>
        <v>#REF!</v>
      </c>
      <c r="L138" t="e">
        <f>VLOOKUP(D138,#REF!,5,0)</f>
        <v>#REF!</v>
      </c>
      <c r="M138" t="e">
        <f>VLOOKUP(D138,#REF!,6,0)</f>
        <v>#REF!</v>
      </c>
      <c r="N138" t="e">
        <f>VLOOKUP(D138,#REF!,7,0)</f>
        <v>#REF!</v>
      </c>
      <c r="P138" t="str">
        <f t="shared" si="11"/>
        <v>23192</v>
      </c>
      <c r="Q138" t="str">
        <f t="shared" si="14"/>
        <v>14</v>
      </c>
    </row>
    <row r="139" spans="1:17" x14ac:dyDescent="0.3">
      <c r="A139" s="556">
        <v>44742</v>
      </c>
      <c r="B139" s="332">
        <v>7</v>
      </c>
      <c r="C139" s="332" t="s">
        <v>2998</v>
      </c>
      <c r="D139" s="332" t="s">
        <v>1939</v>
      </c>
      <c r="E139" t="str">
        <f t="shared" si="12"/>
        <v>145902319200199</v>
      </c>
      <c r="F139" t="str">
        <f t="shared" si="13"/>
        <v>5</v>
      </c>
      <c r="G139" t="e">
        <f>+VLOOKUP(L139,BG!$D$10:$F$68,3,FALSE)</f>
        <v>#REF!</v>
      </c>
      <c r="H139" s="332" t="s">
        <v>2121</v>
      </c>
      <c r="I139" s="544">
        <v>-2723</v>
      </c>
      <c r="J139" s="576">
        <f t="shared" si="10"/>
        <v>-2.7229999999999999</v>
      </c>
      <c r="K139" t="e">
        <f>+VLOOKUP(D139,#REF!,4,0)</f>
        <v>#REF!</v>
      </c>
      <c r="L139" t="e">
        <f>VLOOKUP(D139,#REF!,5,0)</f>
        <v>#REF!</v>
      </c>
      <c r="M139" t="e">
        <f>VLOOKUP(D139,#REF!,6,0)</f>
        <v>#REF!</v>
      </c>
      <c r="N139" t="e">
        <f>VLOOKUP(D139,#REF!,7,0)</f>
        <v>#REF!</v>
      </c>
      <c r="P139" t="str">
        <f t="shared" si="11"/>
        <v>23192</v>
      </c>
      <c r="Q139" t="str">
        <f t="shared" si="14"/>
        <v>14</v>
      </c>
    </row>
    <row r="140" spans="1:17" x14ac:dyDescent="0.3">
      <c r="A140" s="556">
        <v>44742</v>
      </c>
      <c r="B140" s="333">
        <v>7</v>
      </c>
      <c r="C140" s="333" t="s">
        <v>2260</v>
      </c>
      <c r="D140" s="333" t="s">
        <v>1940</v>
      </c>
      <c r="E140" t="str">
        <f t="shared" si="12"/>
        <v>146902319200199</v>
      </c>
      <c r="F140" t="str">
        <f t="shared" si="13"/>
        <v>6</v>
      </c>
      <c r="G140" t="e">
        <f>+VLOOKUP(L140,BG!$D$10:$F$68,3,FALSE)</f>
        <v>#REF!</v>
      </c>
      <c r="H140" s="333" t="s">
        <v>2122</v>
      </c>
      <c r="I140" s="545">
        <v>-293005</v>
      </c>
      <c r="J140" s="576">
        <f t="shared" ref="J140:J203" si="15">I140/1000</f>
        <v>-293.005</v>
      </c>
      <c r="K140" t="e">
        <f>+VLOOKUP(D140,#REF!,4,0)</f>
        <v>#REF!</v>
      </c>
      <c r="L140" t="e">
        <f>VLOOKUP(D140,#REF!,5,0)</f>
        <v>#REF!</v>
      </c>
      <c r="M140" t="e">
        <f>VLOOKUP(D140,#REF!,6,0)</f>
        <v>#REF!</v>
      </c>
      <c r="N140" t="e">
        <f>VLOOKUP(D140,#REF!,7,0)</f>
        <v>#REF!</v>
      </c>
      <c r="P140" t="str">
        <f t="shared" ref="P140:P203" si="16">MID(E140,6,5)</f>
        <v>23192</v>
      </c>
      <c r="Q140" t="str">
        <f t="shared" si="14"/>
        <v>14</v>
      </c>
    </row>
    <row r="141" spans="1:17" x14ac:dyDescent="0.3">
      <c r="A141" s="556">
        <v>44742</v>
      </c>
      <c r="B141" s="332">
        <v>7</v>
      </c>
      <c r="C141" s="332" t="s">
        <v>2261</v>
      </c>
      <c r="D141" s="332" t="s">
        <v>1941</v>
      </c>
      <c r="E141" t="str">
        <f t="shared" si="12"/>
        <v>147902319200199</v>
      </c>
      <c r="F141" t="str">
        <f t="shared" si="13"/>
        <v>7</v>
      </c>
      <c r="G141" t="e">
        <f>+VLOOKUP(L141,BG!$D$10:$F$68,3,FALSE)</f>
        <v>#REF!</v>
      </c>
      <c r="H141" s="332" t="s">
        <v>2123</v>
      </c>
      <c r="I141" s="544">
        <v>-78315273</v>
      </c>
      <c r="J141" s="576">
        <f t="shared" si="15"/>
        <v>-78315.273000000001</v>
      </c>
      <c r="K141" t="e">
        <f>+VLOOKUP(D141,#REF!,4,0)</f>
        <v>#REF!</v>
      </c>
      <c r="L141" t="e">
        <f>VLOOKUP(D141,#REF!,5,0)</f>
        <v>#REF!</v>
      </c>
      <c r="M141" t="e">
        <f>VLOOKUP(D141,#REF!,6,0)</f>
        <v>#REF!</v>
      </c>
      <c r="N141" t="e">
        <f>VLOOKUP(D141,#REF!,7,0)</f>
        <v>#REF!</v>
      </c>
      <c r="P141" t="str">
        <f t="shared" si="16"/>
        <v>23192</v>
      </c>
      <c r="Q141" t="str">
        <f t="shared" si="14"/>
        <v>14</v>
      </c>
    </row>
    <row r="142" spans="1:17" x14ac:dyDescent="0.3">
      <c r="A142" s="556">
        <v>44742</v>
      </c>
      <c r="B142" s="333">
        <v>7</v>
      </c>
      <c r="C142" s="333" t="s">
        <v>2262</v>
      </c>
      <c r="D142" s="333" t="s">
        <v>1942</v>
      </c>
      <c r="E142" t="str">
        <f t="shared" si="12"/>
        <v>148902319200199</v>
      </c>
      <c r="F142" t="str">
        <f t="shared" si="13"/>
        <v>8</v>
      </c>
      <c r="G142" t="e">
        <f>+VLOOKUP(L142,BG!$D$10:$F$68,3,FALSE)</f>
        <v>#REF!</v>
      </c>
      <c r="H142" s="333" t="s">
        <v>2124</v>
      </c>
      <c r="I142" s="545">
        <v>-2384421355</v>
      </c>
      <c r="J142" s="576">
        <f t="shared" si="15"/>
        <v>-2384421.355</v>
      </c>
      <c r="K142" t="e">
        <f>+VLOOKUP(D142,#REF!,4,0)</f>
        <v>#REF!</v>
      </c>
      <c r="L142" t="e">
        <f>VLOOKUP(D142,#REF!,5,0)</f>
        <v>#REF!</v>
      </c>
      <c r="M142" t="e">
        <f>VLOOKUP(D142,#REF!,6,0)</f>
        <v>#REF!</v>
      </c>
      <c r="N142" t="e">
        <f>VLOOKUP(D142,#REF!,7,0)</f>
        <v>#REF!</v>
      </c>
      <c r="P142" t="str">
        <f t="shared" si="16"/>
        <v>23192</v>
      </c>
      <c r="Q142" t="str">
        <f t="shared" si="14"/>
        <v>14</v>
      </c>
    </row>
    <row r="143" spans="1:17" x14ac:dyDescent="0.3">
      <c r="A143" s="556">
        <v>44742</v>
      </c>
      <c r="B143" s="332">
        <v>7</v>
      </c>
      <c r="C143" s="332" t="s">
        <v>2263</v>
      </c>
      <c r="D143" s="332" t="s">
        <v>1943</v>
      </c>
      <c r="E143" t="str">
        <f t="shared" si="12"/>
        <v>148902319400199</v>
      </c>
      <c r="F143" t="str">
        <f t="shared" si="13"/>
        <v>8</v>
      </c>
      <c r="G143" t="e">
        <f>+VLOOKUP(L143,BG!$D$10:$F$68,3,FALSE)</f>
        <v>#REF!</v>
      </c>
      <c r="H143" s="332" t="s">
        <v>2125</v>
      </c>
      <c r="I143" s="544">
        <v>-9502213255</v>
      </c>
      <c r="J143" s="576">
        <f t="shared" si="15"/>
        <v>-9502213.2550000008</v>
      </c>
      <c r="K143" t="e">
        <f>+VLOOKUP(D143,#REF!,4,0)</f>
        <v>#REF!</v>
      </c>
      <c r="L143" t="e">
        <f>VLOOKUP(D143,#REF!,5,0)</f>
        <v>#REF!</v>
      </c>
      <c r="M143" t="e">
        <f>VLOOKUP(D143,#REF!,6,0)</f>
        <v>#REF!</v>
      </c>
      <c r="N143" t="e">
        <f>VLOOKUP(D143,#REF!,7,0)</f>
        <v>#REF!</v>
      </c>
      <c r="P143" t="str">
        <f t="shared" si="16"/>
        <v>23194</v>
      </c>
      <c r="Q143" t="str">
        <f t="shared" si="14"/>
        <v>14</v>
      </c>
    </row>
    <row r="144" spans="1:17" x14ac:dyDescent="0.3">
      <c r="A144" s="556">
        <v>44742</v>
      </c>
      <c r="B144" s="333">
        <v>7</v>
      </c>
      <c r="C144" s="333" t="s">
        <v>1651</v>
      </c>
      <c r="D144" s="333" t="s">
        <v>1944</v>
      </c>
      <c r="E144" t="str">
        <f t="shared" si="12"/>
        <v>150102410200001</v>
      </c>
      <c r="F144" t="str">
        <f t="shared" si="13"/>
        <v>0</v>
      </c>
      <c r="G144" t="e">
        <f>+VLOOKUP(L144,BG!$D$10:$F$68,3,FALSE)</f>
        <v>#REF!</v>
      </c>
      <c r="H144" s="333" t="s">
        <v>2126</v>
      </c>
      <c r="I144" s="545">
        <v>3444012209</v>
      </c>
      <c r="J144" s="296">
        <f t="shared" si="15"/>
        <v>3444012.2089999998</v>
      </c>
      <c r="K144" t="e">
        <f>+VLOOKUP(D144,#REF!,4,0)</f>
        <v>#REF!</v>
      </c>
      <c r="L144" t="e">
        <f>VLOOKUP(D144,#REF!,5,0)</f>
        <v>#REF!</v>
      </c>
      <c r="M144" t="e">
        <f>VLOOKUP(D144,#REF!,6,0)</f>
        <v>#REF!</v>
      </c>
      <c r="N144" t="e">
        <f>VLOOKUP(D144,#REF!,7,0)</f>
        <v>#REF!</v>
      </c>
      <c r="P144" t="str">
        <f t="shared" si="16"/>
        <v>24102</v>
      </c>
      <c r="Q144" t="str">
        <f t="shared" si="14"/>
        <v>15</v>
      </c>
    </row>
    <row r="145" spans="1:17" x14ac:dyDescent="0.3">
      <c r="A145" s="556">
        <v>44742</v>
      </c>
      <c r="B145" s="332">
        <v>7</v>
      </c>
      <c r="C145" s="332" t="s">
        <v>1652</v>
      </c>
      <c r="D145" s="332" t="s">
        <v>1945</v>
      </c>
      <c r="E145" t="str">
        <f t="shared" si="12"/>
        <v>150102410200099</v>
      </c>
      <c r="F145" t="str">
        <f t="shared" si="13"/>
        <v>0</v>
      </c>
      <c r="G145" t="e">
        <f>+VLOOKUP(L145,BG!$D$10:$F$68,3,FALSE)</f>
        <v>#REF!</v>
      </c>
      <c r="H145" s="332" t="s">
        <v>2126</v>
      </c>
      <c r="I145" s="544">
        <v>33032328</v>
      </c>
      <c r="J145" s="296">
        <f t="shared" si="15"/>
        <v>33032.328000000001</v>
      </c>
      <c r="K145" t="e">
        <f>+VLOOKUP(D145,#REF!,4,0)</f>
        <v>#REF!</v>
      </c>
      <c r="L145" t="e">
        <f>VLOOKUP(D145,#REF!,5,0)</f>
        <v>#REF!</v>
      </c>
      <c r="M145" t="e">
        <f>VLOOKUP(D145,#REF!,6,0)</f>
        <v>#REF!</v>
      </c>
      <c r="N145" t="e">
        <f>VLOOKUP(D145,#REF!,7,0)</f>
        <v>#REF!</v>
      </c>
      <c r="P145" t="str">
        <f t="shared" si="16"/>
        <v>24102</v>
      </c>
      <c r="Q145" t="str">
        <f t="shared" si="14"/>
        <v>15</v>
      </c>
    </row>
    <row r="146" spans="1:17" x14ac:dyDescent="0.3">
      <c r="A146" s="556">
        <v>44742</v>
      </c>
      <c r="B146" s="333">
        <v>7</v>
      </c>
      <c r="C146" s="333" t="s">
        <v>2999</v>
      </c>
      <c r="D146" s="333" t="s">
        <v>1946</v>
      </c>
      <c r="E146" t="str">
        <f t="shared" si="12"/>
        <v>150102410200801</v>
      </c>
      <c r="F146" t="str">
        <f t="shared" si="13"/>
        <v>0</v>
      </c>
      <c r="G146" t="e">
        <f>+VLOOKUP(L146,BG!$D$10:$F$68,3,FALSE)</f>
        <v>#REF!</v>
      </c>
      <c r="H146" s="333" t="s">
        <v>2127</v>
      </c>
      <c r="I146" s="545">
        <v>-45784603</v>
      </c>
      <c r="J146" s="296">
        <f t="shared" si="15"/>
        <v>-45784.603000000003</v>
      </c>
      <c r="K146" t="e">
        <f>+VLOOKUP(D146,#REF!,4,0)</f>
        <v>#REF!</v>
      </c>
      <c r="L146" t="e">
        <f>VLOOKUP(D146,#REF!,5,0)</f>
        <v>#REF!</v>
      </c>
      <c r="M146" t="e">
        <f>VLOOKUP(D146,#REF!,6,0)</f>
        <v>#REF!</v>
      </c>
      <c r="N146" t="e">
        <f>VLOOKUP(D146,#REF!,7,0)</f>
        <v>#REF!</v>
      </c>
      <c r="P146" t="str">
        <f t="shared" si="16"/>
        <v>24102</v>
      </c>
      <c r="Q146" t="str">
        <f t="shared" si="14"/>
        <v>15</v>
      </c>
    </row>
    <row r="147" spans="1:17" x14ac:dyDescent="0.3">
      <c r="A147" s="556">
        <v>44742</v>
      </c>
      <c r="B147" s="332">
        <v>7</v>
      </c>
      <c r="C147" s="332" t="s">
        <v>3000</v>
      </c>
      <c r="D147" s="332" t="s">
        <v>868</v>
      </c>
      <c r="E147" t="str">
        <f t="shared" si="12"/>
        <v>150102410200899</v>
      </c>
      <c r="F147" t="str">
        <f t="shared" si="13"/>
        <v>0</v>
      </c>
      <c r="G147" t="e">
        <f>+VLOOKUP(L147,BG!$D$10:$F$68,3,FALSE)</f>
        <v>#REF!</v>
      </c>
      <c r="H147" s="332" t="s">
        <v>869</v>
      </c>
      <c r="I147" s="544">
        <v>3715850</v>
      </c>
      <c r="J147" s="296">
        <f t="shared" si="15"/>
        <v>3715.85</v>
      </c>
      <c r="K147" t="e">
        <f>+VLOOKUP(D147,#REF!,4,0)</f>
        <v>#REF!</v>
      </c>
      <c r="L147" t="e">
        <f>VLOOKUP(D147,#REF!,5,0)</f>
        <v>#REF!</v>
      </c>
      <c r="M147" t="e">
        <f>VLOOKUP(D147,#REF!,6,0)</f>
        <v>#REF!</v>
      </c>
      <c r="N147" t="e">
        <f>VLOOKUP(D147,#REF!,7,0)</f>
        <v>#REF!</v>
      </c>
      <c r="P147" t="str">
        <f t="shared" si="16"/>
        <v>24102</v>
      </c>
      <c r="Q147" t="str">
        <f t="shared" si="14"/>
        <v>15</v>
      </c>
    </row>
    <row r="148" spans="1:17" x14ac:dyDescent="0.3">
      <c r="A148" s="556">
        <v>44742</v>
      </c>
      <c r="B148" s="333">
        <v>7</v>
      </c>
      <c r="C148" s="333" t="s">
        <v>3001</v>
      </c>
      <c r="D148" s="333" t="s">
        <v>2433</v>
      </c>
      <c r="E148" t="str">
        <f t="shared" si="12"/>
        <v>150102410201599</v>
      </c>
      <c r="F148" t="str">
        <f t="shared" si="13"/>
        <v>0</v>
      </c>
      <c r="G148" t="e">
        <f>+VLOOKUP(L148,BG!$D$10:$F$68,3,FALSE)</f>
        <v>#REF!</v>
      </c>
      <c r="H148" s="333" t="s">
        <v>2434</v>
      </c>
      <c r="I148" s="545">
        <v>9941360</v>
      </c>
      <c r="J148" s="296">
        <f t="shared" si="15"/>
        <v>9941.36</v>
      </c>
      <c r="K148" t="e">
        <f>+VLOOKUP(D148,#REF!,4,0)</f>
        <v>#REF!</v>
      </c>
      <c r="L148" t="e">
        <f>VLOOKUP(D148,#REF!,5,0)</f>
        <v>#REF!</v>
      </c>
      <c r="M148" t="e">
        <f>VLOOKUP(D148,#REF!,6,0)</f>
        <v>#REF!</v>
      </c>
      <c r="N148" t="e">
        <f>VLOOKUP(D148,#REF!,7,0)</f>
        <v>#REF!</v>
      </c>
      <c r="P148" t="str">
        <f t="shared" si="16"/>
        <v>24102</v>
      </c>
      <c r="Q148" t="str">
        <f t="shared" si="14"/>
        <v>15</v>
      </c>
    </row>
    <row r="149" spans="1:17" x14ac:dyDescent="0.3">
      <c r="A149" s="556">
        <v>44742</v>
      </c>
      <c r="B149" s="332">
        <v>7</v>
      </c>
      <c r="C149" s="332" t="s">
        <v>2907</v>
      </c>
      <c r="D149" s="332" t="s">
        <v>2871</v>
      </c>
      <c r="E149" t="str">
        <f t="shared" si="12"/>
        <v>150102430100899</v>
      </c>
      <c r="F149" t="str">
        <f t="shared" si="13"/>
        <v>0</v>
      </c>
      <c r="G149" t="e">
        <f>+VLOOKUP(L149,BG!$D$10:$F$68,3,FALSE)</f>
        <v>#REF!</v>
      </c>
      <c r="H149" s="332" t="s">
        <v>2886</v>
      </c>
      <c r="I149" s="544">
        <v>110803288</v>
      </c>
      <c r="J149" s="296">
        <f t="shared" si="15"/>
        <v>110803.288</v>
      </c>
      <c r="K149" t="e">
        <f>+VLOOKUP(D149,#REF!,4,0)</f>
        <v>#REF!</v>
      </c>
      <c r="L149" t="e">
        <f>VLOOKUP(D149,#REF!,5,0)</f>
        <v>#REF!</v>
      </c>
      <c r="M149" t="e">
        <f>VLOOKUP(D149,#REF!,6,0)</f>
        <v>#REF!</v>
      </c>
      <c r="N149" t="e">
        <f>VLOOKUP(D149,#REF!,7,0)</f>
        <v>#REF!</v>
      </c>
      <c r="P149" t="str">
        <f t="shared" si="16"/>
        <v>24301</v>
      </c>
      <c r="Q149" t="str">
        <f t="shared" si="14"/>
        <v>15</v>
      </c>
    </row>
    <row r="150" spans="1:17" x14ac:dyDescent="0.3">
      <c r="A150" s="556">
        <v>44742</v>
      </c>
      <c r="B150" s="333">
        <v>7</v>
      </c>
      <c r="C150" s="333" t="s">
        <v>1653</v>
      </c>
      <c r="D150" s="333" t="s">
        <v>870</v>
      </c>
      <c r="E150" t="str">
        <f t="shared" si="12"/>
        <v>150102430101399</v>
      </c>
      <c r="F150" t="str">
        <f t="shared" si="13"/>
        <v>0</v>
      </c>
      <c r="G150" t="e">
        <f>+VLOOKUP(L150,BG!$D$10:$F$68,3,FALSE)</f>
        <v>#REF!</v>
      </c>
      <c r="H150" s="333" t="s">
        <v>2927</v>
      </c>
      <c r="I150" s="545">
        <v>962979071</v>
      </c>
      <c r="J150" s="296">
        <f t="shared" si="15"/>
        <v>962979.071</v>
      </c>
      <c r="K150" t="e">
        <f>+VLOOKUP(D150,#REF!,4,0)</f>
        <v>#REF!</v>
      </c>
      <c r="L150" t="e">
        <f>VLOOKUP(D150,#REF!,5,0)</f>
        <v>#REF!</v>
      </c>
      <c r="M150" t="e">
        <f>VLOOKUP(D150,#REF!,6,0)</f>
        <v>#REF!</v>
      </c>
      <c r="N150" t="e">
        <f>VLOOKUP(D150,#REF!,7,0)</f>
        <v>#REF!</v>
      </c>
      <c r="P150" t="str">
        <f t="shared" si="16"/>
        <v>24301</v>
      </c>
      <c r="Q150" t="str">
        <f t="shared" si="14"/>
        <v>15</v>
      </c>
    </row>
    <row r="151" spans="1:17" x14ac:dyDescent="0.3">
      <c r="A151" s="556">
        <v>44742</v>
      </c>
      <c r="B151" s="332">
        <v>7</v>
      </c>
      <c r="C151" s="332" t="s">
        <v>2264</v>
      </c>
      <c r="D151" s="332" t="s">
        <v>1948</v>
      </c>
      <c r="E151" t="str">
        <f t="shared" si="12"/>
        <v>150102430101799</v>
      </c>
      <c r="F151" t="str">
        <f t="shared" si="13"/>
        <v>0</v>
      </c>
      <c r="G151" t="e">
        <f>+VLOOKUP(L151,BG!$D$10:$F$68,3,FALSE)</f>
        <v>#REF!</v>
      </c>
      <c r="H151" s="332" t="s">
        <v>2129</v>
      </c>
      <c r="I151" s="544">
        <v>11221387</v>
      </c>
      <c r="J151" s="296">
        <f t="shared" si="15"/>
        <v>11221.387000000001</v>
      </c>
      <c r="K151" t="e">
        <f>+VLOOKUP(D151,#REF!,4,0)</f>
        <v>#REF!</v>
      </c>
      <c r="L151" t="e">
        <f>VLOOKUP(D151,#REF!,5,0)</f>
        <v>#REF!</v>
      </c>
      <c r="M151" t="e">
        <f>VLOOKUP(D151,#REF!,6,0)</f>
        <v>#REF!</v>
      </c>
      <c r="N151" t="e">
        <f>VLOOKUP(D151,#REF!,7,0)</f>
        <v>#REF!</v>
      </c>
      <c r="P151" t="str">
        <f t="shared" si="16"/>
        <v>24301</v>
      </c>
      <c r="Q151" t="str">
        <f t="shared" si="14"/>
        <v>15</v>
      </c>
    </row>
    <row r="152" spans="1:17" x14ac:dyDescent="0.3">
      <c r="A152" s="556">
        <v>44742</v>
      </c>
      <c r="B152" s="333">
        <v>7</v>
      </c>
      <c r="C152" s="333" t="s">
        <v>3002</v>
      </c>
      <c r="D152" s="333" t="s">
        <v>872</v>
      </c>
      <c r="E152" t="str">
        <f t="shared" si="12"/>
        <v>150102430102399</v>
      </c>
      <c r="F152" t="str">
        <f t="shared" si="13"/>
        <v>0</v>
      </c>
      <c r="G152" t="e">
        <f>+VLOOKUP(L152,BG!$D$10:$F$68,3,FALSE)</f>
        <v>#REF!</v>
      </c>
      <c r="H152" s="333" t="s">
        <v>873</v>
      </c>
      <c r="I152" s="545">
        <v>11328284999</v>
      </c>
      <c r="J152" s="296">
        <f t="shared" si="15"/>
        <v>11328284.999</v>
      </c>
      <c r="K152" t="e">
        <f>+VLOOKUP(D152,#REF!,4,0)</f>
        <v>#REF!</v>
      </c>
      <c r="L152" t="e">
        <f>VLOOKUP(D152,#REF!,5,0)</f>
        <v>#REF!</v>
      </c>
      <c r="M152" t="e">
        <f>VLOOKUP(D152,#REF!,6,0)</f>
        <v>#REF!</v>
      </c>
      <c r="N152" t="e">
        <f>VLOOKUP(D152,#REF!,7,0)</f>
        <v>#REF!</v>
      </c>
      <c r="P152" t="str">
        <f t="shared" si="16"/>
        <v>24301</v>
      </c>
      <c r="Q152" t="str">
        <f t="shared" si="14"/>
        <v>15</v>
      </c>
    </row>
    <row r="153" spans="1:17" x14ac:dyDescent="0.3">
      <c r="A153" s="556">
        <v>44742</v>
      </c>
      <c r="B153" s="332">
        <v>7</v>
      </c>
      <c r="C153" s="332" t="s">
        <v>2265</v>
      </c>
      <c r="D153" s="332" t="s">
        <v>1950</v>
      </c>
      <c r="E153" t="str">
        <f t="shared" si="12"/>
        <v>150102450401299</v>
      </c>
      <c r="F153" t="str">
        <f t="shared" si="13"/>
        <v>0</v>
      </c>
      <c r="G153" t="e">
        <f>+VLOOKUP(L153,BG!$D$10:$F$68,3,FALSE)</f>
        <v>#REF!</v>
      </c>
      <c r="H153" s="332" t="s">
        <v>2131</v>
      </c>
      <c r="I153" s="544">
        <v>718112</v>
      </c>
      <c r="J153" s="296">
        <f t="shared" si="15"/>
        <v>718.11199999999997</v>
      </c>
      <c r="K153" t="e">
        <f>+VLOOKUP(D153,#REF!,4,0)</f>
        <v>#REF!</v>
      </c>
      <c r="L153" t="e">
        <f>VLOOKUP(D153,#REF!,5,0)</f>
        <v>#REF!</v>
      </c>
      <c r="M153" t="e">
        <f>VLOOKUP(D153,#REF!,6,0)</f>
        <v>#REF!</v>
      </c>
      <c r="N153" t="e">
        <f>VLOOKUP(D153,#REF!,7,0)</f>
        <v>#REF!</v>
      </c>
      <c r="P153" t="str">
        <f t="shared" si="16"/>
        <v>24504</v>
      </c>
      <c r="Q153" t="str">
        <f t="shared" si="14"/>
        <v>15</v>
      </c>
    </row>
    <row r="154" spans="1:17" x14ac:dyDescent="0.3">
      <c r="A154" s="556">
        <v>44742</v>
      </c>
      <c r="B154" s="333">
        <v>7</v>
      </c>
      <c r="C154" s="333" t="s">
        <v>3003</v>
      </c>
      <c r="D154" s="333" t="s">
        <v>1951</v>
      </c>
      <c r="E154" t="str">
        <f t="shared" si="12"/>
        <v>150102470200199</v>
      </c>
      <c r="F154" t="str">
        <f t="shared" si="13"/>
        <v>0</v>
      </c>
      <c r="G154" t="e">
        <f>+VLOOKUP(L154,BG!$D$10:$F$68,3,FALSE)</f>
        <v>#REF!</v>
      </c>
      <c r="H154" s="333" t="s">
        <v>2132</v>
      </c>
      <c r="I154" s="546">
        <v>1077434920</v>
      </c>
      <c r="J154" s="296">
        <f t="shared" si="15"/>
        <v>1077434.92</v>
      </c>
      <c r="K154" t="e">
        <f>+VLOOKUP(D154,#REF!,4,0)</f>
        <v>#REF!</v>
      </c>
      <c r="L154" t="e">
        <f>VLOOKUP(D154,#REF!,5,0)</f>
        <v>#REF!</v>
      </c>
      <c r="M154" t="e">
        <f>VLOOKUP(D154,#REF!,6,0)</f>
        <v>#REF!</v>
      </c>
      <c r="N154" t="e">
        <f>VLOOKUP(D154,#REF!,7,0)</f>
        <v>#REF!</v>
      </c>
      <c r="P154" t="str">
        <f t="shared" si="16"/>
        <v>24702</v>
      </c>
      <c r="Q154" t="str">
        <f t="shared" si="14"/>
        <v>15</v>
      </c>
    </row>
    <row r="155" spans="1:17" x14ac:dyDescent="0.3">
      <c r="A155" s="556">
        <v>44742</v>
      </c>
      <c r="B155" s="332">
        <v>7</v>
      </c>
      <c r="C155" s="332" t="s">
        <v>3004</v>
      </c>
      <c r="D155" s="332" t="s">
        <v>2435</v>
      </c>
      <c r="E155" t="str">
        <f t="shared" si="12"/>
        <v>150102470200299</v>
      </c>
      <c r="F155" t="str">
        <f t="shared" si="13"/>
        <v>0</v>
      </c>
      <c r="G155" t="e">
        <f>+VLOOKUP(L155,BG!$D$10:$F$68,3,FALSE)</f>
        <v>#REF!</v>
      </c>
      <c r="H155" s="332" t="s">
        <v>2436</v>
      </c>
      <c r="I155" s="547">
        <v>242346253</v>
      </c>
      <c r="J155" s="296">
        <f t="shared" si="15"/>
        <v>242346.253</v>
      </c>
      <c r="K155" t="e">
        <f>+VLOOKUP(D155,#REF!,4,0)</f>
        <v>#REF!</v>
      </c>
      <c r="L155" t="e">
        <f>VLOOKUP(D155,#REF!,5,0)</f>
        <v>#REF!</v>
      </c>
      <c r="M155" t="e">
        <f>VLOOKUP(D155,#REF!,6,0)</f>
        <v>#REF!</v>
      </c>
      <c r="N155" t="e">
        <f>VLOOKUP(D155,#REF!,7,0)</f>
        <v>#REF!</v>
      </c>
      <c r="P155" t="str">
        <f t="shared" si="16"/>
        <v>24702</v>
      </c>
      <c r="Q155" t="str">
        <f t="shared" si="14"/>
        <v>15</v>
      </c>
    </row>
    <row r="156" spans="1:17" x14ac:dyDescent="0.3">
      <c r="A156" s="556">
        <v>44742</v>
      </c>
      <c r="B156" s="333">
        <v>7</v>
      </c>
      <c r="C156" s="333" t="s">
        <v>3005</v>
      </c>
      <c r="D156" s="333" t="s">
        <v>2437</v>
      </c>
      <c r="E156" t="str">
        <f t="shared" si="12"/>
        <v>150102470200399</v>
      </c>
      <c r="F156" t="str">
        <f t="shared" si="13"/>
        <v>0</v>
      </c>
      <c r="G156" t="e">
        <f>+VLOOKUP(L156,BG!$D$10:$F$68,3,FALSE)</f>
        <v>#REF!</v>
      </c>
      <c r="H156" s="333" t="s">
        <v>2887</v>
      </c>
      <c r="I156" s="546">
        <v>1532994</v>
      </c>
      <c r="J156" s="296">
        <f t="shared" si="15"/>
        <v>1532.9939999999999</v>
      </c>
      <c r="K156" t="e">
        <f>+VLOOKUP(D156,#REF!,4,0)</f>
        <v>#REF!</v>
      </c>
      <c r="L156" t="e">
        <f>VLOOKUP(D156,#REF!,5,0)</f>
        <v>#REF!</v>
      </c>
      <c r="M156" t="e">
        <f>VLOOKUP(D156,#REF!,6,0)</f>
        <v>#REF!</v>
      </c>
      <c r="N156" t="e">
        <f>VLOOKUP(D156,#REF!,7,0)</f>
        <v>#REF!</v>
      </c>
      <c r="P156" t="str">
        <f t="shared" si="16"/>
        <v>24702</v>
      </c>
      <c r="Q156" t="str">
        <f t="shared" si="14"/>
        <v>15</v>
      </c>
    </row>
    <row r="157" spans="1:17" x14ac:dyDescent="0.3">
      <c r="A157" s="556">
        <v>44742</v>
      </c>
      <c r="B157" s="332">
        <v>6</v>
      </c>
      <c r="C157" s="332" t="s">
        <v>3006</v>
      </c>
      <c r="D157" s="332" t="s">
        <v>1952</v>
      </c>
      <c r="E157" t="str">
        <f t="shared" si="12"/>
        <v>150102470200499</v>
      </c>
      <c r="F157" t="str">
        <f t="shared" si="13"/>
        <v>0</v>
      </c>
      <c r="G157" t="e">
        <f>+VLOOKUP(L157,BG!$D$10:$F$68,3,FALSE)</f>
        <v>#REF!</v>
      </c>
      <c r="H157" s="332" t="s">
        <v>2133</v>
      </c>
      <c r="I157" s="544">
        <v>4559729</v>
      </c>
      <c r="J157" s="296">
        <f t="shared" si="15"/>
        <v>4559.7290000000003</v>
      </c>
      <c r="K157" t="e">
        <f>+VLOOKUP(D157,#REF!,4,0)</f>
        <v>#REF!</v>
      </c>
      <c r="L157" t="e">
        <f>VLOOKUP(D157,#REF!,5,0)</f>
        <v>#REF!</v>
      </c>
      <c r="M157" t="e">
        <f>VLOOKUP(D157,#REF!,6,0)</f>
        <v>#REF!</v>
      </c>
      <c r="N157" t="e">
        <f>VLOOKUP(D157,#REF!,7,0)</f>
        <v>#REF!</v>
      </c>
      <c r="P157" t="str">
        <f t="shared" si="16"/>
        <v>24702</v>
      </c>
      <c r="Q157" t="str">
        <f t="shared" si="14"/>
        <v>15</v>
      </c>
    </row>
    <row r="158" spans="1:17" x14ac:dyDescent="0.3">
      <c r="A158" s="556">
        <v>44742</v>
      </c>
      <c r="B158" s="333">
        <v>6</v>
      </c>
      <c r="C158" s="333" t="s">
        <v>3007</v>
      </c>
      <c r="D158" s="333" t="s">
        <v>2438</v>
      </c>
      <c r="E158" t="str">
        <f t="shared" si="12"/>
        <v>150102470200599</v>
      </c>
      <c r="F158" t="str">
        <f t="shared" si="13"/>
        <v>0</v>
      </c>
      <c r="G158" t="e">
        <f>+VLOOKUP(L158,BG!$D$10:$F$68,3,FALSE)</f>
        <v>#REF!</v>
      </c>
      <c r="H158" s="333" t="s">
        <v>2439</v>
      </c>
      <c r="I158" s="545">
        <v>187711330</v>
      </c>
      <c r="J158" s="296">
        <f t="shared" si="15"/>
        <v>187711.33</v>
      </c>
      <c r="K158" t="e">
        <f>+VLOOKUP(D158,#REF!,4,0)</f>
        <v>#REF!</v>
      </c>
      <c r="L158" t="e">
        <f>VLOOKUP(D158,#REF!,5,0)</f>
        <v>#REF!</v>
      </c>
      <c r="M158" t="e">
        <f>VLOOKUP(D158,#REF!,6,0)</f>
        <v>#REF!</v>
      </c>
      <c r="N158" t="e">
        <f>VLOOKUP(D158,#REF!,7,0)</f>
        <v>#REF!</v>
      </c>
      <c r="P158" t="str">
        <f t="shared" si="16"/>
        <v>24702</v>
      </c>
      <c r="Q158" t="str">
        <f t="shared" si="14"/>
        <v>15</v>
      </c>
    </row>
    <row r="159" spans="1:17" x14ac:dyDescent="0.3">
      <c r="A159" s="556">
        <v>44742</v>
      </c>
      <c r="B159" s="332">
        <v>6</v>
      </c>
      <c r="C159" s="332" t="s">
        <v>3008</v>
      </c>
      <c r="D159" s="332" t="s">
        <v>2440</v>
      </c>
      <c r="E159" t="str">
        <f t="shared" si="12"/>
        <v>150102470200899</v>
      </c>
      <c r="F159" t="str">
        <f t="shared" si="13"/>
        <v>0</v>
      </c>
      <c r="G159" t="e">
        <f>+VLOOKUP(L159,BG!$D$10:$F$68,3,FALSE)</f>
        <v>#REF!</v>
      </c>
      <c r="H159" s="332" t="s">
        <v>2441</v>
      </c>
      <c r="I159" s="544">
        <v>180234464</v>
      </c>
      <c r="J159" s="296">
        <f t="shared" si="15"/>
        <v>180234.46400000001</v>
      </c>
      <c r="K159" t="e">
        <f>+VLOOKUP(D159,#REF!,4,0)</f>
        <v>#REF!</v>
      </c>
      <c r="L159" t="e">
        <f>VLOOKUP(D159,#REF!,5,0)</f>
        <v>#REF!</v>
      </c>
      <c r="M159" t="e">
        <f>VLOOKUP(D159,#REF!,6,0)</f>
        <v>#REF!</v>
      </c>
      <c r="N159" t="e">
        <f>VLOOKUP(D159,#REF!,7,0)</f>
        <v>#REF!</v>
      </c>
      <c r="P159" t="str">
        <f t="shared" si="16"/>
        <v>24702</v>
      </c>
      <c r="Q159" t="str">
        <f t="shared" si="14"/>
        <v>15</v>
      </c>
    </row>
    <row r="160" spans="1:17" x14ac:dyDescent="0.3">
      <c r="A160" s="556">
        <v>44742</v>
      </c>
      <c r="B160" s="333">
        <v>6</v>
      </c>
      <c r="C160" s="333" t="s">
        <v>3009</v>
      </c>
      <c r="D160" s="333" t="s">
        <v>2442</v>
      </c>
      <c r="E160" t="str">
        <f t="shared" si="12"/>
        <v>150102470305899</v>
      </c>
      <c r="F160" t="str">
        <f t="shared" si="13"/>
        <v>0</v>
      </c>
      <c r="G160" t="e">
        <f>+VLOOKUP(L160,BG!$D$10:$F$68,3,FALSE)</f>
        <v>#REF!</v>
      </c>
      <c r="H160" s="333" t="s">
        <v>2888</v>
      </c>
      <c r="I160" s="545">
        <v>226534581</v>
      </c>
      <c r="J160" s="296">
        <f t="shared" si="15"/>
        <v>226534.58100000001</v>
      </c>
      <c r="K160" t="e">
        <f>+VLOOKUP(D160,#REF!,4,0)</f>
        <v>#REF!</v>
      </c>
      <c r="L160" t="e">
        <f>VLOOKUP(D160,#REF!,5,0)</f>
        <v>#REF!</v>
      </c>
      <c r="M160" t="e">
        <f>VLOOKUP(D160,#REF!,6,0)</f>
        <v>#REF!</v>
      </c>
      <c r="N160" t="e">
        <f>VLOOKUP(D160,#REF!,7,0)</f>
        <v>#REF!</v>
      </c>
      <c r="P160" t="str">
        <f t="shared" si="16"/>
        <v>24703</v>
      </c>
      <c r="Q160" t="str">
        <f t="shared" si="14"/>
        <v>15</v>
      </c>
    </row>
    <row r="161" spans="1:17" x14ac:dyDescent="0.3">
      <c r="A161" s="556">
        <v>44742</v>
      </c>
      <c r="B161" s="332">
        <v>6</v>
      </c>
      <c r="C161" s="332" t="s">
        <v>2821</v>
      </c>
      <c r="D161" s="332" t="s">
        <v>2730</v>
      </c>
      <c r="E161" t="str">
        <f t="shared" si="12"/>
        <v>150102510200099</v>
      </c>
      <c r="F161" t="str">
        <f t="shared" si="13"/>
        <v>0</v>
      </c>
      <c r="G161" t="e">
        <f>+VLOOKUP(L161,BG!$D$10:$F$68,3,FALSE)</f>
        <v>#REF!</v>
      </c>
      <c r="H161" s="332" t="s">
        <v>2756</v>
      </c>
      <c r="I161" s="544">
        <v>14803714745</v>
      </c>
      <c r="J161" s="296">
        <f t="shared" si="15"/>
        <v>14803714.744999999</v>
      </c>
      <c r="K161" t="e">
        <f>+VLOOKUP(D161,#REF!,4,0)</f>
        <v>#REF!</v>
      </c>
      <c r="L161" t="e">
        <f>VLOOKUP(D161,#REF!,5,0)</f>
        <v>#REF!</v>
      </c>
      <c r="M161" t="e">
        <f>VLOOKUP(D161,#REF!,6,0)</f>
        <v>#REF!</v>
      </c>
      <c r="N161" t="e">
        <f>VLOOKUP(D161,#REF!,7,0)</f>
        <v>#REF!</v>
      </c>
      <c r="P161" t="str">
        <f t="shared" si="16"/>
        <v>25102</v>
      </c>
      <c r="Q161" t="str">
        <f t="shared" si="14"/>
        <v>15</v>
      </c>
    </row>
    <row r="162" spans="1:17" x14ac:dyDescent="0.3">
      <c r="A162" s="556">
        <v>44742</v>
      </c>
      <c r="B162" s="333">
        <v>6</v>
      </c>
      <c r="C162" s="333" t="s">
        <v>2266</v>
      </c>
      <c r="D162" s="333" t="s">
        <v>1953</v>
      </c>
      <c r="E162" t="str">
        <f t="shared" si="12"/>
        <v>150102510400099</v>
      </c>
      <c r="F162" t="str">
        <f t="shared" si="13"/>
        <v>0</v>
      </c>
      <c r="G162" t="e">
        <f>+VLOOKUP(L162,BG!$D$10:$F$68,3,FALSE)</f>
        <v>#REF!</v>
      </c>
      <c r="H162" s="333" t="s">
        <v>2134</v>
      </c>
      <c r="I162" s="545">
        <v>34252681996</v>
      </c>
      <c r="J162" s="296">
        <f t="shared" si="15"/>
        <v>34252681.995999999</v>
      </c>
      <c r="K162" t="e">
        <f>+VLOOKUP(D162,#REF!,4,0)</f>
        <v>#REF!</v>
      </c>
      <c r="L162" t="e">
        <f>VLOOKUP(D162,#REF!,5,0)</f>
        <v>#REF!</v>
      </c>
      <c r="M162" t="e">
        <f>VLOOKUP(D162,#REF!,6,0)</f>
        <v>#REF!</v>
      </c>
      <c r="N162" t="e">
        <f>VLOOKUP(D162,#REF!,7,0)</f>
        <v>#REF!</v>
      </c>
      <c r="P162" t="str">
        <f t="shared" si="16"/>
        <v>25104</v>
      </c>
      <c r="Q162" t="str">
        <f t="shared" si="14"/>
        <v>15</v>
      </c>
    </row>
    <row r="163" spans="1:17" x14ac:dyDescent="0.3">
      <c r="A163" s="556">
        <v>44742</v>
      </c>
      <c r="B163" s="332">
        <v>6</v>
      </c>
      <c r="C163" s="332" t="s">
        <v>2267</v>
      </c>
      <c r="D163" s="332" t="s">
        <v>1954</v>
      </c>
      <c r="E163" t="str">
        <f t="shared" si="12"/>
        <v>150102530200299</v>
      </c>
      <c r="F163" t="str">
        <f t="shared" si="13"/>
        <v>0</v>
      </c>
      <c r="G163" t="e">
        <f>+VLOOKUP(L163,BG!$D$10:$F$68,3,FALSE)</f>
        <v>#REF!</v>
      </c>
      <c r="H163" s="332" t="s">
        <v>2135</v>
      </c>
      <c r="I163" s="544">
        <v>10000000</v>
      </c>
      <c r="J163" s="296">
        <f t="shared" si="15"/>
        <v>10000</v>
      </c>
      <c r="K163" t="e">
        <f>+VLOOKUP(D163,#REF!,4,0)</f>
        <v>#REF!</v>
      </c>
      <c r="L163" t="e">
        <f>VLOOKUP(D163,#REF!,5,0)</f>
        <v>#REF!</v>
      </c>
      <c r="M163" t="e">
        <f>VLOOKUP(D163,#REF!,6,0)</f>
        <v>#REF!</v>
      </c>
      <c r="N163" t="e">
        <f>VLOOKUP(D163,#REF!,7,0)</f>
        <v>#REF!</v>
      </c>
      <c r="P163" t="str">
        <f t="shared" si="16"/>
        <v>25302</v>
      </c>
      <c r="Q163" t="str">
        <f t="shared" si="14"/>
        <v>15</v>
      </c>
    </row>
    <row r="164" spans="1:17" x14ac:dyDescent="0.3">
      <c r="A164" s="556">
        <v>44742</v>
      </c>
      <c r="B164" s="333">
        <v>6</v>
      </c>
      <c r="C164" s="333" t="s">
        <v>2268</v>
      </c>
      <c r="D164" s="333" t="s">
        <v>1955</v>
      </c>
      <c r="E164" t="str">
        <f t="shared" si="12"/>
        <v>150102530200301</v>
      </c>
      <c r="F164" t="str">
        <f t="shared" si="13"/>
        <v>0</v>
      </c>
      <c r="G164" t="e">
        <f>+VLOOKUP(L164,BG!$D$10:$F$68,3,FALSE)</f>
        <v>#REF!</v>
      </c>
      <c r="H164" s="333" t="s">
        <v>2135</v>
      </c>
      <c r="I164" s="545">
        <v>89364637</v>
      </c>
      <c r="J164" s="296">
        <f t="shared" si="15"/>
        <v>89364.637000000002</v>
      </c>
      <c r="K164" t="e">
        <f>+VLOOKUP(D164,#REF!,4,0)</f>
        <v>#REF!</v>
      </c>
      <c r="L164" t="e">
        <f>VLOOKUP(D164,#REF!,5,0)</f>
        <v>#REF!</v>
      </c>
      <c r="M164" t="e">
        <f>VLOOKUP(D164,#REF!,6,0)</f>
        <v>#REF!</v>
      </c>
      <c r="N164" t="e">
        <f>VLOOKUP(D164,#REF!,7,0)</f>
        <v>#REF!</v>
      </c>
      <c r="P164" t="str">
        <f t="shared" si="16"/>
        <v>25302</v>
      </c>
      <c r="Q164" t="str">
        <f t="shared" si="14"/>
        <v>15</v>
      </c>
    </row>
    <row r="165" spans="1:17" x14ac:dyDescent="0.3">
      <c r="A165" s="556">
        <v>44742</v>
      </c>
      <c r="B165" s="332">
        <v>6</v>
      </c>
      <c r="C165" s="332" t="s">
        <v>3010</v>
      </c>
      <c r="D165" s="332" t="s">
        <v>2623</v>
      </c>
      <c r="E165" t="str">
        <f t="shared" si="12"/>
        <v>150102530200501</v>
      </c>
      <c r="F165" t="str">
        <f t="shared" si="13"/>
        <v>0</v>
      </c>
      <c r="G165" t="e">
        <f>+VLOOKUP(L165,BG!$D$10:$F$68,3,FALSE)</f>
        <v>#REF!</v>
      </c>
      <c r="H165" s="332" t="s">
        <v>2629</v>
      </c>
      <c r="I165" s="544">
        <v>4656</v>
      </c>
      <c r="J165" s="296">
        <f t="shared" si="15"/>
        <v>4.6559999999999997</v>
      </c>
      <c r="K165" t="e">
        <f>+VLOOKUP(D165,#REF!,4,0)</f>
        <v>#REF!</v>
      </c>
      <c r="L165" t="e">
        <f>VLOOKUP(D165,#REF!,5,0)</f>
        <v>#REF!</v>
      </c>
      <c r="M165" t="e">
        <f>VLOOKUP(D165,#REF!,6,0)</f>
        <v>#REF!</v>
      </c>
      <c r="N165" t="e">
        <f>VLOOKUP(D165,#REF!,7,0)</f>
        <v>#REF!</v>
      </c>
      <c r="P165" t="str">
        <f t="shared" si="16"/>
        <v>25302</v>
      </c>
      <c r="Q165" t="str">
        <f t="shared" si="14"/>
        <v>15</v>
      </c>
    </row>
    <row r="166" spans="1:17" x14ac:dyDescent="0.3">
      <c r="A166" s="556">
        <v>44742</v>
      </c>
      <c r="B166" s="333">
        <v>6</v>
      </c>
      <c r="C166" s="333" t="s">
        <v>2269</v>
      </c>
      <c r="D166" s="333" t="s">
        <v>1956</v>
      </c>
      <c r="E166" t="str">
        <f t="shared" si="12"/>
        <v>150102530201299</v>
      </c>
      <c r="F166" t="str">
        <f t="shared" si="13"/>
        <v>0</v>
      </c>
      <c r="G166" t="e">
        <f>+VLOOKUP(L166,BG!$D$10:$F$68,3,FALSE)</f>
        <v>#REF!</v>
      </c>
      <c r="H166" s="333" t="s">
        <v>2136</v>
      </c>
      <c r="I166" s="545">
        <v>43247636</v>
      </c>
      <c r="J166" s="296">
        <f t="shared" si="15"/>
        <v>43247.635999999999</v>
      </c>
      <c r="K166" t="e">
        <f>+VLOOKUP(D166,#REF!,4,0)</f>
        <v>#REF!</v>
      </c>
      <c r="L166" t="e">
        <f>VLOOKUP(D166,#REF!,5,0)</f>
        <v>#REF!</v>
      </c>
      <c r="M166" t="e">
        <f>VLOOKUP(D166,#REF!,6,0)</f>
        <v>#REF!</v>
      </c>
      <c r="N166" t="e">
        <f>VLOOKUP(D166,#REF!,7,0)</f>
        <v>#REF!</v>
      </c>
      <c r="P166" t="str">
        <f t="shared" si="16"/>
        <v>25302</v>
      </c>
      <c r="Q166" t="str">
        <f t="shared" si="14"/>
        <v>15</v>
      </c>
    </row>
    <row r="167" spans="1:17" x14ac:dyDescent="0.3">
      <c r="A167" s="556">
        <v>44742</v>
      </c>
      <c r="B167" s="332">
        <v>6</v>
      </c>
      <c r="C167" s="332" t="s">
        <v>2270</v>
      </c>
      <c r="D167" s="332" t="s">
        <v>1957</v>
      </c>
      <c r="E167" t="str">
        <f t="shared" si="12"/>
        <v>150102570200799</v>
      </c>
      <c r="F167" t="str">
        <f t="shared" si="13"/>
        <v>0</v>
      </c>
      <c r="G167" t="e">
        <f>+VLOOKUP(L167,BG!$D$10:$F$68,3,FALSE)</f>
        <v>#REF!</v>
      </c>
      <c r="H167" s="332" t="s">
        <v>2928</v>
      </c>
      <c r="I167" s="544">
        <v>1565295075</v>
      </c>
      <c r="J167" s="296">
        <f t="shared" si="15"/>
        <v>1565295.075</v>
      </c>
      <c r="K167" t="e">
        <f>+VLOOKUP(D167,#REF!,4,0)</f>
        <v>#REF!</v>
      </c>
      <c r="L167" t="e">
        <f>VLOOKUP(D167,#REF!,5,0)</f>
        <v>#REF!</v>
      </c>
      <c r="M167" t="e">
        <f>VLOOKUP(D167,#REF!,6,0)</f>
        <v>#REF!</v>
      </c>
      <c r="N167" t="e">
        <f>VLOOKUP(D167,#REF!,7,0)</f>
        <v>#REF!</v>
      </c>
      <c r="P167" t="str">
        <f t="shared" si="16"/>
        <v>25702</v>
      </c>
      <c r="Q167" t="str">
        <f t="shared" si="14"/>
        <v>15</v>
      </c>
    </row>
    <row r="168" spans="1:17" x14ac:dyDescent="0.3">
      <c r="A168" s="556">
        <v>44742</v>
      </c>
      <c r="B168" s="333">
        <v>6</v>
      </c>
      <c r="C168" s="333" t="s">
        <v>1654</v>
      </c>
      <c r="D168" s="333" t="s">
        <v>879</v>
      </c>
      <c r="E168" t="str">
        <f t="shared" si="12"/>
        <v>150102570202599</v>
      </c>
      <c r="F168" t="str">
        <f t="shared" si="13"/>
        <v>0</v>
      </c>
      <c r="G168" t="e">
        <f>+VLOOKUP(L168,BG!$D$10:$F$68,3,FALSE)</f>
        <v>#REF!</v>
      </c>
      <c r="H168" s="333" t="s">
        <v>880</v>
      </c>
      <c r="I168" s="545">
        <v>34794615</v>
      </c>
      <c r="J168" s="296">
        <f t="shared" si="15"/>
        <v>34794.614999999998</v>
      </c>
      <c r="K168" t="e">
        <f>+VLOOKUP(D168,#REF!,4,0)</f>
        <v>#REF!</v>
      </c>
      <c r="L168" t="e">
        <f>VLOOKUP(D168,#REF!,5,0)</f>
        <v>#REF!</v>
      </c>
      <c r="M168" t="e">
        <f>VLOOKUP(D168,#REF!,6,0)</f>
        <v>#REF!</v>
      </c>
      <c r="N168" t="e">
        <f>VLOOKUP(D168,#REF!,7,0)</f>
        <v>#REF!</v>
      </c>
      <c r="P168" t="str">
        <f t="shared" si="16"/>
        <v>25702</v>
      </c>
      <c r="Q168" t="str">
        <f t="shared" si="14"/>
        <v>15</v>
      </c>
    </row>
    <row r="169" spans="1:17" x14ac:dyDescent="0.3">
      <c r="A169" s="556">
        <v>44742</v>
      </c>
      <c r="B169" s="332">
        <v>6</v>
      </c>
      <c r="C169" s="332" t="s">
        <v>3011</v>
      </c>
      <c r="D169" s="332" t="s">
        <v>881</v>
      </c>
      <c r="E169" t="str">
        <f t="shared" si="12"/>
        <v>150102570203299</v>
      </c>
      <c r="F169" t="str">
        <f t="shared" si="13"/>
        <v>0</v>
      </c>
      <c r="G169" t="e">
        <f>+VLOOKUP(L169,BG!$D$10:$F$68,3,FALSE)</f>
        <v>#REF!</v>
      </c>
      <c r="H169" s="332" t="s">
        <v>882</v>
      </c>
      <c r="I169" s="544">
        <v>13946143</v>
      </c>
      <c r="J169" s="296">
        <f t="shared" si="15"/>
        <v>13946.143</v>
      </c>
      <c r="K169" t="e">
        <f>+VLOOKUP(D169,#REF!,4,0)</f>
        <v>#REF!</v>
      </c>
      <c r="L169" t="e">
        <f>VLOOKUP(D169,#REF!,5,0)</f>
        <v>#REF!</v>
      </c>
      <c r="M169" t="e">
        <f>VLOOKUP(D169,#REF!,6,0)</f>
        <v>#REF!</v>
      </c>
      <c r="N169" t="e">
        <f>VLOOKUP(D169,#REF!,7,0)</f>
        <v>#REF!</v>
      </c>
      <c r="P169" t="str">
        <f t="shared" si="16"/>
        <v>25702</v>
      </c>
      <c r="Q169" t="str">
        <f t="shared" si="14"/>
        <v>15</v>
      </c>
    </row>
    <row r="170" spans="1:17" x14ac:dyDescent="0.3">
      <c r="A170" s="556">
        <v>44742</v>
      </c>
      <c r="B170" s="333">
        <v>6</v>
      </c>
      <c r="C170" s="333" t="s">
        <v>3012</v>
      </c>
      <c r="D170" s="333" t="s">
        <v>883</v>
      </c>
      <c r="E170" t="str">
        <f t="shared" si="12"/>
        <v>150102570203799</v>
      </c>
      <c r="F170" t="str">
        <f t="shared" si="13"/>
        <v>0</v>
      </c>
      <c r="G170" t="e">
        <f>+VLOOKUP(L170,BG!$D$10:$F$68,3,FALSE)</f>
        <v>#REF!</v>
      </c>
      <c r="H170" s="333" t="s">
        <v>884</v>
      </c>
      <c r="I170" s="545">
        <v>-83574</v>
      </c>
      <c r="J170" s="296">
        <f t="shared" si="15"/>
        <v>-83.573999999999998</v>
      </c>
      <c r="K170" t="e">
        <f>+VLOOKUP(D170,#REF!,4,0)</f>
        <v>#REF!</v>
      </c>
      <c r="L170" t="e">
        <f>VLOOKUP(D170,#REF!,5,0)</f>
        <v>#REF!</v>
      </c>
      <c r="M170" t="e">
        <f>VLOOKUP(D170,#REF!,6,0)</f>
        <v>#REF!</v>
      </c>
      <c r="N170" t="e">
        <f>VLOOKUP(D170,#REF!,7,0)</f>
        <v>#REF!</v>
      </c>
      <c r="P170" t="str">
        <f t="shared" si="16"/>
        <v>25702</v>
      </c>
      <c r="Q170" t="str">
        <f t="shared" si="14"/>
        <v>15</v>
      </c>
    </row>
    <row r="171" spans="1:17" x14ac:dyDescent="0.3">
      <c r="A171" s="556">
        <v>44742</v>
      </c>
      <c r="B171" s="332">
        <v>6</v>
      </c>
      <c r="C171" s="332" t="s">
        <v>3013</v>
      </c>
      <c r="D171" s="332" t="s">
        <v>2443</v>
      </c>
      <c r="E171" t="str">
        <f t="shared" si="12"/>
        <v>150102570203999</v>
      </c>
      <c r="F171" t="str">
        <f t="shared" si="13"/>
        <v>0</v>
      </c>
      <c r="G171" t="e">
        <f>+VLOOKUP(L171,BG!$D$10:$F$68,3,FALSE)</f>
        <v>#REF!</v>
      </c>
      <c r="H171" s="332" t="s">
        <v>2444</v>
      </c>
      <c r="I171" s="544">
        <v>-16348865</v>
      </c>
      <c r="J171" s="296">
        <f t="shared" si="15"/>
        <v>-16348.865</v>
      </c>
      <c r="K171" t="e">
        <f>+VLOOKUP(D171,#REF!,4,0)</f>
        <v>#REF!</v>
      </c>
      <c r="L171" t="e">
        <f>VLOOKUP(D171,#REF!,5,0)</f>
        <v>#REF!</v>
      </c>
      <c r="M171" t="e">
        <f>VLOOKUP(D171,#REF!,6,0)</f>
        <v>#REF!</v>
      </c>
      <c r="N171" t="e">
        <f>VLOOKUP(D171,#REF!,7,0)</f>
        <v>#REF!</v>
      </c>
      <c r="P171" t="str">
        <f t="shared" si="16"/>
        <v>25702</v>
      </c>
      <c r="Q171" t="str">
        <f t="shared" si="14"/>
        <v>15</v>
      </c>
    </row>
    <row r="172" spans="1:17" x14ac:dyDescent="0.3">
      <c r="A172" s="556">
        <v>44742</v>
      </c>
      <c r="B172" s="333">
        <v>6</v>
      </c>
      <c r="C172" s="333" t="s">
        <v>1655</v>
      </c>
      <c r="D172" s="333" t="s">
        <v>885</v>
      </c>
      <c r="E172" t="str">
        <f t="shared" si="12"/>
        <v>150102570204399</v>
      </c>
      <c r="F172" t="str">
        <f t="shared" si="13"/>
        <v>0</v>
      </c>
      <c r="G172" t="e">
        <f>+VLOOKUP(L172,BG!$D$10:$F$68,3,FALSE)</f>
        <v>#REF!</v>
      </c>
      <c r="H172" s="333" t="s">
        <v>886</v>
      </c>
      <c r="I172" s="545">
        <v>6391542</v>
      </c>
      <c r="J172" s="296">
        <f t="shared" si="15"/>
        <v>6391.5420000000004</v>
      </c>
      <c r="K172" t="e">
        <f>+VLOOKUP(D172,#REF!,4,0)</f>
        <v>#REF!</v>
      </c>
      <c r="L172" t="e">
        <f>VLOOKUP(D172,#REF!,5,0)</f>
        <v>#REF!</v>
      </c>
      <c r="M172" t="e">
        <f>VLOOKUP(D172,#REF!,6,0)</f>
        <v>#REF!</v>
      </c>
      <c r="N172" t="e">
        <f>VLOOKUP(D172,#REF!,7,0)</f>
        <v>#REF!</v>
      </c>
      <c r="P172" t="str">
        <f t="shared" si="16"/>
        <v>25702</v>
      </c>
      <c r="Q172" t="str">
        <f t="shared" si="14"/>
        <v>15</v>
      </c>
    </row>
    <row r="173" spans="1:17" x14ac:dyDescent="0.3">
      <c r="A173" s="556">
        <v>44742</v>
      </c>
      <c r="B173" s="332">
        <v>6</v>
      </c>
      <c r="C173" s="332" t="s">
        <v>3014</v>
      </c>
      <c r="D173" s="332" t="s">
        <v>887</v>
      </c>
      <c r="E173" t="str">
        <f t="shared" si="12"/>
        <v>150102570204499</v>
      </c>
      <c r="F173" t="str">
        <f t="shared" si="13"/>
        <v>0</v>
      </c>
      <c r="G173" t="e">
        <f>+VLOOKUP(L173,BG!$D$10:$F$68,3,FALSE)</f>
        <v>#REF!</v>
      </c>
      <c r="H173" s="332" t="s">
        <v>888</v>
      </c>
      <c r="I173" s="544">
        <v>-12419179</v>
      </c>
      <c r="J173" s="296">
        <f t="shared" si="15"/>
        <v>-12419.179</v>
      </c>
      <c r="K173" t="e">
        <f>+VLOOKUP(D173,#REF!,4,0)</f>
        <v>#REF!</v>
      </c>
      <c r="L173" t="e">
        <f>VLOOKUP(D173,#REF!,5,0)</f>
        <v>#REF!</v>
      </c>
      <c r="M173" t="e">
        <f>VLOOKUP(D173,#REF!,6,0)</f>
        <v>#REF!</v>
      </c>
      <c r="N173" t="e">
        <f>VLOOKUP(D173,#REF!,7,0)</f>
        <v>#REF!</v>
      </c>
      <c r="P173" t="str">
        <f t="shared" si="16"/>
        <v>25702</v>
      </c>
      <c r="Q173" t="str">
        <f t="shared" si="14"/>
        <v>15</v>
      </c>
    </row>
    <row r="174" spans="1:17" x14ac:dyDescent="0.3">
      <c r="A174" s="556">
        <v>44742</v>
      </c>
      <c r="B174" s="333">
        <v>6</v>
      </c>
      <c r="C174" s="333" t="s">
        <v>2822</v>
      </c>
      <c r="D174" s="333" t="s">
        <v>2624</v>
      </c>
      <c r="E174" t="str">
        <f t="shared" si="12"/>
        <v>150102570204599</v>
      </c>
      <c r="F174" t="str">
        <f t="shared" si="13"/>
        <v>0</v>
      </c>
      <c r="G174" t="e">
        <f>+VLOOKUP(L174,BG!$D$10:$F$68,3,FALSE)</f>
        <v>#REF!</v>
      </c>
      <c r="H174" s="333" t="s">
        <v>2630</v>
      </c>
      <c r="I174" s="545">
        <v>11145670087</v>
      </c>
      <c r="J174" s="296">
        <f t="shared" si="15"/>
        <v>11145670.086999999</v>
      </c>
      <c r="K174" t="e">
        <f>+VLOOKUP(D174,#REF!,4,0)</f>
        <v>#REF!</v>
      </c>
      <c r="L174" t="e">
        <f>VLOOKUP(D174,#REF!,5,0)</f>
        <v>#REF!</v>
      </c>
      <c r="M174" t="e">
        <f>VLOOKUP(D174,#REF!,6,0)</f>
        <v>#REF!</v>
      </c>
      <c r="N174" t="e">
        <f>VLOOKUP(D174,#REF!,7,0)</f>
        <v>#REF!</v>
      </c>
      <c r="P174" t="str">
        <f t="shared" si="16"/>
        <v>25702</v>
      </c>
      <c r="Q174" t="str">
        <f t="shared" si="14"/>
        <v>15</v>
      </c>
    </row>
    <row r="175" spans="1:17" x14ac:dyDescent="0.3">
      <c r="A175" s="556">
        <v>44742</v>
      </c>
      <c r="B175" s="332">
        <v>6</v>
      </c>
      <c r="C175" s="332" t="s">
        <v>2823</v>
      </c>
      <c r="D175" s="332" t="s">
        <v>2732</v>
      </c>
      <c r="E175" t="str">
        <f t="shared" si="12"/>
        <v>150102570204899</v>
      </c>
      <c r="F175" t="str">
        <f t="shared" si="13"/>
        <v>0</v>
      </c>
      <c r="G175" t="e">
        <f>+VLOOKUP(L175,BG!$D$10:$F$68,3,FALSE)</f>
        <v>#REF!</v>
      </c>
      <c r="H175" s="332" t="s">
        <v>2758</v>
      </c>
      <c r="I175" s="544">
        <v>53576117</v>
      </c>
      <c r="J175" s="296">
        <f t="shared" si="15"/>
        <v>53576.116999999998</v>
      </c>
      <c r="K175" t="e">
        <f>+VLOOKUP(D175,#REF!,4,0)</f>
        <v>#REF!</v>
      </c>
      <c r="L175" t="e">
        <f>VLOOKUP(D175,#REF!,5,0)</f>
        <v>#REF!</v>
      </c>
      <c r="M175" t="e">
        <f>VLOOKUP(D175,#REF!,6,0)</f>
        <v>#REF!</v>
      </c>
      <c r="N175" t="e">
        <f>VLOOKUP(D175,#REF!,7,0)</f>
        <v>#REF!</v>
      </c>
      <c r="P175" t="str">
        <f t="shared" si="16"/>
        <v>25702</v>
      </c>
      <c r="Q175" t="str">
        <f t="shared" si="14"/>
        <v>15</v>
      </c>
    </row>
    <row r="176" spans="1:17" x14ac:dyDescent="0.3">
      <c r="A176" s="556">
        <v>44742</v>
      </c>
      <c r="B176" s="333">
        <v>6</v>
      </c>
      <c r="C176" s="333" t="s">
        <v>3015</v>
      </c>
      <c r="D176" s="333" t="s">
        <v>2733</v>
      </c>
      <c r="E176" t="str">
        <f t="shared" si="12"/>
        <v>150102570204999</v>
      </c>
      <c r="F176" t="str">
        <f t="shared" si="13"/>
        <v>0</v>
      </c>
      <c r="G176" t="e">
        <f>+VLOOKUP(L176,BG!$D$10:$F$68,3,FALSE)</f>
        <v>#REF!</v>
      </c>
      <c r="H176" s="333" t="s">
        <v>2759</v>
      </c>
      <c r="I176" s="545">
        <v>167744027</v>
      </c>
      <c r="J176" s="296">
        <f t="shared" si="15"/>
        <v>167744.027</v>
      </c>
      <c r="K176" t="e">
        <f>+VLOOKUP(D176,#REF!,4,0)</f>
        <v>#REF!</v>
      </c>
      <c r="L176" t="e">
        <f>VLOOKUP(D176,#REF!,5,0)</f>
        <v>#REF!</v>
      </c>
      <c r="M176" t="e">
        <f>VLOOKUP(D176,#REF!,6,0)</f>
        <v>#REF!</v>
      </c>
      <c r="N176" t="e">
        <f>VLOOKUP(D176,#REF!,7,0)</f>
        <v>#REF!</v>
      </c>
      <c r="P176" t="str">
        <f t="shared" si="16"/>
        <v>25702</v>
      </c>
      <c r="Q176" t="str">
        <f t="shared" si="14"/>
        <v>15</v>
      </c>
    </row>
    <row r="177" spans="1:17" x14ac:dyDescent="0.3">
      <c r="A177" s="556">
        <v>44742</v>
      </c>
      <c r="B177" s="332">
        <v>6</v>
      </c>
      <c r="C177" s="332" t="s">
        <v>2908</v>
      </c>
      <c r="D177" s="332" t="s">
        <v>2873</v>
      </c>
      <c r="E177" t="str">
        <f t="shared" si="12"/>
        <v>150102570205099</v>
      </c>
      <c r="F177" t="str">
        <f t="shared" si="13"/>
        <v>0</v>
      </c>
      <c r="G177" t="e">
        <f>+VLOOKUP(L177,BG!$D$10:$F$68,3,FALSE)</f>
        <v>#REF!</v>
      </c>
      <c r="H177" s="332" t="s">
        <v>2450</v>
      </c>
      <c r="I177" s="544">
        <v>21303440</v>
      </c>
      <c r="J177" s="296">
        <f t="shared" si="15"/>
        <v>21303.439999999999</v>
      </c>
      <c r="K177" t="e">
        <f>+VLOOKUP(D177,#REF!,4,0)</f>
        <v>#REF!</v>
      </c>
      <c r="L177" t="e">
        <f>VLOOKUP(D177,#REF!,5,0)</f>
        <v>#REF!</v>
      </c>
      <c r="M177" t="e">
        <f>VLOOKUP(D177,#REF!,6,0)</f>
        <v>#REF!</v>
      </c>
      <c r="N177" t="e">
        <f>VLOOKUP(D177,#REF!,7,0)</f>
        <v>#REF!</v>
      </c>
      <c r="P177" t="str">
        <f t="shared" si="16"/>
        <v>25702</v>
      </c>
      <c r="Q177" t="str">
        <f t="shared" si="14"/>
        <v>15</v>
      </c>
    </row>
    <row r="178" spans="1:17" x14ac:dyDescent="0.3">
      <c r="A178" s="556">
        <v>44742</v>
      </c>
      <c r="B178" s="333">
        <v>6</v>
      </c>
      <c r="C178" s="333" t="s">
        <v>2909</v>
      </c>
      <c r="D178" s="333" t="s">
        <v>2874</v>
      </c>
      <c r="E178" t="str">
        <f t="shared" si="12"/>
        <v>150102570205299</v>
      </c>
      <c r="F178" t="str">
        <f t="shared" si="13"/>
        <v>0</v>
      </c>
      <c r="G178" t="e">
        <f>+VLOOKUP(L178,BG!$D$10:$F$68,3,FALSE)</f>
        <v>#REF!</v>
      </c>
      <c r="H178" s="333" t="s">
        <v>2890</v>
      </c>
      <c r="I178" s="545">
        <v>276154514</v>
      </c>
      <c r="J178" s="296">
        <f t="shared" si="15"/>
        <v>276154.51400000002</v>
      </c>
      <c r="K178" t="e">
        <f>+VLOOKUP(D178,#REF!,4,0)</f>
        <v>#REF!</v>
      </c>
      <c r="L178" t="e">
        <f>VLOOKUP(D178,#REF!,5,0)</f>
        <v>#REF!</v>
      </c>
      <c r="M178" t="e">
        <f>VLOOKUP(D178,#REF!,6,0)</f>
        <v>#REF!</v>
      </c>
      <c r="N178" t="e">
        <f>VLOOKUP(D178,#REF!,7,0)</f>
        <v>#REF!</v>
      </c>
      <c r="P178" t="str">
        <f t="shared" si="16"/>
        <v>25702</v>
      </c>
      <c r="Q178" t="str">
        <f t="shared" si="14"/>
        <v>15</v>
      </c>
    </row>
    <row r="179" spans="1:17" x14ac:dyDescent="0.3">
      <c r="A179" s="556">
        <v>44742</v>
      </c>
      <c r="B179" s="332">
        <v>6</v>
      </c>
      <c r="C179" s="332" t="s">
        <v>2910</v>
      </c>
      <c r="D179" s="332" t="s">
        <v>2875</v>
      </c>
      <c r="E179" t="str">
        <f t="shared" si="12"/>
        <v>150102570205399</v>
      </c>
      <c r="F179" t="str">
        <f t="shared" si="13"/>
        <v>0</v>
      </c>
      <c r="G179" t="e">
        <f>+VLOOKUP(L179,BG!$D$10:$F$68,3,FALSE)</f>
        <v>#REF!</v>
      </c>
      <c r="H179" s="332" t="s">
        <v>2891</v>
      </c>
      <c r="I179" s="544">
        <v>161713087</v>
      </c>
      <c r="J179" s="296">
        <f t="shared" si="15"/>
        <v>161713.087</v>
      </c>
      <c r="K179" t="e">
        <f>+VLOOKUP(D179,#REF!,4,0)</f>
        <v>#REF!</v>
      </c>
      <c r="L179" t="e">
        <f>VLOOKUP(D179,#REF!,5,0)</f>
        <v>#REF!</v>
      </c>
      <c r="M179" t="e">
        <f>VLOOKUP(D179,#REF!,6,0)</f>
        <v>#REF!</v>
      </c>
      <c r="N179" t="e">
        <f>VLOOKUP(D179,#REF!,7,0)</f>
        <v>#REF!</v>
      </c>
      <c r="P179" t="str">
        <f t="shared" si="16"/>
        <v>25702</v>
      </c>
      <c r="Q179" t="str">
        <f t="shared" si="14"/>
        <v>15</v>
      </c>
    </row>
    <row r="180" spans="1:17" x14ac:dyDescent="0.3">
      <c r="A180" s="556">
        <v>44742</v>
      </c>
      <c r="B180" s="333">
        <v>7</v>
      </c>
      <c r="C180" s="333" t="s">
        <v>3016</v>
      </c>
      <c r="D180" s="333" t="s">
        <v>3017</v>
      </c>
      <c r="E180" t="str">
        <f t="shared" si="12"/>
        <v>150102570205499</v>
      </c>
      <c r="F180" t="str">
        <f t="shared" si="13"/>
        <v>0</v>
      </c>
      <c r="G180" t="e">
        <f>+VLOOKUP(L180,BG!$D$10:$F$68,3,FALSE)</f>
        <v>#REF!</v>
      </c>
      <c r="H180" s="333" t="s">
        <v>2929</v>
      </c>
      <c r="I180" s="545">
        <v>290096576</v>
      </c>
      <c r="J180" s="296">
        <f t="shared" si="15"/>
        <v>290096.576</v>
      </c>
      <c r="K180" t="e">
        <f>+VLOOKUP(D180,#REF!,4,0)</f>
        <v>#REF!</v>
      </c>
      <c r="L180" t="e">
        <f>VLOOKUP(D180,#REF!,5,0)</f>
        <v>#REF!</v>
      </c>
      <c r="M180" t="e">
        <f>VLOOKUP(D180,#REF!,6,0)</f>
        <v>#REF!</v>
      </c>
      <c r="N180" t="e">
        <f>VLOOKUP(D180,#REF!,7,0)</f>
        <v>#REF!</v>
      </c>
      <c r="P180" t="str">
        <f t="shared" si="16"/>
        <v>25702</v>
      </c>
      <c r="Q180" t="str">
        <f t="shared" si="14"/>
        <v>15</v>
      </c>
    </row>
    <row r="181" spans="1:17" x14ac:dyDescent="0.3">
      <c r="A181" s="556">
        <v>44742</v>
      </c>
      <c r="B181" s="332">
        <v>6</v>
      </c>
      <c r="C181" s="332" t="s">
        <v>1656</v>
      </c>
      <c r="D181" s="332" t="s">
        <v>889</v>
      </c>
      <c r="E181" t="str">
        <f t="shared" si="12"/>
        <v>150102570205999</v>
      </c>
      <c r="F181" t="str">
        <f t="shared" si="13"/>
        <v>0</v>
      </c>
      <c r="G181" t="e">
        <f>+VLOOKUP(L181,BG!$D$10:$F$68,3,FALSE)</f>
        <v>#REF!</v>
      </c>
      <c r="H181" s="332" t="s">
        <v>890</v>
      </c>
      <c r="I181" s="544">
        <v>3201443330</v>
      </c>
      <c r="J181" s="296">
        <f t="shared" si="15"/>
        <v>3201443.33</v>
      </c>
      <c r="K181" t="e">
        <f>+VLOOKUP(D181,#REF!,4,0)</f>
        <v>#REF!</v>
      </c>
      <c r="L181" t="e">
        <f>VLOOKUP(D181,#REF!,5,0)</f>
        <v>#REF!</v>
      </c>
      <c r="M181" t="e">
        <f>VLOOKUP(D181,#REF!,6,0)</f>
        <v>#REF!</v>
      </c>
      <c r="N181" t="e">
        <f>VLOOKUP(D181,#REF!,7,0)</f>
        <v>#REF!</v>
      </c>
      <c r="P181" t="str">
        <f t="shared" si="16"/>
        <v>25702</v>
      </c>
      <c r="Q181" t="str">
        <f t="shared" si="14"/>
        <v>15</v>
      </c>
    </row>
    <row r="182" spans="1:17" x14ac:dyDescent="0.3">
      <c r="A182" s="556">
        <v>44742</v>
      </c>
      <c r="B182" s="333">
        <v>6</v>
      </c>
      <c r="C182" s="333" t="s">
        <v>1657</v>
      </c>
      <c r="D182" s="333" t="s">
        <v>891</v>
      </c>
      <c r="E182" t="str">
        <f t="shared" si="12"/>
        <v>150102570206099</v>
      </c>
      <c r="F182" t="str">
        <f t="shared" si="13"/>
        <v>0</v>
      </c>
      <c r="G182" t="e">
        <f>+VLOOKUP(L182,BG!$D$10:$F$68,3,FALSE)</f>
        <v>#REF!</v>
      </c>
      <c r="H182" s="333" t="s">
        <v>2930</v>
      </c>
      <c r="I182" s="545">
        <v>14335591</v>
      </c>
      <c r="J182" s="296">
        <f t="shared" si="15"/>
        <v>14335.591</v>
      </c>
      <c r="K182" t="e">
        <f>+VLOOKUP(D182,#REF!,4,0)</f>
        <v>#REF!</v>
      </c>
      <c r="L182" t="e">
        <f>VLOOKUP(D182,#REF!,5,0)</f>
        <v>#REF!</v>
      </c>
      <c r="M182" t="e">
        <f>VLOOKUP(D182,#REF!,6,0)</f>
        <v>#REF!</v>
      </c>
      <c r="N182" t="e">
        <f>VLOOKUP(D182,#REF!,7,0)</f>
        <v>#REF!</v>
      </c>
      <c r="P182" t="str">
        <f t="shared" si="16"/>
        <v>25702</v>
      </c>
      <c r="Q182" t="str">
        <f t="shared" si="14"/>
        <v>15</v>
      </c>
    </row>
    <row r="183" spans="1:17" x14ac:dyDescent="0.3">
      <c r="A183" s="556">
        <v>44742</v>
      </c>
      <c r="B183" s="332">
        <v>6</v>
      </c>
      <c r="C183" s="332" t="s">
        <v>1658</v>
      </c>
      <c r="D183" s="332" t="s">
        <v>893</v>
      </c>
      <c r="E183" t="str">
        <f t="shared" si="12"/>
        <v>150102570206199</v>
      </c>
      <c r="F183" t="str">
        <f t="shared" si="13"/>
        <v>0</v>
      </c>
      <c r="G183" t="e">
        <f>+VLOOKUP(L183,BG!$D$10:$F$68,3,FALSE)</f>
        <v>#REF!</v>
      </c>
      <c r="H183" s="332" t="s">
        <v>894</v>
      </c>
      <c r="I183" s="544">
        <v>1728224</v>
      </c>
      <c r="J183" s="296">
        <f t="shared" si="15"/>
        <v>1728.2239999999999</v>
      </c>
      <c r="K183" t="e">
        <f>+VLOOKUP(D183,#REF!,4,0)</f>
        <v>#REF!</v>
      </c>
      <c r="L183" t="e">
        <f>VLOOKUP(D183,#REF!,5,0)</f>
        <v>#REF!</v>
      </c>
      <c r="M183" t="e">
        <f>VLOOKUP(D183,#REF!,6,0)</f>
        <v>#REF!</v>
      </c>
      <c r="N183" t="e">
        <f>VLOOKUP(D183,#REF!,7,0)</f>
        <v>#REF!</v>
      </c>
      <c r="P183" t="str">
        <f t="shared" si="16"/>
        <v>25702</v>
      </c>
      <c r="Q183" t="str">
        <f t="shared" si="14"/>
        <v>15</v>
      </c>
    </row>
    <row r="184" spans="1:17" x14ac:dyDescent="0.3">
      <c r="A184" s="556">
        <v>44742</v>
      </c>
      <c r="B184" s="333">
        <v>6</v>
      </c>
      <c r="C184" s="333" t="s">
        <v>1659</v>
      </c>
      <c r="D184" s="333" t="s">
        <v>895</v>
      </c>
      <c r="E184" t="str">
        <f t="shared" si="12"/>
        <v>150102570206299</v>
      </c>
      <c r="F184" t="str">
        <f t="shared" si="13"/>
        <v>0</v>
      </c>
      <c r="G184" t="e">
        <f>+VLOOKUP(L184,BG!$D$10:$F$68,3,FALSE)</f>
        <v>#REF!</v>
      </c>
      <c r="H184" s="333" t="s">
        <v>896</v>
      </c>
      <c r="I184" s="545">
        <v>1450443</v>
      </c>
      <c r="J184" s="296">
        <f t="shared" si="15"/>
        <v>1450.443</v>
      </c>
      <c r="K184" t="e">
        <f>+VLOOKUP(D184,#REF!,4,0)</f>
        <v>#REF!</v>
      </c>
      <c r="L184" t="e">
        <f>VLOOKUP(D184,#REF!,5,0)</f>
        <v>#REF!</v>
      </c>
      <c r="M184" t="e">
        <f>VLOOKUP(D184,#REF!,6,0)</f>
        <v>#REF!</v>
      </c>
      <c r="N184" t="e">
        <f>VLOOKUP(D184,#REF!,7,0)</f>
        <v>#REF!</v>
      </c>
      <c r="P184" t="str">
        <f t="shared" si="16"/>
        <v>25702</v>
      </c>
      <c r="Q184" t="str">
        <f t="shared" si="14"/>
        <v>15</v>
      </c>
    </row>
    <row r="185" spans="1:17" x14ac:dyDescent="0.3">
      <c r="A185" s="556">
        <v>44742</v>
      </c>
      <c r="B185" s="332">
        <v>6</v>
      </c>
      <c r="C185" s="332" t="s">
        <v>1660</v>
      </c>
      <c r="D185" s="332" t="s">
        <v>897</v>
      </c>
      <c r="E185" t="str">
        <f t="shared" si="12"/>
        <v>150102570206399</v>
      </c>
      <c r="F185" t="str">
        <f t="shared" si="13"/>
        <v>0</v>
      </c>
      <c r="G185" t="e">
        <f>+VLOOKUP(L185,BG!$D$10:$F$68,3,FALSE)</f>
        <v>#REF!</v>
      </c>
      <c r="H185" s="332" t="s">
        <v>898</v>
      </c>
      <c r="I185" s="544">
        <v>-12117878</v>
      </c>
      <c r="J185" s="296">
        <f t="shared" si="15"/>
        <v>-12117.878000000001</v>
      </c>
      <c r="K185" t="e">
        <f>+VLOOKUP(D185,#REF!,4,0)</f>
        <v>#REF!</v>
      </c>
      <c r="L185" t="e">
        <f>VLOOKUP(D185,#REF!,5,0)</f>
        <v>#REF!</v>
      </c>
      <c r="M185" t="e">
        <f>VLOOKUP(D185,#REF!,6,0)</f>
        <v>#REF!</v>
      </c>
      <c r="N185" t="e">
        <f>VLOOKUP(D185,#REF!,7,0)</f>
        <v>#REF!</v>
      </c>
      <c r="P185" t="str">
        <f t="shared" si="16"/>
        <v>25702</v>
      </c>
      <c r="Q185" t="str">
        <f t="shared" si="14"/>
        <v>15</v>
      </c>
    </row>
    <row r="186" spans="1:17" x14ac:dyDescent="0.3">
      <c r="A186" s="556">
        <v>44742</v>
      </c>
      <c r="B186" s="333">
        <v>6</v>
      </c>
      <c r="C186" s="333" t="s">
        <v>2824</v>
      </c>
      <c r="D186" s="333" t="s">
        <v>2445</v>
      </c>
      <c r="E186" t="str">
        <f t="shared" si="12"/>
        <v>150102570206699</v>
      </c>
      <c r="F186" t="str">
        <f t="shared" si="13"/>
        <v>0</v>
      </c>
      <c r="G186" t="e">
        <f>+VLOOKUP(L186,BG!$D$10:$F$68,3,FALSE)</f>
        <v>#REF!</v>
      </c>
      <c r="H186" s="333" t="s">
        <v>2931</v>
      </c>
      <c r="I186" s="545">
        <v>2194202836</v>
      </c>
      <c r="J186" s="296">
        <f t="shared" si="15"/>
        <v>2194202.8360000001</v>
      </c>
      <c r="K186" t="e">
        <f>+VLOOKUP(D186,#REF!,4,0)</f>
        <v>#REF!</v>
      </c>
      <c r="L186" t="e">
        <f>VLOOKUP(D186,#REF!,5,0)</f>
        <v>#REF!</v>
      </c>
      <c r="M186" t="e">
        <f>VLOOKUP(D186,#REF!,6,0)</f>
        <v>#REF!</v>
      </c>
      <c r="N186" t="e">
        <f>VLOOKUP(D186,#REF!,7,0)</f>
        <v>#REF!</v>
      </c>
      <c r="P186" t="str">
        <f t="shared" si="16"/>
        <v>25702</v>
      </c>
      <c r="Q186" t="str">
        <f t="shared" si="14"/>
        <v>15</v>
      </c>
    </row>
    <row r="187" spans="1:17" x14ac:dyDescent="0.3">
      <c r="A187" s="556">
        <v>44742</v>
      </c>
      <c r="B187" s="332">
        <v>6</v>
      </c>
      <c r="C187" s="332" t="s">
        <v>3018</v>
      </c>
      <c r="D187" s="332" t="s">
        <v>2446</v>
      </c>
      <c r="E187" t="str">
        <f t="shared" si="12"/>
        <v>150102570207199</v>
      </c>
      <c r="F187" t="str">
        <f t="shared" si="13"/>
        <v>0</v>
      </c>
      <c r="G187" t="e">
        <f>+VLOOKUP(L187,BG!$D$10:$F$68,3,FALSE)</f>
        <v>#REF!</v>
      </c>
      <c r="H187" s="332" t="s">
        <v>2447</v>
      </c>
      <c r="I187" s="544">
        <v>3846619635</v>
      </c>
      <c r="J187" s="296">
        <f t="shared" si="15"/>
        <v>3846619.6349999998</v>
      </c>
      <c r="K187" t="e">
        <f>+VLOOKUP(D187,#REF!,4,0)</f>
        <v>#REF!</v>
      </c>
      <c r="L187" t="e">
        <f>VLOOKUP(D187,#REF!,5,0)</f>
        <v>#REF!</v>
      </c>
      <c r="M187" t="e">
        <f>VLOOKUP(D187,#REF!,6,0)</f>
        <v>#REF!</v>
      </c>
      <c r="N187" t="e">
        <f>VLOOKUP(D187,#REF!,7,0)</f>
        <v>#REF!</v>
      </c>
      <c r="P187" t="str">
        <f t="shared" si="16"/>
        <v>25702</v>
      </c>
      <c r="Q187" t="str">
        <f t="shared" si="14"/>
        <v>15</v>
      </c>
    </row>
    <row r="188" spans="1:17" x14ac:dyDescent="0.3">
      <c r="A188" s="592">
        <v>44742</v>
      </c>
      <c r="B188" s="333">
        <v>6</v>
      </c>
      <c r="C188" s="333" t="s">
        <v>3019</v>
      </c>
      <c r="D188" s="333" t="s">
        <v>2448</v>
      </c>
      <c r="E188" t="str">
        <f t="shared" si="12"/>
        <v>150102570208299</v>
      </c>
      <c r="F188" t="str">
        <f t="shared" si="13"/>
        <v>0</v>
      </c>
      <c r="G188" t="e">
        <f>+VLOOKUP(L188,BG!$D$10:$F$68,3,FALSE)</f>
        <v>#REF!</v>
      </c>
      <c r="H188" s="333" t="s">
        <v>2449</v>
      </c>
      <c r="I188" s="593">
        <v>9000000000</v>
      </c>
      <c r="J188" s="296">
        <f t="shared" si="15"/>
        <v>9000000</v>
      </c>
      <c r="K188" t="e">
        <f>+VLOOKUP(D188,#REF!,4,0)</f>
        <v>#REF!</v>
      </c>
      <c r="L188" t="e">
        <f>VLOOKUP(D188,#REF!,5,0)</f>
        <v>#REF!</v>
      </c>
      <c r="M188" t="e">
        <f>VLOOKUP(D188,#REF!,6,0)</f>
        <v>#REF!</v>
      </c>
      <c r="N188" t="e">
        <f>VLOOKUP(D188,#REF!,7,0)</f>
        <v>#REF!</v>
      </c>
      <c r="P188" t="str">
        <f t="shared" si="16"/>
        <v>25702</v>
      </c>
      <c r="Q188" t="str">
        <f t="shared" si="14"/>
        <v>15</v>
      </c>
    </row>
    <row r="189" spans="1:17" x14ac:dyDescent="0.3">
      <c r="A189" s="556">
        <v>44742</v>
      </c>
      <c r="B189" s="332">
        <v>6</v>
      </c>
      <c r="C189" s="332" t="s">
        <v>1661</v>
      </c>
      <c r="D189" s="332" t="s">
        <v>899</v>
      </c>
      <c r="E189" t="str">
        <f t="shared" si="12"/>
        <v>150102570208799</v>
      </c>
      <c r="F189" t="str">
        <f t="shared" si="13"/>
        <v>0</v>
      </c>
      <c r="G189" t="e">
        <f>+VLOOKUP(L189,BG!$D$10:$F$68,3,FALSE)</f>
        <v>#REF!</v>
      </c>
      <c r="H189" s="332" t="s">
        <v>900</v>
      </c>
      <c r="I189" s="544">
        <v>19074459998</v>
      </c>
      <c r="J189" s="576">
        <f t="shared" si="15"/>
        <v>19074459.998</v>
      </c>
      <c r="K189" t="e">
        <f>+VLOOKUP(D189,#REF!,4,0)</f>
        <v>#REF!</v>
      </c>
      <c r="L189" t="e">
        <f>VLOOKUP(D189,#REF!,5,0)</f>
        <v>#REF!</v>
      </c>
      <c r="M189" t="e">
        <f>VLOOKUP(D189,#REF!,6,0)</f>
        <v>#REF!</v>
      </c>
      <c r="N189" t="e">
        <f>VLOOKUP(D189,#REF!,7,0)</f>
        <v>#REF!</v>
      </c>
      <c r="P189" t="str">
        <f t="shared" si="16"/>
        <v>25702</v>
      </c>
      <c r="Q189" t="str">
        <f t="shared" si="14"/>
        <v>15</v>
      </c>
    </row>
    <row r="190" spans="1:17" x14ac:dyDescent="0.3">
      <c r="A190" s="556">
        <v>44742</v>
      </c>
      <c r="B190" s="333">
        <v>6</v>
      </c>
      <c r="C190" s="333" t="s">
        <v>3020</v>
      </c>
      <c r="D190" s="333" t="s">
        <v>2649</v>
      </c>
      <c r="E190" t="str">
        <f t="shared" si="12"/>
        <v>150102570208899</v>
      </c>
      <c r="F190" t="str">
        <f t="shared" si="13"/>
        <v>0</v>
      </c>
      <c r="G190" t="e">
        <f>+VLOOKUP(L190,BG!$D$10:$F$68,3,FALSE)</f>
        <v>#REF!</v>
      </c>
      <c r="H190" s="333" t="s">
        <v>2652</v>
      </c>
      <c r="I190" s="545">
        <v>304173648</v>
      </c>
      <c r="J190" s="296">
        <f t="shared" si="15"/>
        <v>304173.64799999999</v>
      </c>
      <c r="K190" t="e">
        <f>+VLOOKUP(D190,#REF!,4,0)</f>
        <v>#REF!</v>
      </c>
      <c r="L190" t="e">
        <f>VLOOKUP(D190,#REF!,5,0)</f>
        <v>#REF!</v>
      </c>
      <c r="M190" t="e">
        <f>VLOOKUP(D190,#REF!,6,0)</f>
        <v>#REF!</v>
      </c>
      <c r="N190" t="e">
        <f>VLOOKUP(D190,#REF!,7,0)</f>
        <v>#REF!</v>
      </c>
      <c r="P190" t="str">
        <f t="shared" si="16"/>
        <v>25702</v>
      </c>
      <c r="Q190" t="str">
        <f t="shared" si="14"/>
        <v>15</v>
      </c>
    </row>
    <row r="191" spans="1:17" x14ac:dyDescent="0.3">
      <c r="A191" s="556">
        <v>44742</v>
      </c>
      <c r="B191" s="332">
        <v>6</v>
      </c>
      <c r="C191" s="332" t="s">
        <v>1662</v>
      </c>
      <c r="D191" s="332" t="s">
        <v>901</v>
      </c>
      <c r="E191" t="str">
        <f t="shared" si="12"/>
        <v>150102570209099</v>
      </c>
      <c r="F191" t="str">
        <f t="shared" si="13"/>
        <v>0</v>
      </c>
      <c r="G191" t="e">
        <f>+VLOOKUP(L191,BG!$D$10:$F$68,3,FALSE)</f>
        <v>#REF!</v>
      </c>
      <c r="H191" s="332" t="s">
        <v>902</v>
      </c>
      <c r="I191" s="544">
        <v>-825736376</v>
      </c>
      <c r="J191" s="296">
        <f t="shared" si="15"/>
        <v>-825736.37600000005</v>
      </c>
      <c r="K191" t="e">
        <f>+VLOOKUP(D191,#REF!,4,0)</f>
        <v>#REF!</v>
      </c>
      <c r="L191" t="e">
        <f>VLOOKUP(D191,#REF!,5,0)</f>
        <v>#REF!</v>
      </c>
      <c r="M191" t="e">
        <f>VLOOKUP(D191,#REF!,6,0)</f>
        <v>#REF!</v>
      </c>
      <c r="N191" t="e">
        <f>VLOOKUP(D191,#REF!,7,0)</f>
        <v>#REF!</v>
      </c>
      <c r="P191" t="str">
        <f t="shared" si="16"/>
        <v>25702</v>
      </c>
      <c r="Q191" t="str">
        <f t="shared" si="14"/>
        <v>15</v>
      </c>
    </row>
    <row r="192" spans="1:17" x14ac:dyDescent="0.3">
      <c r="A192" s="556">
        <v>44742</v>
      </c>
      <c r="B192" s="333">
        <v>7</v>
      </c>
      <c r="C192" s="333" t="s">
        <v>3021</v>
      </c>
      <c r="D192" s="333" t="s">
        <v>2734</v>
      </c>
      <c r="E192" t="str">
        <f t="shared" si="12"/>
        <v>150102570210199</v>
      </c>
      <c r="F192" t="str">
        <f t="shared" si="13"/>
        <v>0</v>
      </c>
      <c r="G192" t="e">
        <f>+VLOOKUP(L192,BG!$D$10:$F$68,3,FALSE)</f>
        <v>#REF!</v>
      </c>
      <c r="H192" s="333" t="s">
        <v>2932</v>
      </c>
      <c r="I192" s="545">
        <v>-12391647</v>
      </c>
      <c r="J192" s="296">
        <f t="shared" si="15"/>
        <v>-12391.647000000001</v>
      </c>
      <c r="K192" t="e">
        <f>+VLOOKUP(D192,#REF!,4,0)</f>
        <v>#REF!</v>
      </c>
      <c r="L192" t="e">
        <f>VLOOKUP(D192,#REF!,5,0)</f>
        <v>#REF!</v>
      </c>
      <c r="M192" t="e">
        <f>VLOOKUP(D192,#REF!,6,0)</f>
        <v>#REF!</v>
      </c>
      <c r="N192" t="e">
        <f>VLOOKUP(D192,#REF!,7,0)</f>
        <v>#REF!</v>
      </c>
      <c r="P192" t="str">
        <f t="shared" si="16"/>
        <v>25702</v>
      </c>
      <c r="Q192" t="str">
        <f t="shared" si="14"/>
        <v>15</v>
      </c>
    </row>
    <row r="193" spans="1:17" x14ac:dyDescent="0.3">
      <c r="A193" s="556">
        <v>44742</v>
      </c>
      <c r="B193" s="332">
        <v>6</v>
      </c>
      <c r="C193" s="332" t="s">
        <v>3022</v>
      </c>
      <c r="D193" s="332" t="s">
        <v>2735</v>
      </c>
      <c r="E193" t="str">
        <f t="shared" si="12"/>
        <v>150102570210299</v>
      </c>
      <c r="F193" t="str">
        <f t="shared" si="13"/>
        <v>0</v>
      </c>
      <c r="G193" t="e">
        <f>+VLOOKUP(L193,BG!$D$10:$F$68,3,FALSE)</f>
        <v>#REF!</v>
      </c>
      <c r="H193" s="332" t="s">
        <v>2761</v>
      </c>
      <c r="I193" s="544">
        <v>638866966</v>
      </c>
      <c r="J193" s="296">
        <f t="shared" si="15"/>
        <v>638866.96600000001</v>
      </c>
      <c r="K193" t="e">
        <f>+VLOOKUP(D193,#REF!,4,0)</f>
        <v>#REF!</v>
      </c>
      <c r="L193" t="e">
        <f>VLOOKUP(D193,#REF!,5,0)</f>
        <v>#REF!</v>
      </c>
      <c r="M193" t="e">
        <f>VLOOKUP(D193,#REF!,6,0)</f>
        <v>#REF!</v>
      </c>
      <c r="N193" t="e">
        <f>VLOOKUP(D193,#REF!,7,0)</f>
        <v>#REF!</v>
      </c>
      <c r="P193" t="str">
        <f t="shared" si="16"/>
        <v>25702</v>
      </c>
      <c r="Q193" t="str">
        <f t="shared" si="14"/>
        <v>15</v>
      </c>
    </row>
    <row r="194" spans="1:17" x14ac:dyDescent="0.3">
      <c r="A194" s="592">
        <v>44742</v>
      </c>
      <c r="B194" s="333">
        <v>7</v>
      </c>
      <c r="C194" s="333" t="s">
        <v>3023</v>
      </c>
      <c r="D194" s="333" t="s">
        <v>2736</v>
      </c>
      <c r="E194" t="str">
        <f t="shared" si="12"/>
        <v>150102570210699</v>
      </c>
      <c r="F194" t="str">
        <f t="shared" si="13"/>
        <v>0</v>
      </c>
      <c r="G194" t="e">
        <f>+VLOOKUP(L194,BG!$D$10:$F$68,3,FALSE)</f>
        <v>#REF!</v>
      </c>
      <c r="H194" s="333" t="s">
        <v>2762</v>
      </c>
      <c r="I194" s="593">
        <v>85532000</v>
      </c>
      <c r="J194" s="296">
        <f t="shared" si="15"/>
        <v>85532</v>
      </c>
      <c r="K194" t="e">
        <f>+VLOOKUP(D194,#REF!,4,0)</f>
        <v>#REF!</v>
      </c>
      <c r="L194" t="e">
        <f>VLOOKUP(D194,#REF!,5,0)</f>
        <v>#REF!</v>
      </c>
      <c r="M194" t="e">
        <f>VLOOKUP(D194,#REF!,6,0)</f>
        <v>#REF!</v>
      </c>
      <c r="N194" t="e">
        <f>VLOOKUP(D194,#REF!,7,0)</f>
        <v>#REF!</v>
      </c>
      <c r="P194" t="str">
        <f t="shared" si="16"/>
        <v>25702</v>
      </c>
      <c r="Q194" t="str">
        <f t="shared" si="14"/>
        <v>15</v>
      </c>
    </row>
    <row r="195" spans="1:17" x14ac:dyDescent="0.3">
      <c r="A195" s="592">
        <v>44742</v>
      </c>
      <c r="B195" s="333">
        <v>6</v>
      </c>
      <c r="C195" s="333" t="s">
        <v>2825</v>
      </c>
      <c r="D195" s="333" t="s">
        <v>2451</v>
      </c>
      <c r="E195" t="str">
        <f t="shared" si="12"/>
        <v>150102570210701</v>
      </c>
      <c r="F195" t="str">
        <f t="shared" si="13"/>
        <v>0</v>
      </c>
      <c r="G195" t="e">
        <f>+VLOOKUP(L195,BG!$D$10:$F$68,3,FALSE)</f>
        <v>#REF!</v>
      </c>
      <c r="H195" s="333" t="s">
        <v>2452</v>
      </c>
      <c r="I195" s="593">
        <v>100237511</v>
      </c>
      <c r="J195" s="296">
        <f t="shared" si="15"/>
        <v>100237.511</v>
      </c>
      <c r="K195" t="e">
        <f>+VLOOKUP(D195,#REF!,4,0)</f>
        <v>#REF!</v>
      </c>
      <c r="L195" t="e">
        <f>VLOOKUP(D195,#REF!,5,0)</f>
        <v>#REF!</v>
      </c>
      <c r="M195" t="e">
        <f>VLOOKUP(D195,#REF!,6,0)</f>
        <v>#REF!</v>
      </c>
      <c r="N195" t="e">
        <f>VLOOKUP(D195,#REF!,7,0)</f>
        <v>#REF!</v>
      </c>
      <c r="P195" t="str">
        <f t="shared" si="16"/>
        <v>25702</v>
      </c>
      <c r="Q195" t="str">
        <f t="shared" si="14"/>
        <v>15</v>
      </c>
    </row>
    <row r="196" spans="1:17" s="297" customFormat="1" x14ac:dyDescent="0.3">
      <c r="A196" s="556">
        <v>44742</v>
      </c>
      <c r="B196" s="333">
        <v>6</v>
      </c>
      <c r="C196" s="333" t="s">
        <v>3024</v>
      </c>
      <c r="D196" s="333" t="s">
        <v>2737</v>
      </c>
      <c r="E196" t="str">
        <f t="shared" si="12"/>
        <v>150102570210799</v>
      </c>
      <c r="F196" t="str">
        <f t="shared" si="13"/>
        <v>0</v>
      </c>
      <c r="G196" t="e">
        <f>+VLOOKUP(L196,BG!$D$10:$F$68,3,FALSE)</f>
        <v>#REF!</v>
      </c>
      <c r="H196" s="333" t="s">
        <v>2763</v>
      </c>
      <c r="I196" s="545">
        <v>12391647</v>
      </c>
      <c r="J196" s="296">
        <f t="shared" si="15"/>
        <v>12391.647000000001</v>
      </c>
      <c r="K196" t="e">
        <f>+VLOOKUP(D196,#REF!,4,0)</f>
        <v>#REF!</v>
      </c>
      <c r="L196" t="e">
        <f>VLOOKUP(D196,#REF!,5,0)</f>
        <v>#REF!</v>
      </c>
      <c r="M196" t="e">
        <f>VLOOKUP(D196,#REF!,6,0)</f>
        <v>#REF!</v>
      </c>
      <c r="N196" t="e">
        <f>VLOOKUP(D196,#REF!,7,0)</f>
        <v>#REF!</v>
      </c>
      <c r="O196"/>
      <c r="P196" t="str">
        <f t="shared" si="16"/>
        <v>25702</v>
      </c>
      <c r="Q196" t="str">
        <f t="shared" si="14"/>
        <v>15</v>
      </c>
    </row>
    <row r="197" spans="1:17" x14ac:dyDescent="0.3">
      <c r="A197" s="592">
        <v>44742</v>
      </c>
      <c r="B197" s="333">
        <v>6</v>
      </c>
      <c r="C197" s="333" t="s">
        <v>3025</v>
      </c>
      <c r="D197" s="333" t="s">
        <v>2738</v>
      </c>
      <c r="E197" t="str">
        <f t="shared" ref="E197:E260" si="17">+MID(D197,3,2)&amp;+MID(D197,6,1)&amp;+MID(D197,8,2)&amp;+MID(D197,11,3)&amp;+MID(D197,17,2)&amp;+MID(D197,20,3)&amp;+MID(D197,24,2)</f>
        <v>150102570211001</v>
      </c>
      <c r="F197" t="str">
        <f t="shared" ref="F197:F260" si="18">MID(E197,3,1)</f>
        <v>0</v>
      </c>
      <c r="G197" t="e">
        <f>+VLOOKUP(L197,BG!$D$10:$F$68,3,FALSE)</f>
        <v>#REF!</v>
      </c>
      <c r="H197" s="333" t="s">
        <v>2764</v>
      </c>
      <c r="I197" s="593">
        <v>136955200</v>
      </c>
      <c r="J197" s="296">
        <f t="shared" si="15"/>
        <v>136955.20000000001</v>
      </c>
      <c r="K197" t="e">
        <f>+VLOOKUP(D197,#REF!,4,0)</f>
        <v>#REF!</v>
      </c>
      <c r="L197" t="e">
        <f>VLOOKUP(D197,#REF!,5,0)</f>
        <v>#REF!</v>
      </c>
      <c r="M197" t="e">
        <f>VLOOKUP(D197,#REF!,6,0)</f>
        <v>#REF!</v>
      </c>
      <c r="N197" t="e">
        <f>VLOOKUP(D197,#REF!,7,0)</f>
        <v>#REF!</v>
      </c>
      <c r="P197" t="str">
        <f t="shared" si="16"/>
        <v>25702</v>
      </c>
      <c r="Q197" t="str">
        <f t="shared" si="14"/>
        <v>15</v>
      </c>
    </row>
    <row r="198" spans="1:17" s="297" customFormat="1" x14ac:dyDescent="0.3">
      <c r="A198" s="556">
        <v>44742</v>
      </c>
      <c r="B198" s="333">
        <v>6</v>
      </c>
      <c r="C198" s="333" t="s">
        <v>2826</v>
      </c>
      <c r="D198" s="333" t="s">
        <v>2792</v>
      </c>
      <c r="E198" t="str">
        <f t="shared" si="17"/>
        <v>150102570211399</v>
      </c>
      <c r="F198" t="str">
        <f t="shared" si="18"/>
        <v>0</v>
      </c>
      <c r="G198" t="e">
        <f>+VLOOKUP(L198,BG!$D$10:$F$68,3,FALSE)</f>
        <v>#REF!</v>
      </c>
      <c r="H198" s="332" t="s">
        <v>2793</v>
      </c>
      <c r="I198" s="544">
        <v>659090909</v>
      </c>
      <c r="J198" s="296">
        <f t="shared" si="15"/>
        <v>659090.90899999999</v>
      </c>
      <c r="K198" t="e">
        <f>+VLOOKUP(D198,#REF!,4,0)</f>
        <v>#REF!</v>
      </c>
      <c r="L198" t="e">
        <f>VLOOKUP(D198,#REF!,5,0)</f>
        <v>#REF!</v>
      </c>
      <c r="M198" t="e">
        <f>VLOOKUP(D198,#REF!,6,0)</f>
        <v>#REF!</v>
      </c>
      <c r="N198" t="e">
        <f>VLOOKUP(D198,#REF!,7,0)</f>
        <v>#REF!</v>
      </c>
      <c r="O198"/>
      <c r="P198" t="str">
        <f t="shared" si="16"/>
        <v>25702</v>
      </c>
      <c r="Q198" t="str">
        <f t="shared" ref="Q198:Q261" si="19">+LEFT(E198,2)</f>
        <v>15</v>
      </c>
    </row>
    <row r="199" spans="1:17" s="297" customFormat="1" x14ac:dyDescent="0.3">
      <c r="A199" s="556">
        <v>44742</v>
      </c>
      <c r="B199" s="332">
        <v>6</v>
      </c>
      <c r="C199" s="332" t="s">
        <v>2271</v>
      </c>
      <c r="D199" s="332" t="s">
        <v>1958</v>
      </c>
      <c r="E199" t="str">
        <f t="shared" si="17"/>
        <v>150102570214901</v>
      </c>
      <c r="F199" t="str">
        <f t="shared" si="18"/>
        <v>0</v>
      </c>
      <c r="G199" t="e">
        <f>+VLOOKUP(L199,BG!$D$10:$F$68,3,FALSE)</f>
        <v>#REF!</v>
      </c>
      <c r="H199" s="333" t="s">
        <v>2138</v>
      </c>
      <c r="I199" s="545">
        <v>1109269</v>
      </c>
      <c r="J199" s="296">
        <f t="shared" si="15"/>
        <v>1109.269</v>
      </c>
      <c r="K199" t="e">
        <f>+VLOOKUP(D199,#REF!,4,0)</f>
        <v>#REF!</v>
      </c>
      <c r="L199" t="e">
        <f>VLOOKUP(D199,#REF!,5,0)</f>
        <v>#REF!</v>
      </c>
      <c r="M199" t="e">
        <f>VLOOKUP(D199,#REF!,6,0)</f>
        <v>#REF!</v>
      </c>
      <c r="N199" t="e">
        <f>VLOOKUP(D199,#REF!,7,0)</f>
        <v>#REF!</v>
      </c>
      <c r="O199"/>
      <c r="P199" t="str">
        <f t="shared" si="16"/>
        <v>25702</v>
      </c>
      <c r="Q199" t="str">
        <f t="shared" si="19"/>
        <v>15</v>
      </c>
    </row>
    <row r="200" spans="1:17" x14ac:dyDescent="0.3">
      <c r="A200" s="556">
        <v>44742</v>
      </c>
      <c r="B200" s="333">
        <v>6</v>
      </c>
      <c r="C200" s="333" t="s">
        <v>1663</v>
      </c>
      <c r="D200" s="333" t="s">
        <v>903</v>
      </c>
      <c r="E200" t="str">
        <f t="shared" si="17"/>
        <v>150102570214999</v>
      </c>
      <c r="F200" t="str">
        <f t="shared" si="18"/>
        <v>0</v>
      </c>
      <c r="G200" t="e">
        <f>+VLOOKUP(L200,BG!$D$10:$F$68,3,FALSE)</f>
        <v>#REF!</v>
      </c>
      <c r="H200" s="332" t="s">
        <v>904</v>
      </c>
      <c r="I200" s="544">
        <v>2962464</v>
      </c>
      <c r="J200" s="296">
        <f t="shared" si="15"/>
        <v>2962.4639999999999</v>
      </c>
      <c r="K200" t="e">
        <f>+VLOOKUP(D200,#REF!,4,0)</f>
        <v>#REF!</v>
      </c>
      <c r="L200" t="e">
        <f>VLOOKUP(D200,#REF!,5,0)</f>
        <v>#REF!</v>
      </c>
      <c r="M200" t="e">
        <f>VLOOKUP(D200,#REF!,6,0)</f>
        <v>#REF!</v>
      </c>
      <c r="N200" t="e">
        <f>VLOOKUP(D200,#REF!,7,0)</f>
        <v>#REF!</v>
      </c>
      <c r="P200" t="str">
        <f t="shared" si="16"/>
        <v>25702</v>
      </c>
      <c r="Q200" t="str">
        <f t="shared" si="19"/>
        <v>15</v>
      </c>
    </row>
    <row r="201" spans="1:17" x14ac:dyDescent="0.3">
      <c r="A201" s="556">
        <v>44742</v>
      </c>
      <c r="B201" s="332">
        <v>6</v>
      </c>
      <c r="C201" s="332" t="s">
        <v>3026</v>
      </c>
      <c r="D201" s="332" t="s">
        <v>2665</v>
      </c>
      <c r="E201" t="str">
        <f t="shared" si="17"/>
        <v>150102570215399</v>
      </c>
      <c r="F201" t="str">
        <f t="shared" si="18"/>
        <v>0</v>
      </c>
      <c r="G201" t="e">
        <f>+VLOOKUP(L201,BG!$D$10:$F$68,3,FALSE)</f>
        <v>#REF!</v>
      </c>
      <c r="H201" s="332" t="s">
        <v>2684</v>
      </c>
      <c r="I201" s="544">
        <v>3627822</v>
      </c>
      <c r="J201" s="296">
        <f t="shared" si="15"/>
        <v>3627.8220000000001</v>
      </c>
      <c r="K201" t="e">
        <f>+VLOOKUP(D201,#REF!,4,0)</f>
        <v>#REF!</v>
      </c>
      <c r="L201" t="e">
        <f>VLOOKUP(D201,#REF!,5,0)</f>
        <v>#REF!</v>
      </c>
      <c r="M201" t="e">
        <f>VLOOKUP(D201,#REF!,6,0)</f>
        <v>#REF!</v>
      </c>
      <c r="N201" t="e">
        <f>VLOOKUP(D201,#REF!,7,0)</f>
        <v>#REF!</v>
      </c>
      <c r="P201" t="str">
        <f t="shared" si="16"/>
        <v>25702</v>
      </c>
      <c r="Q201" t="str">
        <f t="shared" si="19"/>
        <v>15</v>
      </c>
    </row>
    <row r="202" spans="1:17" x14ac:dyDescent="0.3">
      <c r="A202" s="592">
        <v>44742</v>
      </c>
      <c r="B202" s="333">
        <v>6</v>
      </c>
      <c r="C202" s="333" t="s">
        <v>2827</v>
      </c>
      <c r="D202" s="333" t="s">
        <v>2666</v>
      </c>
      <c r="E202" t="str">
        <f t="shared" si="17"/>
        <v>150102570215499</v>
      </c>
      <c r="F202" t="str">
        <f t="shared" si="18"/>
        <v>0</v>
      </c>
      <c r="G202" t="e">
        <f>+VLOOKUP(L202,BG!$D$10:$F$68,3,FALSE)</f>
        <v>#REF!</v>
      </c>
      <c r="H202" s="333" t="s">
        <v>2685</v>
      </c>
      <c r="I202" s="593">
        <v>14161453</v>
      </c>
      <c r="J202" s="296">
        <f t="shared" si="15"/>
        <v>14161.453</v>
      </c>
      <c r="K202" t="e">
        <f>+VLOOKUP(D202,#REF!,4,0)</f>
        <v>#REF!</v>
      </c>
      <c r="L202" t="e">
        <f>VLOOKUP(D202,#REF!,5,0)</f>
        <v>#REF!</v>
      </c>
      <c r="M202" t="e">
        <f>VLOOKUP(D202,#REF!,6,0)</f>
        <v>#REF!</v>
      </c>
      <c r="N202" t="e">
        <f>VLOOKUP(D202,#REF!,7,0)</f>
        <v>#REF!</v>
      </c>
      <c r="P202" t="str">
        <f t="shared" si="16"/>
        <v>25702</v>
      </c>
      <c r="Q202" t="str">
        <f t="shared" si="19"/>
        <v>15</v>
      </c>
    </row>
    <row r="203" spans="1:17" x14ac:dyDescent="0.3">
      <c r="A203" s="592">
        <v>44742</v>
      </c>
      <c r="B203" s="333">
        <v>6</v>
      </c>
      <c r="C203" s="333" t="s">
        <v>3027</v>
      </c>
      <c r="D203" s="333" t="s">
        <v>1959</v>
      </c>
      <c r="E203" t="str">
        <f t="shared" si="17"/>
        <v>150102570226899</v>
      </c>
      <c r="F203" t="str">
        <f t="shared" si="18"/>
        <v>0</v>
      </c>
      <c r="G203" t="e">
        <f>+VLOOKUP(L203,BG!$D$10:$F$68,3,FALSE)</f>
        <v>#REF!</v>
      </c>
      <c r="H203" s="333" t="s">
        <v>2139</v>
      </c>
      <c r="I203" s="593">
        <v>-1848071745</v>
      </c>
      <c r="J203" s="296">
        <f t="shared" si="15"/>
        <v>-1848071.7450000001</v>
      </c>
      <c r="K203" t="e">
        <f>+VLOOKUP(D203,#REF!,4,0)</f>
        <v>#REF!</v>
      </c>
      <c r="L203" t="e">
        <f>VLOOKUP(D203,#REF!,5,0)</f>
        <v>#REF!</v>
      </c>
      <c r="M203" t="e">
        <f>VLOOKUP(D203,#REF!,6,0)</f>
        <v>#REF!</v>
      </c>
      <c r="N203" t="e">
        <f>VLOOKUP(D203,#REF!,7,0)</f>
        <v>#REF!</v>
      </c>
      <c r="P203" t="str">
        <f t="shared" si="16"/>
        <v>25702</v>
      </c>
      <c r="Q203" t="str">
        <f t="shared" si="19"/>
        <v>15</v>
      </c>
    </row>
    <row r="204" spans="1:17" s="297" customFormat="1" x14ac:dyDescent="0.3">
      <c r="A204" s="556">
        <v>44742</v>
      </c>
      <c r="B204" s="333">
        <v>6</v>
      </c>
      <c r="C204" s="333" t="s">
        <v>2272</v>
      </c>
      <c r="D204" s="333" t="s">
        <v>1960</v>
      </c>
      <c r="E204" t="str">
        <f t="shared" si="17"/>
        <v>150102570226999</v>
      </c>
      <c r="F204" t="str">
        <f t="shared" si="18"/>
        <v>0</v>
      </c>
      <c r="G204" t="e">
        <f>+VLOOKUP(L204,BG!$D$10:$F$68,3,FALSE)</f>
        <v>#REF!</v>
      </c>
      <c r="H204" s="333" t="s">
        <v>2140</v>
      </c>
      <c r="I204" s="545">
        <v>120517769</v>
      </c>
      <c r="J204" s="296">
        <f t="shared" ref="J204:J267" si="20">I204/1000</f>
        <v>120517.769</v>
      </c>
      <c r="K204" t="e">
        <f>+VLOOKUP(D204,#REF!,4,0)</f>
        <v>#REF!</v>
      </c>
      <c r="L204" t="e">
        <f>VLOOKUP(D204,#REF!,5,0)</f>
        <v>#REF!</v>
      </c>
      <c r="M204" t="e">
        <f>VLOOKUP(D204,#REF!,6,0)</f>
        <v>#REF!</v>
      </c>
      <c r="N204" t="e">
        <f>VLOOKUP(D204,#REF!,7,0)</f>
        <v>#REF!</v>
      </c>
      <c r="O204"/>
      <c r="P204" t="str">
        <f t="shared" ref="P204:P267" si="21">MID(E204,6,5)</f>
        <v>25702</v>
      </c>
      <c r="Q204" t="str">
        <f t="shared" si="19"/>
        <v>15</v>
      </c>
    </row>
    <row r="205" spans="1:17" s="297" customFormat="1" x14ac:dyDescent="0.3">
      <c r="A205" s="556">
        <v>44742</v>
      </c>
      <c r="B205" s="332">
        <v>6</v>
      </c>
      <c r="C205" s="332" t="s">
        <v>2273</v>
      </c>
      <c r="D205" s="332" t="s">
        <v>1961</v>
      </c>
      <c r="E205" t="str">
        <f t="shared" si="17"/>
        <v>150102570227099</v>
      </c>
      <c r="F205" t="str">
        <f t="shared" si="18"/>
        <v>0</v>
      </c>
      <c r="G205" t="e">
        <f>+VLOOKUP(L205,BG!$D$10:$F$68,3,FALSE)</f>
        <v>#REF!</v>
      </c>
      <c r="H205" s="333" t="s">
        <v>2141</v>
      </c>
      <c r="I205" s="545">
        <v>-2561668589</v>
      </c>
      <c r="J205" s="296">
        <f t="shared" si="20"/>
        <v>-2561668.5890000002</v>
      </c>
      <c r="K205" t="e">
        <f>+VLOOKUP(D205,#REF!,4,0)</f>
        <v>#REF!</v>
      </c>
      <c r="L205" t="e">
        <f>VLOOKUP(D205,#REF!,5,0)</f>
        <v>#REF!</v>
      </c>
      <c r="M205" t="e">
        <f>VLOOKUP(D205,#REF!,6,0)</f>
        <v>#REF!</v>
      </c>
      <c r="N205" t="e">
        <f>VLOOKUP(D205,#REF!,7,0)</f>
        <v>#REF!</v>
      </c>
      <c r="O205"/>
      <c r="P205" t="str">
        <f t="shared" si="21"/>
        <v>25702</v>
      </c>
      <c r="Q205" t="str">
        <f t="shared" si="19"/>
        <v>15</v>
      </c>
    </row>
    <row r="206" spans="1:17" s="297" customFormat="1" x14ac:dyDescent="0.3">
      <c r="A206" s="556">
        <v>44742</v>
      </c>
      <c r="B206" s="333">
        <v>6</v>
      </c>
      <c r="C206" s="333" t="s">
        <v>3028</v>
      </c>
      <c r="D206" s="333" t="s">
        <v>2453</v>
      </c>
      <c r="E206" t="str">
        <f t="shared" si="17"/>
        <v>150102570229699</v>
      </c>
      <c r="F206" t="str">
        <f t="shared" si="18"/>
        <v>0</v>
      </c>
      <c r="G206" t="e">
        <f>+VLOOKUP(L206,BG!$D$10:$F$68,3,FALSE)</f>
        <v>#REF!</v>
      </c>
      <c r="H206" s="333" t="s">
        <v>2893</v>
      </c>
      <c r="I206" s="545">
        <v>4000000</v>
      </c>
      <c r="J206" s="296">
        <f t="shared" si="20"/>
        <v>4000</v>
      </c>
      <c r="K206" t="e">
        <f>+VLOOKUP(D206,#REF!,4,0)</f>
        <v>#REF!</v>
      </c>
      <c r="L206" t="e">
        <f>VLOOKUP(D206,#REF!,5,0)</f>
        <v>#REF!</v>
      </c>
      <c r="M206" t="e">
        <f>VLOOKUP(D206,#REF!,6,0)</f>
        <v>#REF!</v>
      </c>
      <c r="N206" t="e">
        <f>VLOOKUP(D206,#REF!,7,0)</f>
        <v>#REF!</v>
      </c>
      <c r="O206"/>
      <c r="P206" t="str">
        <f t="shared" si="21"/>
        <v>25702</v>
      </c>
      <c r="Q206" t="str">
        <f t="shared" si="19"/>
        <v>15</v>
      </c>
    </row>
    <row r="207" spans="1:17" s="297" customFormat="1" x14ac:dyDescent="0.3">
      <c r="A207" s="556">
        <v>44742</v>
      </c>
      <c r="B207" s="332">
        <v>6</v>
      </c>
      <c r="C207" s="332" t="s">
        <v>2828</v>
      </c>
      <c r="D207" s="332" t="s">
        <v>2740</v>
      </c>
      <c r="E207" t="str">
        <f t="shared" si="17"/>
        <v>150102570230099</v>
      </c>
      <c r="F207" t="str">
        <f t="shared" si="18"/>
        <v>0</v>
      </c>
      <c r="G207" t="e">
        <f>+VLOOKUP(L207,BG!$D$10:$F$68,3,FALSE)</f>
        <v>#REF!</v>
      </c>
      <c r="H207" s="332" t="s">
        <v>2765</v>
      </c>
      <c r="I207" s="544">
        <v>20939730</v>
      </c>
      <c r="J207" s="296">
        <f t="shared" si="20"/>
        <v>20939.73</v>
      </c>
      <c r="K207" t="e">
        <f>+VLOOKUP(D207,#REF!,4,0)</f>
        <v>#REF!</v>
      </c>
      <c r="L207" t="e">
        <f>VLOOKUP(D207,#REF!,5,0)</f>
        <v>#REF!</v>
      </c>
      <c r="M207" t="e">
        <f>VLOOKUP(D207,#REF!,6,0)</f>
        <v>#REF!</v>
      </c>
      <c r="N207" t="e">
        <f>VLOOKUP(D207,#REF!,7,0)</f>
        <v>#REF!</v>
      </c>
      <c r="O207"/>
      <c r="P207" t="str">
        <f t="shared" si="21"/>
        <v>25702</v>
      </c>
      <c r="Q207" t="str">
        <f t="shared" si="19"/>
        <v>15</v>
      </c>
    </row>
    <row r="208" spans="1:17" s="297" customFormat="1" x14ac:dyDescent="0.3">
      <c r="A208" s="556">
        <v>44742</v>
      </c>
      <c r="B208" s="333">
        <v>6</v>
      </c>
      <c r="C208" s="333" t="s">
        <v>3029</v>
      </c>
      <c r="D208" s="333" t="s">
        <v>2456</v>
      </c>
      <c r="E208" t="str">
        <f t="shared" si="17"/>
        <v>150102570400101</v>
      </c>
      <c r="F208" t="str">
        <f t="shared" si="18"/>
        <v>0</v>
      </c>
      <c r="G208" t="e">
        <f>+VLOOKUP(L208,BG!$D$10:$F$68,3,FALSE)</f>
        <v>#REF!</v>
      </c>
      <c r="H208" s="332" t="s">
        <v>2457</v>
      </c>
      <c r="I208" s="544">
        <v>70673899870</v>
      </c>
      <c r="J208" s="296">
        <f t="shared" si="20"/>
        <v>70673899.870000005</v>
      </c>
      <c r="K208" t="e">
        <f>+VLOOKUP(D208,#REF!,4,0)</f>
        <v>#REF!</v>
      </c>
      <c r="L208" t="e">
        <f>VLOOKUP(D208,#REF!,5,0)</f>
        <v>#REF!</v>
      </c>
      <c r="M208" t="e">
        <f>VLOOKUP(D208,#REF!,6,0)</f>
        <v>#REF!</v>
      </c>
      <c r="N208" t="e">
        <f>VLOOKUP(D208,#REF!,7,0)</f>
        <v>#REF!</v>
      </c>
      <c r="O208"/>
      <c r="P208" t="str">
        <f t="shared" si="21"/>
        <v>25704</v>
      </c>
      <c r="Q208" t="str">
        <f t="shared" si="19"/>
        <v>15</v>
      </c>
    </row>
    <row r="209" spans="1:17" x14ac:dyDescent="0.3">
      <c r="A209" s="556">
        <v>44742</v>
      </c>
      <c r="B209" s="332">
        <v>6</v>
      </c>
      <c r="C209" s="332" t="s">
        <v>3030</v>
      </c>
      <c r="D209" s="332" t="s">
        <v>2458</v>
      </c>
      <c r="E209" t="str">
        <f t="shared" si="17"/>
        <v>150102570400199</v>
      </c>
      <c r="F209" t="str">
        <f t="shared" si="18"/>
        <v>0</v>
      </c>
      <c r="G209" t="e">
        <f>+VLOOKUP(L209,BG!$D$10:$F$68,3,FALSE)</f>
        <v>#REF!</v>
      </c>
      <c r="H209" s="332" t="s">
        <v>2459</v>
      </c>
      <c r="I209" s="544">
        <v>196299479356</v>
      </c>
      <c r="J209" s="296">
        <f t="shared" si="20"/>
        <v>196299479.35600001</v>
      </c>
      <c r="K209" t="e">
        <f>+VLOOKUP(D209,#REF!,4,0)</f>
        <v>#REF!</v>
      </c>
      <c r="L209" t="e">
        <f>VLOOKUP(D209,#REF!,5,0)</f>
        <v>#REF!</v>
      </c>
      <c r="M209" t="e">
        <f>VLOOKUP(D209,#REF!,6,0)</f>
        <v>#REF!</v>
      </c>
      <c r="N209" t="e">
        <f>VLOOKUP(D209,#REF!,7,0)</f>
        <v>#REF!</v>
      </c>
      <c r="P209" t="str">
        <f t="shared" si="21"/>
        <v>25704</v>
      </c>
      <c r="Q209" t="str">
        <f t="shared" si="19"/>
        <v>15</v>
      </c>
    </row>
    <row r="210" spans="1:17" x14ac:dyDescent="0.3">
      <c r="A210" s="556">
        <v>44742</v>
      </c>
      <c r="B210" s="333">
        <v>6</v>
      </c>
      <c r="C210" s="333" t="s">
        <v>3031</v>
      </c>
      <c r="D210" s="333" t="s">
        <v>2460</v>
      </c>
      <c r="E210" t="str">
        <f t="shared" si="17"/>
        <v>150102570400201</v>
      </c>
      <c r="F210" t="str">
        <f t="shared" si="18"/>
        <v>0</v>
      </c>
      <c r="G210" t="e">
        <f>+VLOOKUP(L210,BG!$D$10:$F$68,3,FALSE)</f>
        <v>#REF!</v>
      </c>
      <c r="H210" s="332" t="s">
        <v>2461</v>
      </c>
      <c r="I210" s="544">
        <v>5993158045</v>
      </c>
      <c r="J210" s="296">
        <f t="shared" si="20"/>
        <v>5993158.0449999999</v>
      </c>
      <c r="K210" t="e">
        <f>+VLOOKUP(D210,#REF!,4,0)</f>
        <v>#REF!</v>
      </c>
      <c r="L210" t="e">
        <f>VLOOKUP(D210,#REF!,5,0)</f>
        <v>#REF!</v>
      </c>
      <c r="M210" t="e">
        <f>VLOOKUP(D210,#REF!,6,0)</f>
        <v>#REF!</v>
      </c>
      <c r="N210" t="e">
        <f>VLOOKUP(D210,#REF!,7,0)</f>
        <v>#REF!</v>
      </c>
      <c r="P210" t="str">
        <f t="shared" si="21"/>
        <v>25704</v>
      </c>
      <c r="Q210" t="str">
        <f t="shared" si="19"/>
        <v>15</v>
      </c>
    </row>
    <row r="211" spans="1:17" s="297" customFormat="1" x14ac:dyDescent="0.3">
      <c r="A211" s="556">
        <v>44742</v>
      </c>
      <c r="B211" s="332">
        <v>6</v>
      </c>
      <c r="C211" s="332" t="s">
        <v>3032</v>
      </c>
      <c r="D211" s="332" t="s">
        <v>2462</v>
      </c>
      <c r="E211" t="str">
        <f t="shared" si="17"/>
        <v>150102570400299</v>
      </c>
      <c r="F211" t="str">
        <f t="shared" si="18"/>
        <v>0</v>
      </c>
      <c r="G211" t="e">
        <f>+VLOOKUP(L211,BG!$D$10:$F$68,3,FALSE)</f>
        <v>#REF!</v>
      </c>
      <c r="H211" s="332" t="s">
        <v>2463</v>
      </c>
      <c r="I211" s="544">
        <v>-170443732716</v>
      </c>
      <c r="J211" s="296">
        <f t="shared" si="20"/>
        <v>-170443732.71599999</v>
      </c>
      <c r="K211" t="e">
        <f>+VLOOKUP(D211,#REF!,4,0)</f>
        <v>#REF!</v>
      </c>
      <c r="L211" t="e">
        <f>VLOOKUP(D211,#REF!,5,0)</f>
        <v>#REF!</v>
      </c>
      <c r="M211" t="e">
        <f>VLOOKUP(D211,#REF!,6,0)</f>
        <v>#REF!</v>
      </c>
      <c r="N211" t="e">
        <f>VLOOKUP(D211,#REF!,7,0)</f>
        <v>#REF!</v>
      </c>
      <c r="O211"/>
      <c r="P211" t="str">
        <f t="shared" si="21"/>
        <v>25704</v>
      </c>
      <c r="Q211" t="str">
        <f t="shared" si="19"/>
        <v>15</v>
      </c>
    </row>
    <row r="212" spans="1:17" s="297" customFormat="1" x14ac:dyDescent="0.3">
      <c r="A212" s="556">
        <v>44742</v>
      </c>
      <c r="B212" s="333">
        <v>6</v>
      </c>
      <c r="C212" s="333" t="s">
        <v>3033</v>
      </c>
      <c r="D212" s="333" t="s">
        <v>2464</v>
      </c>
      <c r="E212" t="str">
        <f t="shared" si="17"/>
        <v>150102570400399</v>
      </c>
      <c r="F212" t="str">
        <f t="shared" si="18"/>
        <v>0</v>
      </c>
      <c r="G212" t="e">
        <f>+VLOOKUP(L212,BG!$D$10:$F$68,3,FALSE)</f>
        <v>#REF!</v>
      </c>
      <c r="H212" s="332" t="s">
        <v>2465</v>
      </c>
      <c r="I212" s="544">
        <v>-491300</v>
      </c>
      <c r="J212" s="296">
        <f t="shared" si="20"/>
        <v>-491.3</v>
      </c>
      <c r="K212" t="e">
        <f>+VLOOKUP(D212,#REF!,4,0)</f>
        <v>#REF!</v>
      </c>
      <c r="L212" t="e">
        <f>VLOOKUP(D212,#REF!,5,0)</f>
        <v>#REF!</v>
      </c>
      <c r="M212" t="e">
        <f>VLOOKUP(D212,#REF!,6,0)</f>
        <v>#REF!</v>
      </c>
      <c r="N212" t="e">
        <f>VLOOKUP(D212,#REF!,7,0)</f>
        <v>#REF!</v>
      </c>
      <c r="O212"/>
      <c r="P212" t="str">
        <f t="shared" si="21"/>
        <v>25704</v>
      </c>
      <c r="Q212" t="str">
        <f t="shared" si="19"/>
        <v>15</v>
      </c>
    </row>
    <row r="213" spans="1:17" s="297" customFormat="1" x14ac:dyDescent="0.3">
      <c r="A213" s="556">
        <v>44742</v>
      </c>
      <c r="B213" s="332">
        <v>6</v>
      </c>
      <c r="C213" s="332" t="s">
        <v>3034</v>
      </c>
      <c r="D213" s="332" t="s">
        <v>2466</v>
      </c>
      <c r="E213" t="str">
        <f t="shared" si="17"/>
        <v>150102570400499</v>
      </c>
      <c r="F213" t="str">
        <f t="shared" si="18"/>
        <v>0</v>
      </c>
      <c r="G213" t="e">
        <f>+VLOOKUP(L213,BG!$D$10:$F$68,3,FALSE)</f>
        <v>#REF!</v>
      </c>
      <c r="H213" s="332" t="s">
        <v>2467</v>
      </c>
      <c r="I213" s="544">
        <v>-37761644</v>
      </c>
      <c r="J213" s="296">
        <f t="shared" si="20"/>
        <v>-37761.644</v>
      </c>
      <c r="K213" t="e">
        <f>+VLOOKUP(D213,#REF!,4,0)</f>
        <v>#REF!</v>
      </c>
      <c r="L213" t="e">
        <f>VLOOKUP(D213,#REF!,5,0)</f>
        <v>#REF!</v>
      </c>
      <c r="M213" t="e">
        <f>VLOOKUP(D213,#REF!,6,0)</f>
        <v>#REF!</v>
      </c>
      <c r="N213" t="e">
        <f>VLOOKUP(D213,#REF!,7,0)</f>
        <v>#REF!</v>
      </c>
      <c r="O213"/>
      <c r="P213" t="str">
        <f t="shared" si="21"/>
        <v>25704</v>
      </c>
      <c r="Q213" t="str">
        <f t="shared" si="19"/>
        <v>15</v>
      </c>
    </row>
    <row r="214" spans="1:17" s="297" customFormat="1" x14ac:dyDescent="0.3">
      <c r="A214" s="556">
        <v>44742</v>
      </c>
      <c r="B214" s="333">
        <v>6</v>
      </c>
      <c r="C214" s="333" t="s">
        <v>3035</v>
      </c>
      <c r="D214" s="333" t="s">
        <v>2468</v>
      </c>
      <c r="E214" t="str">
        <f t="shared" si="17"/>
        <v>150102570400501</v>
      </c>
      <c r="F214" t="str">
        <f t="shared" si="18"/>
        <v>0</v>
      </c>
      <c r="G214" t="e">
        <f>+VLOOKUP(L214,BG!$D$10:$F$68,3,FALSE)</f>
        <v>#REF!</v>
      </c>
      <c r="H214" s="333" t="s">
        <v>2469</v>
      </c>
      <c r="I214" s="545">
        <v>-526164143</v>
      </c>
      <c r="J214" s="296">
        <f t="shared" si="20"/>
        <v>-526164.14300000004</v>
      </c>
      <c r="K214" t="e">
        <f>+VLOOKUP(D214,#REF!,4,0)</f>
        <v>#REF!</v>
      </c>
      <c r="L214" t="e">
        <f>VLOOKUP(D214,#REF!,5,0)</f>
        <v>#REF!</v>
      </c>
      <c r="M214" t="e">
        <f>VLOOKUP(D214,#REF!,6,0)</f>
        <v>#REF!</v>
      </c>
      <c r="N214" t="e">
        <f>VLOOKUP(D214,#REF!,7,0)</f>
        <v>#REF!</v>
      </c>
      <c r="O214"/>
      <c r="P214" t="str">
        <f t="shared" si="21"/>
        <v>25704</v>
      </c>
      <c r="Q214" t="str">
        <f t="shared" si="19"/>
        <v>15</v>
      </c>
    </row>
    <row r="215" spans="1:17" x14ac:dyDescent="0.3">
      <c r="A215" s="556">
        <v>44742</v>
      </c>
      <c r="B215" s="332">
        <v>6</v>
      </c>
      <c r="C215" s="332" t="s">
        <v>3036</v>
      </c>
      <c r="D215" s="332" t="s">
        <v>2470</v>
      </c>
      <c r="E215" t="str">
        <f t="shared" si="17"/>
        <v>150102570400599</v>
      </c>
      <c r="F215" t="str">
        <f t="shared" si="18"/>
        <v>0</v>
      </c>
      <c r="G215" t="e">
        <f>+VLOOKUP(L215,BG!$D$10:$F$68,3,FALSE)</f>
        <v>#REF!</v>
      </c>
      <c r="H215" s="332" t="s">
        <v>2469</v>
      </c>
      <c r="I215" s="544">
        <v>-741170541</v>
      </c>
      <c r="J215" s="296">
        <f t="shared" si="20"/>
        <v>-741170.54099999997</v>
      </c>
      <c r="K215" t="e">
        <f>+VLOOKUP(D215,#REF!,4,0)</f>
        <v>#REF!</v>
      </c>
      <c r="L215" t="e">
        <f>VLOOKUP(D215,#REF!,5,0)</f>
        <v>#REF!</v>
      </c>
      <c r="M215" t="e">
        <f>VLOOKUP(D215,#REF!,6,0)</f>
        <v>#REF!</v>
      </c>
      <c r="N215" t="e">
        <f>VLOOKUP(D215,#REF!,7,0)</f>
        <v>#REF!</v>
      </c>
      <c r="P215" t="str">
        <f t="shared" si="21"/>
        <v>25704</v>
      </c>
      <c r="Q215" t="str">
        <f t="shared" si="19"/>
        <v>15</v>
      </c>
    </row>
    <row r="216" spans="1:17" x14ac:dyDescent="0.3">
      <c r="A216" s="556">
        <v>44742</v>
      </c>
      <c r="B216" s="333">
        <v>6</v>
      </c>
      <c r="C216" s="333" t="s">
        <v>3037</v>
      </c>
      <c r="D216" s="333" t="s">
        <v>2471</v>
      </c>
      <c r="E216" t="str">
        <f t="shared" si="17"/>
        <v>150102570400601</v>
      </c>
      <c r="F216" t="str">
        <f t="shared" si="18"/>
        <v>0</v>
      </c>
      <c r="G216" t="e">
        <f>+VLOOKUP(L216,BG!$D$10:$F$68,3,FALSE)</f>
        <v>#REF!</v>
      </c>
      <c r="H216" s="332" t="s">
        <v>2472</v>
      </c>
      <c r="I216" s="544">
        <v>17397332226</v>
      </c>
      <c r="J216" s="296">
        <f t="shared" si="20"/>
        <v>17397332.226</v>
      </c>
      <c r="K216" t="e">
        <f>+VLOOKUP(D216,#REF!,4,0)</f>
        <v>#REF!</v>
      </c>
      <c r="L216" t="e">
        <f>VLOOKUP(D216,#REF!,5,0)</f>
        <v>#REF!</v>
      </c>
      <c r="M216" t="e">
        <f>VLOOKUP(D216,#REF!,6,0)</f>
        <v>#REF!</v>
      </c>
      <c r="N216" t="e">
        <f>VLOOKUP(D216,#REF!,7,0)</f>
        <v>#REF!</v>
      </c>
      <c r="P216" t="str">
        <f t="shared" si="21"/>
        <v>25704</v>
      </c>
      <c r="Q216" t="str">
        <f t="shared" si="19"/>
        <v>15</v>
      </c>
    </row>
    <row r="217" spans="1:17" s="297" customFormat="1" x14ac:dyDescent="0.3">
      <c r="A217" s="556">
        <v>44742</v>
      </c>
      <c r="B217" s="332">
        <v>6</v>
      </c>
      <c r="C217" s="332" t="s">
        <v>3038</v>
      </c>
      <c r="D217" s="332" t="s">
        <v>2473</v>
      </c>
      <c r="E217" t="str">
        <f t="shared" si="17"/>
        <v>150102570400699</v>
      </c>
      <c r="F217" t="str">
        <f t="shared" si="18"/>
        <v>0</v>
      </c>
      <c r="G217" t="e">
        <f>+VLOOKUP(L217,BG!$D$10:$F$68,3,FALSE)</f>
        <v>#REF!</v>
      </c>
      <c r="H217" s="333" t="s">
        <v>2472</v>
      </c>
      <c r="I217" s="545">
        <v>-47355820023</v>
      </c>
      <c r="J217" s="296">
        <f t="shared" si="20"/>
        <v>-47355820.023000002</v>
      </c>
      <c r="K217" t="e">
        <f>+VLOOKUP(D217,#REF!,4,0)</f>
        <v>#REF!</v>
      </c>
      <c r="L217" t="e">
        <f>VLOOKUP(D217,#REF!,5,0)</f>
        <v>#REF!</v>
      </c>
      <c r="M217" t="e">
        <f>VLOOKUP(D217,#REF!,6,0)</f>
        <v>#REF!</v>
      </c>
      <c r="N217" t="e">
        <f>VLOOKUP(D217,#REF!,7,0)</f>
        <v>#REF!</v>
      </c>
      <c r="O217"/>
      <c r="P217" t="str">
        <f t="shared" si="21"/>
        <v>25704</v>
      </c>
      <c r="Q217" t="str">
        <f t="shared" si="19"/>
        <v>15</v>
      </c>
    </row>
    <row r="218" spans="1:17" x14ac:dyDescent="0.3">
      <c r="A218" s="556">
        <v>44742</v>
      </c>
      <c r="B218" s="333">
        <v>6</v>
      </c>
      <c r="C218" s="333" t="s">
        <v>3039</v>
      </c>
      <c r="D218" s="333" t="s">
        <v>2474</v>
      </c>
      <c r="E218" t="str">
        <f t="shared" si="17"/>
        <v>150102570400701</v>
      </c>
      <c r="F218" t="str">
        <f t="shared" si="18"/>
        <v>0</v>
      </c>
      <c r="G218" t="e">
        <f>+VLOOKUP(L218,BG!$D$10:$F$68,3,FALSE)</f>
        <v>#REF!</v>
      </c>
      <c r="H218" s="332" t="s">
        <v>2475</v>
      </c>
      <c r="I218" s="544">
        <v>3811075153</v>
      </c>
      <c r="J218" s="296">
        <f t="shared" si="20"/>
        <v>3811075.1529999999</v>
      </c>
      <c r="K218" t="e">
        <f>+VLOOKUP(D218,#REF!,4,0)</f>
        <v>#REF!</v>
      </c>
      <c r="L218" t="e">
        <f>VLOOKUP(D218,#REF!,5,0)</f>
        <v>#REF!</v>
      </c>
      <c r="M218" t="e">
        <f>VLOOKUP(D218,#REF!,6,0)</f>
        <v>#REF!</v>
      </c>
      <c r="N218" t="e">
        <f>VLOOKUP(D218,#REF!,7,0)</f>
        <v>#REF!</v>
      </c>
      <c r="P218" t="str">
        <f t="shared" si="21"/>
        <v>25704</v>
      </c>
      <c r="Q218" t="str">
        <f t="shared" si="19"/>
        <v>15</v>
      </c>
    </row>
    <row r="219" spans="1:17" x14ac:dyDescent="0.3">
      <c r="A219" s="556">
        <v>44742</v>
      </c>
      <c r="B219" s="332">
        <v>6</v>
      </c>
      <c r="C219" s="332" t="s">
        <v>3040</v>
      </c>
      <c r="D219" s="332" t="s">
        <v>2476</v>
      </c>
      <c r="E219" t="str">
        <f t="shared" si="17"/>
        <v>150102570400799</v>
      </c>
      <c r="F219" t="str">
        <f t="shared" si="18"/>
        <v>0</v>
      </c>
      <c r="G219" t="e">
        <f>+VLOOKUP(L219,BG!$D$10:$F$68,3,FALSE)</f>
        <v>#REF!</v>
      </c>
      <c r="H219" s="332" t="s">
        <v>2475</v>
      </c>
      <c r="I219" s="544">
        <v>9089550893</v>
      </c>
      <c r="J219" s="296">
        <f t="shared" si="20"/>
        <v>9089550.8929999992</v>
      </c>
      <c r="K219" t="e">
        <f>+VLOOKUP(D219,#REF!,4,0)</f>
        <v>#REF!</v>
      </c>
      <c r="L219" t="e">
        <f>VLOOKUP(D219,#REF!,5,0)</f>
        <v>#REF!</v>
      </c>
      <c r="M219" t="e">
        <f>VLOOKUP(D219,#REF!,6,0)</f>
        <v>#REF!</v>
      </c>
      <c r="N219" t="e">
        <f>VLOOKUP(D219,#REF!,7,0)</f>
        <v>#REF!</v>
      </c>
      <c r="P219" t="str">
        <f t="shared" si="21"/>
        <v>25704</v>
      </c>
      <c r="Q219" t="str">
        <f t="shared" si="19"/>
        <v>15</v>
      </c>
    </row>
    <row r="220" spans="1:17" x14ac:dyDescent="0.3">
      <c r="A220" s="556">
        <v>44742</v>
      </c>
      <c r="B220" s="333">
        <v>6</v>
      </c>
      <c r="C220" s="333" t="s">
        <v>3041</v>
      </c>
      <c r="D220" s="333" t="s">
        <v>2477</v>
      </c>
      <c r="E220" t="str">
        <f t="shared" si="17"/>
        <v>150102570400801</v>
      </c>
      <c r="F220" t="str">
        <f t="shared" si="18"/>
        <v>0</v>
      </c>
      <c r="G220" t="e">
        <f>+VLOOKUP(L220,BG!$D$10:$F$68,3,FALSE)</f>
        <v>#REF!</v>
      </c>
      <c r="H220" s="333" t="s">
        <v>2478</v>
      </c>
      <c r="I220" s="545">
        <v>-1473611109</v>
      </c>
      <c r="J220" s="296">
        <f t="shared" si="20"/>
        <v>-1473611.1089999999</v>
      </c>
      <c r="K220" t="e">
        <f>+VLOOKUP(D220,#REF!,4,0)</f>
        <v>#REF!</v>
      </c>
      <c r="L220" t="e">
        <f>VLOOKUP(D220,#REF!,5,0)</f>
        <v>#REF!</v>
      </c>
      <c r="M220" t="e">
        <f>VLOOKUP(D220,#REF!,6,0)</f>
        <v>#REF!</v>
      </c>
      <c r="N220" t="e">
        <f>VLOOKUP(D220,#REF!,7,0)</f>
        <v>#REF!</v>
      </c>
      <c r="P220" t="str">
        <f t="shared" si="21"/>
        <v>25704</v>
      </c>
      <c r="Q220" t="str">
        <f t="shared" si="19"/>
        <v>15</v>
      </c>
    </row>
    <row r="221" spans="1:17" x14ac:dyDescent="0.3">
      <c r="A221" s="556">
        <v>44742</v>
      </c>
      <c r="B221" s="332">
        <v>6</v>
      </c>
      <c r="C221" s="332" t="s">
        <v>3042</v>
      </c>
      <c r="D221" s="332" t="s">
        <v>2479</v>
      </c>
      <c r="E221" t="str">
        <f t="shared" si="17"/>
        <v>150102570400899</v>
      </c>
      <c r="F221" t="str">
        <f t="shared" si="18"/>
        <v>0</v>
      </c>
      <c r="G221" t="e">
        <f>+VLOOKUP(L221,BG!$D$10:$F$68,3,FALSE)</f>
        <v>#REF!</v>
      </c>
      <c r="H221" s="332" t="s">
        <v>2480</v>
      </c>
      <c r="I221" s="544">
        <v>2672939731</v>
      </c>
      <c r="J221" s="296">
        <f t="shared" si="20"/>
        <v>2672939.7310000001</v>
      </c>
      <c r="K221" t="e">
        <f>+VLOOKUP(D221,#REF!,4,0)</f>
        <v>#REF!</v>
      </c>
      <c r="L221" t="e">
        <f>VLOOKUP(D221,#REF!,5,0)</f>
        <v>#REF!</v>
      </c>
      <c r="M221" t="e">
        <f>VLOOKUP(D221,#REF!,6,0)</f>
        <v>#REF!</v>
      </c>
      <c r="N221" t="e">
        <f>VLOOKUP(D221,#REF!,7,0)</f>
        <v>#REF!</v>
      </c>
      <c r="P221" t="str">
        <f t="shared" si="21"/>
        <v>25704</v>
      </c>
      <c r="Q221" t="str">
        <f t="shared" si="19"/>
        <v>15</v>
      </c>
    </row>
    <row r="222" spans="1:17" x14ac:dyDescent="0.3">
      <c r="A222" s="556">
        <v>44742</v>
      </c>
      <c r="B222" s="333">
        <v>6</v>
      </c>
      <c r="C222" s="333" t="s">
        <v>3043</v>
      </c>
      <c r="D222" s="333" t="s">
        <v>2481</v>
      </c>
      <c r="E222" t="str">
        <f t="shared" si="17"/>
        <v>150102570400901</v>
      </c>
      <c r="F222" t="str">
        <f t="shared" si="18"/>
        <v>0</v>
      </c>
      <c r="G222" t="e">
        <f>+VLOOKUP(L222,BG!$D$10:$F$68,3,FALSE)</f>
        <v>#REF!</v>
      </c>
      <c r="H222" s="333" t="s">
        <v>2482</v>
      </c>
      <c r="I222" s="545">
        <v>-6266522</v>
      </c>
      <c r="J222" s="296">
        <f t="shared" si="20"/>
        <v>-6266.5219999999999</v>
      </c>
      <c r="K222" t="e">
        <f>+VLOOKUP(D222,#REF!,4,0)</f>
        <v>#REF!</v>
      </c>
      <c r="L222" t="e">
        <f>VLOOKUP(D222,#REF!,5,0)</f>
        <v>#REF!</v>
      </c>
      <c r="M222" t="e">
        <f>VLOOKUP(D222,#REF!,6,0)</f>
        <v>#REF!</v>
      </c>
      <c r="N222" t="e">
        <f>VLOOKUP(D222,#REF!,7,0)</f>
        <v>#REF!</v>
      </c>
      <c r="P222" t="str">
        <f t="shared" si="21"/>
        <v>25704</v>
      </c>
      <c r="Q222" t="str">
        <f t="shared" si="19"/>
        <v>15</v>
      </c>
    </row>
    <row r="223" spans="1:17" x14ac:dyDescent="0.3">
      <c r="A223" s="556">
        <v>44742</v>
      </c>
      <c r="B223" s="332">
        <v>6</v>
      </c>
      <c r="C223" s="332" t="s">
        <v>3044</v>
      </c>
      <c r="D223" s="332" t="s">
        <v>2483</v>
      </c>
      <c r="E223" t="str">
        <f t="shared" si="17"/>
        <v>150102570400999</v>
      </c>
      <c r="F223" t="str">
        <f t="shared" si="18"/>
        <v>0</v>
      </c>
      <c r="G223" t="e">
        <f>+VLOOKUP(L223,BG!$D$10:$F$68,3,FALSE)</f>
        <v>#REF!</v>
      </c>
      <c r="H223" s="333" t="s">
        <v>2482</v>
      </c>
      <c r="I223" s="545">
        <v>1111842524</v>
      </c>
      <c r="J223" s="296">
        <f t="shared" si="20"/>
        <v>1111842.524</v>
      </c>
      <c r="K223" t="e">
        <f>+VLOOKUP(D223,#REF!,4,0)</f>
        <v>#REF!</v>
      </c>
      <c r="L223" t="e">
        <f>VLOOKUP(D223,#REF!,5,0)</f>
        <v>#REF!</v>
      </c>
      <c r="M223" t="e">
        <f>VLOOKUP(D223,#REF!,6,0)</f>
        <v>#REF!</v>
      </c>
      <c r="N223" t="e">
        <f>VLOOKUP(D223,#REF!,7,0)</f>
        <v>#REF!</v>
      </c>
      <c r="P223" t="str">
        <f t="shared" si="21"/>
        <v>25704</v>
      </c>
      <c r="Q223" t="str">
        <f t="shared" si="19"/>
        <v>15</v>
      </c>
    </row>
    <row r="224" spans="1:17" x14ac:dyDescent="0.3">
      <c r="A224" s="556">
        <v>44742</v>
      </c>
      <c r="B224" s="333">
        <v>6</v>
      </c>
      <c r="C224" s="333" t="s">
        <v>3045</v>
      </c>
      <c r="D224" s="333" t="s">
        <v>2484</v>
      </c>
      <c r="E224" t="str">
        <f t="shared" si="17"/>
        <v>150102570401099</v>
      </c>
      <c r="F224" t="str">
        <f t="shared" si="18"/>
        <v>0</v>
      </c>
      <c r="G224" t="e">
        <f>+VLOOKUP(L224,BG!$D$10:$F$68,3,FALSE)</f>
        <v>#REF!</v>
      </c>
      <c r="H224" s="333" t="s">
        <v>2485</v>
      </c>
      <c r="I224" s="545">
        <v>1817880</v>
      </c>
      <c r="J224" s="296">
        <f t="shared" si="20"/>
        <v>1817.88</v>
      </c>
      <c r="K224" t="e">
        <f>+VLOOKUP(D224,#REF!,4,0)</f>
        <v>#REF!</v>
      </c>
      <c r="L224" t="e">
        <f>VLOOKUP(D224,#REF!,5,0)</f>
        <v>#REF!</v>
      </c>
      <c r="M224" t="e">
        <f>VLOOKUP(D224,#REF!,6,0)</f>
        <v>#REF!</v>
      </c>
      <c r="N224" t="e">
        <f>VLOOKUP(D224,#REF!,7,0)</f>
        <v>#REF!</v>
      </c>
      <c r="P224" t="str">
        <f t="shared" si="21"/>
        <v>25704</v>
      </c>
      <c r="Q224" t="str">
        <f t="shared" si="19"/>
        <v>15</v>
      </c>
    </row>
    <row r="225" spans="1:17" x14ac:dyDescent="0.3">
      <c r="A225" s="556">
        <v>44742</v>
      </c>
      <c r="B225" s="332">
        <v>6</v>
      </c>
      <c r="C225" s="332" t="s">
        <v>3046</v>
      </c>
      <c r="D225" s="332" t="s">
        <v>2486</v>
      </c>
      <c r="E225" t="str">
        <f t="shared" si="17"/>
        <v>150102570401101</v>
      </c>
      <c r="F225" t="str">
        <f t="shared" si="18"/>
        <v>0</v>
      </c>
      <c r="G225" t="e">
        <f>+VLOOKUP(L225,BG!$D$10:$F$68,3,FALSE)</f>
        <v>#REF!</v>
      </c>
      <c r="H225" s="333" t="s">
        <v>2487</v>
      </c>
      <c r="I225" s="545">
        <v>-3355813</v>
      </c>
      <c r="J225" s="296">
        <f t="shared" si="20"/>
        <v>-3355.8130000000001</v>
      </c>
      <c r="K225" t="e">
        <f>+VLOOKUP(D225,#REF!,4,0)</f>
        <v>#REF!</v>
      </c>
      <c r="L225" t="e">
        <f>VLOOKUP(D225,#REF!,5,0)</f>
        <v>#REF!</v>
      </c>
      <c r="M225" t="e">
        <f>VLOOKUP(D225,#REF!,6,0)</f>
        <v>#REF!</v>
      </c>
      <c r="N225" t="e">
        <f>VLOOKUP(D225,#REF!,7,0)</f>
        <v>#REF!</v>
      </c>
      <c r="P225" t="str">
        <f t="shared" si="21"/>
        <v>25704</v>
      </c>
      <c r="Q225" t="str">
        <f t="shared" si="19"/>
        <v>15</v>
      </c>
    </row>
    <row r="226" spans="1:17" x14ac:dyDescent="0.3">
      <c r="A226" s="556">
        <v>44742</v>
      </c>
      <c r="B226" s="333">
        <v>6</v>
      </c>
      <c r="C226" s="333" t="s">
        <v>3047</v>
      </c>
      <c r="D226" s="333" t="s">
        <v>2488</v>
      </c>
      <c r="E226" t="str">
        <f t="shared" si="17"/>
        <v>150102570401199</v>
      </c>
      <c r="F226" t="str">
        <f t="shared" si="18"/>
        <v>0</v>
      </c>
      <c r="G226" t="e">
        <f>+VLOOKUP(L226,BG!$D$10:$F$68,3,FALSE)</f>
        <v>#REF!</v>
      </c>
      <c r="H226" s="332" t="s">
        <v>2487</v>
      </c>
      <c r="I226" s="544">
        <v>-339771473</v>
      </c>
      <c r="J226" s="296">
        <f t="shared" si="20"/>
        <v>-339771.473</v>
      </c>
      <c r="K226" t="e">
        <f>+VLOOKUP(D226,#REF!,4,0)</f>
        <v>#REF!</v>
      </c>
      <c r="L226" t="e">
        <f>VLOOKUP(D226,#REF!,5,0)</f>
        <v>#REF!</v>
      </c>
      <c r="M226" t="e">
        <f>VLOOKUP(D226,#REF!,6,0)</f>
        <v>#REF!</v>
      </c>
      <c r="N226" t="e">
        <f>VLOOKUP(D226,#REF!,7,0)</f>
        <v>#REF!</v>
      </c>
      <c r="P226" t="str">
        <f t="shared" si="21"/>
        <v>25704</v>
      </c>
      <c r="Q226" t="str">
        <f t="shared" si="19"/>
        <v>15</v>
      </c>
    </row>
    <row r="227" spans="1:17" x14ac:dyDescent="0.3">
      <c r="A227" s="556">
        <v>44742</v>
      </c>
      <c r="B227" s="332">
        <v>6</v>
      </c>
      <c r="C227" s="332" t="s">
        <v>3048</v>
      </c>
      <c r="D227" s="332" t="s">
        <v>2489</v>
      </c>
      <c r="E227" t="str">
        <f t="shared" si="17"/>
        <v>150102570401399</v>
      </c>
      <c r="F227" t="str">
        <f t="shared" si="18"/>
        <v>0</v>
      </c>
      <c r="G227" t="e">
        <f>+VLOOKUP(L227,BG!$D$10:$F$68,3,FALSE)</f>
        <v>#REF!</v>
      </c>
      <c r="H227" s="333" t="s">
        <v>2490</v>
      </c>
      <c r="I227" s="545">
        <v>-7451673</v>
      </c>
      <c r="J227" s="296">
        <f t="shared" si="20"/>
        <v>-7451.6729999999998</v>
      </c>
      <c r="K227" t="e">
        <f>+VLOOKUP(D227,#REF!,4,0)</f>
        <v>#REF!</v>
      </c>
      <c r="L227" t="e">
        <f>VLOOKUP(D227,#REF!,5,0)</f>
        <v>#REF!</v>
      </c>
      <c r="M227" t="e">
        <f>VLOOKUP(D227,#REF!,6,0)</f>
        <v>#REF!</v>
      </c>
      <c r="N227" t="e">
        <f>VLOOKUP(D227,#REF!,7,0)</f>
        <v>#REF!</v>
      </c>
      <c r="P227" t="str">
        <f t="shared" si="21"/>
        <v>25704</v>
      </c>
      <c r="Q227" t="str">
        <f t="shared" si="19"/>
        <v>15</v>
      </c>
    </row>
    <row r="228" spans="1:17" x14ac:dyDescent="0.3">
      <c r="A228" s="556">
        <v>44742</v>
      </c>
      <c r="B228" s="333">
        <v>6</v>
      </c>
      <c r="C228" s="333" t="s">
        <v>3049</v>
      </c>
      <c r="D228" s="333" t="s">
        <v>2491</v>
      </c>
      <c r="E228" t="str">
        <f t="shared" si="17"/>
        <v>150102570401401</v>
      </c>
      <c r="F228" t="str">
        <f t="shared" si="18"/>
        <v>0</v>
      </c>
      <c r="G228" t="e">
        <f>+VLOOKUP(L228,BG!$D$10:$F$68,3,FALSE)</f>
        <v>#REF!</v>
      </c>
      <c r="H228" s="332" t="s">
        <v>2492</v>
      </c>
      <c r="I228" s="544">
        <v>-469624448</v>
      </c>
      <c r="J228" s="296">
        <f t="shared" si="20"/>
        <v>-469624.44799999997</v>
      </c>
      <c r="K228" t="e">
        <f>+VLOOKUP(D228,#REF!,4,0)</f>
        <v>#REF!</v>
      </c>
      <c r="L228" t="e">
        <f>VLOOKUP(D228,#REF!,5,0)</f>
        <v>#REF!</v>
      </c>
      <c r="M228" t="e">
        <f>VLOOKUP(D228,#REF!,6,0)</f>
        <v>#REF!</v>
      </c>
      <c r="N228" t="e">
        <f>VLOOKUP(D228,#REF!,7,0)</f>
        <v>#REF!</v>
      </c>
      <c r="P228" t="str">
        <f t="shared" si="21"/>
        <v>25704</v>
      </c>
      <c r="Q228" t="str">
        <f t="shared" si="19"/>
        <v>15</v>
      </c>
    </row>
    <row r="229" spans="1:17" x14ac:dyDescent="0.3">
      <c r="A229" s="556">
        <v>44742</v>
      </c>
      <c r="B229" s="332">
        <v>6</v>
      </c>
      <c r="C229" s="332" t="s">
        <v>3050</v>
      </c>
      <c r="D229" s="332" t="s">
        <v>2493</v>
      </c>
      <c r="E229" t="str">
        <f t="shared" si="17"/>
        <v>150102570401499</v>
      </c>
      <c r="F229" t="str">
        <f t="shared" si="18"/>
        <v>0</v>
      </c>
      <c r="G229" t="e">
        <f>+VLOOKUP(L229,BG!$D$10:$F$68,3,FALSE)</f>
        <v>#REF!</v>
      </c>
      <c r="H229" s="333" t="s">
        <v>2490</v>
      </c>
      <c r="I229" s="545">
        <v>4020949192</v>
      </c>
      <c r="J229" s="296">
        <f t="shared" si="20"/>
        <v>4020949.1919999998</v>
      </c>
      <c r="K229" t="e">
        <f>+VLOOKUP(D229,#REF!,4,0)</f>
        <v>#REF!</v>
      </c>
      <c r="L229" t="e">
        <f>VLOOKUP(D229,#REF!,5,0)</f>
        <v>#REF!</v>
      </c>
      <c r="M229" t="e">
        <f>VLOOKUP(D229,#REF!,6,0)</f>
        <v>#REF!</v>
      </c>
      <c r="N229" t="e">
        <f>VLOOKUP(D229,#REF!,7,0)</f>
        <v>#REF!</v>
      </c>
      <c r="P229" t="str">
        <f t="shared" si="21"/>
        <v>25704</v>
      </c>
      <c r="Q229" t="str">
        <f t="shared" si="19"/>
        <v>15</v>
      </c>
    </row>
    <row r="230" spans="1:17" x14ac:dyDescent="0.3">
      <c r="A230" s="556">
        <v>44742</v>
      </c>
      <c r="B230" s="333">
        <v>6</v>
      </c>
      <c r="C230" s="333" t="s">
        <v>3051</v>
      </c>
      <c r="D230" s="333" t="s">
        <v>2494</v>
      </c>
      <c r="E230" t="str">
        <f t="shared" si="17"/>
        <v>150102570401501</v>
      </c>
      <c r="F230" t="str">
        <f t="shared" si="18"/>
        <v>0</v>
      </c>
      <c r="G230" t="e">
        <f>+VLOOKUP(L230,BG!$D$10:$F$68,3,FALSE)</f>
        <v>#REF!</v>
      </c>
      <c r="H230" s="333" t="s">
        <v>2495</v>
      </c>
      <c r="I230" s="545">
        <v>-4971474</v>
      </c>
      <c r="J230" s="296">
        <f t="shared" si="20"/>
        <v>-4971.4740000000002</v>
      </c>
      <c r="K230" t="e">
        <f>+VLOOKUP(D230,#REF!,4,0)</f>
        <v>#REF!</v>
      </c>
      <c r="L230" t="e">
        <f>VLOOKUP(D230,#REF!,5,0)</f>
        <v>#REF!</v>
      </c>
      <c r="M230" t="e">
        <f>VLOOKUP(D230,#REF!,6,0)</f>
        <v>#REF!</v>
      </c>
      <c r="N230" t="e">
        <f>VLOOKUP(D230,#REF!,7,0)</f>
        <v>#REF!</v>
      </c>
      <c r="P230" t="str">
        <f t="shared" si="21"/>
        <v>25704</v>
      </c>
      <c r="Q230" t="str">
        <f t="shared" si="19"/>
        <v>15</v>
      </c>
    </row>
    <row r="231" spans="1:17" x14ac:dyDescent="0.3">
      <c r="A231" s="556">
        <v>44742</v>
      </c>
      <c r="B231" s="332">
        <v>6</v>
      </c>
      <c r="C231" s="332" t="s">
        <v>3052</v>
      </c>
      <c r="D231" s="332" t="s">
        <v>2496</v>
      </c>
      <c r="E231" t="str">
        <f t="shared" si="17"/>
        <v>150102570401599</v>
      </c>
      <c r="F231" t="str">
        <f t="shared" si="18"/>
        <v>0</v>
      </c>
      <c r="G231" t="e">
        <f>+VLOOKUP(L231,BG!$D$10:$F$68,3,FALSE)</f>
        <v>#REF!</v>
      </c>
      <c r="H231" s="333" t="s">
        <v>2495</v>
      </c>
      <c r="I231" s="545">
        <v>16440891436</v>
      </c>
      <c r="J231" s="296">
        <f t="shared" si="20"/>
        <v>16440891.436000001</v>
      </c>
      <c r="K231" t="e">
        <f>+VLOOKUP(D231,#REF!,4,0)</f>
        <v>#REF!</v>
      </c>
      <c r="L231" t="e">
        <f>VLOOKUP(D231,#REF!,5,0)</f>
        <v>#REF!</v>
      </c>
      <c r="M231" t="e">
        <f>VLOOKUP(D231,#REF!,6,0)</f>
        <v>#REF!</v>
      </c>
      <c r="N231" t="e">
        <f>VLOOKUP(D231,#REF!,7,0)</f>
        <v>#REF!</v>
      </c>
      <c r="P231" t="str">
        <f t="shared" si="21"/>
        <v>25704</v>
      </c>
      <c r="Q231" t="str">
        <f t="shared" si="19"/>
        <v>15</v>
      </c>
    </row>
    <row r="232" spans="1:17" x14ac:dyDescent="0.3">
      <c r="A232" s="556">
        <v>44742</v>
      </c>
      <c r="B232" s="333">
        <v>6</v>
      </c>
      <c r="C232" s="333" t="s">
        <v>3053</v>
      </c>
      <c r="D232" s="333" t="s">
        <v>2497</v>
      </c>
      <c r="E232" t="str">
        <f t="shared" si="17"/>
        <v>150102570401601</v>
      </c>
      <c r="F232" t="str">
        <f t="shared" si="18"/>
        <v>0</v>
      </c>
      <c r="G232" t="e">
        <f>+VLOOKUP(L232,BG!$D$10:$F$68,3,FALSE)</f>
        <v>#REF!</v>
      </c>
      <c r="H232" s="332" t="s">
        <v>2498</v>
      </c>
      <c r="I232" s="544">
        <v>-1808375361</v>
      </c>
      <c r="J232" s="296">
        <f t="shared" si="20"/>
        <v>-1808375.361</v>
      </c>
      <c r="K232" t="e">
        <f>+VLOOKUP(D232,#REF!,4,0)</f>
        <v>#REF!</v>
      </c>
      <c r="L232" t="e">
        <f>VLOOKUP(D232,#REF!,5,0)</f>
        <v>#REF!</v>
      </c>
      <c r="M232" t="e">
        <f>VLOOKUP(D232,#REF!,6,0)</f>
        <v>#REF!</v>
      </c>
      <c r="N232" t="e">
        <f>VLOOKUP(D232,#REF!,7,0)</f>
        <v>#REF!</v>
      </c>
      <c r="P232" t="str">
        <f t="shared" si="21"/>
        <v>25704</v>
      </c>
      <c r="Q232" t="str">
        <f t="shared" si="19"/>
        <v>15</v>
      </c>
    </row>
    <row r="233" spans="1:17" x14ac:dyDescent="0.3">
      <c r="A233" s="556">
        <v>44742</v>
      </c>
      <c r="B233" s="332">
        <v>6</v>
      </c>
      <c r="C233" s="332" t="s">
        <v>3054</v>
      </c>
      <c r="D233" s="332" t="s">
        <v>2499</v>
      </c>
      <c r="E233" t="str">
        <f t="shared" si="17"/>
        <v>150102570401699</v>
      </c>
      <c r="F233" t="str">
        <f t="shared" si="18"/>
        <v>0</v>
      </c>
      <c r="G233" t="e">
        <f>+VLOOKUP(L233,BG!$D$10:$F$68,3,FALSE)</f>
        <v>#REF!</v>
      </c>
      <c r="H233" s="333" t="s">
        <v>2498</v>
      </c>
      <c r="I233" s="545">
        <v>4634717059</v>
      </c>
      <c r="J233" s="296">
        <f t="shared" si="20"/>
        <v>4634717.0590000004</v>
      </c>
      <c r="K233" t="e">
        <f>+VLOOKUP(D233,#REF!,4,0)</f>
        <v>#REF!</v>
      </c>
      <c r="L233" t="e">
        <f>VLOOKUP(D233,#REF!,5,0)</f>
        <v>#REF!</v>
      </c>
      <c r="M233" t="e">
        <f>VLOOKUP(D233,#REF!,6,0)</f>
        <v>#REF!</v>
      </c>
      <c r="N233" t="e">
        <f>VLOOKUP(D233,#REF!,7,0)</f>
        <v>#REF!</v>
      </c>
      <c r="P233" t="str">
        <f t="shared" si="21"/>
        <v>25704</v>
      </c>
      <c r="Q233" t="str">
        <f t="shared" si="19"/>
        <v>15</v>
      </c>
    </row>
    <row r="234" spans="1:17" x14ac:dyDescent="0.3">
      <c r="A234" s="556">
        <v>44742</v>
      </c>
      <c r="B234" s="333">
        <v>6</v>
      </c>
      <c r="C234" s="333" t="s">
        <v>3055</v>
      </c>
      <c r="D234" s="333" t="s">
        <v>2500</v>
      </c>
      <c r="E234" t="str">
        <f t="shared" si="17"/>
        <v>150102570401799</v>
      </c>
      <c r="F234" t="str">
        <f t="shared" si="18"/>
        <v>0</v>
      </c>
      <c r="G234" t="e">
        <f>+VLOOKUP(L234,BG!$D$10:$F$68,3,FALSE)</f>
        <v>#REF!</v>
      </c>
      <c r="H234" s="333" t="s">
        <v>2501</v>
      </c>
      <c r="I234" s="545">
        <v>995149747</v>
      </c>
      <c r="J234" s="296">
        <f t="shared" si="20"/>
        <v>995149.74699999997</v>
      </c>
      <c r="K234" t="e">
        <f>+VLOOKUP(D234,#REF!,4,0)</f>
        <v>#REF!</v>
      </c>
      <c r="L234" t="e">
        <f>VLOOKUP(D234,#REF!,5,0)</f>
        <v>#REF!</v>
      </c>
      <c r="M234" t="e">
        <f>VLOOKUP(D234,#REF!,6,0)</f>
        <v>#REF!</v>
      </c>
      <c r="N234" t="e">
        <f>VLOOKUP(D234,#REF!,7,0)</f>
        <v>#REF!</v>
      </c>
      <c r="P234" t="str">
        <f t="shared" si="21"/>
        <v>25704</v>
      </c>
      <c r="Q234" t="str">
        <f t="shared" si="19"/>
        <v>15</v>
      </c>
    </row>
    <row r="235" spans="1:17" x14ac:dyDescent="0.3">
      <c r="A235" s="556">
        <v>44742</v>
      </c>
      <c r="B235" s="332">
        <v>6</v>
      </c>
      <c r="C235" s="332" t="s">
        <v>3056</v>
      </c>
      <c r="D235" s="332" t="s">
        <v>2502</v>
      </c>
      <c r="E235" t="str">
        <f t="shared" si="17"/>
        <v>150102570401801</v>
      </c>
      <c r="F235" t="str">
        <f t="shared" si="18"/>
        <v>0</v>
      </c>
      <c r="G235" t="e">
        <f>+VLOOKUP(L235,BG!$D$10:$F$68,3,FALSE)</f>
        <v>#REF!</v>
      </c>
      <c r="H235" s="332" t="s">
        <v>2492</v>
      </c>
      <c r="I235" s="544">
        <v>36930934598</v>
      </c>
      <c r="J235" s="296">
        <f t="shared" si="20"/>
        <v>36930934.597999997</v>
      </c>
      <c r="K235" t="e">
        <f>+VLOOKUP(D235,#REF!,4,0)</f>
        <v>#REF!</v>
      </c>
      <c r="L235" t="e">
        <f>VLOOKUP(D235,#REF!,5,0)</f>
        <v>#REF!</v>
      </c>
      <c r="M235" t="e">
        <f>VLOOKUP(D235,#REF!,6,0)</f>
        <v>#REF!</v>
      </c>
      <c r="N235" t="e">
        <f>VLOOKUP(D235,#REF!,7,0)</f>
        <v>#REF!</v>
      </c>
      <c r="P235" t="str">
        <f t="shared" si="21"/>
        <v>25704</v>
      </c>
      <c r="Q235" t="str">
        <f t="shared" si="19"/>
        <v>15</v>
      </c>
    </row>
    <row r="236" spans="1:17" x14ac:dyDescent="0.3">
      <c r="A236" s="556">
        <v>44742</v>
      </c>
      <c r="B236" s="333">
        <v>6</v>
      </c>
      <c r="C236" s="333" t="s">
        <v>3057</v>
      </c>
      <c r="D236" s="333" t="s">
        <v>2503</v>
      </c>
      <c r="E236" t="str">
        <f t="shared" si="17"/>
        <v>150102570401899</v>
      </c>
      <c r="F236" t="str">
        <f t="shared" si="18"/>
        <v>0</v>
      </c>
      <c r="G236" t="e">
        <f>+VLOOKUP(L236,BG!$D$10:$F$68,3,FALSE)</f>
        <v>#REF!</v>
      </c>
      <c r="H236" s="332" t="s">
        <v>2490</v>
      </c>
      <c r="I236" s="544">
        <v>23575414814</v>
      </c>
      <c r="J236" s="296">
        <f t="shared" si="20"/>
        <v>23575414.813999999</v>
      </c>
      <c r="K236" t="e">
        <f>+VLOOKUP(D236,#REF!,4,0)</f>
        <v>#REF!</v>
      </c>
      <c r="L236" t="e">
        <f>VLOOKUP(D236,#REF!,5,0)</f>
        <v>#REF!</v>
      </c>
      <c r="M236" t="e">
        <f>VLOOKUP(D236,#REF!,6,0)</f>
        <v>#REF!</v>
      </c>
      <c r="N236" t="e">
        <f>VLOOKUP(D236,#REF!,7,0)</f>
        <v>#REF!</v>
      </c>
      <c r="P236" t="str">
        <f t="shared" si="21"/>
        <v>25704</v>
      </c>
      <c r="Q236" t="str">
        <f t="shared" si="19"/>
        <v>15</v>
      </c>
    </row>
    <row r="237" spans="1:17" x14ac:dyDescent="0.3">
      <c r="A237" s="556">
        <v>44742</v>
      </c>
      <c r="B237" s="332">
        <v>6</v>
      </c>
      <c r="C237" s="332" t="s">
        <v>3058</v>
      </c>
      <c r="D237" s="332" t="s">
        <v>2504</v>
      </c>
      <c r="E237" t="str">
        <f t="shared" si="17"/>
        <v>150102570401901</v>
      </c>
      <c r="F237" t="str">
        <f t="shared" si="18"/>
        <v>0</v>
      </c>
      <c r="G237" t="e">
        <f>+VLOOKUP(L237,BG!$D$10:$F$68,3,FALSE)</f>
        <v>#REF!</v>
      </c>
      <c r="H237" s="333" t="s">
        <v>2492</v>
      </c>
      <c r="I237" s="545">
        <v>-3409295435</v>
      </c>
      <c r="J237" s="296">
        <f t="shared" si="20"/>
        <v>-3409295.4350000001</v>
      </c>
      <c r="K237" t="e">
        <f>+VLOOKUP(D237,#REF!,4,0)</f>
        <v>#REF!</v>
      </c>
      <c r="L237" t="e">
        <f>VLOOKUP(D237,#REF!,5,0)</f>
        <v>#REF!</v>
      </c>
      <c r="M237" t="e">
        <f>VLOOKUP(D237,#REF!,6,0)</f>
        <v>#REF!</v>
      </c>
      <c r="N237" t="e">
        <f>VLOOKUP(D237,#REF!,7,0)</f>
        <v>#REF!</v>
      </c>
      <c r="P237" t="str">
        <f t="shared" si="21"/>
        <v>25704</v>
      </c>
      <c r="Q237" t="str">
        <f t="shared" si="19"/>
        <v>15</v>
      </c>
    </row>
    <row r="238" spans="1:17" x14ac:dyDescent="0.3">
      <c r="A238" s="556">
        <v>44742</v>
      </c>
      <c r="B238" s="333">
        <v>6</v>
      </c>
      <c r="C238" s="333" t="s">
        <v>3059</v>
      </c>
      <c r="D238" s="333" t="s">
        <v>2505</v>
      </c>
      <c r="E238" t="str">
        <f t="shared" si="17"/>
        <v>150102570401999</v>
      </c>
      <c r="F238" t="str">
        <f t="shared" si="18"/>
        <v>0</v>
      </c>
      <c r="G238" t="e">
        <f>+VLOOKUP(L238,BG!$D$10:$F$68,3,FALSE)</f>
        <v>#REF!</v>
      </c>
      <c r="H238" s="332" t="s">
        <v>2933</v>
      </c>
      <c r="I238" s="544">
        <v>-15915935163</v>
      </c>
      <c r="J238" s="296">
        <f t="shared" si="20"/>
        <v>-15915935.163000001</v>
      </c>
      <c r="K238" t="e">
        <f>+VLOOKUP(D238,#REF!,4,0)</f>
        <v>#REF!</v>
      </c>
      <c r="L238" t="e">
        <f>VLOOKUP(D238,#REF!,5,0)</f>
        <v>#REF!</v>
      </c>
      <c r="M238" t="e">
        <f>VLOOKUP(D238,#REF!,6,0)</f>
        <v>#REF!</v>
      </c>
      <c r="N238" t="e">
        <f>VLOOKUP(D238,#REF!,7,0)</f>
        <v>#REF!</v>
      </c>
      <c r="P238" t="str">
        <f t="shared" si="21"/>
        <v>25704</v>
      </c>
      <c r="Q238" t="str">
        <f t="shared" si="19"/>
        <v>15</v>
      </c>
    </row>
    <row r="239" spans="1:17" x14ac:dyDescent="0.3">
      <c r="A239" s="556">
        <v>44742</v>
      </c>
      <c r="B239" s="332">
        <v>6</v>
      </c>
      <c r="C239" s="332" t="s">
        <v>3060</v>
      </c>
      <c r="D239" s="332" t="s">
        <v>2506</v>
      </c>
      <c r="E239" t="str">
        <f t="shared" si="17"/>
        <v>150102570402001</v>
      </c>
      <c r="F239" t="str">
        <f t="shared" si="18"/>
        <v>0</v>
      </c>
      <c r="G239" t="e">
        <f>+VLOOKUP(L239,BG!$D$10:$F$68,3,FALSE)</f>
        <v>#REF!</v>
      </c>
      <c r="H239" s="333" t="s">
        <v>2492</v>
      </c>
      <c r="I239" s="545">
        <v>-98582927444</v>
      </c>
      <c r="J239" s="296">
        <f t="shared" si="20"/>
        <v>-98582927.444000006</v>
      </c>
      <c r="K239" t="e">
        <f>+VLOOKUP(D239,#REF!,4,0)</f>
        <v>#REF!</v>
      </c>
      <c r="L239" t="e">
        <f>VLOOKUP(D239,#REF!,5,0)</f>
        <v>#REF!</v>
      </c>
      <c r="M239" t="e">
        <f>VLOOKUP(D239,#REF!,6,0)</f>
        <v>#REF!</v>
      </c>
      <c r="N239" t="e">
        <f>VLOOKUP(D239,#REF!,7,0)</f>
        <v>#REF!</v>
      </c>
      <c r="P239" t="str">
        <f t="shared" si="21"/>
        <v>25704</v>
      </c>
      <c r="Q239" t="str">
        <f t="shared" si="19"/>
        <v>15</v>
      </c>
    </row>
    <row r="240" spans="1:17" x14ac:dyDescent="0.3">
      <c r="A240" s="556">
        <v>44742</v>
      </c>
      <c r="B240" s="333">
        <v>6</v>
      </c>
      <c r="C240" s="333" t="s">
        <v>3061</v>
      </c>
      <c r="D240" s="333" t="s">
        <v>2507</v>
      </c>
      <c r="E240" t="str">
        <f t="shared" si="17"/>
        <v>150102570402099</v>
      </c>
      <c r="F240" t="str">
        <f t="shared" si="18"/>
        <v>0</v>
      </c>
      <c r="G240" t="e">
        <f>+VLOOKUP(L240,BG!$D$10:$F$68,3,FALSE)</f>
        <v>#REF!</v>
      </c>
      <c r="H240" s="333" t="s">
        <v>2934</v>
      </c>
      <c r="I240" s="545">
        <v>-281953856321</v>
      </c>
      <c r="J240" s="296">
        <f t="shared" si="20"/>
        <v>-281953856.32099998</v>
      </c>
      <c r="K240" t="e">
        <f>+VLOOKUP(D240,#REF!,4,0)</f>
        <v>#REF!</v>
      </c>
      <c r="L240" t="e">
        <f>VLOOKUP(D240,#REF!,5,0)</f>
        <v>#REF!</v>
      </c>
      <c r="M240" t="e">
        <f>VLOOKUP(D240,#REF!,6,0)</f>
        <v>#REF!</v>
      </c>
      <c r="N240" t="e">
        <f>VLOOKUP(D240,#REF!,7,0)</f>
        <v>#REF!</v>
      </c>
      <c r="P240" t="str">
        <f t="shared" si="21"/>
        <v>25704</v>
      </c>
      <c r="Q240" t="str">
        <f t="shared" si="19"/>
        <v>15</v>
      </c>
    </row>
    <row r="241" spans="1:17" x14ac:dyDescent="0.3">
      <c r="A241" s="556">
        <v>44742</v>
      </c>
      <c r="B241" s="332">
        <v>6</v>
      </c>
      <c r="C241" s="332" t="s">
        <v>3062</v>
      </c>
      <c r="D241" s="332" t="s">
        <v>2509</v>
      </c>
      <c r="E241" t="str">
        <f t="shared" si="17"/>
        <v>150102570402101</v>
      </c>
      <c r="F241" t="str">
        <f t="shared" si="18"/>
        <v>0</v>
      </c>
      <c r="G241" t="e">
        <f>+VLOOKUP(L241,BG!$D$10:$F$68,3,FALSE)</f>
        <v>#REF!</v>
      </c>
      <c r="H241" s="332" t="s">
        <v>2492</v>
      </c>
      <c r="I241" s="544">
        <v>-39463915</v>
      </c>
      <c r="J241" s="296">
        <f t="shared" si="20"/>
        <v>-39463.915000000001</v>
      </c>
      <c r="K241" t="e">
        <f>+VLOOKUP(D241,#REF!,4,0)</f>
        <v>#REF!</v>
      </c>
      <c r="L241" t="e">
        <f>VLOOKUP(D241,#REF!,5,0)</f>
        <v>#REF!</v>
      </c>
      <c r="M241" t="e">
        <f>VLOOKUP(D241,#REF!,6,0)</f>
        <v>#REF!</v>
      </c>
      <c r="N241" t="e">
        <f>VLOOKUP(D241,#REF!,7,0)</f>
        <v>#REF!</v>
      </c>
      <c r="P241" t="str">
        <f t="shared" si="21"/>
        <v>25704</v>
      </c>
      <c r="Q241" t="str">
        <f t="shared" si="19"/>
        <v>15</v>
      </c>
    </row>
    <row r="242" spans="1:17" x14ac:dyDescent="0.3">
      <c r="A242" s="556">
        <v>44742</v>
      </c>
      <c r="B242" s="333">
        <v>6</v>
      </c>
      <c r="C242" s="333" t="s">
        <v>3063</v>
      </c>
      <c r="D242" s="333" t="s">
        <v>2510</v>
      </c>
      <c r="E242" t="str">
        <f t="shared" si="17"/>
        <v>150102570402199</v>
      </c>
      <c r="F242" t="str">
        <f t="shared" si="18"/>
        <v>0</v>
      </c>
      <c r="G242" t="e">
        <f>+VLOOKUP(L242,BG!$D$10:$F$68,3,FALSE)</f>
        <v>#REF!</v>
      </c>
      <c r="H242" s="333" t="s">
        <v>2490</v>
      </c>
      <c r="I242" s="545">
        <v>10561738603</v>
      </c>
      <c r="J242" s="296">
        <f t="shared" si="20"/>
        <v>10561738.603</v>
      </c>
      <c r="K242" t="e">
        <f>+VLOOKUP(D242,#REF!,4,0)</f>
        <v>#REF!</v>
      </c>
      <c r="L242" t="e">
        <f>VLOOKUP(D242,#REF!,5,0)</f>
        <v>#REF!</v>
      </c>
      <c r="M242" t="e">
        <f>VLOOKUP(D242,#REF!,6,0)</f>
        <v>#REF!</v>
      </c>
      <c r="N242" t="e">
        <f>VLOOKUP(D242,#REF!,7,0)</f>
        <v>#REF!</v>
      </c>
      <c r="P242" t="str">
        <f t="shared" si="21"/>
        <v>25704</v>
      </c>
      <c r="Q242" t="str">
        <f t="shared" si="19"/>
        <v>15</v>
      </c>
    </row>
    <row r="243" spans="1:17" x14ac:dyDescent="0.3">
      <c r="A243" s="556">
        <v>44742</v>
      </c>
      <c r="B243" s="332">
        <v>6</v>
      </c>
      <c r="C243" s="332" t="s">
        <v>3064</v>
      </c>
      <c r="D243" s="332" t="s">
        <v>2511</v>
      </c>
      <c r="E243" t="str">
        <f t="shared" si="17"/>
        <v>150102570402299</v>
      </c>
      <c r="F243" t="str">
        <f t="shared" si="18"/>
        <v>0</v>
      </c>
      <c r="G243" t="e">
        <f>+VLOOKUP(L243,BG!$D$10:$F$68,3,FALSE)</f>
        <v>#REF!</v>
      </c>
      <c r="H243" s="332" t="s">
        <v>2935</v>
      </c>
      <c r="I243" s="544">
        <v>-546471625</v>
      </c>
      <c r="J243" s="296">
        <f t="shared" si="20"/>
        <v>-546471.625</v>
      </c>
      <c r="K243" t="e">
        <f>+VLOOKUP(D243,#REF!,4,0)</f>
        <v>#REF!</v>
      </c>
      <c r="L243" t="e">
        <f>VLOOKUP(D243,#REF!,5,0)</f>
        <v>#REF!</v>
      </c>
      <c r="M243" t="e">
        <f>VLOOKUP(D243,#REF!,6,0)</f>
        <v>#REF!</v>
      </c>
      <c r="N243" t="e">
        <f>VLOOKUP(D243,#REF!,7,0)</f>
        <v>#REF!</v>
      </c>
      <c r="P243" t="str">
        <f t="shared" si="21"/>
        <v>25704</v>
      </c>
      <c r="Q243" t="str">
        <f t="shared" si="19"/>
        <v>15</v>
      </c>
    </row>
    <row r="244" spans="1:17" x14ac:dyDescent="0.3">
      <c r="A244" s="556">
        <v>44742</v>
      </c>
      <c r="B244" s="333">
        <v>6</v>
      </c>
      <c r="C244" s="333" t="s">
        <v>3065</v>
      </c>
      <c r="D244" s="333" t="s">
        <v>2512</v>
      </c>
      <c r="E244" t="str">
        <f t="shared" si="17"/>
        <v>150102570402301</v>
      </c>
      <c r="F244" t="str">
        <f t="shared" si="18"/>
        <v>0</v>
      </c>
      <c r="G244" t="e">
        <f>+VLOOKUP(L244,BG!$D$10:$F$68,3,FALSE)</f>
        <v>#REF!</v>
      </c>
      <c r="H244" s="333" t="s">
        <v>2492</v>
      </c>
      <c r="I244" s="545">
        <v>-445007504</v>
      </c>
      <c r="J244" s="296">
        <f t="shared" si="20"/>
        <v>-445007.50400000002</v>
      </c>
      <c r="K244" t="e">
        <f>+VLOOKUP(D244,#REF!,4,0)</f>
        <v>#REF!</v>
      </c>
      <c r="L244" t="e">
        <f>VLOOKUP(D244,#REF!,5,0)</f>
        <v>#REF!</v>
      </c>
      <c r="M244" t="e">
        <f>VLOOKUP(D244,#REF!,6,0)</f>
        <v>#REF!</v>
      </c>
      <c r="N244" t="e">
        <f>VLOOKUP(D244,#REF!,7,0)</f>
        <v>#REF!</v>
      </c>
      <c r="P244" t="str">
        <f t="shared" si="21"/>
        <v>25704</v>
      </c>
      <c r="Q244" t="str">
        <f t="shared" si="19"/>
        <v>15</v>
      </c>
    </row>
    <row r="245" spans="1:17" x14ac:dyDescent="0.3">
      <c r="A245" s="556">
        <v>44742</v>
      </c>
      <c r="B245" s="332">
        <v>6</v>
      </c>
      <c r="C245" s="332" t="s">
        <v>3066</v>
      </c>
      <c r="D245" s="332" t="s">
        <v>2513</v>
      </c>
      <c r="E245" t="str">
        <f t="shared" si="17"/>
        <v>150102570402399</v>
      </c>
      <c r="F245" t="str">
        <f t="shared" si="18"/>
        <v>0</v>
      </c>
      <c r="G245" t="e">
        <f>+VLOOKUP(L245,BG!$D$10:$F$68,3,FALSE)</f>
        <v>#REF!</v>
      </c>
      <c r="H245" s="332" t="s">
        <v>2490</v>
      </c>
      <c r="I245" s="544">
        <v>6523757153</v>
      </c>
      <c r="J245" s="296">
        <f t="shared" si="20"/>
        <v>6523757.1529999999</v>
      </c>
      <c r="K245" t="e">
        <f>+VLOOKUP(D245,#REF!,4,0)</f>
        <v>#REF!</v>
      </c>
      <c r="L245" t="e">
        <f>VLOOKUP(D245,#REF!,5,0)</f>
        <v>#REF!</v>
      </c>
      <c r="M245" t="e">
        <f>VLOOKUP(D245,#REF!,6,0)</f>
        <v>#REF!</v>
      </c>
      <c r="N245" t="e">
        <f>VLOOKUP(D245,#REF!,7,0)</f>
        <v>#REF!</v>
      </c>
      <c r="P245" t="str">
        <f t="shared" si="21"/>
        <v>25704</v>
      </c>
      <c r="Q245" t="str">
        <f t="shared" si="19"/>
        <v>15</v>
      </c>
    </row>
    <row r="246" spans="1:17" s="297" customFormat="1" x14ac:dyDescent="0.3">
      <c r="A246" s="556">
        <v>44742</v>
      </c>
      <c r="B246" s="333">
        <v>6</v>
      </c>
      <c r="C246" s="333" t="s">
        <v>3067</v>
      </c>
      <c r="D246" s="333" t="s">
        <v>2514</v>
      </c>
      <c r="E246" t="str">
        <f t="shared" si="17"/>
        <v>150102570402499</v>
      </c>
      <c r="F246" t="str">
        <f t="shared" si="18"/>
        <v>0</v>
      </c>
      <c r="G246" t="e">
        <f>+VLOOKUP(L246,BG!$D$10:$F$68,3,FALSE)</f>
        <v>#REF!</v>
      </c>
      <c r="H246" s="333" t="s">
        <v>2490</v>
      </c>
      <c r="I246" s="545">
        <v>-468623002</v>
      </c>
      <c r="J246" s="296">
        <f t="shared" si="20"/>
        <v>-468623.00199999998</v>
      </c>
      <c r="K246" t="e">
        <f>+VLOOKUP(D246,#REF!,4,0)</f>
        <v>#REF!</v>
      </c>
      <c r="L246" t="e">
        <f>VLOOKUP(D246,#REF!,5,0)</f>
        <v>#REF!</v>
      </c>
      <c r="M246" t="e">
        <f>VLOOKUP(D246,#REF!,6,0)</f>
        <v>#REF!</v>
      </c>
      <c r="N246" t="e">
        <f>VLOOKUP(D246,#REF!,7,0)</f>
        <v>#REF!</v>
      </c>
      <c r="O246"/>
      <c r="P246" t="str">
        <f t="shared" si="21"/>
        <v>25704</v>
      </c>
      <c r="Q246" t="str">
        <f t="shared" si="19"/>
        <v>15</v>
      </c>
    </row>
    <row r="247" spans="1:17" x14ac:dyDescent="0.3">
      <c r="A247" s="556">
        <v>44742</v>
      </c>
      <c r="B247" s="332">
        <v>6</v>
      </c>
      <c r="C247" s="332" t="s">
        <v>3068</v>
      </c>
      <c r="D247" s="332" t="s">
        <v>2515</v>
      </c>
      <c r="E247" t="str">
        <f t="shared" si="17"/>
        <v>150102570402599</v>
      </c>
      <c r="F247" t="str">
        <f t="shared" si="18"/>
        <v>0</v>
      </c>
      <c r="G247" t="e">
        <f>+VLOOKUP(L247,BG!$D$10:$F$68,3,FALSE)</f>
        <v>#REF!</v>
      </c>
      <c r="H247" s="332" t="s">
        <v>2490</v>
      </c>
      <c r="I247" s="544">
        <v>-1242788707</v>
      </c>
      <c r="J247" s="296">
        <f t="shared" si="20"/>
        <v>-1242788.7069999999</v>
      </c>
      <c r="K247" t="e">
        <f>+VLOOKUP(D247,#REF!,4,0)</f>
        <v>#REF!</v>
      </c>
      <c r="L247" t="e">
        <f>VLOOKUP(D247,#REF!,5,0)</f>
        <v>#REF!</v>
      </c>
      <c r="M247" t="e">
        <f>VLOOKUP(D247,#REF!,6,0)</f>
        <v>#REF!</v>
      </c>
      <c r="N247" t="e">
        <f>VLOOKUP(D247,#REF!,7,0)</f>
        <v>#REF!</v>
      </c>
      <c r="P247" t="str">
        <f t="shared" si="21"/>
        <v>25704</v>
      </c>
      <c r="Q247" t="str">
        <f t="shared" si="19"/>
        <v>15</v>
      </c>
    </row>
    <row r="248" spans="1:17" x14ac:dyDescent="0.3">
      <c r="A248" s="556">
        <v>44742</v>
      </c>
      <c r="B248" s="333">
        <v>6</v>
      </c>
      <c r="C248" s="333" t="s">
        <v>3069</v>
      </c>
      <c r="D248" s="333" t="s">
        <v>2516</v>
      </c>
      <c r="E248" t="str">
        <f t="shared" si="17"/>
        <v>150102570402699</v>
      </c>
      <c r="F248" t="str">
        <f t="shared" si="18"/>
        <v>0</v>
      </c>
      <c r="G248" t="e">
        <f>+VLOOKUP(L248,BG!$D$10:$F$68,3,FALSE)</f>
        <v>#REF!</v>
      </c>
      <c r="H248" s="333" t="s">
        <v>2490</v>
      </c>
      <c r="I248" s="545">
        <v>-1218728937</v>
      </c>
      <c r="J248" s="296">
        <f t="shared" si="20"/>
        <v>-1218728.9369999999</v>
      </c>
      <c r="K248" t="e">
        <f>+VLOOKUP(D248,#REF!,4,0)</f>
        <v>#REF!</v>
      </c>
      <c r="L248" t="e">
        <f>VLOOKUP(D248,#REF!,5,0)</f>
        <v>#REF!</v>
      </c>
      <c r="M248" t="e">
        <f>VLOOKUP(D248,#REF!,6,0)</f>
        <v>#REF!</v>
      </c>
      <c r="N248" t="e">
        <f>VLOOKUP(D248,#REF!,7,0)</f>
        <v>#REF!</v>
      </c>
      <c r="P248" t="str">
        <f t="shared" si="21"/>
        <v>25704</v>
      </c>
      <c r="Q248" t="str">
        <f t="shared" si="19"/>
        <v>15</v>
      </c>
    </row>
    <row r="249" spans="1:17" x14ac:dyDescent="0.3">
      <c r="A249" s="556">
        <v>44742</v>
      </c>
      <c r="B249" s="332">
        <v>6</v>
      </c>
      <c r="C249" s="332" t="s">
        <v>3070</v>
      </c>
      <c r="D249" s="332" t="s">
        <v>2517</v>
      </c>
      <c r="E249" t="str">
        <f t="shared" si="17"/>
        <v>150102570402799</v>
      </c>
      <c r="F249" t="str">
        <f t="shared" si="18"/>
        <v>0</v>
      </c>
      <c r="G249" t="e">
        <f>+VLOOKUP(L249,BG!$D$10:$F$68,3,FALSE)</f>
        <v>#REF!</v>
      </c>
      <c r="H249" s="332" t="s">
        <v>2490</v>
      </c>
      <c r="I249" s="544">
        <v>-100767202</v>
      </c>
      <c r="J249" s="296">
        <f t="shared" si="20"/>
        <v>-100767.202</v>
      </c>
      <c r="K249" t="e">
        <f>+VLOOKUP(D249,#REF!,4,0)</f>
        <v>#REF!</v>
      </c>
      <c r="L249" t="e">
        <f>VLOOKUP(D249,#REF!,5,0)</f>
        <v>#REF!</v>
      </c>
      <c r="M249" t="e">
        <f>VLOOKUP(D249,#REF!,6,0)</f>
        <v>#REF!</v>
      </c>
      <c r="N249" t="e">
        <f>VLOOKUP(D249,#REF!,7,0)</f>
        <v>#REF!</v>
      </c>
      <c r="P249" t="str">
        <f t="shared" si="21"/>
        <v>25704</v>
      </c>
      <c r="Q249" t="str">
        <f t="shared" si="19"/>
        <v>15</v>
      </c>
    </row>
    <row r="250" spans="1:17" x14ac:dyDescent="0.3">
      <c r="A250" s="556">
        <v>44742</v>
      </c>
      <c r="B250" s="333">
        <v>6</v>
      </c>
      <c r="C250" s="333" t="s">
        <v>3071</v>
      </c>
      <c r="D250" s="333" t="s">
        <v>2518</v>
      </c>
      <c r="E250" t="str">
        <f t="shared" si="17"/>
        <v>150102570402899</v>
      </c>
      <c r="F250" t="str">
        <f t="shared" si="18"/>
        <v>0</v>
      </c>
      <c r="G250" t="e">
        <f>+VLOOKUP(L250,BG!$D$10:$F$68,3,FALSE)</f>
        <v>#REF!</v>
      </c>
      <c r="H250" s="333" t="s">
        <v>2490</v>
      </c>
      <c r="I250" s="545">
        <v>-571587084</v>
      </c>
      <c r="J250" s="296">
        <f t="shared" si="20"/>
        <v>-571587.08400000003</v>
      </c>
      <c r="K250" t="e">
        <f>+VLOOKUP(D250,#REF!,4,0)</f>
        <v>#REF!</v>
      </c>
      <c r="L250" t="e">
        <f>VLOOKUP(D250,#REF!,5,0)</f>
        <v>#REF!</v>
      </c>
      <c r="M250" t="e">
        <f>VLOOKUP(D250,#REF!,6,0)</f>
        <v>#REF!</v>
      </c>
      <c r="N250" t="e">
        <f>VLOOKUP(D250,#REF!,7,0)</f>
        <v>#REF!</v>
      </c>
      <c r="P250" t="str">
        <f t="shared" si="21"/>
        <v>25704</v>
      </c>
      <c r="Q250" t="str">
        <f t="shared" si="19"/>
        <v>15</v>
      </c>
    </row>
    <row r="251" spans="1:17" x14ac:dyDescent="0.3">
      <c r="A251" s="556">
        <v>44742</v>
      </c>
      <c r="B251" s="332">
        <v>6</v>
      </c>
      <c r="C251" s="332" t="s">
        <v>3072</v>
      </c>
      <c r="D251" s="332" t="s">
        <v>2519</v>
      </c>
      <c r="E251" t="str">
        <f t="shared" si="17"/>
        <v>150102570402999</v>
      </c>
      <c r="F251" t="str">
        <f t="shared" si="18"/>
        <v>0</v>
      </c>
      <c r="G251" t="e">
        <f>+VLOOKUP(L251,BG!$D$10:$F$68,3,FALSE)</f>
        <v>#REF!</v>
      </c>
      <c r="H251" s="332" t="s">
        <v>2490</v>
      </c>
      <c r="I251" s="544">
        <v>-389113747</v>
      </c>
      <c r="J251" s="296">
        <f t="shared" si="20"/>
        <v>-389113.74699999997</v>
      </c>
      <c r="K251" t="e">
        <f>+VLOOKUP(D251,#REF!,4,0)</f>
        <v>#REF!</v>
      </c>
      <c r="L251" t="e">
        <f>VLOOKUP(D251,#REF!,5,0)</f>
        <v>#REF!</v>
      </c>
      <c r="M251" t="e">
        <f>VLOOKUP(D251,#REF!,6,0)</f>
        <v>#REF!</v>
      </c>
      <c r="N251" t="e">
        <f>VLOOKUP(D251,#REF!,7,0)</f>
        <v>#REF!</v>
      </c>
      <c r="P251" t="str">
        <f t="shared" si="21"/>
        <v>25704</v>
      </c>
      <c r="Q251" t="str">
        <f t="shared" si="19"/>
        <v>15</v>
      </c>
    </row>
    <row r="252" spans="1:17" x14ac:dyDescent="0.3">
      <c r="A252" s="556">
        <v>44742</v>
      </c>
      <c r="B252" s="333">
        <v>6</v>
      </c>
      <c r="C252" s="333" t="s">
        <v>3073</v>
      </c>
      <c r="D252" s="333" t="s">
        <v>2520</v>
      </c>
      <c r="E252" t="str">
        <f t="shared" si="17"/>
        <v>150102570403001</v>
      </c>
      <c r="F252" t="str">
        <f t="shared" si="18"/>
        <v>0</v>
      </c>
      <c r="G252" t="e">
        <f>+VLOOKUP(L252,BG!$D$10:$F$68,3,FALSE)</f>
        <v>#REF!</v>
      </c>
      <c r="H252" s="333" t="s">
        <v>2492</v>
      </c>
      <c r="I252" s="545">
        <v>760272554</v>
      </c>
      <c r="J252" s="296">
        <f t="shared" si="20"/>
        <v>760272.554</v>
      </c>
      <c r="K252" t="e">
        <f>+VLOOKUP(D252,#REF!,4,0)</f>
        <v>#REF!</v>
      </c>
      <c r="L252" t="e">
        <f>VLOOKUP(D252,#REF!,5,0)</f>
        <v>#REF!</v>
      </c>
      <c r="M252" t="e">
        <f>VLOOKUP(D252,#REF!,6,0)</f>
        <v>#REF!</v>
      </c>
      <c r="N252" t="e">
        <f>VLOOKUP(D252,#REF!,7,0)</f>
        <v>#REF!</v>
      </c>
      <c r="P252" t="str">
        <f t="shared" si="21"/>
        <v>25704</v>
      </c>
      <c r="Q252" t="str">
        <f t="shared" si="19"/>
        <v>15</v>
      </c>
    </row>
    <row r="253" spans="1:17" x14ac:dyDescent="0.3">
      <c r="A253" s="556">
        <v>44742</v>
      </c>
      <c r="B253" s="332">
        <v>6</v>
      </c>
      <c r="C253" s="332" t="s">
        <v>3074</v>
      </c>
      <c r="D253" s="332" t="s">
        <v>2521</v>
      </c>
      <c r="E253" t="str">
        <f t="shared" si="17"/>
        <v>150102570403099</v>
      </c>
      <c r="F253" t="str">
        <f t="shared" si="18"/>
        <v>0</v>
      </c>
      <c r="G253" t="e">
        <f>+VLOOKUP(L253,BG!$D$10:$F$68,3,FALSE)</f>
        <v>#REF!</v>
      </c>
      <c r="H253" s="332" t="s">
        <v>2490</v>
      </c>
      <c r="I253" s="544">
        <v>135676282574</v>
      </c>
      <c r="J253" s="296">
        <f t="shared" si="20"/>
        <v>135676282.574</v>
      </c>
      <c r="K253" t="e">
        <f>+VLOOKUP(D253,#REF!,4,0)</f>
        <v>#REF!</v>
      </c>
      <c r="L253" t="e">
        <f>VLOOKUP(D253,#REF!,5,0)</f>
        <v>#REF!</v>
      </c>
      <c r="M253" t="e">
        <f>VLOOKUP(D253,#REF!,6,0)</f>
        <v>#REF!</v>
      </c>
      <c r="N253" t="e">
        <f>VLOOKUP(D253,#REF!,7,0)</f>
        <v>#REF!</v>
      </c>
      <c r="P253" t="str">
        <f t="shared" si="21"/>
        <v>25704</v>
      </c>
      <c r="Q253" t="str">
        <f t="shared" si="19"/>
        <v>15</v>
      </c>
    </row>
    <row r="254" spans="1:17" x14ac:dyDescent="0.3">
      <c r="A254" s="556">
        <v>44742</v>
      </c>
      <c r="B254" s="333">
        <v>7</v>
      </c>
      <c r="C254" s="333" t="s">
        <v>3075</v>
      </c>
      <c r="D254" s="333" t="s">
        <v>2522</v>
      </c>
      <c r="E254" t="str">
        <f t="shared" si="17"/>
        <v>150102570403199</v>
      </c>
      <c r="F254" t="str">
        <f t="shared" si="18"/>
        <v>0</v>
      </c>
      <c r="G254" t="e">
        <f>+VLOOKUP(L254,BG!$D$10:$F$68,3,FALSE)</f>
        <v>#REF!</v>
      </c>
      <c r="H254" s="333" t="s">
        <v>2490</v>
      </c>
      <c r="I254" s="545">
        <v>935578726</v>
      </c>
      <c r="J254" s="296">
        <f t="shared" si="20"/>
        <v>935578.72600000002</v>
      </c>
      <c r="K254" t="e">
        <f>+VLOOKUP(D254,#REF!,4,0)</f>
        <v>#REF!</v>
      </c>
      <c r="L254" t="e">
        <f>VLOOKUP(D254,#REF!,5,0)</f>
        <v>#REF!</v>
      </c>
      <c r="M254" t="e">
        <f>VLOOKUP(D254,#REF!,6,0)</f>
        <v>#REF!</v>
      </c>
      <c r="N254" t="e">
        <f>VLOOKUP(D254,#REF!,7,0)</f>
        <v>#REF!</v>
      </c>
      <c r="P254" t="str">
        <f t="shared" si="21"/>
        <v>25704</v>
      </c>
      <c r="Q254" t="str">
        <f t="shared" si="19"/>
        <v>15</v>
      </c>
    </row>
    <row r="255" spans="1:17" x14ac:dyDescent="0.3">
      <c r="A255" s="556">
        <v>44742</v>
      </c>
      <c r="B255" s="332">
        <v>7</v>
      </c>
      <c r="C255" s="332" t="s">
        <v>3076</v>
      </c>
      <c r="D255" s="332" t="s">
        <v>2523</v>
      </c>
      <c r="E255" t="str">
        <f t="shared" si="17"/>
        <v>150102570403299</v>
      </c>
      <c r="F255" t="str">
        <f t="shared" si="18"/>
        <v>0</v>
      </c>
      <c r="G255" t="e">
        <f>+VLOOKUP(L255,BG!$D$10:$F$68,3,FALSE)</f>
        <v>#REF!</v>
      </c>
      <c r="H255" s="332" t="s">
        <v>2935</v>
      </c>
      <c r="I255" s="544">
        <v>22624791708</v>
      </c>
      <c r="J255" s="296">
        <f t="shared" si="20"/>
        <v>22624791.708000001</v>
      </c>
      <c r="K255" t="e">
        <f>+VLOOKUP(D255,#REF!,4,0)</f>
        <v>#REF!</v>
      </c>
      <c r="L255" t="e">
        <f>VLOOKUP(D255,#REF!,5,0)</f>
        <v>#REF!</v>
      </c>
      <c r="M255" t="e">
        <f>VLOOKUP(D255,#REF!,6,0)</f>
        <v>#REF!</v>
      </c>
      <c r="N255" t="e">
        <f>VLOOKUP(D255,#REF!,7,0)</f>
        <v>#REF!</v>
      </c>
      <c r="P255" t="str">
        <f t="shared" si="21"/>
        <v>25704</v>
      </c>
      <c r="Q255" t="str">
        <f t="shared" si="19"/>
        <v>15</v>
      </c>
    </row>
    <row r="256" spans="1:17" x14ac:dyDescent="0.3">
      <c r="A256" s="556">
        <v>44742</v>
      </c>
      <c r="B256" s="333">
        <v>6</v>
      </c>
      <c r="C256" s="333" t="s">
        <v>3077</v>
      </c>
      <c r="D256" s="333" t="s">
        <v>2524</v>
      </c>
      <c r="E256" t="str">
        <f t="shared" si="17"/>
        <v>150102570403301</v>
      </c>
      <c r="F256" t="str">
        <f t="shared" si="18"/>
        <v>0</v>
      </c>
      <c r="G256" t="e">
        <f>+VLOOKUP(L256,BG!$D$10:$F$68,3,FALSE)</f>
        <v>#REF!</v>
      </c>
      <c r="H256" s="333" t="s">
        <v>2492</v>
      </c>
      <c r="I256" s="545">
        <v>38907277705</v>
      </c>
      <c r="J256" s="296">
        <f t="shared" si="20"/>
        <v>38907277.704999998</v>
      </c>
      <c r="K256" t="e">
        <f>+VLOOKUP(D256,#REF!,4,0)</f>
        <v>#REF!</v>
      </c>
      <c r="L256" t="e">
        <f>VLOOKUP(D256,#REF!,5,0)</f>
        <v>#REF!</v>
      </c>
      <c r="M256" t="e">
        <f>VLOOKUP(D256,#REF!,6,0)</f>
        <v>#REF!</v>
      </c>
      <c r="N256" t="e">
        <f>VLOOKUP(D256,#REF!,7,0)</f>
        <v>#REF!</v>
      </c>
      <c r="P256" t="str">
        <f t="shared" si="21"/>
        <v>25704</v>
      </c>
      <c r="Q256" t="str">
        <f t="shared" si="19"/>
        <v>15</v>
      </c>
    </row>
    <row r="257" spans="1:17" x14ac:dyDescent="0.3">
      <c r="A257" s="556">
        <v>44742</v>
      </c>
      <c r="B257" s="332">
        <v>7</v>
      </c>
      <c r="C257" s="332" t="s">
        <v>3078</v>
      </c>
      <c r="D257" s="332" t="s">
        <v>2525</v>
      </c>
      <c r="E257" t="str">
        <f t="shared" si="17"/>
        <v>150102570403399</v>
      </c>
      <c r="F257" t="str">
        <f t="shared" si="18"/>
        <v>0</v>
      </c>
      <c r="G257" t="e">
        <f>+VLOOKUP(L257,BG!$D$10:$F$68,3,FALSE)</f>
        <v>#REF!</v>
      </c>
      <c r="H257" s="332" t="s">
        <v>2490</v>
      </c>
      <c r="I257" s="544">
        <v>17368791368</v>
      </c>
      <c r="J257" s="296">
        <f t="shared" si="20"/>
        <v>17368791.368000001</v>
      </c>
      <c r="K257" t="e">
        <f>+VLOOKUP(D257,#REF!,4,0)</f>
        <v>#REF!</v>
      </c>
      <c r="L257" t="e">
        <f>VLOOKUP(D257,#REF!,5,0)</f>
        <v>#REF!</v>
      </c>
      <c r="M257" t="e">
        <f>VLOOKUP(D257,#REF!,6,0)</f>
        <v>#REF!</v>
      </c>
      <c r="N257" t="e">
        <f>VLOOKUP(D257,#REF!,7,0)</f>
        <v>#REF!</v>
      </c>
      <c r="P257" t="str">
        <f t="shared" si="21"/>
        <v>25704</v>
      </c>
      <c r="Q257" t="str">
        <f t="shared" si="19"/>
        <v>15</v>
      </c>
    </row>
    <row r="258" spans="1:17" x14ac:dyDescent="0.3">
      <c r="A258" s="556">
        <v>44742</v>
      </c>
      <c r="B258" s="333">
        <v>6</v>
      </c>
      <c r="C258" s="333" t="s">
        <v>3079</v>
      </c>
      <c r="D258" s="333" t="s">
        <v>2526</v>
      </c>
      <c r="E258" t="str">
        <f t="shared" si="17"/>
        <v>150102570403401</v>
      </c>
      <c r="F258" t="str">
        <f t="shared" si="18"/>
        <v>0</v>
      </c>
      <c r="G258" t="e">
        <f>+VLOOKUP(L258,BG!$D$10:$F$68,3,FALSE)</f>
        <v>#REF!</v>
      </c>
      <c r="H258" s="333" t="s">
        <v>2492</v>
      </c>
      <c r="I258" s="545">
        <v>-35737754805</v>
      </c>
      <c r="J258" s="296">
        <f t="shared" si="20"/>
        <v>-35737754.805</v>
      </c>
      <c r="K258" t="e">
        <f>+VLOOKUP(D258,#REF!,4,0)</f>
        <v>#REF!</v>
      </c>
      <c r="L258" t="e">
        <f>VLOOKUP(D258,#REF!,5,0)</f>
        <v>#REF!</v>
      </c>
      <c r="M258" t="e">
        <f>VLOOKUP(D258,#REF!,6,0)</f>
        <v>#REF!</v>
      </c>
      <c r="N258" t="e">
        <f>VLOOKUP(D258,#REF!,7,0)</f>
        <v>#REF!</v>
      </c>
      <c r="P258" t="str">
        <f t="shared" si="21"/>
        <v>25704</v>
      </c>
      <c r="Q258" t="str">
        <f t="shared" si="19"/>
        <v>15</v>
      </c>
    </row>
    <row r="259" spans="1:17" x14ac:dyDescent="0.3">
      <c r="A259" s="556">
        <v>44742</v>
      </c>
      <c r="B259" s="332">
        <v>6</v>
      </c>
      <c r="C259" s="332" t="s">
        <v>3080</v>
      </c>
      <c r="D259" s="332" t="s">
        <v>2527</v>
      </c>
      <c r="E259" t="str">
        <f t="shared" si="17"/>
        <v>150102570403499</v>
      </c>
      <c r="F259" t="str">
        <f t="shared" si="18"/>
        <v>0</v>
      </c>
      <c r="G259" t="e">
        <f>+VLOOKUP(L259,BG!$D$10:$F$68,3,FALSE)</f>
        <v>#REF!</v>
      </c>
      <c r="H259" s="332" t="s">
        <v>2492</v>
      </c>
      <c r="I259" s="544">
        <v>-29252275165</v>
      </c>
      <c r="J259" s="296">
        <f t="shared" si="20"/>
        <v>-29252275.164999999</v>
      </c>
      <c r="K259" t="e">
        <f>+VLOOKUP(D259,#REF!,4,0)</f>
        <v>#REF!</v>
      </c>
      <c r="L259" t="e">
        <f>VLOOKUP(D259,#REF!,5,0)</f>
        <v>#REF!</v>
      </c>
      <c r="M259" t="e">
        <f>VLOOKUP(D259,#REF!,6,0)</f>
        <v>#REF!</v>
      </c>
      <c r="N259" t="e">
        <f>VLOOKUP(D259,#REF!,7,0)</f>
        <v>#REF!</v>
      </c>
      <c r="P259" t="str">
        <f t="shared" si="21"/>
        <v>25704</v>
      </c>
      <c r="Q259" t="str">
        <f t="shared" si="19"/>
        <v>15</v>
      </c>
    </row>
    <row r="260" spans="1:17" x14ac:dyDescent="0.3">
      <c r="A260" s="556">
        <v>44742</v>
      </c>
      <c r="B260" s="333">
        <v>6</v>
      </c>
      <c r="C260" s="333" t="s">
        <v>3081</v>
      </c>
      <c r="D260" s="333" t="s">
        <v>2528</v>
      </c>
      <c r="E260" t="str">
        <f t="shared" si="17"/>
        <v>150102570403501</v>
      </c>
      <c r="F260" t="str">
        <f t="shared" si="18"/>
        <v>0</v>
      </c>
      <c r="G260" t="e">
        <f>+VLOOKUP(L260,BG!$D$10:$F$68,3,FALSE)</f>
        <v>#REF!</v>
      </c>
      <c r="H260" s="333" t="s">
        <v>2492</v>
      </c>
      <c r="I260" s="545">
        <v>-31966190885</v>
      </c>
      <c r="J260" s="296">
        <f t="shared" si="20"/>
        <v>-31966190.885000002</v>
      </c>
      <c r="K260" t="e">
        <f>+VLOOKUP(D260,#REF!,4,0)</f>
        <v>#REF!</v>
      </c>
      <c r="L260" t="e">
        <f>VLOOKUP(D260,#REF!,5,0)</f>
        <v>#REF!</v>
      </c>
      <c r="M260" t="e">
        <f>VLOOKUP(D260,#REF!,6,0)</f>
        <v>#REF!</v>
      </c>
      <c r="N260" t="e">
        <f>VLOOKUP(D260,#REF!,7,0)</f>
        <v>#REF!</v>
      </c>
      <c r="P260" t="str">
        <f t="shared" si="21"/>
        <v>25704</v>
      </c>
      <c r="Q260" t="str">
        <f t="shared" si="19"/>
        <v>15</v>
      </c>
    </row>
    <row r="261" spans="1:17" s="516" customFormat="1" x14ac:dyDescent="0.3">
      <c r="A261" s="556">
        <v>44742</v>
      </c>
      <c r="B261" s="514">
        <v>6</v>
      </c>
      <c r="C261" s="514" t="s">
        <v>3082</v>
      </c>
      <c r="D261" s="514" t="s">
        <v>2529</v>
      </c>
      <c r="E261" t="str">
        <f t="shared" ref="E261:E324" si="22">+MID(D261,3,2)&amp;+MID(D261,6,1)&amp;+MID(D261,8,2)&amp;+MID(D261,11,3)&amp;+MID(D261,17,2)&amp;+MID(D261,20,3)&amp;+MID(D261,24,2)</f>
        <v>150102570403599</v>
      </c>
      <c r="F261" t="str">
        <f t="shared" ref="F261:F324" si="23">MID(E261,3,1)</f>
        <v>0</v>
      </c>
      <c r="G261" t="e">
        <f>+VLOOKUP(L261,BG!$D$10:$F$68,3,FALSE)</f>
        <v>#REF!</v>
      </c>
      <c r="H261" s="514" t="s">
        <v>2492</v>
      </c>
      <c r="I261" s="548">
        <v>98187869220</v>
      </c>
      <c r="J261" s="296">
        <f t="shared" si="20"/>
        <v>98187869.219999999</v>
      </c>
      <c r="K261" t="e">
        <f>+VLOOKUP(D261,#REF!,4,0)</f>
        <v>#REF!</v>
      </c>
      <c r="L261" t="e">
        <f>VLOOKUP(D261,#REF!,5,0)</f>
        <v>#REF!</v>
      </c>
      <c r="M261" t="e">
        <f>VLOOKUP(D261,#REF!,6,0)</f>
        <v>#REF!</v>
      </c>
      <c r="N261" t="e">
        <f>VLOOKUP(D261,#REF!,7,0)</f>
        <v>#REF!</v>
      </c>
      <c r="O261"/>
      <c r="P261" t="str">
        <f t="shared" si="21"/>
        <v>25704</v>
      </c>
      <c r="Q261" t="str">
        <f t="shared" si="19"/>
        <v>15</v>
      </c>
    </row>
    <row r="262" spans="1:17" s="428" customFormat="1" x14ac:dyDescent="0.3">
      <c r="A262" s="556">
        <v>44742</v>
      </c>
      <c r="B262" s="495">
        <v>6</v>
      </c>
      <c r="C262" s="495" t="s">
        <v>3083</v>
      </c>
      <c r="D262" s="495" t="s">
        <v>3084</v>
      </c>
      <c r="E262" t="str">
        <f t="shared" si="22"/>
        <v>150102570403799</v>
      </c>
      <c r="F262" t="str">
        <f t="shared" si="23"/>
        <v>0</v>
      </c>
      <c r="G262" t="e">
        <f>+VLOOKUP(L262,BG!$D$10:$F$68,3,FALSE)</f>
        <v>#REF!</v>
      </c>
      <c r="H262" s="495" t="s">
        <v>2492</v>
      </c>
      <c r="I262" s="549">
        <v>12574907</v>
      </c>
      <c r="J262" s="296">
        <f t="shared" si="20"/>
        <v>12574.906999999999</v>
      </c>
      <c r="K262" t="e">
        <f>+VLOOKUP(D262,#REF!,4,0)</f>
        <v>#REF!</v>
      </c>
      <c r="L262" t="e">
        <f>VLOOKUP(D262,#REF!,5,0)</f>
        <v>#REF!</v>
      </c>
      <c r="M262" t="e">
        <f>VLOOKUP(D262,#REF!,6,0)</f>
        <v>#REF!</v>
      </c>
      <c r="N262" t="e">
        <f>VLOOKUP(D262,#REF!,7,0)</f>
        <v>#REF!</v>
      </c>
      <c r="O262"/>
      <c r="P262" t="str">
        <f t="shared" si="21"/>
        <v>25704</v>
      </c>
      <c r="Q262" t="str">
        <f t="shared" ref="Q262:Q325" si="24">+LEFT(E262,2)</f>
        <v>15</v>
      </c>
    </row>
    <row r="263" spans="1:17" s="297" customFormat="1" x14ac:dyDescent="0.3">
      <c r="A263" s="556">
        <v>44742</v>
      </c>
      <c r="B263" s="332">
        <v>6</v>
      </c>
      <c r="C263" s="332" t="s">
        <v>3085</v>
      </c>
      <c r="D263" s="332" t="s">
        <v>2530</v>
      </c>
      <c r="E263" t="str">
        <f t="shared" si="22"/>
        <v>150102570409901</v>
      </c>
      <c r="F263" t="str">
        <f t="shared" si="23"/>
        <v>0</v>
      </c>
      <c r="G263" t="e">
        <f>+VLOOKUP(L263,BG!$D$10:$F$68,3,FALSE)</f>
        <v>#REF!</v>
      </c>
      <c r="H263" s="332" t="s">
        <v>2492</v>
      </c>
      <c r="I263" s="544">
        <v>-941293</v>
      </c>
      <c r="J263" s="296">
        <f t="shared" si="20"/>
        <v>-941.29300000000001</v>
      </c>
      <c r="K263" t="e">
        <f>+VLOOKUP(D263,#REF!,4,0)</f>
        <v>#REF!</v>
      </c>
      <c r="L263" t="e">
        <f>VLOOKUP(D263,#REF!,5,0)</f>
        <v>#REF!</v>
      </c>
      <c r="M263" t="e">
        <f>VLOOKUP(D263,#REF!,6,0)</f>
        <v>#REF!</v>
      </c>
      <c r="N263" t="e">
        <f>VLOOKUP(D263,#REF!,7,0)</f>
        <v>#REF!</v>
      </c>
      <c r="O263"/>
      <c r="P263" t="str">
        <f t="shared" si="21"/>
        <v>25704</v>
      </c>
      <c r="Q263" t="str">
        <f t="shared" si="24"/>
        <v>15</v>
      </c>
    </row>
    <row r="264" spans="1:17" s="297" customFormat="1" x14ac:dyDescent="0.3">
      <c r="A264" s="556">
        <v>44742</v>
      </c>
      <c r="B264" s="333">
        <v>6</v>
      </c>
      <c r="C264" s="333" t="s">
        <v>3086</v>
      </c>
      <c r="D264" s="333" t="s">
        <v>2531</v>
      </c>
      <c r="E264" t="str">
        <f t="shared" si="22"/>
        <v>150102570409999</v>
      </c>
      <c r="F264" t="str">
        <f t="shared" si="23"/>
        <v>0</v>
      </c>
      <c r="G264" t="e">
        <f>+VLOOKUP(L264,BG!$D$10:$F$68,3,FALSE)</f>
        <v>#REF!</v>
      </c>
      <c r="H264" s="333" t="s">
        <v>2490</v>
      </c>
      <c r="I264" s="545">
        <v>-147790568</v>
      </c>
      <c r="J264" s="296">
        <f t="shared" si="20"/>
        <v>-147790.568</v>
      </c>
      <c r="K264" t="e">
        <f>+VLOOKUP(D264,#REF!,4,0)</f>
        <v>#REF!</v>
      </c>
      <c r="L264" t="e">
        <f>VLOOKUP(D264,#REF!,5,0)</f>
        <v>#REF!</v>
      </c>
      <c r="M264" t="e">
        <f>VLOOKUP(D264,#REF!,6,0)</f>
        <v>#REF!</v>
      </c>
      <c r="N264" t="e">
        <f>VLOOKUP(D264,#REF!,7,0)</f>
        <v>#REF!</v>
      </c>
      <c r="O264"/>
      <c r="P264" t="str">
        <f t="shared" si="21"/>
        <v>25704</v>
      </c>
      <c r="Q264" t="str">
        <f t="shared" si="24"/>
        <v>15</v>
      </c>
    </row>
    <row r="265" spans="1:17" s="297" customFormat="1" x14ac:dyDescent="0.3">
      <c r="A265" s="556">
        <v>44742</v>
      </c>
      <c r="B265" s="332">
        <v>6</v>
      </c>
      <c r="C265" s="332" t="s">
        <v>1664</v>
      </c>
      <c r="D265" s="332" t="s">
        <v>905</v>
      </c>
      <c r="E265" t="str">
        <f t="shared" si="22"/>
        <v>160102650200199</v>
      </c>
      <c r="F265" t="str">
        <f t="shared" si="23"/>
        <v>0</v>
      </c>
      <c r="G265" t="e">
        <f>+VLOOKUP(L265,BG!$D$10:$F$68,3,FALSE)</f>
        <v>#REF!</v>
      </c>
      <c r="H265" s="332" t="s">
        <v>906</v>
      </c>
      <c r="I265" s="544">
        <v>1950761089</v>
      </c>
      <c r="J265" s="296">
        <f t="shared" si="20"/>
        <v>1950761.0889999999</v>
      </c>
      <c r="K265" t="e">
        <f>+VLOOKUP(D265,#REF!,4,0)</f>
        <v>#REF!</v>
      </c>
      <c r="L265" t="e">
        <f>VLOOKUP(D265,#REF!,5,0)</f>
        <v>#REF!</v>
      </c>
      <c r="M265" t="e">
        <f>VLOOKUP(D265,#REF!,6,0)</f>
        <v>#REF!</v>
      </c>
      <c r="N265" t="e">
        <f>VLOOKUP(D265,#REF!,7,0)</f>
        <v>#REF!</v>
      </c>
      <c r="O265"/>
      <c r="P265" t="str">
        <f t="shared" si="21"/>
        <v>26502</v>
      </c>
      <c r="Q265" t="str">
        <f t="shared" si="24"/>
        <v>16</v>
      </c>
    </row>
    <row r="266" spans="1:17" s="516" customFormat="1" x14ac:dyDescent="0.3">
      <c r="A266" s="556">
        <v>44742</v>
      </c>
      <c r="B266" s="520">
        <v>6</v>
      </c>
      <c r="C266" s="520" t="s">
        <v>2829</v>
      </c>
      <c r="D266" s="520" t="s">
        <v>907</v>
      </c>
      <c r="E266" t="str">
        <f t="shared" si="22"/>
        <v>160102650200399</v>
      </c>
      <c r="F266" t="str">
        <f t="shared" si="23"/>
        <v>0</v>
      </c>
      <c r="G266" t="e">
        <f>+VLOOKUP(L266,BG!$D$10:$F$68,3,FALSE)</f>
        <v>#REF!</v>
      </c>
      <c r="H266" s="520" t="s">
        <v>908</v>
      </c>
      <c r="I266" s="550">
        <v>1909719</v>
      </c>
      <c r="J266" s="296">
        <f t="shared" si="20"/>
        <v>1909.7190000000001</v>
      </c>
      <c r="K266" t="e">
        <f>+VLOOKUP(D266,#REF!,4,0)</f>
        <v>#REF!</v>
      </c>
      <c r="L266" t="e">
        <f>VLOOKUP(D266,#REF!,5,0)</f>
        <v>#REF!</v>
      </c>
      <c r="M266" t="e">
        <f>VLOOKUP(D266,#REF!,6,0)</f>
        <v>#REF!</v>
      </c>
      <c r="N266" t="e">
        <f>VLOOKUP(D266,#REF!,7,0)</f>
        <v>#REF!</v>
      </c>
      <c r="O266"/>
      <c r="P266" t="str">
        <f t="shared" si="21"/>
        <v>26502</v>
      </c>
      <c r="Q266" t="str">
        <f t="shared" si="24"/>
        <v>16</v>
      </c>
    </row>
    <row r="267" spans="1:17" s="297" customFormat="1" x14ac:dyDescent="0.3">
      <c r="A267" s="556">
        <v>44742</v>
      </c>
      <c r="B267" s="332">
        <v>6</v>
      </c>
      <c r="C267" s="332" t="s">
        <v>2830</v>
      </c>
      <c r="D267" s="332" t="s">
        <v>2741</v>
      </c>
      <c r="E267" t="str">
        <f t="shared" si="22"/>
        <v>160102650400099</v>
      </c>
      <c r="F267" t="str">
        <f t="shared" si="23"/>
        <v>0</v>
      </c>
      <c r="G267" t="e">
        <f>+VLOOKUP(L267,BG!$D$10:$F$68,3,FALSE)</f>
        <v>#REF!</v>
      </c>
      <c r="H267" s="332" t="s">
        <v>2766</v>
      </c>
      <c r="I267" s="544">
        <v>434227970</v>
      </c>
      <c r="J267" s="296">
        <f t="shared" si="20"/>
        <v>434227.97</v>
      </c>
      <c r="K267" t="e">
        <f>+VLOOKUP(D267,#REF!,4,0)</f>
        <v>#REF!</v>
      </c>
      <c r="L267" t="e">
        <f>VLOOKUP(D267,#REF!,5,0)</f>
        <v>#REF!</v>
      </c>
      <c r="M267" t="e">
        <f>VLOOKUP(D267,#REF!,6,0)</f>
        <v>#REF!</v>
      </c>
      <c r="N267" t="e">
        <f>VLOOKUP(D267,#REF!,7,0)</f>
        <v>#REF!</v>
      </c>
      <c r="O267"/>
      <c r="P267" t="str">
        <f t="shared" si="21"/>
        <v>26504</v>
      </c>
      <c r="Q267" t="str">
        <f t="shared" si="24"/>
        <v>16</v>
      </c>
    </row>
    <row r="268" spans="1:17" s="297" customFormat="1" x14ac:dyDescent="0.3">
      <c r="A268" s="556">
        <v>44742</v>
      </c>
      <c r="B268" s="333">
        <v>6</v>
      </c>
      <c r="C268" s="333" t="s">
        <v>2831</v>
      </c>
      <c r="D268" s="333" t="s">
        <v>2795</v>
      </c>
      <c r="E268" t="str">
        <f t="shared" si="22"/>
        <v>160102690200099</v>
      </c>
      <c r="F268" t="str">
        <f t="shared" si="23"/>
        <v>0</v>
      </c>
      <c r="G268" t="e">
        <f>+VLOOKUP(L268,BG!$D$10:$F$68,3,FALSE)</f>
        <v>#REF!</v>
      </c>
      <c r="H268" s="333" t="s">
        <v>2796</v>
      </c>
      <c r="I268" s="545">
        <v>3886255385</v>
      </c>
      <c r="J268" s="296">
        <f t="shared" ref="J268:J331" si="25">I268/1000</f>
        <v>3886255.3849999998</v>
      </c>
      <c r="K268" t="e">
        <f>+VLOOKUP(D268,#REF!,4,0)</f>
        <v>#REF!</v>
      </c>
      <c r="L268" t="e">
        <f>VLOOKUP(D268,#REF!,5,0)</f>
        <v>#REF!</v>
      </c>
      <c r="M268" t="e">
        <f>VLOOKUP(D268,#REF!,6,0)</f>
        <v>#REF!</v>
      </c>
      <c r="N268" t="e">
        <f>VLOOKUP(D268,#REF!,7,0)</f>
        <v>#REF!</v>
      </c>
      <c r="O268"/>
      <c r="P268" t="str">
        <f t="shared" ref="P268:P331" si="26">MID(E268,6,5)</f>
        <v>26902</v>
      </c>
      <c r="Q268" t="str">
        <f t="shared" si="24"/>
        <v>16</v>
      </c>
    </row>
    <row r="269" spans="1:17" s="297" customFormat="1" x14ac:dyDescent="0.3">
      <c r="A269" s="556">
        <v>44742</v>
      </c>
      <c r="B269" s="332">
        <v>6</v>
      </c>
      <c r="C269" s="332" t="s">
        <v>3087</v>
      </c>
      <c r="D269" s="332" t="s">
        <v>2532</v>
      </c>
      <c r="E269" t="str">
        <f t="shared" si="22"/>
        <v>160102690200101</v>
      </c>
      <c r="F269" t="str">
        <f t="shared" si="23"/>
        <v>0</v>
      </c>
      <c r="G269" t="e">
        <f>+VLOOKUP(L269,BG!$D$10:$F$68,3,FALSE)</f>
        <v>#REF!</v>
      </c>
      <c r="H269" s="332" t="s">
        <v>2533</v>
      </c>
      <c r="I269" s="544">
        <v>5242295820</v>
      </c>
      <c r="J269" s="296">
        <f t="shared" si="25"/>
        <v>5242295.82</v>
      </c>
      <c r="K269" t="e">
        <f>+VLOOKUP(D269,#REF!,4,0)</f>
        <v>#REF!</v>
      </c>
      <c r="L269" t="e">
        <f>VLOOKUP(D269,#REF!,5,0)</f>
        <v>#REF!</v>
      </c>
      <c r="M269" t="e">
        <f>VLOOKUP(D269,#REF!,6,0)</f>
        <v>#REF!</v>
      </c>
      <c r="N269" t="e">
        <f>VLOOKUP(D269,#REF!,7,0)</f>
        <v>#REF!</v>
      </c>
      <c r="O269"/>
      <c r="P269" t="str">
        <f t="shared" si="26"/>
        <v>26902</v>
      </c>
      <c r="Q269" t="str">
        <f t="shared" si="24"/>
        <v>16</v>
      </c>
    </row>
    <row r="270" spans="1:17" s="297" customFormat="1" x14ac:dyDescent="0.3">
      <c r="A270" s="556">
        <v>44742</v>
      </c>
      <c r="B270" s="333">
        <v>6</v>
      </c>
      <c r="C270" s="333" t="s">
        <v>1665</v>
      </c>
      <c r="D270" s="333" t="s">
        <v>909</v>
      </c>
      <c r="E270" t="str">
        <f t="shared" si="22"/>
        <v>160102690200199</v>
      </c>
      <c r="F270" t="str">
        <f t="shared" si="23"/>
        <v>0</v>
      </c>
      <c r="G270" t="e">
        <f>+VLOOKUP(L270,BG!$D$10:$F$68,3,FALSE)</f>
        <v>#REF!</v>
      </c>
      <c r="H270" s="333" t="s">
        <v>910</v>
      </c>
      <c r="I270" s="545">
        <v>13795730460</v>
      </c>
      <c r="J270" s="296">
        <f t="shared" si="25"/>
        <v>13795730.460000001</v>
      </c>
      <c r="K270" t="e">
        <f>+VLOOKUP(D270,#REF!,4,0)</f>
        <v>#REF!</v>
      </c>
      <c r="L270" t="e">
        <f>VLOOKUP(D270,#REF!,5,0)</f>
        <v>#REF!</v>
      </c>
      <c r="M270" t="e">
        <f>VLOOKUP(D270,#REF!,6,0)</f>
        <v>#REF!</v>
      </c>
      <c r="N270" t="e">
        <f>VLOOKUP(D270,#REF!,7,0)</f>
        <v>#REF!</v>
      </c>
      <c r="O270"/>
      <c r="P270" t="str">
        <f t="shared" si="26"/>
        <v>26902</v>
      </c>
      <c r="Q270" t="str">
        <f t="shared" si="24"/>
        <v>16</v>
      </c>
    </row>
    <row r="271" spans="1:17" s="297" customFormat="1" x14ac:dyDescent="0.3">
      <c r="A271" s="556">
        <v>44742</v>
      </c>
      <c r="B271" s="332">
        <v>6</v>
      </c>
      <c r="C271" s="332" t="s">
        <v>3088</v>
      </c>
      <c r="D271" s="332" t="s">
        <v>911</v>
      </c>
      <c r="E271" t="str">
        <f t="shared" si="22"/>
        <v>160102690200399</v>
      </c>
      <c r="F271" t="str">
        <f t="shared" si="23"/>
        <v>0</v>
      </c>
      <c r="G271" t="e">
        <f>+VLOOKUP(L271,BG!$D$10:$F$68,3,FALSE)</f>
        <v>#REF!</v>
      </c>
      <c r="H271" s="332" t="s">
        <v>912</v>
      </c>
      <c r="I271" s="544">
        <v>8712568</v>
      </c>
      <c r="J271" s="296">
        <f t="shared" si="25"/>
        <v>8712.5679999999993</v>
      </c>
      <c r="K271" t="e">
        <f>+VLOOKUP(D271,#REF!,4,0)</f>
        <v>#REF!</v>
      </c>
      <c r="L271" t="e">
        <f>VLOOKUP(D271,#REF!,5,0)</f>
        <v>#REF!</v>
      </c>
      <c r="M271" t="e">
        <f>VLOOKUP(D271,#REF!,6,0)</f>
        <v>#REF!</v>
      </c>
      <c r="N271" t="e">
        <f>VLOOKUP(D271,#REF!,7,0)</f>
        <v>#REF!</v>
      </c>
      <c r="O271"/>
      <c r="P271" t="str">
        <f t="shared" si="26"/>
        <v>26902</v>
      </c>
      <c r="Q271" t="str">
        <f t="shared" si="24"/>
        <v>16</v>
      </c>
    </row>
    <row r="272" spans="1:17" s="297" customFormat="1" x14ac:dyDescent="0.3">
      <c r="A272" s="556">
        <v>44742</v>
      </c>
      <c r="B272" s="333">
        <v>6</v>
      </c>
      <c r="C272" s="333" t="s">
        <v>2832</v>
      </c>
      <c r="D272" s="333" t="s">
        <v>2772</v>
      </c>
      <c r="E272" t="str">
        <f t="shared" si="22"/>
        <v>160302750200099</v>
      </c>
      <c r="F272" t="str">
        <f t="shared" si="23"/>
        <v>0</v>
      </c>
      <c r="G272" t="e">
        <f>+VLOOKUP(L272,BG!$D$10:$F$68,3,FALSE)</f>
        <v>#REF!</v>
      </c>
      <c r="H272" s="333" t="s">
        <v>2774</v>
      </c>
      <c r="I272" s="545">
        <v>6828329682</v>
      </c>
      <c r="J272" s="296">
        <f t="shared" si="25"/>
        <v>6828329.682</v>
      </c>
      <c r="K272" t="e">
        <f>+VLOOKUP(D272,#REF!,4,0)</f>
        <v>#REF!</v>
      </c>
      <c r="L272" t="e">
        <f>VLOOKUP(D272,#REF!,5,0)</f>
        <v>#REF!</v>
      </c>
      <c r="M272" t="e">
        <f>VLOOKUP(D272,#REF!,6,0)</f>
        <v>#REF!</v>
      </c>
      <c r="N272" t="e">
        <f>VLOOKUP(D272,#REF!,7,0)</f>
        <v>#REF!</v>
      </c>
      <c r="O272"/>
      <c r="P272" t="str">
        <f t="shared" si="26"/>
        <v>27502</v>
      </c>
      <c r="Q272" t="str">
        <f t="shared" si="24"/>
        <v>16</v>
      </c>
    </row>
    <row r="273" spans="1:17" s="297" customFormat="1" x14ac:dyDescent="0.3">
      <c r="A273" s="556">
        <v>44742</v>
      </c>
      <c r="B273" s="332">
        <v>6</v>
      </c>
      <c r="C273" s="332" t="s">
        <v>1666</v>
      </c>
      <c r="D273" s="332" t="s">
        <v>1363</v>
      </c>
      <c r="E273" t="str">
        <f t="shared" si="22"/>
        <v>160302750200101</v>
      </c>
      <c r="F273" t="str">
        <f t="shared" si="23"/>
        <v>0</v>
      </c>
      <c r="G273" t="e">
        <f>+VLOOKUP(L273,BG!$D$10:$F$68,3,FALSE)</f>
        <v>#REF!</v>
      </c>
      <c r="H273" s="332" t="s">
        <v>915</v>
      </c>
      <c r="I273" s="544">
        <v>23243489</v>
      </c>
      <c r="J273" s="296">
        <f t="shared" si="25"/>
        <v>23243.489000000001</v>
      </c>
      <c r="K273" t="e">
        <f>+VLOOKUP(D273,#REF!,4,0)</f>
        <v>#REF!</v>
      </c>
      <c r="L273" t="e">
        <f>VLOOKUP(D273,#REF!,5,0)</f>
        <v>#REF!</v>
      </c>
      <c r="M273" t="e">
        <f>VLOOKUP(D273,#REF!,6,0)</f>
        <v>#REF!</v>
      </c>
      <c r="N273" t="e">
        <f>VLOOKUP(D273,#REF!,7,0)</f>
        <v>#REF!</v>
      </c>
      <c r="O273"/>
      <c r="P273" t="str">
        <f t="shared" si="26"/>
        <v>27502</v>
      </c>
      <c r="Q273" t="str">
        <f t="shared" si="24"/>
        <v>16</v>
      </c>
    </row>
    <row r="274" spans="1:17" s="297" customFormat="1" x14ac:dyDescent="0.3">
      <c r="A274" s="556">
        <v>44742</v>
      </c>
      <c r="B274" s="333">
        <v>7</v>
      </c>
      <c r="C274" s="333" t="s">
        <v>1667</v>
      </c>
      <c r="D274" s="333" t="s">
        <v>914</v>
      </c>
      <c r="E274" t="str">
        <f t="shared" si="22"/>
        <v>160302750200199</v>
      </c>
      <c r="F274" t="str">
        <f t="shared" si="23"/>
        <v>0</v>
      </c>
      <c r="G274" t="e">
        <f>+VLOOKUP(L274,BG!$D$10:$F$68,3,FALSE)</f>
        <v>#REF!</v>
      </c>
      <c r="H274" s="333" t="s">
        <v>915</v>
      </c>
      <c r="I274" s="545">
        <v>38955847111</v>
      </c>
      <c r="J274" s="296">
        <f t="shared" si="25"/>
        <v>38955847.111000001</v>
      </c>
      <c r="K274" t="e">
        <f>+VLOOKUP(D274,#REF!,4,0)</f>
        <v>#REF!</v>
      </c>
      <c r="L274" t="e">
        <f>VLOOKUP(D274,#REF!,5,0)</f>
        <v>#REF!</v>
      </c>
      <c r="M274" t="e">
        <f>VLOOKUP(D274,#REF!,6,0)</f>
        <v>#REF!</v>
      </c>
      <c r="N274" t="e">
        <f>VLOOKUP(D274,#REF!,7,0)</f>
        <v>#REF!</v>
      </c>
      <c r="O274"/>
      <c r="P274" t="str">
        <f t="shared" si="26"/>
        <v>27502</v>
      </c>
      <c r="Q274" t="str">
        <f t="shared" si="24"/>
        <v>16</v>
      </c>
    </row>
    <row r="275" spans="1:17" s="297" customFormat="1" x14ac:dyDescent="0.3">
      <c r="A275" s="556">
        <v>44742</v>
      </c>
      <c r="B275" s="332">
        <v>7</v>
      </c>
      <c r="C275" s="332" t="s">
        <v>1668</v>
      </c>
      <c r="D275" s="332" t="s">
        <v>916</v>
      </c>
      <c r="E275" t="str">
        <f t="shared" si="22"/>
        <v>160302750200399</v>
      </c>
      <c r="F275" t="str">
        <f t="shared" si="23"/>
        <v>0</v>
      </c>
      <c r="G275" t="e">
        <f>+VLOOKUP(L275,BG!$D$10:$F$68,3,FALSE)</f>
        <v>#REF!</v>
      </c>
      <c r="H275" s="332" t="s">
        <v>917</v>
      </c>
      <c r="I275" s="544">
        <v>2536781685</v>
      </c>
      <c r="J275" s="296">
        <f t="shared" si="25"/>
        <v>2536781.6850000001</v>
      </c>
      <c r="K275" t="e">
        <f>+VLOOKUP(D275,#REF!,4,0)</f>
        <v>#REF!</v>
      </c>
      <c r="L275" t="e">
        <f>VLOOKUP(D275,#REF!,5,0)</f>
        <v>#REF!</v>
      </c>
      <c r="M275" t="e">
        <f>VLOOKUP(D275,#REF!,6,0)</f>
        <v>#REF!</v>
      </c>
      <c r="N275" t="e">
        <f>VLOOKUP(D275,#REF!,7,0)</f>
        <v>#REF!</v>
      </c>
      <c r="O275"/>
      <c r="P275" t="str">
        <f t="shared" si="26"/>
        <v>27502</v>
      </c>
      <c r="Q275" t="str">
        <f t="shared" si="24"/>
        <v>16</v>
      </c>
    </row>
    <row r="276" spans="1:17" s="297" customFormat="1" x14ac:dyDescent="0.3">
      <c r="A276" s="556">
        <v>44742</v>
      </c>
      <c r="B276" s="333">
        <v>7</v>
      </c>
      <c r="C276" s="333" t="s">
        <v>1669</v>
      </c>
      <c r="D276" s="333" t="s">
        <v>919</v>
      </c>
      <c r="E276" t="str">
        <f t="shared" si="22"/>
        <v>160802778200199</v>
      </c>
      <c r="F276" t="str">
        <f t="shared" si="23"/>
        <v>0</v>
      </c>
      <c r="G276" t="e">
        <f>+VLOOKUP(L276,BG!$D$10:$F$68,3,FALSE)</f>
        <v>#REF!</v>
      </c>
      <c r="H276" s="333" t="s">
        <v>918</v>
      </c>
      <c r="I276" s="545">
        <v>530039278</v>
      </c>
      <c r="J276" s="296">
        <f t="shared" si="25"/>
        <v>530039.27800000005</v>
      </c>
      <c r="K276" t="e">
        <f>+VLOOKUP(D276,#REF!,4,0)</f>
        <v>#REF!</v>
      </c>
      <c r="L276" t="e">
        <f>VLOOKUP(D276,#REF!,5,0)</f>
        <v>#REF!</v>
      </c>
      <c r="M276" t="e">
        <f>VLOOKUP(D276,#REF!,6,0)</f>
        <v>#REF!</v>
      </c>
      <c r="N276" t="e">
        <f>VLOOKUP(D276,#REF!,7,0)</f>
        <v>#REF!</v>
      </c>
      <c r="O276"/>
      <c r="P276" t="str">
        <f t="shared" si="26"/>
        <v>27782</v>
      </c>
      <c r="Q276" t="str">
        <f t="shared" si="24"/>
        <v>16</v>
      </c>
    </row>
    <row r="277" spans="1:17" s="297" customFormat="1" x14ac:dyDescent="0.3">
      <c r="A277" s="556">
        <v>44742</v>
      </c>
      <c r="B277" s="332">
        <v>7</v>
      </c>
      <c r="C277" s="332" t="s">
        <v>1670</v>
      </c>
      <c r="D277" s="332" t="s">
        <v>920</v>
      </c>
      <c r="E277" t="str">
        <f t="shared" si="22"/>
        <v>160802779400199</v>
      </c>
      <c r="F277" t="str">
        <f t="shared" si="23"/>
        <v>0</v>
      </c>
      <c r="G277" t="e">
        <f>+VLOOKUP(L277,BG!$D$10:$F$68,3,FALSE)</f>
        <v>#REF!</v>
      </c>
      <c r="H277" s="332" t="s">
        <v>921</v>
      </c>
      <c r="I277" s="544">
        <v>-258337169</v>
      </c>
      <c r="J277" s="296">
        <f t="shared" si="25"/>
        <v>-258337.16899999999</v>
      </c>
      <c r="K277" t="e">
        <f>+VLOOKUP(D277,#REF!,4,0)</f>
        <v>#REF!</v>
      </c>
      <c r="L277" t="e">
        <f>VLOOKUP(D277,#REF!,5,0)</f>
        <v>#REF!</v>
      </c>
      <c r="M277" t="e">
        <f>VLOOKUP(D277,#REF!,6,0)</f>
        <v>#REF!</v>
      </c>
      <c r="N277" t="e">
        <f>VLOOKUP(D277,#REF!,7,0)</f>
        <v>#REF!</v>
      </c>
      <c r="O277"/>
      <c r="P277" t="str">
        <f t="shared" si="26"/>
        <v>27794</v>
      </c>
      <c r="Q277" t="str">
        <f t="shared" si="24"/>
        <v>16</v>
      </c>
    </row>
    <row r="278" spans="1:17" s="297" customFormat="1" x14ac:dyDescent="0.3">
      <c r="A278" s="556">
        <v>44742</v>
      </c>
      <c r="B278" s="333">
        <v>7</v>
      </c>
      <c r="C278" s="333" t="s">
        <v>3089</v>
      </c>
      <c r="D278" s="333" t="s">
        <v>2534</v>
      </c>
      <c r="E278" t="str">
        <f t="shared" si="22"/>
        <v>160802798200101</v>
      </c>
      <c r="F278" t="str">
        <f t="shared" si="23"/>
        <v>0</v>
      </c>
      <c r="G278" t="e">
        <f>+VLOOKUP(L278,BG!$D$10:$F$68,3,FALSE)</f>
        <v>#REF!</v>
      </c>
      <c r="H278" s="333" t="s">
        <v>922</v>
      </c>
      <c r="I278" s="545">
        <v>986419828</v>
      </c>
      <c r="J278" s="296">
        <f t="shared" si="25"/>
        <v>986419.82799999998</v>
      </c>
      <c r="K278" t="e">
        <f>+VLOOKUP(D278,#REF!,4,0)</f>
        <v>#REF!</v>
      </c>
      <c r="L278" t="e">
        <f>VLOOKUP(D278,#REF!,5,0)</f>
        <v>#REF!</v>
      </c>
      <c r="M278" t="e">
        <f>VLOOKUP(D278,#REF!,6,0)</f>
        <v>#REF!</v>
      </c>
      <c r="N278" t="e">
        <f>VLOOKUP(D278,#REF!,7,0)</f>
        <v>#REF!</v>
      </c>
      <c r="O278"/>
      <c r="P278" t="str">
        <f t="shared" si="26"/>
        <v>27982</v>
      </c>
      <c r="Q278" t="str">
        <f t="shared" si="24"/>
        <v>16</v>
      </c>
    </row>
    <row r="279" spans="1:17" s="297" customFormat="1" x14ac:dyDescent="0.3">
      <c r="A279" s="556">
        <v>44742</v>
      </c>
      <c r="B279" s="332">
        <v>7</v>
      </c>
      <c r="C279" s="332" t="s">
        <v>1671</v>
      </c>
      <c r="D279" s="332" t="s">
        <v>923</v>
      </c>
      <c r="E279" t="str">
        <f t="shared" si="22"/>
        <v>160802798200199</v>
      </c>
      <c r="F279" t="str">
        <f t="shared" si="23"/>
        <v>0</v>
      </c>
      <c r="G279" t="e">
        <f>+VLOOKUP(L279,BG!$D$10:$F$68,3,FALSE)</f>
        <v>#REF!</v>
      </c>
      <c r="H279" s="332" t="s">
        <v>922</v>
      </c>
      <c r="I279" s="544">
        <v>4343816353</v>
      </c>
      <c r="J279" s="296">
        <f t="shared" si="25"/>
        <v>4343816.3530000001</v>
      </c>
      <c r="K279" t="e">
        <f>+VLOOKUP(D279,#REF!,4,0)</f>
        <v>#REF!</v>
      </c>
      <c r="L279" t="e">
        <f>VLOOKUP(D279,#REF!,5,0)</f>
        <v>#REF!</v>
      </c>
      <c r="M279" t="e">
        <f>VLOOKUP(D279,#REF!,6,0)</f>
        <v>#REF!</v>
      </c>
      <c r="N279" t="e">
        <f>VLOOKUP(D279,#REF!,7,0)</f>
        <v>#REF!</v>
      </c>
      <c r="O279"/>
      <c r="P279" t="str">
        <f t="shared" si="26"/>
        <v>27982</v>
      </c>
      <c r="Q279" t="str">
        <f t="shared" si="24"/>
        <v>16</v>
      </c>
    </row>
    <row r="280" spans="1:17" s="297" customFormat="1" x14ac:dyDescent="0.3">
      <c r="A280" s="556">
        <v>44742</v>
      </c>
      <c r="B280" s="333">
        <v>7</v>
      </c>
      <c r="C280" s="333" t="s">
        <v>1672</v>
      </c>
      <c r="D280" s="333" t="s">
        <v>924</v>
      </c>
      <c r="E280" t="str">
        <f t="shared" si="22"/>
        <v>160802799400199</v>
      </c>
      <c r="F280" t="str">
        <f t="shared" si="23"/>
        <v>0</v>
      </c>
      <c r="G280" t="e">
        <f>+VLOOKUP(L280,BG!$D$10:$F$68,3,FALSE)</f>
        <v>#REF!</v>
      </c>
      <c r="H280" s="333" t="s">
        <v>921</v>
      </c>
      <c r="I280" s="545">
        <v>-972850222</v>
      </c>
      <c r="J280" s="296">
        <f t="shared" si="25"/>
        <v>-972850.22199999995</v>
      </c>
      <c r="K280" t="e">
        <f>+VLOOKUP(D280,#REF!,4,0)</f>
        <v>#REF!</v>
      </c>
      <c r="L280" t="e">
        <f>VLOOKUP(D280,#REF!,5,0)</f>
        <v>#REF!</v>
      </c>
      <c r="M280" t="e">
        <f>VLOOKUP(D280,#REF!,6,0)</f>
        <v>#REF!</v>
      </c>
      <c r="N280" t="e">
        <f>VLOOKUP(D280,#REF!,7,0)</f>
        <v>#REF!</v>
      </c>
      <c r="O280"/>
      <c r="P280" t="str">
        <f t="shared" si="26"/>
        <v>27994</v>
      </c>
      <c r="Q280" t="str">
        <f t="shared" si="24"/>
        <v>16</v>
      </c>
    </row>
    <row r="281" spans="1:17" s="297" customFormat="1" x14ac:dyDescent="0.3">
      <c r="A281" s="556">
        <v>44742</v>
      </c>
      <c r="B281" s="332">
        <v>7</v>
      </c>
      <c r="C281" s="332" t="s">
        <v>2274</v>
      </c>
      <c r="D281" s="332" t="s">
        <v>1962</v>
      </c>
      <c r="E281" t="str">
        <f t="shared" si="22"/>
        <v>160803478200101</v>
      </c>
      <c r="F281" t="str">
        <f t="shared" si="23"/>
        <v>0</v>
      </c>
      <c r="G281" t="e">
        <f>+VLOOKUP(L281,BG!$D$10:$F$68,3,FALSE)</f>
        <v>#REF!</v>
      </c>
      <c r="H281" s="332" t="s">
        <v>925</v>
      </c>
      <c r="I281" s="544">
        <v>4573619</v>
      </c>
      <c r="J281" s="296">
        <f t="shared" si="25"/>
        <v>4573.6189999999997</v>
      </c>
      <c r="K281" t="e">
        <f>+VLOOKUP(D281,#REF!,4,0)</f>
        <v>#REF!</v>
      </c>
      <c r="L281" t="e">
        <f>VLOOKUP(D281,#REF!,5,0)</f>
        <v>#REF!</v>
      </c>
      <c r="M281" t="e">
        <f>VLOOKUP(D281,#REF!,6,0)</f>
        <v>#REF!</v>
      </c>
      <c r="N281" t="e">
        <f>VLOOKUP(D281,#REF!,7,0)</f>
        <v>#REF!</v>
      </c>
      <c r="O281"/>
      <c r="P281" t="str">
        <f t="shared" si="26"/>
        <v>34782</v>
      </c>
      <c r="Q281" t="str">
        <f t="shared" si="24"/>
        <v>16</v>
      </c>
    </row>
    <row r="282" spans="1:17" s="297" customFormat="1" x14ac:dyDescent="0.3">
      <c r="A282" s="556">
        <v>44742</v>
      </c>
      <c r="B282" s="333">
        <v>7</v>
      </c>
      <c r="C282" s="333" t="s">
        <v>1673</v>
      </c>
      <c r="D282" s="333" t="s">
        <v>928</v>
      </c>
      <c r="E282" t="str">
        <f t="shared" si="22"/>
        <v>160803478200199</v>
      </c>
      <c r="F282" t="str">
        <f t="shared" si="23"/>
        <v>0</v>
      </c>
      <c r="G282" t="e">
        <f>+VLOOKUP(L282,BG!$D$10:$F$68,3,FALSE)</f>
        <v>#REF!</v>
      </c>
      <c r="H282" s="333" t="s">
        <v>925</v>
      </c>
      <c r="I282" s="545">
        <v>11247716053</v>
      </c>
      <c r="J282" s="296">
        <f t="shared" si="25"/>
        <v>11247716.052999999</v>
      </c>
      <c r="K282" t="e">
        <f>+VLOOKUP(D282,#REF!,4,0)</f>
        <v>#REF!</v>
      </c>
      <c r="L282" t="e">
        <f>VLOOKUP(D282,#REF!,5,0)</f>
        <v>#REF!</v>
      </c>
      <c r="M282" t="e">
        <f>VLOOKUP(D282,#REF!,6,0)</f>
        <v>#REF!</v>
      </c>
      <c r="N282" t="e">
        <f>VLOOKUP(D282,#REF!,7,0)</f>
        <v>#REF!</v>
      </c>
      <c r="O282"/>
      <c r="P282" t="str">
        <f t="shared" si="26"/>
        <v>34782</v>
      </c>
      <c r="Q282" t="str">
        <f t="shared" si="24"/>
        <v>16</v>
      </c>
    </row>
    <row r="283" spans="1:17" s="297" customFormat="1" x14ac:dyDescent="0.3">
      <c r="A283" s="556">
        <v>44742</v>
      </c>
      <c r="B283" s="332">
        <v>7</v>
      </c>
      <c r="C283" s="332" t="s">
        <v>1674</v>
      </c>
      <c r="D283" s="332" t="s">
        <v>929</v>
      </c>
      <c r="E283" t="str">
        <f t="shared" si="22"/>
        <v>160803479400199</v>
      </c>
      <c r="F283" t="str">
        <f t="shared" si="23"/>
        <v>0</v>
      </c>
      <c r="G283" t="e">
        <f>+VLOOKUP(L283,BG!$D$10:$F$68,3,FALSE)</f>
        <v>#REF!</v>
      </c>
      <c r="H283" s="332" t="s">
        <v>921</v>
      </c>
      <c r="I283" s="544">
        <v>-3594870677</v>
      </c>
      <c r="J283" s="296">
        <f t="shared" si="25"/>
        <v>-3594870.6770000001</v>
      </c>
      <c r="K283" t="e">
        <f>+VLOOKUP(D283,#REF!,4,0)</f>
        <v>#REF!</v>
      </c>
      <c r="L283" t="e">
        <f>VLOOKUP(D283,#REF!,5,0)</f>
        <v>#REF!</v>
      </c>
      <c r="M283" t="e">
        <f>VLOOKUP(D283,#REF!,6,0)</f>
        <v>#REF!</v>
      </c>
      <c r="N283" t="e">
        <f>VLOOKUP(D283,#REF!,7,0)</f>
        <v>#REF!</v>
      </c>
      <c r="O283"/>
      <c r="P283" t="str">
        <f t="shared" si="26"/>
        <v>34794</v>
      </c>
      <c r="Q283" t="str">
        <f t="shared" si="24"/>
        <v>16</v>
      </c>
    </row>
    <row r="284" spans="1:17" x14ac:dyDescent="0.3">
      <c r="A284" s="556">
        <v>44742</v>
      </c>
      <c r="B284" s="333">
        <v>7</v>
      </c>
      <c r="C284" s="333" t="s">
        <v>2275</v>
      </c>
      <c r="D284" s="333" t="s">
        <v>1963</v>
      </c>
      <c r="E284" t="str">
        <f t="shared" si="22"/>
        <v>160902859200099</v>
      </c>
      <c r="F284" t="str">
        <f t="shared" si="23"/>
        <v>0</v>
      </c>
      <c r="G284" t="e">
        <f>+VLOOKUP(L284,BG!$D$10:$F$68,3,FALSE)</f>
        <v>#REF!</v>
      </c>
      <c r="H284" s="333" t="s">
        <v>2142</v>
      </c>
      <c r="I284" s="545">
        <v>-65921002933</v>
      </c>
      <c r="J284" s="296">
        <f t="shared" si="25"/>
        <v>-65921002.932999998</v>
      </c>
      <c r="K284" t="e">
        <f>+VLOOKUP(D284,#REF!,4,0)</f>
        <v>#REF!</v>
      </c>
      <c r="L284" t="e">
        <f>VLOOKUP(D284,#REF!,5,0)</f>
        <v>#REF!</v>
      </c>
      <c r="M284" t="e">
        <f>VLOOKUP(D284,#REF!,6,0)</f>
        <v>#REF!</v>
      </c>
      <c r="N284" t="e">
        <f>VLOOKUP(D284,#REF!,7,0)</f>
        <v>#REF!</v>
      </c>
      <c r="P284" t="str">
        <f t="shared" si="26"/>
        <v>28592</v>
      </c>
      <c r="Q284" t="str">
        <f t="shared" si="24"/>
        <v>16</v>
      </c>
    </row>
    <row r="285" spans="1:17" x14ac:dyDescent="0.3">
      <c r="A285" s="556">
        <v>44742</v>
      </c>
      <c r="B285" s="332">
        <v>7</v>
      </c>
      <c r="C285" s="332" t="s">
        <v>2276</v>
      </c>
      <c r="D285" s="332" t="s">
        <v>1964</v>
      </c>
      <c r="E285" t="str">
        <f t="shared" si="22"/>
        <v>170102930210199</v>
      </c>
      <c r="F285" t="str">
        <f t="shared" si="23"/>
        <v>0</v>
      </c>
      <c r="G285" t="e">
        <f>+VLOOKUP(L285,BG!$D$10:$F$68,3,FALSE)</f>
        <v>#REF!</v>
      </c>
      <c r="H285" s="332" t="s">
        <v>2143</v>
      </c>
      <c r="I285" s="544">
        <v>67956873</v>
      </c>
      <c r="J285" s="296">
        <f t="shared" si="25"/>
        <v>67956.873000000007</v>
      </c>
      <c r="K285" t="e">
        <f>+VLOOKUP(D285,#REF!,4,0)</f>
        <v>#REF!</v>
      </c>
      <c r="L285" t="e">
        <f>VLOOKUP(D285,#REF!,5,0)</f>
        <v>#REF!</v>
      </c>
      <c r="M285" t="e">
        <f>VLOOKUP(D285,#REF!,6,0)</f>
        <v>#REF!</v>
      </c>
      <c r="N285" t="e">
        <f>VLOOKUP(D285,#REF!,7,0)</f>
        <v>#REF!</v>
      </c>
      <c r="P285" t="str">
        <f t="shared" si="26"/>
        <v>29302</v>
      </c>
      <c r="Q285" t="str">
        <f t="shared" si="24"/>
        <v>17</v>
      </c>
    </row>
    <row r="286" spans="1:17" x14ac:dyDescent="0.3">
      <c r="A286" s="556">
        <v>44742</v>
      </c>
      <c r="B286" s="333">
        <v>7</v>
      </c>
      <c r="C286" s="333" t="s">
        <v>1675</v>
      </c>
      <c r="D286" s="333" t="s">
        <v>931</v>
      </c>
      <c r="E286" t="str">
        <f t="shared" si="22"/>
        <v>170102930400199</v>
      </c>
      <c r="F286" t="str">
        <f t="shared" si="23"/>
        <v>0</v>
      </c>
      <c r="G286" t="e">
        <f>+VLOOKUP(L286,BG!$D$10:$F$68,3,FALSE)</f>
        <v>#REF!</v>
      </c>
      <c r="H286" s="333" t="s">
        <v>932</v>
      </c>
      <c r="I286" s="545">
        <v>103472407814</v>
      </c>
      <c r="J286" s="296">
        <f t="shared" si="25"/>
        <v>103472407.814</v>
      </c>
      <c r="K286" t="e">
        <f>+VLOOKUP(D286,#REF!,4,0)</f>
        <v>#REF!</v>
      </c>
      <c r="L286" t="e">
        <f>VLOOKUP(D286,#REF!,5,0)</f>
        <v>#REF!</v>
      </c>
      <c r="M286" t="e">
        <f>VLOOKUP(D286,#REF!,6,0)</f>
        <v>#REF!</v>
      </c>
      <c r="N286" t="e">
        <f>VLOOKUP(D286,#REF!,7,0)</f>
        <v>#REF!</v>
      </c>
      <c r="P286" t="str">
        <f t="shared" si="26"/>
        <v>29304</v>
      </c>
      <c r="Q286" t="str">
        <f t="shared" si="24"/>
        <v>17</v>
      </c>
    </row>
    <row r="287" spans="1:17" x14ac:dyDescent="0.3">
      <c r="A287" s="556">
        <v>44742</v>
      </c>
      <c r="B287" s="332">
        <v>7</v>
      </c>
      <c r="C287" s="332" t="s">
        <v>1676</v>
      </c>
      <c r="D287" s="332" t="s">
        <v>933</v>
      </c>
      <c r="E287" t="str">
        <f t="shared" si="22"/>
        <v>170202950402099</v>
      </c>
      <c r="F287" s="297" t="str">
        <f t="shared" si="23"/>
        <v>0</v>
      </c>
      <c r="G287" t="e">
        <f>+VLOOKUP(L287,BG!$D$10:$F$68,3,FALSE)</f>
        <v>#REF!</v>
      </c>
      <c r="H287" s="332" t="s">
        <v>934</v>
      </c>
      <c r="I287" s="544">
        <f>158018629815+10000000</f>
        <v>158028629815</v>
      </c>
      <c r="J287" s="296">
        <f t="shared" si="25"/>
        <v>158028629.815</v>
      </c>
      <c r="K287" t="e">
        <f>+VLOOKUP(D287,#REF!,4,0)</f>
        <v>#REF!</v>
      </c>
      <c r="L287" t="e">
        <f>VLOOKUP(D287,#REF!,5,0)</f>
        <v>#REF!</v>
      </c>
      <c r="M287" t="e">
        <f>VLOOKUP(D287,#REF!,6,0)</f>
        <v>#REF!</v>
      </c>
      <c r="N287" t="e">
        <f>VLOOKUP(D287,#REF!,7,0)</f>
        <v>#REF!</v>
      </c>
      <c r="P287" t="str">
        <f t="shared" si="26"/>
        <v>29504</v>
      </c>
      <c r="Q287" t="str">
        <f t="shared" si="24"/>
        <v>17</v>
      </c>
    </row>
    <row r="288" spans="1:17" x14ac:dyDescent="0.3">
      <c r="A288" s="556">
        <v>44742</v>
      </c>
      <c r="B288" s="333">
        <v>7</v>
      </c>
      <c r="C288" s="333" t="s">
        <v>1677</v>
      </c>
      <c r="D288" s="333" t="s">
        <v>936</v>
      </c>
      <c r="E288" t="str">
        <f t="shared" si="22"/>
        <v>180103190201499</v>
      </c>
      <c r="F288" t="str">
        <f t="shared" si="23"/>
        <v>0</v>
      </c>
      <c r="G288" t="e">
        <f>+VLOOKUP(L288,BG!$D$10:$F$68,3,FALSE)</f>
        <v>#REF!</v>
      </c>
      <c r="H288" s="333" t="s">
        <v>937</v>
      </c>
      <c r="I288" s="545">
        <v>3055328106</v>
      </c>
      <c r="J288" s="296">
        <f t="shared" si="25"/>
        <v>3055328.1060000001</v>
      </c>
      <c r="K288" t="e">
        <f>+VLOOKUP(D288,#REF!,4,0)</f>
        <v>#REF!</v>
      </c>
      <c r="L288" t="e">
        <f>VLOOKUP(D288,#REF!,5,0)</f>
        <v>#REF!</v>
      </c>
      <c r="M288" t="e">
        <f>VLOOKUP(D288,#REF!,6,0)</f>
        <v>#REF!</v>
      </c>
      <c r="N288" t="e">
        <f>VLOOKUP(D288,#REF!,7,0)</f>
        <v>#REF!</v>
      </c>
      <c r="P288" t="str">
        <f t="shared" si="26"/>
        <v>31902</v>
      </c>
      <c r="Q288" t="str">
        <f t="shared" si="24"/>
        <v>18</v>
      </c>
    </row>
    <row r="289" spans="1:17" x14ac:dyDescent="0.3">
      <c r="A289" s="556">
        <v>44742</v>
      </c>
      <c r="B289" s="332">
        <v>7</v>
      </c>
      <c r="C289" s="332" t="s">
        <v>1678</v>
      </c>
      <c r="D289" s="332" t="s">
        <v>938</v>
      </c>
      <c r="E289" t="str">
        <f t="shared" si="22"/>
        <v>180103190201599</v>
      </c>
      <c r="F289" t="str">
        <f t="shared" si="23"/>
        <v>0</v>
      </c>
      <c r="G289" t="e">
        <f>+VLOOKUP(L289,BG!$D$10:$F$68,3,FALSE)</f>
        <v>#REF!</v>
      </c>
      <c r="H289" s="332" t="s">
        <v>939</v>
      </c>
      <c r="I289" s="544">
        <v>3057340003</v>
      </c>
      <c r="J289" s="296">
        <f t="shared" si="25"/>
        <v>3057340.003</v>
      </c>
      <c r="K289" t="e">
        <f>+VLOOKUP(D289,#REF!,4,0)</f>
        <v>#REF!</v>
      </c>
      <c r="L289" t="e">
        <f>VLOOKUP(D289,#REF!,5,0)</f>
        <v>#REF!</v>
      </c>
      <c r="M289" t="e">
        <f>VLOOKUP(D289,#REF!,6,0)</f>
        <v>#REF!</v>
      </c>
      <c r="N289" t="e">
        <f>VLOOKUP(D289,#REF!,7,0)</f>
        <v>#REF!</v>
      </c>
      <c r="P289" t="str">
        <f t="shared" si="26"/>
        <v>31902</v>
      </c>
      <c r="Q289" t="str">
        <f t="shared" si="24"/>
        <v>18</v>
      </c>
    </row>
    <row r="290" spans="1:17" x14ac:dyDescent="0.3">
      <c r="A290" s="556">
        <v>44742</v>
      </c>
      <c r="B290" s="333">
        <v>7</v>
      </c>
      <c r="C290" s="333" t="s">
        <v>1679</v>
      </c>
      <c r="D290" s="333" t="s">
        <v>940</v>
      </c>
      <c r="E290" t="str">
        <f t="shared" si="22"/>
        <v>180103190401199</v>
      </c>
      <c r="F290" t="str">
        <f t="shared" si="23"/>
        <v>0</v>
      </c>
      <c r="G290" t="e">
        <f>+VLOOKUP(L290,BG!$D$10:$F$68,3,FALSE)</f>
        <v>#REF!</v>
      </c>
      <c r="H290" s="333" t="s">
        <v>941</v>
      </c>
      <c r="I290" s="545">
        <v>4214000000</v>
      </c>
      <c r="J290" s="296">
        <f t="shared" si="25"/>
        <v>4214000</v>
      </c>
      <c r="K290" t="e">
        <f>+VLOOKUP(D290,#REF!,4,0)</f>
        <v>#REF!</v>
      </c>
      <c r="L290" t="e">
        <f>VLOOKUP(D290,#REF!,5,0)</f>
        <v>#REF!</v>
      </c>
      <c r="M290" t="e">
        <f>VLOOKUP(D290,#REF!,6,0)</f>
        <v>#REF!</v>
      </c>
      <c r="N290" t="e">
        <f>VLOOKUP(D290,#REF!,7,0)</f>
        <v>#REF!</v>
      </c>
      <c r="P290" t="str">
        <f t="shared" si="26"/>
        <v>31904</v>
      </c>
      <c r="Q290" t="str">
        <f t="shared" si="24"/>
        <v>18</v>
      </c>
    </row>
    <row r="291" spans="1:17" x14ac:dyDescent="0.3">
      <c r="A291" s="556">
        <v>44742</v>
      </c>
      <c r="B291" s="332">
        <v>7</v>
      </c>
      <c r="C291" s="332" t="s">
        <v>3090</v>
      </c>
      <c r="D291" s="332" t="s">
        <v>942</v>
      </c>
      <c r="E291" t="str">
        <f t="shared" si="22"/>
        <v>180103199200199</v>
      </c>
      <c r="F291" t="str">
        <f t="shared" si="23"/>
        <v>0</v>
      </c>
      <c r="G291" t="e">
        <f>+VLOOKUP(L291,BG!$D$10:$F$68,3,FALSE)</f>
        <v>#REF!</v>
      </c>
      <c r="H291" s="332" t="s">
        <v>943</v>
      </c>
      <c r="I291" s="544">
        <v>-40764534</v>
      </c>
      <c r="J291" s="296">
        <f t="shared" si="25"/>
        <v>-40764.534</v>
      </c>
      <c r="K291" t="e">
        <f>+VLOOKUP(D291,#REF!,4,0)</f>
        <v>#REF!</v>
      </c>
      <c r="L291" t="e">
        <f>VLOOKUP(D291,#REF!,5,0)</f>
        <v>#REF!</v>
      </c>
      <c r="M291" t="e">
        <f>VLOOKUP(D291,#REF!,6,0)</f>
        <v>#REF!</v>
      </c>
      <c r="N291" t="e">
        <f>VLOOKUP(D291,#REF!,7,0)</f>
        <v>#REF!</v>
      </c>
      <c r="P291" t="str">
        <f t="shared" si="26"/>
        <v>31992</v>
      </c>
      <c r="Q291" t="str">
        <f t="shared" si="24"/>
        <v>18</v>
      </c>
    </row>
    <row r="292" spans="1:17" x14ac:dyDescent="0.3">
      <c r="A292" s="556">
        <v>44742</v>
      </c>
      <c r="B292" s="333">
        <v>7</v>
      </c>
      <c r="C292" s="333" t="s">
        <v>1680</v>
      </c>
      <c r="D292" s="333" t="s">
        <v>944</v>
      </c>
      <c r="E292" t="str">
        <f t="shared" si="22"/>
        <v>180103199200299</v>
      </c>
      <c r="F292" t="str">
        <f t="shared" si="23"/>
        <v>0</v>
      </c>
      <c r="G292" t="e">
        <f>+VLOOKUP(L292,BG!$D$10:$F$68,3,FALSE)</f>
        <v>#REF!</v>
      </c>
      <c r="H292" s="333" t="s">
        <v>945</v>
      </c>
      <c r="I292" s="545">
        <v>-2816356067</v>
      </c>
      <c r="J292" s="296">
        <f t="shared" si="25"/>
        <v>-2816356.0669999998</v>
      </c>
      <c r="K292" t="e">
        <f>+VLOOKUP(D292,#REF!,4,0)</f>
        <v>#REF!</v>
      </c>
      <c r="L292" t="e">
        <f>VLOOKUP(D292,#REF!,5,0)</f>
        <v>#REF!</v>
      </c>
      <c r="M292" t="e">
        <f>VLOOKUP(D292,#REF!,6,0)</f>
        <v>#REF!</v>
      </c>
      <c r="N292" t="e">
        <f>VLOOKUP(D292,#REF!,7,0)</f>
        <v>#REF!</v>
      </c>
      <c r="P292" t="str">
        <f t="shared" si="26"/>
        <v>31992</v>
      </c>
      <c r="Q292" t="str">
        <f t="shared" si="24"/>
        <v>18</v>
      </c>
    </row>
    <row r="293" spans="1:17" x14ac:dyDescent="0.3">
      <c r="A293" s="556">
        <v>44742</v>
      </c>
      <c r="B293" s="499">
        <v>7</v>
      </c>
      <c r="C293" s="499" t="s">
        <v>1681</v>
      </c>
      <c r="D293" s="499" t="s">
        <v>947</v>
      </c>
      <c r="E293" t="str">
        <f t="shared" si="22"/>
        <v>180103210200199</v>
      </c>
      <c r="F293" t="str">
        <f t="shared" si="23"/>
        <v>0</v>
      </c>
      <c r="G293" t="e">
        <f>+VLOOKUP(L293,BG!$D$10:$F$68,3,FALSE)</f>
        <v>#REF!</v>
      </c>
      <c r="H293" s="332" t="s">
        <v>948</v>
      </c>
      <c r="I293" s="544">
        <v>4272474316</v>
      </c>
      <c r="J293" s="296">
        <f t="shared" si="25"/>
        <v>4272474.3159999996</v>
      </c>
      <c r="K293" t="e">
        <f>+VLOOKUP(D293,#REF!,4,0)</f>
        <v>#REF!</v>
      </c>
      <c r="L293" t="e">
        <f>VLOOKUP(D293,#REF!,5,0)</f>
        <v>#REF!</v>
      </c>
      <c r="M293" t="e">
        <f>VLOOKUP(D293,#REF!,6,0)</f>
        <v>#REF!</v>
      </c>
      <c r="N293" t="e">
        <f>VLOOKUP(D293,#REF!,7,0)</f>
        <v>#REF!</v>
      </c>
      <c r="P293" t="str">
        <f t="shared" si="26"/>
        <v>32102</v>
      </c>
      <c r="Q293" t="str">
        <f t="shared" si="24"/>
        <v>18</v>
      </c>
    </row>
    <row r="294" spans="1:17" x14ac:dyDescent="0.3">
      <c r="A294" s="556">
        <v>44742</v>
      </c>
      <c r="B294" s="503">
        <v>7</v>
      </c>
      <c r="C294" s="503" t="s">
        <v>1682</v>
      </c>
      <c r="D294" s="503" t="s">
        <v>949</v>
      </c>
      <c r="E294" t="str">
        <f t="shared" si="22"/>
        <v>180103210200299</v>
      </c>
      <c r="F294" t="str">
        <f t="shared" si="23"/>
        <v>0</v>
      </c>
      <c r="G294" t="e">
        <f>+VLOOKUP(L294,BG!$D$10:$F$68,3,FALSE)</f>
        <v>#REF!</v>
      </c>
      <c r="H294" s="333" t="s">
        <v>950</v>
      </c>
      <c r="I294" s="545">
        <v>343141588</v>
      </c>
      <c r="J294" s="296">
        <f t="shared" si="25"/>
        <v>343141.58799999999</v>
      </c>
      <c r="K294" t="e">
        <f>+VLOOKUP(D294,#REF!,4,0)</f>
        <v>#REF!</v>
      </c>
      <c r="L294" t="e">
        <f>VLOOKUP(D294,#REF!,5,0)</f>
        <v>#REF!</v>
      </c>
      <c r="M294" t="e">
        <f>VLOOKUP(D294,#REF!,6,0)</f>
        <v>#REF!</v>
      </c>
      <c r="N294" t="e">
        <f>VLOOKUP(D294,#REF!,7,0)</f>
        <v>#REF!</v>
      </c>
      <c r="P294" t="str">
        <f t="shared" si="26"/>
        <v>32102</v>
      </c>
      <c r="Q294" t="str">
        <f t="shared" si="24"/>
        <v>18</v>
      </c>
    </row>
    <row r="295" spans="1:17" x14ac:dyDescent="0.3">
      <c r="A295" s="556">
        <v>44742</v>
      </c>
      <c r="B295" s="499">
        <v>7</v>
      </c>
      <c r="C295" s="499" t="s">
        <v>1683</v>
      </c>
      <c r="D295" s="499" t="s">
        <v>951</v>
      </c>
      <c r="E295" t="str">
        <f t="shared" si="22"/>
        <v>180103210200499</v>
      </c>
      <c r="F295" t="str">
        <f t="shared" si="23"/>
        <v>0</v>
      </c>
      <c r="G295" t="e">
        <f>+VLOOKUP(L295,BG!$D$10:$F$68,3,FALSE)</f>
        <v>#REF!</v>
      </c>
      <c r="H295" s="332" t="s">
        <v>145</v>
      </c>
      <c r="I295" s="544">
        <v>718610029</v>
      </c>
      <c r="J295" s="296">
        <f t="shared" si="25"/>
        <v>718610.02899999998</v>
      </c>
      <c r="K295" t="e">
        <f>+VLOOKUP(D295,#REF!,4,0)</f>
        <v>#REF!</v>
      </c>
      <c r="L295" t="e">
        <f>VLOOKUP(D295,#REF!,5,0)</f>
        <v>#REF!</v>
      </c>
      <c r="M295" t="e">
        <f>VLOOKUP(D295,#REF!,6,0)</f>
        <v>#REF!</v>
      </c>
      <c r="N295" t="e">
        <f>VLOOKUP(D295,#REF!,7,0)</f>
        <v>#REF!</v>
      </c>
      <c r="P295" t="str">
        <f t="shared" si="26"/>
        <v>32102</v>
      </c>
      <c r="Q295" t="str">
        <f t="shared" si="24"/>
        <v>18</v>
      </c>
    </row>
    <row r="296" spans="1:17" x14ac:dyDescent="0.3">
      <c r="A296" s="556">
        <v>44742</v>
      </c>
      <c r="B296" s="503">
        <v>7</v>
      </c>
      <c r="C296" s="503" t="s">
        <v>1684</v>
      </c>
      <c r="D296" s="503" t="s">
        <v>952</v>
      </c>
      <c r="E296" t="str">
        <f t="shared" si="22"/>
        <v>180103210400199</v>
      </c>
      <c r="F296" t="str">
        <f t="shared" si="23"/>
        <v>0</v>
      </c>
      <c r="G296" t="e">
        <f>+VLOOKUP(L296,BG!$D$10:$F$68,3,FALSE)</f>
        <v>#REF!</v>
      </c>
      <c r="H296" s="333" t="s">
        <v>953</v>
      </c>
      <c r="I296" s="545">
        <v>652341886</v>
      </c>
      <c r="J296" s="296">
        <f t="shared" si="25"/>
        <v>652341.88600000006</v>
      </c>
      <c r="K296" t="e">
        <f>+VLOOKUP(D296,#REF!,4,0)</f>
        <v>#REF!</v>
      </c>
      <c r="L296" t="e">
        <f>VLOOKUP(D296,#REF!,5,0)</f>
        <v>#REF!</v>
      </c>
      <c r="M296" t="e">
        <f>VLOOKUP(D296,#REF!,6,0)</f>
        <v>#REF!</v>
      </c>
      <c r="N296" t="e">
        <f>VLOOKUP(D296,#REF!,7,0)</f>
        <v>#REF!</v>
      </c>
      <c r="P296" t="str">
        <f t="shared" si="26"/>
        <v>32104</v>
      </c>
      <c r="Q296" t="str">
        <f t="shared" si="24"/>
        <v>18</v>
      </c>
    </row>
    <row r="297" spans="1:17" x14ac:dyDescent="0.3">
      <c r="A297" s="556">
        <v>44742</v>
      </c>
      <c r="B297" s="499">
        <v>7</v>
      </c>
      <c r="C297" s="499" t="s">
        <v>1685</v>
      </c>
      <c r="D297" s="499" t="s">
        <v>954</v>
      </c>
      <c r="E297" t="str">
        <f t="shared" si="22"/>
        <v>180103219200199</v>
      </c>
      <c r="F297" t="str">
        <f t="shared" si="23"/>
        <v>0</v>
      </c>
      <c r="G297" t="e">
        <f>+VLOOKUP(L297,BG!$D$10:$F$68,3,FALSE)</f>
        <v>#REF!</v>
      </c>
      <c r="H297" s="332" t="s">
        <v>955</v>
      </c>
      <c r="I297" s="544">
        <v>-2010848870</v>
      </c>
      <c r="J297" s="296">
        <f t="shared" si="25"/>
        <v>-2010848.87</v>
      </c>
      <c r="K297" t="e">
        <f>+VLOOKUP(D297,#REF!,4,0)</f>
        <v>#REF!</v>
      </c>
      <c r="L297" t="e">
        <f>VLOOKUP(D297,#REF!,5,0)</f>
        <v>#REF!</v>
      </c>
      <c r="M297" t="e">
        <f>VLOOKUP(D297,#REF!,6,0)</f>
        <v>#REF!</v>
      </c>
      <c r="N297" t="e">
        <f>VLOOKUP(D297,#REF!,7,0)</f>
        <v>#REF!</v>
      </c>
      <c r="P297" t="str">
        <f t="shared" si="26"/>
        <v>32192</v>
      </c>
      <c r="Q297" t="str">
        <f t="shared" si="24"/>
        <v>18</v>
      </c>
    </row>
    <row r="298" spans="1:17" x14ac:dyDescent="0.3">
      <c r="A298" s="556">
        <v>44742</v>
      </c>
      <c r="B298" s="333">
        <v>7</v>
      </c>
      <c r="C298" s="333" t="s">
        <v>1686</v>
      </c>
      <c r="D298" s="333" t="s">
        <v>956</v>
      </c>
      <c r="E298" t="str">
        <f t="shared" si="22"/>
        <v>180103219200299</v>
      </c>
      <c r="F298" t="str">
        <f t="shared" si="23"/>
        <v>0</v>
      </c>
      <c r="G298" t="e">
        <f>+VLOOKUP(L298,BG!$D$10:$F$68,3,FALSE)</f>
        <v>#REF!</v>
      </c>
      <c r="H298" s="333" t="s">
        <v>957</v>
      </c>
      <c r="I298" s="545">
        <v>-214391177</v>
      </c>
      <c r="J298" s="296">
        <f t="shared" si="25"/>
        <v>-214391.177</v>
      </c>
      <c r="K298" t="e">
        <f>+VLOOKUP(D298,#REF!,4,0)</f>
        <v>#REF!</v>
      </c>
      <c r="L298" t="e">
        <f>VLOOKUP(D298,#REF!,5,0)</f>
        <v>#REF!</v>
      </c>
      <c r="M298" t="e">
        <f>VLOOKUP(D298,#REF!,6,0)</f>
        <v>#REF!</v>
      </c>
      <c r="N298" t="e">
        <f>VLOOKUP(D298,#REF!,7,0)</f>
        <v>#REF!</v>
      </c>
      <c r="P298" t="str">
        <f t="shared" si="26"/>
        <v>32192</v>
      </c>
      <c r="Q298" t="str">
        <f t="shared" si="24"/>
        <v>18</v>
      </c>
    </row>
    <row r="299" spans="1:17" x14ac:dyDescent="0.3">
      <c r="A299" s="556">
        <v>44742</v>
      </c>
      <c r="B299" s="332">
        <v>7</v>
      </c>
      <c r="C299" s="332" t="s">
        <v>1687</v>
      </c>
      <c r="D299" s="332" t="s">
        <v>958</v>
      </c>
      <c r="E299" t="str">
        <f t="shared" si="22"/>
        <v>180103219200499</v>
      </c>
      <c r="F299" t="str">
        <f t="shared" si="23"/>
        <v>0</v>
      </c>
      <c r="G299" t="e">
        <f>+VLOOKUP(L299,BG!$D$10:$F$68,3,FALSE)</f>
        <v>#REF!</v>
      </c>
      <c r="H299" s="332" t="s">
        <v>959</v>
      </c>
      <c r="I299" s="544">
        <v>-476025257</v>
      </c>
      <c r="J299" s="296">
        <f t="shared" si="25"/>
        <v>-476025.25699999998</v>
      </c>
      <c r="K299" t="e">
        <f>+VLOOKUP(D299,#REF!,4,0)</f>
        <v>#REF!</v>
      </c>
      <c r="L299" t="e">
        <f>VLOOKUP(D299,#REF!,5,0)</f>
        <v>#REF!</v>
      </c>
      <c r="M299" t="e">
        <f>VLOOKUP(D299,#REF!,6,0)</f>
        <v>#REF!</v>
      </c>
      <c r="N299" t="e">
        <f>VLOOKUP(D299,#REF!,7,0)</f>
        <v>#REF!</v>
      </c>
      <c r="P299" t="str">
        <f t="shared" si="26"/>
        <v>32192</v>
      </c>
      <c r="Q299" t="str">
        <f t="shared" si="24"/>
        <v>18</v>
      </c>
    </row>
    <row r="300" spans="1:17" x14ac:dyDescent="0.3">
      <c r="A300" s="556">
        <v>44742</v>
      </c>
      <c r="B300" s="333">
        <v>7</v>
      </c>
      <c r="C300" s="333" t="s">
        <v>1688</v>
      </c>
      <c r="D300" s="333" t="s">
        <v>961</v>
      </c>
      <c r="E300" t="str">
        <f t="shared" si="22"/>
        <v>180103219400199</v>
      </c>
      <c r="F300" t="str">
        <f t="shared" si="23"/>
        <v>0</v>
      </c>
      <c r="G300" t="e">
        <f>+VLOOKUP(L300,BG!$D$10:$F$68,3,FALSE)</f>
        <v>#REF!</v>
      </c>
      <c r="H300" s="333" t="s">
        <v>960</v>
      </c>
      <c r="I300" s="545">
        <v>-527624015</v>
      </c>
      <c r="J300" s="296">
        <f t="shared" si="25"/>
        <v>-527624.01500000001</v>
      </c>
      <c r="K300" t="e">
        <f>+VLOOKUP(D300,#REF!,4,0)</f>
        <v>#REF!</v>
      </c>
      <c r="L300" t="e">
        <f>VLOOKUP(D300,#REF!,5,0)</f>
        <v>#REF!</v>
      </c>
      <c r="M300" t="e">
        <f>VLOOKUP(D300,#REF!,6,0)</f>
        <v>#REF!</v>
      </c>
      <c r="N300" t="e">
        <f>VLOOKUP(D300,#REF!,7,0)</f>
        <v>#REF!</v>
      </c>
      <c r="P300" t="str">
        <f t="shared" si="26"/>
        <v>32194</v>
      </c>
      <c r="Q300" t="str">
        <f t="shared" si="24"/>
        <v>18</v>
      </c>
    </row>
    <row r="301" spans="1:17" x14ac:dyDescent="0.3">
      <c r="A301" s="556">
        <v>44742</v>
      </c>
      <c r="B301" s="332">
        <v>7</v>
      </c>
      <c r="C301" s="332" t="s">
        <v>1689</v>
      </c>
      <c r="D301" s="332" t="s">
        <v>963</v>
      </c>
      <c r="E301" t="str">
        <f t="shared" si="22"/>
        <v>180103230200199</v>
      </c>
      <c r="F301" t="str">
        <f t="shared" si="23"/>
        <v>0</v>
      </c>
      <c r="G301" t="e">
        <f>+VLOOKUP(L301,BG!$D$10:$F$68,3,FALSE)</f>
        <v>#REF!</v>
      </c>
      <c r="H301" s="332" t="s">
        <v>964</v>
      </c>
      <c r="I301" s="544">
        <v>9148364521</v>
      </c>
      <c r="J301" s="296">
        <f t="shared" si="25"/>
        <v>9148364.5209999997</v>
      </c>
      <c r="K301" t="e">
        <f>+VLOOKUP(D301,#REF!,4,0)</f>
        <v>#REF!</v>
      </c>
      <c r="L301" t="e">
        <f>VLOOKUP(D301,#REF!,5,0)</f>
        <v>#REF!</v>
      </c>
      <c r="M301" t="e">
        <f>VLOOKUP(D301,#REF!,6,0)</f>
        <v>#REF!</v>
      </c>
      <c r="N301" t="e">
        <f>VLOOKUP(D301,#REF!,7,0)</f>
        <v>#REF!</v>
      </c>
      <c r="P301" t="str">
        <f t="shared" si="26"/>
        <v>32302</v>
      </c>
      <c r="Q301" t="str">
        <f t="shared" si="24"/>
        <v>18</v>
      </c>
    </row>
    <row r="302" spans="1:17" x14ac:dyDescent="0.3">
      <c r="A302" s="556">
        <v>44742</v>
      </c>
      <c r="B302" s="333">
        <v>7</v>
      </c>
      <c r="C302" s="333" t="s">
        <v>1690</v>
      </c>
      <c r="D302" s="333" t="s">
        <v>965</v>
      </c>
      <c r="E302" t="str">
        <f t="shared" si="22"/>
        <v>180103239200199</v>
      </c>
      <c r="F302" t="str">
        <f t="shared" si="23"/>
        <v>0</v>
      </c>
      <c r="G302" t="e">
        <f>+VLOOKUP(L302,BG!$D$10:$F$68,3,FALSE)</f>
        <v>#REF!</v>
      </c>
      <c r="H302" s="333" t="s">
        <v>966</v>
      </c>
      <c r="I302" s="545">
        <v>-4101574417</v>
      </c>
      <c r="J302" s="296">
        <f t="shared" si="25"/>
        <v>-4101574.4169999999</v>
      </c>
      <c r="K302" t="e">
        <f>+VLOOKUP(D302,#REF!,4,0)</f>
        <v>#REF!</v>
      </c>
      <c r="L302" t="e">
        <f>VLOOKUP(D302,#REF!,5,0)</f>
        <v>#REF!</v>
      </c>
      <c r="M302" t="e">
        <f>VLOOKUP(D302,#REF!,6,0)</f>
        <v>#REF!</v>
      </c>
      <c r="N302" t="e">
        <f>VLOOKUP(D302,#REF!,7,0)</f>
        <v>#REF!</v>
      </c>
      <c r="P302" t="str">
        <f t="shared" si="26"/>
        <v>32392</v>
      </c>
      <c r="Q302" t="str">
        <f t="shared" si="24"/>
        <v>18</v>
      </c>
    </row>
    <row r="303" spans="1:17" x14ac:dyDescent="0.3">
      <c r="A303" s="556">
        <v>44742</v>
      </c>
      <c r="B303" s="332">
        <v>7</v>
      </c>
      <c r="C303" s="332" t="s">
        <v>1691</v>
      </c>
      <c r="D303" s="332" t="s">
        <v>968</v>
      </c>
      <c r="E303" t="str">
        <f t="shared" si="22"/>
        <v>180103250200199</v>
      </c>
      <c r="F303" t="str">
        <f t="shared" si="23"/>
        <v>0</v>
      </c>
      <c r="G303" t="e">
        <f>+VLOOKUP(L303,BG!$D$10:$F$68,3,FALSE)</f>
        <v>#REF!</v>
      </c>
      <c r="H303" s="332" t="s">
        <v>2936</v>
      </c>
      <c r="I303" s="544">
        <v>919482343</v>
      </c>
      <c r="J303" s="296">
        <f t="shared" si="25"/>
        <v>919482.34299999999</v>
      </c>
      <c r="K303" t="e">
        <f>+VLOOKUP(D303,#REF!,4,0)</f>
        <v>#REF!</v>
      </c>
      <c r="L303" t="e">
        <f>VLOOKUP(D303,#REF!,5,0)</f>
        <v>#REF!</v>
      </c>
      <c r="M303" t="e">
        <f>VLOOKUP(D303,#REF!,6,0)</f>
        <v>#REF!</v>
      </c>
      <c r="N303" t="e">
        <f>VLOOKUP(D303,#REF!,7,0)</f>
        <v>#REF!</v>
      </c>
      <c r="P303" t="str">
        <f t="shared" si="26"/>
        <v>32502</v>
      </c>
      <c r="Q303" t="str">
        <f t="shared" si="24"/>
        <v>18</v>
      </c>
    </row>
    <row r="304" spans="1:17" x14ac:dyDescent="0.3">
      <c r="A304" s="556">
        <v>44742</v>
      </c>
      <c r="B304" s="333">
        <v>7</v>
      </c>
      <c r="C304" s="333" t="s">
        <v>1692</v>
      </c>
      <c r="D304" s="333" t="s">
        <v>970</v>
      </c>
      <c r="E304" t="str">
        <f t="shared" si="22"/>
        <v>180103259200199</v>
      </c>
      <c r="F304" t="str">
        <f t="shared" si="23"/>
        <v>0</v>
      </c>
      <c r="G304" t="e">
        <f>+VLOOKUP(L304,BG!$D$10:$F$68,3,FALSE)</f>
        <v>#REF!</v>
      </c>
      <c r="H304" s="333" t="s">
        <v>2937</v>
      </c>
      <c r="I304" s="545">
        <v>-583227561</v>
      </c>
      <c r="J304" s="296">
        <f t="shared" si="25"/>
        <v>-583227.56099999999</v>
      </c>
      <c r="K304" t="e">
        <f>+VLOOKUP(D304,#REF!,4,0)</f>
        <v>#REF!</v>
      </c>
      <c r="L304" t="e">
        <f>VLOOKUP(D304,#REF!,5,0)</f>
        <v>#REF!</v>
      </c>
      <c r="M304" t="e">
        <f>VLOOKUP(D304,#REF!,6,0)</f>
        <v>#REF!</v>
      </c>
      <c r="N304" t="e">
        <f>VLOOKUP(D304,#REF!,7,0)</f>
        <v>#REF!</v>
      </c>
      <c r="P304" t="str">
        <f t="shared" si="26"/>
        <v>32592</v>
      </c>
      <c r="Q304" t="str">
        <f t="shared" si="24"/>
        <v>18</v>
      </c>
    </row>
    <row r="305" spans="1:17" x14ac:dyDescent="0.3">
      <c r="A305" s="556">
        <v>44742</v>
      </c>
      <c r="B305" s="332">
        <v>7</v>
      </c>
      <c r="C305" s="332" t="s">
        <v>1693</v>
      </c>
      <c r="D305" s="332" t="s">
        <v>973</v>
      </c>
      <c r="E305" t="str">
        <f t="shared" si="22"/>
        <v>180103270200099</v>
      </c>
      <c r="F305" t="str">
        <f t="shared" si="23"/>
        <v>0</v>
      </c>
      <c r="G305" t="e">
        <f>+VLOOKUP(L305,BG!$D$10:$F$68,3,FALSE)</f>
        <v>#REF!</v>
      </c>
      <c r="H305" s="332" t="s">
        <v>974</v>
      </c>
      <c r="I305" s="544">
        <v>184170799</v>
      </c>
      <c r="J305" s="296">
        <f t="shared" si="25"/>
        <v>184170.799</v>
      </c>
      <c r="K305" t="e">
        <f>+VLOOKUP(D305,#REF!,4,0)</f>
        <v>#REF!</v>
      </c>
      <c r="L305" t="e">
        <f>VLOOKUP(D305,#REF!,5,0)</f>
        <v>#REF!</v>
      </c>
      <c r="M305" t="e">
        <f>VLOOKUP(D305,#REF!,6,0)</f>
        <v>#REF!</v>
      </c>
      <c r="N305" t="e">
        <f>VLOOKUP(D305,#REF!,7,0)</f>
        <v>#REF!</v>
      </c>
      <c r="P305" t="str">
        <f t="shared" si="26"/>
        <v>32702</v>
      </c>
      <c r="Q305" t="str">
        <f t="shared" si="24"/>
        <v>18</v>
      </c>
    </row>
    <row r="306" spans="1:17" x14ac:dyDescent="0.3">
      <c r="A306" s="556">
        <v>44742</v>
      </c>
      <c r="B306" s="333">
        <v>7</v>
      </c>
      <c r="C306" s="333" t="s">
        <v>1694</v>
      </c>
      <c r="D306" s="333" t="s">
        <v>975</v>
      </c>
      <c r="E306" t="str">
        <f t="shared" si="22"/>
        <v>180103279200199</v>
      </c>
      <c r="F306" t="str">
        <f t="shared" si="23"/>
        <v>0</v>
      </c>
      <c r="G306" t="e">
        <f>+VLOOKUP(L306,BG!$D$10:$F$68,3,FALSE)</f>
        <v>#REF!</v>
      </c>
      <c r="H306" s="333" t="s">
        <v>2938</v>
      </c>
      <c r="I306" s="545">
        <v>-123420340</v>
      </c>
      <c r="J306" s="296">
        <f t="shared" si="25"/>
        <v>-123420.34</v>
      </c>
      <c r="K306" t="e">
        <f>+VLOOKUP(D306,#REF!,4,0)</f>
        <v>#REF!</v>
      </c>
      <c r="L306" t="e">
        <f>VLOOKUP(D306,#REF!,5,0)</f>
        <v>#REF!</v>
      </c>
      <c r="M306" t="e">
        <f>VLOOKUP(D306,#REF!,6,0)</f>
        <v>#REF!</v>
      </c>
      <c r="N306" t="e">
        <f>VLOOKUP(D306,#REF!,7,0)</f>
        <v>#REF!</v>
      </c>
      <c r="P306" t="str">
        <f t="shared" si="26"/>
        <v>32792</v>
      </c>
      <c r="Q306" t="str">
        <f t="shared" si="24"/>
        <v>18</v>
      </c>
    </row>
    <row r="307" spans="1:17" x14ac:dyDescent="0.3">
      <c r="A307" s="556">
        <v>44742</v>
      </c>
      <c r="B307" s="332">
        <v>7</v>
      </c>
      <c r="C307" s="332" t="s">
        <v>1695</v>
      </c>
      <c r="D307" s="332" t="s">
        <v>977</v>
      </c>
      <c r="E307" t="str">
        <f t="shared" si="22"/>
        <v>190103370200199</v>
      </c>
      <c r="F307" t="str">
        <f t="shared" si="23"/>
        <v>0</v>
      </c>
      <c r="G307" t="e">
        <f>+VLOOKUP(L307,BG!$D$10:$F$68,3,FALSE)</f>
        <v>#REF!</v>
      </c>
      <c r="H307" s="332" t="s">
        <v>978</v>
      </c>
      <c r="I307" s="544">
        <v>16518002000</v>
      </c>
      <c r="J307" s="296">
        <f t="shared" si="25"/>
        <v>16518002</v>
      </c>
      <c r="K307" t="e">
        <f>+VLOOKUP(D307,#REF!,4,0)</f>
        <v>#REF!</v>
      </c>
      <c r="L307" t="e">
        <f>VLOOKUP(D307,#REF!,5,0)</f>
        <v>#REF!</v>
      </c>
      <c r="M307" t="e">
        <f>VLOOKUP(D307,#REF!,6,0)</f>
        <v>#REF!</v>
      </c>
      <c r="N307" t="e">
        <f>VLOOKUP(D307,#REF!,7,0)</f>
        <v>#REF!</v>
      </c>
      <c r="P307" t="str">
        <f t="shared" si="26"/>
        <v>33702</v>
      </c>
      <c r="Q307" t="str">
        <f t="shared" si="24"/>
        <v>19</v>
      </c>
    </row>
    <row r="308" spans="1:17" x14ac:dyDescent="0.3">
      <c r="A308" s="556">
        <v>44742</v>
      </c>
      <c r="B308" s="333">
        <v>7</v>
      </c>
      <c r="C308" s="333" t="s">
        <v>1696</v>
      </c>
      <c r="D308" s="333" t="s">
        <v>979</v>
      </c>
      <c r="E308" t="str">
        <f t="shared" si="22"/>
        <v>190103370202299</v>
      </c>
      <c r="F308" t="str">
        <f t="shared" si="23"/>
        <v>0</v>
      </c>
      <c r="G308" t="e">
        <f>+VLOOKUP(L308,BG!$D$10:$F$68,3,FALSE)</f>
        <v>#REF!</v>
      </c>
      <c r="H308" s="333" t="s">
        <v>980</v>
      </c>
      <c r="I308" s="545">
        <v>9447237814</v>
      </c>
      <c r="J308" s="296">
        <f t="shared" si="25"/>
        <v>9447237.8139999993</v>
      </c>
      <c r="K308" t="e">
        <f>+VLOOKUP(D308,#REF!,4,0)</f>
        <v>#REF!</v>
      </c>
      <c r="L308" t="e">
        <f>VLOOKUP(D308,#REF!,5,0)</f>
        <v>#REF!</v>
      </c>
      <c r="M308" t="e">
        <f>VLOOKUP(D308,#REF!,6,0)</f>
        <v>#REF!</v>
      </c>
      <c r="N308" t="e">
        <f>VLOOKUP(D308,#REF!,7,0)</f>
        <v>#REF!</v>
      </c>
      <c r="P308" t="str">
        <f t="shared" si="26"/>
        <v>33702</v>
      </c>
      <c r="Q308" t="str">
        <f t="shared" si="24"/>
        <v>19</v>
      </c>
    </row>
    <row r="309" spans="1:17" x14ac:dyDescent="0.3">
      <c r="A309" s="556">
        <v>44742</v>
      </c>
      <c r="B309" s="332">
        <v>7</v>
      </c>
      <c r="C309" s="332" t="s">
        <v>2277</v>
      </c>
      <c r="D309" s="332" t="s">
        <v>1965</v>
      </c>
      <c r="E309" t="str">
        <f t="shared" si="22"/>
        <v>190103370202399</v>
      </c>
      <c r="F309" t="str">
        <f t="shared" si="23"/>
        <v>0</v>
      </c>
      <c r="G309" t="e">
        <f>+VLOOKUP(L309,BG!$D$10:$F$68,3,FALSE)</f>
        <v>#REF!</v>
      </c>
      <c r="H309" s="332" t="s">
        <v>2144</v>
      </c>
      <c r="I309" s="544">
        <v>2617391073</v>
      </c>
      <c r="J309" s="296">
        <f t="shared" si="25"/>
        <v>2617391.0729999999</v>
      </c>
      <c r="K309" t="e">
        <f>+VLOOKUP(D309,#REF!,4,0)</f>
        <v>#REF!</v>
      </c>
      <c r="L309" t="e">
        <f>VLOOKUP(D309,#REF!,5,0)</f>
        <v>#REF!</v>
      </c>
      <c r="M309" t="e">
        <f>VLOOKUP(D309,#REF!,6,0)</f>
        <v>#REF!</v>
      </c>
      <c r="N309" t="e">
        <f>VLOOKUP(D309,#REF!,7,0)</f>
        <v>#REF!</v>
      </c>
      <c r="P309" t="str">
        <f t="shared" si="26"/>
        <v>33702</v>
      </c>
      <c r="Q309" t="str">
        <f t="shared" si="24"/>
        <v>19</v>
      </c>
    </row>
    <row r="310" spans="1:17" x14ac:dyDescent="0.3">
      <c r="A310" s="556">
        <v>44742</v>
      </c>
      <c r="B310" s="333">
        <v>7</v>
      </c>
      <c r="C310" s="333" t="s">
        <v>1697</v>
      </c>
      <c r="D310" s="333" t="s">
        <v>981</v>
      </c>
      <c r="E310" t="str">
        <f t="shared" si="22"/>
        <v>190103370400099</v>
      </c>
      <c r="F310" t="str">
        <f t="shared" si="23"/>
        <v>0</v>
      </c>
      <c r="G310" t="e">
        <f>+VLOOKUP(L310,BG!$D$10:$F$68,3,FALSE)</f>
        <v>#REF!</v>
      </c>
      <c r="H310" s="333" t="s">
        <v>982</v>
      </c>
      <c r="I310" s="545">
        <v>17787026145</v>
      </c>
      <c r="J310" s="296">
        <f t="shared" si="25"/>
        <v>17787026.145</v>
      </c>
      <c r="K310" t="e">
        <f>+VLOOKUP(D310,#REF!,4,0)</f>
        <v>#REF!</v>
      </c>
      <c r="L310" t="e">
        <f>VLOOKUP(D310,#REF!,5,0)</f>
        <v>#REF!</v>
      </c>
      <c r="M310" t="e">
        <f>VLOOKUP(D310,#REF!,6,0)</f>
        <v>#REF!</v>
      </c>
      <c r="N310" t="e">
        <f>VLOOKUP(D310,#REF!,7,0)</f>
        <v>#REF!</v>
      </c>
      <c r="P310" t="str">
        <f t="shared" si="26"/>
        <v>33704</v>
      </c>
      <c r="Q310" t="str">
        <f t="shared" si="24"/>
        <v>19</v>
      </c>
    </row>
    <row r="311" spans="1:17" x14ac:dyDescent="0.3">
      <c r="A311" s="556">
        <v>44742</v>
      </c>
      <c r="B311" s="332">
        <v>7</v>
      </c>
      <c r="C311" s="332" t="s">
        <v>2278</v>
      </c>
      <c r="D311" s="332" t="s">
        <v>1966</v>
      </c>
      <c r="E311" t="str">
        <f t="shared" si="22"/>
        <v>190103370400199</v>
      </c>
      <c r="F311" t="str">
        <f t="shared" si="23"/>
        <v>0</v>
      </c>
      <c r="G311" t="e">
        <f>+VLOOKUP(L311,BG!$D$10:$F$68,3,FALSE)</f>
        <v>#REF!</v>
      </c>
      <c r="H311" s="332" t="s">
        <v>2145</v>
      </c>
      <c r="I311" s="544">
        <v>5486745274</v>
      </c>
      <c r="J311" s="296">
        <f t="shared" si="25"/>
        <v>5486745.2740000002</v>
      </c>
      <c r="K311" t="e">
        <f>+VLOOKUP(D311,#REF!,4,0)</f>
        <v>#REF!</v>
      </c>
      <c r="L311" t="e">
        <f>VLOOKUP(D311,#REF!,5,0)</f>
        <v>#REF!</v>
      </c>
      <c r="M311" t="e">
        <f>VLOOKUP(D311,#REF!,6,0)</f>
        <v>#REF!</v>
      </c>
      <c r="N311" t="e">
        <f>VLOOKUP(D311,#REF!,7,0)</f>
        <v>#REF!</v>
      </c>
      <c r="P311" t="str">
        <f t="shared" si="26"/>
        <v>33704</v>
      </c>
      <c r="Q311" t="str">
        <f t="shared" si="24"/>
        <v>19</v>
      </c>
    </row>
    <row r="312" spans="1:17" x14ac:dyDescent="0.3">
      <c r="A312" s="556">
        <v>44742</v>
      </c>
      <c r="B312" s="333">
        <v>7</v>
      </c>
      <c r="C312" s="333" t="s">
        <v>2279</v>
      </c>
      <c r="D312" s="333" t="s">
        <v>1967</v>
      </c>
      <c r="E312" t="str">
        <f t="shared" si="22"/>
        <v>190103370400299</v>
      </c>
      <c r="F312" t="str">
        <f t="shared" si="23"/>
        <v>0</v>
      </c>
      <c r="G312" t="e">
        <f>+VLOOKUP(L312,BG!$D$10:$F$68,3,FALSE)</f>
        <v>#REF!</v>
      </c>
      <c r="H312" s="333" t="s">
        <v>2146</v>
      </c>
      <c r="I312" s="545">
        <v>4363759125</v>
      </c>
      <c r="J312" s="296">
        <f t="shared" si="25"/>
        <v>4363759.125</v>
      </c>
      <c r="K312" t="e">
        <f>+VLOOKUP(D312,#REF!,4,0)</f>
        <v>#REF!</v>
      </c>
      <c r="L312" t="e">
        <f>VLOOKUP(D312,#REF!,5,0)</f>
        <v>#REF!</v>
      </c>
      <c r="M312" t="e">
        <f>VLOOKUP(D312,#REF!,6,0)</f>
        <v>#REF!</v>
      </c>
      <c r="N312" t="e">
        <f>VLOOKUP(D312,#REF!,7,0)</f>
        <v>#REF!</v>
      </c>
      <c r="P312" t="str">
        <f t="shared" si="26"/>
        <v>33704</v>
      </c>
      <c r="Q312" t="str">
        <f t="shared" si="24"/>
        <v>19</v>
      </c>
    </row>
    <row r="313" spans="1:17" x14ac:dyDescent="0.3">
      <c r="A313" s="556">
        <v>44742</v>
      </c>
      <c r="B313" s="332">
        <v>7</v>
      </c>
      <c r="C313" s="332" t="s">
        <v>1698</v>
      </c>
      <c r="D313" s="332" t="s">
        <v>983</v>
      </c>
      <c r="E313" t="str">
        <f t="shared" si="22"/>
        <v>190103379200099</v>
      </c>
      <c r="F313" t="str">
        <f t="shared" si="23"/>
        <v>0</v>
      </c>
      <c r="G313" t="e">
        <f>+VLOOKUP(L313,BG!$D$10:$F$68,3,FALSE)</f>
        <v>#REF!</v>
      </c>
      <c r="H313" s="332" t="s">
        <v>984</v>
      </c>
      <c r="I313" s="544">
        <v>-3821868908</v>
      </c>
      <c r="J313" s="296">
        <f t="shared" si="25"/>
        <v>-3821868.9079999998</v>
      </c>
      <c r="K313" t="e">
        <f>+VLOOKUP(D313,#REF!,4,0)</f>
        <v>#REF!</v>
      </c>
      <c r="L313" t="e">
        <f>VLOOKUP(D313,#REF!,5,0)</f>
        <v>#REF!</v>
      </c>
      <c r="M313" t="e">
        <f>VLOOKUP(D313,#REF!,6,0)</f>
        <v>#REF!</v>
      </c>
      <c r="N313" t="e">
        <f>VLOOKUP(D313,#REF!,7,0)</f>
        <v>#REF!</v>
      </c>
      <c r="P313" t="str">
        <f t="shared" si="26"/>
        <v>33792</v>
      </c>
      <c r="Q313" t="str">
        <f t="shared" si="24"/>
        <v>19</v>
      </c>
    </row>
    <row r="314" spans="1:17" x14ac:dyDescent="0.3">
      <c r="A314" s="556">
        <v>44742</v>
      </c>
      <c r="B314" s="333">
        <v>7</v>
      </c>
      <c r="C314" s="333" t="s">
        <v>2833</v>
      </c>
      <c r="D314" s="333" t="s">
        <v>2535</v>
      </c>
      <c r="E314" t="str">
        <f t="shared" si="22"/>
        <v>190103379200199</v>
      </c>
      <c r="F314" t="str">
        <f t="shared" si="23"/>
        <v>0</v>
      </c>
      <c r="G314" t="e">
        <f>+VLOOKUP(L314,BG!$D$10:$F$68,3,FALSE)</f>
        <v>#REF!</v>
      </c>
      <c r="H314" s="333" t="s">
        <v>2536</v>
      </c>
      <c r="I314" s="545">
        <v>-961188865</v>
      </c>
      <c r="J314" s="296">
        <f t="shared" si="25"/>
        <v>-961188.86499999999</v>
      </c>
      <c r="K314" t="e">
        <f>+VLOOKUP(D314,#REF!,4,0)</f>
        <v>#REF!</v>
      </c>
      <c r="L314" t="e">
        <f>VLOOKUP(D314,#REF!,5,0)</f>
        <v>#REF!</v>
      </c>
      <c r="M314" t="e">
        <f>VLOOKUP(D314,#REF!,6,0)</f>
        <v>#REF!</v>
      </c>
      <c r="N314" t="e">
        <f>VLOOKUP(D314,#REF!,7,0)</f>
        <v>#REF!</v>
      </c>
      <c r="P314" t="str">
        <f t="shared" si="26"/>
        <v>33792</v>
      </c>
      <c r="Q314" t="str">
        <f t="shared" si="24"/>
        <v>19</v>
      </c>
    </row>
    <row r="315" spans="1:17" x14ac:dyDescent="0.3">
      <c r="A315" s="556">
        <v>44742</v>
      </c>
      <c r="B315" s="332">
        <v>7</v>
      </c>
      <c r="C315" s="332" t="s">
        <v>1699</v>
      </c>
      <c r="D315" s="332" t="s">
        <v>986</v>
      </c>
      <c r="E315" t="str">
        <f t="shared" si="22"/>
        <v>190103379400099</v>
      </c>
      <c r="F315" t="str">
        <f t="shared" si="23"/>
        <v>0</v>
      </c>
      <c r="G315" t="e">
        <f>+VLOOKUP(L315,BG!$D$10:$F$68,3,FALSE)</f>
        <v>#REF!</v>
      </c>
      <c r="H315" s="332" t="s">
        <v>2939</v>
      </c>
      <c r="I315" s="544">
        <v>-10353817632</v>
      </c>
      <c r="J315" s="296">
        <f t="shared" si="25"/>
        <v>-10353817.631999999</v>
      </c>
      <c r="K315" t="e">
        <f>+VLOOKUP(D315,#REF!,4,0)</f>
        <v>#REF!</v>
      </c>
      <c r="L315" t="e">
        <f>VLOOKUP(D315,#REF!,5,0)</f>
        <v>#REF!</v>
      </c>
      <c r="M315" t="e">
        <f>VLOOKUP(D315,#REF!,6,0)</f>
        <v>#REF!</v>
      </c>
      <c r="N315" t="e">
        <f>VLOOKUP(D315,#REF!,7,0)</f>
        <v>#REF!</v>
      </c>
      <c r="P315" t="str">
        <f t="shared" si="26"/>
        <v>33794</v>
      </c>
      <c r="Q315" t="str">
        <f t="shared" si="24"/>
        <v>19</v>
      </c>
    </row>
    <row r="316" spans="1:17" x14ac:dyDescent="0.3">
      <c r="A316" s="556">
        <v>44742</v>
      </c>
      <c r="B316" s="333">
        <v>7</v>
      </c>
      <c r="C316" s="333" t="s">
        <v>2280</v>
      </c>
      <c r="D316" s="333" t="s">
        <v>1968</v>
      </c>
      <c r="E316" t="str">
        <f t="shared" si="22"/>
        <v>190103379400199</v>
      </c>
      <c r="F316" t="str">
        <f t="shared" si="23"/>
        <v>0</v>
      </c>
      <c r="G316" t="e">
        <f>+VLOOKUP(L316,BG!$D$10:$F$68,3,FALSE)</f>
        <v>#REF!</v>
      </c>
      <c r="H316" s="333" t="s">
        <v>2940</v>
      </c>
      <c r="I316" s="545">
        <v>-3696772723</v>
      </c>
      <c r="J316" s="296">
        <f t="shared" si="25"/>
        <v>-3696772.7230000002</v>
      </c>
      <c r="K316" t="e">
        <f>+VLOOKUP(D316,#REF!,4,0)</f>
        <v>#REF!</v>
      </c>
      <c r="L316" t="e">
        <f>VLOOKUP(D316,#REF!,5,0)</f>
        <v>#REF!</v>
      </c>
      <c r="M316" t="e">
        <f>VLOOKUP(D316,#REF!,6,0)</f>
        <v>#REF!</v>
      </c>
      <c r="N316" t="e">
        <f>VLOOKUP(D316,#REF!,7,0)</f>
        <v>#REF!</v>
      </c>
      <c r="P316" t="str">
        <f t="shared" si="26"/>
        <v>33794</v>
      </c>
      <c r="Q316" t="str">
        <f t="shared" si="24"/>
        <v>19</v>
      </c>
    </row>
    <row r="317" spans="1:17" x14ac:dyDescent="0.3">
      <c r="A317" s="556">
        <v>44742</v>
      </c>
      <c r="B317" s="332">
        <v>7</v>
      </c>
      <c r="C317" s="332" t="s">
        <v>1700</v>
      </c>
      <c r="D317" s="332" t="s">
        <v>988</v>
      </c>
      <c r="E317" t="str">
        <f t="shared" si="22"/>
        <v>190103390200099</v>
      </c>
      <c r="F317" t="str">
        <f t="shared" si="23"/>
        <v>0</v>
      </c>
      <c r="G317" t="e">
        <f>+VLOOKUP(L317,BG!$D$10:$F$68,3,FALSE)</f>
        <v>#REF!</v>
      </c>
      <c r="H317" s="332" t="s">
        <v>989</v>
      </c>
      <c r="I317" s="544">
        <v>4476185441</v>
      </c>
      <c r="J317" s="296">
        <f t="shared" si="25"/>
        <v>4476185.4409999996</v>
      </c>
      <c r="K317" t="e">
        <f>+VLOOKUP(D317,#REF!,4,0)</f>
        <v>#REF!</v>
      </c>
      <c r="L317" t="e">
        <f>VLOOKUP(D317,#REF!,5,0)</f>
        <v>#REF!</v>
      </c>
      <c r="M317" t="e">
        <f>VLOOKUP(D317,#REF!,6,0)</f>
        <v>#REF!</v>
      </c>
      <c r="N317" t="e">
        <f>VLOOKUP(D317,#REF!,7,0)</f>
        <v>#REF!</v>
      </c>
      <c r="P317" t="str">
        <f t="shared" si="26"/>
        <v>33902</v>
      </c>
      <c r="Q317" t="str">
        <f t="shared" si="24"/>
        <v>19</v>
      </c>
    </row>
    <row r="318" spans="1:17" x14ac:dyDescent="0.3">
      <c r="A318" s="556">
        <v>44742</v>
      </c>
      <c r="B318" s="333">
        <v>7</v>
      </c>
      <c r="C318" s="333" t="s">
        <v>1701</v>
      </c>
      <c r="D318" s="333" t="s">
        <v>990</v>
      </c>
      <c r="E318" t="str">
        <f t="shared" si="22"/>
        <v>190103399200099</v>
      </c>
      <c r="F318" t="str">
        <f t="shared" si="23"/>
        <v>0</v>
      </c>
      <c r="G318" t="e">
        <f>+VLOOKUP(L318,BG!$D$10:$F$68,3,FALSE)</f>
        <v>#REF!</v>
      </c>
      <c r="H318" s="333" t="s">
        <v>991</v>
      </c>
      <c r="I318" s="545">
        <v>-2707887368</v>
      </c>
      <c r="J318" s="296">
        <f t="shared" si="25"/>
        <v>-2707887.3679999998</v>
      </c>
      <c r="K318" t="e">
        <f>+VLOOKUP(D318,#REF!,4,0)</f>
        <v>#REF!</v>
      </c>
      <c r="L318" t="e">
        <f>VLOOKUP(D318,#REF!,5,0)</f>
        <v>#REF!</v>
      </c>
      <c r="M318" t="e">
        <f>VLOOKUP(D318,#REF!,6,0)</f>
        <v>#REF!</v>
      </c>
      <c r="N318" t="e">
        <f>VLOOKUP(D318,#REF!,7,0)</f>
        <v>#REF!</v>
      </c>
      <c r="P318" t="str">
        <f t="shared" si="26"/>
        <v>33992</v>
      </c>
      <c r="Q318" t="str">
        <f t="shared" si="24"/>
        <v>19</v>
      </c>
    </row>
    <row r="319" spans="1:17" x14ac:dyDescent="0.3">
      <c r="A319" s="556">
        <v>44742</v>
      </c>
      <c r="B319" s="332">
        <v>7</v>
      </c>
      <c r="C319" s="332" t="s">
        <v>1702</v>
      </c>
      <c r="D319" s="332" t="s">
        <v>992</v>
      </c>
      <c r="E319" t="str">
        <f t="shared" si="22"/>
        <v>190103410200099</v>
      </c>
      <c r="F319" t="str">
        <f t="shared" si="23"/>
        <v>0</v>
      </c>
      <c r="G319" t="e">
        <f>+VLOOKUP(L319,BG!$D$10:$F$68,3,FALSE)</f>
        <v>#REF!</v>
      </c>
      <c r="H319" s="332" t="s">
        <v>993</v>
      </c>
      <c r="I319" s="544">
        <v>6564359436</v>
      </c>
      <c r="J319" s="296">
        <f t="shared" si="25"/>
        <v>6564359.4359999998</v>
      </c>
      <c r="K319" t="e">
        <f>+VLOOKUP(D319,#REF!,4,0)</f>
        <v>#REF!</v>
      </c>
      <c r="L319" t="e">
        <f>VLOOKUP(D319,#REF!,5,0)</f>
        <v>#REF!</v>
      </c>
      <c r="M319" t="e">
        <f>VLOOKUP(D319,#REF!,6,0)</f>
        <v>#REF!</v>
      </c>
      <c r="N319" t="e">
        <f>VLOOKUP(D319,#REF!,7,0)</f>
        <v>#REF!</v>
      </c>
      <c r="P319" t="str">
        <f t="shared" si="26"/>
        <v>34102</v>
      </c>
      <c r="Q319" t="str">
        <f t="shared" si="24"/>
        <v>19</v>
      </c>
    </row>
    <row r="320" spans="1:17" x14ac:dyDescent="0.3">
      <c r="A320" s="556">
        <v>44742</v>
      </c>
      <c r="B320" s="333">
        <v>7</v>
      </c>
      <c r="C320" s="333" t="s">
        <v>1703</v>
      </c>
      <c r="D320" s="333" t="s">
        <v>994</v>
      </c>
      <c r="E320" t="str">
        <f t="shared" si="22"/>
        <v>190103410201199</v>
      </c>
      <c r="F320" t="str">
        <f t="shared" si="23"/>
        <v>0</v>
      </c>
      <c r="G320" t="e">
        <f>+VLOOKUP(L320,BG!$D$10:$F$68,3,FALSE)</f>
        <v>#REF!</v>
      </c>
      <c r="H320" s="333" t="s">
        <v>995</v>
      </c>
      <c r="I320" s="545">
        <v>4163222689</v>
      </c>
      <c r="J320" s="296">
        <f t="shared" si="25"/>
        <v>4163222.6889999998</v>
      </c>
      <c r="K320" t="e">
        <f>+VLOOKUP(D320,#REF!,4,0)</f>
        <v>#REF!</v>
      </c>
      <c r="L320" t="e">
        <f>VLOOKUP(D320,#REF!,5,0)</f>
        <v>#REF!</v>
      </c>
      <c r="M320" t="e">
        <f>VLOOKUP(D320,#REF!,6,0)</f>
        <v>#REF!</v>
      </c>
      <c r="N320" t="e">
        <f>VLOOKUP(D320,#REF!,7,0)</f>
        <v>#REF!</v>
      </c>
      <c r="P320" t="str">
        <f t="shared" si="26"/>
        <v>34102</v>
      </c>
      <c r="Q320" t="str">
        <f t="shared" si="24"/>
        <v>19</v>
      </c>
    </row>
    <row r="321" spans="1:17" x14ac:dyDescent="0.3">
      <c r="A321" s="556">
        <v>44742</v>
      </c>
      <c r="B321" s="332">
        <v>7</v>
      </c>
      <c r="C321" s="332" t="s">
        <v>1704</v>
      </c>
      <c r="D321" s="332" t="s">
        <v>998</v>
      </c>
      <c r="E321" t="str">
        <f t="shared" si="22"/>
        <v>190103419200099</v>
      </c>
      <c r="F321" t="str">
        <f t="shared" si="23"/>
        <v>0</v>
      </c>
      <c r="G321" t="e">
        <f>+VLOOKUP(L321,BG!$D$10:$F$68,3,FALSE)</f>
        <v>#REF!</v>
      </c>
      <c r="H321" s="332" t="s">
        <v>999</v>
      </c>
      <c r="I321" s="544">
        <v>-6250936954</v>
      </c>
      <c r="J321" s="296">
        <f t="shared" si="25"/>
        <v>-6250936.9539999999</v>
      </c>
      <c r="K321" t="e">
        <f>+VLOOKUP(D321,#REF!,4,0)</f>
        <v>#REF!</v>
      </c>
      <c r="L321" t="e">
        <f>VLOOKUP(D321,#REF!,5,0)</f>
        <v>#REF!</v>
      </c>
      <c r="M321" t="e">
        <f>VLOOKUP(D321,#REF!,6,0)</f>
        <v>#REF!</v>
      </c>
      <c r="N321" t="e">
        <f>VLOOKUP(D321,#REF!,7,0)</f>
        <v>#REF!</v>
      </c>
      <c r="P321" t="str">
        <f t="shared" si="26"/>
        <v>34192</v>
      </c>
      <c r="Q321" t="str">
        <f t="shared" si="24"/>
        <v>19</v>
      </c>
    </row>
    <row r="322" spans="1:17" x14ac:dyDescent="0.3">
      <c r="A322" s="556">
        <v>44742</v>
      </c>
      <c r="B322" s="333">
        <v>7</v>
      </c>
      <c r="C322" s="333" t="s">
        <v>1705</v>
      </c>
      <c r="D322" s="333" t="s">
        <v>1000</v>
      </c>
      <c r="E322" t="str">
        <f t="shared" si="22"/>
        <v>190103419201199</v>
      </c>
      <c r="F322" t="str">
        <f t="shared" si="23"/>
        <v>0</v>
      </c>
      <c r="G322" t="e">
        <f>+VLOOKUP(L322,BG!$D$10:$F$68,3,FALSE)</f>
        <v>#REF!</v>
      </c>
      <c r="H322" s="333" t="s">
        <v>1001</v>
      </c>
      <c r="I322" s="545">
        <v>-3315154505</v>
      </c>
      <c r="J322" s="296">
        <f t="shared" si="25"/>
        <v>-3315154.5049999999</v>
      </c>
      <c r="K322" t="e">
        <f>+VLOOKUP(D322,#REF!,4,0)</f>
        <v>#REF!</v>
      </c>
      <c r="L322" t="e">
        <f>VLOOKUP(D322,#REF!,5,0)</f>
        <v>#REF!</v>
      </c>
      <c r="M322" t="e">
        <f>VLOOKUP(D322,#REF!,6,0)</f>
        <v>#REF!</v>
      </c>
      <c r="N322" t="e">
        <f>VLOOKUP(D322,#REF!,7,0)</f>
        <v>#REF!</v>
      </c>
      <c r="P322" t="str">
        <f t="shared" si="26"/>
        <v>34192</v>
      </c>
      <c r="Q322" t="str">
        <f t="shared" si="24"/>
        <v>19</v>
      </c>
    </row>
    <row r="323" spans="1:17" x14ac:dyDescent="0.3">
      <c r="A323" s="556">
        <v>44742</v>
      </c>
      <c r="B323" s="332">
        <v>7</v>
      </c>
      <c r="C323" s="332" t="s">
        <v>3091</v>
      </c>
      <c r="D323" s="332" t="s">
        <v>1969</v>
      </c>
      <c r="E323" t="str">
        <f t="shared" si="22"/>
        <v>215403900200001</v>
      </c>
      <c r="F323" t="str">
        <f t="shared" si="23"/>
        <v>5</v>
      </c>
      <c r="G323">
        <v>14</v>
      </c>
      <c r="H323" s="332" t="s">
        <v>2148</v>
      </c>
      <c r="I323" s="544">
        <v>-1768245570</v>
      </c>
      <c r="J323" s="296">
        <f t="shared" si="25"/>
        <v>-1768245.57</v>
      </c>
      <c r="K323" t="e">
        <f>+VLOOKUP(D323,#REF!,4,0)</f>
        <v>#REF!</v>
      </c>
      <c r="L323" t="e">
        <f>VLOOKUP(D323,#REF!,5,0)</f>
        <v>#REF!</v>
      </c>
      <c r="M323" t="e">
        <f>VLOOKUP(D323,#REF!,6,0)</f>
        <v>#REF!</v>
      </c>
      <c r="N323" t="e">
        <f>VLOOKUP(D323,#REF!,7,0)</f>
        <v>#REF!</v>
      </c>
      <c r="P323" t="str">
        <f t="shared" si="26"/>
        <v>39002</v>
      </c>
      <c r="Q323" t="str">
        <f t="shared" si="24"/>
        <v>21</v>
      </c>
    </row>
    <row r="324" spans="1:17" x14ac:dyDescent="0.3">
      <c r="A324" s="556">
        <v>44742</v>
      </c>
      <c r="B324" s="333">
        <v>7</v>
      </c>
      <c r="C324" s="333" t="s">
        <v>1706</v>
      </c>
      <c r="D324" s="333" t="s">
        <v>1008</v>
      </c>
      <c r="E324" t="str">
        <f t="shared" si="22"/>
        <v>217403900200001</v>
      </c>
      <c r="F324" t="str">
        <f t="shared" si="23"/>
        <v>7</v>
      </c>
      <c r="G324">
        <v>14</v>
      </c>
      <c r="H324" s="333" t="s">
        <v>1009</v>
      </c>
      <c r="I324" s="545">
        <v>-1580240045</v>
      </c>
      <c r="J324" s="296">
        <f t="shared" si="25"/>
        <v>-1580240.0449999999</v>
      </c>
      <c r="K324" t="e">
        <f>+VLOOKUP(D324,#REF!,4,0)</f>
        <v>#REF!</v>
      </c>
      <c r="L324" t="e">
        <f>VLOOKUP(D324,#REF!,5,0)</f>
        <v>#REF!</v>
      </c>
      <c r="M324" t="e">
        <f>VLOOKUP(D324,#REF!,6,0)</f>
        <v>#REF!</v>
      </c>
      <c r="N324" t="e">
        <f>VLOOKUP(D324,#REF!,7,0)</f>
        <v>#REF!</v>
      </c>
      <c r="P324" t="str">
        <f t="shared" si="26"/>
        <v>39002</v>
      </c>
      <c r="Q324" t="str">
        <f t="shared" si="24"/>
        <v>21</v>
      </c>
    </row>
    <row r="325" spans="1:17" x14ac:dyDescent="0.3">
      <c r="A325" s="556">
        <v>44742</v>
      </c>
      <c r="B325" s="332">
        <v>7</v>
      </c>
      <c r="C325" s="332" t="s">
        <v>2281</v>
      </c>
      <c r="D325" s="332" t="s">
        <v>1970</v>
      </c>
      <c r="E325" t="str">
        <f t="shared" ref="E325:E388" si="27">+MID(D325,3,2)&amp;+MID(D325,6,1)&amp;+MID(D325,8,2)&amp;+MID(D325,11,3)&amp;+MID(D325,17,2)&amp;+MID(D325,20,3)&amp;+MID(D325,24,2)</f>
        <v>215403900200099</v>
      </c>
      <c r="F325" t="str">
        <f t="shared" ref="F325:F388" si="28">MID(E325,3,1)</f>
        <v>5</v>
      </c>
      <c r="G325">
        <v>14</v>
      </c>
      <c r="H325" s="332" t="s">
        <v>2148</v>
      </c>
      <c r="I325" s="544">
        <v>-2752843148</v>
      </c>
      <c r="J325" s="296">
        <f t="shared" si="25"/>
        <v>-2752843.148</v>
      </c>
      <c r="K325" t="e">
        <f>+VLOOKUP(D325,#REF!,4,0)</f>
        <v>#REF!</v>
      </c>
      <c r="L325" t="e">
        <f>VLOOKUP(D325,#REF!,5,0)</f>
        <v>#REF!</v>
      </c>
      <c r="M325" t="e">
        <f>VLOOKUP(D325,#REF!,6,0)</f>
        <v>#REF!</v>
      </c>
      <c r="N325" t="e">
        <f>VLOOKUP(D325,#REF!,7,0)</f>
        <v>#REF!</v>
      </c>
      <c r="P325" t="str">
        <f t="shared" si="26"/>
        <v>39002</v>
      </c>
      <c r="Q325" t="str">
        <f t="shared" si="24"/>
        <v>21</v>
      </c>
    </row>
    <row r="326" spans="1:17" x14ac:dyDescent="0.3">
      <c r="A326" s="556">
        <v>44742</v>
      </c>
      <c r="B326" s="333">
        <v>7</v>
      </c>
      <c r="C326" s="333" t="s">
        <v>1707</v>
      </c>
      <c r="D326" s="333" t="s">
        <v>1010</v>
      </c>
      <c r="E326" t="str">
        <f t="shared" si="27"/>
        <v>216403900200099</v>
      </c>
      <c r="F326" t="str">
        <f t="shared" si="28"/>
        <v>6</v>
      </c>
      <c r="G326">
        <v>14</v>
      </c>
      <c r="H326" s="333" t="s">
        <v>1007</v>
      </c>
      <c r="I326" s="545">
        <v>-4125170142</v>
      </c>
      <c r="J326" s="296">
        <f t="shared" si="25"/>
        <v>-4125170.142</v>
      </c>
      <c r="K326" t="e">
        <f>+VLOOKUP(D326,#REF!,4,0)</f>
        <v>#REF!</v>
      </c>
      <c r="L326" t="e">
        <f>VLOOKUP(D326,#REF!,5,0)</f>
        <v>#REF!</v>
      </c>
      <c r="M326" t="e">
        <f>VLOOKUP(D326,#REF!,6,0)</f>
        <v>#REF!</v>
      </c>
      <c r="N326" t="e">
        <f>VLOOKUP(D326,#REF!,7,0)</f>
        <v>#REF!</v>
      </c>
      <c r="P326" t="str">
        <f t="shared" si="26"/>
        <v>39002</v>
      </c>
      <c r="Q326" t="str">
        <f t="shared" ref="Q326:Q389" si="29">+LEFT(E326,2)</f>
        <v>21</v>
      </c>
    </row>
    <row r="327" spans="1:17" x14ac:dyDescent="0.3">
      <c r="A327" s="556">
        <v>44742</v>
      </c>
      <c r="B327" s="332">
        <v>7</v>
      </c>
      <c r="C327" s="332" t="s">
        <v>1708</v>
      </c>
      <c r="D327" s="332" t="s">
        <v>1011</v>
      </c>
      <c r="E327" t="str">
        <f t="shared" si="27"/>
        <v>217403900200099</v>
      </c>
      <c r="F327" t="str">
        <f t="shared" si="28"/>
        <v>7</v>
      </c>
      <c r="G327">
        <v>14</v>
      </c>
      <c r="H327" s="332" t="s">
        <v>1009</v>
      </c>
      <c r="I327" s="544">
        <v>-11631048642</v>
      </c>
      <c r="J327" s="296">
        <f t="shared" si="25"/>
        <v>-11631048.642000001</v>
      </c>
      <c r="K327" t="e">
        <f>+VLOOKUP(D327,#REF!,4,0)</f>
        <v>#REF!</v>
      </c>
      <c r="L327" t="e">
        <f>VLOOKUP(D327,#REF!,5,0)</f>
        <v>#REF!</v>
      </c>
      <c r="M327" t="e">
        <f>VLOOKUP(D327,#REF!,6,0)</f>
        <v>#REF!</v>
      </c>
      <c r="N327" t="e">
        <f>VLOOKUP(D327,#REF!,7,0)</f>
        <v>#REF!</v>
      </c>
      <c r="P327" t="str">
        <f t="shared" si="26"/>
        <v>39002</v>
      </c>
      <c r="Q327" t="str">
        <f t="shared" si="29"/>
        <v>21</v>
      </c>
    </row>
    <row r="328" spans="1:17" x14ac:dyDescent="0.3">
      <c r="A328" s="556">
        <v>44742</v>
      </c>
      <c r="B328" s="333">
        <v>7</v>
      </c>
      <c r="C328" s="333" t="s">
        <v>1709</v>
      </c>
      <c r="D328" s="333" t="s">
        <v>1012</v>
      </c>
      <c r="E328" t="str">
        <f t="shared" si="27"/>
        <v>218403900200099</v>
      </c>
      <c r="F328" t="str">
        <f t="shared" si="28"/>
        <v>8</v>
      </c>
      <c r="G328">
        <v>14</v>
      </c>
      <c r="H328" s="333" t="s">
        <v>1013</v>
      </c>
      <c r="I328" s="545">
        <v>-158836563959</v>
      </c>
      <c r="J328" s="296">
        <f t="shared" si="25"/>
        <v>-158836563.95899999</v>
      </c>
      <c r="K328" t="e">
        <f>+VLOOKUP(D328,#REF!,4,0)</f>
        <v>#REF!</v>
      </c>
      <c r="L328" t="e">
        <f>VLOOKUP(D328,#REF!,5,0)</f>
        <v>#REF!</v>
      </c>
      <c r="M328" t="e">
        <f>VLOOKUP(D328,#REF!,6,0)</f>
        <v>#REF!</v>
      </c>
      <c r="N328" t="e">
        <f>VLOOKUP(D328,#REF!,7,0)</f>
        <v>#REF!</v>
      </c>
      <c r="P328" t="str">
        <f t="shared" si="26"/>
        <v>39002</v>
      </c>
      <c r="Q328" t="str">
        <f t="shared" si="29"/>
        <v>21</v>
      </c>
    </row>
    <row r="329" spans="1:17" s="361" customFormat="1" x14ac:dyDescent="0.3">
      <c r="A329" s="556">
        <v>44742</v>
      </c>
      <c r="B329" s="332">
        <v>7</v>
      </c>
      <c r="C329" s="332" t="s">
        <v>2282</v>
      </c>
      <c r="D329" s="332" t="s">
        <v>1578</v>
      </c>
      <c r="E329" t="str">
        <f t="shared" si="27"/>
        <v>217403900300001</v>
      </c>
      <c r="F329" t="str">
        <f t="shared" si="28"/>
        <v>7</v>
      </c>
      <c r="G329">
        <v>14</v>
      </c>
      <c r="H329" s="332" t="s">
        <v>2149</v>
      </c>
      <c r="I329" s="544">
        <v>-32526860000</v>
      </c>
      <c r="J329" s="296">
        <f t="shared" si="25"/>
        <v>-32526860</v>
      </c>
      <c r="K329" t="e">
        <f>+VLOOKUP(D329,#REF!,4,0)</f>
        <v>#REF!</v>
      </c>
      <c r="L329" t="e">
        <f>VLOOKUP(D329,#REF!,5,0)</f>
        <v>#REF!</v>
      </c>
      <c r="M329" t="e">
        <f>VLOOKUP(D329,#REF!,6,0)</f>
        <v>#REF!</v>
      </c>
      <c r="N329" t="e">
        <f>VLOOKUP(D329,#REF!,7,0)</f>
        <v>#REF!</v>
      </c>
      <c r="O329"/>
      <c r="P329" t="str">
        <f t="shared" si="26"/>
        <v>39003</v>
      </c>
      <c r="Q329" t="str">
        <f t="shared" si="29"/>
        <v>21</v>
      </c>
    </row>
    <row r="330" spans="1:17" s="361" customFormat="1" x14ac:dyDescent="0.3">
      <c r="A330" s="556">
        <v>44742</v>
      </c>
      <c r="B330" s="333">
        <v>7</v>
      </c>
      <c r="C330" s="333" t="s">
        <v>2283</v>
      </c>
      <c r="D330" s="333" t="s">
        <v>1579</v>
      </c>
      <c r="E330" t="str">
        <f t="shared" si="27"/>
        <v>218403900300001</v>
      </c>
      <c r="F330" t="str">
        <f t="shared" si="28"/>
        <v>8</v>
      </c>
      <c r="G330">
        <v>14</v>
      </c>
      <c r="H330" s="333" t="s">
        <v>2149</v>
      </c>
      <c r="I330" s="545">
        <v>-114699980000</v>
      </c>
      <c r="J330" s="296">
        <f t="shared" si="25"/>
        <v>-114699980</v>
      </c>
      <c r="K330" t="e">
        <f>+VLOOKUP(D330,#REF!,4,0)</f>
        <v>#REF!</v>
      </c>
      <c r="L330" t="e">
        <f>VLOOKUP(D330,#REF!,5,0)</f>
        <v>#REF!</v>
      </c>
      <c r="M330" t="e">
        <f>VLOOKUP(D330,#REF!,6,0)</f>
        <v>#REF!</v>
      </c>
      <c r="N330" t="e">
        <f>VLOOKUP(D330,#REF!,7,0)</f>
        <v>#REF!</v>
      </c>
      <c r="O330"/>
      <c r="P330" t="str">
        <f t="shared" si="26"/>
        <v>39003</v>
      </c>
      <c r="Q330" t="str">
        <f t="shared" si="29"/>
        <v>21</v>
      </c>
    </row>
    <row r="331" spans="1:17" s="361" customFormat="1" x14ac:dyDescent="0.3">
      <c r="A331" s="556">
        <v>44742</v>
      </c>
      <c r="B331" s="332">
        <v>7</v>
      </c>
      <c r="C331" s="332" t="s">
        <v>3092</v>
      </c>
      <c r="D331" s="332" t="s">
        <v>3093</v>
      </c>
      <c r="E331" t="str">
        <f t="shared" si="27"/>
        <v>215403900300099</v>
      </c>
      <c r="F331" t="str">
        <f t="shared" si="28"/>
        <v>5</v>
      </c>
      <c r="G331">
        <v>14</v>
      </c>
      <c r="H331" s="332" t="s">
        <v>1015</v>
      </c>
      <c r="I331" s="544">
        <v>-21250856250</v>
      </c>
      <c r="J331" s="296">
        <f t="shared" si="25"/>
        <v>-21250856.25</v>
      </c>
      <c r="K331" t="e">
        <f>+VLOOKUP(D331,#REF!,4,0)</f>
        <v>#REF!</v>
      </c>
      <c r="L331" t="e">
        <f>VLOOKUP(D331,#REF!,5,0)</f>
        <v>#REF!</v>
      </c>
      <c r="M331" t="e">
        <f>VLOOKUP(D331,#REF!,6,0)</f>
        <v>#REF!</v>
      </c>
      <c r="N331" t="e">
        <f>VLOOKUP(D331,#REF!,7,0)</f>
        <v>#REF!</v>
      </c>
      <c r="O331"/>
      <c r="P331" t="str">
        <f t="shared" si="26"/>
        <v>39003</v>
      </c>
      <c r="Q331" t="str">
        <f t="shared" si="29"/>
        <v>21</v>
      </c>
    </row>
    <row r="332" spans="1:17" s="361" customFormat="1" x14ac:dyDescent="0.3">
      <c r="A332" s="556">
        <v>44742</v>
      </c>
      <c r="B332" s="333">
        <v>7</v>
      </c>
      <c r="C332" s="333" t="s">
        <v>2284</v>
      </c>
      <c r="D332" s="333" t="s">
        <v>1365</v>
      </c>
      <c r="E332" t="str">
        <f t="shared" si="27"/>
        <v>217403900300099</v>
      </c>
      <c r="F332" t="str">
        <f t="shared" si="28"/>
        <v>7</v>
      </c>
      <c r="G332">
        <v>14</v>
      </c>
      <c r="H332" s="333" t="s">
        <v>1015</v>
      </c>
      <c r="I332" s="545">
        <v>-9825480000</v>
      </c>
      <c r="J332" s="296">
        <f t="shared" ref="J332:J395" si="30">I332/1000</f>
        <v>-9825480</v>
      </c>
      <c r="K332" t="e">
        <f>+VLOOKUP(D332,#REF!,4,0)</f>
        <v>#REF!</v>
      </c>
      <c r="L332" t="e">
        <f>VLOOKUP(D332,#REF!,5,0)</f>
        <v>#REF!</v>
      </c>
      <c r="M332" t="e">
        <f>VLOOKUP(D332,#REF!,6,0)</f>
        <v>#REF!</v>
      </c>
      <c r="N332" t="e">
        <f>VLOOKUP(D332,#REF!,7,0)</f>
        <v>#REF!</v>
      </c>
      <c r="O332"/>
      <c r="P332" t="str">
        <f t="shared" ref="P332:P395" si="31">MID(E332,6,5)</f>
        <v>39003</v>
      </c>
      <c r="Q332" t="str">
        <f t="shared" si="29"/>
        <v>21</v>
      </c>
    </row>
    <row r="333" spans="1:17" s="361" customFormat="1" x14ac:dyDescent="0.3">
      <c r="A333" s="556">
        <v>44742</v>
      </c>
      <c r="B333" s="332">
        <v>7</v>
      </c>
      <c r="C333" s="332" t="s">
        <v>1710</v>
      </c>
      <c r="D333" s="332" t="s">
        <v>1014</v>
      </c>
      <c r="E333" t="str">
        <f t="shared" si="27"/>
        <v>218403900300099</v>
      </c>
      <c r="F333" t="str">
        <f t="shared" si="28"/>
        <v>8</v>
      </c>
      <c r="G333">
        <v>14</v>
      </c>
      <c r="H333" s="332" t="s">
        <v>1015</v>
      </c>
      <c r="I333" s="544">
        <v>-22797216723</v>
      </c>
      <c r="J333" s="296">
        <f t="shared" si="30"/>
        <v>-22797216.723000001</v>
      </c>
      <c r="K333" t="e">
        <f>+VLOOKUP(D333,#REF!,4,0)</f>
        <v>#REF!</v>
      </c>
      <c r="L333" t="e">
        <f>VLOOKUP(D333,#REF!,5,0)</f>
        <v>#REF!</v>
      </c>
      <c r="M333" t="e">
        <f>VLOOKUP(D333,#REF!,6,0)</f>
        <v>#REF!</v>
      </c>
      <c r="N333" t="e">
        <f>VLOOKUP(D333,#REF!,7,0)</f>
        <v>#REF!</v>
      </c>
      <c r="O333"/>
      <c r="P333" t="str">
        <f t="shared" si="31"/>
        <v>39003</v>
      </c>
      <c r="Q333" t="str">
        <f t="shared" si="29"/>
        <v>21</v>
      </c>
    </row>
    <row r="334" spans="1:17" s="361" customFormat="1" x14ac:dyDescent="0.3">
      <c r="A334" s="556">
        <v>44742</v>
      </c>
      <c r="B334" s="333">
        <v>7</v>
      </c>
      <c r="C334" s="333" t="s">
        <v>2285</v>
      </c>
      <c r="D334" s="333" t="s">
        <v>1971</v>
      </c>
      <c r="E334" t="str">
        <f t="shared" si="27"/>
        <v>211403900600001</v>
      </c>
      <c r="F334" t="str">
        <f t="shared" si="28"/>
        <v>1</v>
      </c>
      <c r="G334">
        <v>14</v>
      </c>
      <c r="H334" s="333" t="s">
        <v>2150</v>
      </c>
      <c r="I334" s="545">
        <v>-15065</v>
      </c>
      <c r="J334" s="296">
        <f t="shared" si="30"/>
        <v>-15.065</v>
      </c>
      <c r="K334" t="e">
        <f>+VLOOKUP(D334,#REF!,4,0)</f>
        <v>#REF!</v>
      </c>
      <c r="L334" t="e">
        <f>VLOOKUP(D334,#REF!,5,0)</f>
        <v>#REF!</v>
      </c>
      <c r="M334" t="e">
        <f>VLOOKUP(D334,#REF!,6,0)</f>
        <v>#REF!</v>
      </c>
      <c r="N334" t="e">
        <f>VLOOKUP(D334,#REF!,7,0)</f>
        <v>#REF!</v>
      </c>
      <c r="O334"/>
      <c r="P334" t="str">
        <f t="shared" si="31"/>
        <v>39006</v>
      </c>
      <c r="Q334" t="str">
        <f t="shared" si="29"/>
        <v>21</v>
      </c>
    </row>
    <row r="335" spans="1:17" s="361" customFormat="1" x14ac:dyDescent="0.3">
      <c r="A335" s="556">
        <v>44742</v>
      </c>
      <c r="B335" s="332">
        <v>7</v>
      </c>
      <c r="C335" s="332" t="s">
        <v>2286</v>
      </c>
      <c r="D335" s="332" t="s">
        <v>1972</v>
      </c>
      <c r="E335" t="str">
        <f t="shared" si="27"/>
        <v>211403900600099</v>
      </c>
      <c r="F335" t="str">
        <f t="shared" si="28"/>
        <v>1</v>
      </c>
      <c r="G335">
        <v>14</v>
      </c>
      <c r="H335" s="332" t="s">
        <v>2150</v>
      </c>
      <c r="I335" s="544">
        <v>-59142691</v>
      </c>
      <c r="J335" s="296">
        <f t="shared" si="30"/>
        <v>-59142.690999999999</v>
      </c>
      <c r="K335" t="e">
        <f>+VLOOKUP(D335,#REF!,4,0)</f>
        <v>#REF!</v>
      </c>
      <c r="L335" t="e">
        <f>VLOOKUP(D335,#REF!,5,0)</f>
        <v>#REF!</v>
      </c>
      <c r="M335" t="e">
        <f>VLOOKUP(D335,#REF!,6,0)</f>
        <v>#REF!</v>
      </c>
      <c r="N335" t="e">
        <f>VLOOKUP(D335,#REF!,7,0)</f>
        <v>#REF!</v>
      </c>
      <c r="O335"/>
      <c r="P335" t="str">
        <f t="shared" si="31"/>
        <v>39006</v>
      </c>
      <c r="Q335" t="str">
        <f t="shared" si="29"/>
        <v>21</v>
      </c>
    </row>
    <row r="336" spans="1:17" s="361" customFormat="1" x14ac:dyDescent="0.3">
      <c r="A336" s="556">
        <v>44742</v>
      </c>
      <c r="B336" s="333">
        <v>7</v>
      </c>
      <c r="C336" s="333" t="s">
        <v>2287</v>
      </c>
      <c r="D336" s="333" t="s">
        <v>1499</v>
      </c>
      <c r="E336" t="str">
        <f t="shared" si="27"/>
        <v>218403900800099</v>
      </c>
      <c r="F336" t="str">
        <f t="shared" si="28"/>
        <v>8</v>
      </c>
      <c r="G336">
        <v>14</v>
      </c>
      <c r="H336" s="333" t="s">
        <v>2151</v>
      </c>
      <c r="I336" s="545">
        <v>-38898181792</v>
      </c>
      <c r="J336" s="296">
        <f t="shared" si="30"/>
        <v>-38898181.792000003</v>
      </c>
      <c r="K336" t="e">
        <f>+VLOOKUP(D336,#REF!,4,0)</f>
        <v>#REF!</v>
      </c>
      <c r="L336" t="e">
        <f>VLOOKUP(D336,#REF!,5,0)</f>
        <v>#REF!</v>
      </c>
      <c r="M336" t="e">
        <f>VLOOKUP(D336,#REF!,6,0)</f>
        <v>#REF!</v>
      </c>
      <c r="N336" t="e">
        <f>VLOOKUP(D336,#REF!,7,0)</f>
        <v>#REF!</v>
      </c>
      <c r="O336"/>
      <c r="P336" t="str">
        <f t="shared" si="31"/>
        <v>39008</v>
      </c>
      <c r="Q336" t="str">
        <f t="shared" si="29"/>
        <v>21</v>
      </c>
    </row>
    <row r="337" spans="1:17" s="361" customFormat="1" x14ac:dyDescent="0.3">
      <c r="A337" s="556">
        <v>44742</v>
      </c>
      <c r="B337" s="332">
        <v>7</v>
      </c>
      <c r="C337" s="332" t="s">
        <v>3094</v>
      </c>
      <c r="D337" s="332" t="s">
        <v>1016</v>
      </c>
      <c r="E337" t="str">
        <f t="shared" si="27"/>
        <v>215801348200101</v>
      </c>
      <c r="F337" t="str">
        <f t="shared" si="28"/>
        <v>5</v>
      </c>
      <c r="G337">
        <v>14</v>
      </c>
      <c r="H337" s="332" t="s">
        <v>1017</v>
      </c>
      <c r="I337" s="544">
        <v>-95921299</v>
      </c>
      <c r="J337" s="296">
        <f t="shared" si="30"/>
        <v>-95921.298999999999</v>
      </c>
      <c r="K337" t="e">
        <f>+VLOOKUP(D337,#REF!,4,0)</f>
        <v>#REF!</v>
      </c>
      <c r="L337" t="e">
        <f>VLOOKUP(D337,#REF!,5,0)</f>
        <v>#REF!</v>
      </c>
      <c r="M337" t="e">
        <f>VLOOKUP(D337,#REF!,6,0)</f>
        <v>#REF!</v>
      </c>
      <c r="N337" t="e">
        <f>VLOOKUP(D337,#REF!,7,0)</f>
        <v>#REF!</v>
      </c>
      <c r="O337"/>
      <c r="P337" t="str">
        <f t="shared" si="31"/>
        <v>13482</v>
      </c>
      <c r="Q337" t="str">
        <f t="shared" si="29"/>
        <v>21</v>
      </c>
    </row>
    <row r="338" spans="1:17" s="361" customFormat="1" x14ac:dyDescent="0.3">
      <c r="A338" s="556">
        <v>44742</v>
      </c>
      <c r="B338" s="333">
        <v>7</v>
      </c>
      <c r="C338" s="333" t="s">
        <v>1711</v>
      </c>
      <c r="D338" s="333" t="s">
        <v>1019</v>
      </c>
      <c r="E338" t="str">
        <f t="shared" si="27"/>
        <v>217801348200101</v>
      </c>
      <c r="F338" t="str">
        <f t="shared" si="28"/>
        <v>7</v>
      </c>
      <c r="G338">
        <v>14</v>
      </c>
      <c r="H338" s="333" t="s">
        <v>1020</v>
      </c>
      <c r="I338" s="545">
        <v>-80761043</v>
      </c>
      <c r="J338" s="296">
        <f t="shared" si="30"/>
        <v>-80761.043000000005</v>
      </c>
      <c r="K338" t="e">
        <f>+VLOOKUP(D338,#REF!,4,0)</f>
        <v>#REF!</v>
      </c>
      <c r="L338" t="e">
        <f>VLOOKUP(D338,#REF!,5,0)</f>
        <v>#REF!</v>
      </c>
      <c r="M338" t="e">
        <f>VLOOKUP(D338,#REF!,6,0)</f>
        <v>#REF!</v>
      </c>
      <c r="N338" t="e">
        <f>VLOOKUP(D338,#REF!,7,0)</f>
        <v>#REF!</v>
      </c>
      <c r="O338"/>
      <c r="P338" t="str">
        <f t="shared" si="31"/>
        <v>13482</v>
      </c>
      <c r="Q338" t="str">
        <f t="shared" si="29"/>
        <v>21</v>
      </c>
    </row>
    <row r="339" spans="1:17" s="361" customFormat="1" x14ac:dyDescent="0.3">
      <c r="A339" s="556">
        <v>44742</v>
      </c>
      <c r="B339" s="332">
        <v>7</v>
      </c>
      <c r="C339" s="332" t="s">
        <v>1712</v>
      </c>
      <c r="D339" s="332" t="s">
        <v>1021</v>
      </c>
      <c r="E339" t="str">
        <f t="shared" si="27"/>
        <v>215801348200199</v>
      </c>
      <c r="F339" t="str">
        <f t="shared" si="28"/>
        <v>5</v>
      </c>
      <c r="G339">
        <v>14</v>
      </c>
      <c r="H339" s="332" t="s">
        <v>1017</v>
      </c>
      <c r="I339" s="544">
        <v>-121867114</v>
      </c>
      <c r="J339" s="296">
        <f t="shared" si="30"/>
        <v>-121867.114</v>
      </c>
      <c r="K339" t="e">
        <f>+VLOOKUP(D339,#REF!,4,0)</f>
        <v>#REF!</v>
      </c>
      <c r="L339" t="e">
        <f>VLOOKUP(D339,#REF!,5,0)</f>
        <v>#REF!</v>
      </c>
      <c r="M339" t="e">
        <f>VLOOKUP(D339,#REF!,6,0)</f>
        <v>#REF!</v>
      </c>
      <c r="N339" t="e">
        <f>VLOOKUP(D339,#REF!,7,0)</f>
        <v>#REF!</v>
      </c>
      <c r="O339"/>
      <c r="P339" t="str">
        <f t="shared" si="31"/>
        <v>13482</v>
      </c>
      <c r="Q339" t="str">
        <f t="shared" si="29"/>
        <v>21</v>
      </c>
    </row>
    <row r="340" spans="1:17" s="361" customFormat="1" x14ac:dyDescent="0.3">
      <c r="A340" s="556">
        <v>44742</v>
      </c>
      <c r="B340" s="333">
        <v>7</v>
      </c>
      <c r="C340" s="333" t="s">
        <v>1713</v>
      </c>
      <c r="D340" s="333" t="s">
        <v>1022</v>
      </c>
      <c r="E340" t="str">
        <f t="shared" si="27"/>
        <v>216801348200199</v>
      </c>
      <c r="F340" t="str">
        <f t="shared" si="28"/>
        <v>6</v>
      </c>
      <c r="G340">
        <v>14</v>
      </c>
      <c r="H340" s="333" t="s">
        <v>1018</v>
      </c>
      <c r="I340" s="545">
        <v>-224638568</v>
      </c>
      <c r="J340" s="296">
        <f t="shared" si="30"/>
        <v>-224638.568</v>
      </c>
      <c r="K340" t="e">
        <f>+VLOOKUP(D340,#REF!,4,0)</f>
        <v>#REF!</v>
      </c>
      <c r="L340" t="e">
        <f>VLOOKUP(D340,#REF!,5,0)</f>
        <v>#REF!</v>
      </c>
      <c r="M340" t="e">
        <f>VLOOKUP(D340,#REF!,6,0)</f>
        <v>#REF!</v>
      </c>
      <c r="N340" t="e">
        <f>VLOOKUP(D340,#REF!,7,0)</f>
        <v>#REF!</v>
      </c>
      <c r="O340"/>
      <c r="P340" t="str">
        <f t="shared" si="31"/>
        <v>13482</v>
      </c>
      <c r="Q340" t="str">
        <f t="shared" si="29"/>
        <v>21</v>
      </c>
    </row>
    <row r="341" spans="1:17" s="361" customFormat="1" x14ac:dyDescent="0.3">
      <c r="A341" s="556">
        <v>44742</v>
      </c>
      <c r="B341" s="332">
        <v>7</v>
      </c>
      <c r="C341" s="332" t="s">
        <v>1714</v>
      </c>
      <c r="D341" s="332" t="s">
        <v>1023</v>
      </c>
      <c r="E341" t="str">
        <f t="shared" si="27"/>
        <v>217801348200199</v>
      </c>
      <c r="F341" t="str">
        <f t="shared" si="28"/>
        <v>7</v>
      </c>
      <c r="G341">
        <v>14</v>
      </c>
      <c r="H341" s="332" t="s">
        <v>1020</v>
      </c>
      <c r="I341" s="544">
        <v>-963184041</v>
      </c>
      <c r="J341" s="296">
        <f t="shared" si="30"/>
        <v>-963184.04099999997</v>
      </c>
      <c r="K341" t="e">
        <f>+VLOOKUP(D341,#REF!,4,0)</f>
        <v>#REF!</v>
      </c>
      <c r="L341" t="e">
        <f>VLOOKUP(D341,#REF!,5,0)</f>
        <v>#REF!</v>
      </c>
      <c r="M341" t="e">
        <f>VLOOKUP(D341,#REF!,6,0)</f>
        <v>#REF!</v>
      </c>
      <c r="N341" t="e">
        <f>VLOOKUP(D341,#REF!,7,0)</f>
        <v>#REF!</v>
      </c>
      <c r="O341"/>
      <c r="P341" t="str">
        <f t="shared" si="31"/>
        <v>13482</v>
      </c>
      <c r="Q341" t="str">
        <f t="shared" si="29"/>
        <v>21</v>
      </c>
    </row>
    <row r="342" spans="1:17" s="361" customFormat="1" x14ac:dyDescent="0.3">
      <c r="A342" s="556">
        <v>44742</v>
      </c>
      <c r="B342" s="333">
        <v>7</v>
      </c>
      <c r="C342" s="333" t="s">
        <v>1715</v>
      </c>
      <c r="D342" s="333" t="s">
        <v>1024</v>
      </c>
      <c r="E342" t="str">
        <f t="shared" si="27"/>
        <v>218801348200199</v>
      </c>
      <c r="F342" t="str">
        <f t="shared" si="28"/>
        <v>8</v>
      </c>
      <c r="G342">
        <v>14</v>
      </c>
      <c r="H342" s="333" t="s">
        <v>1025</v>
      </c>
      <c r="I342" s="545">
        <v>-68133145520</v>
      </c>
      <c r="J342" s="296">
        <f t="shared" si="30"/>
        <v>-68133145.519999996</v>
      </c>
      <c r="K342" t="e">
        <f>+VLOOKUP(D342,#REF!,4,0)</f>
        <v>#REF!</v>
      </c>
      <c r="L342" t="e">
        <f>VLOOKUP(D342,#REF!,5,0)</f>
        <v>#REF!</v>
      </c>
      <c r="M342" t="e">
        <f>VLOOKUP(D342,#REF!,6,0)</f>
        <v>#REF!</v>
      </c>
      <c r="N342" t="e">
        <f>VLOOKUP(D342,#REF!,7,0)</f>
        <v>#REF!</v>
      </c>
      <c r="O342"/>
      <c r="P342" t="str">
        <f t="shared" si="31"/>
        <v>13482</v>
      </c>
      <c r="Q342" t="str">
        <f t="shared" si="29"/>
        <v>21</v>
      </c>
    </row>
    <row r="343" spans="1:17" s="361" customFormat="1" x14ac:dyDescent="0.3">
      <c r="A343" s="556">
        <v>44742</v>
      </c>
      <c r="B343" s="332">
        <v>7</v>
      </c>
      <c r="C343" s="332" t="s">
        <v>2834</v>
      </c>
      <c r="D343" s="332" t="s">
        <v>2540</v>
      </c>
      <c r="E343" t="str">
        <f t="shared" si="27"/>
        <v>218801348400099</v>
      </c>
      <c r="F343" t="str">
        <f t="shared" si="28"/>
        <v>8</v>
      </c>
      <c r="G343">
        <v>14</v>
      </c>
      <c r="H343" s="332" t="s">
        <v>2541</v>
      </c>
      <c r="I343" s="544">
        <v>-5592548</v>
      </c>
      <c r="J343" s="296">
        <f t="shared" si="30"/>
        <v>-5592.5479999999998</v>
      </c>
      <c r="K343" t="e">
        <f>+VLOOKUP(D343,#REF!,4,0)</f>
        <v>#REF!</v>
      </c>
      <c r="L343" t="e">
        <f>VLOOKUP(D343,#REF!,5,0)</f>
        <v>#REF!</v>
      </c>
      <c r="M343" t="e">
        <f>VLOOKUP(D343,#REF!,6,0)</f>
        <v>#REF!</v>
      </c>
      <c r="N343" t="e">
        <f>VLOOKUP(D343,#REF!,7,0)</f>
        <v>#REF!</v>
      </c>
      <c r="O343"/>
      <c r="P343" t="str">
        <f t="shared" si="31"/>
        <v>13484</v>
      </c>
      <c r="Q343" t="str">
        <f t="shared" si="29"/>
        <v>21</v>
      </c>
    </row>
    <row r="344" spans="1:17" s="361" customFormat="1" x14ac:dyDescent="0.3">
      <c r="A344" s="556">
        <v>44742</v>
      </c>
      <c r="B344" s="333">
        <v>7</v>
      </c>
      <c r="C344" s="333" t="s">
        <v>2835</v>
      </c>
      <c r="D344" s="333" t="s">
        <v>2537</v>
      </c>
      <c r="E344" t="str">
        <f t="shared" si="27"/>
        <v>217801348400101</v>
      </c>
      <c r="F344" t="str">
        <f t="shared" si="28"/>
        <v>7</v>
      </c>
      <c r="G344">
        <v>14</v>
      </c>
      <c r="H344" s="333" t="s">
        <v>2538</v>
      </c>
      <c r="I344" s="545">
        <v>-340009431</v>
      </c>
      <c r="J344" s="296">
        <f t="shared" si="30"/>
        <v>-340009.43099999998</v>
      </c>
      <c r="K344" t="e">
        <f>+VLOOKUP(D344,#REF!,4,0)</f>
        <v>#REF!</v>
      </c>
      <c r="L344" t="e">
        <f>VLOOKUP(D344,#REF!,5,0)</f>
        <v>#REF!</v>
      </c>
      <c r="M344" t="e">
        <f>VLOOKUP(D344,#REF!,6,0)</f>
        <v>#REF!</v>
      </c>
      <c r="N344" t="e">
        <f>VLOOKUP(D344,#REF!,7,0)</f>
        <v>#REF!</v>
      </c>
      <c r="O344"/>
      <c r="P344" t="str">
        <f t="shared" si="31"/>
        <v>13484</v>
      </c>
      <c r="Q344" t="str">
        <f t="shared" si="29"/>
        <v>21</v>
      </c>
    </row>
    <row r="345" spans="1:17" s="361" customFormat="1" x14ac:dyDescent="0.3">
      <c r="A345" s="556">
        <v>44742</v>
      </c>
      <c r="B345" s="332">
        <v>7</v>
      </c>
      <c r="C345" s="332" t="s">
        <v>2836</v>
      </c>
      <c r="D345" s="332" t="s">
        <v>2542</v>
      </c>
      <c r="E345" t="str">
        <f t="shared" si="27"/>
        <v>218801348400101</v>
      </c>
      <c r="F345" t="str">
        <f t="shared" si="28"/>
        <v>8</v>
      </c>
      <c r="G345">
        <v>14</v>
      </c>
      <c r="H345" s="332" t="s">
        <v>2543</v>
      </c>
      <c r="I345" s="544">
        <v>-1881351870</v>
      </c>
      <c r="J345" s="296">
        <f t="shared" si="30"/>
        <v>-1881351.87</v>
      </c>
      <c r="K345" t="e">
        <f>+VLOOKUP(D345,#REF!,4,0)</f>
        <v>#REF!</v>
      </c>
      <c r="L345" t="e">
        <f>VLOOKUP(D345,#REF!,5,0)</f>
        <v>#REF!</v>
      </c>
      <c r="M345" t="e">
        <f>VLOOKUP(D345,#REF!,6,0)</f>
        <v>#REF!</v>
      </c>
      <c r="N345" t="e">
        <f>VLOOKUP(D345,#REF!,7,0)</f>
        <v>#REF!</v>
      </c>
      <c r="O345"/>
      <c r="P345" t="str">
        <f t="shared" si="31"/>
        <v>13484</v>
      </c>
      <c r="Q345" t="str">
        <f t="shared" si="29"/>
        <v>21</v>
      </c>
    </row>
    <row r="346" spans="1:17" s="590" customFormat="1" x14ac:dyDescent="0.3">
      <c r="A346" s="588">
        <v>44742</v>
      </c>
      <c r="B346" s="589">
        <v>7</v>
      </c>
      <c r="C346" s="589" t="s">
        <v>3095</v>
      </c>
      <c r="D346" s="589" t="s">
        <v>3096</v>
      </c>
      <c r="E346" s="590" t="str">
        <f t="shared" si="27"/>
        <v>215801348400199</v>
      </c>
      <c r="F346" s="590" t="str">
        <f t="shared" si="28"/>
        <v>5</v>
      </c>
      <c r="G346" s="590">
        <v>14</v>
      </c>
      <c r="H346" s="589" t="s">
        <v>2538</v>
      </c>
      <c r="I346" s="591">
        <v>-408423982</v>
      </c>
      <c r="J346" s="362">
        <f t="shared" si="30"/>
        <v>-408423.98200000002</v>
      </c>
      <c r="K346" s="590" t="e">
        <f>+VLOOKUP(D346,#REF!,4,0)</f>
        <v>#REF!</v>
      </c>
      <c r="L346" s="590" t="e">
        <f>VLOOKUP(D346,#REF!,5,0)</f>
        <v>#REF!</v>
      </c>
      <c r="M346" s="590" t="e">
        <f>VLOOKUP(D346,#REF!,6,0)</f>
        <v>#REF!</v>
      </c>
      <c r="N346" s="590" t="e">
        <f>VLOOKUP(D346,#REF!,7,0)</f>
        <v>#REF!</v>
      </c>
      <c r="P346" s="590" t="str">
        <f t="shared" si="31"/>
        <v>13484</v>
      </c>
      <c r="Q346" s="590" t="str">
        <f t="shared" si="29"/>
        <v>21</v>
      </c>
    </row>
    <row r="347" spans="1:17" s="361" customFormat="1" x14ac:dyDescent="0.3">
      <c r="A347" s="556">
        <v>44742</v>
      </c>
      <c r="B347" s="332">
        <v>7</v>
      </c>
      <c r="C347" s="332" t="s">
        <v>2837</v>
      </c>
      <c r="D347" s="332" t="s">
        <v>2539</v>
      </c>
      <c r="E347" t="str">
        <f t="shared" si="27"/>
        <v>217801348400199</v>
      </c>
      <c r="F347" t="str">
        <f t="shared" si="28"/>
        <v>7</v>
      </c>
      <c r="G347">
        <v>14</v>
      </c>
      <c r="H347" s="332" t="s">
        <v>2538</v>
      </c>
      <c r="I347" s="544">
        <v>-768943506</v>
      </c>
      <c r="J347" s="296">
        <f t="shared" si="30"/>
        <v>-768943.50600000005</v>
      </c>
      <c r="K347" t="e">
        <f>+VLOOKUP(D347,#REF!,4,0)</f>
        <v>#REF!</v>
      </c>
      <c r="L347" t="e">
        <f>VLOOKUP(D347,#REF!,5,0)</f>
        <v>#REF!</v>
      </c>
      <c r="M347" t="e">
        <f>VLOOKUP(D347,#REF!,6,0)</f>
        <v>#REF!</v>
      </c>
      <c r="N347" t="e">
        <f>VLOOKUP(D347,#REF!,7,0)</f>
        <v>#REF!</v>
      </c>
      <c r="O347"/>
      <c r="P347" t="str">
        <f t="shared" si="31"/>
        <v>13484</v>
      </c>
      <c r="Q347" t="str">
        <f t="shared" si="29"/>
        <v>21</v>
      </c>
    </row>
    <row r="348" spans="1:17" s="361" customFormat="1" x14ac:dyDescent="0.3">
      <c r="A348" s="556">
        <v>44742</v>
      </c>
      <c r="B348" s="333">
        <v>6</v>
      </c>
      <c r="C348" s="333" t="s">
        <v>2838</v>
      </c>
      <c r="D348" s="333" t="s">
        <v>2544</v>
      </c>
      <c r="E348" t="str">
        <f t="shared" si="27"/>
        <v>218801348400199</v>
      </c>
      <c r="F348" t="str">
        <f t="shared" si="28"/>
        <v>8</v>
      </c>
      <c r="G348">
        <v>14</v>
      </c>
      <c r="H348" s="333" t="s">
        <v>2543</v>
      </c>
      <c r="I348" s="545">
        <v>-648454165</v>
      </c>
      <c r="J348" s="296">
        <f t="shared" si="30"/>
        <v>-648454.16500000004</v>
      </c>
      <c r="K348" t="e">
        <f>+VLOOKUP(D348,#REF!,4,0)</f>
        <v>#REF!</v>
      </c>
      <c r="L348" t="e">
        <f>VLOOKUP(D348,#REF!,5,0)</f>
        <v>#REF!</v>
      </c>
      <c r="M348" t="e">
        <f>VLOOKUP(D348,#REF!,6,0)</f>
        <v>#REF!</v>
      </c>
      <c r="N348" t="e">
        <f>VLOOKUP(D348,#REF!,7,0)</f>
        <v>#REF!</v>
      </c>
      <c r="O348"/>
      <c r="P348" t="str">
        <f t="shared" si="31"/>
        <v>13484</v>
      </c>
      <c r="Q348" t="str">
        <f t="shared" si="29"/>
        <v>21</v>
      </c>
    </row>
    <row r="349" spans="1:17" s="361" customFormat="1" x14ac:dyDescent="0.3">
      <c r="A349" s="556">
        <v>44742</v>
      </c>
      <c r="B349" s="332">
        <v>6</v>
      </c>
      <c r="C349" s="332" t="s">
        <v>3097</v>
      </c>
      <c r="D349" s="332" t="s">
        <v>1973</v>
      </c>
      <c r="E349" t="str">
        <f t="shared" si="27"/>
        <v>215801349200101</v>
      </c>
      <c r="F349" t="str">
        <f t="shared" si="28"/>
        <v>5</v>
      </c>
      <c r="G349">
        <v>14</v>
      </c>
      <c r="H349" s="332" t="s">
        <v>1026</v>
      </c>
      <c r="I349" s="544">
        <v>79401489</v>
      </c>
      <c r="J349" s="296">
        <f t="shared" si="30"/>
        <v>79401.489000000001</v>
      </c>
      <c r="K349" t="e">
        <f>+VLOOKUP(D349,#REF!,4,0)</f>
        <v>#REF!</v>
      </c>
      <c r="L349" t="e">
        <f>VLOOKUP(D349,#REF!,5,0)</f>
        <v>#REF!</v>
      </c>
      <c r="M349" t="e">
        <f>VLOOKUP(D349,#REF!,6,0)</f>
        <v>#REF!</v>
      </c>
      <c r="N349" t="e">
        <f>VLOOKUP(D349,#REF!,7,0)</f>
        <v>#REF!</v>
      </c>
      <c r="O349"/>
      <c r="P349" t="str">
        <f t="shared" si="31"/>
        <v>13492</v>
      </c>
      <c r="Q349" t="str">
        <f t="shared" si="29"/>
        <v>21</v>
      </c>
    </row>
    <row r="350" spans="1:17" s="361" customFormat="1" x14ac:dyDescent="0.3">
      <c r="A350" s="556">
        <v>44742</v>
      </c>
      <c r="B350" s="333">
        <v>6</v>
      </c>
      <c r="C350" s="333" t="s">
        <v>1716</v>
      </c>
      <c r="D350" s="333" t="s">
        <v>1028</v>
      </c>
      <c r="E350" t="str">
        <f t="shared" si="27"/>
        <v>217801349200101</v>
      </c>
      <c r="F350" t="str">
        <f t="shared" si="28"/>
        <v>7</v>
      </c>
      <c r="G350">
        <v>14</v>
      </c>
      <c r="H350" s="333" t="s">
        <v>1029</v>
      </c>
      <c r="I350" s="545">
        <v>66275497</v>
      </c>
      <c r="J350" s="296">
        <f t="shared" si="30"/>
        <v>66275.497000000003</v>
      </c>
      <c r="K350" t="e">
        <f>+VLOOKUP(D350,#REF!,4,0)</f>
        <v>#REF!</v>
      </c>
      <c r="L350" t="e">
        <f>VLOOKUP(D350,#REF!,5,0)</f>
        <v>#REF!</v>
      </c>
      <c r="M350" t="e">
        <f>VLOOKUP(D350,#REF!,6,0)</f>
        <v>#REF!</v>
      </c>
      <c r="N350" t="e">
        <f>VLOOKUP(D350,#REF!,7,0)</f>
        <v>#REF!</v>
      </c>
      <c r="O350"/>
      <c r="P350" t="str">
        <f t="shared" si="31"/>
        <v>13492</v>
      </c>
      <c r="Q350" t="str">
        <f t="shared" si="29"/>
        <v>21</v>
      </c>
    </row>
    <row r="351" spans="1:17" s="361" customFormat="1" x14ac:dyDescent="0.3">
      <c r="A351" s="556">
        <v>44742</v>
      </c>
      <c r="B351" s="332">
        <v>6</v>
      </c>
      <c r="C351" s="332" t="s">
        <v>1717</v>
      </c>
      <c r="D351" s="332" t="s">
        <v>1030</v>
      </c>
      <c r="E351" t="str">
        <f t="shared" si="27"/>
        <v>215801349200199</v>
      </c>
      <c r="F351" t="str">
        <f t="shared" si="28"/>
        <v>5</v>
      </c>
      <c r="G351">
        <v>14</v>
      </c>
      <c r="H351" s="332" t="s">
        <v>1026</v>
      </c>
      <c r="I351" s="544">
        <v>85315468</v>
      </c>
      <c r="J351" s="296">
        <f t="shared" si="30"/>
        <v>85315.467999999993</v>
      </c>
      <c r="K351" t="e">
        <f>+VLOOKUP(D351,#REF!,4,0)</f>
        <v>#REF!</v>
      </c>
      <c r="L351" t="e">
        <f>VLOOKUP(D351,#REF!,5,0)</f>
        <v>#REF!</v>
      </c>
      <c r="M351" t="e">
        <f>VLOOKUP(D351,#REF!,6,0)</f>
        <v>#REF!</v>
      </c>
      <c r="N351" t="e">
        <f>VLOOKUP(D351,#REF!,7,0)</f>
        <v>#REF!</v>
      </c>
      <c r="O351"/>
      <c r="P351" t="str">
        <f t="shared" si="31"/>
        <v>13492</v>
      </c>
      <c r="Q351" t="str">
        <f t="shared" si="29"/>
        <v>21</v>
      </c>
    </row>
    <row r="352" spans="1:17" s="361" customFormat="1" x14ac:dyDescent="0.3">
      <c r="A352" s="556">
        <v>44742</v>
      </c>
      <c r="B352" s="333">
        <v>6</v>
      </c>
      <c r="C352" s="333" t="s">
        <v>1718</v>
      </c>
      <c r="D352" s="333" t="s">
        <v>1031</v>
      </c>
      <c r="E352" t="str">
        <f t="shared" si="27"/>
        <v>216801349200199</v>
      </c>
      <c r="F352" t="str">
        <f t="shared" si="28"/>
        <v>6</v>
      </c>
      <c r="G352">
        <v>14</v>
      </c>
      <c r="H352" s="333" t="s">
        <v>1027</v>
      </c>
      <c r="I352" s="545">
        <v>220898654</v>
      </c>
      <c r="J352" s="296">
        <f t="shared" si="30"/>
        <v>220898.65400000001</v>
      </c>
      <c r="K352" t="e">
        <f>+VLOOKUP(D352,#REF!,4,0)</f>
        <v>#REF!</v>
      </c>
      <c r="L352" t="e">
        <f>VLOOKUP(D352,#REF!,5,0)</f>
        <v>#REF!</v>
      </c>
      <c r="M352" t="e">
        <f>VLOOKUP(D352,#REF!,6,0)</f>
        <v>#REF!</v>
      </c>
      <c r="N352" t="e">
        <f>VLOOKUP(D352,#REF!,7,0)</f>
        <v>#REF!</v>
      </c>
      <c r="O352"/>
      <c r="P352" t="str">
        <f t="shared" si="31"/>
        <v>13492</v>
      </c>
      <c r="Q352" t="str">
        <f t="shared" si="29"/>
        <v>21</v>
      </c>
    </row>
    <row r="353" spans="1:17" s="361" customFormat="1" x14ac:dyDescent="0.3">
      <c r="A353" s="556">
        <v>44742</v>
      </c>
      <c r="B353" s="332">
        <v>6</v>
      </c>
      <c r="C353" s="332" t="s">
        <v>1719</v>
      </c>
      <c r="D353" s="332" t="s">
        <v>1032</v>
      </c>
      <c r="E353" t="str">
        <f t="shared" si="27"/>
        <v>217801349200199</v>
      </c>
      <c r="F353" t="str">
        <f t="shared" si="28"/>
        <v>7</v>
      </c>
      <c r="G353">
        <v>14</v>
      </c>
      <c r="H353" s="332" t="s">
        <v>1029</v>
      </c>
      <c r="I353" s="544">
        <v>777921357</v>
      </c>
      <c r="J353" s="296">
        <f t="shared" si="30"/>
        <v>777921.35699999996</v>
      </c>
      <c r="K353" t="e">
        <f>+VLOOKUP(D353,#REF!,4,0)</f>
        <v>#REF!</v>
      </c>
      <c r="L353" t="e">
        <f>VLOOKUP(D353,#REF!,5,0)</f>
        <v>#REF!</v>
      </c>
      <c r="M353" t="e">
        <f>VLOOKUP(D353,#REF!,6,0)</f>
        <v>#REF!</v>
      </c>
      <c r="N353" t="e">
        <f>VLOOKUP(D353,#REF!,7,0)</f>
        <v>#REF!</v>
      </c>
      <c r="O353"/>
      <c r="P353" t="str">
        <f t="shared" si="31"/>
        <v>13492</v>
      </c>
      <c r="Q353" t="str">
        <f t="shared" si="29"/>
        <v>21</v>
      </c>
    </row>
    <row r="354" spans="1:17" s="361" customFormat="1" x14ac:dyDescent="0.3">
      <c r="A354" s="556">
        <v>44742</v>
      </c>
      <c r="B354" s="333">
        <v>6</v>
      </c>
      <c r="C354" s="333" t="s">
        <v>1720</v>
      </c>
      <c r="D354" s="333" t="s">
        <v>1033</v>
      </c>
      <c r="E354" t="str">
        <f t="shared" si="27"/>
        <v>218801349200199</v>
      </c>
      <c r="F354" t="str">
        <f t="shared" si="28"/>
        <v>8</v>
      </c>
      <c r="G354">
        <v>14</v>
      </c>
      <c r="H354" s="333" t="s">
        <v>1034</v>
      </c>
      <c r="I354" s="545">
        <v>59436270402</v>
      </c>
      <c r="J354" s="296">
        <f t="shared" si="30"/>
        <v>59436270.402000003</v>
      </c>
      <c r="K354" t="e">
        <f>+VLOOKUP(D354,#REF!,4,0)</f>
        <v>#REF!</v>
      </c>
      <c r="L354" t="e">
        <f>VLOOKUP(D354,#REF!,5,0)</f>
        <v>#REF!</v>
      </c>
      <c r="M354" t="e">
        <f>VLOOKUP(D354,#REF!,6,0)</f>
        <v>#REF!</v>
      </c>
      <c r="N354" t="e">
        <f>VLOOKUP(D354,#REF!,7,0)</f>
        <v>#REF!</v>
      </c>
      <c r="O354"/>
      <c r="P354" t="str">
        <f t="shared" si="31"/>
        <v>13492</v>
      </c>
      <c r="Q354" t="str">
        <f t="shared" si="29"/>
        <v>21</v>
      </c>
    </row>
    <row r="355" spans="1:17" s="361" customFormat="1" x14ac:dyDescent="0.3">
      <c r="A355" s="556">
        <v>44742</v>
      </c>
      <c r="B355" s="332">
        <v>6</v>
      </c>
      <c r="C355" s="332" t="s">
        <v>2288</v>
      </c>
      <c r="D355" s="332" t="s">
        <v>1975</v>
      </c>
      <c r="E355" t="str">
        <f t="shared" si="27"/>
        <v>228602180100001</v>
      </c>
      <c r="F355" t="str">
        <f t="shared" si="28"/>
        <v>8</v>
      </c>
      <c r="G355">
        <v>14</v>
      </c>
      <c r="H355" s="332" t="s">
        <v>2153</v>
      </c>
      <c r="I355" s="544">
        <v>-27391040000</v>
      </c>
      <c r="J355" s="296">
        <f t="shared" si="30"/>
        <v>-27391040</v>
      </c>
      <c r="K355" t="e">
        <f>+VLOOKUP(D355,#REF!,4,0)</f>
        <v>#REF!</v>
      </c>
      <c r="L355" t="e">
        <f>VLOOKUP(D355,#REF!,5,0)</f>
        <v>#REF!</v>
      </c>
      <c r="M355" t="e">
        <f>VLOOKUP(D355,#REF!,6,0)</f>
        <v>#REF!</v>
      </c>
      <c r="N355" t="e">
        <f>VLOOKUP(D355,#REF!,7,0)</f>
        <v>#REF!</v>
      </c>
      <c r="O355"/>
      <c r="P355" t="str">
        <f t="shared" si="31"/>
        <v>21801</v>
      </c>
      <c r="Q355" t="str">
        <f t="shared" si="29"/>
        <v>22</v>
      </c>
    </row>
    <row r="356" spans="1:17" s="361" customFormat="1" x14ac:dyDescent="0.3">
      <c r="A356" s="556">
        <v>44742</v>
      </c>
      <c r="B356" s="333">
        <v>6</v>
      </c>
      <c r="C356" s="333" t="s">
        <v>2289</v>
      </c>
      <c r="D356" s="333" t="s">
        <v>1977</v>
      </c>
      <c r="E356" t="str">
        <f t="shared" si="27"/>
        <v>228602180100099</v>
      </c>
      <c r="F356" t="str">
        <f t="shared" si="28"/>
        <v>8</v>
      </c>
      <c r="G356">
        <v>14</v>
      </c>
      <c r="H356" s="333" t="s">
        <v>2153</v>
      </c>
      <c r="I356" s="545">
        <v>-111500000000</v>
      </c>
      <c r="J356" s="296">
        <f t="shared" si="30"/>
        <v>-111500000</v>
      </c>
      <c r="K356" t="e">
        <f>+VLOOKUP(D356,#REF!,4,0)</f>
        <v>#REF!</v>
      </c>
      <c r="L356" t="e">
        <f>VLOOKUP(D356,#REF!,5,0)</f>
        <v>#REF!</v>
      </c>
      <c r="M356" t="e">
        <f>VLOOKUP(D356,#REF!,6,0)</f>
        <v>#REF!</v>
      </c>
      <c r="N356" t="e">
        <f>VLOOKUP(D356,#REF!,7,0)</f>
        <v>#REF!</v>
      </c>
      <c r="O356"/>
      <c r="P356" t="str">
        <f t="shared" si="31"/>
        <v>21801</v>
      </c>
      <c r="Q356" t="str">
        <f t="shared" si="29"/>
        <v>22</v>
      </c>
    </row>
    <row r="357" spans="1:17" s="361" customFormat="1" x14ac:dyDescent="0.3">
      <c r="A357" s="556">
        <v>44742</v>
      </c>
      <c r="B357" s="332">
        <v>6</v>
      </c>
      <c r="C357" s="332" t="s">
        <v>3098</v>
      </c>
      <c r="D357" s="332" t="s">
        <v>1036</v>
      </c>
      <c r="E357" t="str">
        <f t="shared" si="27"/>
        <v>227602680400101</v>
      </c>
      <c r="F357" t="str">
        <f t="shared" si="28"/>
        <v>7</v>
      </c>
      <c r="G357">
        <v>14</v>
      </c>
      <c r="H357" s="332" t="s">
        <v>1035</v>
      </c>
      <c r="I357" s="544">
        <v>-3874956058</v>
      </c>
      <c r="J357" s="296">
        <f t="shared" si="30"/>
        <v>-3874956.0580000002</v>
      </c>
      <c r="K357" t="e">
        <f>+VLOOKUP(D357,#REF!,4,0)</f>
        <v>#REF!</v>
      </c>
      <c r="L357" t="e">
        <f>VLOOKUP(D357,#REF!,5,0)</f>
        <v>#REF!</v>
      </c>
      <c r="M357" t="e">
        <f>VLOOKUP(D357,#REF!,6,0)</f>
        <v>#REF!</v>
      </c>
      <c r="N357" t="e">
        <f>VLOOKUP(D357,#REF!,7,0)</f>
        <v>#REF!</v>
      </c>
      <c r="O357"/>
      <c r="P357" t="str">
        <f t="shared" si="31"/>
        <v>26804</v>
      </c>
      <c r="Q357" t="str">
        <f t="shared" si="29"/>
        <v>22</v>
      </c>
    </row>
    <row r="358" spans="1:17" s="361" customFormat="1" x14ac:dyDescent="0.3">
      <c r="A358" s="556">
        <v>44742</v>
      </c>
      <c r="B358" s="333">
        <v>6</v>
      </c>
      <c r="C358" s="333" t="s">
        <v>3099</v>
      </c>
      <c r="D358" s="333" t="s">
        <v>2742</v>
      </c>
      <c r="E358" t="str">
        <f t="shared" si="27"/>
        <v>222602680400201</v>
      </c>
      <c r="F358" t="str">
        <f t="shared" si="28"/>
        <v>2</v>
      </c>
      <c r="G358">
        <v>14</v>
      </c>
      <c r="H358" s="333" t="s">
        <v>2154</v>
      </c>
      <c r="I358" s="545">
        <v>-4798358826</v>
      </c>
      <c r="J358" s="296">
        <f t="shared" si="30"/>
        <v>-4798358.8260000004</v>
      </c>
      <c r="K358" t="e">
        <f>+VLOOKUP(D358,#REF!,4,0)</f>
        <v>#REF!</v>
      </c>
      <c r="L358" t="e">
        <f>VLOOKUP(D358,#REF!,5,0)</f>
        <v>#REF!</v>
      </c>
      <c r="M358" t="e">
        <f>VLOOKUP(D358,#REF!,6,0)</f>
        <v>#REF!</v>
      </c>
      <c r="N358" t="e">
        <f>VLOOKUP(D358,#REF!,7,0)</f>
        <v>#REF!</v>
      </c>
      <c r="O358"/>
      <c r="P358" t="str">
        <f t="shared" si="31"/>
        <v>26804</v>
      </c>
      <c r="Q358" t="str">
        <f t="shared" si="29"/>
        <v>22</v>
      </c>
    </row>
    <row r="359" spans="1:17" s="361" customFormat="1" x14ac:dyDescent="0.3">
      <c r="A359" s="556">
        <v>44742</v>
      </c>
      <c r="B359" s="332">
        <v>6</v>
      </c>
      <c r="C359" s="332" t="s">
        <v>2839</v>
      </c>
      <c r="D359" s="332" t="s">
        <v>2743</v>
      </c>
      <c r="E359" t="str">
        <f t="shared" si="27"/>
        <v>223602680400201</v>
      </c>
      <c r="F359" t="str">
        <f t="shared" si="28"/>
        <v>3</v>
      </c>
      <c r="G359">
        <v>14</v>
      </c>
      <c r="H359" s="332" t="s">
        <v>2154</v>
      </c>
      <c r="I359" s="544">
        <v>-1369552000</v>
      </c>
      <c r="J359" s="296">
        <f t="shared" si="30"/>
        <v>-1369552</v>
      </c>
      <c r="K359" t="e">
        <f>+VLOOKUP(D359,#REF!,4,0)</f>
        <v>#REF!</v>
      </c>
      <c r="L359" t="e">
        <f>VLOOKUP(D359,#REF!,5,0)</f>
        <v>#REF!</v>
      </c>
      <c r="M359" t="e">
        <f>VLOOKUP(D359,#REF!,6,0)</f>
        <v>#REF!</v>
      </c>
      <c r="N359" t="e">
        <f>VLOOKUP(D359,#REF!,7,0)</f>
        <v>#REF!</v>
      </c>
      <c r="O359"/>
      <c r="P359" t="str">
        <f t="shared" si="31"/>
        <v>26804</v>
      </c>
      <c r="Q359" t="str">
        <f t="shared" si="29"/>
        <v>22</v>
      </c>
    </row>
    <row r="360" spans="1:17" s="361" customFormat="1" x14ac:dyDescent="0.3">
      <c r="A360" s="556">
        <v>44742</v>
      </c>
      <c r="B360" s="333">
        <v>7</v>
      </c>
      <c r="C360" s="333" t="s">
        <v>2290</v>
      </c>
      <c r="D360" s="333" t="s">
        <v>1978</v>
      </c>
      <c r="E360" t="str">
        <f t="shared" si="27"/>
        <v>225602680400201</v>
      </c>
      <c r="F360" t="str">
        <f t="shared" si="28"/>
        <v>5</v>
      </c>
      <c r="G360">
        <v>14</v>
      </c>
      <c r="H360" s="333" t="s">
        <v>2154</v>
      </c>
      <c r="I360" s="545">
        <v>-29680765502</v>
      </c>
      <c r="J360" s="296">
        <f t="shared" si="30"/>
        <v>-29680765.502</v>
      </c>
      <c r="K360" t="e">
        <f>+VLOOKUP(D360,#REF!,4,0)</f>
        <v>#REF!</v>
      </c>
      <c r="L360" t="e">
        <f>VLOOKUP(D360,#REF!,5,0)</f>
        <v>#REF!</v>
      </c>
      <c r="M360" t="e">
        <f>VLOOKUP(D360,#REF!,6,0)</f>
        <v>#REF!</v>
      </c>
      <c r="N360" t="e">
        <f>VLOOKUP(D360,#REF!,7,0)</f>
        <v>#REF!</v>
      </c>
      <c r="O360"/>
      <c r="P360" t="str">
        <f t="shared" si="31"/>
        <v>26804</v>
      </c>
      <c r="Q360" t="str">
        <f t="shared" si="29"/>
        <v>22</v>
      </c>
    </row>
    <row r="361" spans="1:17" s="361" customFormat="1" x14ac:dyDescent="0.3">
      <c r="A361" s="556">
        <v>44742</v>
      </c>
      <c r="B361" s="332">
        <v>6</v>
      </c>
      <c r="C361" s="332" t="s">
        <v>3100</v>
      </c>
      <c r="D361" s="332" t="s">
        <v>1979</v>
      </c>
      <c r="E361" t="str">
        <f t="shared" si="27"/>
        <v>226602680400201</v>
      </c>
      <c r="F361" t="str">
        <f t="shared" si="28"/>
        <v>6</v>
      </c>
      <c r="G361">
        <v>14</v>
      </c>
      <c r="H361" s="332" t="s">
        <v>2155</v>
      </c>
      <c r="I361" s="544">
        <v>-10416648166</v>
      </c>
      <c r="J361" s="296">
        <f t="shared" si="30"/>
        <v>-10416648.165999999</v>
      </c>
      <c r="K361" t="e">
        <f>+VLOOKUP(D361,#REF!,4,0)</f>
        <v>#REF!</v>
      </c>
      <c r="L361" t="e">
        <f>VLOOKUP(D361,#REF!,5,0)</f>
        <v>#REF!</v>
      </c>
      <c r="M361" t="e">
        <f>VLOOKUP(D361,#REF!,6,0)</f>
        <v>#REF!</v>
      </c>
      <c r="N361" t="e">
        <f>VLOOKUP(D361,#REF!,7,0)</f>
        <v>#REF!</v>
      </c>
      <c r="O361"/>
      <c r="P361" t="str">
        <f t="shared" si="31"/>
        <v>26804</v>
      </c>
      <c r="Q361" t="str">
        <f t="shared" si="29"/>
        <v>22</v>
      </c>
    </row>
    <row r="362" spans="1:17" x14ac:dyDescent="0.3">
      <c r="A362" s="556">
        <v>44742</v>
      </c>
      <c r="B362" s="333">
        <v>6</v>
      </c>
      <c r="C362" s="333" t="s">
        <v>2291</v>
      </c>
      <c r="D362" s="333" t="s">
        <v>1980</v>
      </c>
      <c r="E362" t="str">
        <f t="shared" si="27"/>
        <v>227602680400201</v>
      </c>
      <c r="F362" t="str">
        <f t="shared" si="28"/>
        <v>7</v>
      </c>
      <c r="G362">
        <v>14</v>
      </c>
      <c r="H362" s="333" t="s">
        <v>2155</v>
      </c>
      <c r="I362" s="545">
        <v>-12887484320</v>
      </c>
      <c r="J362" s="296">
        <f t="shared" si="30"/>
        <v>-12887484.32</v>
      </c>
      <c r="K362" t="e">
        <f>+VLOOKUP(D362,#REF!,4,0)</f>
        <v>#REF!</v>
      </c>
      <c r="L362" t="e">
        <f>VLOOKUP(D362,#REF!,5,0)</f>
        <v>#REF!</v>
      </c>
      <c r="M362" t="e">
        <f>VLOOKUP(D362,#REF!,6,0)</f>
        <v>#REF!</v>
      </c>
      <c r="N362" t="e">
        <f>VLOOKUP(D362,#REF!,7,0)</f>
        <v>#REF!</v>
      </c>
      <c r="P362" t="str">
        <f t="shared" si="31"/>
        <v>26804</v>
      </c>
      <c r="Q362" t="str">
        <f t="shared" si="29"/>
        <v>22</v>
      </c>
    </row>
    <row r="363" spans="1:17" x14ac:dyDescent="0.3">
      <c r="A363" s="556">
        <v>44742</v>
      </c>
      <c r="B363" s="332">
        <v>6</v>
      </c>
      <c r="C363" s="332" t="s">
        <v>2292</v>
      </c>
      <c r="D363" s="332" t="s">
        <v>1981</v>
      </c>
      <c r="E363" t="str">
        <f t="shared" si="27"/>
        <v>228602680400201</v>
      </c>
      <c r="F363" t="str">
        <f t="shared" si="28"/>
        <v>8</v>
      </c>
      <c r="G363">
        <v>14</v>
      </c>
      <c r="H363" s="332" t="s">
        <v>2156</v>
      </c>
      <c r="I363" s="544">
        <v>-40093634800</v>
      </c>
      <c r="J363" s="296">
        <f t="shared" si="30"/>
        <v>-40093634.799999997</v>
      </c>
      <c r="K363" t="e">
        <f>+VLOOKUP(D363,#REF!,4,0)</f>
        <v>#REF!</v>
      </c>
      <c r="L363" t="e">
        <f>VLOOKUP(D363,#REF!,5,0)</f>
        <v>#REF!</v>
      </c>
      <c r="M363" t="e">
        <f>VLOOKUP(D363,#REF!,6,0)</f>
        <v>#REF!</v>
      </c>
      <c r="N363" t="e">
        <f>VLOOKUP(D363,#REF!,7,0)</f>
        <v>#REF!</v>
      </c>
      <c r="P363" t="str">
        <f t="shared" si="31"/>
        <v>26804</v>
      </c>
      <c r="Q363" t="str">
        <f t="shared" si="29"/>
        <v>22</v>
      </c>
    </row>
    <row r="364" spans="1:17" x14ac:dyDescent="0.3">
      <c r="A364" s="556">
        <v>44742</v>
      </c>
      <c r="B364" s="333">
        <v>6</v>
      </c>
      <c r="C364" s="333" t="s">
        <v>3101</v>
      </c>
      <c r="D364" s="333" t="s">
        <v>2744</v>
      </c>
      <c r="E364" t="str">
        <f t="shared" si="27"/>
        <v>223602680400299</v>
      </c>
      <c r="F364" t="str">
        <f t="shared" si="28"/>
        <v>3</v>
      </c>
      <c r="G364">
        <v>14</v>
      </c>
      <c r="H364" s="333" t="s">
        <v>2155</v>
      </c>
      <c r="I364" s="545">
        <v>-2355750534</v>
      </c>
      <c r="J364" s="296">
        <f t="shared" si="30"/>
        <v>-2355750.534</v>
      </c>
      <c r="K364" t="e">
        <f>+VLOOKUP(D364,#REF!,4,0)</f>
        <v>#REF!</v>
      </c>
      <c r="L364" t="e">
        <f>VLOOKUP(D364,#REF!,5,0)</f>
        <v>#REF!</v>
      </c>
      <c r="M364" t="e">
        <f>VLOOKUP(D364,#REF!,6,0)</f>
        <v>#REF!</v>
      </c>
      <c r="N364" t="e">
        <f>VLOOKUP(D364,#REF!,7,0)</f>
        <v>#REF!</v>
      </c>
      <c r="P364" t="str">
        <f t="shared" si="31"/>
        <v>26804</v>
      </c>
      <c r="Q364" t="str">
        <f t="shared" si="29"/>
        <v>22</v>
      </c>
    </row>
    <row r="365" spans="1:17" x14ac:dyDescent="0.3">
      <c r="A365" s="556">
        <v>44742</v>
      </c>
      <c r="B365" s="332">
        <v>6</v>
      </c>
      <c r="C365" s="332" t="s">
        <v>3102</v>
      </c>
      <c r="D365" s="332" t="s">
        <v>2669</v>
      </c>
      <c r="E365" t="str">
        <f t="shared" si="27"/>
        <v>224602680400299</v>
      </c>
      <c r="F365" t="str">
        <f t="shared" si="28"/>
        <v>4</v>
      </c>
      <c r="G365">
        <v>14</v>
      </c>
      <c r="H365" s="332" t="s">
        <v>2155</v>
      </c>
      <c r="I365" s="544">
        <v>-515198566</v>
      </c>
      <c r="J365" s="296">
        <f t="shared" si="30"/>
        <v>-515198.56599999999</v>
      </c>
      <c r="K365" t="e">
        <f>+VLOOKUP(D365,#REF!,4,0)</f>
        <v>#REF!</v>
      </c>
      <c r="L365" t="e">
        <f>VLOOKUP(D365,#REF!,5,0)</f>
        <v>#REF!</v>
      </c>
      <c r="M365" t="e">
        <f>VLOOKUP(D365,#REF!,6,0)</f>
        <v>#REF!</v>
      </c>
      <c r="N365" t="e">
        <f>VLOOKUP(D365,#REF!,7,0)</f>
        <v>#REF!</v>
      </c>
      <c r="P365" t="str">
        <f t="shared" si="31"/>
        <v>26804</v>
      </c>
      <c r="Q365" t="str">
        <f t="shared" si="29"/>
        <v>22</v>
      </c>
    </row>
    <row r="366" spans="1:17" s="361" customFormat="1" x14ac:dyDescent="0.3">
      <c r="A366" s="556">
        <v>44742</v>
      </c>
      <c r="B366" s="333">
        <v>6</v>
      </c>
      <c r="C366" s="333" t="s">
        <v>2293</v>
      </c>
      <c r="D366" s="333" t="s">
        <v>1982</v>
      </c>
      <c r="E366" t="str">
        <f t="shared" si="27"/>
        <v>225602680400299</v>
      </c>
      <c r="F366" t="str">
        <f t="shared" si="28"/>
        <v>5</v>
      </c>
      <c r="G366">
        <v>14</v>
      </c>
      <c r="H366" s="333" t="s">
        <v>2155</v>
      </c>
      <c r="I366" s="545">
        <v>-7561616940</v>
      </c>
      <c r="J366" s="296">
        <f t="shared" si="30"/>
        <v>-7561616.9400000004</v>
      </c>
      <c r="K366" t="e">
        <f>+VLOOKUP(D366,#REF!,4,0)</f>
        <v>#REF!</v>
      </c>
      <c r="L366" t="e">
        <f>VLOOKUP(D366,#REF!,5,0)</f>
        <v>#REF!</v>
      </c>
      <c r="M366" t="e">
        <f>VLOOKUP(D366,#REF!,6,0)</f>
        <v>#REF!</v>
      </c>
      <c r="N366" t="e">
        <f>VLOOKUP(D366,#REF!,7,0)</f>
        <v>#REF!</v>
      </c>
      <c r="O366"/>
      <c r="P366" t="str">
        <f t="shared" si="31"/>
        <v>26804</v>
      </c>
      <c r="Q366" t="str">
        <f t="shared" si="29"/>
        <v>22</v>
      </c>
    </row>
    <row r="367" spans="1:17" s="361" customFormat="1" x14ac:dyDescent="0.3">
      <c r="A367" s="556">
        <v>44742</v>
      </c>
      <c r="B367" s="332">
        <v>6</v>
      </c>
      <c r="C367" s="332" t="s">
        <v>2294</v>
      </c>
      <c r="D367" s="332" t="s">
        <v>1983</v>
      </c>
      <c r="E367" t="str">
        <f t="shared" si="27"/>
        <v>226602680400299</v>
      </c>
      <c r="F367" t="str">
        <f t="shared" si="28"/>
        <v>6</v>
      </c>
      <c r="G367">
        <v>14</v>
      </c>
      <c r="H367" s="332" t="s">
        <v>2155</v>
      </c>
      <c r="I367" s="544">
        <v>-10550000000</v>
      </c>
      <c r="J367" s="296">
        <f t="shared" si="30"/>
        <v>-10550000</v>
      </c>
      <c r="K367" t="e">
        <f>+VLOOKUP(D367,#REF!,4,0)</f>
        <v>#REF!</v>
      </c>
      <c r="L367" t="e">
        <f>VLOOKUP(D367,#REF!,5,0)</f>
        <v>#REF!</v>
      </c>
      <c r="M367" t="e">
        <f>VLOOKUP(D367,#REF!,6,0)</f>
        <v>#REF!</v>
      </c>
      <c r="N367" t="e">
        <f>VLOOKUP(D367,#REF!,7,0)</f>
        <v>#REF!</v>
      </c>
      <c r="O367"/>
      <c r="P367" t="str">
        <f t="shared" si="31"/>
        <v>26804</v>
      </c>
      <c r="Q367" t="str">
        <f t="shared" si="29"/>
        <v>22</v>
      </c>
    </row>
    <row r="368" spans="1:17" s="361" customFormat="1" x14ac:dyDescent="0.3">
      <c r="A368" s="556">
        <v>44742</v>
      </c>
      <c r="B368" s="333">
        <v>7</v>
      </c>
      <c r="C368" s="333" t="s">
        <v>2295</v>
      </c>
      <c r="D368" s="333" t="s">
        <v>1984</v>
      </c>
      <c r="E368" t="str">
        <f t="shared" si="27"/>
        <v>227602680400299</v>
      </c>
      <c r="F368" t="str">
        <f t="shared" si="28"/>
        <v>7</v>
      </c>
      <c r="G368">
        <v>14</v>
      </c>
      <c r="H368" s="333" t="s">
        <v>2155</v>
      </c>
      <c r="I368" s="545">
        <v>-7281127555</v>
      </c>
      <c r="J368" s="296">
        <f t="shared" si="30"/>
        <v>-7281127.5549999997</v>
      </c>
      <c r="K368" t="e">
        <f>+VLOOKUP(D368,#REF!,4,0)</f>
        <v>#REF!</v>
      </c>
      <c r="L368" t="e">
        <f>VLOOKUP(D368,#REF!,5,0)</f>
        <v>#REF!</v>
      </c>
      <c r="M368" t="e">
        <f>VLOOKUP(D368,#REF!,6,0)</f>
        <v>#REF!</v>
      </c>
      <c r="N368" t="e">
        <f>VLOOKUP(D368,#REF!,7,0)</f>
        <v>#REF!</v>
      </c>
      <c r="O368"/>
      <c r="P368" t="str">
        <f t="shared" si="31"/>
        <v>26804</v>
      </c>
      <c r="Q368" t="str">
        <f t="shared" si="29"/>
        <v>22</v>
      </c>
    </row>
    <row r="369" spans="1:17" s="361" customFormat="1" x14ac:dyDescent="0.3">
      <c r="A369" s="556">
        <v>44742</v>
      </c>
      <c r="B369" s="332">
        <v>6</v>
      </c>
      <c r="C369" s="332" t="s">
        <v>2296</v>
      </c>
      <c r="D369" s="332" t="s">
        <v>1985</v>
      </c>
      <c r="E369" t="str">
        <f t="shared" si="27"/>
        <v>228602680400299</v>
      </c>
      <c r="F369" t="str">
        <f t="shared" si="28"/>
        <v>8</v>
      </c>
      <c r="G369">
        <v>14</v>
      </c>
      <c r="H369" s="332" t="s">
        <v>2155</v>
      </c>
      <c r="I369" s="544">
        <v>-46812577120</v>
      </c>
      <c r="J369" s="296">
        <f t="shared" si="30"/>
        <v>-46812577.119999997</v>
      </c>
      <c r="K369" t="e">
        <f>+VLOOKUP(D369,#REF!,4,0)</f>
        <v>#REF!</v>
      </c>
      <c r="L369" t="e">
        <f>VLOOKUP(D369,#REF!,5,0)</f>
        <v>#REF!</v>
      </c>
      <c r="M369" t="e">
        <f>VLOOKUP(D369,#REF!,6,0)</f>
        <v>#REF!</v>
      </c>
      <c r="N369" t="e">
        <f>VLOOKUP(D369,#REF!,7,0)</f>
        <v>#REF!</v>
      </c>
      <c r="O369"/>
      <c r="P369" t="str">
        <f t="shared" si="31"/>
        <v>26804</v>
      </c>
      <c r="Q369" t="str">
        <f t="shared" si="29"/>
        <v>22</v>
      </c>
    </row>
    <row r="370" spans="1:17" s="361" customFormat="1" x14ac:dyDescent="0.3">
      <c r="A370" s="556">
        <v>44742</v>
      </c>
      <c r="B370" s="333">
        <v>6</v>
      </c>
      <c r="C370" s="333" t="s">
        <v>3103</v>
      </c>
      <c r="D370" s="333" t="s">
        <v>2745</v>
      </c>
      <c r="E370" t="str">
        <f t="shared" si="27"/>
        <v>222802248200201</v>
      </c>
      <c r="F370" t="str">
        <f t="shared" si="28"/>
        <v>2</v>
      </c>
      <c r="G370">
        <v>14</v>
      </c>
      <c r="H370" s="333" t="s">
        <v>2157</v>
      </c>
      <c r="I370" s="545">
        <v>-182192530</v>
      </c>
      <c r="J370" s="296">
        <f t="shared" si="30"/>
        <v>-182192.53</v>
      </c>
      <c r="K370" t="e">
        <f>+VLOOKUP(D370,#REF!,4,0)</f>
        <v>#REF!</v>
      </c>
      <c r="L370" t="e">
        <f>VLOOKUP(D370,#REF!,5,0)</f>
        <v>#REF!</v>
      </c>
      <c r="M370" t="e">
        <f>VLOOKUP(D370,#REF!,6,0)</f>
        <v>#REF!</v>
      </c>
      <c r="N370" t="e">
        <f>VLOOKUP(D370,#REF!,7,0)</f>
        <v>#REF!</v>
      </c>
      <c r="O370"/>
      <c r="P370" t="str">
        <f t="shared" si="31"/>
        <v>22482</v>
      </c>
      <c r="Q370" t="str">
        <f t="shared" si="29"/>
        <v>22</v>
      </c>
    </row>
    <row r="371" spans="1:17" s="361" customFormat="1" x14ac:dyDescent="0.3">
      <c r="A371" s="556">
        <v>44742</v>
      </c>
      <c r="B371" s="332">
        <v>6</v>
      </c>
      <c r="C371" s="332" t="s">
        <v>2840</v>
      </c>
      <c r="D371" s="332" t="s">
        <v>2746</v>
      </c>
      <c r="E371" t="str">
        <f t="shared" si="27"/>
        <v>223802248200201</v>
      </c>
      <c r="F371" t="str">
        <f t="shared" si="28"/>
        <v>3</v>
      </c>
      <c r="G371">
        <v>14</v>
      </c>
      <c r="H371" s="332" t="s">
        <v>2157</v>
      </c>
      <c r="I371" s="544">
        <v>-259439987</v>
      </c>
      <c r="J371" s="296">
        <f t="shared" si="30"/>
        <v>-259439.98699999999</v>
      </c>
      <c r="K371" t="e">
        <f>+VLOOKUP(D371,#REF!,4,0)</f>
        <v>#REF!</v>
      </c>
      <c r="L371" t="e">
        <f>VLOOKUP(D371,#REF!,5,0)</f>
        <v>#REF!</v>
      </c>
      <c r="M371" t="e">
        <f>VLOOKUP(D371,#REF!,6,0)</f>
        <v>#REF!</v>
      </c>
      <c r="N371" t="e">
        <f>VLOOKUP(D371,#REF!,7,0)</f>
        <v>#REF!</v>
      </c>
      <c r="O371"/>
      <c r="P371" t="str">
        <f t="shared" si="31"/>
        <v>22482</v>
      </c>
      <c r="Q371" t="str">
        <f t="shared" si="29"/>
        <v>22</v>
      </c>
    </row>
    <row r="372" spans="1:17" s="361" customFormat="1" x14ac:dyDescent="0.3">
      <c r="A372" s="556">
        <v>44742</v>
      </c>
      <c r="B372" s="333">
        <v>6</v>
      </c>
      <c r="C372" s="333" t="s">
        <v>2297</v>
      </c>
      <c r="D372" s="333" t="s">
        <v>1986</v>
      </c>
      <c r="E372" t="str">
        <f t="shared" si="27"/>
        <v>225802248200201</v>
      </c>
      <c r="F372" t="str">
        <f t="shared" si="28"/>
        <v>5</v>
      </c>
      <c r="G372">
        <v>14</v>
      </c>
      <c r="H372" s="333" t="s">
        <v>2157</v>
      </c>
      <c r="I372" s="545">
        <v>-1569811386</v>
      </c>
      <c r="J372" s="296">
        <f t="shared" si="30"/>
        <v>-1569811.3859999999</v>
      </c>
      <c r="K372" t="e">
        <f>+VLOOKUP(D372,#REF!,4,0)</f>
        <v>#REF!</v>
      </c>
      <c r="L372" t="e">
        <f>VLOOKUP(D372,#REF!,5,0)</f>
        <v>#REF!</v>
      </c>
      <c r="M372" t="e">
        <f>VLOOKUP(D372,#REF!,6,0)</f>
        <v>#REF!</v>
      </c>
      <c r="N372" t="e">
        <f>VLOOKUP(D372,#REF!,7,0)</f>
        <v>#REF!</v>
      </c>
      <c r="O372"/>
      <c r="P372" t="str">
        <f t="shared" si="31"/>
        <v>22482</v>
      </c>
      <c r="Q372" t="str">
        <f t="shared" si="29"/>
        <v>22</v>
      </c>
    </row>
    <row r="373" spans="1:17" s="361" customFormat="1" x14ac:dyDescent="0.3">
      <c r="A373" s="556">
        <v>44742</v>
      </c>
      <c r="B373" s="332">
        <v>6</v>
      </c>
      <c r="C373" s="332" t="s">
        <v>3104</v>
      </c>
      <c r="D373" s="332" t="s">
        <v>1987</v>
      </c>
      <c r="E373" t="str">
        <f t="shared" si="27"/>
        <v>226802248200201</v>
      </c>
      <c r="F373" t="str">
        <f t="shared" si="28"/>
        <v>6</v>
      </c>
      <c r="G373">
        <v>14</v>
      </c>
      <c r="H373" s="332" t="s">
        <v>2157</v>
      </c>
      <c r="I373" s="544">
        <v>-259285023</v>
      </c>
      <c r="J373" s="296">
        <f t="shared" si="30"/>
        <v>-259285.02299999999</v>
      </c>
      <c r="K373" t="e">
        <f>+VLOOKUP(D373,#REF!,4,0)</f>
        <v>#REF!</v>
      </c>
      <c r="L373" t="e">
        <f>VLOOKUP(D373,#REF!,5,0)</f>
        <v>#REF!</v>
      </c>
      <c r="M373" t="e">
        <f>VLOOKUP(D373,#REF!,6,0)</f>
        <v>#REF!</v>
      </c>
      <c r="N373" t="e">
        <f>VLOOKUP(D373,#REF!,7,0)</f>
        <v>#REF!</v>
      </c>
      <c r="O373"/>
      <c r="P373" t="str">
        <f t="shared" si="31"/>
        <v>22482</v>
      </c>
      <c r="Q373" t="str">
        <f t="shared" si="29"/>
        <v>22</v>
      </c>
    </row>
    <row r="374" spans="1:17" s="361" customFormat="1" x14ac:dyDescent="0.3">
      <c r="A374" s="556">
        <v>44742</v>
      </c>
      <c r="B374" s="333">
        <v>6</v>
      </c>
      <c r="C374" s="333" t="s">
        <v>2298</v>
      </c>
      <c r="D374" s="333" t="s">
        <v>1988</v>
      </c>
      <c r="E374" t="str">
        <f t="shared" si="27"/>
        <v>227802248200201</v>
      </c>
      <c r="F374" t="str">
        <f t="shared" si="28"/>
        <v>7</v>
      </c>
      <c r="G374">
        <v>14</v>
      </c>
      <c r="H374" s="333" t="s">
        <v>2157</v>
      </c>
      <c r="I374" s="545">
        <v>-1317805942</v>
      </c>
      <c r="J374" s="296">
        <f t="shared" si="30"/>
        <v>-1317805.942</v>
      </c>
      <c r="K374" t="e">
        <f>+VLOOKUP(D374,#REF!,4,0)</f>
        <v>#REF!</v>
      </c>
      <c r="L374" t="e">
        <f>VLOOKUP(D374,#REF!,5,0)</f>
        <v>#REF!</v>
      </c>
      <c r="M374" t="e">
        <f>VLOOKUP(D374,#REF!,6,0)</f>
        <v>#REF!</v>
      </c>
      <c r="N374" t="e">
        <f>VLOOKUP(D374,#REF!,7,0)</f>
        <v>#REF!</v>
      </c>
      <c r="O374"/>
      <c r="P374" t="str">
        <f t="shared" si="31"/>
        <v>22482</v>
      </c>
      <c r="Q374" t="str">
        <f t="shared" si="29"/>
        <v>22</v>
      </c>
    </row>
    <row r="375" spans="1:17" s="361" customFormat="1" x14ac:dyDescent="0.3">
      <c r="A375" s="556">
        <v>44742</v>
      </c>
      <c r="B375" s="332">
        <v>6</v>
      </c>
      <c r="C375" s="332" t="s">
        <v>2299</v>
      </c>
      <c r="D375" s="332" t="s">
        <v>1989</v>
      </c>
      <c r="E375" t="str">
        <f t="shared" si="27"/>
        <v>228802248200201</v>
      </c>
      <c r="F375" t="str">
        <f t="shared" si="28"/>
        <v>8</v>
      </c>
      <c r="G375">
        <v>14</v>
      </c>
      <c r="H375" s="332" t="s">
        <v>2157</v>
      </c>
      <c r="I375" s="544">
        <v>-9128997156</v>
      </c>
      <c r="J375" s="296">
        <f t="shared" si="30"/>
        <v>-9128997.1559999995</v>
      </c>
      <c r="K375" t="e">
        <f>+VLOOKUP(D375,#REF!,4,0)</f>
        <v>#REF!</v>
      </c>
      <c r="L375" t="e">
        <f>VLOOKUP(D375,#REF!,5,0)</f>
        <v>#REF!</v>
      </c>
      <c r="M375" t="e">
        <f>VLOOKUP(D375,#REF!,6,0)</f>
        <v>#REF!</v>
      </c>
      <c r="N375" t="e">
        <f>VLOOKUP(D375,#REF!,7,0)</f>
        <v>#REF!</v>
      </c>
      <c r="O375"/>
      <c r="P375" t="str">
        <f t="shared" si="31"/>
        <v>22482</v>
      </c>
      <c r="Q375" t="str">
        <f t="shared" si="29"/>
        <v>22</v>
      </c>
    </row>
    <row r="376" spans="1:17" s="361" customFormat="1" x14ac:dyDescent="0.3">
      <c r="A376" s="556">
        <v>44742</v>
      </c>
      <c r="B376" s="333">
        <v>6</v>
      </c>
      <c r="C376" s="333" t="s">
        <v>3105</v>
      </c>
      <c r="D376" s="333" t="s">
        <v>2747</v>
      </c>
      <c r="E376" t="str">
        <f t="shared" si="27"/>
        <v>223802248200299</v>
      </c>
      <c r="F376" t="str">
        <f t="shared" si="28"/>
        <v>3</v>
      </c>
      <c r="G376">
        <v>14</v>
      </c>
      <c r="H376" s="333" t="s">
        <v>2158</v>
      </c>
      <c r="I376" s="545">
        <v>-363043584</v>
      </c>
      <c r="J376" s="296">
        <f t="shared" si="30"/>
        <v>-363043.58399999997</v>
      </c>
      <c r="K376" t="e">
        <f>+VLOOKUP(D376,#REF!,4,0)</f>
        <v>#REF!</v>
      </c>
      <c r="L376" t="e">
        <f>VLOOKUP(D376,#REF!,5,0)</f>
        <v>#REF!</v>
      </c>
      <c r="M376" t="e">
        <f>VLOOKUP(D376,#REF!,6,0)</f>
        <v>#REF!</v>
      </c>
      <c r="N376" t="e">
        <f>VLOOKUP(D376,#REF!,7,0)</f>
        <v>#REF!</v>
      </c>
      <c r="O376"/>
      <c r="P376" t="str">
        <f t="shared" si="31"/>
        <v>22482</v>
      </c>
      <c r="Q376" t="str">
        <f t="shared" si="29"/>
        <v>22</v>
      </c>
    </row>
    <row r="377" spans="1:17" s="361" customFormat="1" x14ac:dyDescent="0.3">
      <c r="A377" s="556">
        <v>44742</v>
      </c>
      <c r="B377" s="332">
        <v>6</v>
      </c>
      <c r="C377" s="332" t="s">
        <v>3106</v>
      </c>
      <c r="D377" s="332" t="s">
        <v>2671</v>
      </c>
      <c r="E377" t="str">
        <f t="shared" si="27"/>
        <v>224802248200299</v>
      </c>
      <c r="F377" t="str">
        <f t="shared" si="28"/>
        <v>4</v>
      </c>
      <c r="G377">
        <v>14</v>
      </c>
      <c r="H377" s="332" t="s">
        <v>2158</v>
      </c>
      <c r="I377" s="544">
        <v>-1583989</v>
      </c>
      <c r="J377" s="296">
        <f t="shared" si="30"/>
        <v>-1583.989</v>
      </c>
      <c r="K377" t="e">
        <f>+VLOOKUP(D377,#REF!,4,0)</f>
        <v>#REF!</v>
      </c>
      <c r="L377" t="e">
        <f>VLOOKUP(D377,#REF!,5,0)</f>
        <v>#REF!</v>
      </c>
      <c r="M377" t="e">
        <f>VLOOKUP(D377,#REF!,6,0)</f>
        <v>#REF!</v>
      </c>
      <c r="N377" t="e">
        <f>VLOOKUP(D377,#REF!,7,0)</f>
        <v>#REF!</v>
      </c>
      <c r="O377"/>
      <c r="P377" t="str">
        <f t="shared" si="31"/>
        <v>22482</v>
      </c>
      <c r="Q377" t="str">
        <f t="shared" si="29"/>
        <v>22</v>
      </c>
    </row>
    <row r="378" spans="1:17" s="361" customFormat="1" x14ac:dyDescent="0.3">
      <c r="A378" s="556">
        <v>44742</v>
      </c>
      <c r="B378" s="333">
        <v>6</v>
      </c>
      <c r="C378" s="333" t="s">
        <v>2300</v>
      </c>
      <c r="D378" s="333" t="s">
        <v>1990</v>
      </c>
      <c r="E378" t="str">
        <f t="shared" si="27"/>
        <v>225802248200299</v>
      </c>
      <c r="F378" t="str">
        <f t="shared" si="28"/>
        <v>5</v>
      </c>
      <c r="G378">
        <v>14</v>
      </c>
      <c r="H378" s="333" t="s">
        <v>2158</v>
      </c>
      <c r="I378" s="545">
        <v>-339393532</v>
      </c>
      <c r="J378" s="296">
        <f t="shared" si="30"/>
        <v>-339393.53200000001</v>
      </c>
      <c r="K378" t="e">
        <f>+VLOOKUP(D378,#REF!,4,0)</f>
        <v>#REF!</v>
      </c>
      <c r="L378" t="e">
        <f>VLOOKUP(D378,#REF!,5,0)</f>
        <v>#REF!</v>
      </c>
      <c r="M378" t="e">
        <f>VLOOKUP(D378,#REF!,6,0)</f>
        <v>#REF!</v>
      </c>
      <c r="N378" t="e">
        <f>VLOOKUP(D378,#REF!,7,0)</f>
        <v>#REF!</v>
      </c>
      <c r="O378"/>
      <c r="P378" t="str">
        <f t="shared" si="31"/>
        <v>22482</v>
      </c>
      <c r="Q378" t="str">
        <f t="shared" si="29"/>
        <v>22</v>
      </c>
    </row>
    <row r="379" spans="1:17" s="361" customFormat="1" x14ac:dyDescent="0.3">
      <c r="A379" s="556">
        <v>44742</v>
      </c>
      <c r="B379" s="332">
        <v>6</v>
      </c>
      <c r="C379" s="332" t="s">
        <v>2301</v>
      </c>
      <c r="D379" s="332" t="s">
        <v>1991</v>
      </c>
      <c r="E379" t="str">
        <f t="shared" si="27"/>
        <v>226802248200299</v>
      </c>
      <c r="F379" t="str">
        <f t="shared" si="28"/>
        <v>6</v>
      </c>
      <c r="G379">
        <v>14</v>
      </c>
      <c r="H379" s="332" t="s">
        <v>2158</v>
      </c>
      <c r="I379" s="544">
        <v>-1076922191</v>
      </c>
      <c r="J379" s="296">
        <f t="shared" si="30"/>
        <v>-1076922.1910000001</v>
      </c>
      <c r="K379" t="e">
        <f>+VLOOKUP(D379,#REF!,4,0)</f>
        <v>#REF!</v>
      </c>
      <c r="L379" t="e">
        <f>VLOOKUP(D379,#REF!,5,0)</f>
        <v>#REF!</v>
      </c>
      <c r="M379" t="e">
        <f>VLOOKUP(D379,#REF!,6,0)</f>
        <v>#REF!</v>
      </c>
      <c r="N379" t="e">
        <f>VLOOKUP(D379,#REF!,7,0)</f>
        <v>#REF!</v>
      </c>
      <c r="O379"/>
      <c r="P379" t="str">
        <f t="shared" si="31"/>
        <v>22482</v>
      </c>
      <c r="Q379" t="str">
        <f t="shared" si="29"/>
        <v>22</v>
      </c>
    </row>
    <row r="380" spans="1:17" x14ac:dyDescent="0.3">
      <c r="A380" s="556">
        <v>44742</v>
      </c>
      <c r="B380" s="333">
        <v>6</v>
      </c>
      <c r="C380" s="333" t="s">
        <v>2302</v>
      </c>
      <c r="D380" s="333" t="s">
        <v>1992</v>
      </c>
      <c r="E380" t="str">
        <f t="shared" si="27"/>
        <v>227802248200299</v>
      </c>
      <c r="F380" t="str">
        <f t="shared" si="28"/>
        <v>7</v>
      </c>
      <c r="G380">
        <v>14</v>
      </c>
      <c r="H380" s="333" t="s">
        <v>2158</v>
      </c>
      <c r="I380" s="545">
        <v>-730103198</v>
      </c>
      <c r="J380" s="296">
        <f t="shared" si="30"/>
        <v>-730103.19799999997</v>
      </c>
      <c r="K380" t="e">
        <f>+VLOOKUP(D380,#REF!,4,0)</f>
        <v>#REF!</v>
      </c>
      <c r="L380" t="e">
        <f>VLOOKUP(D380,#REF!,5,0)</f>
        <v>#REF!</v>
      </c>
      <c r="M380" t="e">
        <f>VLOOKUP(D380,#REF!,6,0)</f>
        <v>#REF!</v>
      </c>
      <c r="N380" t="e">
        <f>VLOOKUP(D380,#REF!,7,0)</f>
        <v>#REF!</v>
      </c>
      <c r="P380" t="str">
        <f t="shared" si="31"/>
        <v>22482</v>
      </c>
      <c r="Q380" t="str">
        <f t="shared" si="29"/>
        <v>22</v>
      </c>
    </row>
    <row r="381" spans="1:17" x14ac:dyDescent="0.3">
      <c r="A381" s="556">
        <v>44742</v>
      </c>
      <c r="B381" s="332">
        <v>6</v>
      </c>
      <c r="C381" s="332" t="s">
        <v>2303</v>
      </c>
      <c r="D381" s="332" t="s">
        <v>1993</v>
      </c>
      <c r="E381" t="str">
        <f t="shared" si="27"/>
        <v>228802248200299</v>
      </c>
      <c r="F381" t="str">
        <f t="shared" si="28"/>
        <v>8</v>
      </c>
      <c r="G381">
        <v>14</v>
      </c>
      <c r="H381" s="332" t="s">
        <v>2158</v>
      </c>
      <c r="I381" s="544">
        <v>-14025254179</v>
      </c>
      <c r="J381" s="296">
        <f t="shared" si="30"/>
        <v>-14025254.179</v>
      </c>
      <c r="K381" t="e">
        <f>+VLOOKUP(D381,#REF!,4,0)</f>
        <v>#REF!</v>
      </c>
      <c r="L381" t="e">
        <f>VLOOKUP(D381,#REF!,5,0)</f>
        <v>#REF!</v>
      </c>
      <c r="M381" t="e">
        <f>VLOOKUP(D381,#REF!,6,0)</f>
        <v>#REF!</v>
      </c>
      <c r="N381" t="e">
        <f>VLOOKUP(D381,#REF!,7,0)</f>
        <v>#REF!</v>
      </c>
      <c r="P381" t="str">
        <f t="shared" si="31"/>
        <v>22482</v>
      </c>
      <c r="Q381" t="str">
        <f t="shared" si="29"/>
        <v>22</v>
      </c>
    </row>
    <row r="382" spans="1:17" x14ac:dyDescent="0.3">
      <c r="A382" s="556">
        <v>44742</v>
      </c>
      <c r="B382" s="333">
        <v>6</v>
      </c>
      <c r="C382" s="333" t="s">
        <v>3107</v>
      </c>
      <c r="D382" s="333" t="s">
        <v>2748</v>
      </c>
      <c r="E382" t="str">
        <f t="shared" si="27"/>
        <v>222802249200201</v>
      </c>
      <c r="F382" t="str">
        <f t="shared" si="28"/>
        <v>2</v>
      </c>
      <c r="G382">
        <v>14</v>
      </c>
      <c r="H382" s="333" t="s">
        <v>2159</v>
      </c>
      <c r="I382" s="545">
        <v>157743767</v>
      </c>
      <c r="J382" s="296">
        <f t="shared" si="30"/>
        <v>157743.76699999999</v>
      </c>
      <c r="K382" t="e">
        <f>+VLOOKUP(D382,#REF!,4,0)</f>
        <v>#REF!</v>
      </c>
      <c r="L382" t="e">
        <f>VLOOKUP(D382,#REF!,5,0)</f>
        <v>#REF!</v>
      </c>
      <c r="M382" t="e">
        <f>VLOOKUP(D382,#REF!,6,0)</f>
        <v>#REF!</v>
      </c>
      <c r="N382" t="e">
        <f>VLOOKUP(D382,#REF!,7,0)</f>
        <v>#REF!</v>
      </c>
      <c r="P382" t="str">
        <f t="shared" si="31"/>
        <v>22492</v>
      </c>
      <c r="Q382" t="str">
        <f t="shared" si="29"/>
        <v>22</v>
      </c>
    </row>
    <row r="383" spans="1:17" x14ac:dyDescent="0.3">
      <c r="A383" s="556">
        <v>44742</v>
      </c>
      <c r="B383" s="332">
        <v>7</v>
      </c>
      <c r="C383" s="332" t="s">
        <v>2841</v>
      </c>
      <c r="D383" s="332" t="s">
        <v>2749</v>
      </c>
      <c r="E383" t="str">
        <f t="shared" si="27"/>
        <v>223802249200201</v>
      </c>
      <c r="F383" t="str">
        <f t="shared" si="28"/>
        <v>3</v>
      </c>
      <c r="G383">
        <v>14</v>
      </c>
      <c r="H383" s="332" t="s">
        <v>2159</v>
      </c>
      <c r="I383" s="544">
        <v>91533871</v>
      </c>
      <c r="J383" s="296">
        <f t="shared" si="30"/>
        <v>91533.870999999999</v>
      </c>
      <c r="K383" t="e">
        <f>+VLOOKUP(D383,#REF!,4,0)</f>
        <v>#REF!</v>
      </c>
      <c r="L383" t="e">
        <f>VLOOKUP(D383,#REF!,5,0)</f>
        <v>#REF!</v>
      </c>
      <c r="M383" t="e">
        <f>VLOOKUP(D383,#REF!,6,0)</f>
        <v>#REF!</v>
      </c>
      <c r="N383" t="e">
        <f>VLOOKUP(D383,#REF!,7,0)</f>
        <v>#REF!</v>
      </c>
      <c r="P383" t="str">
        <f t="shared" si="31"/>
        <v>22492</v>
      </c>
      <c r="Q383" t="str">
        <f t="shared" si="29"/>
        <v>22</v>
      </c>
    </row>
    <row r="384" spans="1:17" s="361" customFormat="1" x14ac:dyDescent="0.3">
      <c r="A384" s="556">
        <v>44742</v>
      </c>
      <c r="B384" s="333">
        <v>7</v>
      </c>
      <c r="C384" s="333" t="s">
        <v>3108</v>
      </c>
      <c r="D384" s="333" t="s">
        <v>1995</v>
      </c>
      <c r="E384" t="str">
        <f t="shared" si="27"/>
        <v>226802249200201</v>
      </c>
      <c r="F384" t="str">
        <f t="shared" si="28"/>
        <v>6</v>
      </c>
      <c r="G384">
        <v>14</v>
      </c>
      <c r="H384" s="333" t="s">
        <v>2159</v>
      </c>
      <c r="I384" s="545">
        <v>71625721</v>
      </c>
      <c r="J384" s="296">
        <f t="shared" si="30"/>
        <v>71625.721000000005</v>
      </c>
      <c r="K384" t="e">
        <f>+VLOOKUP(D384,#REF!,4,0)</f>
        <v>#REF!</v>
      </c>
      <c r="L384" t="e">
        <f>VLOOKUP(D384,#REF!,5,0)</f>
        <v>#REF!</v>
      </c>
      <c r="M384" t="e">
        <f>VLOOKUP(D384,#REF!,6,0)</f>
        <v>#REF!</v>
      </c>
      <c r="N384" t="e">
        <f>VLOOKUP(D384,#REF!,7,0)</f>
        <v>#REF!</v>
      </c>
      <c r="O384"/>
      <c r="P384" t="str">
        <f t="shared" si="31"/>
        <v>22492</v>
      </c>
      <c r="Q384" t="str">
        <f t="shared" si="29"/>
        <v>22</v>
      </c>
    </row>
    <row r="385" spans="1:17" s="361" customFormat="1" x14ac:dyDescent="0.3">
      <c r="A385" s="556">
        <v>44742</v>
      </c>
      <c r="B385" s="332">
        <v>6</v>
      </c>
      <c r="C385" s="332" t="s">
        <v>2304</v>
      </c>
      <c r="D385" s="332" t="s">
        <v>1996</v>
      </c>
      <c r="E385" t="str">
        <f t="shared" si="27"/>
        <v>227802249200201</v>
      </c>
      <c r="F385" t="str">
        <f t="shared" si="28"/>
        <v>7</v>
      </c>
      <c r="G385">
        <v>14</v>
      </c>
      <c r="H385" s="332" t="s">
        <v>2159</v>
      </c>
      <c r="I385" s="544">
        <v>984205331</v>
      </c>
      <c r="J385" s="296">
        <f t="shared" si="30"/>
        <v>984205.33100000001</v>
      </c>
      <c r="K385" t="e">
        <f>+VLOOKUP(D385,#REF!,4,0)</f>
        <v>#REF!</v>
      </c>
      <c r="L385" t="e">
        <f>VLOOKUP(D385,#REF!,5,0)</f>
        <v>#REF!</v>
      </c>
      <c r="M385" t="e">
        <f>VLOOKUP(D385,#REF!,6,0)</f>
        <v>#REF!</v>
      </c>
      <c r="N385" t="e">
        <f>VLOOKUP(D385,#REF!,7,0)</f>
        <v>#REF!</v>
      </c>
      <c r="O385"/>
      <c r="P385" t="str">
        <f t="shared" si="31"/>
        <v>22492</v>
      </c>
      <c r="Q385" t="str">
        <f t="shared" si="29"/>
        <v>22</v>
      </c>
    </row>
    <row r="386" spans="1:17" s="361" customFormat="1" x14ac:dyDescent="0.3">
      <c r="A386" s="556">
        <v>44742</v>
      </c>
      <c r="B386" s="333">
        <v>6</v>
      </c>
      <c r="C386" s="333" t="s">
        <v>2305</v>
      </c>
      <c r="D386" s="333" t="s">
        <v>1997</v>
      </c>
      <c r="E386" t="str">
        <f t="shared" si="27"/>
        <v>228802249200201</v>
      </c>
      <c r="F386" t="str">
        <f t="shared" si="28"/>
        <v>8</v>
      </c>
      <c r="G386">
        <v>14</v>
      </c>
      <c r="H386" s="333" t="s">
        <v>2159</v>
      </c>
      <c r="I386" s="545">
        <v>8002675331</v>
      </c>
      <c r="J386" s="296">
        <f t="shared" si="30"/>
        <v>8002675.3310000002</v>
      </c>
      <c r="K386" t="e">
        <f>+VLOOKUP(D386,#REF!,4,0)</f>
        <v>#REF!</v>
      </c>
      <c r="L386" t="e">
        <f>VLOOKUP(D386,#REF!,5,0)</f>
        <v>#REF!</v>
      </c>
      <c r="M386" t="e">
        <f>VLOOKUP(D386,#REF!,6,0)</f>
        <v>#REF!</v>
      </c>
      <c r="N386" t="e">
        <f>VLOOKUP(D386,#REF!,7,0)</f>
        <v>#REF!</v>
      </c>
      <c r="O386"/>
      <c r="P386" t="str">
        <f t="shared" si="31"/>
        <v>22492</v>
      </c>
      <c r="Q386" t="str">
        <f t="shared" si="29"/>
        <v>22</v>
      </c>
    </row>
    <row r="387" spans="1:17" s="361" customFormat="1" x14ac:dyDescent="0.3">
      <c r="A387" s="556">
        <v>44742</v>
      </c>
      <c r="B387" s="332">
        <v>6</v>
      </c>
      <c r="C387" s="332" t="s">
        <v>3109</v>
      </c>
      <c r="D387" s="332" t="s">
        <v>2877</v>
      </c>
      <c r="E387" t="str">
        <f t="shared" si="27"/>
        <v>223802249200299</v>
      </c>
      <c r="F387" t="str">
        <f t="shared" si="28"/>
        <v>3</v>
      </c>
      <c r="G387">
        <v>14</v>
      </c>
      <c r="H387" s="332" t="s">
        <v>2160</v>
      </c>
      <c r="I387" s="544">
        <v>195444071</v>
      </c>
      <c r="J387" s="296">
        <f t="shared" si="30"/>
        <v>195444.071</v>
      </c>
      <c r="K387" t="e">
        <f>+VLOOKUP(D387,#REF!,4,0)</f>
        <v>#REF!</v>
      </c>
      <c r="L387" t="e">
        <f>VLOOKUP(D387,#REF!,5,0)</f>
        <v>#REF!</v>
      </c>
      <c r="M387" t="e">
        <f>VLOOKUP(D387,#REF!,6,0)</f>
        <v>#REF!</v>
      </c>
      <c r="N387" t="e">
        <f>VLOOKUP(D387,#REF!,7,0)</f>
        <v>#REF!</v>
      </c>
      <c r="O387"/>
      <c r="P387" t="str">
        <f t="shared" si="31"/>
        <v>22492</v>
      </c>
      <c r="Q387" t="str">
        <f t="shared" si="29"/>
        <v>22</v>
      </c>
    </row>
    <row r="388" spans="1:17" s="361" customFormat="1" x14ac:dyDescent="0.3">
      <c r="A388" s="556">
        <v>44742</v>
      </c>
      <c r="B388" s="333">
        <v>6</v>
      </c>
      <c r="C388" s="333" t="s">
        <v>3110</v>
      </c>
      <c r="D388" s="333" t="s">
        <v>2673</v>
      </c>
      <c r="E388" t="str">
        <f t="shared" si="27"/>
        <v>224802249200299</v>
      </c>
      <c r="F388" t="str">
        <f t="shared" si="28"/>
        <v>4</v>
      </c>
      <c r="G388">
        <v>14</v>
      </c>
      <c r="H388" s="333" t="s">
        <v>2160</v>
      </c>
      <c r="I388" s="545">
        <v>357675</v>
      </c>
      <c r="J388" s="296">
        <f t="shared" si="30"/>
        <v>357.67500000000001</v>
      </c>
      <c r="K388" t="e">
        <f>+VLOOKUP(D388,#REF!,4,0)</f>
        <v>#REF!</v>
      </c>
      <c r="L388" t="e">
        <f>VLOOKUP(D388,#REF!,5,0)</f>
        <v>#REF!</v>
      </c>
      <c r="M388" t="e">
        <f>VLOOKUP(D388,#REF!,6,0)</f>
        <v>#REF!</v>
      </c>
      <c r="N388" t="e">
        <f>VLOOKUP(D388,#REF!,7,0)</f>
        <v>#REF!</v>
      </c>
      <c r="O388"/>
      <c r="P388" t="str">
        <f t="shared" si="31"/>
        <v>22492</v>
      </c>
      <c r="Q388" t="str">
        <f t="shared" si="29"/>
        <v>22</v>
      </c>
    </row>
    <row r="389" spans="1:17" s="361" customFormat="1" x14ac:dyDescent="0.3">
      <c r="A389" s="556">
        <v>44742</v>
      </c>
      <c r="B389" s="332">
        <v>6</v>
      </c>
      <c r="C389" s="332" t="s">
        <v>2306</v>
      </c>
      <c r="D389" s="332" t="s">
        <v>1998</v>
      </c>
      <c r="E389" t="str">
        <f t="shared" ref="E389:E452" si="32">+MID(D389,3,2)&amp;+MID(D389,6,1)&amp;+MID(D389,8,2)&amp;+MID(D389,11,3)&amp;+MID(D389,17,2)&amp;+MID(D389,20,3)&amp;+MID(D389,24,2)</f>
        <v>225802249200299</v>
      </c>
      <c r="F389" t="str">
        <f t="shared" ref="F389:F452" si="33">MID(E389,3,1)</f>
        <v>5</v>
      </c>
      <c r="G389">
        <v>14</v>
      </c>
      <c r="H389" s="332" t="s">
        <v>2160</v>
      </c>
      <c r="I389" s="544">
        <v>243044384</v>
      </c>
      <c r="J389" s="296">
        <f t="shared" si="30"/>
        <v>243044.38399999999</v>
      </c>
      <c r="K389" t="e">
        <f>+VLOOKUP(D389,#REF!,4,0)</f>
        <v>#REF!</v>
      </c>
      <c r="L389" t="e">
        <f>VLOOKUP(D389,#REF!,5,0)</f>
        <v>#REF!</v>
      </c>
      <c r="M389" t="e">
        <f>VLOOKUP(D389,#REF!,6,0)</f>
        <v>#REF!</v>
      </c>
      <c r="N389" t="e">
        <f>VLOOKUP(D389,#REF!,7,0)</f>
        <v>#REF!</v>
      </c>
      <c r="O389"/>
      <c r="P389" t="str">
        <f t="shared" si="31"/>
        <v>22492</v>
      </c>
      <c r="Q389" t="str">
        <f t="shared" si="29"/>
        <v>22</v>
      </c>
    </row>
    <row r="390" spans="1:17" s="361" customFormat="1" x14ac:dyDescent="0.3">
      <c r="A390" s="556">
        <v>44742</v>
      </c>
      <c r="B390" s="333">
        <v>6</v>
      </c>
      <c r="C390" s="333" t="s">
        <v>2307</v>
      </c>
      <c r="D390" s="333" t="s">
        <v>1999</v>
      </c>
      <c r="E390" t="str">
        <f t="shared" si="32"/>
        <v>226802249200299</v>
      </c>
      <c r="F390" t="str">
        <f t="shared" si="33"/>
        <v>6</v>
      </c>
      <c r="G390">
        <v>14</v>
      </c>
      <c r="H390" s="333" t="s">
        <v>2160</v>
      </c>
      <c r="I390" s="545">
        <v>759966027</v>
      </c>
      <c r="J390" s="296">
        <f t="shared" si="30"/>
        <v>759966.027</v>
      </c>
      <c r="K390" t="e">
        <f>+VLOOKUP(D390,#REF!,4,0)</f>
        <v>#REF!</v>
      </c>
      <c r="L390" t="e">
        <f>VLOOKUP(D390,#REF!,5,0)</f>
        <v>#REF!</v>
      </c>
      <c r="M390" t="e">
        <f>VLOOKUP(D390,#REF!,6,0)</f>
        <v>#REF!</v>
      </c>
      <c r="N390" t="e">
        <f>VLOOKUP(D390,#REF!,7,0)</f>
        <v>#REF!</v>
      </c>
      <c r="O390"/>
      <c r="P390" t="str">
        <f t="shared" si="31"/>
        <v>22492</v>
      </c>
      <c r="Q390" t="str">
        <f t="shared" ref="Q390:Q453" si="34">+LEFT(E390,2)</f>
        <v>22</v>
      </c>
    </row>
    <row r="391" spans="1:17" s="361" customFormat="1" x14ac:dyDescent="0.3">
      <c r="A391" s="556">
        <v>44742</v>
      </c>
      <c r="B391" s="332">
        <v>6</v>
      </c>
      <c r="C391" s="332" t="s">
        <v>2308</v>
      </c>
      <c r="D391" s="332" t="s">
        <v>2000</v>
      </c>
      <c r="E391" t="str">
        <f t="shared" si="32"/>
        <v>227802249200299</v>
      </c>
      <c r="F391" t="str">
        <f t="shared" si="33"/>
        <v>7</v>
      </c>
      <c r="G391">
        <v>14</v>
      </c>
      <c r="H391" s="332" t="s">
        <v>2160</v>
      </c>
      <c r="I391" s="544">
        <v>217723078</v>
      </c>
      <c r="J391" s="296">
        <f t="shared" si="30"/>
        <v>217723.07800000001</v>
      </c>
      <c r="K391" t="e">
        <f>+VLOOKUP(D391,#REF!,4,0)</f>
        <v>#REF!</v>
      </c>
      <c r="L391" t="e">
        <f>VLOOKUP(D391,#REF!,5,0)</f>
        <v>#REF!</v>
      </c>
      <c r="M391" t="e">
        <f>VLOOKUP(D391,#REF!,6,0)</f>
        <v>#REF!</v>
      </c>
      <c r="N391" t="e">
        <f>VLOOKUP(D391,#REF!,7,0)</f>
        <v>#REF!</v>
      </c>
      <c r="O391"/>
      <c r="P391" t="str">
        <f t="shared" si="31"/>
        <v>22492</v>
      </c>
      <c r="Q391" t="str">
        <f t="shared" si="34"/>
        <v>22</v>
      </c>
    </row>
    <row r="392" spans="1:17" s="361" customFormat="1" x14ac:dyDescent="0.3">
      <c r="A392" s="556">
        <v>44742</v>
      </c>
      <c r="B392" s="333">
        <v>6</v>
      </c>
      <c r="C392" s="333" t="s">
        <v>2309</v>
      </c>
      <c r="D392" s="333" t="s">
        <v>2001</v>
      </c>
      <c r="E392" t="str">
        <f t="shared" si="32"/>
        <v>228802249200299</v>
      </c>
      <c r="F392" t="str">
        <f t="shared" si="33"/>
        <v>8</v>
      </c>
      <c r="G392">
        <v>14</v>
      </c>
      <c r="H392" s="333" t="s">
        <v>2160</v>
      </c>
      <c r="I392" s="545">
        <v>12526908668</v>
      </c>
      <c r="J392" s="296">
        <f t="shared" si="30"/>
        <v>12526908.668</v>
      </c>
      <c r="K392" t="e">
        <f>+VLOOKUP(D392,#REF!,4,0)</f>
        <v>#REF!</v>
      </c>
      <c r="L392" t="e">
        <f>VLOOKUP(D392,#REF!,5,0)</f>
        <v>#REF!</v>
      </c>
      <c r="M392" t="e">
        <f>VLOOKUP(D392,#REF!,6,0)</f>
        <v>#REF!</v>
      </c>
      <c r="N392" t="e">
        <f>VLOOKUP(D392,#REF!,7,0)</f>
        <v>#REF!</v>
      </c>
      <c r="O392"/>
      <c r="P392" t="str">
        <f t="shared" si="31"/>
        <v>22492</v>
      </c>
      <c r="Q392" t="str">
        <f t="shared" si="34"/>
        <v>22</v>
      </c>
    </row>
    <row r="393" spans="1:17" s="361" customFormat="1" x14ac:dyDescent="0.3">
      <c r="A393" s="556">
        <v>44742</v>
      </c>
      <c r="B393" s="332">
        <v>6</v>
      </c>
      <c r="C393" s="332" t="s">
        <v>2310</v>
      </c>
      <c r="D393" s="332" t="s">
        <v>2002</v>
      </c>
      <c r="E393" t="str">
        <f t="shared" si="32"/>
        <v>228802348200001</v>
      </c>
      <c r="F393" t="str">
        <f t="shared" si="33"/>
        <v>8</v>
      </c>
      <c r="G393">
        <v>14</v>
      </c>
      <c r="H393" s="332" t="s">
        <v>2161</v>
      </c>
      <c r="I393" s="544">
        <v>-3759166462</v>
      </c>
      <c r="J393" s="296">
        <f t="shared" si="30"/>
        <v>-3759166.4619999998</v>
      </c>
      <c r="K393" t="e">
        <f>+VLOOKUP(D393,#REF!,4,0)</f>
        <v>#REF!</v>
      </c>
      <c r="L393" t="e">
        <f>VLOOKUP(D393,#REF!,5,0)</f>
        <v>#REF!</v>
      </c>
      <c r="M393" t="e">
        <f>VLOOKUP(D393,#REF!,6,0)</f>
        <v>#REF!</v>
      </c>
      <c r="N393" t="e">
        <f>VLOOKUP(D393,#REF!,7,0)</f>
        <v>#REF!</v>
      </c>
      <c r="O393"/>
      <c r="P393" t="str">
        <f t="shared" si="31"/>
        <v>23482</v>
      </c>
      <c r="Q393" t="str">
        <f t="shared" si="34"/>
        <v>22</v>
      </c>
    </row>
    <row r="394" spans="1:17" s="361" customFormat="1" x14ac:dyDescent="0.3">
      <c r="A394" s="556">
        <v>44742</v>
      </c>
      <c r="B394" s="333">
        <v>6</v>
      </c>
      <c r="C394" s="333" t="s">
        <v>2311</v>
      </c>
      <c r="D394" s="333" t="s">
        <v>2004</v>
      </c>
      <c r="E394" t="str">
        <f t="shared" si="32"/>
        <v>228802348200099</v>
      </c>
      <c r="F394" t="str">
        <f t="shared" si="33"/>
        <v>8</v>
      </c>
      <c r="G394">
        <v>14</v>
      </c>
      <c r="H394" s="333" t="s">
        <v>2161</v>
      </c>
      <c r="I394" s="545">
        <v>-41018349332</v>
      </c>
      <c r="J394" s="296">
        <f t="shared" si="30"/>
        <v>-41018349.332000002</v>
      </c>
      <c r="K394" t="e">
        <f>+VLOOKUP(D394,#REF!,4,0)</f>
        <v>#REF!</v>
      </c>
      <c r="L394" t="e">
        <f>VLOOKUP(D394,#REF!,5,0)</f>
        <v>#REF!</v>
      </c>
      <c r="M394" t="e">
        <f>VLOOKUP(D394,#REF!,6,0)</f>
        <v>#REF!</v>
      </c>
      <c r="N394" t="e">
        <f>VLOOKUP(D394,#REF!,7,0)</f>
        <v>#REF!</v>
      </c>
      <c r="O394"/>
      <c r="P394" t="str">
        <f t="shared" si="31"/>
        <v>23482</v>
      </c>
      <c r="Q394" t="str">
        <f t="shared" si="34"/>
        <v>22</v>
      </c>
    </row>
    <row r="395" spans="1:17" s="361" customFormat="1" x14ac:dyDescent="0.3">
      <c r="A395" s="556">
        <v>44742</v>
      </c>
      <c r="B395" s="332">
        <v>6</v>
      </c>
      <c r="C395" s="332" t="s">
        <v>2312</v>
      </c>
      <c r="D395" s="332" t="s">
        <v>2005</v>
      </c>
      <c r="E395" t="str">
        <f t="shared" si="32"/>
        <v>228802349200001</v>
      </c>
      <c r="F395" t="str">
        <f t="shared" si="33"/>
        <v>8</v>
      </c>
      <c r="G395">
        <v>14</v>
      </c>
      <c r="H395" s="332" t="s">
        <v>2162</v>
      </c>
      <c r="I395" s="544">
        <v>3509307723</v>
      </c>
      <c r="J395" s="296">
        <f t="shared" si="30"/>
        <v>3509307.7230000002</v>
      </c>
      <c r="K395" t="e">
        <f>+VLOOKUP(D395,#REF!,4,0)</f>
        <v>#REF!</v>
      </c>
      <c r="L395" t="e">
        <f>VLOOKUP(D395,#REF!,5,0)</f>
        <v>#REF!</v>
      </c>
      <c r="M395" t="e">
        <f>VLOOKUP(D395,#REF!,6,0)</f>
        <v>#REF!</v>
      </c>
      <c r="N395" t="e">
        <f>VLOOKUP(D395,#REF!,7,0)</f>
        <v>#REF!</v>
      </c>
      <c r="O395"/>
      <c r="P395" t="str">
        <f t="shared" si="31"/>
        <v>23492</v>
      </c>
      <c r="Q395" t="str">
        <f t="shared" si="34"/>
        <v>22</v>
      </c>
    </row>
    <row r="396" spans="1:17" s="361" customFormat="1" x14ac:dyDescent="0.3">
      <c r="A396" s="556">
        <v>44742</v>
      </c>
      <c r="B396" s="333">
        <v>6</v>
      </c>
      <c r="C396" s="333" t="s">
        <v>2313</v>
      </c>
      <c r="D396" s="333" t="s">
        <v>2007</v>
      </c>
      <c r="E396" t="str">
        <f t="shared" si="32"/>
        <v>228802349200099</v>
      </c>
      <c r="F396" t="str">
        <f t="shared" si="33"/>
        <v>8</v>
      </c>
      <c r="G396">
        <v>14</v>
      </c>
      <c r="H396" s="333" t="s">
        <v>2162</v>
      </c>
      <c r="I396" s="545">
        <v>44239839067</v>
      </c>
      <c r="J396" s="296">
        <f t="shared" ref="J396:J459" si="35">I396/1000</f>
        <v>44239839.067000002</v>
      </c>
      <c r="K396" t="e">
        <f>+VLOOKUP(D396,#REF!,4,0)</f>
        <v>#REF!</v>
      </c>
      <c r="L396" t="e">
        <f>VLOOKUP(D396,#REF!,5,0)</f>
        <v>#REF!</v>
      </c>
      <c r="M396" t="e">
        <f>VLOOKUP(D396,#REF!,6,0)</f>
        <v>#REF!</v>
      </c>
      <c r="N396" t="e">
        <f>VLOOKUP(D396,#REF!,7,0)</f>
        <v>#REF!</v>
      </c>
      <c r="O396"/>
      <c r="P396" t="str">
        <f t="shared" ref="P396:P459" si="36">MID(E396,6,5)</f>
        <v>23492</v>
      </c>
      <c r="Q396" t="str">
        <f t="shared" si="34"/>
        <v>22</v>
      </c>
    </row>
    <row r="397" spans="1:17" s="585" customFormat="1" x14ac:dyDescent="0.3">
      <c r="A397" s="581">
        <v>44742</v>
      </c>
      <c r="B397" s="582">
        <v>6</v>
      </c>
      <c r="C397" s="582" t="s">
        <v>3111</v>
      </c>
      <c r="D397" s="582" t="s">
        <v>2547</v>
      </c>
      <c r="E397" s="583" t="str">
        <f t="shared" si="32"/>
        <v>240102420100099</v>
      </c>
      <c r="F397" s="583" t="str">
        <f t="shared" si="33"/>
        <v>0</v>
      </c>
      <c r="G397" s="583" t="e">
        <f>+VLOOKUP(L397,BG!$D$10:$F$68,3,FALSE)</f>
        <v>#REF!</v>
      </c>
      <c r="H397" s="582" t="s">
        <v>2548</v>
      </c>
      <c r="I397" s="584">
        <f>2297349-2297349</f>
        <v>0</v>
      </c>
      <c r="J397" s="421">
        <f t="shared" si="35"/>
        <v>0</v>
      </c>
      <c r="K397" s="583" t="e">
        <f>+VLOOKUP(D397,#REF!,4,0)</f>
        <v>#REF!</v>
      </c>
      <c r="L397" s="583" t="e">
        <f>VLOOKUP(D397,#REF!,5,0)</f>
        <v>#REF!</v>
      </c>
      <c r="M397" s="583" t="e">
        <f>VLOOKUP(D397,#REF!,6,0)</f>
        <v>#REF!</v>
      </c>
      <c r="N397" s="583" t="e">
        <f>VLOOKUP(D397,#REF!,7,0)</f>
        <v>#REF!</v>
      </c>
      <c r="O397" s="583"/>
      <c r="P397" s="583" t="str">
        <f t="shared" si="36"/>
        <v>24201</v>
      </c>
      <c r="Q397" s="583" t="str">
        <f t="shared" si="34"/>
        <v>24</v>
      </c>
    </row>
    <row r="398" spans="1:17" s="585" customFormat="1" x14ac:dyDescent="0.3">
      <c r="A398" s="581">
        <v>44742</v>
      </c>
      <c r="B398" s="586">
        <v>6</v>
      </c>
      <c r="C398" s="586" t="s">
        <v>3112</v>
      </c>
      <c r="D398" s="586" t="s">
        <v>2549</v>
      </c>
      <c r="E398" s="583" t="str">
        <f t="shared" si="32"/>
        <v>240102420100199</v>
      </c>
      <c r="F398" s="583" t="str">
        <f t="shared" si="33"/>
        <v>0</v>
      </c>
      <c r="G398" s="583" t="e">
        <f>+VLOOKUP(L398,BG!$D$10:$F$68,3,FALSE)</f>
        <v>#REF!</v>
      </c>
      <c r="H398" s="586" t="s">
        <v>2550</v>
      </c>
      <c r="I398" s="587">
        <f>-125360300+2297349</f>
        <v>-123062951</v>
      </c>
      <c r="J398" s="421">
        <f t="shared" si="35"/>
        <v>-123062.951</v>
      </c>
      <c r="K398" s="583" t="e">
        <f>+VLOOKUP(D398,#REF!,4,0)</f>
        <v>#REF!</v>
      </c>
      <c r="L398" s="583" t="e">
        <f>VLOOKUP(D398,#REF!,5,0)</f>
        <v>#REF!</v>
      </c>
      <c r="M398" s="583" t="e">
        <f>VLOOKUP(D398,#REF!,6,0)</f>
        <v>#REF!</v>
      </c>
      <c r="N398" s="583" t="e">
        <f>VLOOKUP(D398,#REF!,7,0)</f>
        <v>#REF!</v>
      </c>
      <c r="O398" s="583"/>
      <c r="P398" s="583" t="str">
        <f t="shared" si="36"/>
        <v>24201</v>
      </c>
      <c r="Q398" s="583" t="str">
        <f t="shared" si="34"/>
        <v>24</v>
      </c>
    </row>
    <row r="399" spans="1:17" s="361" customFormat="1" x14ac:dyDescent="0.3">
      <c r="A399" s="556">
        <v>44742</v>
      </c>
      <c r="B399" s="332">
        <v>6</v>
      </c>
      <c r="C399" s="332" t="s">
        <v>3113</v>
      </c>
      <c r="D399" s="332" t="s">
        <v>2551</v>
      </c>
      <c r="E399" t="str">
        <f t="shared" si="32"/>
        <v>240102420100399</v>
      </c>
      <c r="F399" t="str">
        <f t="shared" si="33"/>
        <v>0</v>
      </c>
      <c r="G399" t="e">
        <f>+VLOOKUP(L399,BG!$D$10:$F$68,3,FALSE)</f>
        <v>#REF!</v>
      </c>
      <c r="H399" s="332" t="s">
        <v>2552</v>
      </c>
      <c r="I399" s="544">
        <v>-1270396191</v>
      </c>
      <c r="J399" s="296">
        <f t="shared" si="35"/>
        <v>-1270396.1910000001</v>
      </c>
      <c r="K399" t="e">
        <f>+VLOOKUP(D399,#REF!,4,0)</f>
        <v>#REF!</v>
      </c>
      <c r="L399" t="e">
        <f>VLOOKUP(D399,#REF!,5,0)</f>
        <v>#REF!</v>
      </c>
      <c r="M399" t="e">
        <f>VLOOKUP(D399,#REF!,6,0)</f>
        <v>#REF!</v>
      </c>
      <c r="N399" t="e">
        <f>VLOOKUP(D399,#REF!,7,0)</f>
        <v>#REF!</v>
      </c>
      <c r="O399"/>
      <c r="P399" t="str">
        <f t="shared" si="36"/>
        <v>24201</v>
      </c>
      <c r="Q399" t="str">
        <f t="shared" si="34"/>
        <v>24</v>
      </c>
    </row>
    <row r="400" spans="1:17" s="361" customFormat="1" x14ac:dyDescent="0.3">
      <c r="A400" s="556">
        <v>44742</v>
      </c>
      <c r="B400" s="333">
        <v>6</v>
      </c>
      <c r="C400" s="333" t="s">
        <v>3114</v>
      </c>
      <c r="D400" s="333" t="s">
        <v>2553</v>
      </c>
      <c r="E400" t="str">
        <f t="shared" si="32"/>
        <v>240102420100499</v>
      </c>
      <c r="F400" t="str">
        <f t="shared" si="33"/>
        <v>0</v>
      </c>
      <c r="G400" t="e">
        <f>+VLOOKUP(L400,BG!$D$10:$F$68,3,FALSE)</f>
        <v>#REF!</v>
      </c>
      <c r="H400" s="333" t="s">
        <v>2554</v>
      </c>
      <c r="I400" s="545">
        <v>-78720081</v>
      </c>
      <c r="J400" s="296">
        <f t="shared" si="35"/>
        <v>-78720.081000000006</v>
      </c>
      <c r="K400" t="e">
        <f>+VLOOKUP(D400,#REF!,4,0)</f>
        <v>#REF!</v>
      </c>
      <c r="L400" t="e">
        <f>VLOOKUP(D400,#REF!,5,0)</f>
        <v>#REF!</v>
      </c>
      <c r="M400" t="e">
        <f>VLOOKUP(D400,#REF!,6,0)</f>
        <v>#REF!</v>
      </c>
      <c r="N400" t="e">
        <f>VLOOKUP(D400,#REF!,7,0)</f>
        <v>#REF!</v>
      </c>
      <c r="O400"/>
      <c r="P400" t="str">
        <f t="shared" si="36"/>
        <v>24201</v>
      </c>
      <c r="Q400" t="str">
        <f t="shared" si="34"/>
        <v>24</v>
      </c>
    </row>
    <row r="401" spans="1:17" s="361" customFormat="1" x14ac:dyDescent="0.3">
      <c r="A401" s="556">
        <v>44742</v>
      </c>
      <c r="B401" s="332">
        <v>6</v>
      </c>
      <c r="C401" s="332" t="s">
        <v>3115</v>
      </c>
      <c r="D401" s="332" t="s">
        <v>2555</v>
      </c>
      <c r="E401" t="str">
        <f t="shared" si="32"/>
        <v>240102420100799</v>
      </c>
      <c r="F401" t="str">
        <f t="shared" si="33"/>
        <v>0</v>
      </c>
      <c r="G401" t="e">
        <f>+VLOOKUP(L401,BG!$D$10:$F$68,3,FALSE)</f>
        <v>#REF!</v>
      </c>
      <c r="H401" s="332" t="s">
        <v>2556</v>
      </c>
      <c r="I401" s="544">
        <v>-94466674</v>
      </c>
      <c r="J401" s="296">
        <f t="shared" si="35"/>
        <v>-94466.673999999999</v>
      </c>
      <c r="K401" t="e">
        <f>+VLOOKUP(D401,#REF!,4,0)</f>
        <v>#REF!</v>
      </c>
      <c r="L401" t="e">
        <f>VLOOKUP(D401,#REF!,5,0)</f>
        <v>#REF!</v>
      </c>
      <c r="M401" t="e">
        <f>VLOOKUP(D401,#REF!,6,0)</f>
        <v>#REF!</v>
      </c>
      <c r="N401" t="e">
        <f>VLOOKUP(D401,#REF!,7,0)</f>
        <v>#REF!</v>
      </c>
      <c r="O401"/>
      <c r="P401" t="str">
        <f t="shared" si="36"/>
        <v>24201</v>
      </c>
      <c r="Q401" t="str">
        <f t="shared" si="34"/>
        <v>24</v>
      </c>
    </row>
    <row r="402" spans="1:17" s="361" customFormat="1" x14ac:dyDescent="0.3">
      <c r="A402" s="556">
        <v>44742</v>
      </c>
      <c r="B402" s="333">
        <v>6</v>
      </c>
      <c r="C402" s="333" t="s">
        <v>3116</v>
      </c>
      <c r="D402" s="333" t="s">
        <v>2557</v>
      </c>
      <c r="E402" t="str">
        <f t="shared" si="32"/>
        <v>240102440100099</v>
      </c>
      <c r="F402" t="str">
        <f t="shared" si="33"/>
        <v>0</v>
      </c>
      <c r="G402" t="e">
        <f>+VLOOKUP(L402,BG!$D$10:$F$68,3,FALSE)</f>
        <v>#REF!</v>
      </c>
      <c r="H402" s="333" t="s">
        <v>2558</v>
      </c>
      <c r="I402" s="545">
        <v>-15108760</v>
      </c>
      <c r="J402" s="296">
        <f t="shared" si="35"/>
        <v>-15108.76</v>
      </c>
      <c r="K402" t="e">
        <f>+VLOOKUP(D402,#REF!,4,0)</f>
        <v>#REF!</v>
      </c>
      <c r="L402" t="e">
        <f>VLOOKUP(D402,#REF!,5,0)</f>
        <v>#REF!</v>
      </c>
      <c r="M402" t="e">
        <f>VLOOKUP(D402,#REF!,6,0)</f>
        <v>#REF!</v>
      </c>
      <c r="N402" t="e">
        <f>VLOOKUP(D402,#REF!,7,0)</f>
        <v>#REF!</v>
      </c>
      <c r="O402"/>
      <c r="P402" t="str">
        <f t="shared" si="36"/>
        <v>24401</v>
      </c>
      <c r="Q402" t="str">
        <f t="shared" si="34"/>
        <v>24</v>
      </c>
    </row>
    <row r="403" spans="1:17" s="361" customFormat="1" ht="17.25" customHeight="1" x14ac:dyDescent="0.3">
      <c r="A403" s="556">
        <v>44742</v>
      </c>
      <c r="B403" s="332">
        <v>6</v>
      </c>
      <c r="C403" s="332" t="s">
        <v>3117</v>
      </c>
      <c r="D403" s="332" t="s">
        <v>2559</v>
      </c>
      <c r="E403" t="str">
        <f t="shared" si="32"/>
        <v>240102440100199</v>
      </c>
      <c r="F403" t="str">
        <f t="shared" si="33"/>
        <v>0</v>
      </c>
      <c r="G403" t="e">
        <f>+VLOOKUP(L403,BG!$D$10:$F$68,3,FALSE)</f>
        <v>#REF!</v>
      </c>
      <c r="H403" s="332" t="s">
        <v>2560</v>
      </c>
      <c r="I403" s="544">
        <v>-310910512</v>
      </c>
      <c r="J403" s="296">
        <f t="shared" si="35"/>
        <v>-310910.51199999999</v>
      </c>
      <c r="K403" t="e">
        <f>+VLOOKUP(D403,#REF!,4,0)</f>
        <v>#REF!</v>
      </c>
      <c r="L403" t="e">
        <f>VLOOKUP(D403,#REF!,5,0)</f>
        <v>#REF!</v>
      </c>
      <c r="M403" t="e">
        <f>VLOOKUP(D403,#REF!,6,0)</f>
        <v>#REF!</v>
      </c>
      <c r="N403" t="e">
        <f>VLOOKUP(D403,#REF!,7,0)</f>
        <v>#REF!</v>
      </c>
      <c r="O403"/>
      <c r="P403" t="str">
        <f t="shared" si="36"/>
        <v>24401</v>
      </c>
      <c r="Q403" t="str">
        <f t="shared" si="34"/>
        <v>24</v>
      </c>
    </row>
    <row r="404" spans="1:17" s="361" customFormat="1" ht="17.25" customHeight="1" x14ac:dyDescent="0.3">
      <c r="A404" s="556">
        <v>44742</v>
      </c>
      <c r="B404" s="333">
        <v>7</v>
      </c>
      <c r="C404" s="333" t="s">
        <v>3118</v>
      </c>
      <c r="D404" s="333" t="s">
        <v>2561</v>
      </c>
      <c r="E404" t="str">
        <f t="shared" si="32"/>
        <v>240102440100399</v>
      </c>
      <c r="F404" t="str">
        <f t="shared" si="33"/>
        <v>0</v>
      </c>
      <c r="G404" t="e">
        <f>+VLOOKUP(L404,BG!$D$10:$F$68,3,FALSE)</f>
        <v>#REF!</v>
      </c>
      <c r="H404" s="333" t="s">
        <v>2562</v>
      </c>
      <c r="I404" s="545">
        <v>-83028138</v>
      </c>
      <c r="J404" s="296">
        <f t="shared" si="35"/>
        <v>-83028.138000000006</v>
      </c>
      <c r="K404" t="e">
        <f>+VLOOKUP(D404,#REF!,4,0)</f>
        <v>#REF!</v>
      </c>
      <c r="L404" t="e">
        <f>VLOOKUP(D404,#REF!,5,0)</f>
        <v>#REF!</v>
      </c>
      <c r="M404" t="e">
        <f>VLOOKUP(D404,#REF!,6,0)</f>
        <v>#REF!</v>
      </c>
      <c r="N404" t="e">
        <f>VLOOKUP(D404,#REF!,7,0)</f>
        <v>#REF!</v>
      </c>
      <c r="O404"/>
      <c r="P404" t="str">
        <f t="shared" si="36"/>
        <v>24401</v>
      </c>
      <c r="Q404" t="str">
        <f t="shared" si="34"/>
        <v>24</v>
      </c>
    </row>
    <row r="405" spans="1:17" s="361" customFormat="1" ht="17.25" customHeight="1" x14ac:dyDescent="0.3">
      <c r="A405" s="556">
        <v>44742</v>
      </c>
      <c r="B405" s="332">
        <v>6</v>
      </c>
      <c r="C405" s="332" t="s">
        <v>3119</v>
      </c>
      <c r="D405" s="332" t="s">
        <v>1366</v>
      </c>
      <c r="E405" t="str">
        <f t="shared" si="32"/>
        <v>240102440100599</v>
      </c>
      <c r="F405" t="str">
        <f t="shared" si="33"/>
        <v>0</v>
      </c>
      <c r="G405" t="e">
        <f>+VLOOKUP(L405,BG!$D$10:$F$68,3,FALSE)</f>
        <v>#REF!</v>
      </c>
      <c r="H405" s="332" t="s">
        <v>1568</v>
      </c>
      <c r="I405" s="544">
        <v>-25036797</v>
      </c>
      <c r="J405" s="296">
        <f t="shared" si="35"/>
        <v>-25036.796999999999</v>
      </c>
      <c r="K405" t="e">
        <f>+VLOOKUP(D405,#REF!,4,0)</f>
        <v>#REF!</v>
      </c>
      <c r="L405" t="e">
        <f>VLOOKUP(D405,#REF!,5,0)</f>
        <v>#REF!</v>
      </c>
      <c r="M405" t="e">
        <f>VLOOKUP(D405,#REF!,6,0)</f>
        <v>#REF!</v>
      </c>
      <c r="N405" t="e">
        <f>VLOOKUP(D405,#REF!,7,0)</f>
        <v>#REF!</v>
      </c>
      <c r="O405"/>
      <c r="P405" t="str">
        <f t="shared" si="36"/>
        <v>24401</v>
      </c>
      <c r="Q405" t="str">
        <f t="shared" si="34"/>
        <v>24</v>
      </c>
    </row>
    <row r="406" spans="1:17" s="361" customFormat="1" x14ac:dyDescent="0.3">
      <c r="A406" s="556">
        <v>44742</v>
      </c>
      <c r="B406" s="333">
        <v>6</v>
      </c>
      <c r="C406" s="333" t="s">
        <v>3120</v>
      </c>
      <c r="D406" s="333" t="s">
        <v>2650</v>
      </c>
      <c r="E406" t="str">
        <f t="shared" si="32"/>
        <v>240102440100899</v>
      </c>
      <c r="F406" t="str">
        <f t="shared" si="33"/>
        <v>0</v>
      </c>
      <c r="G406" t="e">
        <f>+VLOOKUP(L406,BG!$D$10:$F$68,3,FALSE)</f>
        <v>#REF!</v>
      </c>
      <c r="H406" s="333" t="s">
        <v>2653</v>
      </c>
      <c r="I406" s="545">
        <v>-146429</v>
      </c>
      <c r="J406" s="296">
        <f t="shared" si="35"/>
        <v>-146.429</v>
      </c>
      <c r="K406" t="e">
        <f>+VLOOKUP(D406,#REF!,4,0)</f>
        <v>#REF!</v>
      </c>
      <c r="L406" t="e">
        <f>VLOOKUP(D406,#REF!,5,0)</f>
        <v>#REF!</v>
      </c>
      <c r="M406" t="e">
        <f>VLOOKUP(D406,#REF!,6,0)</f>
        <v>#REF!</v>
      </c>
      <c r="N406" t="e">
        <f>VLOOKUP(D406,#REF!,7,0)</f>
        <v>#REF!</v>
      </c>
      <c r="O406"/>
      <c r="P406" t="str">
        <f t="shared" si="36"/>
        <v>24401</v>
      </c>
      <c r="Q406" t="str">
        <f t="shared" si="34"/>
        <v>24</v>
      </c>
    </row>
    <row r="407" spans="1:17" s="361" customFormat="1" x14ac:dyDescent="0.3">
      <c r="A407" s="556">
        <v>44742</v>
      </c>
      <c r="B407" s="332">
        <v>6</v>
      </c>
      <c r="C407" s="332" t="s">
        <v>1721</v>
      </c>
      <c r="D407" s="332" t="s">
        <v>1367</v>
      </c>
      <c r="E407" t="str">
        <f t="shared" si="32"/>
        <v>240102460100199</v>
      </c>
      <c r="F407" t="str">
        <f t="shared" si="33"/>
        <v>0</v>
      </c>
      <c r="G407" t="e">
        <f>+VLOOKUP(L407,BG!$D$10:$F$68,3,FALSE)</f>
        <v>#REF!</v>
      </c>
      <c r="H407" s="332" t="s">
        <v>1267</v>
      </c>
      <c r="I407" s="544">
        <v>-4392974629</v>
      </c>
      <c r="J407" s="296">
        <f t="shared" si="35"/>
        <v>-4392974.6289999997</v>
      </c>
      <c r="K407" t="e">
        <f>+VLOOKUP(D407,#REF!,4,0)</f>
        <v>#REF!</v>
      </c>
      <c r="L407" t="e">
        <f>VLOOKUP(D407,#REF!,5,0)</f>
        <v>#REF!</v>
      </c>
      <c r="M407" t="e">
        <f>VLOOKUP(D407,#REF!,6,0)</f>
        <v>#REF!</v>
      </c>
      <c r="N407" t="e">
        <f>VLOOKUP(D407,#REF!,7,0)</f>
        <v>#REF!</v>
      </c>
      <c r="O407"/>
      <c r="P407" t="str">
        <f t="shared" si="36"/>
        <v>24601</v>
      </c>
      <c r="Q407" t="str">
        <f t="shared" si="34"/>
        <v>24</v>
      </c>
    </row>
    <row r="408" spans="1:17" s="361" customFormat="1" x14ac:dyDescent="0.3">
      <c r="A408" s="556">
        <v>44742</v>
      </c>
      <c r="B408" s="333">
        <v>6</v>
      </c>
      <c r="C408" s="333" t="s">
        <v>1722</v>
      </c>
      <c r="D408" s="333" t="s">
        <v>1040</v>
      </c>
      <c r="E408" t="str">
        <f t="shared" si="32"/>
        <v>240202500100199</v>
      </c>
      <c r="F408" t="str">
        <f t="shared" si="33"/>
        <v>0</v>
      </c>
      <c r="G408" t="e">
        <f>+VLOOKUP(L408,BG!$D$10:$F$68,3,FALSE)</f>
        <v>#REF!</v>
      </c>
      <c r="H408" s="333" t="s">
        <v>1041</v>
      </c>
      <c r="I408" s="545">
        <v>-55396658</v>
      </c>
      <c r="J408" s="296">
        <f t="shared" si="35"/>
        <v>-55396.658000000003</v>
      </c>
      <c r="K408" t="e">
        <f>+VLOOKUP(D408,#REF!,4,0)</f>
        <v>#REF!</v>
      </c>
      <c r="L408" t="e">
        <f>VLOOKUP(D408,#REF!,5,0)</f>
        <v>#REF!</v>
      </c>
      <c r="M408" t="e">
        <f>VLOOKUP(D408,#REF!,6,0)</f>
        <v>#REF!</v>
      </c>
      <c r="N408" t="e">
        <f>VLOOKUP(D408,#REF!,7,0)</f>
        <v>#REF!</v>
      </c>
      <c r="O408"/>
      <c r="P408" t="str">
        <f t="shared" si="36"/>
        <v>25001</v>
      </c>
      <c r="Q408" t="str">
        <f t="shared" si="34"/>
        <v>24</v>
      </c>
    </row>
    <row r="409" spans="1:17" s="361" customFormat="1" x14ac:dyDescent="0.3">
      <c r="A409" s="556">
        <v>44742</v>
      </c>
      <c r="B409" s="332">
        <v>6</v>
      </c>
      <c r="C409" s="332" t="s">
        <v>2842</v>
      </c>
      <c r="D409" s="332" t="s">
        <v>2563</v>
      </c>
      <c r="E409" t="str">
        <f t="shared" si="32"/>
        <v>240202520100299</v>
      </c>
      <c r="F409" t="str">
        <f t="shared" si="33"/>
        <v>0</v>
      </c>
      <c r="G409" t="e">
        <f>+VLOOKUP(L409,BG!$D$10:$F$68,3,FALSE)</f>
        <v>#REF!</v>
      </c>
      <c r="H409" s="332" t="s">
        <v>2564</v>
      </c>
      <c r="I409" s="544">
        <v>-572331</v>
      </c>
      <c r="J409" s="296">
        <f t="shared" si="35"/>
        <v>-572.33100000000002</v>
      </c>
      <c r="K409" t="e">
        <f>+VLOOKUP(D409,#REF!,4,0)</f>
        <v>#REF!</v>
      </c>
      <c r="L409" t="e">
        <f>VLOOKUP(D409,#REF!,5,0)</f>
        <v>#REF!</v>
      </c>
      <c r="M409" t="e">
        <f>VLOOKUP(D409,#REF!,6,0)</f>
        <v>#REF!</v>
      </c>
      <c r="N409" t="e">
        <f>VLOOKUP(D409,#REF!,7,0)</f>
        <v>#REF!</v>
      </c>
      <c r="O409"/>
      <c r="P409" t="str">
        <f t="shared" si="36"/>
        <v>25201</v>
      </c>
      <c r="Q409" t="str">
        <f t="shared" si="34"/>
        <v>24</v>
      </c>
    </row>
    <row r="410" spans="1:17" s="361" customFormat="1" x14ac:dyDescent="0.3">
      <c r="A410" s="556">
        <v>44742</v>
      </c>
      <c r="B410" s="333">
        <v>6</v>
      </c>
      <c r="C410" s="333" t="s">
        <v>2314</v>
      </c>
      <c r="D410" s="333" t="s">
        <v>2008</v>
      </c>
      <c r="E410" t="str">
        <f t="shared" si="32"/>
        <v>240302540100799</v>
      </c>
      <c r="F410" t="str">
        <f t="shared" si="33"/>
        <v>0</v>
      </c>
      <c r="G410" t="e">
        <f>+VLOOKUP(L410,BG!$D$10:$F$68,3,FALSE)</f>
        <v>#REF!</v>
      </c>
      <c r="H410" s="333" t="s">
        <v>2941</v>
      </c>
      <c r="I410" s="545">
        <v>-10495616768</v>
      </c>
      <c r="J410" s="296">
        <f t="shared" si="35"/>
        <v>-10495616.767999999</v>
      </c>
      <c r="K410" t="e">
        <f>+VLOOKUP(D410,#REF!,4,0)</f>
        <v>#REF!</v>
      </c>
      <c r="L410" t="e">
        <f>VLOOKUP(D410,#REF!,5,0)</f>
        <v>#REF!</v>
      </c>
      <c r="M410" t="e">
        <f>VLOOKUP(D410,#REF!,6,0)</f>
        <v>#REF!</v>
      </c>
      <c r="N410" t="e">
        <f>VLOOKUP(D410,#REF!,7,0)</f>
        <v>#REF!</v>
      </c>
      <c r="O410"/>
      <c r="P410" t="str">
        <f t="shared" si="36"/>
        <v>25401</v>
      </c>
      <c r="Q410" t="str">
        <f t="shared" si="34"/>
        <v>24</v>
      </c>
    </row>
    <row r="411" spans="1:17" s="361" customFormat="1" x14ac:dyDescent="0.3">
      <c r="A411" s="556">
        <v>44742</v>
      </c>
      <c r="B411" s="332">
        <v>6</v>
      </c>
      <c r="C411" s="332" t="s">
        <v>2315</v>
      </c>
      <c r="D411" s="332" t="s">
        <v>2009</v>
      </c>
      <c r="E411" t="str">
        <f t="shared" si="32"/>
        <v>240302540100899</v>
      </c>
      <c r="F411" t="str">
        <f t="shared" si="33"/>
        <v>0</v>
      </c>
      <c r="G411" t="e">
        <f>+VLOOKUP(L411,BG!$D$10:$F$68,3,FALSE)</f>
        <v>#REF!</v>
      </c>
      <c r="H411" s="542" t="s">
        <v>2163</v>
      </c>
      <c r="I411" s="544">
        <v>-434333985</v>
      </c>
      <c r="J411" s="296">
        <f t="shared" si="35"/>
        <v>-434333.98499999999</v>
      </c>
      <c r="K411" t="e">
        <f>+VLOOKUP(D411,#REF!,4,0)</f>
        <v>#REF!</v>
      </c>
      <c r="L411" t="e">
        <f>VLOOKUP(D411,#REF!,5,0)</f>
        <v>#REF!</v>
      </c>
      <c r="M411" t="e">
        <f>VLOOKUP(D411,#REF!,6,0)</f>
        <v>#REF!</v>
      </c>
      <c r="N411" t="e">
        <f>VLOOKUP(D411,#REF!,7,0)</f>
        <v>#REF!</v>
      </c>
      <c r="O411"/>
      <c r="P411" t="str">
        <f t="shared" si="36"/>
        <v>25401</v>
      </c>
      <c r="Q411" t="str">
        <f t="shared" si="34"/>
        <v>24</v>
      </c>
    </row>
    <row r="412" spans="1:17" s="361" customFormat="1" x14ac:dyDescent="0.3">
      <c r="A412" s="556">
        <v>44742</v>
      </c>
      <c r="B412" s="333">
        <v>6</v>
      </c>
      <c r="C412" s="333" t="s">
        <v>1723</v>
      </c>
      <c r="D412" s="333" t="s">
        <v>1042</v>
      </c>
      <c r="E412" t="str">
        <f t="shared" si="32"/>
        <v>240402580200801</v>
      </c>
      <c r="F412" t="str">
        <f t="shared" si="33"/>
        <v>0</v>
      </c>
      <c r="G412" t="e">
        <f>+VLOOKUP(L412,BG!$D$10:$F$68,3,FALSE)</f>
        <v>#REF!</v>
      </c>
      <c r="H412" s="543" t="s">
        <v>1043</v>
      </c>
      <c r="I412" s="545">
        <v>-842124993</v>
      </c>
      <c r="J412" s="296">
        <f t="shared" si="35"/>
        <v>-842124.99300000002</v>
      </c>
      <c r="K412" t="e">
        <f>+VLOOKUP(D412,#REF!,4,0)</f>
        <v>#REF!</v>
      </c>
      <c r="L412" t="e">
        <f>VLOOKUP(D412,#REF!,5,0)</f>
        <v>#REF!</v>
      </c>
      <c r="M412" t="e">
        <f>VLOOKUP(D412,#REF!,6,0)</f>
        <v>#REF!</v>
      </c>
      <c r="N412" t="e">
        <f>VLOOKUP(D412,#REF!,7,0)</f>
        <v>#REF!</v>
      </c>
      <c r="O412"/>
      <c r="P412" t="str">
        <f t="shared" si="36"/>
        <v>25802</v>
      </c>
      <c r="Q412" t="str">
        <f t="shared" si="34"/>
        <v>24</v>
      </c>
    </row>
    <row r="413" spans="1:17" s="361" customFormat="1" x14ac:dyDescent="0.3">
      <c r="A413" s="556">
        <v>44742</v>
      </c>
      <c r="B413" s="332">
        <v>6</v>
      </c>
      <c r="C413" s="332" t="s">
        <v>1724</v>
      </c>
      <c r="D413" s="332" t="s">
        <v>1044</v>
      </c>
      <c r="E413" t="str">
        <f t="shared" si="32"/>
        <v>240402580200899</v>
      </c>
      <c r="F413" t="str">
        <f t="shared" si="33"/>
        <v>0</v>
      </c>
      <c r="G413" t="e">
        <f>+VLOOKUP(L413,BG!$D$10:$F$68,3,FALSE)</f>
        <v>#REF!</v>
      </c>
      <c r="H413" s="332" t="s">
        <v>1043</v>
      </c>
      <c r="I413" s="544">
        <v>-1966340657</v>
      </c>
      <c r="J413" s="296">
        <f t="shared" si="35"/>
        <v>-1966340.6569999999</v>
      </c>
      <c r="K413" t="e">
        <f>+VLOOKUP(D413,#REF!,4,0)</f>
        <v>#REF!</v>
      </c>
      <c r="L413" t="e">
        <f>VLOOKUP(D413,#REF!,5,0)</f>
        <v>#REF!</v>
      </c>
      <c r="M413" t="e">
        <f>VLOOKUP(D413,#REF!,6,0)</f>
        <v>#REF!</v>
      </c>
      <c r="N413" t="e">
        <f>VLOOKUP(D413,#REF!,7,0)</f>
        <v>#REF!</v>
      </c>
      <c r="O413"/>
      <c r="P413" t="str">
        <f t="shared" si="36"/>
        <v>25802</v>
      </c>
      <c r="Q413" t="str">
        <f t="shared" si="34"/>
        <v>24</v>
      </c>
    </row>
    <row r="414" spans="1:17" s="361" customFormat="1" x14ac:dyDescent="0.3">
      <c r="A414" s="556">
        <v>44742</v>
      </c>
      <c r="B414" s="333">
        <v>6</v>
      </c>
      <c r="C414" s="333" t="s">
        <v>2911</v>
      </c>
      <c r="D414" s="333" t="s">
        <v>2879</v>
      </c>
      <c r="E414" t="str">
        <f t="shared" si="32"/>
        <v>240402580202201</v>
      </c>
      <c r="F414" t="str">
        <f t="shared" si="33"/>
        <v>0</v>
      </c>
      <c r="G414" t="e">
        <f>+VLOOKUP(L414,BG!$D$10:$F$68,3,FALSE)</f>
        <v>#REF!</v>
      </c>
      <c r="H414" s="333" t="s">
        <v>2895</v>
      </c>
      <c r="I414" s="545">
        <v>-43198956</v>
      </c>
      <c r="J414" s="296">
        <f t="shared" si="35"/>
        <v>-43198.955999999998</v>
      </c>
      <c r="K414" t="e">
        <f>+VLOOKUP(D414,#REF!,4,0)</f>
        <v>#REF!</v>
      </c>
      <c r="L414" t="e">
        <f>VLOOKUP(D414,#REF!,5,0)</f>
        <v>#REF!</v>
      </c>
      <c r="M414" t="e">
        <f>VLOOKUP(D414,#REF!,6,0)</f>
        <v>#REF!</v>
      </c>
      <c r="N414" t="e">
        <f>VLOOKUP(D414,#REF!,7,0)</f>
        <v>#REF!</v>
      </c>
      <c r="O414"/>
      <c r="P414" t="str">
        <f t="shared" si="36"/>
        <v>25802</v>
      </c>
      <c r="Q414" t="str">
        <f t="shared" si="34"/>
        <v>24</v>
      </c>
    </row>
    <row r="415" spans="1:17" s="361" customFormat="1" x14ac:dyDescent="0.3">
      <c r="A415" s="556">
        <v>44742</v>
      </c>
      <c r="B415" s="332">
        <v>6</v>
      </c>
      <c r="C415" s="332" t="s">
        <v>3121</v>
      </c>
      <c r="D415" s="332" t="s">
        <v>2750</v>
      </c>
      <c r="E415" t="str">
        <f t="shared" si="32"/>
        <v>240402580202299</v>
      </c>
      <c r="F415" t="str">
        <f t="shared" si="33"/>
        <v>0</v>
      </c>
      <c r="G415" t="e">
        <f>+VLOOKUP(L415,BG!$D$10:$F$68,3,FALSE)</f>
        <v>#REF!</v>
      </c>
      <c r="H415" s="332" t="s">
        <v>2768</v>
      </c>
      <c r="I415" s="544">
        <v>-45938147</v>
      </c>
      <c r="J415" s="296">
        <f t="shared" si="35"/>
        <v>-45938.146999999997</v>
      </c>
      <c r="K415" t="e">
        <f>+VLOOKUP(D415,#REF!,4,0)</f>
        <v>#REF!</v>
      </c>
      <c r="L415" t="e">
        <f>VLOOKUP(D415,#REF!,5,0)</f>
        <v>#REF!</v>
      </c>
      <c r="M415" t="e">
        <f>VLOOKUP(D415,#REF!,6,0)</f>
        <v>#REF!</v>
      </c>
      <c r="N415" t="e">
        <f>VLOOKUP(D415,#REF!,7,0)</f>
        <v>#REF!</v>
      </c>
      <c r="O415"/>
      <c r="P415" t="str">
        <f t="shared" si="36"/>
        <v>25802</v>
      </c>
      <c r="Q415" t="str">
        <f t="shared" si="34"/>
        <v>24</v>
      </c>
    </row>
    <row r="416" spans="1:17" s="361" customFormat="1" x14ac:dyDescent="0.3">
      <c r="A416" s="556">
        <v>44742</v>
      </c>
      <c r="B416" s="333">
        <v>6</v>
      </c>
      <c r="C416" s="333" t="s">
        <v>3122</v>
      </c>
      <c r="D416" s="333" t="s">
        <v>2565</v>
      </c>
      <c r="E416" t="str">
        <f t="shared" si="32"/>
        <v>240402580298199</v>
      </c>
      <c r="F416" t="str">
        <f t="shared" si="33"/>
        <v>0</v>
      </c>
      <c r="G416" t="e">
        <f>+VLOOKUP(L416,BG!$D$10:$F$68,3,FALSE)</f>
        <v>#REF!</v>
      </c>
      <c r="H416" s="333" t="s">
        <v>2566</v>
      </c>
      <c r="I416" s="545">
        <v>19760</v>
      </c>
      <c r="J416" s="296">
        <f t="shared" si="35"/>
        <v>19.760000000000002</v>
      </c>
      <c r="K416" t="e">
        <f>+VLOOKUP(D416,#REF!,4,0)</f>
        <v>#REF!</v>
      </c>
      <c r="L416" t="e">
        <f>VLOOKUP(D416,#REF!,5,0)</f>
        <v>#REF!</v>
      </c>
      <c r="M416" t="e">
        <f>VLOOKUP(D416,#REF!,6,0)</f>
        <v>#REF!</v>
      </c>
      <c r="N416" t="e">
        <f>VLOOKUP(D416,#REF!,7,0)</f>
        <v>#REF!</v>
      </c>
      <c r="O416"/>
      <c r="P416" t="str">
        <f t="shared" si="36"/>
        <v>25802</v>
      </c>
      <c r="Q416" t="str">
        <f t="shared" si="34"/>
        <v>24</v>
      </c>
    </row>
    <row r="417" spans="1:17" s="361" customFormat="1" x14ac:dyDescent="0.3">
      <c r="A417" s="556">
        <v>44742</v>
      </c>
      <c r="B417" s="332">
        <v>6</v>
      </c>
      <c r="C417" s="332" t="s">
        <v>3123</v>
      </c>
      <c r="D417" s="332" t="s">
        <v>2567</v>
      </c>
      <c r="E417" t="str">
        <f t="shared" si="32"/>
        <v>240402600201399</v>
      </c>
      <c r="F417" t="str">
        <f t="shared" si="33"/>
        <v>0</v>
      </c>
      <c r="G417" t="e">
        <f>+VLOOKUP(L417,BG!$D$10:$F$68,3,FALSE)</f>
        <v>#REF!</v>
      </c>
      <c r="H417" s="332" t="s">
        <v>2942</v>
      </c>
      <c r="I417" s="544">
        <v>-18062</v>
      </c>
      <c r="J417" s="296">
        <f t="shared" si="35"/>
        <v>-18.062000000000001</v>
      </c>
      <c r="K417" t="e">
        <f>+VLOOKUP(D417,#REF!,4,0)</f>
        <v>#REF!</v>
      </c>
      <c r="L417" t="e">
        <f>VLOOKUP(D417,#REF!,5,0)</f>
        <v>#REF!</v>
      </c>
      <c r="M417" t="e">
        <f>VLOOKUP(D417,#REF!,6,0)</f>
        <v>#REF!</v>
      </c>
      <c r="N417" t="e">
        <f>VLOOKUP(D417,#REF!,7,0)</f>
        <v>#REF!</v>
      </c>
      <c r="O417"/>
      <c r="P417" t="str">
        <f t="shared" si="36"/>
        <v>26002</v>
      </c>
      <c r="Q417" t="str">
        <f t="shared" si="34"/>
        <v>24</v>
      </c>
    </row>
    <row r="418" spans="1:17" x14ac:dyDescent="0.3">
      <c r="A418" s="556">
        <v>44742</v>
      </c>
      <c r="B418" s="333">
        <v>6</v>
      </c>
      <c r="C418" s="333" t="s">
        <v>2843</v>
      </c>
      <c r="D418" s="333" t="s">
        <v>2568</v>
      </c>
      <c r="E418" t="str">
        <f t="shared" si="32"/>
        <v>240402600201599</v>
      </c>
      <c r="F418" t="str">
        <f t="shared" si="33"/>
        <v>0</v>
      </c>
      <c r="G418" t="e">
        <f>+VLOOKUP(L418,BG!$D$10:$F$68,3,FALSE)</f>
        <v>#REF!</v>
      </c>
      <c r="H418" s="333" t="s">
        <v>2943</v>
      </c>
      <c r="I418" s="545">
        <v>-3717006</v>
      </c>
      <c r="J418" s="296">
        <f t="shared" si="35"/>
        <v>-3717.0059999999999</v>
      </c>
      <c r="K418" t="e">
        <f>+VLOOKUP(D418,#REF!,4,0)</f>
        <v>#REF!</v>
      </c>
      <c r="L418" t="e">
        <f>VLOOKUP(D418,#REF!,5,0)</f>
        <v>#REF!</v>
      </c>
      <c r="M418" t="e">
        <f>VLOOKUP(D418,#REF!,6,0)</f>
        <v>#REF!</v>
      </c>
      <c r="N418" t="e">
        <f>VLOOKUP(D418,#REF!,7,0)</f>
        <v>#REF!</v>
      </c>
      <c r="P418" t="str">
        <f t="shared" si="36"/>
        <v>26002</v>
      </c>
      <c r="Q418" t="str">
        <f t="shared" si="34"/>
        <v>24</v>
      </c>
    </row>
    <row r="419" spans="1:17" x14ac:dyDescent="0.3">
      <c r="A419" s="556">
        <v>44742</v>
      </c>
      <c r="B419" s="332">
        <v>6</v>
      </c>
      <c r="C419" s="332" t="s">
        <v>2844</v>
      </c>
      <c r="D419" s="332" t="s">
        <v>2570</v>
      </c>
      <c r="E419" t="str">
        <f t="shared" si="32"/>
        <v>240402600201799</v>
      </c>
      <c r="F419" t="str">
        <f t="shared" si="33"/>
        <v>0</v>
      </c>
      <c r="G419" t="e">
        <f>+VLOOKUP(L419,BG!$D$10:$F$68,3,FALSE)</f>
        <v>#REF!</v>
      </c>
      <c r="H419" s="332" t="s">
        <v>2571</v>
      </c>
      <c r="I419" s="544">
        <v>-741257670</v>
      </c>
      <c r="J419" s="296">
        <f t="shared" si="35"/>
        <v>-741257.67</v>
      </c>
      <c r="K419" t="e">
        <f>+VLOOKUP(D419,#REF!,4,0)</f>
        <v>#REF!</v>
      </c>
      <c r="L419" t="e">
        <f>VLOOKUP(D419,#REF!,5,0)</f>
        <v>#REF!</v>
      </c>
      <c r="M419" t="e">
        <f>VLOOKUP(D419,#REF!,6,0)</f>
        <v>#REF!</v>
      </c>
      <c r="N419" t="e">
        <f>VLOOKUP(D419,#REF!,7,0)</f>
        <v>#REF!</v>
      </c>
      <c r="P419" t="str">
        <f t="shared" si="36"/>
        <v>26002</v>
      </c>
      <c r="Q419" t="str">
        <f t="shared" si="34"/>
        <v>24</v>
      </c>
    </row>
    <row r="420" spans="1:17" x14ac:dyDescent="0.3">
      <c r="A420" s="556">
        <v>44742</v>
      </c>
      <c r="B420" s="333">
        <v>6</v>
      </c>
      <c r="C420" s="333" t="s">
        <v>2845</v>
      </c>
      <c r="D420" s="333" t="s">
        <v>1047</v>
      </c>
      <c r="E420" t="str">
        <f t="shared" si="32"/>
        <v>240402600202099</v>
      </c>
      <c r="F420" t="str">
        <f t="shared" si="33"/>
        <v>0</v>
      </c>
      <c r="G420" t="e">
        <f>+VLOOKUP(L420,BG!$D$10:$F$68,3,FALSE)</f>
        <v>#REF!</v>
      </c>
      <c r="H420" s="333" t="s">
        <v>1048</v>
      </c>
      <c r="I420" s="545">
        <v>6869270</v>
      </c>
      <c r="J420" s="296">
        <f t="shared" si="35"/>
        <v>6869.27</v>
      </c>
      <c r="K420" t="e">
        <f>+VLOOKUP(D420,#REF!,4,0)</f>
        <v>#REF!</v>
      </c>
      <c r="L420" t="e">
        <f>VLOOKUP(D420,#REF!,5,0)</f>
        <v>#REF!</v>
      </c>
      <c r="M420" t="e">
        <f>VLOOKUP(D420,#REF!,6,0)</f>
        <v>#REF!</v>
      </c>
      <c r="N420" t="e">
        <f>VLOOKUP(D420,#REF!,7,0)</f>
        <v>#REF!</v>
      </c>
      <c r="P420" t="str">
        <f t="shared" si="36"/>
        <v>26002</v>
      </c>
      <c r="Q420" t="str">
        <f t="shared" si="34"/>
        <v>24</v>
      </c>
    </row>
    <row r="421" spans="1:17" x14ac:dyDescent="0.3">
      <c r="A421" s="556">
        <v>44742</v>
      </c>
      <c r="B421" s="332">
        <v>6</v>
      </c>
      <c r="C421" s="332" t="s">
        <v>2846</v>
      </c>
      <c r="D421" s="332" t="s">
        <v>2627</v>
      </c>
      <c r="E421" t="str">
        <f t="shared" si="32"/>
        <v>240402600202499</v>
      </c>
      <c r="F421" t="str">
        <f t="shared" si="33"/>
        <v>0</v>
      </c>
      <c r="G421" t="e">
        <f>+VLOOKUP(L421,BG!$D$10:$F$68,3,FALSE)</f>
        <v>#REF!</v>
      </c>
      <c r="H421" s="332" t="s">
        <v>2632</v>
      </c>
      <c r="I421" s="544">
        <v>-60192581</v>
      </c>
      <c r="J421" s="296">
        <f t="shared" si="35"/>
        <v>-60192.580999999998</v>
      </c>
      <c r="K421" t="e">
        <f>+VLOOKUP(D421,#REF!,4,0)</f>
        <v>#REF!</v>
      </c>
      <c r="L421" t="e">
        <f>VLOOKUP(D421,#REF!,5,0)</f>
        <v>#REF!</v>
      </c>
      <c r="M421" t="e">
        <f>VLOOKUP(D421,#REF!,6,0)</f>
        <v>#REF!</v>
      </c>
      <c r="N421" t="e">
        <f>VLOOKUP(D421,#REF!,7,0)</f>
        <v>#REF!</v>
      </c>
      <c r="P421" t="str">
        <f t="shared" si="36"/>
        <v>26002</v>
      </c>
      <c r="Q421" t="str">
        <f t="shared" si="34"/>
        <v>24</v>
      </c>
    </row>
    <row r="422" spans="1:17" x14ac:dyDescent="0.3">
      <c r="A422" s="556">
        <v>44742</v>
      </c>
      <c r="B422" s="333">
        <v>6</v>
      </c>
      <c r="C422" s="333" t="s">
        <v>1725</v>
      </c>
      <c r="D422" s="333" t="s">
        <v>1050</v>
      </c>
      <c r="E422" t="str">
        <f t="shared" si="32"/>
        <v>240402600204999</v>
      </c>
      <c r="F422" t="str">
        <f t="shared" si="33"/>
        <v>0</v>
      </c>
      <c r="G422" t="e">
        <f>+VLOOKUP(L422,BG!$D$10:$F$68,3,FALSE)</f>
        <v>#REF!</v>
      </c>
      <c r="H422" s="333" t="s">
        <v>1051</v>
      </c>
      <c r="I422" s="545">
        <v>-3000000</v>
      </c>
      <c r="J422" s="296">
        <f t="shared" si="35"/>
        <v>-3000</v>
      </c>
      <c r="K422" t="e">
        <f>+VLOOKUP(D422,#REF!,4,0)</f>
        <v>#REF!</v>
      </c>
      <c r="L422" t="e">
        <f>VLOOKUP(D422,#REF!,5,0)</f>
        <v>#REF!</v>
      </c>
      <c r="M422" t="e">
        <f>VLOOKUP(D422,#REF!,6,0)</f>
        <v>#REF!</v>
      </c>
      <c r="N422" t="e">
        <f>VLOOKUP(D422,#REF!,7,0)</f>
        <v>#REF!</v>
      </c>
      <c r="P422" t="str">
        <f t="shared" si="36"/>
        <v>26002</v>
      </c>
      <c r="Q422" t="str">
        <f t="shared" si="34"/>
        <v>24</v>
      </c>
    </row>
    <row r="423" spans="1:17" x14ac:dyDescent="0.3">
      <c r="A423" s="556">
        <v>44742</v>
      </c>
      <c r="B423" s="332">
        <v>6</v>
      </c>
      <c r="C423" s="332" t="s">
        <v>3124</v>
      </c>
      <c r="D423" s="332" t="s">
        <v>2674</v>
      </c>
      <c r="E423" t="str">
        <f t="shared" si="32"/>
        <v>240402600205201</v>
      </c>
      <c r="F423" t="str">
        <f t="shared" si="33"/>
        <v>0</v>
      </c>
      <c r="G423" t="e">
        <f>+VLOOKUP(L423,BG!$D$10:$F$68,3,FALSE)</f>
        <v>#REF!</v>
      </c>
      <c r="H423" s="332" t="s">
        <v>2688</v>
      </c>
      <c r="I423" s="544">
        <v>-4793</v>
      </c>
      <c r="J423" s="296">
        <f t="shared" si="35"/>
        <v>-4.7930000000000001</v>
      </c>
      <c r="K423" t="e">
        <f>+VLOOKUP(D423,#REF!,4,0)</f>
        <v>#REF!</v>
      </c>
      <c r="L423" t="e">
        <f>VLOOKUP(D423,#REF!,5,0)</f>
        <v>#REF!</v>
      </c>
      <c r="M423" t="e">
        <f>VLOOKUP(D423,#REF!,6,0)</f>
        <v>#REF!</v>
      </c>
      <c r="N423" t="e">
        <f>VLOOKUP(D423,#REF!,7,0)</f>
        <v>#REF!</v>
      </c>
      <c r="P423" t="str">
        <f t="shared" si="36"/>
        <v>26002</v>
      </c>
      <c r="Q423" t="str">
        <f t="shared" si="34"/>
        <v>24</v>
      </c>
    </row>
    <row r="424" spans="1:17" x14ac:dyDescent="0.3">
      <c r="A424" s="556">
        <v>44742</v>
      </c>
      <c r="B424" s="333">
        <v>6</v>
      </c>
      <c r="C424" s="333" t="s">
        <v>3125</v>
      </c>
      <c r="D424" s="333" t="s">
        <v>1052</v>
      </c>
      <c r="E424" t="str">
        <f t="shared" si="32"/>
        <v>240402600206299</v>
      </c>
      <c r="F424" t="str">
        <f t="shared" si="33"/>
        <v>0</v>
      </c>
      <c r="G424" t="e">
        <f>+VLOOKUP(L424,BG!$D$10:$F$68,3,FALSE)</f>
        <v>#REF!</v>
      </c>
      <c r="H424" s="333" t="s">
        <v>1053</v>
      </c>
      <c r="I424" s="545">
        <v>228587623</v>
      </c>
      <c r="J424" s="296">
        <f t="shared" si="35"/>
        <v>228587.62299999999</v>
      </c>
      <c r="K424" t="e">
        <f>+VLOOKUP(D424,#REF!,4,0)</f>
        <v>#REF!</v>
      </c>
      <c r="L424" t="e">
        <f>VLOOKUP(D424,#REF!,5,0)</f>
        <v>#REF!</v>
      </c>
      <c r="M424" t="e">
        <f>VLOOKUP(D424,#REF!,6,0)</f>
        <v>#REF!</v>
      </c>
      <c r="N424" t="e">
        <f>VLOOKUP(D424,#REF!,7,0)</f>
        <v>#REF!</v>
      </c>
      <c r="P424" t="str">
        <f t="shared" si="36"/>
        <v>26002</v>
      </c>
      <c r="Q424" t="str">
        <f t="shared" si="34"/>
        <v>24</v>
      </c>
    </row>
    <row r="425" spans="1:17" x14ac:dyDescent="0.3">
      <c r="A425" s="556">
        <v>44742</v>
      </c>
      <c r="B425" s="332">
        <v>6</v>
      </c>
      <c r="C425" s="332" t="s">
        <v>3126</v>
      </c>
      <c r="D425" s="332" t="s">
        <v>2573</v>
      </c>
      <c r="E425" t="str">
        <f t="shared" si="32"/>
        <v>240402600206799</v>
      </c>
      <c r="F425" t="str">
        <f t="shared" si="33"/>
        <v>0</v>
      </c>
      <c r="G425" t="e">
        <f>+VLOOKUP(L425,BG!$D$10:$F$68,3,FALSE)</f>
        <v>#REF!</v>
      </c>
      <c r="H425" s="332" t="s">
        <v>2572</v>
      </c>
      <c r="I425" s="544">
        <v>-191900000</v>
      </c>
      <c r="J425" s="296">
        <f t="shared" si="35"/>
        <v>-191900</v>
      </c>
      <c r="K425" t="e">
        <f>+VLOOKUP(D425,#REF!,4,0)</f>
        <v>#REF!</v>
      </c>
      <c r="L425" t="e">
        <f>VLOOKUP(D425,#REF!,5,0)</f>
        <v>#REF!</v>
      </c>
      <c r="M425" t="e">
        <f>VLOOKUP(D425,#REF!,6,0)</f>
        <v>#REF!</v>
      </c>
      <c r="N425" t="e">
        <f>VLOOKUP(D425,#REF!,7,0)</f>
        <v>#REF!</v>
      </c>
      <c r="P425" t="str">
        <f t="shared" si="36"/>
        <v>26002</v>
      </c>
      <c r="Q425" t="str">
        <f t="shared" si="34"/>
        <v>24</v>
      </c>
    </row>
    <row r="426" spans="1:17" x14ac:dyDescent="0.3">
      <c r="A426" s="592">
        <v>44742</v>
      </c>
      <c r="B426" s="333">
        <v>6</v>
      </c>
      <c r="C426" s="333" t="s">
        <v>2847</v>
      </c>
      <c r="D426" s="333" t="s">
        <v>2575</v>
      </c>
      <c r="E426" t="str">
        <f t="shared" si="32"/>
        <v>240402600207199</v>
      </c>
      <c r="F426" t="str">
        <f t="shared" si="33"/>
        <v>0</v>
      </c>
      <c r="G426" t="e">
        <f>+VLOOKUP(L426,BG!$D$10:$F$68,3,FALSE)</f>
        <v>#REF!</v>
      </c>
      <c r="H426" s="333" t="s">
        <v>2576</v>
      </c>
      <c r="I426" s="593">
        <v>-2651000682</v>
      </c>
      <c r="J426" s="296">
        <f t="shared" si="35"/>
        <v>-2651000.682</v>
      </c>
      <c r="K426" t="e">
        <f>+VLOOKUP(D426,#REF!,4,0)</f>
        <v>#REF!</v>
      </c>
      <c r="L426" t="e">
        <f>VLOOKUP(D426,#REF!,5,0)</f>
        <v>#REF!</v>
      </c>
      <c r="M426" t="e">
        <f>VLOOKUP(D426,#REF!,6,0)</f>
        <v>#REF!</v>
      </c>
      <c r="N426" t="e">
        <f>VLOOKUP(D426,#REF!,7,0)</f>
        <v>#REF!</v>
      </c>
      <c r="P426" t="str">
        <f t="shared" si="36"/>
        <v>26002</v>
      </c>
      <c r="Q426" t="str">
        <f t="shared" si="34"/>
        <v>24</v>
      </c>
    </row>
    <row r="427" spans="1:17" x14ac:dyDescent="0.3">
      <c r="A427" s="556">
        <v>44742</v>
      </c>
      <c r="B427" s="332">
        <v>6</v>
      </c>
      <c r="C427" s="332" t="s">
        <v>2316</v>
      </c>
      <c r="D427" s="332" t="s">
        <v>2010</v>
      </c>
      <c r="E427" t="str">
        <f t="shared" si="32"/>
        <v>240402600207499</v>
      </c>
      <c r="F427" t="str">
        <f t="shared" si="33"/>
        <v>0</v>
      </c>
      <c r="G427" t="e">
        <f>+VLOOKUP(L427,BG!$D$10:$F$68,3,FALSE)</f>
        <v>#REF!</v>
      </c>
      <c r="H427" s="332" t="s">
        <v>2164</v>
      </c>
      <c r="I427" s="544">
        <v>-5799000</v>
      </c>
      <c r="J427" s="296">
        <f t="shared" si="35"/>
        <v>-5799</v>
      </c>
      <c r="K427" t="e">
        <f>+VLOOKUP(D427,#REF!,4,0)</f>
        <v>#REF!</v>
      </c>
      <c r="L427" t="e">
        <f>VLOOKUP(D427,#REF!,5,0)</f>
        <v>#REF!</v>
      </c>
      <c r="M427" t="e">
        <f>VLOOKUP(D427,#REF!,6,0)</f>
        <v>#REF!</v>
      </c>
      <c r="N427" t="e">
        <f>VLOOKUP(D427,#REF!,7,0)</f>
        <v>#REF!</v>
      </c>
      <c r="P427" t="str">
        <f t="shared" si="36"/>
        <v>26002</v>
      </c>
      <c r="Q427" t="str">
        <f t="shared" si="34"/>
        <v>24</v>
      </c>
    </row>
    <row r="428" spans="1:17" x14ac:dyDescent="0.3">
      <c r="A428" s="556">
        <v>44742</v>
      </c>
      <c r="B428" s="333">
        <v>6</v>
      </c>
      <c r="C428" s="333" t="s">
        <v>3127</v>
      </c>
      <c r="D428" s="333" t="s">
        <v>2011</v>
      </c>
      <c r="E428" t="str">
        <f t="shared" si="32"/>
        <v>240402600207601</v>
      </c>
      <c r="F428" t="str">
        <f t="shared" si="33"/>
        <v>0</v>
      </c>
      <c r="G428" t="e">
        <f>+VLOOKUP(L428,BG!$D$10:$F$68,3,FALSE)</f>
        <v>#REF!</v>
      </c>
      <c r="H428" s="333" t="s">
        <v>2165</v>
      </c>
      <c r="I428" s="545">
        <v>59328719</v>
      </c>
      <c r="J428" s="296">
        <f t="shared" si="35"/>
        <v>59328.718999999997</v>
      </c>
      <c r="K428" t="e">
        <f>+VLOOKUP(D428,#REF!,4,0)</f>
        <v>#REF!</v>
      </c>
      <c r="L428" t="e">
        <f>VLOOKUP(D428,#REF!,5,0)</f>
        <v>#REF!</v>
      </c>
      <c r="M428" t="e">
        <f>VLOOKUP(D428,#REF!,6,0)</f>
        <v>#REF!</v>
      </c>
      <c r="N428" t="e">
        <f>VLOOKUP(D428,#REF!,7,0)</f>
        <v>#REF!</v>
      </c>
      <c r="P428" t="str">
        <f t="shared" si="36"/>
        <v>26002</v>
      </c>
      <c r="Q428" t="str">
        <f t="shared" si="34"/>
        <v>24</v>
      </c>
    </row>
    <row r="429" spans="1:17" x14ac:dyDescent="0.3">
      <c r="A429" s="556">
        <v>44742</v>
      </c>
      <c r="B429" s="332">
        <v>6</v>
      </c>
      <c r="C429" s="332" t="s">
        <v>3128</v>
      </c>
      <c r="D429" s="332" t="s">
        <v>2012</v>
      </c>
      <c r="E429" t="str">
        <f t="shared" si="32"/>
        <v>240402600207699</v>
      </c>
      <c r="F429" t="str">
        <f t="shared" si="33"/>
        <v>0</v>
      </c>
      <c r="G429" t="e">
        <f>+VLOOKUP(L429,BG!$D$10:$F$68,3,FALSE)</f>
        <v>#REF!</v>
      </c>
      <c r="H429" s="332" t="s">
        <v>2166</v>
      </c>
      <c r="I429" s="544">
        <v>86677141</v>
      </c>
      <c r="J429" s="296">
        <f t="shared" si="35"/>
        <v>86677.141000000003</v>
      </c>
      <c r="K429" t="e">
        <f>+VLOOKUP(D429,#REF!,4,0)</f>
        <v>#REF!</v>
      </c>
      <c r="L429" t="e">
        <f>VLOOKUP(D429,#REF!,5,0)</f>
        <v>#REF!</v>
      </c>
      <c r="M429" t="e">
        <f>VLOOKUP(D429,#REF!,6,0)</f>
        <v>#REF!</v>
      </c>
      <c r="N429" t="e">
        <f>VLOOKUP(D429,#REF!,7,0)</f>
        <v>#REF!</v>
      </c>
      <c r="P429" t="str">
        <f t="shared" si="36"/>
        <v>26002</v>
      </c>
      <c r="Q429" t="str">
        <f t="shared" si="34"/>
        <v>24</v>
      </c>
    </row>
    <row r="430" spans="1:17" x14ac:dyDescent="0.3">
      <c r="A430" s="556">
        <v>44742</v>
      </c>
      <c r="B430" s="333">
        <v>6</v>
      </c>
      <c r="C430" s="333" t="s">
        <v>3129</v>
      </c>
      <c r="D430" s="333" t="s">
        <v>3130</v>
      </c>
      <c r="E430" t="str">
        <f t="shared" si="32"/>
        <v>240402600208199</v>
      </c>
      <c r="F430" t="str">
        <f t="shared" si="33"/>
        <v>0</v>
      </c>
      <c r="G430" t="e">
        <f>+VLOOKUP(L430,BG!$D$10:$F$68,3,FALSE)</f>
        <v>#REF!</v>
      </c>
      <c r="H430" s="333" t="s">
        <v>2944</v>
      </c>
      <c r="I430" s="545">
        <v>-11309798</v>
      </c>
      <c r="J430" s="296">
        <f t="shared" si="35"/>
        <v>-11309.798000000001</v>
      </c>
      <c r="K430" t="e">
        <f>+VLOOKUP(D430,#REF!,4,0)</f>
        <v>#REF!</v>
      </c>
      <c r="L430" t="e">
        <f>VLOOKUP(D430,#REF!,5,0)</f>
        <v>#REF!</v>
      </c>
      <c r="M430" t="e">
        <f>VLOOKUP(D430,#REF!,6,0)</f>
        <v>#REF!</v>
      </c>
      <c r="N430" t="e">
        <f>VLOOKUP(D430,#REF!,7,0)</f>
        <v>#REF!</v>
      </c>
      <c r="P430" t="str">
        <f t="shared" si="36"/>
        <v>26002</v>
      </c>
      <c r="Q430" t="str">
        <f t="shared" si="34"/>
        <v>24</v>
      </c>
    </row>
    <row r="431" spans="1:17" x14ac:dyDescent="0.3">
      <c r="A431" s="556">
        <v>44742</v>
      </c>
      <c r="B431" s="332">
        <v>6</v>
      </c>
      <c r="C431" s="332" t="s">
        <v>3131</v>
      </c>
      <c r="D431" s="332" t="s">
        <v>3132</v>
      </c>
      <c r="E431" t="str">
        <f t="shared" si="32"/>
        <v>240402600208299</v>
      </c>
      <c r="F431" t="str">
        <f t="shared" si="33"/>
        <v>0</v>
      </c>
      <c r="G431" t="e">
        <f>+VLOOKUP(L431,BG!$D$10:$F$68,3,FALSE)</f>
        <v>#REF!</v>
      </c>
      <c r="H431" s="542" t="s">
        <v>2945</v>
      </c>
      <c r="I431" s="544">
        <v>-40409963889</v>
      </c>
      <c r="J431" s="296">
        <f t="shared" si="35"/>
        <v>-40409963.888999999</v>
      </c>
      <c r="K431" t="e">
        <f>+VLOOKUP(D431,#REF!,4,0)</f>
        <v>#REF!</v>
      </c>
      <c r="L431" t="e">
        <f>VLOOKUP(D431,#REF!,5,0)</f>
        <v>#REF!</v>
      </c>
      <c r="M431" t="e">
        <f>VLOOKUP(D431,#REF!,6,0)</f>
        <v>#REF!</v>
      </c>
      <c r="N431" t="e">
        <f>VLOOKUP(D431,#REF!,7,0)</f>
        <v>#REF!</v>
      </c>
      <c r="P431" t="str">
        <f t="shared" si="36"/>
        <v>26002</v>
      </c>
      <c r="Q431" t="str">
        <f t="shared" si="34"/>
        <v>24</v>
      </c>
    </row>
    <row r="432" spans="1:17" x14ac:dyDescent="0.3">
      <c r="A432" s="556">
        <v>44742</v>
      </c>
      <c r="B432" s="333">
        <v>6</v>
      </c>
      <c r="C432" s="333" t="s">
        <v>2317</v>
      </c>
      <c r="D432" s="333" t="s">
        <v>2013</v>
      </c>
      <c r="E432" t="str">
        <f t="shared" si="32"/>
        <v>240402600209299</v>
      </c>
      <c r="F432" t="str">
        <f t="shared" si="33"/>
        <v>0</v>
      </c>
      <c r="G432" t="e">
        <f>+VLOOKUP(L432,BG!$D$10:$F$68,3,FALSE)</f>
        <v>#REF!</v>
      </c>
      <c r="H432" s="543" t="s">
        <v>2167</v>
      </c>
      <c r="I432" s="545">
        <v>-1256333378</v>
      </c>
      <c r="J432" s="296">
        <f t="shared" si="35"/>
        <v>-1256333.378</v>
      </c>
      <c r="K432" t="e">
        <f>+VLOOKUP(D432,#REF!,4,0)</f>
        <v>#REF!</v>
      </c>
      <c r="L432" t="e">
        <f>VLOOKUP(D432,#REF!,5,0)</f>
        <v>#REF!</v>
      </c>
      <c r="M432" t="e">
        <f>VLOOKUP(D432,#REF!,6,0)</f>
        <v>#REF!</v>
      </c>
      <c r="N432" t="e">
        <f>VLOOKUP(D432,#REF!,7,0)</f>
        <v>#REF!</v>
      </c>
      <c r="P432" t="str">
        <f t="shared" si="36"/>
        <v>26002</v>
      </c>
      <c r="Q432" t="str">
        <f t="shared" si="34"/>
        <v>24</v>
      </c>
    </row>
    <row r="433" spans="1:17" x14ac:dyDescent="0.3">
      <c r="A433" s="556">
        <v>44742</v>
      </c>
      <c r="B433" s="332">
        <v>6</v>
      </c>
      <c r="C433" s="332" t="s">
        <v>2318</v>
      </c>
      <c r="D433" s="332" t="s">
        <v>2014</v>
      </c>
      <c r="E433" t="str">
        <f t="shared" si="32"/>
        <v>240402600209301</v>
      </c>
      <c r="F433" t="str">
        <f t="shared" si="33"/>
        <v>0</v>
      </c>
      <c r="G433" t="e">
        <f>+VLOOKUP(L433,BG!$D$10:$F$68,3,FALSE)</f>
        <v>#REF!</v>
      </c>
      <c r="H433" s="332" t="s">
        <v>2168</v>
      </c>
      <c r="I433" s="544">
        <v>-1416147994</v>
      </c>
      <c r="J433" s="296">
        <f t="shared" si="35"/>
        <v>-1416147.9939999999</v>
      </c>
      <c r="K433" t="e">
        <f>+VLOOKUP(D433,#REF!,4,0)</f>
        <v>#REF!</v>
      </c>
      <c r="L433" t="e">
        <f>VLOOKUP(D433,#REF!,5,0)</f>
        <v>#REF!</v>
      </c>
      <c r="M433" t="e">
        <f>VLOOKUP(D433,#REF!,6,0)</f>
        <v>#REF!</v>
      </c>
      <c r="N433" t="e">
        <f>VLOOKUP(D433,#REF!,7,0)</f>
        <v>#REF!</v>
      </c>
      <c r="P433" t="str">
        <f t="shared" si="36"/>
        <v>26002</v>
      </c>
      <c r="Q433" t="str">
        <f t="shared" si="34"/>
        <v>24</v>
      </c>
    </row>
    <row r="434" spans="1:17" x14ac:dyDescent="0.3">
      <c r="A434" s="556">
        <v>44742</v>
      </c>
      <c r="B434" s="333">
        <v>6</v>
      </c>
      <c r="C434" s="333" t="s">
        <v>2848</v>
      </c>
      <c r="D434" s="333" t="s">
        <v>2577</v>
      </c>
      <c r="E434" t="str">
        <f t="shared" si="32"/>
        <v>240402600209899</v>
      </c>
      <c r="F434" t="str">
        <f t="shared" si="33"/>
        <v>0</v>
      </c>
      <c r="G434" t="e">
        <f>+VLOOKUP(L434,BG!$D$10:$F$68,3,FALSE)</f>
        <v>#REF!</v>
      </c>
      <c r="H434" s="333" t="s">
        <v>2578</v>
      </c>
      <c r="I434" s="545">
        <v>-1285435160</v>
      </c>
      <c r="J434" s="296">
        <f t="shared" si="35"/>
        <v>-1285435.1599999999</v>
      </c>
      <c r="K434" t="e">
        <f>+VLOOKUP(D434,#REF!,4,0)</f>
        <v>#REF!</v>
      </c>
      <c r="L434" t="e">
        <f>VLOOKUP(D434,#REF!,5,0)</f>
        <v>#REF!</v>
      </c>
      <c r="M434" t="e">
        <f>VLOOKUP(D434,#REF!,6,0)</f>
        <v>#REF!</v>
      </c>
      <c r="N434" t="e">
        <f>VLOOKUP(D434,#REF!,7,0)</f>
        <v>#REF!</v>
      </c>
      <c r="P434" t="str">
        <f t="shared" si="36"/>
        <v>26002</v>
      </c>
      <c r="Q434" t="str">
        <f t="shared" si="34"/>
        <v>24</v>
      </c>
    </row>
    <row r="435" spans="1:17" x14ac:dyDescent="0.3">
      <c r="A435" s="556">
        <v>44742</v>
      </c>
      <c r="B435" s="332">
        <v>6</v>
      </c>
      <c r="C435" s="332" t="s">
        <v>2912</v>
      </c>
      <c r="D435" s="332" t="s">
        <v>2880</v>
      </c>
      <c r="E435" t="str">
        <f t="shared" si="32"/>
        <v>240402600210001</v>
      </c>
      <c r="F435" t="str">
        <f t="shared" si="33"/>
        <v>0</v>
      </c>
      <c r="G435" t="e">
        <f>+VLOOKUP(L435,BG!$D$10:$F$68,3,FALSE)</f>
        <v>#REF!</v>
      </c>
      <c r="H435" s="332" t="s">
        <v>2578</v>
      </c>
      <c r="I435" s="544">
        <v>-31581321</v>
      </c>
      <c r="J435" s="296">
        <f t="shared" si="35"/>
        <v>-31581.321</v>
      </c>
      <c r="K435" t="e">
        <f>+VLOOKUP(D435,#REF!,4,0)</f>
        <v>#REF!</v>
      </c>
      <c r="L435" t="e">
        <f>VLOOKUP(D435,#REF!,5,0)</f>
        <v>#REF!</v>
      </c>
      <c r="M435" t="e">
        <f>VLOOKUP(D435,#REF!,6,0)</f>
        <v>#REF!</v>
      </c>
      <c r="N435" t="e">
        <f>VLOOKUP(D435,#REF!,7,0)</f>
        <v>#REF!</v>
      </c>
      <c r="P435" t="str">
        <f t="shared" si="36"/>
        <v>26002</v>
      </c>
      <c r="Q435" t="str">
        <f t="shared" si="34"/>
        <v>24</v>
      </c>
    </row>
    <row r="436" spans="1:17" x14ac:dyDescent="0.3">
      <c r="A436" s="556">
        <v>44742</v>
      </c>
      <c r="B436" s="333">
        <v>6</v>
      </c>
      <c r="C436" s="333" t="s">
        <v>3133</v>
      </c>
      <c r="D436" s="333" t="s">
        <v>3134</v>
      </c>
      <c r="E436" t="str">
        <f t="shared" si="32"/>
        <v>240402600211199</v>
      </c>
      <c r="F436" t="str">
        <f t="shared" si="33"/>
        <v>0</v>
      </c>
      <c r="G436" t="e">
        <f>+VLOOKUP(L436,BG!$D$10:$F$68,3,FALSE)</f>
        <v>#REF!</v>
      </c>
      <c r="H436" s="333" t="s">
        <v>2946</v>
      </c>
      <c r="I436" s="545">
        <v>-10320000000</v>
      </c>
      <c r="J436" s="296">
        <f t="shared" si="35"/>
        <v>-10320000</v>
      </c>
      <c r="K436" t="e">
        <f>+VLOOKUP(D436,#REF!,4,0)</f>
        <v>#REF!</v>
      </c>
      <c r="L436" t="e">
        <f>VLOOKUP(D436,#REF!,5,0)</f>
        <v>#REF!</v>
      </c>
      <c r="M436" t="e">
        <f>VLOOKUP(D436,#REF!,6,0)</f>
        <v>#REF!</v>
      </c>
      <c r="N436" t="e">
        <f>VLOOKUP(D436,#REF!,7,0)</f>
        <v>#REF!</v>
      </c>
      <c r="P436" t="str">
        <f t="shared" si="36"/>
        <v>26002</v>
      </c>
      <c r="Q436" t="str">
        <f t="shared" si="34"/>
        <v>24</v>
      </c>
    </row>
    <row r="437" spans="1:17" x14ac:dyDescent="0.3">
      <c r="A437" s="556">
        <v>44742</v>
      </c>
      <c r="B437" s="332">
        <v>6</v>
      </c>
      <c r="C437" s="332" t="s">
        <v>1726</v>
      </c>
      <c r="D437" s="332" t="s">
        <v>1054</v>
      </c>
      <c r="E437" t="str">
        <f t="shared" si="32"/>
        <v>240402600211701</v>
      </c>
      <c r="F437" t="str">
        <f t="shared" si="33"/>
        <v>0</v>
      </c>
      <c r="G437" t="e">
        <f>+VLOOKUP(L437,BG!$D$10:$F$68,3,FALSE)</f>
        <v>#REF!</v>
      </c>
      <c r="H437" s="332" t="s">
        <v>2947</v>
      </c>
      <c r="I437" s="544">
        <v>-3494891</v>
      </c>
      <c r="J437" s="296">
        <f t="shared" si="35"/>
        <v>-3494.8910000000001</v>
      </c>
      <c r="K437" t="e">
        <f>+VLOOKUP(D437,#REF!,4,0)</f>
        <v>#REF!</v>
      </c>
      <c r="L437" t="e">
        <f>VLOOKUP(D437,#REF!,5,0)</f>
        <v>#REF!</v>
      </c>
      <c r="M437" t="e">
        <f>VLOOKUP(D437,#REF!,6,0)</f>
        <v>#REF!</v>
      </c>
      <c r="N437" t="e">
        <f>VLOOKUP(D437,#REF!,7,0)</f>
        <v>#REF!</v>
      </c>
      <c r="P437" t="str">
        <f t="shared" si="36"/>
        <v>26002</v>
      </c>
      <c r="Q437" t="str">
        <f t="shared" si="34"/>
        <v>24</v>
      </c>
    </row>
    <row r="438" spans="1:17" x14ac:dyDescent="0.3">
      <c r="A438" s="556">
        <v>44742</v>
      </c>
      <c r="B438" s="333">
        <v>6</v>
      </c>
      <c r="C438" s="333" t="s">
        <v>1727</v>
      </c>
      <c r="D438" s="333" t="s">
        <v>1056</v>
      </c>
      <c r="E438" t="str">
        <f t="shared" si="32"/>
        <v>240402600211799</v>
      </c>
      <c r="F438" t="str">
        <f t="shared" si="33"/>
        <v>0</v>
      </c>
      <c r="G438" t="e">
        <f>+VLOOKUP(L438,BG!$D$10:$F$68,3,FALSE)</f>
        <v>#REF!</v>
      </c>
      <c r="H438" s="333" t="s">
        <v>1057</v>
      </c>
      <c r="I438" s="545">
        <v>-905870838</v>
      </c>
      <c r="J438" s="296">
        <f t="shared" si="35"/>
        <v>-905870.83799999999</v>
      </c>
      <c r="K438" t="e">
        <f>+VLOOKUP(D438,#REF!,4,0)</f>
        <v>#REF!</v>
      </c>
      <c r="L438" t="e">
        <f>VLOOKUP(D438,#REF!,5,0)</f>
        <v>#REF!</v>
      </c>
      <c r="M438" t="e">
        <f>VLOOKUP(D438,#REF!,6,0)</f>
        <v>#REF!</v>
      </c>
      <c r="N438" t="e">
        <f>VLOOKUP(D438,#REF!,7,0)</f>
        <v>#REF!</v>
      </c>
      <c r="P438" t="str">
        <f t="shared" si="36"/>
        <v>26002</v>
      </c>
      <c r="Q438" t="str">
        <f t="shared" si="34"/>
        <v>24</v>
      </c>
    </row>
    <row r="439" spans="1:17" x14ac:dyDescent="0.3">
      <c r="A439" s="556">
        <v>44742</v>
      </c>
      <c r="B439" s="332">
        <v>6</v>
      </c>
      <c r="C439" s="332" t="s">
        <v>3135</v>
      </c>
      <c r="D439" s="332" t="s">
        <v>2651</v>
      </c>
      <c r="E439" t="str">
        <f t="shared" si="32"/>
        <v>240402600215099</v>
      </c>
      <c r="F439" t="str">
        <f t="shared" si="33"/>
        <v>0</v>
      </c>
      <c r="G439" t="e">
        <f>+VLOOKUP(L439,BG!$D$10:$F$68,3,FALSE)</f>
        <v>#REF!</v>
      </c>
      <c r="H439" s="332" t="s">
        <v>2654</v>
      </c>
      <c r="I439" s="544">
        <v>-31377412</v>
      </c>
      <c r="J439" s="296">
        <f t="shared" si="35"/>
        <v>-31377.412</v>
      </c>
      <c r="K439" t="e">
        <f>+VLOOKUP(D439,#REF!,4,0)</f>
        <v>#REF!</v>
      </c>
      <c r="L439" t="e">
        <f>VLOOKUP(D439,#REF!,5,0)</f>
        <v>#REF!</v>
      </c>
      <c r="M439" t="e">
        <f>VLOOKUP(D439,#REF!,6,0)</f>
        <v>#REF!</v>
      </c>
      <c r="N439" t="e">
        <f>VLOOKUP(D439,#REF!,7,0)</f>
        <v>#REF!</v>
      </c>
      <c r="P439" t="str">
        <f t="shared" si="36"/>
        <v>26002</v>
      </c>
      <c r="Q439" t="str">
        <f t="shared" si="34"/>
        <v>24</v>
      </c>
    </row>
    <row r="440" spans="1:17" x14ac:dyDescent="0.3">
      <c r="A440" s="556">
        <v>44742</v>
      </c>
      <c r="B440" s="333">
        <v>6</v>
      </c>
      <c r="C440" s="333" t="s">
        <v>3136</v>
      </c>
      <c r="D440" s="333" t="s">
        <v>3137</v>
      </c>
      <c r="E440" t="str">
        <f t="shared" si="32"/>
        <v>240402600215399</v>
      </c>
      <c r="F440" t="str">
        <f t="shared" si="33"/>
        <v>0</v>
      </c>
      <c r="G440" t="e">
        <f>+VLOOKUP(L440,BG!$D$10:$F$68,3,FALSE)</f>
        <v>#REF!</v>
      </c>
      <c r="H440" s="333" t="s">
        <v>2948</v>
      </c>
      <c r="I440" s="545">
        <v>-3724158</v>
      </c>
      <c r="J440" s="296">
        <f t="shared" si="35"/>
        <v>-3724.1579999999999</v>
      </c>
      <c r="K440" t="e">
        <f>+VLOOKUP(D440,#REF!,4,0)</f>
        <v>#REF!</v>
      </c>
      <c r="L440" t="e">
        <f>VLOOKUP(D440,#REF!,5,0)</f>
        <v>#REF!</v>
      </c>
      <c r="M440" t="e">
        <f>VLOOKUP(D440,#REF!,6,0)</f>
        <v>#REF!</v>
      </c>
      <c r="N440" t="e">
        <f>VLOOKUP(D440,#REF!,7,0)</f>
        <v>#REF!</v>
      </c>
      <c r="P440" t="str">
        <f t="shared" si="36"/>
        <v>26002</v>
      </c>
      <c r="Q440" t="str">
        <f t="shared" si="34"/>
        <v>24</v>
      </c>
    </row>
    <row r="441" spans="1:17" x14ac:dyDescent="0.3">
      <c r="A441" s="556">
        <v>44742</v>
      </c>
      <c r="B441" s="332">
        <v>6</v>
      </c>
      <c r="C441" s="332" t="s">
        <v>2849</v>
      </c>
      <c r="D441" s="332" t="s">
        <v>2799</v>
      </c>
      <c r="E441" t="str">
        <f t="shared" si="32"/>
        <v>240402600215599</v>
      </c>
      <c r="F441" t="str">
        <f t="shared" si="33"/>
        <v>0</v>
      </c>
      <c r="G441" t="e">
        <f>+VLOOKUP(L441,BG!$D$10:$F$68,3,FALSE)</f>
        <v>#REF!</v>
      </c>
      <c r="H441" s="332" t="s">
        <v>2800</v>
      </c>
      <c r="I441" s="544">
        <v>-34115540</v>
      </c>
      <c r="J441" s="296">
        <f t="shared" si="35"/>
        <v>-34115.54</v>
      </c>
      <c r="K441" t="e">
        <f>+VLOOKUP(D441,#REF!,4,0)</f>
        <v>#REF!</v>
      </c>
      <c r="L441" t="e">
        <f>VLOOKUP(D441,#REF!,5,0)</f>
        <v>#REF!</v>
      </c>
      <c r="M441" t="e">
        <f>VLOOKUP(D441,#REF!,6,0)</f>
        <v>#REF!</v>
      </c>
      <c r="N441" t="e">
        <f>VLOOKUP(D441,#REF!,7,0)</f>
        <v>#REF!</v>
      </c>
      <c r="P441" t="str">
        <f t="shared" si="36"/>
        <v>26002</v>
      </c>
      <c r="Q441" t="str">
        <f t="shared" si="34"/>
        <v>24</v>
      </c>
    </row>
    <row r="442" spans="1:17" x14ac:dyDescent="0.3">
      <c r="A442" s="556">
        <v>44742</v>
      </c>
      <c r="B442" s="333">
        <v>6</v>
      </c>
      <c r="C442" s="333" t="s">
        <v>3138</v>
      </c>
      <c r="D442" s="333" t="s">
        <v>1063</v>
      </c>
      <c r="E442" t="str">
        <f t="shared" si="32"/>
        <v>240402600219199</v>
      </c>
      <c r="F442" t="str">
        <f t="shared" si="33"/>
        <v>0</v>
      </c>
      <c r="G442" t="e">
        <f>+VLOOKUP(L442,BG!$D$10:$F$68,3,FALSE)</f>
        <v>#REF!</v>
      </c>
      <c r="H442" s="333" t="s">
        <v>1064</v>
      </c>
      <c r="I442" s="545">
        <v>166192154</v>
      </c>
      <c r="J442" s="296">
        <f t="shared" si="35"/>
        <v>166192.15400000001</v>
      </c>
      <c r="K442" t="e">
        <f>+VLOOKUP(D442,#REF!,4,0)</f>
        <v>#REF!</v>
      </c>
      <c r="L442" t="e">
        <f>VLOOKUP(D442,#REF!,5,0)</f>
        <v>#REF!</v>
      </c>
      <c r="M442" t="e">
        <f>VLOOKUP(D442,#REF!,6,0)</f>
        <v>#REF!</v>
      </c>
      <c r="N442" t="e">
        <f>VLOOKUP(D442,#REF!,7,0)</f>
        <v>#REF!</v>
      </c>
      <c r="P442" t="str">
        <f t="shared" si="36"/>
        <v>26002</v>
      </c>
      <c r="Q442" t="str">
        <f t="shared" si="34"/>
        <v>24</v>
      </c>
    </row>
    <row r="443" spans="1:17" x14ac:dyDescent="0.3">
      <c r="A443" s="556">
        <v>44742</v>
      </c>
      <c r="B443" s="332">
        <v>6</v>
      </c>
      <c r="C443" s="332" t="s">
        <v>3139</v>
      </c>
      <c r="D443" s="332" t="s">
        <v>2580</v>
      </c>
      <c r="E443" t="str">
        <f t="shared" si="32"/>
        <v>240402600219201</v>
      </c>
      <c r="F443" t="str">
        <f t="shared" si="33"/>
        <v>0</v>
      </c>
      <c r="G443" t="e">
        <f>+VLOOKUP(L443,BG!$D$10:$F$68,3,FALSE)</f>
        <v>#REF!</v>
      </c>
      <c r="H443" s="332" t="s">
        <v>2581</v>
      </c>
      <c r="I443" s="544">
        <v>178300606</v>
      </c>
      <c r="J443" s="296">
        <f t="shared" si="35"/>
        <v>178300.606</v>
      </c>
      <c r="K443" t="e">
        <f>+VLOOKUP(D443,#REF!,4,0)</f>
        <v>#REF!</v>
      </c>
      <c r="L443" t="e">
        <f>VLOOKUP(D443,#REF!,5,0)</f>
        <v>#REF!</v>
      </c>
      <c r="M443" t="e">
        <f>VLOOKUP(D443,#REF!,6,0)</f>
        <v>#REF!</v>
      </c>
      <c r="N443" t="e">
        <f>VLOOKUP(D443,#REF!,7,0)</f>
        <v>#REF!</v>
      </c>
      <c r="P443" t="str">
        <f t="shared" si="36"/>
        <v>26002</v>
      </c>
      <c r="Q443" t="str">
        <f t="shared" si="34"/>
        <v>24</v>
      </c>
    </row>
    <row r="444" spans="1:17" x14ac:dyDescent="0.3">
      <c r="A444" s="556">
        <v>44742</v>
      </c>
      <c r="B444" s="333">
        <v>6</v>
      </c>
      <c r="C444" s="333" t="s">
        <v>3140</v>
      </c>
      <c r="D444" s="333" t="s">
        <v>2015</v>
      </c>
      <c r="E444" t="str">
        <f t="shared" si="32"/>
        <v>240402600223199</v>
      </c>
      <c r="F444" t="str">
        <f t="shared" si="33"/>
        <v>0</v>
      </c>
      <c r="G444" t="e">
        <f>+VLOOKUP(L444,BG!$D$10:$F$68,3,FALSE)</f>
        <v>#REF!</v>
      </c>
      <c r="H444" s="333" t="s">
        <v>2949</v>
      </c>
      <c r="I444" s="545">
        <v>-172608</v>
      </c>
      <c r="J444" s="296">
        <f t="shared" si="35"/>
        <v>-172.608</v>
      </c>
      <c r="K444" t="e">
        <f>+VLOOKUP(D444,#REF!,4,0)</f>
        <v>#REF!</v>
      </c>
      <c r="L444" t="e">
        <f>VLOOKUP(D444,#REF!,5,0)</f>
        <v>#REF!</v>
      </c>
      <c r="M444" t="e">
        <f>VLOOKUP(D444,#REF!,6,0)</f>
        <v>#REF!</v>
      </c>
      <c r="N444" t="e">
        <f>VLOOKUP(D444,#REF!,7,0)</f>
        <v>#REF!</v>
      </c>
      <c r="P444" t="str">
        <f t="shared" si="36"/>
        <v>26002</v>
      </c>
      <c r="Q444" t="str">
        <f t="shared" si="34"/>
        <v>24</v>
      </c>
    </row>
    <row r="445" spans="1:17" x14ac:dyDescent="0.3">
      <c r="A445" s="556">
        <v>44742</v>
      </c>
      <c r="B445" s="332">
        <v>6</v>
      </c>
      <c r="C445" s="332" t="s">
        <v>3141</v>
      </c>
      <c r="D445" s="332" t="s">
        <v>1065</v>
      </c>
      <c r="E445" t="str">
        <f t="shared" si="32"/>
        <v>240402600224001</v>
      </c>
      <c r="F445" t="str">
        <f t="shared" si="33"/>
        <v>0</v>
      </c>
      <c r="G445" t="e">
        <f>+VLOOKUP(L445,BG!$D$10:$F$68,3,FALSE)</f>
        <v>#REF!</v>
      </c>
      <c r="H445" s="332" t="s">
        <v>1066</v>
      </c>
      <c r="I445" s="544">
        <v>20071470</v>
      </c>
      <c r="J445" s="296">
        <f t="shared" si="35"/>
        <v>20071.47</v>
      </c>
      <c r="K445" t="e">
        <f>+VLOOKUP(D445,#REF!,4,0)</f>
        <v>#REF!</v>
      </c>
      <c r="L445" t="e">
        <f>VLOOKUP(D445,#REF!,5,0)</f>
        <v>#REF!</v>
      </c>
      <c r="M445" t="e">
        <f>VLOOKUP(D445,#REF!,6,0)</f>
        <v>#REF!</v>
      </c>
      <c r="N445" t="e">
        <f>VLOOKUP(D445,#REF!,7,0)</f>
        <v>#REF!</v>
      </c>
      <c r="P445" t="str">
        <f t="shared" si="36"/>
        <v>26002</v>
      </c>
      <c r="Q445" t="str">
        <f t="shared" si="34"/>
        <v>24</v>
      </c>
    </row>
    <row r="446" spans="1:17" x14ac:dyDescent="0.3">
      <c r="A446" s="556">
        <v>44742</v>
      </c>
      <c r="B446" s="333">
        <v>6</v>
      </c>
      <c r="C446" s="333" t="s">
        <v>1728</v>
      </c>
      <c r="D446" s="333" t="s">
        <v>1067</v>
      </c>
      <c r="E446" t="str">
        <f t="shared" si="32"/>
        <v>240402600224099</v>
      </c>
      <c r="F446" t="str">
        <f t="shared" si="33"/>
        <v>0</v>
      </c>
      <c r="G446" t="e">
        <f>+VLOOKUP(L446,BG!$D$10:$F$68,3,FALSE)</f>
        <v>#REF!</v>
      </c>
      <c r="H446" s="333" t="s">
        <v>1068</v>
      </c>
      <c r="I446" s="545">
        <v>36260079</v>
      </c>
      <c r="J446" s="296">
        <f t="shared" si="35"/>
        <v>36260.078999999998</v>
      </c>
      <c r="K446" t="e">
        <f>+VLOOKUP(D446,#REF!,4,0)</f>
        <v>#REF!</v>
      </c>
      <c r="L446" t="e">
        <f>VLOOKUP(D446,#REF!,5,0)</f>
        <v>#REF!</v>
      </c>
      <c r="M446" t="e">
        <f>VLOOKUP(D446,#REF!,6,0)</f>
        <v>#REF!</v>
      </c>
      <c r="N446" t="e">
        <f>VLOOKUP(D446,#REF!,7,0)</f>
        <v>#REF!</v>
      </c>
      <c r="P446" t="str">
        <f t="shared" si="36"/>
        <v>26002</v>
      </c>
      <c r="Q446" t="str">
        <f t="shared" si="34"/>
        <v>24</v>
      </c>
    </row>
    <row r="447" spans="1:17" x14ac:dyDescent="0.3">
      <c r="A447" s="556">
        <v>44742</v>
      </c>
      <c r="B447" s="332">
        <v>6</v>
      </c>
      <c r="C447" s="332" t="s">
        <v>2850</v>
      </c>
      <c r="D447" s="332" t="s">
        <v>2582</v>
      </c>
      <c r="E447" t="str">
        <f t="shared" si="32"/>
        <v>240402600224399</v>
      </c>
      <c r="F447" t="str">
        <f t="shared" si="33"/>
        <v>0</v>
      </c>
      <c r="G447" t="e">
        <f>+VLOOKUP(L447,BG!$D$10:$F$68,3,FALSE)</f>
        <v>#REF!</v>
      </c>
      <c r="H447" s="332" t="s">
        <v>2583</v>
      </c>
      <c r="I447" s="544">
        <v>-15424034389</v>
      </c>
      <c r="J447" s="296">
        <f t="shared" si="35"/>
        <v>-15424034.389</v>
      </c>
      <c r="K447" t="e">
        <f>+VLOOKUP(D447,#REF!,4,0)</f>
        <v>#REF!</v>
      </c>
      <c r="L447" t="e">
        <f>VLOOKUP(D447,#REF!,5,0)</f>
        <v>#REF!</v>
      </c>
      <c r="M447" t="e">
        <f>VLOOKUP(D447,#REF!,6,0)</f>
        <v>#REF!</v>
      </c>
      <c r="N447" t="e">
        <f>VLOOKUP(D447,#REF!,7,0)</f>
        <v>#REF!</v>
      </c>
      <c r="P447" t="str">
        <f t="shared" si="36"/>
        <v>26002</v>
      </c>
      <c r="Q447" t="str">
        <f t="shared" si="34"/>
        <v>24</v>
      </c>
    </row>
    <row r="448" spans="1:17" x14ac:dyDescent="0.3">
      <c r="A448" s="556">
        <v>44742</v>
      </c>
      <c r="B448" s="333">
        <v>6</v>
      </c>
      <c r="C448" s="333" t="s">
        <v>2319</v>
      </c>
      <c r="D448" s="333" t="s">
        <v>2017</v>
      </c>
      <c r="E448" t="str">
        <f t="shared" si="32"/>
        <v>240402600229499</v>
      </c>
      <c r="F448" t="str">
        <f t="shared" si="33"/>
        <v>0</v>
      </c>
      <c r="G448" t="e">
        <f>+VLOOKUP(L448,BG!$D$10:$F$68,3,FALSE)</f>
        <v>#REF!</v>
      </c>
      <c r="H448" s="333" t="s">
        <v>2171</v>
      </c>
      <c r="I448" s="545">
        <v>-3335331</v>
      </c>
      <c r="J448" s="296">
        <f t="shared" si="35"/>
        <v>-3335.3310000000001</v>
      </c>
      <c r="K448" t="e">
        <f>+VLOOKUP(D448,#REF!,4,0)</f>
        <v>#REF!</v>
      </c>
      <c r="L448" t="e">
        <f>VLOOKUP(D448,#REF!,5,0)</f>
        <v>#REF!</v>
      </c>
      <c r="M448" t="e">
        <f>VLOOKUP(D448,#REF!,6,0)</f>
        <v>#REF!</v>
      </c>
      <c r="N448" t="e">
        <f>VLOOKUP(D448,#REF!,7,0)</f>
        <v>#REF!</v>
      </c>
      <c r="P448" t="str">
        <f t="shared" si="36"/>
        <v>26002</v>
      </c>
      <c r="Q448" t="str">
        <f t="shared" si="34"/>
        <v>24</v>
      </c>
    </row>
    <row r="449" spans="1:17" x14ac:dyDescent="0.3">
      <c r="A449" s="556">
        <v>44742</v>
      </c>
      <c r="B449" s="332">
        <v>6</v>
      </c>
      <c r="C449" s="332" t="s">
        <v>2320</v>
      </c>
      <c r="D449" s="332" t="s">
        <v>2018</v>
      </c>
      <c r="E449" t="str">
        <f t="shared" si="32"/>
        <v>240402600229799</v>
      </c>
      <c r="F449" t="str">
        <f t="shared" si="33"/>
        <v>0</v>
      </c>
      <c r="G449" t="e">
        <f>+VLOOKUP(L449,BG!$D$10:$F$68,3,FALSE)</f>
        <v>#REF!</v>
      </c>
      <c r="H449" s="332" t="s">
        <v>2172</v>
      </c>
      <c r="I449" s="544">
        <v>-132455650</v>
      </c>
      <c r="J449" s="296">
        <f t="shared" si="35"/>
        <v>-132455.65</v>
      </c>
      <c r="K449" t="e">
        <f>+VLOOKUP(D449,#REF!,4,0)</f>
        <v>#REF!</v>
      </c>
      <c r="L449" t="e">
        <f>VLOOKUP(D449,#REF!,5,0)</f>
        <v>#REF!</v>
      </c>
      <c r="M449" t="e">
        <f>VLOOKUP(D449,#REF!,6,0)</f>
        <v>#REF!</v>
      </c>
      <c r="N449" t="e">
        <f>VLOOKUP(D449,#REF!,7,0)</f>
        <v>#REF!</v>
      </c>
      <c r="P449" t="str">
        <f t="shared" si="36"/>
        <v>26002</v>
      </c>
      <c r="Q449" t="str">
        <f t="shared" si="34"/>
        <v>24</v>
      </c>
    </row>
    <row r="450" spans="1:17" x14ac:dyDescent="0.3">
      <c r="A450" s="556">
        <v>44742</v>
      </c>
      <c r="B450" s="333">
        <v>7</v>
      </c>
      <c r="C450" s="333" t="s">
        <v>2851</v>
      </c>
      <c r="D450" s="333" t="s">
        <v>2801</v>
      </c>
      <c r="E450" t="str">
        <f t="shared" si="32"/>
        <v>240402600288999</v>
      </c>
      <c r="F450" t="str">
        <f t="shared" si="33"/>
        <v>0</v>
      </c>
      <c r="G450" t="e">
        <f>+VLOOKUP(L450,BG!$D$10:$F$68,3,FALSE)</f>
        <v>#REF!</v>
      </c>
      <c r="H450" s="333" t="s">
        <v>2802</v>
      </c>
      <c r="I450" s="545">
        <v>-2014013519</v>
      </c>
      <c r="J450" s="296">
        <f t="shared" si="35"/>
        <v>-2014013.5190000001</v>
      </c>
      <c r="K450" t="e">
        <f>+VLOOKUP(D450,#REF!,4,0)</f>
        <v>#REF!</v>
      </c>
      <c r="L450" t="e">
        <f>VLOOKUP(D450,#REF!,5,0)</f>
        <v>#REF!</v>
      </c>
      <c r="M450" t="e">
        <f>VLOOKUP(D450,#REF!,6,0)</f>
        <v>#REF!</v>
      </c>
      <c r="N450" t="e">
        <f>VLOOKUP(D450,#REF!,7,0)</f>
        <v>#REF!</v>
      </c>
      <c r="P450" t="str">
        <f t="shared" si="36"/>
        <v>26002</v>
      </c>
      <c r="Q450" t="str">
        <f t="shared" si="34"/>
        <v>24</v>
      </c>
    </row>
    <row r="451" spans="1:17" x14ac:dyDescent="0.3">
      <c r="A451" s="556">
        <v>44742</v>
      </c>
      <c r="B451" s="332">
        <v>6</v>
      </c>
      <c r="C451" s="332" t="s">
        <v>3142</v>
      </c>
      <c r="D451" s="332" t="s">
        <v>2751</v>
      </c>
      <c r="E451" t="str">
        <f t="shared" si="32"/>
        <v>240402600293701</v>
      </c>
      <c r="F451" t="str">
        <f t="shared" si="33"/>
        <v>0</v>
      </c>
      <c r="G451" t="e">
        <f>+VLOOKUP(L451,BG!$D$10:$F$68,3,FALSE)</f>
        <v>#REF!</v>
      </c>
      <c r="H451" s="332" t="s">
        <v>2173</v>
      </c>
      <c r="I451" s="544">
        <v>-14174863</v>
      </c>
      <c r="J451" s="296">
        <f t="shared" si="35"/>
        <v>-14174.862999999999</v>
      </c>
      <c r="K451" t="e">
        <f>+VLOOKUP(D451,#REF!,4,0)</f>
        <v>#REF!</v>
      </c>
      <c r="L451" t="e">
        <f>VLOOKUP(D451,#REF!,5,0)</f>
        <v>#REF!</v>
      </c>
      <c r="M451" t="e">
        <f>VLOOKUP(D451,#REF!,6,0)</f>
        <v>#REF!</v>
      </c>
      <c r="N451" t="e">
        <f>VLOOKUP(D451,#REF!,7,0)</f>
        <v>#REF!</v>
      </c>
      <c r="P451" t="str">
        <f t="shared" si="36"/>
        <v>26002</v>
      </c>
      <c r="Q451" t="str">
        <f t="shared" si="34"/>
        <v>24</v>
      </c>
    </row>
    <row r="452" spans="1:17" x14ac:dyDescent="0.3">
      <c r="A452" s="556">
        <v>44742</v>
      </c>
      <c r="B452" s="333">
        <v>6</v>
      </c>
      <c r="C452" s="333" t="s">
        <v>3143</v>
      </c>
      <c r="D452" s="333" t="s">
        <v>2020</v>
      </c>
      <c r="E452" t="str">
        <f t="shared" si="32"/>
        <v>240402600293799</v>
      </c>
      <c r="F452" t="str">
        <f t="shared" si="33"/>
        <v>0</v>
      </c>
      <c r="G452" t="e">
        <f>+VLOOKUP(L452,BG!$D$10:$F$68,3,FALSE)</f>
        <v>#REF!</v>
      </c>
      <c r="H452" s="333" t="s">
        <v>2173</v>
      </c>
      <c r="I452" s="545">
        <v>4591068</v>
      </c>
      <c r="J452" s="296">
        <f t="shared" si="35"/>
        <v>4591.0680000000002</v>
      </c>
      <c r="K452" t="e">
        <f>+VLOOKUP(D452,#REF!,4,0)</f>
        <v>#REF!</v>
      </c>
      <c r="L452" t="e">
        <f>VLOOKUP(D452,#REF!,5,0)</f>
        <v>#REF!</v>
      </c>
      <c r="M452" t="e">
        <f>VLOOKUP(D452,#REF!,6,0)</f>
        <v>#REF!</v>
      </c>
      <c r="N452" t="e">
        <f>VLOOKUP(D452,#REF!,7,0)</f>
        <v>#REF!</v>
      </c>
      <c r="P452" t="str">
        <f t="shared" si="36"/>
        <v>26002</v>
      </c>
      <c r="Q452" t="str">
        <f t="shared" si="34"/>
        <v>24</v>
      </c>
    </row>
    <row r="453" spans="1:17" x14ac:dyDescent="0.3">
      <c r="A453" s="556">
        <v>44742</v>
      </c>
      <c r="B453" s="332">
        <v>6</v>
      </c>
      <c r="C453" s="332" t="s">
        <v>2852</v>
      </c>
      <c r="D453" s="332" t="s">
        <v>2675</v>
      </c>
      <c r="E453" t="str">
        <f t="shared" ref="E453:E516" si="37">+MID(D453,3,2)&amp;+MID(D453,6,1)&amp;+MID(D453,8,2)&amp;+MID(D453,11,3)&amp;+MID(D453,17,2)&amp;+MID(D453,20,3)&amp;+MID(D453,24,2)</f>
        <v>240402600293901</v>
      </c>
      <c r="F453" t="str">
        <f t="shared" ref="F453:F516" si="38">MID(E453,3,1)</f>
        <v>0</v>
      </c>
      <c r="G453" t="e">
        <f>+VLOOKUP(L453,BG!$D$10:$F$68,3,FALSE)</f>
        <v>#REF!</v>
      </c>
      <c r="H453" s="332" t="s">
        <v>2689</v>
      </c>
      <c r="I453" s="544">
        <v>-1578786676</v>
      </c>
      <c r="J453" s="296">
        <f t="shared" si="35"/>
        <v>-1578786.676</v>
      </c>
      <c r="K453" t="e">
        <f>+VLOOKUP(D453,#REF!,4,0)</f>
        <v>#REF!</v>
      </c>
      <c r="L453" t="e">
        <f>VLOOKUP(D453,#REF!,5,0)</f>
        <v>#REF!</v>
      </c>
      <c r="M453" t="e">
        <f>VLOOKUP(D453,#REF!,6,0)</f>
        <v>#REF!</v>
      </c>
      <c r="N453" t="e">
        <f>VLOOKUP(D453,#REF!,7,0)</f>
        <v>#REF!</v>
      </c>
      <c r="P453" t="str">
        <f t="shared" si="36"/>
        <v>26002</v>
      </c>
      <c r="Q453" t="str">
        <f t="shared" si="34"/>
        <v>24</v>
      </c>
    </row>
    <row r="454" spans="1:17" x14ac:dyDescent="0.3">
      <c r="A454" s="556">
        <v>44742</v>
      </c>
      <c r="B454" s="333">
        <v>6</v>
      </c>
      <c r="C454" s="333" t="s">
        <v>2913</v>
      </c>
      <c r="D454" s="333" t="s">
        <v>2881</v>
      </c>
      <c r="E454" t="str">
        <f t="shared" si="37"/>
        <v>240402600294099</v>
      </c>
      <c r="F454" t="str">
        <f t="shared" si="38"/>
        <v>0</v>
      </c>
      <c r="G454" t="e">
        <f>+VLOOKUP(L454,BG!$D$10:$F$68,3,FALSE)</f>
        <v>#REF!</v>
      </c>
      <c r="H454" s="333" t="s">
        <v>2896</v>
      </c>
      <c r="I454" s="545">
        <v>-29592172</v>
      </c>
      <c r="J454" s="296">
        <f t="shared" si="35"/>
        <v>-29592.171999999999</v>
      </c>
      <c r="K454" t="e">
        <f>+VLOOKUP(D454,#REF!,4,0)</f>
        <v>#REF!</v>
      </c>
      <c r="L454" t="e">
        <f>VLOOKUP(D454,#REF!,5,0)</f>
        <v>#REF!</v>
      </c>
      <c r="M454" t="e">
        <f>VLOOKUP(D454,#REF!,6,0)</f>
        <v>#REF!</v>
      </c>
      <c r="N454" t="e">
        <f>VLOOKUP(D454,#REF!,7,0)</f>
        <v>#REF!</v>
      </c>
      <c r="P454" t="str">
        <f t="shared" si="36"/>
        <v>26002</v>
      </c>
      <c r="Q454" t="str">
        <f t="shared" ref="Q454:Q517" si="39">+LEFT(E454,2)</f>
        <v>24</v>
      </c>
    </row>
    <row r="455" spans="1:17" x14ac:dyDescent="0.3">
      <c r="A455" s="556">
        <v>44742</v>
      </c>
      <c r="B455" s="332">
        <v>6</v>
      </c>
      <c r="C455" s="332" t="s">
        <v>1729</v>
      </c>
      <c r="D455" s="332" t="s">
        <v>1069</v>
      </c>
      <c r="E455" t="str">
        <f t="shared" si="37"/>
        <v>250102700100199</v>
      </c>
      <c r="F455" t="str">
        <f t="shared" si="38"/>
        <v>0</v>
      </c>
      <c r="G455" t="e">
        <f>+VLOOKUP(L455,BG!$D$10:$F$68,3,FALSE)</f>
        <v>#REF!</v>
      </c>
      <c r="H455" s="332" t="s">
        <v>1070</v>
      </c>
      <c r="I455" s="544">
        <v>-1056558861</v>
      </c>
      <c r="J455" s="296">
        <f t="shared" si="35"/>
        <v>-1056558.861</v>
      </c>
      <c r="K455" t="e">
        <f>+VLOOKUP(D455,#REF!,4,0)</f>
        <v>#REF!</v>
      </c>
      <c r="L455" t="e">
        <f>VLOOKUP(D455,#REF!,5,0)</f>
        <v>#REF!</v>
      </c>
      <c r="M455" t="e">
        <f>VLOOKUP(D455,#REF!,6,0)</f>
        <v>#REF!</v>
      </c>
      <c r="N455" t="e">
        <f>VLOOKUP(D455,#REF!,7,0)</f>
        <v>#REF!</v>
      </c>
      <c r="P455" t="str">
        <f t="shared" si="36"/>
        <v>27001</v>
      </c>
      <c r="Q455" t="str">
        <f t="shared" si="39"/>
        <v>25</v>
      </c>
    </row>
    <row r="456" spans="1:17" x14ac:dyDescent="0.3">
      <c r="A456" s="556">
        <v>44742</v>
      </c>
      <c r="B456" s="333">
        <v>6</v>
      </c>
      <c r="C456" s="333" t="s">
        <v>3144</v>
      </c>
      <c r="D456" s="333" t="s">
        <v>1071</v>
      </c>
      <c r="E456" t="str">
        <f t="shared" si="37"/>
        <v>250102720100299</v>
      </c>
      <c r="F456" t="str">
        <f t="shared" si="38"/>
        <v>0</v>
      </c>
      <c r="G456" t="e">
        <f>+VLOOKUP(L456,BG!$D$10:$F$68,3,FALSE)</f>
        <v>#REF!</v>
      </c>
      <c r="H456" s="333" t="s">
        <v>1072</v>
      </c>
      <c r="I456" s="545">
        <v>-122863759</v>
      </c>
      <c r="J456" s="296">
        <f t="shared" si="35"/>
        <v>-122863.75900000001</v>
      </c>
      <c r="K456" t="e">
        <f>+VLOOKUP(D456,#REF!,4,0)</f>
        <v>#REF!</v>
      </c>
      <c r="L456" t="e">
        <f>VLOOKUP(D456,#REF!,5,0)</f>
        <v>#REF!</v>
      </c>
      <c r="M456" t="e">
        <f>VLOOKUP(D456,#REF!,6,0)</f>
        <v>#REF!</v>
      </c>
      <c r="N456" t="e">
        <f>VLOOKUP(D456,#REF!,7,0)</f>
        <v>#REF!</v>
      </c>
      <c r="P456" t="str">
        <f t="shared" si="36"/>
        <v>27201</v>
      </c>
      <c r="Q456" t="str">
        <f t="shared" si="39"/>
        <v>25</v>
      </c>
    </row>
    <row r="457" spans="1:17" x14ac:dyDescent="0.3">
      <c r="A457" s="556">
        <v>44742</v>
      </c>
      <c r="B457" s="332">
        <v>6</v>
      </c>
      <c r="C457" s="332" t="s">
        <v>3145</v>
      </c>
      <c r="D457" s="332" t="s">
        <v>1073</v>
      </c>
      <c r="E457" t="str">
        <f t="shared" si="37"/>
        <v>250102720100699</v>
      </c>
      <c r="F457" t="str">
        <f t="shared" si="38"/>
        <v>0</v>
      </c>
      <c r="G457" t="e">
        <f>+VLOOKUP(L457,BG!$D$10:$F$68,3,FALSE)</f>
        <v>#REF!</v>
      </c>
      <c r="H457" s="332" t="s">
        <v>1074</v>
      </c>
      <c r="I457" s="544">
        <v>-61616860</v>
      </c>
      <c r="J457" s="296">
        <f t="shared" si="35"/>
        <v>-61616.86</v>
      </c>
      <c r="K457" t="e">
        <f>+VLOOKUP(D457,#REF!,4,0)</f>
        <v>#REF!</v>
      </c>
      <c r="L457" t="e">
        <f>VLOOKUP(D457,#REF!,5,0)</f>
        <v>#REF!</v>
      </c>
      <c r="M457" t="e">
        <f>VLOOKUP(D457,#REF!,6,0)</f>
        <v>#REF!</v>
      </c>
      <c r="N457" t="e">
        <f>VLOOKUP(D457,#REF!,7,0)</f>
        <v>#REF!</v>
      </c>
      <c r="P457" t="str">
        <f t="shared" si="36"/>
        <v>27201</v>
      </c>
      <c r="Q457" t="str">
        <f t="shared" si="39"/>
        <v>25</v>
      </c>
    </row>
    <row r="458" spans="1:17" x14ac:dyDescent="0.3">
      <c r="A458" s="556">
        <v>44742</v>
      </c>
      <c r="B458" s="333">
        <v>6</v>
      </c>
      <c r="C458" s="333" t="s">
        <v>3146</v>
      </c>
      <c r="D458" s="333" t="s">
        <v>2584</v>
      </c>
      <c r="E458" t="str">
        <f t="shared" si="37"/>
        <v>250102720101099</v>
      </c>
      <c r="F458" t="str">
        <f t="shared" si="38"/>
        <v>0</v>
      </c>
      <c r="G458" t="e">
        <f>+VLOOKUP(L458,BG!$D$10:$F$68,3,FALSE)</f>
        <v>#REF!</v>
      </c>
      <c r="H458" s="333" t="s">
        <v>2585</v>
      </c>
      <c r="I458" s="545">
        <v>-50000</v>
      </c>
      <c r="J458" s="296">
        <f t="shared" si="35"/>
        <v>-50</v>
      </c>
      <c r="K458" t="e">
        <f>+VLOOKUP(D458,#REF!,4,0)</f>
        <v>#REF!</v>
      </c>
      <c r="L458" t="e">
        <f>VLOOKUP(D458,#REF!,5,0)</f>
        <v>#REF!</v>
      </c>
      <c r="M458" t="e">
        <f>VLOOKUP(D458,#REF!,6,0)</f>
        <v>#REF!</v>
      </c>
      <c r="N458" t="e">
        <f>VLOOKUP(D458,#REF!,7,0)</f>
        <v>#REF!</v>
      </c>
      <c r="P458" t="str">
        <f t="shared" si="36"/>
        <v>27201</v>
      </c>
      <c r="Q458" t="str">
        <f t="shared" si="39"/>
        <v>25</v>
      </c>
    </row>
    <row r="459" spans="1:17" x14ac:dyDescent="0.3">
      <c r="A459" s="556">
        <v>44742</v>
      </c>
      <c r="B459" s="332">
        <v>6</v>
      </c>
      <c r="C459" s="332" t="s">
        <v>1730</v>
      </c>
      <c r="D459" s="332" t="s">
        <v>1076</v>
      </c>
      <c r="E459" t="str">
        <f t="shared" si="37"/>
        <v>310104000100199</v>
      </c>
      <c r="F459" t="str">
        <f t="shared" si="38"/>
        <v>0</v>
      </c>
      <c r="G459" t="e">
        <f>+VLOOKUP(L459,BG!$D$10:$F$68,3,FALSE)</f>
        <v>#REF!</v>
      </c>
      <c r="H459" s="332" t="s">
        <v>1075</v>
      </c>
      <c r="I459" s="544">
        <v>-416662000000</v>
      </c>
      <c r="J459" s="296">
        <f t="shared" si="35"/>
        <v>-416662000</v>
      </c>
      <c r="K459" t="e">
        <f>+VLOOKUP(D459,#REF!,4,0)</f>
        <v>#REF!</v>
      </c>
      <c r="L459" t="e">
        <f>VLOOKUP(D459,#REF!,5,0)</f>
        <v>#REF!</v>
      </c>
      <c r="M459" t="e">
        <f>VLOOKUP(D459,#REF!,6,0)</f>
        <v>#REF!</v>
      </c>
      <c r="N459" t="e">
        <f>VLOOKUP(D459,#REF!,7,0)</f>
        <v>#REF!</v>
      </c>
      <c r="P459" t="str">
        <f t="shared" si="36"/>
        <v>40001</v>
      </c>
      <c r="Q459" t="str">
        <f t="shared" si="39"/>
        <v>31</v>
      </c>
    </row>
    <row r="460" spans="1:17" x14ac:dyDescent="0.3">
      <c r="A460" s="556">
        <v>44742</v>
      </c>
      <c r="B460" s="333">
        <v>6</v>
      </c>
      <c r="C460" s="333" t="s">
        <v>1731</v>
      </c>
      <c r="D460" s="333" t="s">
        <v>1078</v>
      </c>
      <c r="E460" t="str">
        <f t="shared" si="37"/>
        <v>310204040000099</v>
      </c>
      <c r="F460" t="str">
        <f t="shared" si="38"/>
        <v>0</v>
      </c>
      <c r="G460" t="e">
        <f>+VLOOKUP(L460,BG!$D$10:$F$68,3,FALSE)</f>
        <v>#REF!</v>
      </c>
      <c r="H460" s="333" t="s">
        <v>2950</v>
      </c>
      <c r="I460" s="545">
        <v>-75700279</v>
      </c>
      <c r="J460" s="296">
        <f t="shared" ref="J460:J523" si="40">I460/1000</f>
        <v>-75700.278999999995</v>
      </c>
      <c r="K460" t="e">
        <f>+VLOOKUP(D460,#REF!,4,0)</f>
        <v>#REF!</v>
      </c>
      <c r="L460" t="e">
        <f>VLOOKUP(D460,#REF!,5,0)</f>
        <v>#REF!</v>
      </c>
      <c r="M460" t="e">
        <f>VLOOKUP(D460,#REF!,6,0)</f>
        <v>#REF!</v>
      </c>
      <c r="N460" t="e">
        <f>VLOOKUP(D460,#REF!,7,0)</f>
        <v>#REF!</v>
      </c>
      <c r="P460" t="str">
        <f t="shared" ref="P460:P523" si="41">MID(E460,6,5)</f>
        <v>40400</v>
      </c>
      <c r="Q460" t="str">
        <f t="shared" si="39"/>
        <v>31</v>
      </c>
    </row>
    <row r="461" spans="1:17" x14ac:dyDescent="0.3">
      <c r="A461" s="556">
        <v>44742</v>
      </c>
      <c r="B461" s="332">
        <v>6</v>
      </c>
      <c r="C461" s="332" t="s">
        <v>1732</v>
      </c>
      <c r="D461" s="332" t="s">
        <v>1081</v>
      </c>
      <c r="E461" t="str">
        <f t="shared" si="37"/>
        <v>310304080100199</v>
      </c>
      <c r="F461" t="str">
        <f t="shared" si="38"/>
        <v>0</v>
      </c>
      <c r="G461" t="e">
        <f>+VLOOKUP(L461,BG!$D$10:$F$68,3,FALSE)</f>
        <v>#REF!</v>
      </c>
      <c r="H461" s="332" t="s">
        <v>1082</v>
      </c>
      <c r="I461" s="544">
        <v>-2686623331</v>
      </c>
      <c r="J461" s="296">
        <f t="shared" si="40"/>
        <v>-2686623.3309999998</v>
      </c>
      <c r="K461" t="e">
        <f>+VLOOKUP(D461,#REF!,4,0)</f>
        <v>#REF!</v>
      </c>
      <c r="L461" t="e">
        <f>VLOOKUP(D461,#REF!,5,0)</f>
        <v>#REF!</v>
      </c>
      <c r="M461" t="e">
        <f>VLOOKUP(D461,#REF!,6,0)</f>
        <v>#REF!</v>
      </c>
      <c r="N461" t="e">
        <f>VLOOKUP(D461,#REF!,7,0)</f>
        <v>#REF!</v>
      </c>
      <c r="P461" t="str">
        <f t="shared" si="41"/>
        <v>40801</v>
      </c>
      <c r="Q461" t="str">
        <f t="shared" si="39"/>
        <v>31</v>
      </c>
    </row>
    <row r="462" spans="1:17" x14ac:dyDescent="0.3">
      <c r="A462" s="556">
        <v>44742</v>
      </c>
      <c r="B462" s="333">
        <v>6</v>
      </c>
      <c r="C462" s="333" t="s">
        <v>2321</v>
      </c>
      <c r="D462" s="333" t="s">
        <v>2021</v>
      </c>
      <c r="E462" t="str">
        <f t="shared" si="37"/>
        <v>310304080100299</v>
      </c>
      <c r="F462" t="str">
        <f t="shared" si="38"/>
        <v>0</v>
      </c>
      <c r="G462" t="e">
        <f>+VLOOKUP(L462,BG!$D$10:$F$68,3,FALSE)</f>
        <v>#REF!</v>
      </c>
      <c r="H462" s="333" t="s">
        <v>2174</v>
      </c>
      <c r="I462" s="545">
        <v>-1429066369</v>
      </c>
      <c r="J462" s="296">
        <f t="shared" si="40"/>
        <v>-1429066.3689999999</v>
      </c>
      <c r="K462" t="e">
        <f>+VLOOKUP(D462,#REF!,4,0)</f>
        <v>#REF!</v>
      </c>
      <c r="L462" t="e">
        <f>VLOOKUP(D462,#REF!,5,0)</f>
        <v>#REF!</v>
      </c>
      <c r="M462" t="e">
        <f>VLOOKUP(D462,#REF!,6,0)</f>
        <v>#REF!</v>
      </c>
      <c r="N462" t="e">
        <f>VLOOKUP(D462,#REF!,7,0)</f>
        <v>#REF!</v>
      </c>
      <c r="P462" t="str">
        <f t="shared" si="41"/>
        <v>40801</v>
      </c>
      <c r="Q462" t="str">
        <f t="shared" si="39"/>
        <v>31</v>
      </c>
    </row>
    <row r="463" spans="1:17" x14ac:dyDescent="0.3">
      <c r="A463" s="556">
        <v>44742</v>
      </c>
      <c r="B463" s="332">
        <v>6</v>
      </c>
      <c r="C463" s="332" t="s">
        <v>1733</v>
      </c>
      <c r="D463" s="332" t="s">
        <v>1085</v>
      </c>
      <c r="E463" t="str">
        <f t="shared" si="37"/>
        <v>310404240100199</v>
      </c>
      <c r="F463" t="str">
        <f t="shared" si="38"/>
        <v>0</v>
      </c>
      <c r="G463" t="e">
        <f>+VLOOKUP(L463,BG!$D$10:$F$68,3,FALSE)</f>
        <v>#REF!</v>
      </c>
      <c r="H463" s="332" t="s">
        <v>1084</v>
      </c>
      <c r="I463" s="544">
        <v>-14264716712</v>
      </c>
      <c r="J463" s="296">
        <f t="shared" si="40"/>
        <v>-14264716.711999999</v>
      </c>
      <c r="K463" t="e">
        <f>+VLOOKUP(D463,#REF!,4,0)</f>
        <v>#REF!</v>
      </c>
      <c r="L463" t="e">
        <f>VLOOKUP(D463,#REF!,5,0)</f>
        <v>#REF!</v>
      </c>
      <c r="M463" t="e">
        <f>VLOOKUP(D463,#REF!,6,0)</f>
        <v>#REF!</v>
      </c>
      <c r="N463" t="e">
        <f>VLOOKUP(D463,#REF!,7,0)</f>
        <v>#REF!</v>
      </c>
      <c r="P463" t="str">
        <f t="shared" si="41"/>
        <v>42401</v>
      </c>
      <c r="Q463" t="str">
        <f t="shared" si="39"/>
        <v>31</v>
      </c>
    </row>
    <row r="464" spans="1:17" x14ac:dyDescent="0.3">
      <c r="A464" s="556">
        <v>44742</v>
      </c>
      <c r="B464" s="333">
        <v>6</v>
      </c>
      <c r="C464" s="333" t="s">
        <v>2721</v>
      </c>
      <c r="D464" s="333" t="s">
        <v>2588</v>
      </c>
      <c r="E464" t="str">
        <f t="shared" si="37"/>
        <v>310504160100099</v>
      </c>
      <c r="F464" t="str">
        <f t="shared" si="38"/>
        <v>0</v>
      </c>
      <c r="G464" t="e">
        <f>+VLOOKUP(L464,BG!$D$10:$F$68,3,FALSE)</f>
        <v>#REF!</v>
      </c>
      <c r="H464" s="333" t="s">
        <v>2589</v>
      </c>
      <c r="I464" s="545">
        <v>-426310456977</v>
      </c>
      <c r="J464" s="296">
        <f t="shared" si="40"/>
        <v>-426310456.977</v>
      </c>
      <c r="K464" t="e">
        <f>+VLOOKUP(D464,#REF!,4,0)</f>
        <v>#REF!</v>
      </c>
      <c r="L464" t="e">
        <f>VLOOKUP(D464,#REF!,5,0)</f>
        <v>#REF!</v>
      </c>
      <c r="M464" t="e">
        <f>VLOOKUP(D464,#REF!,6,0)</f>
        <v>#REF!</v>
      </c>
      <c r="N464" t="e">
        <f>VLOOKUP(D464,#REF!,7,0)</f>
        <v>#REF!</v>
      </c>
      <c r="P464" t="str">
        <f t="shared" si="41"/>
        <v>41601</v>
      </c>
      <c r="Q464" t="str">
        <f t="shared" si="39"/>
        <v>31</v>
      </c>
    </row>
    <row r="465" spans="1:17" x14ac:dyDescent="0.3">
      <c r="A465" s="556">
        <v>44742</v>
      </c>
      <c r="B465" s="332">
        <v>6</v>
      </c>
      <c r="C465" s="332" t="s">
        <v>2919</v>
      </c>
      <c r="D465" s="332" t="s">
        <v>2590</v>
      </c>
      <c r="E465" t="str">
        <f t="shared" si="37"/>
        <v>310504200100099</v>
      </c>
      <c r="F465" t="str">
        <f t="shared" si="38"/>
        <v>0</v>
      </c>
      <c r="G465" t="e">
        <f>+VLOOKUP(L465,BG!$D$10:$F$68,3,FALSE)</f>
        <v>#REF!</v>
      </c>
      <c r="H465" s="332" t="s">
        <v>2591</v>
      </c>
      <c r="I465" s="544">
        <v>426310456977</v>
      </c>
      <c r="J465" s="296">
        <f t="shared" si="40"/>
        <v>426310456.977</v>
      </c>
      <c r="K465" t="e">
        <f>+VLOOKUP(D465,#REF!,4,0)</f>
        <v>#REF!</v>
      </c>
      <c r="L465" t="e">
        <f>VLOOKUP(D465,#REF!,5,0)</f>
        <v>#REF!</v>
      </c>
      <c r="M465" t="e">
        <f>VLOOKUP(D465,#REF!,6,0)</f>
        <v>#REF!</v>
      </c>
      <c r="N465" t="e">
        <f>VLOOKUP(D465,#REF!,7,0)</f>
        <v>#REF!</v>
      </c>
      <c r="P465" t="str">
        <f t="shared" si="41"/>
        <v>42001</v>
      </c>
      <c r="Q465" t="str">
        <f t="shared" si="39"/>
        <v>31</v>
      </c>
    </row>
    <row r="466" spans="1:17" x14ac:dyDescent="0.3">
      <c r="A466" s="556">
        <v>44742</v>
      </c>
      <c r="B466" s="333">
        <v>6</v>
      </c>
      <c r="C466" s="333" t="s">
        <v>1734</v>
      </c>
      <c r="D466" s="333" t="s">
        <v>1256</v>
      </c>
      <c r="E466" t="str">
        <f t="shared" si="37"/>
        <v>310604180100099</v>
      </c>
      <c r="F466" t="str">
        <f t="shared" si="38"/>
        <v>0</v>
      </c>
      <c r="G466" t="e">
        <f>+VLOOKUP(L466,BG!$D$10:$F$68,3,FALSE)</f>
        <v>#REF!</v>
      </c>
      <c r="H466" s="333" t="s">
        <v>1257</v>
      </c>
      <c r="I466" s="545">
        <v>-9513188589</v>
      </c>
      <c r="J466" s="296">
        <f t="shared" si="40"/>
        <v>-9513188.5889999997</v>
      </c>
      <c r="K466" t="e">
        <f>+VLOOKUP(D466,#REF!,4,0)</f>
        <v>#REF!</v>
      </c>
      <c r="L466" t="e">
        <f>VLOOKUP(D466,#REF!,5,0)</f>
        <v>#REF!</v>
      </c>
      <c r="M466" t="e">
        <f>VLOOKUP(D466,#REF!,6,0)</f>
        <v>#REF!</v>
      </c>
      <c r="N466" t="e">
        <f>VLOOKUP(D466,#REF!,7,0)</f>
        <v>#REF!</v>
      </c>
      <c r="P466" t="str">
        <f t="shared" si="41"/>
        <v>41801</v>
      </c>
      <c r="Q466" t="str">
        <f t="shared" si="39"/>
        <v>31</v>
      </c>
    </row>
    <row r="467" spans="1:17" x14ac:dyDescent="0.3">
      <c r="A467" s="556">
        <v>44742</v>
      </c>
      <c r="B467" s="332">
        <v>6</v>
      </c>
      <c r="C467" s="332" t="s">
        <v>2322</v>
      </c>
      <c r="D467" s="332" t="s">
        <v>2022</v>
      </c>
      <c r="E467" t="str">
        <f t="shared" si="37"/>
        <v>410106130400099</v>
      </c>
      <c r="F467" t="str">
        <f t="shared" si="38"/>
        <v>0</v>
      </c>
      <c r="G467" t="e">
        <f>+VLOOKUP(L467,BG!$D$10:$F$68,3,FALSE)</f>
        <v>#REF!</v>
      </c>
      <c r="H467" s="332" t="s">
        <v>693</v>
      </c>
      <c r="I467" s="544">
        <v>29464634600</v>
      </c>
      <c r="J467" s="296">
        <f t="shared" si="40"/>
        <v>29464634.600000001</v>
      </c>
      <c r="K467" t="e">
        <f>+VLOOKUP(D467,#REF!,4,0)</f>
        <v>#REF!</v>
      </c>
      <c r="L467" t="e">
        <f>VLOOKUP(D467,#REF!,5,0)</f>
        <v>#REF!</v>
      </c>
      <c r="M467" t="e">
        <f>VLOOKUP(D467,#REF!,6,0)</f>
        <v>#REF!</v>
      </c>
      <c r="N467" t="e">
        <f>VLOOKUP(D467,#REF!,7,0)</f>
        <v>#REF!</v>
      </c>
      <c r="P467" t="str">
        <f t="shared" si="41"/>
        <v>61304</v>
      </c>
      <c r="Q467" t="str">
        <f t="shared" si="39"/>
        <v>41</v>
      </c>
    </row>
    <row r="468" spans="1:17" x14ac:dyDescent="0.3">
      <c r="A468" s="556">
        <v>44742</v>
      </c>
      <c r="B468" s="333">
        <v>6</v>
      </c>
      <c r="C468" s="333" t="s">
        <v>2323</v>
      </c>
      <c r="D468" s="333" t="s">
        <v>2023</v>
      </c>
      <c r="E468" t="str">
        <f t="shared" si="37"/>
        <v>420106020400099</v>
      </c>
      <c r="F468" t="str">
        <f t="shared" si="38"/>
        <v>0</v>
      </c>
      <c r="G468" t="e">
        <f>+VLOOKUP(L468,BG!$D$10:$F$68,3,FALSE)</f>
        <v>#REF!</v>
      </c>
      <c r="H468" s="333" t="s">
        <v>693</v>
      </c>
      <c r="I468" s="545">
        <v>-29464634600</v>
      </c>
      <c r="J468" s="296">
        <f t="shared" si="40"/>
        <v>-29464634.600000001</v>
      </c>
      <c r="K468" t="e">
        <f>+VLOOKUP(D468,#REF!,4,0)</f>
        <v>#REF!</v>
      </c>
      <c r="L468" t="e">
        <f>VLOOKUP(D468,#REF!,5,0)</f>
        <v>#REF!</v>
      </c>
      <c r="M468" t="e">
        <f>VLOOKUP(D468,#REF!,6,0)</f>
        <v>#REF!</v>
      </c>
      <c r="N468" t="e">
        <f>VLOOKUP(D468,#REF!,7,0)</f>
        <v>#REF!</v>
      </c>
      <c r="P468" t="str">
        <f t="shared" si="41"/>
        <v>60204</v>
      </c>
      <c r="Q468" t="str">
        <f t="shared" si="39"/>
        <v>42</v>
      </c>
    </row>
    <row r="469" spans="1:17" x14ac:dyDescent="0.3">
      <c r="A469" s="556">
        <v>44742</v>
      </c>
      <c r="B469" s="332">
        <v>7</v>
      </c>
      <c r="C469" s="332" t="s">
        <v>2324</v>
      </c>
      <c r="D469" s="332" t="s">
        <v>2024</v>
      </c>
      <c r="E469" t="str">
        <f t="shared" si="37"/>
        <v>510106510410199</v>
      </c>
      <c r="F469" t="str">
        <f t="shared" si="38"/>
        <v>0</v>
      </c>
      <c r="G469" t="e">
        <f>+VLOOKUP(L469,BG!$D$10:$F$68,3,FALSE)</f>
        <v>#REF!</v>
      </c>
      <c r="H469" s="332" t="s">
        <v>2175</v>
      </c>
      <c r="I469" s="544">
        <v>14614920000</v>
      </c>
      <c r="J469" s="296">
        <f t="shared" si="40"/>
        <v>14614920</v>
      </c>
      <c r="K469" t="e">
        <f>+VLOOKUP(D469,#REF!,4,0)</f>
        <v>#REF!</v>
      </c>
      <c r="L469" t="e">
        <f>VLOOKUP(D469,#REF!,5,0)</f>
        <v>#REF!</v>
      </c>
      <c r="M469" t="e">
        <f>VLOOKUP(D469,#REF!,6,0)</f>
        <v>#REF!</v>
      </c>
      <c r="N469" t="e">
        <f>VLOOKUP(D469,#REF!,7,0)</f>
        <v>#REF!</v>
      </c>
      <c r="P469" t="str">
        <f t="shared" si="41"/>
        <v>65104</v>
      </c>
      <c r="Q469" t="str">
        <f t="shared" si="39"/>
        <v>51</v>
      </c>
    </row>
    <row r="470" spans="1:17" x14ac:dyDescent="0.3">
      <c r="A470" s="556">
        <v>44742</v>
      </c>
      <c r="B470" s="333">
        <v>6</v>
      </c>
      <c r="C470" s="333" t="s">
        <v>2414</v>
      </c>
      <c r="D470" s="333" t="s">
        <v>2592</v>
      </c>
      <c r="E470" t="str">
        <f t="shared" si="37"/>
        <v>510106530100401</v>
      </c>
      <c r="F470" t="str">
        <f t="shared" si="38"/>
        <v>0</v>
      </c>
      <c r="G470" t="e">
        <f>+VLOOKUP(L470,BG!$D$10:$F$68,3,FALSE)</f>
        <v>#REF!</v>
      </c>
      <c r="H470" s="333" t="s">
        <v>2593</v>
      </c>
      <c r="I470" s="545">
        <v>5575446</v>
      </c>
      <c r="J470" s="296">
        <f t="shared" si="40"/>
        <v>5575.4459999999999</v>
      </c>
      <c r="K470" t="e">
        <f>+VLOOKUP(D470,#REF!,4,0)</f>
        <v>#REF!</v>
      </c>
      <c r="L470" t="e">
        <f>VLOOKUP(D470,#REF!,5,0)</f>
        <v>#REF!</v>
      </c>
      <c r="M470" t="e">
        <f>VLOOKUP(D470,#REF!,6,0)</f>
        <v>#REF!</v>
      </c>
      <c r="N470" t="e">
        <f>VLOOKUP(D470,#REF!,7,0)</f>
        <v>#REF!</v>
      </c>
      <c r="P470" t="str">
        <f t="shared" si="41"/>
        <v>65301</v>
      </c>
      <c r="Q470" t="str">
        <f t="shared" si="39"/>
        <v>51</v>
      </c>
    </row>
    <row r="471" spans="1:17" x14ac:dyDescent="0.3">
      <c r="A471" s="556">
        <v>44742</v>
      </c>
      <c r="B471" s="332">
        <v>6</v>
      </c>
      <c r="C471" s="332" t="s">
        <v>2413</v>
      </c>
      <c r="D471" s="332" t="s">
        <v>2416</v>
      </c>
      <c r="E471" t="str">
        <f t="shared" si="37"/>
        <v>510106530100499</v>
      </c>
      <c r="F471" t="str">
        <f t="shared" si="38"/>
        <v>0</v>
      </c>
      <c r="G471" t="e">
        <f>+VLOOKUP(L471,BG!$D$10:$F$68,3,FALSE)</f>
        <v>#REF!</v>
      </c>
      <c r="H471" s="332" t="s">
        <v>2417</v>
      </c>
      <c r="I471" s="544">
        <v>5158052793</v>
      </c>
      <c r="J471" s="296">
        <f t="shared" si="40"/>
        <v>5158052.7929999996</v>
      </c>
      <c r="K471" t="e">
        <f>+VLOOKUP(D471,#REF!,4,0)</f>
        <v>#REF!</v>
      </c>
      <c r="L471" t="e">
        <f>VLOOKUP(D471,#REF!,5,0)</f>
        <v>#REF!</v>
      </c>
      <c r="M471" t="e">
        <f>VLOOKUP(D471,#REF!,6,0)</f>
        <v>#REF!</v>
      </c>
      <c r="N471" t="e">
        <f>VLOOKUP(D471,#REF!,7,0)</f>
        <v>#REF!</v>
      </c>
      <c r="P471" t="str">
        <f t="shared" si="41"/>
        <v>65301</v>
      </c>
      <c r="Q471" t="str">
        <f t="shared" si="39"/>
        <v>51</v>
      </c>
    </row>
    <row r="472" spans="1:17" x14ac:dyDescent="0.3">
      <c r="A472" s="556">
        <v>44742</v>
      </c>
      <c r="B472" s="333">
        <v>6</v>
      </c>
      <c r="C472" s="333" t="s">
        <v>2643</v>
      </c>
      <c r="D472" s="333" t="s">
        <v>2594</v>
      </c>
      <c r="E472" t="str">
        <f t="shared" si="37"/>
        <v>510406750200001</v>
      </c>
      <c r="F472" t="str">
        <f t="shared" si="38"/>
        <v>0</v>
      </c>
      <c r="G472" t="e">
        <f>+VLOOKUP(L472,BG!$D$10:$F$68,3,FALSE)</f>
        <v>#REF!</v>
      </c>
      <c r="H472" s="333" t="s">
        <v>2595</v>
      </c>
      <c r="I472" s="545">
        <v>5135820000</v>
      </c>
      <c r="J472" s="296">
        <f t="shared" si="40"/>
        <v>5135820</v>
      </c>
      <c r="K472" t="e">
        <f>+VLOOKUP(D472,#REF!,4,0)</f>
        <v>#REF!</v>
      </c>
      <c r="L472" t="e">
        <f>VLOOKUP(D472,#REF!,5,0)</f>
        <v>#REF!</v>
      </c>
      <c r="M472" t="e">
        <f>VLOOKUP(D472,#REF!,6,0)</f>
        <v>#REF!</v>
      </c>
      <c r="N472" t="e">
        <f>VLOOKUP(D472,#REF!,7,0)</f>
        <v>#REF!</v>
      </c>
      <c r="P472" t="str">
        <f t="shared" si="41"/>
        <v>67502</v>
      </c>
      <c r="Q472" t="str">
        <f t="shared" si="39"/>
        <v>51</v>
      </c>
    </row>
    <row r="473" spans="1:17" x14ac:dyDescent="0.3">
      <c r="A473" s="556">
        <v>44742</v>
      </c>
      <c r="B473" s="332">
        <v>6</v>
      </c>
      <c r="C473" s="332" t="s">
        <v>2644</v>
      </c>
      <c r="D473" s="332" t="s">
        <v>2596</v>
      </c>
      <c r="E473" t="str">
        <f t="shared" si="37"/>
        <v>510406750200099</v>
      </c>
      <c r="F473" t="str">
        <f t="shared" si="38"/>
        <v>0</v>
      </c>
      <c r="G473" t="e">
        <f>+VLOOKUP(L473,BG!$D$10:$F$68,3,FALSE)</f>
        <v>#REF!</v>
      </c>
      <c r="H473" s="332" t="s">
        <v>2595</v>
      </c>
      <c r="I473" s="544">
        <v>5185952928</v>
      </c>
      <c r="J473" s="296">
        <f t="shared" si="40"/>
        <v>5185952.9280000003</v>
      </c>
      <c r="K473" t="e">
        <f>+VLOOKUP(D473,#REF!,4,0)</f>
        <v>#REF!</v>
      </c>
      <c r="L473" t="e">
        <f>VLOOKUP(D473,#REF!,5,0)</f>
        <v>#REF!</v>
      </c>
      <c r="M473" t="e">
        <f>VLOOKUP(D473,#REF!,6,0)</f>
        <v>#REF!</v>
      </c>
      <c r="N473" t="e">
        <f>VLOOKUP(D473,#REF!,7,0)</f>
        <v>#REF!</v>
      </c>
      <c r="P473" t="str">
        <f t="shared" si="41"/>
        <v>67502</v>
      </c>
      <c r="Q473" t="str">
        <f t="shared" si="39"/>
        <v>51</v>
      </c>
    </row>
    <row r="474" spans="1:17" x14ac:dyDescent="0.3">
      <c r="A474" s="556">
        <v>44742</v>
      </c>
      <c r="B474" s="333">
        <v>6</v>
      </c>
      <c r="C474" s="333" t="s">
        <v>2853</v>
      </c>
      <c r="D474" s="333" t="s">
        <v>2597</v>
      </c>
      <c r="E474" t="str">
        <f t="shared" si="37"/>
        <v>510406751200001</v>
      </c>
      <c r="F474" t="str">
        <f t="shared" si="38"/>
        <v>0</v>
      </c>
      <c r="G474" t="e">
        <f>+VLOOKUP(L474,BG!$D$10:$F$68,3,FALSE)</f>
        <v>#REF!</v>
      </c>
      <c r="H474" s="333" t="s">
        <v>2176</v>
      </c>
      <c r="I474" s="545">
        <v>15021067484</v>
      </c>
      <c r="J474" s="296">
        <f t="shared" si="40"/>
        <v>15021067.483999999</v>
      </c>
      <c r="K474" t="e">
        <f>+VLOOKUP(D474,#REF!,4,0)</f>
        <v>#REF!</v>
      </c>
      <c r="L474" t="e">
        <f>VLOOKUP(D474,#REF!,5,0)</f>
        <v>#REF!</v>
      </c>
      <c r="M474" t="e">
        <f>VLOOKUP(D474,#REF!,6,0)</f>
        <v>#REF!</v>
      </c>
      <c r="N474" t="e">
        <f>VLOOKUP(D474,#REF!,7,0)</f>
        <v>#REF!</v>
      </c>
      <c r="P474" t="str">
        <f t="shared" si="41"/>
        <v>67512</v>
      </c>
      <c r="Q474" t="str">
        <f t="shared" si="39"/>
        <v>51</v>
      </c>
    </row>
    <row r="475" spans="1:17" x14ac:dyDescent="0.3">
      <c r="A475" s="556">
        <v>44742</v>
      </c>
      <c r="B475" s="332">
        <v>6</v>
      </c>
      <c r="C475" s="332" t="s">
        <v>2325</v>
      </c>
      <c r="D475" s="332" t="s">
        <v>2025</v>
      </c>
      <c r="E475" t="str">
        <f t="shared" si="37"/>
        <v>510406751200099</v>
      </c>
      <c r="F475" t="str">
        <f t="shared" si="38"/>
        <v>0</v>
      </c>
      <c r="G475" t="e">
        <f>+VLOOKUP(L475,BG!$D$10:$F$68,3,FALSE)</f>
        <v>#REF!</v>
      </c>
      <c r="H475" s="332" t="s">
        <v>2176</v>
      </c>
      <c r="I475" s="544">
        <v>-1129972306</v>
      </c>
      <c r="J475" s="296">
        <f t="shared" si="40"/>
        <v>-1129972.3060000001</v>
      </c>
      <c r="K475" t="e">
        <f>+VLOOKUP(D475,#REF!,4,0)</f>
        <v>#REF!</v>
      </c>
      <c r="L475" t="e">
        <f>VLOOKUP(D475,#REF!,5,0)</f>
        <v>#REF!</v>
      </c>
      <c r="M475" t="e">
        <f>VLOOKUP(D475,#REF!,6,0)</f>
        <v>#REF!</v>
      </c>
      <c r="N475" t="e">
        <f>VLOOKUP(D475,#REF!,7,0)</f>
        <v>#REF!</v>
      </c>
      <c r="P475" t="str">
        <f t="shared" si="41"/>
        <v>67512</v>
      </c>
      <c r="Q475" t="str">
        <f t="shared" si="39"/>
        <v>51</v>
      </c>
    </row>
    <row r="476" spans="1:17" x14ac:dyDescent="0.3">
      <c r="A476" s="556">
        <v>44742</v>
      </c>
      <c r="B476" s="333">
        <v>6</v>
      </c>
      <c r="C476" s="333" t="s">
        <v>2326</v>
      </c>
      <c r="D476" s="333" t="s">
        <v>2026</v>
      </c>
      <c r="E476" t="str">
        <f t="shared" si="37"/>
        <v>520106520210199</v>
      </c>
      <c r="F476" t="str">
        <f t="shared" si="38"/>
        <v>0</v>
      </c>
      <c r="G476" t="e">
        <f>+VLOOKUP(L476,BG!$D$10:$F$68,3,FALSE)</f>
        <v>#REF!</v>
      </c>
      <c r="H476" s="333" t="s">
        <v>2175</v>
      </c>
      <c r="I476" s="545">
        <v>-14614920000</v>
      </c>
      <c r="J476" s="296">
        <f t="shared" si="40"/>
        <v>-14614920</v>
      </c>
      <c r="K476" t="e">
        <f>+VLOOKUP(D476,#REF!,4,0)</f>
        <v>#REF!</v>
      </c>
      <c r="L476" t="e">
        <f>VLOOKUP(D476,#REF!,5,0)</f>
        <v>#REF!</v>
      </c>
      <c r="M476" t="e">
        <f>VLOOKUP(D476,#REF!,6,0)</f>
        <v>#REF!</v>
      </c>
      <c r="N476" t="e">
        <f>VLOOKUP(D476,#REF!,7,0)</f>
        <v>#REF!</v>
      </c>
      <c r="P476" t="str">
        <f t="shared" si="41"/>
        <v>65202</v>
      </c>
      <c r="Q476" t="str">
        <f t="shared" si="39"/>
        <v>52</v>
      </c>
    </row>
    <row r="477" spans="1:17" x14ac:dyDescent="0.3">
      <c r="A477" s="556">
        <v>44742</v>
      </c>
      <c r="B477" s="332">
        <v>6</v>
      </c>
      <c r="C477" s="332" t="s">
        <v>2776</v>
      </c>
      <c r="D477" s="332" t="s">
        <v>2598</v>
      </c>
      <c r="E477" t="str">
        <f t="shared" si="37"/>
        <v>520106520210599</v>
      </c>
      <c r="F477" t="str">
        <f t="shared" si="38"/>
        <v>0</v>
      </c>
      <c r="G477" t="e">
        <f>+VLOOKUP(L477,BG!$D$10:$F$68,3,FALSE)</f>
        <v>#REF!</v>
      </c>
      <c r="H477" s="332" t="s">
        <v>2599</v>
      </c>
      <c r="I477" s="544">
        <v>-5158052793</v>
      </c>
      <c r="J477" s="296">
        <f t="shared" si="40"/>
        <v>-5158052.7929999996</v>
      </c>
      <c r="K477" t="e">
        <f>+VLOOKUP(D477,#REF!,4,0)</f>
        <v>#REF!</v>
      </c>
      <c r="L477" t="e">
        <f>VLOOKUP(D477,#REF!,5,0)</f>
        <v>#REF!</v>
      </c>
      <c r="M477" t="e">
        <f>VLOOKUP(D477,#REF!,6,0)</f>
        <v>#REF!</v>
      </c>
      <c r="N477" t="e">
        <f>VLOOKUP(D477,#REF!,7,0)</f>
        <v>#REF!</v>
      </c>
      <c r="P477" t="str">
        <f t="shared" si="41"/>
        <v>65202</v>
      </c>
      <c r="Q477" t="str">
        <f t="shared" si="39"/>
        <v>52</v>
      </c>
    </row>
    <row r="478" spans="1:17" x14ac:dyDescent="0.3">
      <c r="A478" s="556">
        <v>44742</v>
      </c>
      <c r="B478" s="333">
        <v>6</v>
      </c>
      <c r="C478" s="333" t="s">
        <v>2777</v>
      </c>
      <c r="D478" s="333" t="s">
        <v>2600</v>
      </c>
      <c r="E478" t="str">
        <f t="shared" si="37"/>
        <v>520106540200401</v>
      </c>
      <c r="F478" t="str">
        <f t="shared" si="38"/>
        <v>0</v>
      </c>
      <c r="G478" t="e">
        <f>+VLOOKUP(L478,BG!$D$10:$F$68,3,FALSE)</f>
        <v>#REF!</v>
      </c>
      <c r="H478" s="333" t="s">
        <v>2593</v>
      </c>
      <c r="I478" s="545">
        <v>-5575446</v>
      </c>
      <c r="J478" s="296">
        <f t="shared" si="40"/>
        <v>-5575.4459999999999</v>
      </c>
      <c r="K478" t="e">
        <f>+VLOOKUP(D478,#REF!,4,0)</f>
        <v>#REF!</v>
      </c>
      <c r="L478" t="e">
        <f>VLOOKUP(D478,#REF!,5,0)</f>
        <v>#REF!</v>
      </c>
      <c r="M478" t="e">
        <f>VLOOKUP(D478,#REF!,6,0)</f>
        <v>#REF!</v>
      </c>
      <c r="N478" t="e">
        <f>VLOOKUP(D478,#REF!,7,0)</f>
        <v>#REF!</v>
      </c>
      <c r="P478" t="str">
        <f t="shared" si="41"/>
        <v>65402</v>
      </c>
      <c r="Q478" t="str">
        <f t="shared" si="39"/>
        <v>52</v>
      </c>
    </row>
    <row r="479" spans="1:17" x14ac:dyDescent="0.3">
      <c r="A479" s="556">
        <v>44742</v>
      </c>
      <c r="B479" s="332">
        <v>6</v>
      </c>
      <c r="C479" s="332" t="s">
        <v>2778</v>
      </c>
      <c r="D479" s="332" t="s">
        <v>2601</v>
      </c>
      <c r="E479" t="str">
        <f t="shared" si="37"/>
        <v>520406800200001</v>
      </c>
      <c r="F479" t="str">
        <f t="shared" si="38"/>
        <v>0</v>
      </c>
      <c r="G479" t="e">
        <f>+VLOOKUP(L479,BG!$D$10:$F$68,3,FALSE)</f>
        <v>#REF!</v>
      </c>
      <c r="H479" s="332" t="s">
        <v>2595</v>
      </c>
      <c r="I479" s="544">
        <v>-5135820000</v>
      </c>
      <c r="J479" s="296">
        <f t="shared" si="40"/>
        <v>-5135820</v>
      </c>
      <c r="K479" t="e">
        <f>+VLOOKUP(D479,#REF!,4,0)</f>
        <v>#REF!</v>
      </c>
      <c r="L479" t="e">
        <f>VLOOKUP(D479,#REF!,5,0)</f>
        <v>#REF!</v>
      </c>
      <c r="M479" t="e">
        <f>VLOOKUP(D479,#REF!,6,0)</f>
        <v>#REF!</v>
      </c>
      <c r="N479" t="e">
        <f>VLOOKUP(D479,#REF!,7,0)</f>
        <v>#REF!</v>
      </c>
      <c r="P479" t="str">
        <f t="shared" si="41"/>
        <v>68002</v>
      </c>
      <c r="Q479" t="str">
        <f t="shared" si="39"/>
        <v>52</v>
      </c>
    </row>
    <row r="480" spans="1:17" x14ac:dyDescent="0.3">
      <c r="A480" s="556">
        <v>44742</v>
      </c>
      <c r="B480" s="333">
        <v>6</v>
      </c>
      <c r="C480" s="333" t="s">
        <v>2779</v>
      </c>
      <c r="D480" s="333" t="s">
        <v>2602</v>
      </c>
      <c r="E480" t="str">
        <f t="shared" si="37"/>
        <v>520406800200099</v>
      </c>
      <c r="F480" t="str">
        <f t="shared" si="38"/>
        <v>0</v>
      </c>
      <c r="G480" t="e">
        <f>+VLOOKUP(L480,BG!$D$10:$F$68,3,FALSE)</f>
        <v>#REF!</v>
      </c>
      <c r="H480" s="333" t="s">
        <v>2595</v>
      </c>
      <c r="I480" s="545">
        <v>-5185952928</v>
      </c>
      <c r="J480" s="296">
        <f t="shared" si="40"/>
        <v>-5185952.9280000003</v>
      </c>
      <c r="K480" t="e">
        <f>+VLOOKUP(D480,#REF!,4,0)</f>
        <v>#REF!</v>
      </c>
      <c r="L480" t="e">
        <f>VLOOKUP(D480,#REF!,5,0)</f>
        <v>#REF!</v>
      </c>
      <c r="M480" t="e">
        <f>VLOOKUP(D480,#REF!,6,0)</f>
        <v>#REF!</v>
      </c>
      <c r="N480" t="e">
        <f>VLOOKUP(D480,#REF!,7,0)</f>
        <v>#REF!</v>
      </c>
      <c r="P480" t="str">
        <f t="shared" si="41"/>
        <v>68002</v>
      </c>
      <c r="Q480" t="str">
        <f t="shared" si="39"/>
        <v>52</v>
      </c>
    </row>
    <row r="481" spans="1:17" x14ac:dyDescent="0.3">
      <c r="A481" s="556">
        <v>44742</v>
      </c>
      <c r="B481" s="332">
        <v>6</v>
      </c>
      <c r="C481" s="332" t="s">
        <v>2854</v>
      </c>
      <c r="D481" s="332" t="s">
        <v>2603</v>
      </c>
      <c r="E481" t="str">
        <f t="shared" si="37"/>
        <v>520406801200001</v>
      </c>
      <c r="F481" t="str">
        <f t="shared" si="38"/>
        <v>0</v>
      </c>
      <c r="G481" t="e">
        <f>+VLOOKUP(L481,BG!$D$10:$F$68,3,FALSE)</f>
        <v>#REF!</v>
      </c>
      <c r="H481" s="332" t="s">
        <v>2176</v>
      </c>
      <c r="I481" s="544">
        <v>-15021067484</v>
      </c>
      <c r="J481" s="296">
        <f t="shared" si="40"/>
        <v>-15021067.483999999</v>
      </c>
      <c r="K481" t="e">
        <f>+VLOOKUP(D481,#REF!,4,0)</f>
        <v>#REF!</v>
      </c>
      <c r="L481" t="e">
        <f>VLOOKUP(D481,#REF!,5,0)</f>
        <v>#REF!</v>
      </c>
      <c r="M481" t="e">
        <f>VLOOKUP(D481,#REF!,6,0)</f>
        <v>#REF!</v>
      </c>
      <c r="N481" t="e">
        <f>VLOOKUP(D481,#REF!,7,0)</f>
        <v>#REF!</v>
      </c>
      <c r="P481" t="str">
        <f t="shared" si="41"/>
        <v>68012</v>
      </c>
      <c r="Q481" t="str">
        <f t="shared" si="39"/>
        <v>52</v>
      </c>
    </row>
    <row r="482" spans="1:17" x14ac:dyDescent="0.3">
      <c r="A482" s="556">
        <v>44742</v>
      </c>
      <c r="B482" s="333">
        <v>6</v>
      </c>
      <c r="C482" s="333" t="s">
        <v>2327</v>
      </c>
      <c r="D482" s="333" t="s">
        <v>2027</v>
      </c>
      <c r="E482" t="str">
        <f t="shared" si="37"/>
        <v>520406801200099</v>
      </c>
      <c r="F482" t="str">
        <f t="shared" si="38"/>
        <v>0</v>
      </c>
      <c r="G482" t="e">
        <f>+VLOOKUP(L482,BG!$D$10:$F$68,3,FALSE)</f>
        <v>#REF!</v>
      </c>
      <c r="H482" s="333" t="s">
        <v>2176</v>
      </c>
      <c r="I482" s="545">
        <v>1129972306</v>
      </c>
      <c r="J482" s="296">
        <f t="shared" si="40"/>
        <v>1129972.3060000001</v>
      </c>
      <c r="K482" t="e">
        <f>+VLOOKUP(D482,#REF!,4,0)</f>
        <v>#REF!</v>
      </c>
      <c r="L482" t="e">
        <f>VLOOKUP(D482,#REF!,5,0)</f>
        <v>#REF!</v>
      </c>
      <c r="M482" t="e">
        <f>VLOOKUP(D482,#REF!,6,0)</f>
        <v>#REF!</v>
      </c>
      <c r="N482" t="e">
        <f>VLOOKUP(D482,#REF!,7,0)</f>
        <v>#REF!</v>
      </c>
      <c r="P482" t="str">
        <f t="shared" si="41"/>
        <v>68012</v>
      </c>
      <c r="Q482" t="str">
        <f t="shared" si="39"/>
        <v>52</v>
      </c>
    </row>
    <row r="483" spans="1:17" x14ac:dyDescent="0.3">
      <c r="A483" s="556">
        <v>44742</v>
      </c>
      <c r="B483" s="332">
        <v>6</v>
      </c>
      <c r="C483" s="332" t="s">
        <v>1737</v>
      </c>
      <c r="D483" s="332" t="s">
        <v>1089</v>
      </c>
      <c r="E483" t="str">
        <f t="shared" si="37"/>
        <v>610107020200001</v>
      </c>
      <c r="F483" t="str">
        <f t="shared" si="38"/>
        <v>0</v>
      </c>
      <c r="G483" t="e">
        <f>+VLOOKUP(L483,BG!$D$10:$F$68,3,FALSE)</f>
        <v>#REF!</v>
      </c>
      <c r="H483" s="332" t="s">
        <v>1090</v>
      </c>
      <c r="I483" s="461">
        <v>-67402386</v>
      </c>
      <c r="J483" s="296">
        <f t="shared" si="40"/>
        <v>-67402.385999999999</v>
      </c>
      <c r="K483" t="e">
        <f>+VLOOKUP(D483,#REF!,4,0)</f>
        <v>#REF!</v>
      </c>
      <c r="L483" t="e">
        <f>VLOOKUP(D483,#REF!,5,0)</f>
        <v>#REF!</v>
      </c>
      <c r="M483" t="e">
        <f>VLOOKUP(D483,#REF!,6,0)</f>
        <v>#REF!</v>
      </c>
      <c r="N483" t="e">
        <f>VLOOKUP(D483,#REF!,7,0)</f>
        <v>#REF!</v>
      </c>
      <c r="P483" t="str">
        <f t="shared" si="41"/>
        <v>70202</v>
      </c>
      <c r="Q483" t="str">
        <f t="shared" si="39"/>
        <v>61</v>
      </c>
    </row>
    <row r="484" spans="1:17" x14ac:dyDescent="0.3">
      <c r="A484" s="556">
        <v>44742</v>
      </c>
      <c r="B484" s="333">
        <v>6</v>
      </c>
      <c r="C484" s="333" t="s">
        <v>1860</v>
      </c>
      <c r="D484" s="333" t="s">
        <v>1368</v>
      </c>
      <c r="E484" t="str">
        <f t="shared" si="37"/>
        <v>610107020200199</v>
      </c>
      <c r="F484" t="str">
        <f t="shared" si="38"/>
        <v>0</v>
      </c>
      <c r="G484" t="e">
        <f>+VLOOKUP(L484,BG!$D$10:$F$68,3,FALSE)</f>
        <v>#REF!</v>
      </c>
      <c r="H484" s="333" t="s">
        <v>1577</v>
      </c>
      <c r="I484" s="460">
        <v>-4644</v>
      </c>
      <c r="J484" s="296">
        <f t="shared" si="40"/>
        <v>-4.6440000000000001</v>
      </c>
      <c r="K484" t="e">
        <f>+VLOOKUP(D484,#REF!,4,0)</f>
        <v>#REF!</v>
      </c>
      <c r="L484" t="e">
        <f>VLOOKUP(D484,#REF!,5,0)</f>
        <v>#REF!</v>
      </c>
      <c r="M484" t="e">
        <f>VLOOKUP(D484,#REF!,6,0)</f>
        <v>#REF!</v>
      </c>
      <c r="N484" t="e">
        <f>VLOOKUP(D484,#REF!,7,0)</f>
        <v>#REF!</v>
      </c>
      <c r="P484" t="str">
        <f t="shared" si="41"/>
        <v>70202</v>
      </c>
      <c r="Q484" t="str">
        <f t="shared" si="39"/>
        <v>61</v>
      </c>
    </row>
    <row r="485" spans="1:17" x14ac:dyDescent="0.3">
      <c r="A485" s="556">
        <v>44742</v>
      </c>
      <c r="B485" s="332">
        <v>6</v>
      </c>
      <c r="C485" s="332" t="s">
        <v>1738</v>
      </c>
      <c r="D485" s="332" t="s">
        <v>1091</v>
      </c>
      <c r="E485" t="str">
        <f t="shared" si="37"/>
        <v>610107020200599</v>
      </c>
      <c r="F485" t="str">
        <f t="shared" si="38"/>
        <v>0</v>
      </c>
      <c r="G485" t="e">
        <f>+VLOOKUP(L485,BG!$D$10:$F$68,3,FALSE)</f>
        <v>#REF!</v>
      </c>
      <c r="H485" s="332" t="s">
        <v>1092</v>
      </c>
      <c r="I485" s="461">
        <v>-21794960</v>
      </c>
      <c r="J485" s="296">
        <f t="shared" si="40"/>
        <v>-21794.959999999999</v>
      </c>
      <c r="K485" t="e">
        <f>+VLOOKUP(D485,#REF!,4,0)</f>
        <v>#REF!</v>
      </c>
      <c r="L485" t="e">
        <f>VLOOKUP(D485,#REF!,5,0)</f>
        <v>#REF!</v>
      </c>
      <c r="M485" t="e">
        <f>VLOOKUP(D485,#REF!,6,0)</f>
        <v>#REF!</v>
      </c>
      <c r="N485" t="e">
        <f>VLOOKUP(D485,#REF!,7,0)</f>
        <v>#REF!</v>
      </c>
      <c r="P485" t="str">
        <f t="shared" si="41"/>
        <v>70202</v>
      </c>
      <c r="Q485" t="str">
        <f t="shared" si="39"/>
        <v>61</v>
      </c>
    </row>
    <row r="486" spans="1:17" x14ac:dyDescent="0.3">
      <c r="A486" s="556">
        <v>44742</v>
      </c>
      <c r="B486" s="333">
        <v>6</v>
      </c>
      <c r="C486" s="333" t="s">
        <v>1739</v>
      </c>
      <c r="D486" s="333" t="s">
        <v>1093</v>
      </c>
      <c r="E486" t="str">
        <f t="shared" si="37"/>
        <v>610107020200899</v>
      </c>
      <c r="F486" t="str">
        <f t="shared" si="38"/>
        <v>0</v>
      </c>
      <c r="G486" t="e">
        <f>+VLOOKUP(L486,BG!$D$10:$F$68,3,FALSE)</f>
        <v>#REF!</v>
      </c>
      <c r="H486" s="333" t="s">
        <v>1094</v>
      </c>
      <c r="I486" s="460">
        <v>-3205875604</v>
      </c>
      <c r="J486" s="296">
        <f t="shared" si="40"/>
        <v>-3205875.6039999998</v>
      </c>
      <c r="K486" t="e">
        <f>+VLOOKUP(D486,#REF!,4,0)</f>
        <v>#REF!</v>
      </c>
      <c r="L486" t="e">
        <f>VLOOKUP(D486,#REF!,5,0)</f>
        <v>#REF!</v>
      </c>
      <c r="M486" t="e">
        <f>VLOOKUP(D486,#REF!,6,0)</f>
        <v>#REF!</v>
      </c>
      <c r="N486" t="e">
        <f>VLOOKUP(D486,#REF!,7,0)</f>
        <v>#REF!</v>
      </c>
      <c r="P486" t="str">
        <f t="shared" si="41"/>
        <v>70202</v>
      </c>
      <c r="Q486" t="str">
        <f t="shared" si="39"/>
        <v>61</v>
      </c>
    </row>
    <row r="487" spans="1:17" x14ac:dyDescent="0.3">
      <c r="A487" s="556">
        <v>44742</v>
      </c>
      <c r="B487" s="332">
        <v>6</v>
      </c>
      <c r="C487" s="332" t="s">
        <v>1740</v>
      </c>
      <c r="D487" s="332" t="s">
        <v>1096</v>
      </c>
      <c r="E487" t="str">
        <f t="shared" si="37"/>
        <v>610207120200198</v>
      </c>
      <c r="F487" t="str">
        <f t="shared" si="38"/>
        <v>0</v>
      </c>
      <c r="G487" t="e">
        <f>+VLOOKUP(L487,BG!$D$10:$F$68,3,FALSE)</f>
        <v>#REF!</v>
      </c>
      <c r="H487" s="332" t="s">
        <v>1097</v>
      </c>
      <c r="I487" s="461">
        <v>-306243685</v>
      </c>
      <c r="J487" s="296">
        <f t="shared" si="40"/>
        <v>-306243.685</v>
      </c>
      <c r="K487" t="e">
        <f>+VLOOKUP(D487,#REF!,4,0)</f>
        <v>#REF!</v>
      </c>
      <c r="L487" t="e">
        <f>VLOOKUP(D487,#REF!,5,0)</f>
        <v>#REF!</v>
      </c>
      <c r="M487" t="e">
        <f>VLOOKUP(D487,#REF!,6,0)</f>
        <v>#REF!</v>
      </c>
      <c r="N487" t="e">
        <f>VLOOKUP(D487,#REF!,7,0)</f>
        <v>#REF!</v>
      </c>
      <c r="P487" t="str">
        <f t="shared" si="41"/>
        <v>71202</v>
      </c>
      <c r="Q487" t="str">
        <f t="shared" si="39"/>
        <v>61</v>
      </c>
    </row>
    <row r="488" spans="1:17" x14ac:dyDescent="0.3">
      <c r="A488" s="556">
        <v>44742</v>
      </c>
      <c r="B488" s="333">
        <v>6</v>
      </c>
      <c r="C488" s="333" t="s">
        <v>1741</v>
      </c>
      <c r="D488" s="333" t="s">
        <v>1098</v>
      </c>
      <c r="E488" t="str">
        <f t="shared" si="37"/>
        <v>610207120200199</v>
      </c>
      <c r="F488" t="str">
        <f t="shared" si="38"/>
        <v>0</v>
      </c>
      <c r="G488" t="e">
        <f>+VLOOKUP(L488,BG!$D$10:$F$68,3,FALSE)</f>
        <v>#REF!</v>
      </c>
      <c r="H488" s="333" t="s">
        <v>1097</v>
      </c>
      <c r="I488" s="460">
        <v>-5662563374</v>
      </c>
      <c r="J488" s="296">
        <f t="shared" si="40"/>
        <v>-5662563.3739999998</v>
      </c>
      <c r="K488" t="e">
        <f>+VLOOKUP(D488,#REF!,4,0)</f>
        <v>#REF!</v>
      </c>
      <c r="L488" t="e">
        <f>VLOOKUP(D488,#REF!,5,0)</f>
        <v>#REF!</v>
      </c>
      <c r="M488" t="e">
        <f>VLOOKUP(D488,#REF!,6,0)</f>
        <v>#REF!</v>
      </c>
      <c r="N488" t="e">
        <f>VLOOKUP(D488,#REF!,7,0)</f>
        <v>#REF!</v>
      </c>
      <c r="P488" t="str">
        <f t="shared" si="41"/>
        <v>71202</v>
      </c>
      <c r="Q488" t="str">
        <f t="shared" si="39"/>
        <v>61</v>
      </c>
    </row>
    <row r="489" spans="1:17" x14ac:dyDescent="0.3">
      <c r="A489" s="556">
        <v>44742</v>
      </c>
      <c r="B489" s="332">
        <v>6</v>
      </c>
      <c r="C489" s="332" t="s">
        <v>1742</v>
      </c>
      <c r="D489" s="332" t="s">
        <v>1099</v>
      </c>
      <c r="E489" t="str">
        <f t="shared" si="37"/>
        <v>610207120200299</v>
      </c>
      <c r="F489" t="str">
        <f t="shared" si="38"/>
        <v>0</v>
      </c>
      <c r="G489" t="e">
        <f>+VLOOKUP(L489,BG!$D$10:$F$68,3,FALSE)</f>
        <v>#REF!</v>
      </c>
      <c r="H489" s="332" t="s">
        <v>1100</v>
      </c>
      <c r="I489" s="461">
        <v>-9048638</v>
      </c>
      <c r="J489" s="296">
        <f t="shared" si="40"/>
        <v>-9048.6380000000008</v>
      </c>
      <c r="K489" t="e">
        <f>+VLOOKUP(D489,#REF!,4,0)</f>
        <v>#REF!</v>
      </c>
      <c r="L489" t="e">
        <f>VLOOKUP(D489,#REF!,5,0)</f>
        <v>#REF!</v>
      </c>
      <c r="M489" t="e">
        <f>VLOOKUP(D489,#REF!,6,0)</f>
        <v>#REF!</v>
      </c>
      <c r="N489" t="e">
        <f>VLOOKUP(D489,#REF!,7,0)</f>
        <v>#REF!</v>
      </c>
      <c r="P489" t="str">
        <f t="shared" si="41"/>
        <v>71202</v>
      </c>
      <c r="Q489" t="str">
        <f t="shared" si="39"/>
        <v>61</v>
      </c>
    </row>
    <row r="490" spans="1:17" x14ac:dyDescent="0.3">
      <c r="A490" s="556">
        <v>44742</v>
      </c>
      <c r="B490" s="333">
        <v>6</v>
      </c>
      <c r="C490" s="333" t="s">
        <v>1861</v>
      </c>
      <c r="D490" s="333" t="s">
        <v>1369</v>
      </c>
      <c r="E490" t="str">
        <f t="shared" si="37"/>
        <v>610207120300099</v>
      </c>
      <c r="F490" t="str">
        <f t="shared" si="38"/>
        <v>0</v>
      </c>
      <c r="G490" t="e">
        <f>+VLOOKUP(L490,BG!$D$10:$F$68,3,FALSE)</f>
        <v>#REF!</v>
      </c>
      <c r="H490" s="333" t="s">
        <v>1569</v>
      </c>
      <c r="I490" s="460">
        <v>-871782</v>
      </c>
      <c r="J490" s="296">
        <f t="shared" si="40"/>
        <v>-871.78200000000004</v>
      </c>
      <c r="K490" t="e">
        <f>+VLOOKUP(D490,#REF!,4,0)</f>
        <v>#REF!</v>
      </c>
      <c r="L490" t="e">
        <f>VLOOKUP(D490,#REF!,5,0)</f>
        <v>#REF!</v>
      </c>
      <c r="M490" t="e">
        <f>VLOOKUP(D490,#REF!,6,0)</f>
        <v>#REF!</v>
      </c>
      <c r="N490" t="e">
        <f>VLOOKUP(D490,#REF!,7,0)</f>
        <v>#REF!</v>
      </c>
      <c r="P490" t="str">
        <f t="shared" si="41"/>
        <v>71203</v>
      </c>
      <c r="Q490" t="str">
        <f t="shared" si="39"/>
        <v>61</v>
      </c>
    </row>
    <row r="491" spans="1:17" x14ac:dyDescent="0.3">
      <c r="A491" s="556">
        <v>44742</v>
      </c>
      <c r="B491" s="332">
        <v>6</v>
      </c>
      <c r="C491" s="332" t="s">
        <v>2328</v>
      </c>
      <c r="D491" s="332" t="s">
        <v>2028</v>
      </c>
      <c r="E491" t="str">
        <f t="shared" si="37"/>
        <v>610207140200101</v>
      </c>
      <c r="F491" t="str">
        <f t="shared" si="38"/>
        <v>0</v>
      </c>
      <c r="G491" t="e">
        <f>+VLOOKUP(L491,BG!$D$10:$F$68,3,FALSE)</f>
        <v>#REF!</v>
      </c>
      <c r="H491" s="332" t="s">
        <v>1103</v>
      </c>
      <c r="I491" s="461">
        <v>-949057630</v>
      </c>
      <c r="J491" s="296">
        <f t="shared" si="40"/>
        <v>-949057.63</v>
      </c>
      <c r="K491" t="e">
        <f>+VLOOKUP(D491,#REF!,4,0)</f>
        <v>#REF!</v>
      </c>
      <c r="L491" t="e">
        <f>VLOOKUP(D491,#REF!,5,0)</f>
        <v>#REF!</v>
      </c>
      <c r="M491" t="e">
        <f>VLOOKUP(D491,#REF!,6,0)</f>
        <v>#REF!</v>
      </c>
      <c r="N491" t="e">
        <f>VLOOKUP(D491,#REF!,7,0)</f>
        <v>#REF!</v>
      </c>
      <c r="P491" t="str">
        <f t="shared" si="41"/>
        <v>71402</v>
      </c>
      <c r="Q491" t="str">
        <f t="shared" si="39"/>
        <v>61</v>
      </c>
    </row>
    <row r="492" spans="1:17" x14ac:dyDescent="0.3">
      <c r="A492" s="556">
        <v>44742</v>
      </c>
      <c r="B492" s="333">
        <v>6</v>
      </c>
      <c r="C492" s="333" t="s">
        <v>1743</v>
      </c>
      <c r="D492" s="333" t="s">
        <v>1102</v>
      </c>
      <c r="E492" t="str">
        <f t="shared" si="37"/>
        <v>610207140200198</v>
      </c>
      <c r="F492" t="str">
        <f t="shared" si="38"/>
        <v>0</v>
      </c>
      <c r="G492" t="e">
        <f>+VLOOKUP(L492,BG!$D$10:$F$68,3,FALSE)</f>
        <v>#REF!</v>
      </c>
      <c r="H492" s="333" t="s">
        <v>1103</v>
      </c>
      <c r="I492" s="460">
        <v>-12967784674</v>
      </c>
      <c r="J492" s="296">
        <f t="shared" si="40"/>
        <v>-12967784.674000001</v>
      </c>
      <c r="K492" t="e">
        <f>+VLOOKUP(D492,#REF!,4,0)</f>
        <v>#REF!</v>
      </c>
      <c r="L492" t="e">
        <f>VLOOKUP(D492,#REF!,5,0)</f>
        <v>#REF!</v>
      </c>
      <c r="M492" t="e">
        <f>VLOOKUP(D492,#REF!,6,0)</f>
        <v>#REF!</v>
      </c>
      <c r="N492" t="e">
        <f>VLOOKUP(D492,#REF!,7,0)</f>
        <v>#REF!</v>
      </c>
      <c r="P492" t="str">
        <f t="shared" si="41"/>
        <v>71402</v>
      </c>
      <c r="Q492" t="str">
        <f t="shared" si="39"/>
        <v>61</v>
      </c>
    </row>
    <row r="493" spans="1:17" x14ac:dyDescent="0.3">
      <c r="A493" s="556">
        <v>44742</v>
      </c>
      <c r="B493" s="332">
        <v>6</v>
      </c>
      <c r="C493" s="332" t="s">
        <v>1744</v>
      </c>
      <c r="D493" s="332" t="s">
        <v>1104</v>
      </c>
      <c r="E493" t="str">
        <f t="shared" si="37"/>
        <v>610207140200199</v>
      </c>
      <c r="F493" t="str">
        <f t="shared" si="38"/>
        <v>0</v>
      </c>
      <c r="G493" t="e">
        <f>+VLOOKUP(L493,BG!$D$10:$F$68,3,FALSE)</f>
        <v>#REF!</v>
      </c>
      <c r="H493" s="332" t="s">
        <v>785</v>
      </c>
      <c r="I493" s="461">
        <v>-12317029273</v>
      </c>
      <c r="J493" s="296">
        <f t="shared" si="40"/>
        <v>-12317029.273</v>
      </c>
      <c r="K493" t="e">
        <f>+VLOOKUP(D493,#REF!,4,0)</f>
        <v>#REF!</v>
      </c>
      <c r="L493" t="e">
        <f>VLOOKUP(D493,#REF!,5,0)</f>
        <v>#REF!</v>
      </c>
      <c r="M493" t="e">
        <f>VLOOKUP(D493,#REF!,6,0)</f>
        <v>#REF!</v>
      </c>
      <c r="N493" t="e">
        <f>VLOOKUP(D493,#REF!,7,0)</f>
        <v>#REF!</v>
      </c>
      <c r="P493" t="str">
        <f t="shared" si="41"/>
        <v>71402</v>
      </c>
      <c r="Q493" t="str">
        <f t="shared" si="39"/>
        <v>61</v>
      </c>
    </row>
    <row r="494" spans="1:17" x14ac:dyDescent="0.3">
      <c r="A494" s="556">
        <v>44742</v>
      </c>
      <c r="B494" s="333">
        <v>6</v>
      </c>
      <c r="C494" s="333" t="s">
        <v>1745</v>
      </c>
      <c r="D494" s="333" t="s">
        <v>1105</v>
      </c>
      <c r="E494" t="str">
        <f t="shared" si="37"/>
        <v>610207140200299</v>
      </c>
      <c r="F494" t="str">
        <f t="shared" si="38"/>
        <v>0</v>
      </c>
      <c r="G494" t="e">
        <f>+VLOOKUP(L494,BG!$D$10:$F$68,3,FALSE)</f>
        <v>#REF!</v>
      </c>
      <c r="H494" s="333" t="s">
        <v>1106</v>
      </c>
      <c r="I494" s="460">
        <v>-29287215</v>
      </c>
      <c r="J494" s="296">
        <f t="shared" si="40"/>
        <v>-29287.215</v>
      </c>
      <c r="K494" t="e">
        <f>+VLOOKUP(D494,#REF!,4,0)</f>
        <v>#REF!</v>
      </c>
      <c r="L494" t="e">
        <f>VLOOKUP(D494,#REF!,5,0)</f>
        <v>#REF!</v>
      </c>
      <c r="M494" t="e">
        <f>VLOOKUP(D494,#REF!,6,0)</f>
        <v>#REF!</v>
      </c>
      <c r="N494" t="e">
        <f>VLOOKUP(D494,#REF!,7,0)</f>
        <v>#REF!</v>
      </c>
      <c r="P494" t="str">
        <f t="shared" si="41"/>
        <v>71402</v>
      </c>
      <c r="Q494" t="str">
        <f t="shared" si="39"/>
        <v>61</v>
      </c>
    </row>
    <row r="495" spans="1:17" x14ac:dyDescent="0.3">
      <c r="A495" s="556">
        <v>44742</v>
      </c>
      <c r="B495" s="332">
        <v>6</v>
      </c>
      <c r="C495" s="332" t="s">
        <v>2329</v>
      </c>
      <c r="D495" s="332" t="s">
        <v>2029</v>
      </c>
      <c r="E495" t="str">
        <f t="shared" si="37"/>
        <v>610207140200499</v>
      </c>
      <c r="F495" t="str">
        <f t="shared" si="38"/>
        <v>0</v>
      </c>
      <c r="G495" t="e">
        <f>+VLOOKUP(L495,BG!$D$10:$F$68,3,FALSE)</f>
        <v>#REF!</v>
      </c>
      <c r="H495" s="332" t="s">
        <v>2177</v>
      </c>
      <c r="I495" s="461">
        <v>-337595146</v>
      </c>
      <c r="J495" s="296">
        <f t="shared" si="40"/>
        <v>-337595.14600000001</v>
      </c>
      <c r="K495" t="e">
        <f>+VLOOKUP(D495,#REF!,4,0)</f>
        <v>#REF!</v>
      </c>
      <c r="L495" t="e">
        <f>VLOOKUP(D495,#REF!,5,0)</f>
        <v>#REF!</v>
      </c>
      <c r="M495" t="e">
        <f>VLOOKUP(D495,#REF!,6,0)</f>
        <v>#REF!</v>
      </c>
      <c r="N495" t="e">
        <f>VLOOKUP(D495,#REF!,7,0)</f>
        <v>#REF!</v>
      </c>
      <c r="P495" t="str">
        <f t="shared" si="41"/>
        <v>71402</v>
      </c>
      <c r="Q495" t="str">
        <f t="shared" si="39"/>
        <v>61</v>
      </c>
    </row>
    <row r="496" spans="1:17" x14ac:dyDescent="0.3">
      <c r="A496" s="556">
        <v>44742</v>
      </c>
      <c r="B496" s="333">
        <v>6</v>
      </c>
      <c r="C496" s="333" t="s">
        <v>2330</v>
      </c>
      <c r="D496" s="333" t="s">
        <v>2030</v>
      </c>
      <c r="E496" t="str">
        <f t="shared" si="37"/>
        <v>610207140200598</v>
      </c>
      <c r="F496" t="str">
        <f t="shared" si="38"/>
        <v>0</v>
      </c>
      <c r="G496" t="e">
        <f>+VLOOKUP(L496,BG!$D$10:$F$68,3,FALSE)</f>
        <v>#REF!</v>
      </c>
      <c r="H496" s="333" t="s">
        <v>2178</v>
      </c>
      <c r="I496" s="460">
        <v>-333126033</v>
      </c>
      <c r="J496" s="296">
        <f t="shared" si="40"/>
        <v>-333126.033</v>
      </c>
      <c r="K496" t="e">
        <f>+VLOOKUP(D496,#REF!,4,0)</f>
        <v>#REF!</v>
      </c>
      <c r="L496" t="e">
        <f>VLOOKUP(D496,#REF!,5,0)</f>
        <v>#REF!</v>
      </c>
      <c r="M496" t="e">
        <f>VLOOKUP(D496,#REF!,6,0)</f>
        <v>#REF!</v>
      </c>
      <c r="N496" t="e">
        <f>VLOOKUP(D496,#REF!,7,0)</f>
        <v>#REF!</v>
      </c>
      <c r="P496" t="str">
        <f t="shared" si="41"/>
        <v>71402</v>
      </c>
      <c r="Q496" t="str">
        <f t="shared" si="39"/>
        <v>61</v>
      </c>
    </row>
    <row r="497" spans="1:17" x14ac:dyDescent="0.3">
      <c r="A497" s="556">
        <v>44742</v>
      </c>
      <c r="B497" s="332">
        <v>6</v>
      </c>
      <c r="C497" s="332" t="s">
        <v>2331</v>
      </c>
      <c r="D497" s="332" t="s">
        <v>2031</v>
      </c>
      <c r="E497" t="str">
        <f t="shared" si="37"/>
        <v>610207140200599</v>
      </c>
      <c r="F497" t="str">
        <f t="shared" si="38"/>
        <v>0</v>
      </c>
      <c r="G497" t="e">
        <f>+VLOOKUP(L497,BG!$D$10:$F$68,3,FALSE)</f>
        <v>#REF!</v>
      </c>
      <c r="H497" s="332" t="s">
        <v>2178</v>
      </c>
      <c r="I497" s="461">
        <v>-16917632650</v>
      </c>
      <c r="J497" s="296">
        <f t="shared" si="40"/>
        <v>-16917632.649999999</v>
      </c>
      <c r="K497" t="e">
        <f>+VLOOKUP(D497,#REF!,4,0)</f>
        <v>#REF!</v>
      </c>
      <c r="L497" t="e">
        <f>VLOOKUP(D497,#REF!,5,0)</f>
        <v>#REF!</v>
      </c>
      <c r="M497" t="e">
        <f>VLOOKUP(D497,#REF!,6,0)</f>
        <v>#REF!</v>
      </c>
      <c r="N497" t="e">
        <f>VLOOKUP(D497,#REF!,7,0)</f>
        <v>#REF!</v>
      </c>
      <c r="P497" t="str">
        <f t="shared" si="41"/>
        <v>71402</v>
      </c>
      <c r="Q497" t="str">
        <f t="shared" si="39"/>
        <v>61</v>
      </c>
    </row>
    <row r="498" spans="1:17" x14ac:dyDescent="0.3">
      <c r="A498" s="556">
        <v>44742</v>
      </c>
      <c r="B498" s="333">
        <v>6</v>
      </c>
      <c r="C498" s="333" t="s">
        <v>2332</v>
      </c>
      <c r="D498" s="333" t="s">
        <v>2032</v>
      </c>
      <c r="E498" t="str">
        <f t="shared" si="37"/>
        <v>610207140300001</v>
      </c>
      <c r="F498" t="str">
        <f t="shared" si="38"/>
        <v>0</v>
      </c>
      <c r="G498" t="e">
        <f>+VLOOKUP(L498,BG!$D$10:$F$68,3,FALSE)</f>
        <v>#REF!</v>
      </c>
      <c r="H498" s="333" t="s">
        <v>2179</v>
      </c>
      <c r="I498" s="460">
        <v>-4334380</v>
      </c>
      <c r="J498" s="296">
        <f t="shared" si="40"/>
        <v>-4334.38</v>
      </c>
      <c r="K498" t="e">
        <f>+VLOOKUP(D498,#REF!,4,0)</f>
        <v>#REF!</v>
      </c>
      <c r="L498" t="e">
        <f>VLOOKUP(D498,#REF!,5,0)</f>
        <v>#REF!</v>
      </c>
      <c r="M498" t="e">
        <f>VLOOKUP(D498,#REF!,6,0)</f>
        <v>#REF!</v>
      </c>
      <c r="N498" t="e">
        <f>VLOOKUP(D498,#REF!,7,0)</f>
        <v>#REF!</v>
      </c>
      <c r="P498" t="str">
        <f t="shared" si="41"/>
        <v>71403</v>
      </c>
      <c r="Q498" t="str">
        <f t="shared" si="39"/>
        <v>61</v>
      </c>
    </row>
    <row r="499" spans="1:17" x14ac:dyDescent="0.3">
      <c r="A499" s="556">
        <v>44742</v>
      </c>
      <c r="B499" s="332">
        <v>6</v>
      </c>
      <c r="C499" s="332" t="s">
        <v>1746</v>
      </c>
      <c r="D499" s="332" t="s">
        <v>1108</v>
      </c>
      <c r="E499" t="str">
        <f t="shared" si="37"/>
        <v>610207180200099</v>
      </c>
      <c r="F499" t="str">
        <f t="shared" si="38"/>
        <v>0</v>
      </c>
      <c r="G499" t="e">
        <f>+VLOOKUP(L499,BG!$D$10:$F$68,3,FALSE)</f>
        <v>#REF!</v>
      </c>
      <c r="H499" s="332" t="s">
        <v>1109</v>
      </c>
      <c r="I499" s="461">
        <v>-66111479</v>
      </c>
      <c r="J499" s="296">
        <f t="shared" si="40"/>
        <v>-66111.479000000007</v>
      </c>
      <c r="K499" t="e">
        <f>+VLOOKUP(D499,#REF!,4,0)</f>
        <v>#REF!</v>
      </c>
      <c r="L499" t="e">
        <f>VLOOKUP(D499,#REF!,5,0)</f>
        <v>#REF!</v>
      </c>
      <c r="M499" t="e">
        <f>VLOOKUP(D499,#REF!,6,0)</f>
        <v>#REF!</v>
      </c>
      <c r="N499" t="e">
        <f>VLOOKUP(D499,#REF!,7,0)</f>
        <v>#REF!</v>
      </c>
      <c r="P499" t="str">
        <f t="shared" si="41"/>
        <v>71802</v>
      </c>
      <c r="Q499" t="str">
        <f t="shared" si="39"/>
        <v>61</v>
      </c>
    </row>
    <row r="500" spans="1:17" x14ac:dyDescent="0.3">
      <c r="A500" s="556">
        <v>44742</v>
      </c>
      <c r="B500" s="333">
        <v>6</v>
      </c>
      <c r="C500" s="333" t="s">
        <v>1747</v>
      </c>
      <c r="D500" s="333" t="s">
        <v>1110</v>
      </c>
      <c r="E500" t="str">
        <f t="shared" si="37"/>
        <v>610207180200198</v>
      </c>
      <c r="F500" t="str">
        <f t="shared" si="38"/>
        <v>0</v>
      </c>
      <c r="G500" t="e">
        <f>+VLOOKUP(L500,BG!$D$10:$F$68,3,FALSE)</f>
        <v>#REF!</v>
      </c>
      <c r="H500" s="333" t="s">
        <v>1109</v>
      </c>
      <c r="I500" s="460">
        <v>-526946407</v>
      </c>
      <c r="J500" s="296">
        <f t="shared" si="40"/>
        <v>-526946.40700000001</v>
      </c>
      <c r="K500" t="e">
        <f>+VLOOKUP(D500,#REF!,4,0)</f>
        <v>#REF!</v>
      </c>
      <c r="L500" t="e">
        <f>VLOOKUP(D500,#REF!,5,0)</f>
        <v>#REF!</v>
      </c>
      <c r="M500" t="e">
        <f>VLOOKUP(D500,#REF!,6,0)</f>
        <v>#REF!</v>
      </c>
      <c r="N500" t="e">
        <f>VLOOKUP(D500,#REF!,7,0)</f>
        <v>#REF!</v>
      </c>
      <c r="P500" t="str">
        <f t="shared" si="41"/>
        <v>71802</v>
      </c>
      <c r="Q500" t="str">
        <f t="shared" si="39"/>
        <v>61</v>
      </c>
    </row>
    <row r="501" spans="1:17" x14ac:dyDescent="0.3">
      <c r="A501" s="556">
        <v>44742</v>
      </c>
      <c r="B501" s="332">
        <v>6</v>
      </c>
      <c r="C501" s="332" t="s">
        <v>1748</v>
      </c>
      <c r="D501" s="332" t="s">
        <v>1111</v>
      </c>
      <c r="E501" t="str">
        <f t="shared" si="37"/>
        <v>610207180200299</v>
      </c>
      <c r="F501" t="str">
        <f t="shared" si="38"/>
        <v>0</v>
      </c>
      <c r="G501" t="e">
        <f>+VLOOKUP(L501,BG!$D$10:$F$68,3,FALSE)</f>
        <v>#REF!</v>
      </c>
      <c r="H501" s="332" t="s">
        <v>1112</v>
      </c>
      <c r="I501" s="461">
        <v>-35007011</v>
      </c>
      <c r="J501" s="296">
        <f t="shared" si="40"/>
        <v>-35007.010999999999</v>
      </c>
      <c r="K501" t="e">
        <f>+VLOOKUP(D501,#REF!,4,0)</f>
        <v>#REF!</v>
      </c>
      <c r="L501" t="e">
        <f>VLOOKUP(D501,#REF!,5,0)</f>
        <v>#REF!</v>
      </c>
      <c r="M501" t="e">
        <f>VLOOKUP(D501,#REF!,6,0)</f>
        <v>#REF!</v>
      </c>
      <c r="N501" t="e">
        <f>VLOOKUP(D501,#REF!,7,0)</f>
        <v>#REF!</v>
      </c>
      <c r="P501" t="str">
        <f t="shared" si="41"/>
        <v>71802</v>
      </c>
      <c r="Q501" t="str">
        <f t="shared" si="39"/>
        <v>61</v>
      </c>
    </row>
    <row r="502" spans="1:17" x14ac:dyDescent="0.3">
      <c r="A502" s="556">
        <v>44742</v>
      </c>
      <c r="B502" s="333">
        <v>7</v>
      </c>
      <c r="C502" s="333" t="s">
        <v>2333</v>
      </c>
      <c r="D502" s="333" t="s">
        <v>2033</v>
      </c>
      <c r="E502" t="str">
        <f t="shared" si="37"/>
        <v>610208500200099</v>
      </c>
      <c r="F502" t="str">
        <f t="shared" si="38"/>
        <v>0</v>
      </c>
      <c r="G502" t="e">
        <f>+VLOOKUP(L502,BG!$D$10:$F$68,3,FALSE)</f>
        <v>#REF!</v>
      </c>
      <c r="H502" s="333" t="s">
        <v>2180</v>
      </c>
      <c r="I502" s="460">
        <v>-30216</v>
      </c>
      <c r="J502" s="296">
        <f t="shared" si="40"/>
        <v>-30.216000000000001</v>
      </c>
      <c r="K502" t="e">
        <f>+VLOOKUP(D502,#REF!,4,0)</f>
        <v>#REF!</v>
      </c>
      <c r="L502" t="e">
        <f>VLOOKUP(D502,#REF!,5,0)</f>
        <v>#REF!</v>
      </c>
      <c r="M502" t="e">
        <f>VLOOKUP(D502,#REF!,6,0)</f>
        <v>#REF!</v>
      </c>
      <c r="N502" t="e">
        <f>VLOOKUP(D502,#REF!,7,0)</f>
        <v>#REF!</v>
      </c>
      <c r="P502" t="str">
        <f t="shared" si="41"/>
        <v>85002</v>
      </c>
      <c r="Q502" t="str">
        <f t="shared" si="39"/>
        <v>61</v>
      </c>
    </row>
    <row r="503" spans="1:17" x14ac:dyDescent="0.3">
      <c r="A503" s="556">
        <v>44742</v>
      </c>
      <c r="B503" s="332">
        <v>6</v>
      </c>
      <c r="C503" s="332" t="s">
        <v>1749</v>
      </c>
      <c r="D503" s="332" t="s">
        <v>1114</v>
      </c>
      <c r="E503" t="str">
        <f t="shared" si="37"/>
        <v>610307520200199</v>
      </c>
      <c r="F503" t="str">
        <f t="shared" si="38"/>
        <v>0</v>
      </c>
      <c r="G503" t="e">
        <f>+VLOOKUP(L503,BG!$D$10:$F$68,3,FALSE)</f>
        <v>#REF!</v>
      </c>
      <c r="H503" s="332" t="s">
        <v>1115</v>
      </c>
      <c r="I503" s="461">
        <v>-334042120</v>
      </c>
      <c r="J503" s="296">
        <f t="shared" si="40"/>
        <v>-334042.12</v>
      </c>
      <c r="K503" t="e">
        <f>+VLOOKUP(D503,#REF!,4,0)</f>
        <v>#REF!</v>
      </c>
      <c r="L503" t="e">
        <f>VLOOKUP(D503,#REF!,5,0)</f>
        <v>#REF!</v>
      </c>
      <c r="M503" t="e">
        <f>VLOOKUP(D503,#REF!,6,0)</f>
        <v>#REF!</v>
      </c>
      <c r="N503" t="e">
        <f>VLOOKUP(D503,#REF!,7,0)</f>
        <v>#REF!</v>
      </c>
      <c r="P503" t="str">
        <f t="shared" si="41"/>
        <v>75202</v>
      </c>
      <c r="Q503" t="str">
        <f t="shared" si="39"/>
        <v>61</v>
      </c>
    </row>
    <row r="504" spans="1:17" x14ac:dyDescent="0.3">
      <c r="A504" s="556">
        <v>44742</v>
      </c>
      <c r="B504" s="333">
        <v>6</v>
      </c>
      <c r="C504" s="333" t="s">
        <v>1750</v>
      </c>
      <c r="D504" s="333" t="s">
        <v>1370</v>
      </c>
      <c r="E504" t="str">
        <f t="shared" si="37"/>
        <v>610307600200099</v>
      </c>
      <c r="F504" t="str">
        <f t="shared" si="38"/>
        <v>0</v>
      </c>
      <c r="G504" t="e">
        <f>+VLOOKUP(L504,BG!$D$10:$F$68,3,FALSE)</f>
        <v>#REF!</v>
      </c>
      <c r="H504" s="333" t="s">
        <v>1394</v>
      </c>
      <c r="I504" s="460">
        <v>-2113054</v>
      </c>
      <c r="J504" s="296">
        <f t="shared" si="40"/>
        <v>-2113.0540000000001</v>
      </c>
      <c r="K504" t="e">
        <f>+VLOOKUP(D504,#REF!,4,0)</f>
        <v>#REF!</v>
      </c>
      <c r="L504" t="e">
        <f>VLOOKUP(D504,#REF!,5,0)</f>
        <v>#REF!</v>
      </c>
      <c r="M504" t="e">
        <f>VLOOKUP(D504,#REF!,6,0)</f>
        <v>#REF!</v>
      </c>
      <c r="N504" t="e">
        <f>VLOOKUP(D504,#REF!,7,0)</f>
        <v>#REF!</v>
      </c>
      <c r="P504" t="str">
        <f t="shared" si="41"/>
        <v>76002</v>
      </c>
      <c r="Q504" t="str">
        <f t="shared" si="39"/>
        <v>61</v>
      </c>
    </row>
    <row r="505" spans="1:17" x14ac:dyDescent="0.3">
      <c r="A505" s="556">
        <v>44742</v>
      </c>
      <c r="B505" s="332">
        <v>6</v>
      </c>
      <c r="C505" s="332" t="s">
        <v>1751</v>
      </c>
      <c r="D505" s="332" t="s">
        <v>1117</v>
      </c>
      <c r="E505" t="str">
        <f t="shared" si="37"/>
        <v>610607660200099</v>
      </c>
      <c r="F505" t="str">
        <f t="shared" si="38"/>
        <v>0</v>
      </c>
      <c r="G505" t="e">
        <f>+VLOOKUP(L505,BG!$D$10:$F$68,3,FALSE)</f>
        <v>#REF!</v>
      </c>
      <c r="H505" s="332" t="s">
        <v>1116</v>
      </c>
      <c r="I505" s="544">
        <v>-116268591974</v>
      </c>
      <c r="J505" s="296">
        <f t="shared" si="40"/>
        <v>-116268591.97400001</v>
      </c>
      <c r="K505" t="e">
        <f>+VLOOKUP(D505,#REF!,4,0)</f>
        <v>#REF!</v>
      </c>
      <c r="L505" t="e">
        <f>VLOOKUP(D505,#REF!,5,0)</f>
        <v>#REF!</v>
      </c>
      <c r="M505" t="e">
        <f>VLOOKUP(D505,#REF!,6,0)</f>
        <v>#REF!</v>
      </c>
      <c r="N505" t="e">
        <f>VLOOKUP(D505,#REF!,7,0)</f>
        <v>#REF!</v>
      </c>
      <c r="P505" t="str">
        <f t="shared" si="41"/>
        <v>76602</v>
      </c>
      <c r="Q505" t="str">
        <f t="shared" si="39"/>
        <v>61</v>
      </c>
    </row>
    <row r="506" spans="1:17" x14ac:dyDescent="0.3">
      <c r="A506" s="556">
        <v>44742</v>
      </c>
      <c r="B506" s="333">
        <v>6</v>
      </c>
      <c r="C506" s="333" t="s">
        <v>1752</v>
      </c>
      <c r="D506" s="333" t="s">
        <v>1118</v>
      </c>
      <c r="E506" t="str">
        <f t="shared" si="37"/>
        <v>610607660200199</v>
      </c>
      <c r="F506" t="str">
        <f t="shared" si="38"/>
        <v>0</v>
      </c>
      <c r="G506" t="e">
        <f>+VLOOKUP(L506,BG!$D$10:$F$68,3,FALSE)</f>
        <v>#REF!</v>
      </c>
      <c r="H506" s="333" t="s">
        <v>2951</v>
      </c>
      <c r="I506" s="545">
        <v>-117020</v>
      </c>
      <c r="J506" s="296">
        <f t="shared" si="40"/>
        <v>-117.02</v>
      </c>
      <c r="K506" t="e">
        <f>+VLOOKUP(D506,#REF!,4,0)</f>
        <v>#REF!</v>
      </c>
      <c r="L506" t="e">
        <f>VLOOKUP(D506,#REF!,5,0)</f>
        <v>#REF!</v>
      </c>
      <c r="M506" t="e">
        <f>VLOOKUP(D506,#REF!,6,0)</f>
        <v>#REF!</v>
      </c>
      <c r="N506" t="e">
        <f>VLOOKUP(D506,#REF!,7,0)</f>
        <v>#REF!</v>
      </c>
      <c r="P506" t="str">
        <f t="shared" si="41"/>
        <v>76602</v>
      </c>
      <c r="Q506" t="str">
        <f t="shared" si="39"/>
        <v>61</v>
      </c>
    </row>
    <row r="507" spans="1:17" x14ac:dyDescent="0.3">
      <c r="A507" s="556">
        <v>44742</v>
      </c>
      <c r="B507" s="332">
        <v>7</v>
      </c>
      <c r="C507" s="332" t="s">
        <v>2334</v>
      </c>
      <c r="D507" s="332" t="s">
        <v>2034</v>
      </c>
      <c r="E507" t="str">
        <f t="shared" si="37"/>
        <v>610607660300099</v>
      </c>
      <c r="F507" t="str">
        <f t="shared" si="38"/>
        <v>0</v>
      </c>
      <c r="G507" t="e">
        <f>+VLOOKUP(L507,BG!$D$10:$F$68,3,FALSE)</f>
        <v>#REF!</v>
      </c>
      <c r="H507" s="332" t="s">
        <v>2181</v>
      </c>
      <c r="I507" s="544">
        <v>-22135801</v>
      </c>
      <c r="J507" s="296">
        <f t="shared" si="40"/>
        <v>-22135.800999999999</v>
      </c>
      <c r="K507" t="e">
        <f>+VLOOKUP(D507,#REF!,4,0)</f>
        <v>#REF!</v>
      </c>
      <c r="L507" t="e">
        <f>VLOOKUP(D507,#REF!,5,0)</f>
        <v>#REF!</v>
      </c>
      <c r="M507" t="e">
        <f>VLOOKUP(D507,#REF!,6,0)</f>
        <v>#REF!</v>
      </c>
      <c r="N507" t="e">
        <f>VLOOKUP(D507,#REF!,7,0)</f>
        <v>#REF!</v>
      </c>
      <c r="P507" t="str">
        <f t="shared" si="41"/>
        <v>76603</v>
      </c>
      <c r="Q507" t="str">
        <f t="shared" si="39"/>
        <v>61</v>
      </c>
    </row>
    <row r="508" spans="1:17" x14ac:dyDescent="0.3">
      <c r="A508" s="556">
        <v>44742</v>
      </c>
      <c r="B508" s="333">
        <v>6</v>
      </c>
      <c r="C508" s="333" t="s">
        <v>1753</v>
      </c>
      <c r="D508" s="333" t="s">
        <v>1119</v>
      </c>
      <c r="E508" t="str">
        <f t="shared" si="37"/>
        <v>610607660400099</v>
      </c>
      <c r="F508" t="str">
        <f t="shared" si="38"/>
        <v>0</v>
      </c>
      <c r="G508" t="e">
        <f>+VLOOKUP(L508,BG!$D$10:$F$68,3,FALSE)</f>
        <v>#REF!</v>
      </c>
      <c r="H508" s="333" t="s">
        <v>1120</v>
      </c>
      <c r="I508" s="545">
        <v>-390575310</v>
      </c>
      <c r="J508" s="296">
        <f t="shared" si="40"/>
        <v>-390575.31</v>
      </c>
      <c r="K508" t="e">
        <f>+VLOOKUP(D508,#REF!,4,0)</f>
        <v>#REF!</v>
      </c>
      <c r="L508" t="e">
        <f>VLOOKUP(D508,#REF!,5,0)</f>
        <v>#REF!</v>
      </c>
      <c r="M508" t="e">
        <f>VLOOKUP(D508,#REF!,6,0)</f>
        <v>#REF!</v>
      </c>
      <c r="N508" t="e">
        <f>VLOOKUP(D508,#REF!,7,0)</f>
        <v>#REF!</v>
      </c>
      <c r="P508" t="str">
        <f t="shared" si="41"/>
        <v>76604</v>
      </c>
      <c r="Q508" t="str">
        <f t="shared" si="39"/>
        <v>61</v>
      </c>
    </row>
    <row r="509" spans="1:17" x14ac:dyDescent="0.3">
      <c r="A509" s="556">
        <v>44742</v>
      </c>
      <c r="B509" s="332">
        <v>6</v>
      </c>
      <c r="C509" s="332" t="s">
        <v>1754</v>
      </c>
      <c r="D509" s="332" t="s">
        <v>1121</v>
      </c>
      <c r="E509" t="str">
        <f t="shared" si="37"/>
        <v>610607660600099</v>
      </c>
      <c r="F509" t="str">
        <f t="shared" si="38"/>
        <v>0</v>
      </c>
      <c r="G509" t="e">
        <f>+VLOOKUP(L509,BG!$D$10:$F$68,3,FALSE)</f>
        <v>#REF!</v>
      </c>
      <c r="H509" s="332" t="s">
        <v>1122</v>
      </c>
      <c r="I509" s="544">
        <v>-35353715270</v>
      </c>
      <c r="J509" s="296">
        <f t="shared" si="40"/>
        <v>-35353715.270000003</v>
      </c>
      <c r="K509" t="e">
        <f>+VLOOKUP(D509,#REF!,4,0)</f>
        <v>#REF!</v>
      </c>
      <c r="L509" t="e">
        <f>VLOOKUP(D509,#REF!,5,0)</f>
        <v>#REF!</v>
      </c>
      <c r="M509" t="e">
        <f>VLOOKUP(D509,#REF!,6,0)</f>
        <v>#REF!</v>
      </c>
      <c r="N509" t="e">
        <f>VLOOKUP(D509,#REF!,7,0)</f>
        <v>#REF!</v>
      </c>
      <c r="P509" t="str">
        <f t="shared" si="41"/>
        <v>76606</v>
      </c>
      <c r="Q509" t="str">
        <f t="shared" si="39"/>
        <v>61</v>
      </c>
    </row>
    <row r="510" spans="1:17" x14ac:dyDescent="0.3">
      <c r="A510" s="556">
        <v>44742</v>
      </c>
      <c r="B510" s="333">
        <v>6</v>
      </c>
      <c r="C510" s="333" t="s">
        <v>1755</v>
      </c>
      <c r="D510" s="333" t="s">
        <v>1123</v>
      </c>
      <c r="E510" t="str">
        <f t="shared" si="37"/>
        <v>610607660800099</v>
      </c>
      <c r="F510" t="str">
        <f t="shared" si="38"/>
        <v>0</v>
      </c>
      <c r="G510" t="e">
        <f>+VLOOKUP(L510,BG!$D$10:$F$68,3,FALSE)</f>
        <v>#REF!</v>
      </c>
      <c r="H510" s="333" t="s">
        <v>1124</v>
      </c>
      <c r="I510" s="545">
        <v>-509286026</v>
      </c>
      <c r="J510" s="296">
        <f t="shared" si="40"/>
        <v>-509286.02600000001</v>
      </c>
      <c r="K510" t="e">
        <f>+VLOOKUP(D510,#REF!,4,0)</f>
        <v>#REF!</v>
      </c>
      <c r="L510" t="e">
        <f>VLOOKUP(D510,#REF!,5,0)</f>
        <v>#REF!</v>
      </c>
      <c r="M510" t="e">
        <f>VLOOKUP(D510,#REF!,6,0)</f>
        <v>#REF!</v>
      </c>
      <c r="N510" t="e">
        <f>VLOOKUP(D510,#REF!,7,0)</f>
        <v>#REF!</v>
      </c>
      <c r="P510" t="str">
        <f t="shared" si="41"/>
        <v>76608</v>
      </c>
      <c r="Q510" t="str">
        <f t="shared" si="39"/>
        <v>61</v>
      </c>
    </row>
    <row r="511" spans="1:17" x14ac:dyDescent="0.3">
      <c r="A511" s="556">
        <v>44742</v>
      </c>
      <c r="B511" s="332">
        <v>6</v>
      </c>
      <c r="C511" s="332" t="s">
        <v>2335</v>
      </c>
      <c r="D511" s="332" t="s">
        <v>2035</v>
      </c>
      <c r="E511" t="str">
        <f t="shared" si="37"/>
        <v>610807720200099</v>
      </c>
      <c r="F511" t="str">
        <f t="shared" si="38"/>
        <v>0</v>
      </c>
      <c r="G511" t="e">
        <f>+VLOOKUP(L511,BG!$D$10:$F$68,3,FALSE)</f>
        <v>#REF!</v>
      </c>
      <c r="H511" s="332" t="s">
        <v>2182</v>
      </c>
      <c r="I511" s="461">
        <v>-29380010907</v>
      </c>
      <c r="J511" s="296">
        <f t="shared" si="40"/>
        <v>-29380010.907000002</v>
      </c>
      <c r="K511" t="e">
        <f>+VLOOKUP(D511,#REF!,4,0)</f>
        <v>#REF!</v>
      </c>
      <c r="L511" t="e">
        <f>VLOOKUP(D511,#REF!,5,0)</f>
        <v>#REF!</v>
      </c>
      <c r="M511" t="e">
        <f>VLOOKUP(D511,#REF!,6,0)</f>
        <v>#REF!</v>
      </c>
      <c r="N511" t="e">
        <f>VLOOKUP(D511,#REF!,7,0)</f>
        <v>#REF!</v>
      </c>
      <c r="P511" t="str">
        <f t="shared" si="41"/>
        <v>77202</v>
      </c>
      <c r="Q511" t="str">
        <f t="shared" si="39"/>
        <v>61</v>
      </c>
    </row>
    <row r="512" spans="1:17" x14ac:dyDescent="0.3">
      <c r="A512" s="556">
        <v>44742</v>
      </c>
      <c r="B512" s="333">
        <v>6</v>
      </c>
      <c r="C512" s="333" t="s">
        <v>1756</v>
      </c>
      <c r="D512" s="333" t="s">
        <v>1270</v>
      </c>
      <c r="E512" t="str">
        <f t="shared" si="37"/>
        <v>620107760200499</v>
      </c>
      <c r="F512" t="str">
        <f t="shared" si="38"/>
        <v>0</v>
      </c>
      <c r="G512" t="e">
        <f>+VLOOKUP(L512,BG!$D$10:$F$68,3,FALSE)</f>
        <v>#REF!</v>
      </c>
      <c r="H512" s="333" t="s">
        <v>1271</v>
      </c>
      <c r="I512" s="460">
        <v>-495962</v>
      </c>
      <c r="J512" s="296">
        <f t="shared" si="40"/>
        <v>-495.96199999999999</v>
      </c>
      <c r="K512" t="e">
        <f>+VLOOKUP(D512,#REF!,4,0)</f>
        <v>#REF!</v>
      </c>
      <c r="L512" t="e">
        <f>VLOOKUP(D512,#REF!,5,0)</f>
        <v>#REF!</v>
      </c>
      <c r="M512" t="e">
        <f>VLOOKUP(D512,#REF!,6,0)</f>
        <v>#REF!</v>
      </c>
      <c r="N512" t="e">
        <f>VLOOKUP(D512,#REF!,7,0)</f>
        <v>#REF!</v>
      </c>
      <c r="P512" t="str">
        <f t="shared" si="41"/>
        <v>77602</v>
      </c>
      <c r="Q512" t="str">
        <f t="shared" si="39"/>
        <v>62</v>
      </c>
    </row>
    <row r="513" spans="1:17" x14ac:dyDescent="0.3">
      <c r="A513" s="556">
        <v>44742</v>
      </c>
      <c r="B513" s="332">
        <v>6</v>
      </c>
      <c r="C513" s="332" t="s">
        <v>1757</v>
      </c>
      <c r="D513" s="332" t="s">
        <v>1272</v>
      </c>
      <c r="E513" t="str">
        <f t="shared" si="37"/>
        <v>620107760201099</v>
      </c>
      <c r="F513" t="str">
        <f t="shared" si="38"/>
        <v>0</v>
      </c>
      <c r="G513" t="e">
        <f>+VLOOKUP(L513,BG!$D$10:$F$68,3,FALSE)</f>
        <v>#REF!</v>
      </c>
      <c r="H513" s="332" t="s">
        <v>1273</v>
      </c>
      <c r="I513" s="461">
        <v>-189332</v>
      </c>
      <c r="J513" s="296">
        <f t="shared" si="40"/>
        <v>-189.33199999999999</v>
      </c>
      <c r="K513" t="e">
        <f>+VLOOKUP(D513,#REF!,4,0)</f>
        <v>#REF!</v>
      </c>
      <c r="L513" t="e">
        <f>VLOOKUP(D513,#REF!,5,0)</f>
        <v>#REF!</v>
      </c>
      <c r="M513" t="e">
        <f>VLOOKUP(D513,#REF!,6,0)</f>
        <v>#REF!</v>
      </c>
      <c r="N513" t="e">
        <f>VLOOKUP(D513,#REF!,7,0)</f>
        <v>#REF!</v>
      </c>
      <c r="P513" t="str">
        <f t="shared" si="41"/>
        <v>77602</v>
      </c>
      <c r="Q513" t="str">
        <f t="shared" si="39"/>
        <v>62</v>
      </c>
    </row>
    <row r="514" spans="1:17" x14ac:dyDescent="0.3">
      <c r="A514" s="556">
        <v>44742</v>
      </c>
      <c r="B514" s="333">
        <v>6</v>
      </c>
      <c r="C514" s="333" t="s">
        <v>1758</v>
      </c>
      <c r="D514" s="333" t="s">
        <v>1274</v>
      </c>
      <c r="E514" t="str">
        <f t="shared" si="37"/>
        <v>620107760201299</v>
      </c>
      <c r="F514" t="str">
        <f t="shared" si="38"/>
        <v>0</v>
      </c>
      <c r="G514" t="e">
        <f>+VLOOKUP(L514,BG!$D$10:$F$68,3,FALSE)</f>
        <v>#REF!</v>
      </c>
      <c r="H514" s="333" t="s">
        <v>1275</v>
      </c>
      <c r="I514" s="460">
        <v>-31484</v>
      </c>
      <c r="J514" s="296">
        <f t="shared" si="40"/>
        <v>-31.484000000000002</v>
      </c>
      <c r="K514" t="e">
        <f>+VLOOKUP(D514,#REF!,4,0)</f>
        <v>#REF!</v>
      </c>
      <c r="L514" t="e">
        <f>VLOOKUP(D514,#REF!,5,0)</f>
        <v>#REF!</v>
      </c>
      <c r="M514" t="e">
        <f>VLOOKUP(D514,#REF!,6,0)</f>
        <v>#REF!</v>
      </c>
      <c r="N514" t="e">
        <f>VLOOKUP(D514,#REF!,7,0)</f>
        <v>#REF!</v>
      </c>
      <c r="P514" t="str">
        <f t="shared" si="41"/>
        <v>77602</v>
      </c>
      <c r="Q514" t="str">
        <f t="shared" si="39"/>
        <v>62</v>
      </c>
    </row>
    <row r="515" spans="1:17" x14ac:dyDescent="0.3">
      <c r="A515" s="556">
        <v>44742</v>
      </c>
      <c r="B515" s="332">
        <v>6</v>
      </c>
      <c r="C515" s="332" t="s">
        <v>1759</v>
      </c>
      <c r="D515" s="332" t="s">
        <v>1276</v>
      </c>
      <c r="E515" t="str">
        <f t="shared" si="37"/>
        <v>620107760202199</v>
      </c>
      <c r="F515" t="str">
        <f t="shared" si="38"/>
        <v>0</v>
      </c>
      <c r="G515" t="e">
        <f>+VLOOKUP(L515,BG!$D$10:$F$68,3,FALSE)</f>
        <v>#REF!</v>
      </c>
      <c r="H515" s="332" t="s">
        <v>1277</v>
      </c>
      <c r="I515" s="461">
        <v>-6692891</v>
      </c>
      <c r="J515" s="296">
        <f t="shared" si="40"/>
        <v>-6692.8909999999996</v>
      </c>
      <c r="K515" t="e">
        <f>+VLOOKUP(D515,#REF!,4,0)</f>
        <v>#REF!</v>
      </c>
      <c r="L515" t="e">
        <f>VLOOKUP(D515,#REF!,5,0)</f>
        <v>#REF!</v>
      </c>
      <c r="M515" t="e">
        <f>VLOOKUP(D515,#REF!,6,0)</f>
        <v>#REF!</v>
      </c>
      <c r="N515" t="e">
        <f>VLOOKUP(D515,#REF!,7,0)</f>
        <v>#REF!</v>
      </c>
      <c r="P515" t="str">
        <f t="shared" si="41"/>
        <v>77602</v>
      </c>
      <c r="Q515" t="str">
        <f t="shared" si="39"/>
        <v>62</v>
      </c>
    </row>
    <row r="516" spans="1:17" x14ac:dyDescent="0.3">
      <c r="A516" s="556">
        <v>44742</v>
      </c>
      <c r="B516" s="333">
        <v>6</v>
      </c>
      <c r="C516" s="333" t="s">
        <v>1760</v>
      </c>
      <c r="D516" s="333" t="s">
        <v>1278</v>
      </c>
      <c r="E516" t="str">
        <f t="shared" si="37"/>
        <v>620107760202399</v>
      </c>
      <c r="F516" t="str">
        <f t="shared" si="38"/>
        <v>0</v>
      </c>
      <c r="G516" t="e">
        <f>+VLOOKUP(L516,BG!$D$10:$F$68,3,FALSE)</f>
        <v>#REF!</v>
      </c>
      <c r="H516" s="333" t="s">
        <v>1279</v>
      </c>
      <c r="I516" s="460">
        <v>-64548</v>
      </c>
      <c r="J516" s="296">
        <f t="shared" si="40"/>
        <v>-64.548000000000002</v>
      </c>
      <c r="K516" t="e">
        <f>+VLOOKUP(D516,#REF!,4,0)</f>
        <v>#REF!</v>
      </c>
      <c r="L516" t="e">
        <f>VLOOKUP(D516,#REF!,5,0)</f>
        <v>#REF!</v>
      </c>
      <c r="M516" t="e">
        <f>VLOOKUP(D516,#REF!,6,0)</f>
        <v>#REF!</v>
      </c>
      <c r="N516" t="e">
        <f>VLOOKUP(D516,#REF!,7,0)</f>
        <v>#REF!</v>
      </c>
      <c r="P516" t="str">
        <f t="shared" si="41"/>
        <v>77602</v>
      </c>
      <c r="Q516" t="str">
        <f t="shared" si="39"/>
        <v>62</v>
      </c>
    </row>
    <row r="517" spans="1:17" x14ac:dyDescent="0.3">
      <c r="A517" s="556">
        <v>44742</v>
      </c>
      <c r="B517" s="332">
        <v>6</v>
      </c>
      <c r="C517" s="332" t="s">
        <v>1761</v>
      </c>
      <c r="D517" s="332" t="s">
        <v>1280</v>
      </c>
      <c r="E517" t="str">
        <f t="shared" ref="E517:E580" si="42">+MID(D517,3,2)&amp;+MID(D517,6,1)&amp;+MID(D517,8,2)&amp;+MID(D517,11,3)&amp;+MID(D517,17,2)&amp;+MID(D517,20,3)&amp;+MID(D517,24,2)</f>
        <v>620107760202599</v>
      </c>
      <c r="F517" t="str">
        <f t="shared" ref="F517:F580" si="43">MID(E517,3,1)</f>
        <v>0</v>
      </c>
      <c r="G517" t="e">
        <f>+VLOOKUP(L517,BG!$D$10:$F$68,3,FALSE)</f>
        <v>#REF!</v>
      </c>
      <c r="H517" s="332" t="s">
        <v>1281</v>
      </c>
      <c r="I517" s="461">
        <v>-4212894</v>
      </c>
      <c r="J517" s="296">
        <f t="shared" si="40"/>
        <v>-4212.8940000000002</v>
      </c>
      <c r="K517" t="e">
        <f>+VLOOKUP(D517,#REF!,4,0)</f>
        <v>#REF!</v>
      </c>
      <c r="L517" t="e">
        <f>VLOOKUP(D517,#REF!,5,0)</f>
        <v>#REF!</v>
      </c>
      <c r="M517" t="e">
        <f>VLOOKUP(D517,#REF!,6,0)</f>
        <v>#REF!</v>
      </c>
      <c r="N517" t="e">
        <f>VLOOKUP(D517,#REF!,7,0)</f>
        <v>#REF!</v>
      </c>
      <c r="P517" t="str">
        <f t="shared" si="41"/>
        <v>77602</v>
      </c>
      <c r="Q517" t="str">
        <f t="shared" si="39"/>
        <v>62</v>
      </c>
    </row>
    <row r="518" spans="1:17" x14ac:dyDescent="0.3">
      <c r="A518" s="556">
        <v>44742</v>
      </c>
      <c r="B518" s="333">
        <v>6</v>
      </c>
      <c r="C518" s="333" t="s">
        <v>1762</v>
      </c>
      <c r="D518" s="333" t="s">
        <v>1371</v>
      </c>
      <c r="E518" t="str">
        <f t="shared" si="42"/>
        <v>620107760202699</v>
      </c>
      <c r="F518" t="str">
        <f t="shared" si="43"/>
        <v>0</v>
      </c>
      <c r="G518" t="e">
        <f>+VLOOKUP(L518,BG!$D$10:$F$68,3,FALSE)</f>
        <v>#REF!</v>
      </c>
      <c r="H518" s="333" t="s">
        <v>1397</v>
      </c>
      <c r="I518" s="460">
        <v>-4948587</v>
      </c>
      <c r="J518" s="296">
        <f t="shared" si="40"/>
        <v>-4948.5870000000004</v>
      </c>
      <c r="K518" t="e">
        <f>+VLOOKUP(D518,#REF!,4,0)</f>
        <v>#REF!</v>
      </c>
      <c r="L518" t="e">
        <f>VLOOKUP(D518,#REF!,5,0)</f>
        <v>#REF!</v>
      </c>
      <c r="M518" t="e">
        <f>VLOOKUP(D518,#REF!,6,0)</f>
        <v>#REF!</v>
      </c>
      <c r="N518" t="e">
        <f>VLOOKUP(D518,#REF!,7,0)</f>
        <v>#REF!</v>
      </c>
      <c r="P518" t="str">
        <f t="shared" si="41"/>
        <v>77602</v>
      </c>
      <c r="Q518" t="str">
        <f t="shared" ref="Q518:Q581" si="44">+LEFT(E518,2)</f>
        <v>62</v>
      </c>
    </row>
    <row r="519" spans="1:17" x14ac:dyDescent="0.3">
      <c r="A519" s="556">
        <v>44742</v>
      </c>
      <c r="B519" s="332">
        <v>6</v>
      </c>
      <c r="C519" s="332" t="s">
        <v>1763</v>
      </c>
      <c r="D519" s="332" t="s">
        <v>1282</v>
      </c>
      <c r="E519" t="str">
        <f t="shared" si="42"/>
        <v>620107760204699</v>
      </c>
      <c r="F519" t="str">
        <f t="shared" si="43"/>
        <v>0</v>
      </c>
      <c r="G519" t="e">
        <f>+VLOOKUP(L519,BG!$D$10:$F$68,3,FALSE)</f>
        <v>#REF!</v>
      </c>
      <c r="H519" s="332" t="s">
        <v>1283</v>
      </c>
      <c r="I519" s="461">
        <v>-200000</v>
      </c>
      <c r="J519" s="296">
        <f t="shared" si="40"/>
        <v>-200</v>
      </c>
      <c r="K519" t="e">
        <f>+VLOOKUP(D519,#REF!,4,0)</f>
        <v>#REF!</v>
      </c>
      <c r="L519" t="e">
        <f>VLOOKUP(D519,#REF!,5,0)</f>
        <v>#REF!</v>
      </c>
      <c r="M519" t="e">
        <f>VLOOKUP(D519,#REF!,6,0)</f>
        <v>#REF!</v>
      </c>
      <c r="N519" t="e">
        <f>VLOOKUP(D519,#REF!,7,0)</f>
        <v>#REF!</v>
      </c>
      <c r="P519" t="str">
        <f t="shared" si="41"/>
        <v>77602</v>
      </c>
      <c r="Q519" t="str">
        <f t="shared" si="44"/>
        <v>62</v>
      </c>
    </row>
    <row r="520" spans="1:17" x14ac:dyDescent="0.3">
      <c r="A520" s="556">
        <v>44742</v>
      </c>
      <c r="B520" s="333">
        <v>6</v>
      </c>
      <c r="C520" s="333" t="s">
        <v>2336</v>
      </c>
      <c r="D520" s="333" t="s">
        <v>2036</v>
      </c>
      <c r="E520" t="str">
        <f t="shared" si="42"/>
        <v>620108060200299</v>
      </c>
      <c r="F520" t="str">
        <f t="shared" si="43"/>
        <v>0</v>
      </c>
      <c r="G520" t="e">
        <f>+VLOOKUP(L520,BG!$D$10:$F$68,3,FALSE)</f>
        <v>#REF!</v>
      </c>
      <c r="H520" s="333" t="s">
        <v>2183</v>
      </c>
      <c r="I520" s="460">
        <v>-35003200</v>
      </c>
      <c r="J520" s="296">
        <f t="shared" si="40"/>
        <v>-35003.199999999997</v>
      </c>
      <c r="K520" t="e">
        <f>+VLOOKUP(D520,#REF!,4,0)</f>
        <v>#REF!</v>
      </c>
      <c r="L520" t="e">
        <f>VLOOKUP(D520,#REF!,5,0)</f>
        <v>#REF!</v>
      </c>
      <c r="M520" t="e">
        <f>VLOOKUP(D520,#REF!,6,0)</f>
        <v>#REF!</v>
      </c>
      <c r="N520" t="e">
        <f>VLOOKUP(D520,#REF!,7,0)</f>
        <v>#REF!</v>
      </c>
      <c r="P520" t="str">
        <f t="shared" si="41"/>
        <v>80602</v>
      </c>
      <c r="Q520" t="str">
        <f t="shared" si="44"/>
        <v>62</v>
      </c>
    </row>
    <row r="521" spans="1:17" x14ac:dyDescent="0.3">
      <c r="A521" s="556">
        <v>44742</v>
      </c>
      <c r="B521" s="332">
        <v>6</v>
      </c>
      <c r="C521" s="332" t="s">
        <v>2855</v>
      </c>
      <c r="D521" s="332" t="s">
        <v>2678</v>
      </c>
      <c r="E521" t="str">
        <f t="shared" si="42"/>
        <v>620108060200898</v>
      </c>
      <c r="F521" t="str">
        <f t="shared" si="43"/>
        <v>0</v>
      </c>
      <c r="G521" t="e">
        <f>+VLOOKUP(L521,BG!$D$10:$F$68,3,FALSE)</f>
        <v>#REF!</v>
      </c>
      <c r="H521" s="332" t="s">
        <v>1127</v>
      </c>
      <c r="I521" s="461">
        <v>-10149385</v>
      </c>
      <c r="J521" s="296">
        <f t="shared" si="40"/>
        <v>-10149.385</v>
      </c>
      <c r="K521" t="e">
        <f>+VLOOKUP(D521,#REF!,4,0)</f>
        <v>#REF!</v>
      </c>
      <c r="L521" t="e">
        <f>VLOOKUP(D521,#REF!,5,0)</f>
        <v>#REF!</v>
      </c>
      <c r="M521" t="e">
        <f>VLOOKUP(D521,#REF!,6,0)</f>
        <v>#REF!</v>
      </c>
      <c r="N521" t="e">
        <f>VLOOKUP(D521,#REF!,7,0)</f>
        <v>#REF!</v>
      </c>
      <c r="P521" t="str">
        <f t="shared" si="41"/>
        <v>80602</v>
      </c>
      <c r="Q521" t="str">
        <f t="shared" si="44"/>
        <v>62</v>
      </c>
    </row>
    <row r="522" spans="1:17" x14ac:dyDescent="0.3">
      <c r="A522" s="556">
        <v>44742</v>
      </c>
      <c r="B522" s="333">
        <v>6</v>
      </c>
      <c r="C522" s="333" t="s">
        <v>2337</v>
      </c>
      <c r="D522" s="333" t="s">
        <v>2037</v>
      </c>
      <c r="E522" t="str">
        <f t="shared" si="42"/>
        <v>620108060200999</v>
      </c>
      <c r="F522" t="str">
        <f t="shared" si="43"/>
        <v>0</v>
      </c>
      <c r="G522" t="e">
        <f>+VLOOKUP(L522,BG!$D$10:$F$68,3,FALSE)</f>
        <v>#REF!</v>
      </c>
      <c r="H522" s="333" t="s">
        <v>2184</v>
      </c>
      <c r="I522" s="460">
        <v>-8821738</v>
      </c>
      <c r="J522" s="296">
        <f t="shared" si="40"/>
        <v>-8821.7379999999994</v>
      </c>
      <c r="K522" t="e">
        <f>+VLOOKUP(D522,#REF!,4,0)</f>
        <v>#REF!</v>
      </c>
      <c r="L522" t="e">
        <f>VLOOKUP(D522,#REF!,5,0)</f>
        <v>#REF!</v>
      </c>
      <c r="M522" t="e">
        <f>VLOOKUP(D522,#REF!,6,0)</f>
        <v>#REF!</v>
      </c>
      <c r="N522" t="e">
        <f>VLOOKUP(D522,#REF!,7,0)</f>
        <v>#REF!</v>
      </c>
      <c r="P522" t="str">
        <f t="shared" si="41"/>
        <v>80602</v>
      </c>
      <c r="Q522" t="str">
        <f t="shared" si="44"/>
        <v>62</v>
      </c>
    </row>
    <row r="523" spans="1:17" x14ac:dyDescent="0.3">
      <c r="A523" s="556">
        <v>44742</v>
      </c>
      <c r="B523" s="332">
        <v>6</v>
      </c>
      <c r="C523" s="332" t="s">
        <v>2338</v>
      </c>
      <c r="D523" s="332" t="s">
        <v>2038</v>
      </c>
      <c r="E523" t="str">
        <f t="shared" si="42"/>
        <v>620108060204098</v>
      </c>
      <c r="F523" t="str">
        <f t="shared" si="43"/>
        <v>0</v>
      </c>
      <c r="G523" t="e">
        <f>+VLOOKUP(L523,BG!$D$10:$F$68,3,FALSE)</f>
        <v>#REF!</v>
      </c>
      <c r="H523" s="332" t="s">
        <v>2185</v>
      </c>
      <c r="I523" s="461">
        <v>-25421841</v>
      </c>
      <c r="J523" s="296">
        <f t="shared" si="40"/>
        <v>-25421.841</v>
      </c>
      <c r="K523" t="e">
        <f>+VLOOKUP(D523,#REF!,4,0)</f>
        <v>#REF!</v>
      </c>
      <c r="L523" t="e">
        <f>VLOOKUP(D523,#REF!,5,0)</f>
        <v>#REF!</v>
      </c>
      <c r="M523" t="e">
        <f>VLOOKUP(D523,#REF!,6,0)</f>
        <v>#REF!</v>
      </c>
      <c r="N523" t="e">
        <f>VLOOKUP(D523,#REF!,7,0)</f>
        <v>#REF!</v>
      </c>
      <c r="P523" t="str">
        <f t="shared" si="41"/>
        <v>80602</v>
      </c>
      <c r="Q523" t="str">
        <f t="shared" si="44"/>
        <v>62</v>
      </c>
    </row>
    <row r="524" spans="1:17" x14ac:dyDescent="0.3">
      <c r="A524" s="556">
        <v>44742</v>
      </c>
      <c r="B524" s="333">
        <v>6</v>
      </c>
      <c r="C524" s="333" t="s">
        <v>2339</v>
      </c>
      <c r="D524" s="333" t="s">
        <v>2039</v>
      </c>
      <c r="E524" t="str">
        <f t="shared" si="42"/>
        <v>620108060204099</v>
      </c>
      <c r="F524" t="str">
        <f t="shared" si="43"/>
        <v>0</v>
      </c>
      <c r="G524" t="e">
        <f>+VLOOKUP(L524,BG!$D$10:$F$68,3,FALSE)</f>
        <v>#REF!</v>
      </c>
      <c r="H524" s="333" t="s">
        <v>2186</v>
      </c>
      <c r="I524" s="460">
        <v>-3648556399</v>
      </c>
      <c r="J524" s="296">
        <f t="shared" ref="J524:J587" si="45">I524/1000</f>
        <v>-3648556.3990000002</v>
      </c>
      <c r="K524" t="e">
        <f>+VLOOKUP(D524,#REF!,4,0)</f>
        <v>#REF!</v>
      </c>
      <c r="L524" t="e">
        <f>VLOOKUP(D524,#REF!,5,0)</f>
        <v>#REF!</v>
      </c>
      <c r="M524" t="e">
        <f>VLOOKUP(D524,#REF!,6,0)</f>
        <v>#REF!</v>
      </c>
      <c r="N524" t="e">
        <f>VLOOKUP(D524,#REF!,7,0)</f>
        <v>#REF!</v>
      </c>
      <c r="P524" t="str">
        <f t="shared" ref="P524:P587" si="46">MID(E524,6,5)</f>
        <v>80602</v>
      </c>
      <c r="Q524" t="str">
        <f t="shared" si="44"/>
        <v>62</v>
      </c>
    </row>
    <row r="525" spans="1:17" x14ac:dyDescent="0.3">
      <c r="A525" s="556">
        <v>44742</v>
      </c>
      <c r="B525" s="332">
        <v>7</v>
      </c>
      <c r="C525" s="332" t="s">
        <v>2340</v>
      </c>
      <c r="D525" s="332" t="s">
        <v>2040</v>
      </c>
      <c r="E525" t="str">
        <f t="shared" si="42"/>
        <v>620108060211099</v>
      </c>
      <c r="F525" t="str">
        <f t="shared" si="43"/>
        <v>0</v>
      </c>
      <c r="G525" t="e">
        <f>+VLOOKUP(L525,BG!$D$10:$F$68,3,FALSE)</f>
        <v>#REF!</v>
      </c>
      <c r="H525" s="332" t="s">
        <v>2952</v>
      </c>
      <c r="I525" s="461">
        <v>-12683330</v>
      </c>
      <c r="J525" s="296">
        <f t="shared" si="45"/>
        <v>-12683.33</v>
      </c>
      <c r="K525" t="e">
        <f>+VLOOKUP(D525,#REF!,4,0)</f>
        <v>#REF!</v>
      </c>
      <c r="L525" t="e">
        <f>VLOOKUP(D525,#REF!,5,0)</f>
        <v>#REF!</v>
      </c>
      <c r="M525" t="e">
        <f>VLOOKUP(D525,#REF!,6,0)</f>
        <v>#REF!</v>
      </c>
      <c r="N525" t="e">
        <f>VLOOKUP(D525,#REF!,7,0)</f>
        <v>#REF!</v>
      </c>
      <c r="P525" t="str">
        <f t="shared" si="46"/>
        <v>80602</v>
      </c>
      <c r="Q525" t="str">
        <f t="shared" si="44"/>
        <v>62</v>
      </c>
    </row>
    <row r="526" spans="1:17" x14ac:dyDescent="0.3">
      <c r="A526" s="556">
        <v>44742</v>
      </c>
      <c r="B526" s="333">
        <v>6</v>
      </c>
      <c r="C526" s="333" t="s">
        <v>2341</v>
      </c>
      <c r="D526" s="333" t="s">
        <v>2041</v>
      </c>
      <c r="E526" t="str">
        <f t="shared" si="42"/>
        <v>620108060211298</v>
      </c>
      <c r="F526" t="str">
        <f t="shared" si="43"/>
        <v>0</v>
      </c>
      <c r="G526" t="e">
        <f>+VLOOKUP(L526,BG!$D$10:$F$68,3,FALSE)</f>
        <v>#REF!</v>
      </c>
      <c r="H526" s="333" t="s">
        <v>2188</v>
      </c>
      <c r="I526" s="460">
        <v>-1265787</v>
      </c>
      <c r="J526" s="296">
        <f t="shared" si="45"/>
        <v>-1265.787</v>
      </c>
      <c r="K526" t="e">
        <f>+VLOOKUP(D526,#REF!,4,0)</f>
        <v>#REF!</v>
      </c>
      <c r="L526" t="e">
        <f>VLOOKUP(D526,#REF!,5,0)</f>
        <v>#REF!</v>
      </c>
      <c r="M526" t="e">
        <f>VLOOKUP(D526,#REF!,6,0)</f>
        <v>#REF!</v>
      </c>
      <c r="N526" t="e">
        <f>VLOOKUP(D526,#REF!,7,0)</f>
        <v>#REF!</v>
      </c>
      <c r="P526" t="str">
        <f t="shared" si="46"/>
        <v>80602</v>
      </c>
      <c r="Q526" t="str">
        <f t="shared" si="44"/>
        <v>62</v>
      </c>
    </row>
    <row r="527" spans="1:17" x14ac:dyDescent="0.3">
      <c r="A527" s="556">
        <v>44742</v>
      </c>
      <c r="B527" s="332">
        <v>6</v>
      </c>
      <c r="C527" s="332" t="s">
        <v>2342</v>
      </c>
      <c r="D527" s="332" t="s">
        <v>2042</v>
      </c>
      <c r="E527" t="str">
        <f t="shared" si="42"/>
        <v>630108080400098</v>
      </c>
      <c r="F527" t="str">
        <f t="shared" si="43"/>
        <v>0</v>
      </c>
      <c r="G527" t="e">
        <f>+VLOOKUP(L527,BG!$D$10:$F$68,3,FALSE)</f>
        <v>#REF!</v>
      </c>
      <c r="H527" s="332" t="s">
        <v>1128</v>
      </c>
      <c r="I527" s="461">
        <v>-14907992</v>
      </c>
      <c r="J527" s="296">
        <f t="shared" si="45"/>
        <v>-14907.992</v>
      </c>
      <c r="K527" t="e">
        <f>+VLOOKUP(D527,#REF!,4,0)</f>
        <v>#REF!</v>
      </c>
      <c r="L527" t="e">
        <f>VLOOKUP(D527,#REF!,5,0)</f>
        <v>#REF!</v>
      </c>
      <c r="M527" t="e">
        <f>VLOOKUP(D527,#REF!,6,0)</f>
        <v>#REF!</v>
      </c>
      <c r="N527" t="e">
        <f>VLOOKUP(D527,#REF!,7,0)</f>
        <v>#REF!</v>
      </c>
      <c r="P527" t="str">
        <f t="shared" si="46"/>
        <v>80804</v>
      </c>
      <c r="Q527" t="str">
        <f t="shared" si="44"/>
        <v>63</v>
      </c>
    </row>
    <row r="528" spans="1:17" x14ac:dyDescent="0.3">
      <c r="A528" s="556">
        <v>44742</v>
      </c>
      <c r="B528" s="333">
        <v>6</v>
      </c>
      <c r="C528" s="333" t="s">
        <v>1764</v>
      </c>
      <c r="D528" s="333" t="s">
        <v>1285</v>
      </c>
      <c r="E528" t="str">
        <f t="shared" si="42"/>
        <v>630108080400198</v>
      </c>
      <c r="F528" t="str">
        <f t="shared" si="43"/>
        <v>0</v>
      </c>
      <c r="G528" t="e">
        <f>+VLOOKUP(L528,BG!$D$10:$F$68,3,FALSE)</f>
        <v>#REF!</v>
      </c>
      <c r="H528" s="333" t="s">
        <v>1130</v>
      </c>
      <c r="I528" s="460">
        <v>-1769198</v>
      </c>
      <c r="J528" s="296">
        <f t="shared" si="45"/>
        <v>-1769.1980000000001</v>
      </c>
      <c r="K528" t="e">
        <f>+VLOOKUP(D528,#REF!,4,0)</f>
        <v>#REF!</v>
      </c>
      <c r="L528" t="e">
        <f>VLOOKUP(D528,#REF!,5,0)</f>
        <v>#REF!</v>
      </c>
      <c r="M528" t="e">
        <f>VLOOKUP(D528,#REF!,6,0)</f>
        <v>#REF!</v>
      </c>
      <c r="N528" t="e">
        <f>VLOOKUP(D528,#REF!,7,0)</f>
        <v>#REF!</v>
      </c>
      <c r="P528" t="str">
        <f t="shared" si="46"/>
        <v>80804</v>
      </c>
      <c r="Q528" t="str">
        <f t="shared" si="44"/>
        <v>63</v>
      </c>
    </row>
    <row r="529" spans="1:17" x14ac:dyDescent="0.3">
      <c r="A529" s="556">
        <v>44742</v>
      </c>
      <c r="B529" s="332">
        <v>6</v>
      </c>
      <c r="C529" s="332" t="s">
        <v>1765</v>
      </c>
      <c r="D529" s="332" t="s">
        <v>1129</v>
      </c>
      <c r="E529" t="str">
        <f t="shared" si="42"/>
        <v>630108080400199</v>
      </c>
      <c r="F529" t="str">
        <f t="shared" si="43"/>
        <v>0</v>
      </c>
      <c r="G529" t="e">
        <f>+VLOOKUP(L529,BG!$D$10:$F$68,3,FALSE)</f>
        <v>#REF!</v>
      </c>
      <c r="H529" s="332" t="s">
        <v>1130</v>
      </c>
      <c r="I529" s="461">
        <v>-545054472</v>
      </c>
      <c r="J529" s="296">
        <f t="shared" si="45"/>
        <v>-545054.47199999995</v>
      </c>
      <c r="K529" t="e">
        <f>+VLOOKUP(D529,#REF!,4,0)</f>
        <v>#REF!</v>
      </c>
      <c r="L529" t="e">
        <f>VLOOKUP(D529,#REF!,5,0)</f>
        <v>#REF!</v>
      </c>
      <c r="M529" t="e">
        <f>VLOOKUP(D529,#REF!,6,0)</f>
        <v>#REF!</v>
      </c>
      <c r="N529" t="e">
        <f>VLOOKUP(D529,#REF!,7,0)</f>
        <v>#REF!</v>
      </c>
      <c r="P529" t="str">
        <f t="shared" si="46"/>
        <v>80804</v>
      </c>
      <c r="Q529" t="str">
        <f t="shared" si="44"/>
        <v>63</v>
      </c>
    </row>
    <row r="530" spans="1:17" x14ac:dyDescent="0.3">
      <c r="A530" s="556">
        <v>44742</v>
      </c>
      <c r="B530" s="333">
        <v>6</v>
      </c>
      <c r="C530" s="333" t="s">
        <v>2343</v>
      </c>
      <c r="D530" s="333" t="s">
        <v>2043</v>
      </c>
      <c r="E530" t="str">
        <f t="shared" si="42"/>
        <v>630108080400498</v>
      </c>
      <c r="F530" t="str">
        <f t="shared" si="43"/>
        <v>0</v>
      </c>
      <c r="G530" t="e">
        <f>+VLOOKUP(L530,BG!$D$10:$F$68,3,FALSE)</f>
        <v>#REF!</v>
      </c>
      <c r="H530" s="333" t="s">
        <v>2189</v>
      </c>
      <c r="I530" s="460">
        <v>-1361195</v>
      </c>
      <c r="J530" s="296">
        <f t="shared" si="45"/>
        <v>-1361.1949999999999</v>
      </c>
      <c r="K530" t="e">
        <f>+VLOOKUP(D530,#REF!,4,0)</f>
        <v>#REF!</v>
      </c>
      <c r="L530" t="e">
        <f>VLOOKUP(D530,#REF!,5,0)</f>
        <v>#REF!</v>
      </c>
      <c r="M530" t="e">
        <f>VLOOKUP(D530,#REF!,6,0)</f>
        <v>#REF!</v>
      </c>
      <c r="N530" t="e">
        <f>VLOOKUP(D530,#REF!,7,0)</f>
        <v>#REF!</v>
      </c>
      <c r="P530" t="str">
        <f t="shared" si="46"/>
        <v>80804</v>
      </c>
      <c r="Q530" t="str">
        <f t="shared" si="44"/>
        <v>63</v>
      </c>
    </row>
    <row r="531" spans="1:17" x14ac:dyDescent="0.3">
      <c r="A531" s="556">
        <v>44742</v>
      </c>
      <c r="B531" s="332">
        <v>7</v>
      </c>
      <c r="C531" s="332" t="s">
        <v>2344</v>
      </c>
      <c r="D531" s="332" t="s">
        <v>2044</v>
      </c>
      <c r="E531" t="str">
        <f t="shared" si="42"/>
        <v>630108080400499</v>
      </c>
      <c r="F531" t="str">
        <f t="shared" si="43"/>
        <v>0</v>
      </c>
      <c r="G531" t="e">
        <f>+VLOOKUP(L531,BG!$D$10:$F$68,3,FALSE)</f>
        <v>#REF!</v>
      </c>
      <c r="H531" s="332" t="s">
        <v>2189</v>
      </c>
      <c r="I531" s="461">
        <v>-175846502</v>
      </c>
      <c r="J531" s="296">
        <f t="shared" si="45"/>
        <v>-175846.50200000001</v>
      </c>
      <c r="K531" t="e">
        <f>+VLOOKUP(D531,#REF!,4,0)</f>
        <v>#REF!</v>
      </c>
      <c r="L531" t="e">
        <f>VLOOKUP(D531,#REF!,5,0)</f>
        <v>#REF!</v>
      </c>
      <c r="M531" t="e">
        <f>VLOOKUP(D531,#REF!,6,0)</f>
        <v>#REF!</v>
      </c>
      <c r="N531" t="e">
        <f>VLOOKUP(D531,#REF!,7,0)</f>
        <v>#REF!</v>
      </c>
      <c r="P531" t="str">
        <f t="shared" si="46"/>
        <v>80804</v>
      </c>
      <c r="Q531" t="str">
        <f t="shared" si="44"/>
        <v>63</v>
      </c>
    </row>
    <row r="532" spans="1:17" x14ac:dyDescent="0.3">
      <c r="A532" s="556">
        <v>44742</v>
      </c>
      <c r="B532" s="333">
        <v>6</v>
      </c>
      <c r="C532" s="333" t="s">
        <v>2345</v>
      </c>
      <c r="D532" s="333" t="s">
        <v>2045</v>
      </c>
      <c r="E532" t="str">
        <f t="shared" si="42"/>
        <v>630108080401199</v>
      </c>
      <c r="F532" t="str">
        <f t="shared" si="43"/>
        <v>0</v>
      </c>
      <c r="G532" t="e">
        <f>+VLOOKUP(L532,BG!$D$10:$F$68,3,FALSE)</f>
        <v>#REF!</v>
      </c>
      <c r="H532" s="333" t="s">
        <v>2190</v>
      </c>
      <c r="I532" s="460">
        <v>-470577444</v>
      </c>
      <c r="J532" s="296">
        <f t="shared" si="45"/>
        <v>-470577.44400000002</v>
      </c>
      <c r="K532" t="e">
        <f>+VLOOKUP(D532,#REF!,4,0)</f>
        <v>#REF!</v>
      </c>
      <c r="L532" t="e">
        <f>VLOOKUP(D532,#REF!,5,0)</f>
        <v>#REF!</v>
      </c>
      <c r="M532" t="e">
        <f>VLOOKUP(D532,#REF!,6,0)</f>
        <v>#REF!</v>
      </c>
      <c r="N532" t="e">
        <f>VLOOKUP(D532,#REF!,7,0)</f>
        <v>#REF!</v>
      </c>
      <c r="P532" t="str">
        <f t="shared" si="46"/>
        <v>80804</v>
      </c>
      <c r="Q532" t="str">
        <f t="shared" si="44"/>
        <v>63</v>
      </c>
    </row>
    <row r="533" spans="1:17" x14ac:dyDescent="0.3">
      <c r="A533" s="556">
        <v>44742</v>
      </c>
      <c r="B533" s="332">
        <v>7</v>
      </c>
      <c r="C533" s="332" t="s">
        <v>1766</v>
      </c>
      <c r="D533" s="332" t="s">
        <v>1132</v>
      </c>
      <c r="E533" t="str">
        <f t="shared" si="42"/>
        <v>630108100200099</v>
      </c>
      <c r="F533" t="str">
        <f t="shared" si="43"/>
        <v>0</v>
      </c>
      <c r="G533" t="e">
        <f>+VLOOKUP(L533,BG!$D$10:$F$68,3,FALSE)</f>
        <v>#REF!</v>
      </c>
      <c r="H533" s="332" t="s">
        <v>1131</v>
      </c>
      <c r="I533" s="544">
        <v>-230</v>
      </c>
      <c r="J533" s="296">
        <f t="shared" si="45"/>
        <v>-0.23</v>
      </c>
      <c r="K533" t="e">
        <f>+VLOOKUP(D533,#REF!,4,0)</f>
        <v>#REF!</v>
      </c>
      <c r="L533" t="e">
        <f>VLOOKUP(D533,#REF!,5,0)</f>
        <v>#REF!</v>
      </c>
      <c r="M533" t="e">
        <f>VLOOKUP(D533,#REF!,6,0)</f>
        <v>#REF!</v>
      </c>
      <c r="N533" t="e">
        <f>VLOOKUP(D533,#REF!,7,0)</f>
        <v>#REF!</v>
      </c>
      <c r="P533" t="str">
        <f t="shared" si="46"/>
        <v>81002</v>
      </c>
      <c r="Q533" t="str">
        <f t="shared" si="44"/>
        <v>63</v>
      </c>
    </row>
    <row r="534" spans="1:17" x14ac:dyDescent="0.3">
      <c r="A534" s="556">
        <v>44742</v>
      </c>
      <c r="B534" s="333">
        <v>6</v>
      </c>
      <c r="C534" s="333" t="s">
        <v>2346</v>
      </c>
      <c r="D534" s="333" t="s">
        <v>2046</v>
      </c>
      <c r="E534" t="str">
        <f t="shared" si="42"/>
        <v>630308160200099</v>
      </c>
      <c r="F534" t="str">
        <f t="shared" si="43"/>
        <v>0</v>
      </c>
      <c r="G534" t="e">
        <f>+VLOOKUP(L534,BG!$D$10:$F$68,3,FALSE)</f>
        <v>#REF!</v>
      </c>
      <c r="H534" s="333" t="s">
        <v>2191</v>
      </c>
      <c r="I534" s="460">
        <v>-32564558</v>
      </c>
      <c r="J534" s="296">
        <f t="shared" si="45"/>
        <v>-32564.558000000001</v>
      </c>
      <c r="K534" t="e">
        <f>+VLOOKUP(D534,#REF!,4,0)</f>
        <v>#REF!</v>
      </c>
      <c r="L534" t="e">
        <f>VLOOKUP(D534,#REF!,5,0)</f>
        <v>#REF!</v>
      </c>
      <c r="M534" t="e">
        <f>VLOOKUP(D534,#REF!,6,0)</f>
        <v>#REF!</v>
      </c>
      <c r="N534" t="e">
        <f>VLOOKUP(D534,#REF!,7,0)</f>
        <v>#REF!</v>
      </c>
      <c r="P534" t="str">
        <f t="shared" si="46"/>
        <v>81602</v>
      </c>
      <c r="Q534" t="str">
        <f t="shared" si="44"/>
        <v>63</v>
      </c>
    </row>
    <row r="535" spans="1:17" x14ac:dyDescent="0.3">
      <c r="A535" s="556">
        <v>44742</v>
      </c>
      <c r="B535" s="332">
        <v>6</v>
      </c>
      <c r="C535" s="332" t="s">
        <v>2347</v>
      </c>
      <c r="D535" s="332" t="s">
        <v>2047</v>
      </c>
      <c r="E535" t="str">
        <f t="shared" si="42"/>
        <v>630308180200099</v>
      </c>
      <c r="F535" t="str">
        <f t="shared" si="43"/>
        <v>0</v>
      </c>
      <c r="G535" t="e">
        <f>+VLOOKUP(L535,BG!$D$10:$F$68,3,FALSE)</f>
        <v>#REF!</v>
      </c>
      <c r="H535" s="332" t="s">
        <v>1287</v>
      </c>
      <c r="I535" s="461">
        <v>-125070914</v>
      </c>
      <c r="J535" s="296">
        <f t="shared" si="45"/>
        <v>-125070.914</v>
      </c>
      <c r="K535" t="e">
        <f>+VLOOKUP(D535,#REF!,4,0)</f>
        <v>#REF!</v>
      </c>
      <c r="L535" t="e">
        <f>VLOOKUP(D535,#REF!,5,0)</f>
        <v>#REF!</v>
      </c>
      <c r="M535" t="e">
        <f>VLOOKUP(D535,#REF!,6,0)</f>
        <v>#REF!</v>
      </c>
      <c r="N535" t="e">
        <f>VLOOKUP(D535,#REF!,7,0)</f>
        <v>#REF!</v>
      </c>
      <c r="P535" t="str">
        <f t="shared" si="46"/>
        <v>81802</v>
      </c>
      <c r="Q535" t="str">
        <f t="shared" si="44"/>
        <v>63</v>
      </c>
    </row>
    <row r="536" spans="1:17" x14ac:dyDescent="0.3">
      <c r="A536" s="556">
        <v>44742</v>
      </c>
      <c r="B536" s="333">
        <v>6</v>
      </c>
      <c r="C536" s="333" t="s">
        <v>1767</v>
      </c>
      <c r="D536" s="333" t="s">
        <v>1286</v>
      </c>
      <c r="E536" t="str">
        <f t="shared" si="42"/>
        <v>630308180200198</v>
      </c>
      <c r="F536" t="str">
        <f t="shared" si="43"/>
        <v>0</v>
      </c>
      <c r="G536" t="e">
        <f>+VLOOKUP(L536,BG!$D$10:$F$68,3,FALSE)</f>
        <v>#REF!</v>
      </c>
      <c r="H536" s="333" t="s">
        <v>1287</v>
      </c>
      <c r="I536" s="460">
        <v>-1778200</v>
      </c>
      <c r="J536" s="296">
        <f t="shared" si="45"/>
        <v>-1778.2</v>
      </c>
      <c r="K536" t="e">
        <f>+VLOOKUP(D536,#REF!,4,0)</f>
        <v>#REF!</v>
      </c>
      <c r="L536" t="e">
        <f>VLOOKUP(D536,#REF!,5,0)</f>
        <v>#REF!</v>
      </c>
      <c r="M536" t="e">
        <f>VLOOKUP(D536,#REF!,6,0)</f>
        <v>#REF!</v>
      </c>
      <c r="N536" t="e">
        <f>VLOOKUP(D536,#REF!,7,0)</f>
        <v>#REF!</v>
      </c>
      <c r="P536" t="str">
        <f t="shared" si="46"/>
        <v>81802</v>
      </c>
      <c r="Q536" t="str">
        <f t="shared" si="44"/>
        <v>63</v>
      </c>
    </row>
    <row r="537" spans="1:17" x14ac:dyDescent="0.3">
      <c r="A537" s="556">
        <v>44742</v>
      </c>
      <c r="B537" s="332">
        <v>6</v>
      </c>
      <c r="C537" s="332" t="s">
        <v>1768</v>
      </c>
      <c r="D537" s="332" t="s">
        <v>1133</v>
      </c>
      <c r="E537" t="str">
        <f t="shared" si="42"/>
        <v>630308180200899</v>
      </c>
      <c r="F537" t="str">
        <f t="shared" si="43"/>
        <v>0</v>
      </c>
      <c r="G537" t="e">
        <f>+VLOOKUP(L537,BG!$D$10:$F$68,3,FALSE)</f>
        <v>#REF!</v>
      </c>
      <c r="H537" s="332" t="s">
        <v>1134</v>
      </c>
      <c r="I537" s="461">
        <v>-36727192</v>
      </c>
      <c r="J537" s="296">
        <f t="shared" si="45"/>
        <v>-36727.192000000003</v>
      </c>
      <c r="K537" t="e">
        <f>+VLOOKUP(D537,#REF!,4,0)</f>
        <v>#REF!</v>
      </c>
      <c r="L537" t="e">
        <f>VLOOKUP(D537,#REF!,5,0)</f>
        <v>#REF!</v>
      </c>
      <c r="M537" t="e">
        <f>VLOOKUP(D537,#REF!,6,0)</f>
        <v>#REF!</v>
      </c>
      <c r="N537" t="e">
        <f>VLOOKUP(D537,#REF!,7,0)</f>
        <v>#REF!</v>
      </c>
      <c r="P537" t="str">
        <f t="shared" si="46"/>
        <v>81802</v>
      </c>
      <c r="Q537" t="str">
        <f t="shared" si="44"/>
        <v>63</v>
      </c>
    </row>
    <row r="538" spans="1:17" x14ac:dyDescent="0.3">
      <c r="A538" s="556">
        <v>44742</v>
      </c>
      <c r="B538" s="333">
        <v>6</v>
      </c>
      <c r="C538" s="333" t="s">
        <v>1769</v>
      </c>
      <c r="D538" s="333" t="s">
        <v>1135</v>
      </c>
      <c r="E538" t="str">
        <f t="shared" si="42"/>
        <v>630408200400099</v>
      </c>
      <c r="F538" t="str">
        <f t="shared" si="43"/>
        <v>0</v>
      </c>
      <c r="G538" t="e">
        <f>+VLOOKUP(L538,BG!$D$10:$F$68,3,FALSE)</f>
        <v>#REF!</v>
      </c>
      <c r="H538" s="333" t="s">
        <v>1136</v>
      </c>
      <c r="I538" s="545">
        <v>-153757180954</v>
      </c>
      <c r="J538" s="296">
        <f t="shared" si="45"/>
        <v>-153757180.954</v>
      </c>
      <c r="K538" t="e">
        <f>+VLOOKUP(D538,#REF!,4,0)</f>
        <v>#REF!</v>
      </c>
      <c r="L538" t="e">
        <f>VLOOKUP(D538,#REF!,5,0)</f>
        <v>#REF!</v>
      </c>
      <c r="M538" t="e">
        <f>VLOOKUP(D538,#REF!,6,0)</f>
        <v>#REF!</v>
      </c>
      <c r="N538" t="e">
        <f>VLOOKUP(D538,#REF!,7,0)</f>
        <v>#REF!</v>
      </c>
      <c r="P538" t="str">
        <f t="shared" si="46"/>
        <v>82004</v>
      </c>
      <c r="Q538" t="str">
        <f t="shared" si="44"/>
        <v>63</v>
      </c>
    </row>
    <row r="539" spans="1:17" x14ac:dyDescent="0.3">
      <c r="A539" s="556">
        <v>44742</v>
      </c>
      <c r="B539" s="332">
        <v>7</v>
      </c>
      <c r="C539" s="332" t="s">
        <v>1770</v>
      </c>
      <c r="D539" s="332" t="s">
        <v>1137</v>
      </c>
      <c r="E539" t="str">
        <f t="shared" si="42"/>
        <v>630408200600099</v>
      </c>
      <c r="F539" t="str">
        <f t="shared" si="43"/>
        <v>0</v>
      </c>
      <c r="G539" t="e">
        <f>+VLOOKUP(L539,BG!$D$10:$F$68,3,FALSE)</f>
        <v>#REF!</v>
      </c>
      <c r="H539" s="332" t="s">
        <v>1138</v>
      </c>
      <c r="I539" s="544">
        <v>-9416013</v>
      </c>
      <c r="J539" s="296">
        <f t="shared" si="45"/>
        <v>-9416.0130000000008</v>
      </c>
      <c r="K539" t="e">
        <f>+VLOOKUP(D539,#REF!,4,0)</f>
        <v>#REF!</v>
      </c>
      <c r="L539" t="e">
        <f>VLOOKUP(D539,#REF!,5,0)</f>
        <v>#REF!</v>
      </c>
      <c r="M539" t="e">
        <f>VLOOKUP(D539,#REF!,6,0)</f>
        <v>#REF!</v>
      </c>
      <c r="N539" t="e">
        <f>VLOOKUP(D539,#REF!,7,0)</f>
        <v>#REF!</v>
      </c>
      <c r="P539" t="str">
        <f t="shared" si="46"/>
        <v>82006</v>
      </c>
      <c r="Q539" t="str">
        <f t="shared" si="44"/>
        <v>63</v>
      </c>
    </row>
    <row r="540" spans="1:17" x14ac:dyDescent="0.3">
      <c r="A540" s="556">
        <v>44742</v>
      </c>
      <c r="B540" s="333">
        <v>6</v>
      </c>
      <c r="C540" s="333" t="s">
        <v>1771</v>
      </c>
      <c r="D540" s="333" t="s">
        <v>1139</v>
      </c>
      <c r="E540" t="str">
        <f t="shared" si="42"/>
        <v>630408220200099</v>
      </c>
      <c r="F540" t="str">
        <f t="shared" si="43"/>
        <v>0</v>
      </c>
      <c r="G540" t="e">
        <f>+VLOOKUP(L540,BG!$D$10:$F$68,3,FALSE)</f>
        <v>#REF!</v>
      </c>
      <c r="H540" s="333" t="s">
        <v>1140</v>
      </c>
      <c r="I540" s="545">
        <v>-70261291037</v>
      </c>
      <c r="J540" s="296">
        <f t="shared" si="45"/>
        <v>-70261291.037</v>
      </c>
      <c r="K540" t="e">
        <f>+VLOOKUP(D540,#REF!,4,0)</f>
        <v>#REF!</v>
      </c>
      <c r="L540" t="e">
        <f>VLOOKUP(D540,#REF!,5,0)</f>
        <v>#REF!</v>
      </c>
      <c r="M540" t="e">
        <f>VLOOKUP(D540,#REF!,6,0)</f>
        <v>#REF!</v>
      </c>
      <c r="N540" t="e">
        <f>VLOOKUP(D540,#REF!,7,0)</f>
        <v>#REF!</v>
      </c>
      <c r="P540" t="str">
        <f t="shared" si="46"/>
        <v>82202</v>
      </c>
      <c r="Q540" t="str">
        <f t="shared" si="44"/>
        <v>63</v>
      </c>
    </row>
    <row r="541" spans="1:17" x14ac:dyDescent="0.3">
      <c r="A541" s="556">
        <v>44742</v>
      </c>
      <c r="B541" s="332">
        <v>6</v>
      </c>
      <c r="C541" s="332" t="s">
        <v>1772</v>
      </c>
      <c r="D541" s="332" t="s">
        <v>1141</v>
      </c>
      <c r="E541" t="str">
        <f t="shared" si="42"/>
        <v>630408220400099</v>
      </c>
      <c r="F541" t="str">
        <f t="shared" si="43"/>
        <v>0</v>
      </c>
      <c r="G541" t="e">
        <f>+VLOOKUP(L541,BG!$D$10:$F$68,3,FALSE)</f>
        <v>#REF!</v>
      </c>
      <c r="H541" s="332" t="s">
        <v>51</v>
      </c>
      <c r="I541" s="544">
        <v>-36525046123</v>
      </c>
      <c r="J541" s="296">
        <f t="shared" si="45"/>
        <v>-36525046.123000003</v>
      </c>
      <c r="K541" t="e">
        <f>+VLOOKUP(D541,#REF!,4,0)</f>
        <v>#REF!</v>
      </c>
      <c r="L541" t="e">
        <f>VLOOKUP(D541,#REF!,5,0)</f>
        <v>#REF!</v>
      </c>
      <c r="M541" t="e">
        <f>VLOOKUP(D541,#REF!,6,0)</f>
        <v>#REF!</v>
      </c>
      <c r="N541" t="e">
        <f>VLOOKUP(D541,#REF!,7,0)</f>
        <v>#REF!</v>
      </c>
      <c r="P541" t="str">
        <f t="shared" si="46"/>
        <v>82204</v>
      </c>
      <c r="Q541" t="str">
        <f t="shared" si="44"/>
        <v>63</v>
      </c>
    </row>
    <row r="542" spans="1:17" x14ac:dyDescent="0.3">
      <c r="A542" s="556">
        <v>44742</v>
      </c>
      <c r="B542" s="333">
        <v>6</v>
      </c>
      <c r="C542" s="333" t="s">
        <v>2856</v>
      </c>
      <c r="D542" s="333" t="s">
        <v>1872</v>
      </c>
      <c r="E542" t="str">
        <f t="shared" si="42"/>
        <v>640108280100099</v>
      </c>
      <c r="F542" t="str">
        <f t="shared" si="43"/>
        <v>0</v>
      </c>
      <c r="G542" t="e">
        <f>+VLOOKUP(L542,BG!$D$10:$F$68,3,FALSE)</f>
        <v>#REF!</v>
      </c>
      <c r="H542" s="333" t="s">
        <v>1497</v>
      </c>
      <c r="I542" s="545">
        <v>-24630542</v>
      </c>
      <c r="J542" s="296">
        <f t="shared" si="45"/>
        <v>-24630.542000000001</v>
      </c>
      <c r="K542" t="e">
        <f>+VLOOKUP(D542,#REF!,4,0)</f>
        <v>#REF!</v>
      </c>
      <c r="L542" t="e">
        <f>VLOOKUP(D542,#REF!,5,0)</f>
        <v>#REF!</v>
      </c>
      <c r="M542" t="e">
        <f>VLOOKUP(D542,#REF!,6,0)</f>
        <v>#REF!</v>
      </c>
      <c r="N542" t="e">
        <f>VLOOKUP(D542,#REF!,7,0)</f>
        <v>#REF!</v>
      </c>
      <c r="P542" t="str">
        <f t="shared" si="46"/>
        <v>82801</v>
      </c>
      <c r="Q542" t="str">
        <f t="shared" si="44"/>
        <v>64</v>
      </c>
    </row>
    <row r="543" spans="1:17" x14ac:dyDescent="0.3">
      <c r="A543" s="556">
        <v>44742</v>
      </c>
      <c r="B543" s="332">
        <v>6</v>
      </c>
      <c r="C543" s="332" t="s">
        <v>1773</v>
      </c>
      <c r="D543" s="332" t="s">
        <v>1142</v>
      </c>
      <c r="E543" t="str">
        <f t="shared" si="42"/>
        <v>640108320100199</v>
      </c>
      <c r="F543" t="str">
        <f t="shared" si="43"/>
        <v>0</v>
      </c>
      <c r="G543" t="e">
        <f>+VLOOKUP(L543,BG!$D$10:$F$68,3,FALSE)</f>
        <v>#REF!</v>
      </c>
      <c r="H543" s="332" t="s">
        <v>1143</v>
      </c>
      <c r="I543" s="544">
        <v>-4296230259</v>
      </c>
      <c r="J543" s="296">
        <f t="shared" si="45"/>
        <v>-4296230.2589999996</v>
      </c>
      <c r="K543" t="e">
        <f>+VLOOKUP(D543,#REF!,4,0)</f>
        <v>#REF!</v>
      </c>
      <c r="L543" t="e">
        <f>VLOOKUP(D543,#REF!,5,0)</f>
        <v>#REF!</v>
      </c>
      <c r="M543" t="e">
        <f>VLOOKUP(D543,#REF!,6,0)</f>
        <v>#REF!</v>
      </c>
      <c r="N543" t="e">
        <f>VLOOKUP(D543,#REF!,7,0)</f>
        <v>#REF!</v>
      </c>
      <c r="P543" t="str">
        <f t="shared" si="46"/>
        <v>83201</v>
      </c>
      <c r="Q543" t="str">
        <f t="shared" si="44"/>
        <v>64</v>
      </c>
    </row>
    <row r="544" spans="1:17" x14ac:dyDescent="0.3">
      <c r="A544" s="556">
        <v>44742</v>
      </c>
      <c r="B544" s="333">
        <v>6</v>
      </c>
      <c r="C544" s="333" t="s">
        <v>1774</v>
      </c>
      <c r="D544" s="333" t="s">
        <v>1258</v>
      </c>
      <c r="E544" t="str">
        <f t="shared" si="42"/>
        <v>640108320100799</v>
      </c>
      <c r="F544" t="str">
        <f t="shared" si="43"/>
        <v>0</v>
      </c>
      <c r="G544" t="e">
        <f>+VLOOKUP(L544,BG!$D$10:$F$68,3,FALSE)</f>
        <v>#REF!</v>
      </c>
      <c r="H544" s="333" t="s">
        <v>1259</v>
      </c>
      <c r="I544" s="545">
        <v>-909090</v>
      </c>
      <c r="J544" s="296">
        <f t="shared" si="45"/>
        <v>-909.09</v>
      </c>
      <c r="K544" t="e">
        <f>+VLOOKUP(D544,#REF!,4,0)</f>
        <v>#REF!</v>
      </c>
      <c r="L544" t="e">
        <f>VLOOKUP(D544,#REF!,5,0)</f>
        <v>#REF!</v>
      </c>
      <c r="M544" t="e">
        <f>VLOOKUP(D544,#REF!,6,0)</f>
        <v>#REF!</v>
      </c>
      <c r="N544" t="e">
        <f>VLOOKUP(D544,#REF!,7,0)</f>
        <v>#REF!</v>
      </c>
      <c r="P544" t="str">
        <f t="shared" si="46"/>
        <v>83201</v>
      </c>
      <c r="Q544" t="str">
        <f t="shared" si="44"/>
        <v>64</v>
      </c>
    </row>
    <row r="545" spans="1:17" x14ac:dyDescent="0.3">
      <c r="A545" s="556">
        <v>44742</v>
      </c>
      <c r="B545" s="332">
        <v>6</v>
      </c>
      <c r="C545" s="332" t="s">
        <v>2857</v>
      </c>
      <c r="D545" s="332" t="s">
        <v>2679</v>
      </c>
      <c r="E545" t="str">
        <f t="shared" si="42"/>
        <v>640108320101099</v>
      </c>
      <c r="F545" t="str">
        <f t="shared" si="43"/>
        <v>0</v>
      </c>
      <c r="G545" t="e">
        <f>+VLOOKUP(L545,BG!$D$10:$F$68,3,FALSE)</f>
        <v>#REF!</v>
      </c>
      <c r="H545" s="332" t="s">
        <v>2692</v>
      </c>
      <c r="I545" s="544">
        <v>-1045837410</v>
      </c>
      <c r="J545" s="296">
        <f t="shared" si="45"/>
        <v>-1045837.41</v>
      </c>
      <c r="K545" t="e">
        <f>+VLOOKUP(D545,#REF!,4,0)</f>
        <v>#REF!</v>
      </c>
      <c r="L545" t="e">
        <f>VLOOKUP(D545,#REF!,5,0)</f>
        <v>#REF!</v>
      </c>
      <c r="M545" t="e">
        <f>VLOOKUP(D545,#REF!,6,0)</f>
        <v>#REF!</v>
      </c>
      <c r="N545" t="e">
        <f>VLOOKUP(D545,#REF!,7,0)</f>
        <v>#REF!</v>
      </c>
      <c r="P545" t="str">
        <f t="shared" si="46"/>
        <v>83201</v>
      </c>
      <c r="Q545" t="str">
        <f t="shared" si="44"/>
        <v>64</v>
      </c>
    </row>
    <row r="546" spans="1:17" x14ac:dyDescent="0.3">
      <c r="A546" s="556">
        <v>44742</v>
      </c>
      <c r="B546" s="333">
        <v>6</v>
      </c>
      <c r="C546" s="333" t="s">
        <v>2858</v>
      </c>
      <c r="D546" s="333" t="s">
        <v>2803</v>
      </c>
      <c r="E546" t="str">
        <f t="shared" si="42"/>
        <v>640108320101699</v>
      </c>
      <c r="F546" t="str">
        <f t="shared" si="43"/>
        <v>0</v>
      </c>
      <c r="G546" t="e">
        <f>+VLOOKUP(L546,BG!$D$10:$F$68,3,FALSE)</f>
        <v>#REF!</v>
      </c>
      <c r="H546" s="333" t="s">
        <v>2804</v>
      </c>
      <c r="I546" s="545">
        <v>-532739013</v>
      </c>
      <c r="J546" s="296">
        <f t="shared" si="45"/>
        <v>-532739.01300000004</v>
      </c>
      <c r="K546" t="e">
        <f>+VLOOKUP(D546,#REF!,4,0)</f>
        <v>#REF!</v>
      </c>
      <c r="L546" t="e">
        <f>VLOOKUP(D546,#REF!,5,0)</f>
        <v>#REF!</v>
      </c>
      <c r="M546" t="e">
        <f>VLOOKUP(D546,#REF!,6,0)</f>
        <v>#REF!</v>
      </c>
      <c r="N546" t="e">
        <f>VLOOKUP(D546,#REF!,7,0)</f>
        <v>#REF!</v>
      </c>
      <c r="P546" t="str">
        <f t="shared" si="46"/>
        <v>83201</v>
      </c>
      <c r="Q546" t="str">
        <f t="shared" si="44"/>
        <v>64</v>
      </c>
    </row>
    <row r="547" spans="1:17" x14ac:dyDescent="0.3">
      <c r="A547" s="556">
        <v>44742</v>
      </c>
      <c r="B547" s="332">
        <v>6</v>
      </c>
      <c r="C547" s="332" t="s">
        <v>1775</v>
      </c>
      <c r="D547" s="332" t="s">
        <v>1146</v>
      </c>
      <c r="E547" t="str">
        <f t="shared" si="42"/>
        <v>640108320102199</v>
      </c>
      <c r="F547" t="str">
        <f t="shared" si="43"/>
        <v>0</v>
      </c>
      <c r="G547" t="e">
        <f>+VLOOKUP(L547,BG!$D$10:$F$68,3,FALSE)</f>
        <v>#REF!</v>
      </c>
      <c r="H547" s="332" t="s">
        <v>1147</v>
      </c>
      <c r="I547" s="544">
        <v>-34889606</v>
      </c>
      <c r="J547" s="296">
        <f t="shared" si="45"/>
        <v>-34889.606</v>
      </c>
      <c r="K547" t="e">
        <f>+VLOOKUP(D547,#REF!,4,0)</f>
        <v>#REF!</v>
      </c>
      <c r="L547" t="e">
        <f>VLOOKUP(D547,#REF!,5,0)</f>
        <v>#REF!</v>
      </c>
      <c r="M547" t="e">
        <f>VLOOKUP(D547,#REF!,6,0)</f>
        <v>#REF!</v>
      </c>
      <c r="N547" t="e">
        <f>VLOOKUP(D547,#REF!,7,0)</f>
        <v>#REF!</v>
      </c>
      <c r="P547" t="str">
        <f t="shared" si="46"/>
        <v>83201</v>
      </c>
      <c r="Q547" t="str">
        <f t="shared" si="44"/>
        <v>64</v>
      </c>
    </row>
    <row r="548" spans="1:17" x14ac:dyDescent="0.3">
      <c r="A548" s="556">
        <v>44742</v>
      </c>
      <c r="B548" s="333">
        <v>6</v>
      </c>
      <c r="C548" s="333" t="s">
        <v>3147</v>
      </c>
      <c r="D548" s="333" t="s">
        <v>3148</v>
      </c>
      <c r="E548" t="str">
        <f t="shared" si="42"/>
        <v>640108320102499</v>
      </c>
      <c r="F548" t="str">
        <f t="shared" si="43"/>
        <v>0</v>
      </c>
      <c r="G548" t="e">
        <f>+VLOOKUP(L548,BG!$D$10:$F$68,3,FALSE)</f>
        <v>#REF!</v>
      </c>
      <c r="H548" s="333" t="s">
        <v>2953</v>
      </c>
      <c r="I548" s="545">
        <v>-3181818182</v>
      </c>
      <c r="J548" s="296">
        <f t="shared" si="45"/>
        <v>-3181818.182</v>
      </c>
      <c r="K548" t="e">
        <f>+VLOOKUP(D548,#REF!,4,0)</f>
        <v>#REF!</v>
      </c>
      <c r="L548" t="e">
        <f>VLOOKUP(D548,#REF!,5,0)</f>
        <v>#REF!</v>
      </c>
      <c r="M548" t="e">
        <f>VLOOKUP(D548,#REF!,6,0)</f>
        <v>#REF!</v>
      </c>
      <c r="N548" t="e">
        <f>VLOOKUP(D548,#REF!,7,0)</f>
        <v>#REF!</v>
      </c>
      <c r="P548" t="str">
        <f t="shared" si="46"/>
        <v>83201</v>
      </c>
      <c r="Q548" t="str">
        <f t="shared" si="44"/>
        <v>64</v>
      </c>
    </row>
    <row r="549" spans="1:17" x14ac:dyDescent="0.3">
      <c r="A549" s="556">
        <v>44742</v>
      </c>
      <c r="B549" s="332">
        <v>6</v>
      </c>
      <c r="C549" s="332" t="s">
        <v>2348</v>
      </c>
      <c r="D549" s="332" t="s">
        <v>2048</v>
      </c>
      <c r="E549" t="str">
        <f t="shared" si="42"/>
        <v>650108340600099</v>
      </c>
      <c r="F549" t="str">
        <f t="shared" si="43"/>
        <v>0</v>
      </c>
      <c r="G549" t="e">
        <f>+VLOOKUP(L549,BG!$D$10:$F$68,3,FALSE)</f>
        <v>#REF!</v>
      </c>
      <c r="H549" s="332" t="s">
        <v>2192</v>
      </c>
      <c r="I549" s="544">
        <v>-58936208</v>
      </c>
      <c r="J549" s="296">
        <f t="shared" si="45"/>
        <v>-58936.207999999999</v>
      </c>
      <c r="K549" t="e">
        <f>+VLOOKUP(D549,#REF!,4,0)</f>
        <v>#REF!</v>
      </c>
      <c r="L549" t="e">
        <f>VLOOKUP(D549,#REF!,5,0)</f>
        <v>#REF!</v>
      </c>
      <c r="M549" t="e">
        <f>VLOOKUP(D549,#REF!,6,0)</f>
        <v>#REF!</v>
      </c>
      <c r="N549" t="e">
        <f>VLOOKUP(D549,#REF!,7,0)</f>
        <v>#REF!</v>
      </c>
      <c r="P549" t="str">
        <f t="shared" si="46"/>
        <v>83406</v>
      </c>
      <c r="Q549" t="str">
        <f t="shared" si="44"/>
        <v>65</v>
      </c>
    </row>
    <row r="550" spans="1:17" x14ac:dyDescent="0.3">
      <c r="A550" s="556">
        <v>44742</v>
      </c>
      <c r="B550" s="333">
        <v>6</v>
      </c>
      <c r="C550" s="333" t="s">
        <v>2349</v>
      </c>
      <c r="D550" s="333" t="s">
        <v>1148</v>
      </c>
      <c r="E550" t="str">
        <f t="shared" si="42"/>
        <v>710107050200001</v>
      </c>
      <c r="F550" t="str">
        <f t="shared" si="43"/>
        <v>0</v>
      </c>
      <c r="G550" t="e">
        <f>+VLOOKUP(L550,BG!$D$10:$F$68,3,FALSE)</f>
        <v>#REF!</v>
      </c>
      <c r="H550" s="333" t="s">
        <v>2193</v>
      </c>
      <c r="I550" s="545">
        <v>3241952192</v>
      </c>
      <c r="J550" s="296">
        <f t="shared" si="45"/>
        <v>3241952.1919999998</v>
      </c>
      <c r="K550" t="e">
        <f>+VLOOKUP(D550,#REF!,4,0)</f>
        <v>#REF!</v>
      </c>
      <c r="L550" t="e">
        <f>VLOOKUP(D550,#REF!,5,0)</f>
        <v>#REF!</v>
      </c>
      <c r="M550" t="e">
        <f>VLOOKUP(D550,#REF!,6,0)</f>
        <v>#REF!</v>
      </c>
      <c r="N550" t="e">
        <f>VLOOKUP(D550,#REF!,7,0)</f>
        <v>#REF!</v>
      </c>
      <c r="P550" t="str">
        <f t="shared" si="46"/>
        <v>70502</v>
      </c>
      <c r="Q550" t="str">
        <f t="shared" si="44"/>
        <v>71</v>
      </c>
    </row>
    <row r="551" spans="1:17" x14ac:dyDescent="0.3">
      <c r="A551" s="556">
        <v>44742</v>
      </c>
      <c r="B551" s="332">
        <v>6</v>
      </c>
      <c r="C551" s="332" t="s">
        <v>1776</v>
      </c>
      <c r="D551" s="332" t="s">
        <v>1149</v>
      </c>
      <c r="E551" t="str">
        <f t="shared" si="42"/>
        <v>710107050200099</v>
      </c>
      <c r="F551" t="str">
        <f t="shared" si="43"/>
        <v>0</v>
      </c>
      <c r="G551" t="e">
        <f>+VLOOKUP(L551,BG!$D$10:$F$68,3,FALSE)</f>
        <v>#REF!</v>
      </c>
      <c r="H551" s="332" t="s">
        <v>1150</v>
      </c>
      <c r="I551" s="544">
        <v>572604735</v>
      </c>
      <c r="J551" s="296">
        <f t="shared" si="45"/>
        <v>572604.73499999999</v>
      </c>
      <c r="K551" t="e">
        <f>+VLOOKUP(D551,#REF!,4,0)</f>
        <v>#REF!</v>
      </c>
      <c r="L551" t="e">
        <f>VLOOKUP(D551,#REF!,5,0)</f>
        <v>#REF!</v>
      </c>
      <c r="M551" t="e">
        <f>VLOOKUP(D551,#REF!,6,0)</f>
        <v>#REF!</v>
      </c>
      <c r="N551" t="e">
        <f>VLOOKUP(D551,#REF!,7,0)</f>
        <v>#REF!</v>
      </c>
      <c r="P551" t="str">
        <f t="shared" si="46"/>
        <v>70502</v>
      </c>
      <c r="Q551" t="str">
        <f t="shared" si="44"/>
        <v>71</v>
      </c>
    </row>
    <row r="552" spans="1:17" x14ac:dyDescent="0.3">
      <c r="A552" s="556">
        <v>44742</v>
      </c>
      <c r="B552" s="333">
        <v>6</v>
      </c>
      <c r="C552" s="333" t="s">
        <v>2350</v>
      </c>
      <c r="D552" s="333" t="s">
        <v>1152</v>
      </c>
      <c r="E552" t="str">
        <f t="shared" si="42"/>
        <v>710107050200199</v>
      </c>
      <c r="F552" t="str">
        <f t="shared" si="43"/>
        <v>0</v>
      </c>
      <c r="G552" t="e">
        <f>+VLOOKUP(L552,BG!$D$10:$F$68,3,FALSE)</f>
        <v>#REF!</v>
      </c>
      <c r="H552" s="333" t="s">
        <v>2193</v>
      </c>
      <c r="I552" s="545">
        <v>16308976071</v>
      </c>
      <c r="J552" s="296">
        <f t="shared" si="45"/>
        <v>16308976.071</v>
      </c>
      <c r="K552" t="e">
        <f>+VLOOKUP(D552,#REF!,4,0)</f>
        <v>#REF!</v>
      </c>
      <c r="L552" t="e">
        <f>VLOOKUP(D552,#REF!,5,0)</f>
        <v>#REF!</v>
      </c>
      <c r="M552" t="e">
        <f>VLOOKUP(D552,#REF!,6,0)</f>
        <v>#REF!</v>
      </c>
      <c r="N552" t="e">
        <f>VLOOKUP(D552,#REF!,7,0)</f>
        <v>#REF!</v>
      </c>
      <c r="P552" t="str">
        <f t="shared" si="46"/>
        <v>70502</v>
      </c>
      <c r="Q552" t="str">
        <f t="shared" si="44"/>
        <v>71</v>
      </c>
    </row>
    <row r="553" spans="1:17" x14ac:dyDescent="0.3">
      <c r="A553" s="556">
        <v>44742</v>
      </c>
      <c r="B553" s="332">
        <v>6</v>
      </c>
      <c r="C553" s="332" t="s">
        <v>2351</v>
      </c>
      <c r="D553" s="332" t="s">
        <v>1153</v>
      </c>
      <c r="E553" t="str">
        <f t="shared" si="42"/>
        <v>710107050200299</v>
      </c>
      <c r="F553" t="str">
        <f t="shared" si="43"/>
        <v>0</v>
      </c>
      <c r="G553" t="e">
        <f>+VLOOKUP(L553,BG!$D$10:$F$68,3,FALSE)</f>
        <v>#REF!</v>
      </c>
      <c r="H553" s="332" t="s">
        <v>2194</v>
      </c>
      <c r="I553" s="544">
        <v>4438313</v>
      </c>
      <c r="J553" s="296">
        <f t="shared" si="45"/>
        <v>4438.3130000000001</v>
      </c>
      <c r="K553" t="e">
        <f>+VLOOKUP(D553,#REF!,4,0)</f>
        <v>#REF!</v>
      </c>
      <c r="L553" t="e">
        <f>VLOOKUP(D553,#REF!,5,0)</f>
        <v>#REF!</v>
      </c>
      <c r="M553" t="e">
        <f>VLOOKUP(D553,#REF!,6,0)</f>
        <v>#REF!</v>
      </c>
      <c r="N553" t="e">
        <f>VLOOKUP(D553,#REF!,7,0)</f>
        <v>#REF!</v>
      </c>
      <c r="P553" t="str">
        <f t="shared" si="46"/>
        <v>70502</v>
      </c>
      <c r="Q553" t="str">
        <f t="shared" si="44"/>
        <v>71</v>
      </c>
    </row>
    <row r="554" spans="1:17" x14ac:dyDescent="0.3">
      <c r="A554" s="556">
        <v>44742</v>
      </c>
      <c r="B554" s="333">
        <v>6</v>
      </c>
      <c r="C554" s="333" t="s">
        <v>2352</v>
      </c>
      <c r="D554" s="333" t="s">
        <v>1288</v>
      </c>
      <c r="E554" t="str">
        <f t="shared" si="42"/>
        <v>710107050200399</v>
      </c>
      <c r="F554" t="str">
        <f t="shared" si="43"/>
        <v>0</v>
      </c>
      <c r="G554" t="e">
        <f>+VLOOKUP(L554,BG!$D$10:$F$68,3,FALSE)</f>
        <v>#REF!</v>
      </c>
      <c r="H554" s="333" t="s">
        <v>2195</v>
      </c>
      <c r="I554" s="545">
        <v>953115599</v>
      </c>
      <c r="J554" s="296">
        <f t="shared" si="45"/>
        <v>953115.59900000005</v>
      </c>
      <c r="K554" t="e">
        <f>+VLOOKUP(D554,#REF!,4,0)</f>
        <v>#REF!</v>
      </c>
      <c r="L554" t="e">
        <f>VLOOKUP(D554,#REF!,5,0)</f>
        <v>#REF!</v>
      </c>
      <c r="M554" t="e">
        <f>VLOOKUP(D554,#REF!,6,0)</f>
        <v>#REF!</v>
      </c>
      <c r="N554" t="e">
        <f>VLOOKUP(D554,#REF!,7,0)</f>
        <v>#REF!</v>
      </c>
      <c r="P554" t="str">
        <f t="shared" si="46"/>
        <v>70502</v>
      </c>
      <c r="Q554" t="str">
        <f t="shared" si="44"/>
        <v>71</v>
      </c>
    </row>
    <row r="555" spans="1:17" x14ac:dyDescent="0.3">
      <c r="A555" s="556">
        <v>44742</v>
      </c>
      <c r="B555" s="332">
        <v>6</v>
      </c>
      <c r="C555" s="332" t="s">
        <v>2353</v>
      </c>
      <c r="D555" s="332" t="s">
        <v>1289</v>
      </c>
      <c r="E555" t="str">
        <f t="shared" si="42"/>
        <v>710107050200599</v>
      </c>
      <c r="F555" t="str">
        <f t="shared" si="43"/>
        <v>0</v>
      </c>
      <c r="G555" t="e">
        <f>+VLOOKUP(L555,BG!$D$10:$F$68,3,FALSE)</f>
        <v>#REF!</v>
      </c>
      <c r="H555" s="332" t="s">
        <v>2196</v>
      </c>
      <c r="I555" s="544">
        <v>539905721</v>
      </c>
      <c r="J555" s="296">
        <f t="shared" si="45"/>
        <v>539905.72100000002</v>
      </c>
      <c r="K555" t="e">
        <f>+VLOOKUP(D555,#REF!,4,0)</f>
        <v>#REF!</v>
      </c>
      <c r="L555" t="e">
        <f>VLOOKUP(D555,#REF!,5,0)</f>
        <v>#REF!</v>
      </c>
      <c r="M555" t="e">
        <f>VLOOKUP(D555,#REF!,6,0)</f>
        <v>#REF!</v>
      </c>
      <c r="N555" t="e">
        <f>VLOOKUP(D555,#REF!,7,0)</f>
        <v>#REF!</v>
      </c>
      <c r="P555" t="str">
        <f t="shared" si="46"/>
        <v>70502</v>
      </c>
      <c r="Q555" t="str">
        <f t="shared" si="44"/>
        <v>71</v>
      </c>
    </row>
    <row r="556" spans="1:17" x14ac:dyDescent="0.3">
      <c r="A556" s="556">
        <v>44742</v>
      </c>
      <c r="B556" s="333">
        <v>6</v>
      </c>
      <c r="C556" s="333" t="s">
        <v>2354</v>
      </c>
      <c r="D556" s="333" t="s">
        <v>2049</v>
      </c>
      <c r="E556" t="str">
        <f t="shared" si="42"/>
        <v>710107050200699</v>
      </c>
      <c r="F556" t="str">
        <f t="shared" si="43"/>
        <v>0</v>
      </c>
      <c r="G556" t="e">
        <f>+VLOOKUP(L556,BG!$D$10:$F$68,3,FALSE)</f>
        <v>#REF!</v>
      </c>
      <c r="H556" s="333" t="s">
        <v>2197</v>
      </c>
      <c r="I556" s="545">
        <v>49341809</v>
      </c>
      <c r="J556" s="296">
        <f t="shared" si="45"/>
        <v>49341.809000000001</v>
      </c>
      <c r="K556" t="e">
        <f>+VLOOKUP(D556,#REF!,4,0)</f>
        <v>#REF!</v>
      </c>
      <c r="L556" t="e">
        <f>VLOOKUP(D556,#REF!,5,0)</f>
        <v>#REF!</v>
      </c>
      <c r="M556" t="e">
        <f>VLOOKUP(D556,#REF!,6,0)</f>
        <v>#REF!</v>
      </c>
      <c r="N556" t="e">
        <f>VLOOKUP(D556,#REF!,7,0)</f>
        <v>#REF!</v>
      </c>
      <c r="P556" t="str">
        <f t="shared" si="46"/>
        <v>70502</v>
      </c>
      <c r="Q556" t="str">
        <f t="shared" si="44"/>
        <v>71</v>
      </c>
    </row>
    <row r="557" spans="1:17" x14ac:dyDescent="0.3">
      <c r="A557" s="556">
        <v>44742</v>
      </c>
      <c r="B557" s="332">
        <v>6</v>
      </c>
      <c r="C557" s="332" t="s">
        <v>2355</v>
      </c>
      <c r="D557" s="332" t="s">
        <v>1290</v>
      </c>
      <c r="E557" t="str">
        <f t="shared" si="42"/>
        <v>710107050300199</v>
      </c>
      <c r="F557" t="str">
        <f t="shared" si="43"/>
        <v>0</v>
      </c>
      <c r="G557" t="e">
        <f>+VLOOKUP(L557,BG!$D$10:$F$68,3,FALSE)</f>
        <v>#REF!</v>
      </c>
      <c r="H557" s="332" t="s">
        <v>2198</v>
      </c>
      <c r="I557" s="544">
        <v>9488106842</v>
      </c>
      <c r="J557" s="296">
        <f t="shared" si="45"/>
        <v>9488106.8420000002</v>
      </c>
      <c r="K557" t="e">
        <f>+VLOOKUP(D557,#REF!,4,0)</f>
        <v>#REF!</v>
      </c>
      <c r="L557" t="e">
        <f>VLOOKUP(D557,#REF!,5,0)</f>
        <v>#REF!</v>
      </c>
      <c r="M557" t="e">
        <f>VLOOKUP(D557,#REF!,6,0)</f>
        <v>#REF!</v>
      </c>
      <c r="N557" t="e">
        <f>VLOOKUP(D557,#REF!,7,0)</f>
        <v>#REF!</v>
      </c>
      <c r="P557" t="str">
        <f t="shared" si="46"/>
        <v>70503</v>
      </c>
      <c r="Q557" t="str">
        <f t="shared" si="44"/>
        <v>71</v>
      </c>
    </row>
    <row r="558" spans="1:17" x14ac:dyDescent="0.3">
      <c r="A558" s="556">
        <v>44742</v>
      </c>
      <c r="B558" s="333">
        <v>6</v>
      </c>
      <c r="C558" s="333" t="s">
        <v>2356</v>
      </c>
      <c r="D558" s="333" t="s">
        <v>2050</v>
      </c>
      <c r="E558" t="str">
        <f t="shared" si="42"/>
        <v>710107050300299</v>
      </c>
      <c r="F558" t="str">
        <f t="shared" si="43"/>
        <v>0</v>
      </c>
      <c r="G558" t="e">
        <f>+VLOOKUP(L558,BG!$D$10:$F$68,3,FALSE)</f>
        <v>#REF!</v>
      </c>
      <c r="H558" s="333" t="s">
        <v>2199</v>
      </c>
      <c r="I558" s="545">
        <v>881785025</v>
      </c>
      <c r="J558" s="296">
        <f t="shared" si="45"/>
        <v>881785.02500000002</v>
      </c>
      <c r="K558" t="e">
        <f>+VLOOKUP(D558,#REF!,4,0)</f>
        <v>#REF!</v>
      </c>
      <c r="L558" t="e">
        <f>VLOOKUP(D558,#REF!,5,0)</f>
        <v>#REF!</v>
      </c>
      <c r="M558" t="e">
        <f>VLOOKUP(D558,#REF!,6,0)</f>
        <v>#REF!</v>
      </c>
      <c r="N558" t="e">
        <f>VLOOKUP(D558,#REF!,7,0)</f>
        <v>#REF!</v>
      </c>
      <c r="P558" t="str">
        <f t="shared" si="46"/>
        <v>70503</v>
      </c>
      <c r="Q558" t="str">
        <f t="shared" si="44"/>
        <v>71</v>
      </c>
    </row>
    <row r="559" spans="1:17" x14ac:dyDescent="0.3">
      <c r="A559" s="556">
        <v>44742</v>
      </c>
      <c r="B559" s="332">
        <v>6</v>
      </c>
      <c r="C559" s="332" t="s">
        <v>2357</v>
      </c>
      <c r="D559" s="332" t="s">
        <v>2051</v>
      </c>
      <c r="E559" t="str">
        <f t="shared" si="42"/>
        <v>710207190200199</v>
      </c>
      <c r="F559" t="str">
        <f t="shared" si="43"/>
        <v>0</v>
      </c>
      <c r="G559" t="e">
        <f>+VLOOKUP(L559,BG!$D$10:$F$68,3,FALSE)</f>
        <v>#REF!</v>
      </c>
      <c r="H559" s="332" t="s">
        <v>1496</v>
      </c>
      <c r="I559" s="544">
        <v>123104286</v>
      </c>
      <c r="J559" s="296">
        <f t="shared" si="45"/>
        <v>123104.28599999999</v>
      </c>
      <c r="K559" t="e">
        <f>+VLOOKUP(D559,#REF!,4,0)</f>
        <v>#REF!</v>
      </c>
      <c r="L559" t="e">
        <f>VLOOKUP(D559,#REF!,5,0)</f>
        <v>#REF!</v>
      </c>
      <c r="M559" t="e">
        <f>VLOOKUP(D559,#REF!,6,0)</f>
        <v>#REF!</v>
      </c>
      <c r="N559" t="e">
        <f>VLOOKUP(D559,#REF!,7,0)</f>
        <v>#REF!</v>
      </c>
      <c r="P559" t="str">
        <f t="shared" si="46"/>
        <v>71902</v>
      </c>
      <c r="Q559" t="str">
        <f t="shared" si="44"/>
        <v>71</v>
      </c>
    </row>
    <row r="560" spans="1:17" x14ac:dyDescent="0.3">
      <c r="A560" s="556">
        <v>44742</v>
      </c>
      <c r="B560" s="333">
        <v>6</v>
      </c>
      <c r="C560" s="333" t="s">
        <v>2859</v>
      </c>
      <c r="D560" s="333" t="s">
        <v>1372</v>
      </c>
      <c r="E560" t="str">
        <f t="shared" si="42"/>
        <v>710207210200199</v>
      </c>
      <c r="F560" t="str">
        <f t="shared" si="43"/>
        <v>0</v>
      </c>
      <c r="G560" t="e">
        <f>+VLOOKUP(L560,BG!$D$10:$F$68,3,FALSE)</f>
        <v>#REF!</v>
      </c>
      <c r="H560" s="333" t="s">
        <v>1412</v>
      </c>
      <c r="I560" s="545">
        <v>189049</v>
      </c>
      <c r="J560" s="296">
        <f t="shared" si="45"/>
        <v>189.04900000000001</v>
      </c>
      <c r="K560" t="e">
        <f>+VLOOKUP(D560,#REF!,4,0)</f>
        <v>#REF!</v>
      </c>
      <c r="L560" t="e">
        <f>VLOOKUP(D560,#REF!,5,0)</f>
        <v>#REF!</v>
      </c>
      <c r="M560" t="e">
        <f>VLOOKUP(D560,#REF!,6,0)</f>
        <v>#REF!</v>
      </c>
      <c r="N560" t="e">
        <f>VLOOKUP(D560,#REF!,7,0)</f>
        <v>#REF!</v>
      </c>
      <c r="P560" t="str">
        <f t="shared" si="46"/>
        <v>72102</v>
      </c>
      <c r="Q560" t="str">
        <f t="shared" si="44"/>
        <v>71</v>
      </c>
    </row>
    <row r="561" spans="1:17" x14ac:dyDescent="0.3">
      <c r="A561" s="556">
        <v>44742</v>
      </c>
      <c r="B561" s="332">
        <v>6</v>
      </c>
      <c r="C561" s="332" t="s">
        <v>1777</v>
      </c>
      <c r="D561" s="332" t="s">
        <v>1374</v>
      </c>
      <c r="E561" t="str">
        <f t="shared" si="42"/>
        <v>710207210200999</v>
      </c>
      <c r="F561" t="str">
        <f t="shared" si="43"/>
        <v>0</v>
      </c>
      <c r="G561" t="e">
        <f>+VLOOKUP(L561,BG!$D$10:$F$68,3,FALSE)</f>
        <v>#REF!</v>
      </c>
      <c r="H561" s="332" t="s">
        <v>1409</v>
      </c>
      <c r="I561" s="544">
        <v>9042990654</v>
      </c>
      <c r="J561" s="296">
        <f t="shared" si="45"/>
        <v>9042990.6539999992</v>
      </c>
      <c r="K561" t="e">
        <f>+VLOOKUP(D561,#REF!,4,0)</f>
        <v>#REF!</v>
      </c>
      <c r="L561" t="e">
        <f>VLOOKUP(D561,#REF!,5,0)</f>
        <v>#REF!</v>
      </c>
      <c r="M561" t="e">
        <f>VLOOKUP(D561,#REF!,6,0)</f>
        <v>#REF!</v>
      </c>
      <c r="N561" t="e">
        <f>VLOOKUP(D561,#REF!,7,0)</f>
        <v>#REF!</v>
      </c>
      <c r="P561" t="str">
        <f t="shared" si="46"/>
        <v>72102</v>
      </c>
      <c r="Q561" t="str">
        <f t="shared" si="44"/>
        <v>71</v>
      </c>
    </row>
    <row r="562" spans="1:17" x14ac:dyDescent="0.3">
      <c r="A562" s="556">
        <v>44742</v>
      </c>
      <c r="B562" s="333">
        <v>6</v>
      </c>
      <c r="C562" s="333" t="s">
        <v>1778</v>
      </c>
      <c r="D562" s="333" t="s">
        <v>1291</v>
      </c>
      <c r="E562" t="str">
        <f t="shared" si="42"/>
        <v>710207230200099</v>
      </c>
      <c r="F562" t="str">
        <f t="shared" si="43"/>
        <v>0</v>
      </c>
      <c r="G562" t="e">
        <f>+VLOOKUP(L562,BG!$D$10:$F$68,3,FALSE)</f>
        <v>#REF!</v>
      </c>
      <c r="H562" s="333" t="s">
        <v>1292</v>
      </c>
      <c r="I562" s="545">
        <v>13686978</v>
      </c>
      <c r="J562" s="296">
        <f t="shared" si="45"/>
        <v>13686.977999999999</v>
      </c>
      <c r="K562" t="e">
        <f>+VLOOKUP(D562,#REF!,4,0)</f>
        <v>#REF!</v>
      </c>
      <c r="L562" t="e">
        <f>VLOOKUP(D562,#REF!,5,0)</f>
        <v>#REF!</v>
      </c>
      <c r="M562" t="e">
        <f>VLOOKUP(D562,#REF!,6,0)</f>
        <v>#REF!</v>
      </c>
      <c r="N562" t="e">
        <f>VLOOKUP(D562,#REF!,7,0)</f>
        <v>#REF!</v>
      </c>
      <c r="P562" t="str">
        <f t="shared" si="46"/>
        <v>72302</v>
      </c>
      <c r="Q562" t="str">
        <f t="shared" si="44"/>
        <v>71</v>
      </c>
    </row>
    <row r="563" spans="1:17" x14ac:dyDescent="0.3">
      <c r="A563" s="556">
        <v>44742</v>
      </c>
      <c r="B563" s="332">
        <v>6</v>
      </c>
      <c r="C563" s="332" t="s">
        <v>1779</v>
      </c>
      <c r="D563" s="332" t="s">
        <v>1293</v>
      </c>
      <c r="E563" t="str">
        <f t="shared" si="42"/>
        <v>710207230200199</v>
      </c>
      <c r="F563" t="str">
        <f t="shared" si="43"/>
        <v>0</v>
      </c>
      <c r="G563" t="e">
        <f>+VLOOKUP(L563,BG!$D$10:$F$68,3,FALSE)</f>
        <v>#REF!</v>
      </c>
      <c r="H563" s="332" t="s">
        <v>1294</v>
      </c>
      <c r="I563" s="544">
        <v>61170060</v>
      </c>
      <c r="J563" s="296">
        <f t="shared" si="45"/>
        <v>61170.06</v>
      </c>
      <c r="K563" t="e">
        <f>+VLOOKUP(D563,#REF!,4,0)</f>
        <v>#REF!</v>
      </c>
      <c r="L563" t="e">
        <f>VLOOKUP(D563,#REF!,5,0)</f>
        <v>#REF!</v>
      </c>
      <c r="M563" t="e">
        <f>VLOOKUP(D563,#REF!,6,0)</f>
        <v>#REF!</v>
      </c>
      <c r="N563" t="e">
        <f>VLOOKUP(D563,#REF!,7,0)</f>
        <v>#REF!</v>
      </c>
      <c r="P563" t="str">
        <f t="shared" si="46"/>
        <v>72302</v>
      </c>
      <c r="Q563" t="str">
        <f t="shared" si="44"/>
        <v>71</v>
      </c>
    </row>
    <row r="564" spans="1:17" x14ac:dyDescent="0.3">
      <c r="A564" s="556">
        <v>44742</v>
      </c>
      <c r="B564" s="333">
        <v>6</v>
      </c>
      <c r="C564" s="333" t="s">
        <v>1780</v>
      </c>
      <c r="D564" s="333" t="s">
        <v>1154</v>
      </c>
      <c r="E564" t="str">
        <f t="shared" si="42"/>
        <v>710207970100299</v>
      </c>
      <c r="F564" t="str">
        <f t="shared" si="43"/>
        <v>0</v>
      </c>
      <c r="G564" t="e">
        <f>+VLOOKUP(L564,BG!$D$10:$F$68,3,FALSE)</f>
        <v>#REF!</v>
      </c>
      <c r="H564" s="333" t="s">
        <v>1155</v>
      </c>
      <c r="I564" s="545">
        <v>178716230</v>
      </c>
      <c r="J564" s="296">
        <f t="shared" si="45"/>
        <v>178716.23</v>
      </c>
      <c r="K564" t="e">
        <f>+VLOOKUP(D564,#REF!,4,0)</f>
        <v>#REF!</v>
      </c>
      <c r="L564" t="e">
        <f>VLOOKUP(D564,#REF!,5,0)</f>
        <v>#REF!</v>
      </c>
      <c r="M564" t="e">
        <f>VLOOKUP(D564,#REF!,6,0)</f>
        <v>#REF!</v>
      </c>
      <c r="N564" t="e">
        <f>VLOOKUP(D564,#REF!,7,0)</f>
        <v>#REF!</v>
      </c>
      <c r="P564" t="str">
        <f t="shared" si="46"/>
        <v>79701</v>
      </c>
      <c r="Q564" t="str">
        <f t="shared" si="44"/>
        <v>71</v>
      </c>
    </row>
    <row r="565" spans="1:17" x14ac:dyDescent="0.3">
      <c r="A565" s="556">
        <v>44742</v>
      </c>
      <c r="B565" s="332">
        <v>6</v>
      </c>
      <c r="C565" s="332" t="s">
        <v>1781</v>
      </c>
      <c r="D565" s="332" t="s">
        <v>1156</v>
      </c>
      <c r="E565" t="str">
        <f t="shared" si="42"/>
        <v>710407390200099</v>
      </c>
      <c r="F565" t="str">
        <f t="shared" si="43"/>
        <v>0</v>
      </c>
      <c r="G565" t="e">
        <f>+VLOOKUP(L565,BG!$D$10:$F$68,3,FALSE)</f>
        <v>#REF!</v>
      </c>
      <c r="H565" s="332" t="s">
        <v>1116</v>
      </c>
      <c r="I565" s="544">
        <v>67019786000</v>
      </c>
      <c r="J565" s="296">
        <f t="shared" si="45"/>
        <v>67019786</v>
      </c>
      <c r="K565" t="e">
        <f>+VLOOKUP(D565,#REF!,4,0)</f>
        <v>#REF!</v>
      </c>
      <c r="L565" t="e">
        <f>VLOOKUP(D565,#REF!,5,0)</f>
        <v>#REF!</v>
      </c>
      <c r="M565" t="e">
        <f>VLOOKUP(D565,#REF!,6,0)</f>
        <v>#REF!</v>
      </c>
      <c r="N565" t="e">
        <f>VLOOKUP(D565,#REF!,7,0)</f>
        <v>#REF!</v>
      </c>
      <c r="P565" t="str">
        <f t="shared" si="46"/>
        <v>73902</v>
      </c>
      <c r="Q565" t="str">
        <f t="shared" si="44"/>
        <v>71</v>
      </c>
    </row>
    <row r="566" spans="1:17" x14ac:dyDescent="0.3">
      <c r="A566" s="556">
        <v>44742</v>
      </c>
      <c r="B566" s="333">
        <v>6</v>
      </c>
      <c r="C566" s="333" t="s">
        <v>1782</v>
      </c>
      <c r="D566" s="333" t="s">
        <v>1157</v>
      </c>
      <c r="E566" t="str">
        <f t="shared" si="42"/>
        <v>710407390200199</v>
      </c>
      <c r="F566" t="str">
        <f t="shared" si="43"/>
        <v>0</v>
      </c>
      <c r="G566" t="e">
        <f>+VLOOKUP(L566,BG!$D$10:$F$68,3,FALSE)</f>
        <v>#REF!</v>
      </c>
      <c r="H566" s="333" t="s">
        <v>2951</v>
      </c>
      <c r="I566" s="545">
        <v>299154017</v>
      </c>
      <c r="J566" s="296">
        <f t="shared" si="45"/>
        <v>299154.01699999999</v>
      </c>
      <c r="K566" t="e">
        <f>+VLOOKUP(D566,#REF!,4,0)</f>
        <v>#REF!</v>
      </c>
      <c r="L566" t="e">
        <f>VLOOKUP(D566,#REF!,5,0)</f>
        <v>#REF!</v>
      </c>
      <c r="M566" t="e">
        <f>VLOOKUP(D566,#REF!,6,0)</f>
        <v>#REF!</v>
      </c>
      <c r="N566" t="e">
        <f>VLOOKUP(D566,#REF!,7,0)</f>
        <v>#REF!</v>
      </c>
      <c r="P566" t="str">
        <f t="shared" si="46"/>
        <v>73902</v>
      </c>
      <c r="Q566" t="str">
        <f t="shared" si="44"/>
        <v>71</v>
      </c>
    </row>
    <row r="567" spans="1:17" x14ac:dyDescent="0.3">
      <c r="A567" s="556">
        <v>44742</v>
      </c>
      <c r="B567" s="332">
        <v>6</v>
      </c>
      <c r="C567" s="332" t="s">
        <v>2358</v>
      </c>
      <c r="D567" s="332" t="s">
        <v>2052</v>
      </c>
      <c r="E567" t="str">
        <f t="shared" si="42"/>
        <v>710407390300099</v>
      </c>
      <c r="F567" t="str">
        <f t="shared" si="43"/>
        <v>0</v>
      </c>
      <c r="G567" t="e">
        <f>+VLOOKUP(L567,BG!$D$10:$F$68,3,FALSE)</f>
        <v>#REF!</v>
      </c>
      <c r="H567" s="332" t="s">
        <v>2200</v>
      </c>
      <c r="I567" s="544">
        <v>26047958</v>
      </c>
      <c r="J567" s="296">
        <f t="shared" si="45"/>
        <v>26047.957999999999</v>
      </c>
      <c r="K567" t="e">
        <f>+VLOOKUP(D567,#REF!,4,0)</f>
        <v>#REF!</v>
      </c>
      <c r="L567" t="e">
        <f>VLOOKUP(D567,#REF!,5,0)</f>
        <v>#REF!</v>
      </c>
      <c r="M567" t="e">
        <f>VLOOKUP(D567,#REF!,6,0)</f>
        <v>#REF!</v>
      </c>
      <c r="N567" t="e">
        <f>VLOOKUP(D567,#REF!,7,0)</f>
        <v>#REF!</v>
      </c>
      <c r="P567" t="str">
        <f t="shared" si="46"/>
        <v>73903</v>
      </c>
      <c r="Q567" t="str">
        <f t="shared" si="44"/>
        <v>71</v>
      </c>
    </row>
    <row r="568" spans="1:17" x14ac:dyDescent="0.3">
      <c r="A568" s="556">
        <v>44742</v>
      </c>
      <c r="B568" s="333">
        <v>6</v>
      </c>
      <c r="C568" s="333" t="s">
        <v>1783</v>
      </c>
      <c r="D568" s="333" t="s">
        <v>1158</v>
      </c>
      <c r="E568" t="str">
        <f t="shared" si="42"/>
        <v>710407390400099</v>
      </c>
      <c r="F568" t="str">
        <f t="shared" si="43"/>
        <v>0</v>
      </c>
      <c r="G568" t="e">
        <f>+VLOOKUP(L568,BG!$D$10:$F$68,3,FALSE)</f>
        <v>#REF!</v>
      </c>
      <c r="H568" s="333" t="s">
        <v>1159</v>
      </c>
      <c r="I568" s="545">
        <v>388622973</v>
      </c>
      <c r="J568" s="296">
        <f t="shared" si="45"/>
        <v>388622.973</v>
      </c>
      <c r="K568" t="e">
        <f>+VLOOKUP(D568,#REF!,4,0)</f>
        <v>#REF!</v>
      </c>
      <c r="L568" t="e">
        <f>VLOOKUP(D568,#REF!,5,0)</f>
        <v>#REF!</v>
      </c>
      <c r="M568" t="e">
        <f>VLOOKUP(D568,#REF!,6,0)</f>
        <v>#REF!</v>
      </c>
      <c r="N568" t="e">
        <f>VLOOKUP(D568,#REF!,7,0)</f>
        <v>#REF!</v>
      </c>
      <c r="P568" t="str">
        <f t="shared" si="46"/>
        <v>73904</v>
      </c>
      <c r="Q568" t="str">
        <f t="shared" si="44"/>
        <v>71</v>
      </c>
    </row>
    <row r="569" spans="1:17" x14ac:dyDescent="0.3">
      <c r="A569" s="556">
        <v>44742</v>
      </c>
      <c r="B569" s="332">
        <v>6</v>
      </c>
      <c r="C569" s="332" t="s">
        <v>1784</v>
      </c>
      <c r="D569" s="332" t="s">
        <v>1160</v>
      </c>
      <c r="E569" t="str">
        <f t="shared" si="42"/>
        <v>710407390600099</v>
      </c>
      <c r="F569" t="str">
        <f t="shared" si="43"/>
        <v>0</v>
      </c>
      <c r="G569" t="e">
        <f>+VLOOKUP(L569,BG!$D$10:$F$68,3,FALSE)</f>
        <v>#REF!</v>
      </c>
      <c r="H569" s="332" t="s">
        <v>1161</v>
      </c>
      <c r="I569" s="544">
        <v>36680610013</v>
      </c>
      <c r="J569" s="296">
        <f t="shared" si="45"/>
        <v>36680610.012999997</v>
      </c>
      <c r="K569" t="e">
        <f>+VLOOKUP(D569,#REF!,4,0)</f>
        <v>#REF!</v>
      </c>
      <c r="L569" t="e">
        <f>VLOOKUP(D569,#REF!,5,0)</f>
        <v>#REF!</v>
      </c>
      <c r="M569" t="e">
        <f>VLOOKUP(D569,#REF!,6,0)</f>
        <v>#REF!</v>
      </c>
      <c r="N569" t="e">
        <f>VLOOKUP(D569,#REF!,7,0)</f>
        <v>#REF!</v>
      </c>
      <c r="P569" t="str">
        <f t="shared" si="46"/>
        <v>73906</v>
      </c>
      <c r="Q569" t="str">
        <f t="shared" si="44"/>
        <v>71</v>
      </c>
    </row>
    <row r="570" spans="1:17" x14ac:dyDescent="0.3">
      <c r="A570" s="556">
        <v>44742</v>
      </c>
      <c r="B570" s="333">
        <v>6</v>
      </c>
      <c r="C570" s="333" t="s">
        <v>1785</v>
      </c>
      <c r="D570" s="333" t="s">
        <v>1162</v>
      </c>
      <c r="E570" t="str">
        <f t="shared" si="42"/>
        <v>710407390800099</v>
      </c>
      <c r="F570" t="str">
        <f t="shared" si="43"/>
        <v>0</v>
      </c>
      <c r="G570" t="e">
        <f>+VLOOKUP(L570,BG!$D$10:$F$68,3,FALSE)</f>
        <v>#REF!</v>
      </c>
      <c r="H570" s="333" t="s">
        <v>1163</v>
      </c>
      <c r="I570" s="545">
        <v>641864750</v>
      </c>
      <c r="J570" s="296">
        <f t="shared" si="45"/>
        <v>641864.75</v>
      </c>
      <c r="K570" t="e">
        <f>+VLOOKUP(D570,#REF!,4,0)</f>
        <v>#REF!</v>
      </c>
      <c r="L570" t="e">
        <f>VLOOKUP(D570,#REF!,5,0)</f>
        <v>#REF!</v>
      </c>
      <c r="M570" t="e">
        <f>VLOOKUP(D570,#REF!,6,0)</f>
        <v>#REF!</v>
      </c>
      <c r="N570" t="e">
        <f>VLOOKUP(D570,#REF!,7,0)</f>
        <v>#REF!</v>
      </c>
      <c r="P570" t="str">
        <f t="shared" si="46"/>
        <v>73908</v>
      </c>
      <c r="Q570" t="str">
        <f t="shared" si="44"/>
        <v>71</v>
      </c>
    </row>
    <row r="571" spans="1:17" x14ac:dyDescent="0.3">
      <c r="A571" s="556">
        <v>44742</v>
      </c>
      <c r="B571" s="332">
        <v>6</v>
      </c>
      <c r="C571" s="332" t="s">
        <v>1786</v>
      </c>
      <c r="D571" s="332" t="s">
        <v>1375</v>
      </c>
      <c r="E571" t="str">
        <f t="shared" si="42"/>
        <v>710507430200099</v>
      </c>
      <c r="F571" t="str">
        <f t="shared" si="43"/>
        <v>0</v>
      </c>
      <c r="G571" t="e">
        <f>+VLOOKUP(L571,BG!$D$10:$F$68,3,FALSE)</f>
        <v>#REF!</v>
      </c>
      <c r="H571" s="332" t="s">
        <v>1449</v>
      </c>
      <c r="I571" s="544">
        <v>24939781722</v>
      </c>
      <c r="J571" s="296">
        <f t="shared" si="45"/>
        <v>24939781.721999999</v>
      </c>
      <c r="K571" t="e">
        <f>+VLOOKUP(D571,#REF!,4,0)</f>
        <v>#REF!</v>
      </c>
      <c r="L571" t="e">
        <f>VLOOKUP(D571,#REF!,5,0)</f>
        <v>#REF!</v>
      </c>
      <c r="M571" t="e">
        <f>VLOOKUP(D571,#REF!,6,0)</f>
        <v>#REF!</v>
      </c>
      <c r="N571" t="e">
        <f>VLOOKUP(D571,#REF!,7,0)</f>
        <v>#REF!</v>
      </c>
      <c r="P571" t="str">
        <f t="shared" si="46"/>
        <v>74302</v>
      </c>
      <c r="Q571" t="str">
        <f t="shared" si="44"/>
        <v>71</v>
      </c>
    </row>
    <row r="572" spans="1:17" x14ac:dyDescent="0.3">
      <c r="A572" s="556">
        <v>44742</v>
      </c>
      <c r="B572" s="333">
        <v>6</v>
      </c>
      <c r="C572" s="333" t="s">
        <v>2359</v>
      </c>
      <c r="D572" s="333" t="s">
        <v>2053</v>
      </c>
      <c r="E572" t="str">
        <f t="shared" si="42"/>
        <v>710507470100098</v>
      </c>
      <c r="F572" t="str">
        <f t="shared" si="43"/>
        <v>0</v>
      </c>
      <c r="G572" t="e">
        <f>+VLOOKUP(L572,BG!$D$10:$F$68,3,FALSE)</f>
        <v>#REF!</v>
      </c>
      <c r="H572" s="333" t="s">
        <v>1164</v>
      </c>
      <c r="I572" s="545">
        <v>63984009</v>
      </c>
      <c r="J572" s="296">
        <f t="shared" si="45"/>
        <v>63984.008999999998</v>
      </c>
      <c r="K572" t="e">
        <f>+VLOOKUP(D572,#REF!,4,0)</f>
        <v>#REF!</v>
      </c>
      <c r="L572" t="e">
        <f>VLOOKUP(D572,#REF!,5,0)</f>
        <v>#REF!</v>
      </c>
      <c r="M572" t="e">
        <f>VLOOKUP(D572,#REF!,6,0)</f>
        <v>#REF!</v>
      </c>
      <c r="N572" t="e">
        <f>VLOOKUP(D572,#REF!,7,0)</f>
        <v>#REF!</v>
      </c>
      <c r="P572" t="str">
        <f t="shared" si="46"/>
        <v>74701</v>
      </c>
      <c r="Q572" t="str">
        <f t="shared" si="44"/>
        <v>71</v>
      </c>
    </row>
    <row r="573" spans="1:17" x14ac:dyDescent="0.3">
      <c r="A573" s="556">
        <v>44742</v>
      </c>
      <c r="B573" s="332">
        <v>6</v>
      </c>
      <c r="C573" s="332" t="s">
        <v>1787</v>
      </c>
      <c r="D573" s="332" t="s">
        <v>1165</v>
      </c>
      <c r="E573" t="str">
        <f t="shared" si="42"/>
        <v>710507470100099</v>
      </c>
      <c r="F573" t="str">
        <f t="shared" si="43"/>
        <v>0</v>
      </c>
      <c r="G573" t="e">
        <f>+VLOOKUP(L573,BG!$D$10:$F$68,3,FALSE)</f>
        <v>#REF!</v>
      </c>
      <c r="H573" s="332" t="s">
        <v>1164</v>
      </c>
      <c r="I573" s="544">
        <v>303810680</v>
      </c>
      <c r="J573" s="296">
        <f t="shared" si="45"/>
        <v>303810.68</v>
      </c>
      <c r="K573" t="e">
        <f>+VLOOKUP(D573,#REF!,4,0)</f>
        <v>#REF!</v>
      </c>
      <c r="L573" t="e">
        <f>VLOOKUP(D573,#REF!,5,0)</f>
        <v>#REF!</v>
      </c>
      <c r="M573" t="e">
        <f>VLOOKUP(D573,#REF!,6,0)</f>
        <v>#REF!</v>
      </c>
      <c r="N573" t="e">
        <f>VLOOKUP(D573,#REF!,7,0)</f>
        <v>#REF!</v>
      </c>
      <c r="P573" t="str">
        <f t="shared" si="46"/>
        <v>74701</v>
      </c>
      <c r="Q573" t="str">
        <f t="shared" si="44"/>
        <v>71</v>
      </c>
    </row>
    <row r="574" spans="1:17" x14ac:dyDescent="0.3">
      <c r="A574" s="556">
        <v>44742</v>
      </c>
      <c r="B574" s="333">
        <v>6</v>
      </c>
      <c r="C574" s="333" t="s">
        <v>1788</v>
      </c>
      <c r="D574" s="333" t="s">
        <v>1295</v>
      </c>
      <c r="E574" t="str">
        <f t="shared" si="42"/>
        <v>720107570200799</v>
      </c>
      <c r="F574" t="str">
        <f t="shared" si="43"/>
        <v>0</v>
      </c>
      <c r="G574" t="e">
        <f>+VLOOKUP(L574,BG!$D$10:$F$68,3,FALSE)</f>
        <v>#REF!</v>
      </c>
      <c r="H574" s="333" t="s">
        <v>1296</v>
      </c>
      <c r="I574" s="545">
        <v>1877398</v>
      </c>
      <c r="J574" s="296">
        <f t="shared" si="45"/>
        <v>1877.3979999999999</v>
      </c>
      <c r="K574" t="e">
        <f>+VLOOKUP(D574,#REF!,4,0)</f>
        <v>#REF!</v>
      </c>
      <c r="L574" t="e">
        <f>VLOOKUP(D574,#REF!,5,0)</f>
        <v>#REF!</v>
      </c>
      <c r="M574" t="e">
        <f>VLOOKUP(D574,#REF!,6,0)</f>
        <v>#REF!</v>
      </c>
      <c r="N574" t="e">
        <f>VLOOKUP(D574,#REF!,7,0)</f>
        <v>#REF!</v>
      </c>
      <c r="P574" t="str">
        <f t="shared" si="46"/>
        <v>75702</v>
      </c>
      <c r="Q574" t="str">
        <f t="shared" si="44"/>
        <v>72</v>
      </c>
    </row>
    <row r="575" spans="1:17" x14ac:dyDescent="0.3">
      <c r="A575" s="556">
        <v>44742</v>
      </c>
      <c r="B575" s="332">
        <v>6</v>
      </c>
      <c r="C575" s="332" t="s">
        <v>1789</v>
      </c>
      <c r="D575" s="332" t="s">
        <v>1166</v>
      </c>
      <c r="E575" t="str">
        <f t="shared" si="42"/>
        <v>720107570200899</v>
      </c>
      <c r="F575" t="str">
        <f t="shared" si="43"/>
        <v>0</v>
      </c>
      <c r="G575" t="e">
        <f>+VLOOKUP(L575,BG!$D$10:$F$68,3,FALSE)</f>
        <v>#REF!</v>
      </c>
      <c r="H575" s="332" t="s">
        <v>1167</v>
      </c>
      <c r="I575" s="544">
        <v>2413199933</v>
      </c>
      <c r="J575" s="296">
        <f t="shared" si="45"/>
        <v>2413199.9330000002</v>
      </c>
      <c r="K575" t="e">
        <f>+VLOOKUP(D575,#REF!,4,0)</f>
        <v>#REF!</v>
      </c>
      <c r="L575" t="e">
        <f>VLOOKUP(D575,#REF!,5,0)</f>
        <v>#REF!</v>
      </c>
      <c r="M575" t="e">
        <f>VLOOKUP(D575,#REF!,6,0)</f>
        <v>#REF!</v>
      </c>
      <c r="N575" t="e">
        <f>VLOOKUP(D575,#REF!,7,0)</f>
        <v>#REF!</v>
      </c>
      <c r="P575" t="str">
        <f t="shared" si="46"/>
        <v>75702</v>
      </c>
      <c r="Q575" t="str">
        <f t="shared" si="44"/>
        <v>72</v>
      </c>
    </row>
    <row r="576" spans="1:17" x14ac:dyDescent="0.3">
      <c r="A576" s="556">
        <v>44742</v>
      </c>
      <c r="B576" s="333">
        <v>6</v>
      </c>
      <c r="C576" s="333" t="s">
        <v>1790</v>
      </c>
      <c r="D576" s="333" t="s">
        <v>1168</v>
      </c>
      <c r="E576" t="str">
        <f t="shared" si="42"/>
        <v>720107570201099</v>
      </c>
      <c r="F576" t="str">
        <f t="shared" si="43"/>
        <v>0</v>
      </c>
      <c r="G576" t="e">
        <f>+VLOOKUP(L576,BG!$D$10:$F$68,3,FALSE)</f>
        <v>#REF!</v>
      </c>
      <c r="H576" s="333" t="s">
        <v>1169</v>
      </c>
      <c r="I576" s="545">
        <v>271156509</v>
      </c>
      <c r="J576" s="296">
        <f t="shared" si="45"/>
        <v>271156.50900000002</v>
      </c>
      <c r="K576" t="e">
        <f>+VLOOKUP(D576,#REF!,4,0)</f>
        <v>#REF!</v>
      </c>
      <c r="L576" t="e">
        <f>VLOOKUP(D576,#REF!,5,0)</f>
        <v>#REF!</v>
      </c>
      <c r="M576" t="e">
        <f>VLOOKUP(D576,#REF!,6,0)</f>
        <v>#REF!</v>
      </c>
      <c r="N576" t="e">
        <f>VLOOKUP(D576,#REF!,7,0)</f>
        <v>#REF!</v>
      </c>
      <c r="P576" t="str">
        <f t="shared" si="46"/>
        <v>75702</v>
      </c>
      <c r="Q576" t="str">
        <f t="shared" si="44"/>
        <v>72</v>
      </c>
    </row>
    <row r="577" spans="1:17" x14ac:dyDescent="0.3">
      <c r="A577" s="556">
        <v>44742</v>
      </c>
      <c r="B577" s="332">
        <v>7</v>
      </c>
      <c r="C577" s="332" t="s">
        <v>2360</v>
      </c>
      <c r="D577" s="332" t="s">
        <v>2054</v>
      </c>
      <c r="E577" t="str">
        <f t="shared" si="42"/>
        <v>720107570202099</v>
      </c>
      <c r="F577" t="str">
        <f t="shared" si="43"/>
        <v>0</v>
      </c>
      <c r="G577" t="e">
        <f>+VLOOKUP(L577,BG!$D$10:$F$68,3,FALSE)</f>
        <v>#REF!</v>
      </c>
      <c r="H577" s="332" t="s">
        <v>2201</v>
      </c>
      <c r="I577" s="544">
        <v>148619551</v>
      </c>
      <c r="J577" s="296">
        <f t="shared" si="45"/>
        <v>148619.55100000001</v>
      </c>
      <c r="K577" t="e">
        <f>+VLOOKUP(D577,#REF!,4,0)</f>
        <v>#REF!</v>
      </c>
      <c r="L577" t="e">
        <f>VLOOKUP(D577,#REF!,5,0)</f>
        <v>#REF!</v>
      </c>
      <c r="M577" t="e">
        <f>VLOOKUP(D577,#REF!,6,0)</f>
        <v>#REF!</v>
      </c>
      <c r="N577" t="e">
        <f>VLOOKUP(D577,#REF!,7,0)</f>
        <v>#REF!</v>
      </c>
      <c r="P577" t="str">
        <f t="shared" si="46"/>
        <v>75702</v>
      </c>
      <c r="Q577" t="str">
        <f t="shared" si="44"/>
        <v>72</v>
      </c>
    </row>
    <row r="578" spans="1:17" x14ac:dyDescent="0.3">
      <c r="A578" s="556">
        <v>44742</v>
      </c>
      <c r="B578" s="333">
        <v>6</v>
      </c>
      <c r="C578" s="333" t="s">
        <v>2361</v>
      </c>
      <c r="D578" s="333" t="s">
        <v>2055</v>
      </c>
      <c r="E578" t="str">
        <f t="shared" si="42"/>
        <v>720107570204099</v>
      </c>
      <c r="F578" t="str">
        <f t="shared" si="43"/>
        <v>0</v>
      </c>
      <c r="G578" t="e">
        <f>+VLOOKUP(L578,BG!$D$10:$F$68,3,FALSE)</f>
        <v>#REF!</v>
      </c>
      <c r="H578" s="333" t="s">
        <v>2202</v>
      </c>
      <c r="I578" s="545">
        <v>5288361</v>
      </c>
      <c r="J578" s="296">
        <f t="shared" si="45"/>
        <v>5288.3609999999999</v>
      </c>
      <c r="K578" t="e">
        <f>+VLOOKUP(D578,#REF!,4,0)</f>
        <v>#REF!</v>
      </c>
      <c r="L578" t="e">
        <f>VLOOKUP(D578,#REF!,5,0)</f>
        <v>#REF!</v>
      </c>
      <c r="M578" t="e">
        <f>VLOOKUP(D578,#REF!,6,0)</f>
        <v>#REF!</v>
      </c>
      <c r="N578" t="e">
        <f>VLOOKUP(D578,#REF!,7,0)</f>
        <v>#REF!</v>
      </c>
      <c r="P578" t="str">
        <f t="shared" si="46"/>
        <v>75702</v>
      </c>
      <c r="Q578" t="str">
        <f t="shared" si="44"/>
        <v>72</v>
      </c>
    </row>
    <row r="579" spans="1:17" x14ac:dyDescent="0.3">
      <c r="A579" s="556">
        <v>44742</v>
      </c>
      <c r="B579" s="332">
        <v>6</v>
      </c>
      <c r="C579" s="332" t="s">
        <v>1791</v>
      </c>
      <c r="D579" s="332" t="s">
        <v>1170</v>
      </c>
      <c r="E579" t="str">
        <f t="shared" si="42"/>
        <v>720107570204299</v>
      </c>
      <c r="F579" t="str">
        <f t="shared" si="43"/>
        <v>0</v>
      </c>
      <c r="G579" t="e">
        <f>+VLOOKUP(L579,BG!$D$10:$F$68,3,FALSE)</f>
        <v>#REF!</v>
      </c>
      <c r="H579" s="332" t="s">
        <v>1171</v>
      </c>
      <c r="I579" s="544">
        <v>32864136</v>
      </c>
      <c r="J579" s="296">
        <f t="shared" si="45"/>
        <v>32864.135999999999</v>
      </c>
      <c r="K579" t="e">
        <f>+VLOOKUP(D579,#REF!,4,0)</f>
        <v>#REF!</v>
      </c>
      <c r="L579" t="e">
        <f>VLOOKUP(D579,#REF!,5,0)</f>
        <v>#REF!</v>
      </c>
      <c r="M579" t="e">
        <f>VLOOKUP(D579,#REF!,6,0)</f>
        <v>#REF!</v>
      </c>
      <c r="N579" t="e">
        <f>VLOOKUP(D579,#REF!,7,0)</f>
        <v>#REF!</v>
      </c>
      <c r="P579" t="str">
        <f t="shared" si="46"/>
        <v>75702</v>
      </c>
      <c r="Q579" t="str">
        <f t="shared" si="44"/>
        <v>72</v>
      </c>
    </row>
    <row r="580" spans="1:17" x14ac:dyDescent="0.3">
      <c r="A580" s="556">
        <v>44742</v>
      </c>
      <c r="B580" s="333">
        <v>7</v>
      </c>
      <c r="C580" s="333" t="s">
        <v>1792</v>
      </c>
      <c r="D580" s="333" t="s">
        <v>1297</v>
      </c>
      <c r="E580" t="str">
        <f t="shared" si="42"/>
        <v>720107570204499</v>
      </c>
      <c r="F580" t="str">
        <f t="shared" si="43"/>
        <v>0</v>
      </c>
      <c r="G580" t="e">
        <f>+VLOOKUP(L580,BG!$D$10:$F$68,3,FALSE)</f>
        <v>#REF!</v>
      </c>
      <c r="H580" s="333" t="s">
        <v>1298</v>
      </c>
      <c r="I580" s="545">
        <v>207464800</v>
      </c>
      <c r="J580" s="296">
        <f t="shared" si="45"/>
        <v>207464.8</v>
      </c>
      <c r="K580" t="e">
        <f>+VLOOKUP(D580,#REF!,4,0)</f>
        <v>#REF!</v>
      </c>
      <c r="L580" t="e">
        <f>VLOOKUP(D580,#REF!,5,0)</f>
        <v>#REF!</v>
      </c>
      <c r="M580" t="e">
        <f>VLOOKUP(D580,#REF!,6,0)</f>
        <v>#REF!</v>
      </c>
      <c r="N580" t="e">
        <f>VLOOKUP(D580,#REF!,7,0)</f>
        <v>#REF!</v>
      </c>
      <c r="P580" t="str">
        <f t="shared" si="46"/>
        <v>75702</v>
      </c>
      <c r="Q580" t="str">
        <f t="shared" si="44"/>
        <v>72</v>
      </c>
    </row>
    <row r="581" spans="1:17" x14ac:dyDescent="0.3">
      <c r="A581" s="556">
        <v>44742</v>
      </c>
      <c r="B581" s="332">
        <v>7</v>
      </c>
      <c r="C581" s="332" t="s">
        <v>1793</v>
      </c>
      <c r="D581" s="332" t="s">
        <v>1172</v>
      </c>
      <c r="E581" t="str">
        <f t="shared" ref="E581:E644" si="47">+MID(D581,3,2)&amp;+MID(D581,6,1)&amp;+MID(D581,8,2)&amp;+MID(D581,11,3)&amp;+MID(D581,17,2)&amp;+MID(D581,20,3)&amp;+MID(D581,24,2)</f>
        <v>730107590200199</v>
      </c>
      <c r="F581" t="str">
        <f t="shared" ref="F581:F644" si="48">MID(E581,3,1)</f>
        <v>0</v>
      </c>
      <c r="G581" t="e">
        <f>+VLOOKUP(L581,BG!$D$10:$F$68,3,FALSE)</f>
        <v>#REF!</v>
      </c>
      <c r="H581" s="332" t="s">
        <v>1173</v>
      </c>
      <c r="I581" s="544">
        <v>727523445</v>
      </c>
      <c r="J581" s="296">
        <f t="shared" si="45"/>
        <v>727523.44499999995</v>
      </c>
      <c r="K581" t="e">
        <f>+VLOOKUP(D581,#REF!,4,0)</f>
        <v>#REF!</v>
      </c>
      <c r="L581" t="e">
        <f>VLOOKUP(D581,#REF!,5,0)</f>
        <v>#REF!</v>
      </c>
      <c r="M581" t="e">
        <f>VLOOKUP(D581,#REF!,6,0)</f>
        <v>#REF!</v>
      </c>
      <c r="N581" t="e">
        <f>VLOOKUP(D581,#REF!,7,0)</f>
        <v>#REF!</v>
      </c>
      <c r="P581" t="str">
        <f t="shared" si="46"/>
        <v>75902</v>
      </c>
      <c r="Q581" t="str">
        <f t="shared" si="44"/>
        <v>73</v>
      </c>
    </row>
    <row r="582" spans="1:17" x14ac:dyDescent="0.3">
      <c r="A582" s="556">
        <v>44742</v>
      </c>
      <c r="B582" s="333">
        <v>6</v>
      </c>
      <c r="C582" s="333" t="s">
        <v>1794</v>
      </c>
      <c r="D582" s="333" t="s">
        <v>1299</v>
      </c>
      <c r="E582" t="str">
        <f t="shared" si="47"/>
        <v>730107590400199</v>
      </c>
      <c r="F582" t="str">
        <f t="shared" si="48"/>
        <v>0</v>
      </c>
      <c r="G582" t="e">
        <f>+VLOOKUP(L582,BG!$D$10:$F$68,3,FALSE)</f>
        <v>#REF!</v>
      </c>
      <c r="H582" s="333" t="s">
        <v>1300</v>
      </c>
      <c r="I582" s="545">
        <v>802774161</v>
      </c>
      <c r="J582" s="296">
        <f t="shared" si="45"/>
        <v>802774.16099999996</v>
      </c>
      <c r="K582" t="e">
        <f>+VLOOKUP(D582,#REF!,4,0)</f>
        <v>#REF!</v>
      </c>
      <c r="L582" t="e">
        <f>VLOOKUP(D582,#REF!,5,0)</f>
        <v>#REF!</v>
      </c>
      <c r="M582" t="e">
        <f>VLOOKUP(D582,#REF!,6,0)</f>
        <v>#REF!</v>
      </c>
      <c r="N582" t="e">
        <f>VLOOKUP(D582,#REF!,7,0)</f>
        <v>#REF!</v>
      </c>
      <c r="P582" t="str">
        <f t="shared" si="46"/>
        <v>75904</v>
      </c>
      <c r="Q582" t="str">
        <f t="shared" ref="Q582:Q645" si="49">+LEFT(E582,2)</f>
        <v>73</v>
      </c>
    </row>
    <row r="583" spans="1:17" x14ac:dyDescent="0.3">
      <c r="A583" s="556">
        <v>44742</v>
      </c>
      <c r="B583" s="332">
        <v>6</v>
      </c>
      <c r="C583" s="332" t="s">
        <v>3149</v>
      </c>
      <c r="D583" s="332" t="s">
        <v>1376</v>
      </c>
      <c r="E583" t="str">
        <f t="shared" si="47"/>
        <v>730107590400399</v>
      </c>
      <c r="F583" t="str">
        <f t="shared" si="48"/>
        <v>0</v>
      </c>
      <c r="G583" t="e">
        <f>+VLOOKUP(L583,BG!$D$10:$F$68,3,FALSE)</f>
        <v>#REF!</v>
      </c>
      <c r="H583" s="332" t="s">
        <v>1567</v>
      </c>
      <c r="I583" s="544">
        <v>-8397471</v>
      </c>
      <c r="J583" s="296">
        <f t="shared" si="45"/>
        <v>-8397.4709999999995</v>
      </c>
      <c r="K583" t="e">
        <f>+VLOOKUP(D583,#REF!,4,0)</f>
        <v>#REF!</v>
      </c>
      <c r="L583" t="e">
        <f>VLOOKUP(D583,#REF!,5,0)</f>
        <v>#REF!</v>
      </c>
      <c r="M583" t="e">
        <f>VLOOKUP(D583,#REF!,6,0)</f>
        <v>#REF!</v>
      </c>
      <c r="N583" t="e">
        <f>VLOOKUP(D583,#REF!,7,0)</f>
        <v>#REF!</v>
      </c>
      <c r="P583" t="str">
        <f t="shared" si="46"/>
        <v>75904</v>
      </c>
      <c r="Q583" t="str">
        <f t="shared" si="49"/>
        <v>73</v>
      </c>
    </row>
    <row r="584" spans="1:17" x14ac:dyDescent="0.3">
      <c r="A584" s="556">
        <v>44742</v>
      </c>
      <c r="B584" s="333">
        <v>6</v>
      </c>
      <c r="C584" s="333" t="s">
        <v>1795</v>
      </c>
      <c r="D584" s="333" t="s">
        <v>1174</v>
      </c>
      <c r="E584" t="str">
        <f t="shared" si="47"/>
        <v>730107590600199</v>
      </c>
      <c r="F584" t="str">
        <f t="shared" si="48"/>
        <v>0</v>
      </c>
      <c r="G584" t="e">
        <f>+VLOOKUP(L584,BG!$D$10:$F$68,3,FALSE)</f>
        <v>#REF!</v>
      </c>
      <c r="H584" s="333" t="s">
        <v>2954</v>
      </c>
      <c r="I584" s="545">
        <v>67081888</v>
      </c>
      <c r="J584" s="296">
        <f t="shared" si="45"/>
        <v>67081.888000000006</v>
      </c>
      <c r="K584" t="e">
        <f>+VLOOKUP(D584,#REF!,4,0)</f>
        <v>#REF!</v>
      </c>
      <c r="L584" t="e">
        <f>VLOOKUP(D584,#REF!,5,0)</f>
        <v>#REF!</v>
      </c>
      <c r="M584" t="e">
        <f>VLOOKUP(D584,#REF!,6,0)</f>
        <v>#REF!</v>
      </c>
      <c r="N584" t="e">
        <f>VLOOKUP(D584,#REF!,7,0)</f>
        <v>#REF!</v>
      </c>
      <c r="P584" t="str">
        <f t="shared" si="46"/>
        <v>75906</v>
      </c>
      <c r="Q584" t="str">
        <f t="shared" si="49"/>
        <v>73</v>
      </c>
    </row>
    <row r="585" spans="1:17" x14ac:dyDescent="0.3">
      <c r="A585" s="556">
        <v>44742</v>
      </c>
      <c r="B585" s="332">
        <v>6</v>
      </c>
      <c r="C585" s="332" t="s">
        <v>1796</v>
      </c>
      <c r="D585" s="332" t="s">
        <v>1177</v>
      </c>
      <c r="E585" t="str">
        <f t="shared" si="47"/>
        <v>730107590800099</v>
      </c>
      <c r="F585" t="str">
        <f t="shared" si="48"/>
        <v>0</v>
      </c>
      <c r="G585" t="e">
        <f>+VLOOKUP(L585,BG!$D$10:$F$68,3,FALSE)</f>
        <v>#REF!</v>
      </c>
      <c r="H585" s="332" t="s">
        <v>1176</v>
      </c>
      <c r="I585" s="544">
        <v>25381320</v>
      </c>
      <c r="J585" s="296">
        <f t="shared" si="45"/>
        <v>25381.32</v>
      </c>
      <c r="K585" t="e">
        <f>+VLOOKUP(D585,#REF!,4,0)</f>
        <v>#REF!</v>
      </c>
      <c r="L585" t="e">
        <f>VLOOKUP(D585,#REF!,5,0)</f>
        <v>#REF!</v>
      </c>
      <c r="M585" t="e">
        <f>VLOOKUP(D585,#REF!,6,0)</f>
        <v>#REF!</v>
      </c>
      <c r="N585" t="e">
        <f>VLOOKUP(D585,#REF!,7,0)</f>
        <v>#REF!</v>
      </c>
      <c r="P585" t="str">
        <f t="shared" si="46"/>
        <v>75908</v>
      </c>
      <c r="Q585" t="str">
        <f t="shared" si="49"/>
        <v>73</v>
      </c>
    </row>
    <row r="586" spans="1:17" x14ac:dyDescent="0.3">
      <c r="A586" s="556">
        <v>44742</v>
      </c>
      <c r="B586" s="333">
        <v>6</v>
      </c>
      <c r="C586" s="333" t="s">
        <v>1797</v>
      </c>
      <c r="D586" s="333" t="s">
        <v>1377</v>
      </c>
      <c r="E586" t="str">
        <f t="shared" si="47"/>
        <v>730107591200299</v>
      </c>
      <c r="F586" t="str">
        <f t="shared" si="48"/>
        <v>0</v>
      </c>
      <c r="G586" t="e">
        <f>+VLOOKUP(L586,BG!$D$10:$F$68,3,FALSE)</f>
        <v>#REF!</v>
      </c>
      <c r="H586" s="333" t="s">
        <v>1410</v>
      </c>
      <c r="I586" s="545">
        <v>8780000</v>
      </c>
      <c r="J586" s="296">
        <f t="shared" si="45"/>
        <v>8780</v>
      </c>
      <c r="K586" t="e">
        <f>+VLOOKUP(D586,#REF!,4,0)</f>
        <v>#REF!</v>
      </c>
      <c r="L586" t="e">
        <f>VLOOKUP(D586,#REF!,5,0)</f>
        <v>#REF!</v>
      </c>
      <c r="M586" t="e">
        <f>VLOOKUP(D586,#REF!,6,0)</f>
        <v>#REF!</v>
      </c>
      <c r="N586" t="e">
        <f>VLOOKUP(D586,#REF!,7,0)</f>
        <v>#REF!</v>
      </c>
      <c r="P586" t="str">
        <f t="shared" si="46"/>
        <v>75912</v>
      </c>
      <c r="Q586" t="str">
        <f t="shared" si="49"/>
        <v>73</v>
      </c>
    </row>
    <row r="587" spans="1:17" x14ac:dyDescent="0.3">
      <c r="A587" s="556">
        <v>44742</v>
      </c>
      <c r="B587" s="332">
        <v>6</v>
      </c>
      <c r="C587" s="332" t="s">
        <v>2362</v>
      </c>
      <c r="D587" s="332" t="s">
        <v>2057</v>
      </c>
      <c r="E587" t="str">
        <f t="shared" si="47"/>
        <v>730107591400399</v>
      </c>
      <c r="F587" t="str">
        <f t="shared" si="48"/>
        <v>0</v>
      </c>
      <c r="G587" t="e">
        <f>+VLOOKUP(L587,BG!$D$10:$F$68,3,FALSE)</f>
        <v>#REF!</v>
      </c>
      <c r="H587" s="332" t="s">
        <v>2204</v>
      </c>
      <c r="I587" s="544">
        <v>4578648</v>
      </c>
      <c r="J587" s="296">
        <f t="shared" si="45"/>
        <v>4578.6480000000001</v>
      </c>
      <c r="K587" t="e">
        <f>+VLOOKUP(D587,#REF!,4,0)</f>
        <v>#REF!</v>
      </c>
      <c r="L587" t="e">
        <f>VLOOKUP(D587,#REF!,5,0)</f>
        <v>#REF!</v>
      </c>
      <c r="M587" t="e">
        <f>VLOOKUP(D587,#REF!,6,0)</f>
        <v>#REF!</v>
      </c>
      <c r="N587" t="e">
        <f>VLOOKUP(D587,#REF!,7,0)</f>
        <v>#REF!</v>
      </c>
      <c r="P587" t="str">
        <f t="shared" si="46"/>
        <v>75914</v>
      </c>
      <c r="Q587" t="str">
        <f t="shared" si="49"/>
        <v>73</v>
      </c>
    </row>
    <row r="588" spans="1:17" x14ac:dyDescent="0.3">
      <c r="A588" s="556">
        <v>44742</v>
      </c>
      <c r="B588" s="333">
        <v>6</v>
      </c>
      <c r="C588" s="333" t="s">
        <v>2363</v>
      </c>
      <c r="D588" s="333" t="s">
        <v>2058</v>
      </c>
      <c r="E588" t="str">
        <f t="shared" si="47"/>
        <v>730107591400499</v>
      </c>
      <c r="F588" t="str">
        <f t="shared" si="48"/>
        <v>0</v>
      </c>
      <c r="G588" t="e">
        <f>+VLOOKUP(L588,BG!$D$10:$F$68,3,FALSE)</f>
        <v>#REF!</v>
      </c>
      <c r="H588" s="333" t="s">
        <v>2205</v>
      </c>
      <c r="I588" s="545">
        <v>9157296</v>
      </c>
      <c r="J588" s="296">
        <f t="shared" ref="J588:J651" si="50">I588/1000</f>
        <v>9157.2960000000003</v>
      </c>
      <c r="K588" t="e">
        <f>+VLOOKUP(D588,#REF!,4,0)</f>
        <v>#REF!</v>
      </c>
      <c r="L588" t="e">
        <f>VLOOKUP(D588,#REF!,5,0)</f>
        <v>#REF!</v>
      </c>
      <c r="M588" t="e">
        <f>VLOOKUP(D588,#REF!,6,0)</f>
        <v>#REF!</v>
      </c>
      <c r="N588" t="e">
        <f>VLOOKUP(D588,#REF!,7,0)</f>
        <v>#REF!</v>
      </c>
      <c r="P588" t="str">
        <f t="shared" ref="P588:P651" si="51">MID(E588,6,5)</f>
        <v>75914</v>
      </c>
      <c r="Q588" t="str">
        <f t="shared" si="49"/>
        <v>73</v>
      </c>
    </row>
    <row r="589" spans="1:17" x14ac:dyDescent="0.3">
      <c r="A589" s="556">
        <v>44742</v>
      </c>
      <c r="B589" s="332">
        <v>6</v>
      </c>
      <c r="C589" s="332" t="s">
        <v>2364</v>
      </c>
      <c r="D589" s="332" t="s">
        <v>2059</v>
      </c>
      <c r="E589" t="str">
        <f t="shared" si="47"/>
        <v>730107591400899</v>
      </c>
      <c r="F589" t="str">
        <f t="shared" si="48"/>
        <v>0</v>
      </c>
      <c r="G589" t="e">
        <f>+VLOOKUP(L589,BG!$D$10:$F$68,3,FALSE)</f>
        <v>#REF!</v>
      </c>
      <c r="H589" s="332" t="s">
        <v>2206</v>
      </c>
      <c r="I589" s="544">
        <v>66766972</v>
      </c>
      <c r="J589" s="296">
        <f t="shared" si="50"/>
        <v>66766.971999999994</v>
      </c>
      <c r="K589" t="e">
        <f>+VLOOKUP(D589,#REF!,4,0)</f>
        <v>#REF!</v>
      </c>
      <c r="L589" t="e">
        <f>VLOOKUP(D589,#REF!,5,0)</f>
        <v>#REF!</v>
      </c>
      <c r="M589" t="e">
        <f>VLOOKUP(D589,#REF!,6,0)</f>
        <v>#REF!</v>
      </c>
      <c r="N589" t="e">
        <f>VLOOKUP(D589,#REF!,7,0)</f>
        <v>#REF!</v>
      </c>
      <c r="P589" t="str">
        <f t="shared" si="51"/>
        <v>75914</v>
      </c>
      <c r="Q589" t="str">
        <f t="shared" si="49"/>
        <v>73</v>
      </c>
    </row>
    <row r="590" spans="1:17" x14ac:dyDescent="0.3">
      <c r="A590" s="556">
        <v>44742</v>
      </c>
      <c r="B590" s="333">
        <v>6</v>
      </c>
      <c r="C590" s="333" t="s">
        <v>1798</v>
      </c>
      <c r="D590" s="333" t="s">
        <v>1260</v>
      </c>
      <c r="E590" t="str">
        <f t="shared" si="47"/>
        <v>730107591401099</v>
      </c>
      <c r="F590" t="str">
        <f t="shared" si="48"/>
        <v>0</v>
      </c>
      <c r="G590" t="e">
        <f>+VLOOKUP(L590,BG!$D$10:$F$68,3,FALSE)</f>
        <v>#REF!</v>
      </c>
      <c r="H590" s="333" t="s">
        <v>1261</v>
      </c>
      <c r="I590" s="545">
        <v>1650000</v>
      </c>
      <c r="J590" s="296">
        <f t="shared" si="50"/>
        <v>1650</v>
      </c>
      <c r="K590" t="e">
        <f>+VLOOKUP(D590,#REF!,4,0)</f>
        <v>#REF!</v>
      </c>
      <c r="L590" t="e">
        <f>VLOOKUP(D590,#REF!,5,0)</f>
        <v>#REF!</v>
      </c>
      <c r="M590" t="e">
        <f>VLOOKUP(D590,#REF!,6,0)</f>
        <v>#REF!</v>
      </c>
      <c r="N590" t="e">
        <f>VLOOKUP(D590,#REF!,7,0)</f>
        <v>#REF!</v>
      </c>
      <c r="P590" t="str">
        <f t="shared" si="51"/>
        <v>75914</v>
      </c>
      <c r="Q590" t="str">
        <f t="shared" si="49"/>
        <v>73</v>
      </c>
    </row>
    <row r="591" spans="1:17" x14ac:dyDescent="0.3">
      <c r="A591" s="556">
        <v>44742</v>
      </c>
      <c r="B591" s="332">
        <v>6</v>
      </c>
      <c r="C591" s="332" t="s">
        <v>2914</v>
      </c>
      <c r="D591" s="332" t="s">
        <v>2882</v>
      </c>
      <c r="E591" t="str">
        <f t="shared" si="47"/>
        <v>730107591800099</v>
      </c>
      <c r="F591" t="str">
        <f t="shared" si="48"/>
        <v>0</v>
      </c>
      <c r="G591" t="e">
        <f>+VLOOKUP(L591,BG!$D$10:$F$68,3,FALSE)</f>
        <v>#REF!</v>
      </c>
      <c r="H591" s="332" t="s">
        <v>2897</v>
      </c>
      <c r="I591" s="544">
        <v>328182</v>
      </c>
      <c r="J591" s="296">
        <f t="shared" si="50"/>
        <v>328.18200000000002</v>
      </c>
      <c r="K591" t="e">
        <f>+VLOOKUP(D591,#REF!,4,0)</f>
        <v>#REF!</v>
      </c>
      <c r="L591" t="e">
        <f>VLOOKUP(D591,#REF!,5,0)</f>
        <v>#REF!</v>
      </c>
      <c r="M591" t="e">
        <f>VLOOKUP(D591,#REF!,6,0)</f>
        <v>#REF!</v>
      </c>
      <c r="N591" t="e">
        <f>VLOOKUP(D591,#REF!,7,0)</f>
        <v>#REF!</v>
      </c>
      <c r="P591" t="str">
        <f t="shared" si="51"/>
        <v>75918</v>
      </c>
      <c r="Q591" t="str">
        <f t="shared" si="49"/>
        <v>73</v>
      </c>
    </row>
    <row r="592" spans="1:17" x14ac:dyDescent="0.3">
      <c r="A592" s="556">
        <v>44742</v>
      </c>
      <c r="B592" s="333">
        <v>6</v>
      </c>
      <c r="C592" s="333" t="s">
        <v>2860</v>
      </c>
      <c r="D592" s="333" t="s">
        <v>1379</v>
      </c>
      <c r="E592" t="str">
        <f t="shared" si="47"/>
        <v>730107591800799</v>
      </c>
      <c r="F592" t="str">
        <f t="shared" si="48"/>
        <v>0</v>
      </c>
      <c r="G592" t="e">
        <f>+VLOOKUP(L592,BG!$D$10:$F$68,3,FALSE)</f>
        <v>#REF!</v>
      </c>
      <c r="H592" s="333" t="s">
        <v>2955</v>
      </c>
      <c r="I592" s="545">
        <v>45466574</v>
      </c>
      <c r="J592" s="296">
        <f t="shared" si="50"/>
        <v>45466.574000000001</v>
      </c>
      <c r="K592" t="e">
        <f>+VLOOKUP(D592,#REF!,4,0)</f>
        <v>#REF!</v>
      </c>
      <c r="L592" t="e">
        <f>VLOOKUP(D592,#REF!,5,0)</f>
        <v>#REF!</v>
      </c>
      <c r="M592" t="e">
        <f>VLOOKUP(D592,#REF!,6,0)</f>
        <v>#REF!</v>
      </c>
      <c r="N592" t="e">
        <f>VLOOKUP(D592,#REF!,7,0)</f>
        <v>#REF!</v>
      </c>
      <c r="P592" t="str">
        <f t="shared" si="51"/>
        <v>75918</v>
      </c>
      <c r="Q592" t="str">
        <f t="shared" si="49"/>
        <v>73</v>
      </c>
    </row>
    <row r="593" spans="1:17" x14ac:dyDescent="0.3">
      <c r="A593" s="556">
        <v>44742</v>
      </c>
      <c r="B593" s="332">
        <v>6</v>
      </c>
      <c r="C593" s="332" t="s">
        <v>2365</v>
      </c>
      <c r="D593" s="332" t="s">
        <v>2061</v>
      </c>
      <c r="E593" t="str">
        <f t="shared" si="47"/>
        <v>730107591802099</v>
      </c>
      <c r="F593" t="str">
        <f t="shared" si="48"/>
        <v>0</v>
      </c>
      <c r="G593" t="e">
        <f>+VLOOKUP(L593,BG!$D$10:$F$68,3,FALSE)</f>
        <v>#REF!</v>
      </c>
      <c r="H593" s="332" t="s">
        <v>1181</v>
      </c>
      <c r="I593" s="544">
        <v>5147818</v>
      </c>
      <c r="J593" s="296">
        <f t="shared" si="50"/>
        <v>5147.8180000000002</v>
      </c>
      <c r="K593" t="e">
        <f>+VLOOKUP(D593,#REF!,4,0)</f>
        <v>#REF!</v>
      </c>
      <c r="L593" t="e">
        <f>VLOOKUP(D593,#REF!,5,0)</f>
        <v>#REF!</v>
      </c>
      <c r="M593" t="e">
        <f>VLOOKUP(D593,#REF!,6,0)</f>
        <v>#REF!</v>
      </c>
      <c r="N593" t="e">
        <f>VLOOKUP(D593,#REF!,7,0)</f>
        <v>#REF!</v>
      </c>
      <c r="P593" t="str">
        <f t="shared" si="51"/>
        <v>75918</v>
      </c>
      <c r="Q593" t="str">
        <f t="shared" si="49"/>
        <v>73</v>
      </c>
    </row>
    <row r="594" spans="1:17" x14ac:dyDescent="0.3">
      <c r="A594" s="556">
        <v>44742</v>
      </c>
      <c r="B594" s="333">
        <v>6</v>
      </c>
      <c r="C594" s="333" t="s">
        <v>1799</v>
      </c>
      <c r="D594" s="333" t="s">
        <v>1182</v>
      </c>
      <c r="E594" t="str">
        <f t="shared" si="47"/>
        <v>730107592000299</v>
      </c>
      <c r="F594" t="str">
        <f t="shared" si="48"/>
        <v>0</v>
      </c>
      <c r="G594" t="e">
        <f>+VLOOKUP(L594,BG!$D$10:$F$68,3,FALSE)</f>
        <v>#REF!</v>
      </c>
      <c r="H594" s="333" t="s">
        <v>2956</v>
      </c>
      <c r="I594" s="545">
        <v>126659342</v>
      </c>
      <c r="J594" s="296">
        <f t="shared" si="50"/>
        <v>126659.342</v>
      </c>
      <c r="K594" t="e">
        <f>+VLOOKUP(D594,#REF!,4,0)</f>
        <v>#REF!</v>
      </c>
      <c r="L594" t="e">
        <f>VLOOKUP(D594,#REF!,5,0)</f>
        <v>#REF!</v>
      </c>
      <c r="M594" t="e">
        <f>VLOOKUP(D594,#REF!,6,0)</f>
        <v>#REF!</v>
      </c>
      <c r="N594" t="e">
        <f>VLOOKUP(D594,#REF!,7,0)</f>
        <v>#REF!</v>
      </c>
      <c r="P594" t="str">
        <f t="shared" si="51"/>
        <v>75920</v>
      </c>
      <c r="Q594" t="str">
        <f t="shared" si="49"/>
        <v>73</v>
      </c>
    </row>
    <row r="595" spans="1:17" x14ac:dyDescent="0.3">
      <c r="A595" s="556">
        <v>44742</v>
      </c>
      <c r="B595" s="332">
        <v>6</v>
      </c>
      <c r="C595" s="332" t="s">
        <v>1800</v>
      </c>
      <c r="D595" s="332" t="s">
        <v>1301</v>
      </c>
      <c r="E595" t="str">
        <f t="shared" si="47"/>
        <v>730107592200199</v>
      </c>
      <c r="F595" t="str">
        <f t="shared" si="48"/>
        <v>0</v>
      </c>
      <c r="G595" t="e">
        <f>+VLOOKUP(L595,BG!$D$10:$F$68,3,FALSE)</f>
        <v>#REF!</v>
      </c>
      <c r="H595" s="332" t="s">
        <v>1302</v>
      </c>
      <c r="I595" s="544">
        <v>5837766</v>
      </c>
      <c r="J595" s="296">
        <f t="shared" si="50"/>
        <v>5837.7659999999996</v>
      </c>
      <c r="K595" t="e">
        <f>+VLOOKUP(D595,#REF!,4,0)</f>
        <v>#REF!</v>
      </c>
      <c r="L595" t="e">
        <f>VLOOKUP(D595,#REF!,5,0)</f>
        <v>#REF!</v>
      </c>
      <c r="M595" t="e">
        <f>VLOOKUP(D595,#REF!,6,0)</f>
        <v>#REF!</v>
      </c>
      <c r="N595" t="e">
        <f>VLOOKUP(D595,#REF!,7,0)</f>
        <v>#REF!</v>
      </c>
      <c r="P595" t="str">
        <f t="shared" si="51"/>
        <v>75922</v>
      </c>
      <c r="Q595" t="str">
        <f t="shared" si="49"/>
        <v>73</v>
      </c>
    </row>
    <row r="596" spans="1:17" x14ac:dyDescent="0.3">
      <c r="A596" s="556">
        <v>44742</v>
      </c>
      <c r="B596" s="333">
        <v>6</v>
      </c>
      <c r="C596" s="333" t="s">
        <v>2366</v>
      </c>
      <c r="D596" s="333" t="s">
        <v>2062</v>
      </c>
      <c r="E596" t="str">
        <f t="shared" si="47"/>
        <v>730107610202299</v>
      </c>
      <c r="F596" t="str">
        <f t="shared" si="48"/>
        <v>0</v>
      </c>
      <c r="G596" t="e">
        <f>+VLOOKUP(L596,BG!$D$10:$F$68,3,FALSE)</f>
        <v>#REF!</v>
      </c>
      <c r="H596" s="333" t="s">
        <v>2207</v>
      </c>
      <c r="I596" s="545">
        <v>1140040</v>
      </c>
      <c r="J596" s="296">
        <f t="shared" si="50"/>
        <v>1140.04</v>
      </c>
      <c r="K596" t="e">
        <f>+VLOOKUP(D596,#REF!,4,0)</f>
        <v>#REF!</v>
      </c>
      <c r="L596" t="e">
        <f>VLOOKUP(D596,#REF!,5,0)</f>
        <v>#REF!</v>
      </c>
      <c r="M596" t="e">
        <f>VLOOKUP(D596,#REF!,6,0)</f>
        <v>#REF!</v>
      </c>
      <c r="N596" t="e">
        <f>VLOOKUP(D596,#REF!,7,0)</f>
        <v>#REF!</v>
      </c>
      <c r="P596" t="str">
        <f t="shared" si="51"/>
        <v>76102</v>
      </c>
      <c r="Q596" t="str">
        <f t="shared" si="49"/>
        <v>73</v>
      </c>
    </row>
    <row r="597" spans="1:17" x14ac:dyDescent="0.3">
      <c r="A597" s="556">
        <v>44742</v>
      </c>
      <c r="B597" s="332">
        <v>6</v>
      </c>
      <c r="C597" s="332" t="s">
        <v>1801</v>
      </c>
      <c r="D597" s="332" t="s">
        <v>1380</v>
      </c>
      <c r="E597" t="str">
        <f t="shared" si="47"/>
        <v>730107610402499</v>
      </c>
      <c r="F597" t="str">
        <f t="shared" si="48"/>
        <v>0</v>
      </c>
      <c r="G597" t="e">
        <f>+VLOOKUP(L597,BG!$D$10:$F$68,3,FALSE)</f>
        <v>#REF!</v>
      </c>
      <c r="H597" s="332" t="s">
        <v>1414</v>
      </c>
      <c r="I597" s="544">
        <v>4103814</v>
      </c>
      <c r="J597" s="296">
        <f t="shared" si="50"/>
        <v>4103.8140000000003</v>
      </c>
      <c r="K597" t="e">
        <f>+VLOOKUP(D597,#REF!,4,0)</f>
        <v>#REF!</v>
      </c>
      <c r="L597" t="e">
        <f>VLOOKUP(D597,#REF!,5,0)</f>
        <v>#REF!</v>
      </c>
      <c r="M597" t="e">
        <f>VLOOKUP(D597,#REF!,6,0)</f>
        <v>#REF!</v>
      </c>
      <c r="N597" t="e">
        <f>VLOOKUP(D597,#REF!,7,0)</f>
        <v>#REF!</v>
      </c>
      <c r="P597" t="str">
        <f t="shared" si="51"/>
        <v>76104</v>
      </c>
      <c r="Q597" t="str">
        <f t="shared" si="49"/>
        <v>73</v>
      </c>
    </row>
    <row r="598" spans="1:17" x14ac:dyDescent="0.3">
      <c r="A598" s="556">
        <v>44742</v>
      </c>
      <c r="B598" s="333">
        <v>6</v>
      </c>
      <c r="C598" s="333" t="s">
        <v>2367</v>
      </c>
      <c r="D598" s="333" t="s">
        <v>2063</v>
      </c>
      <c r="E598" t="str">
        <f t="shared" si="47"/>
        <v>730107611000099</v>
      </c>
      <c r="F598" t="str">
        <f t="shared" si="48"/>
        <v>0</v>
      </c>
      <c r="G598" t="e">
        <f>+VLOOKUP(L598,BG!$D$10:$F$68,3,FALSE)</f>
        <v>#REF!</v>
      </c>
      <c r="H598" s="333" t="s">
        <v>2208</v>
      </c>
      <c r="I598" s="545">
        <v>373673470</v>
      </c>
      <c r="J598" s="296">
        <f t="shared" si="50"/>
        <v>373673.47</v>
      </c>
      <c r="K598" t="e">
        <f>+VLOOKUP(D598,#REF!,4,0)</f>
        <v>#REF!</v>
      </c>
      <c r="L598" t="e">
        <f>VLOOKUP(D598,#REF!,5,0)</f>
        <v>#REF!</v>
      </c>
      <c r="M598" t="e">
        <f>VLOOKUP(D598,#REF!,6,0)</f>
        <v>#REF!</v>
      </c>
      <c r="N598" t="e">
        <f>VLOOKUP(D598,#REF!,7,0)</f>
        <v>#REF!</v>
      </c>
      <c r="P598" t="str">
        <f t="shared" si="51"/>
        <v>76110</v>
      </c>
      <c r="Q598" t="str">
        <f t="shared" si="49"/>
        <v>73</v>
      </c>
    </row>
    <row r="599" spans="1:17" x14ac:dyDescent="0.3">
      <c r="A599" s="556">
        <v>44742</v>
      </c>
      <c r="B599" s="332">
        <v>6</v>
      </c>
      <c r="C599" s="332" t="s">
        <v>1802</v>
      </c>
      <c r="D599" s="332" t="s">
        <v>1415</v>
      </c>
      <c r="E599" t="str">
        <f t="shared" si="47"/>
        <v>730107611000199</v>
      </c>
      <c r="F599" t="str">
        <f t="shared" si="48"/>
        <v>0</v>
      </c>
      <c r="G599" t="e">
        <f>+VLOOKUP(L599,BG!$D$10:$F$68,3,FALSE)</f>
        <v>#REF!</v>
      </c>
      <c r="H599" s="332" t="s">
        <v>1305</v>
      </c>
      <c r="I599" s="544">
        <v>278877</v>
      </c>
      <c r="J599" s="296">
        <f t="shared" si="50"/>
        <v>278.87700000000001</v>
      </c>
      <c r="K599" t="e">
        <f>+VLOOKUP(D599,#REF!,4,0)</f>
        <v>#REF!</v>
      </c>
      <c r="L599" t="e">
        <f>VLOOKUP(D599,#REF!,5,0)</f>
        <v>#REF!</v>
      </c>
      <c r="M599" t="e">
        <f>VLOOKUP(D599,#REF!,6,0)</f>
        <v>#REF!</v>
      </c>
      <c r="N599" t="e">
        <f>VLOOKUP(D599,#REF!,7,0)</f>
        <v>#REF!</v>
      </c>
      <c r="P599" t="str">
        <f t="shared" si="51"/>
        <v>76110</v>
      </c>
      <c r="Q599" t="str">
        <f t="shared" si="49"/>
        <v>73</v>
      </c>
    </row>
    <row r="600" spans="1:17" x14ac:dyDescent="0.3">
      <c r="A600" s="556">
        <v>44742</v>
      </c>
      <c r="B600" s="333">
        <v>6</v>
      </c>
      <c r="C600" s="333" t="s">
        <v>1803</v>
      </c>
      <c r="D600" s="333" t="s">
        <v>1347</v>
      </c>
      <c r="E600" t="str">
        <f t="shared" si="47"/>
        <v>730107611000599</v>
      </c>
      <c r="F600" t="str">
        <f t="shared" si="48"/>
        <v>0</v>
      </c>
      <c r="G600" t="e">
        <f>+VLOOKUP(L600,BG!$D$10:$F$68,3,FALSE)</f>
        <v>#REF!</v>
      </c>
      <c r="H600" s="333" t="s">
        <v>2957</v>
      </c>
      <c r="I600" s="545">
        <v>17885384</v>
      </c>
      <c r="J600" s="296">
        <f t="shared" si="50"/>
        <v>17885.383999999998</v>
      </c>
      <c r="K600" t="e">
        <f>+VLOOKUP(D600,#REF!,4,0)</f>
        <v>#REF!</v>
      </c>
      <c r="L600" t="e">
        <f>VLOOKUP(D600,#REF!,5,0)</f>
        <v>#REF!</v>
      </c>
      <c r="M600" t="e">
        <f>VLOOKUP(D600,#REF!,6,0)</f>
        <v>#REF!</v>
      </c>
      <c r="N600" t="e">
        <f>VLOOKUP(D600,#REF!,7,0)</f>
        <v>#REF!</v>
      </c>
      <c r="P600" t="str">
        <f t="shared" si="51"/>
        <v>76110</v>
      </c>
      <c r="Q600" t="str">
        <f t="shared" si="49"/>
        <v>73</v>
      </c>
    </row>
    <row r="601" spans="1:17" x14ac:dyDescent="0.3">
      <c r="A601" s="556">
        <v>44742</v>
      </c>
      <c r="B601" s="332">
        <v>6</v>
      </c>
      <c r="C601" s="332" t="s">
        <v>2368</v>
      </c>
      <c r="D601" s="332" t="s">
        <v>2064</v>
      </c>
      <c r="E601" t="str">
        <f t="shared" si="47"/>
        <v>730107611003999</v>
      </c>
      <c r="F601" t="str">
        <f t="shared" si="48"/>
        <v>0</v>
      </c>
      <c r="G601" t="e">
        <f>+VLOOKUP(L601,BG!$D$10:$F$68,3,FALSE)</f>
        <v>#REF!</v>
      </c>
      <c r="H601" s="332" t="s">
        <v>2209</v>
      </c>
      <c r="I601" s="544">
        <v>20266779</v>
      </c>
      <c r="J601" s="296">
        <f t="shared" si="50"/>
        <v>20266.778999999999</v>
      </c>
      <c r="K601" t="e">
        <f>+VLOOKUP(D601,#REF!,4,0)</f>
        <v>#REF!</v>
      </c>
      <c r="L601" t="e">
        <f>VLOOKUP(D601,#REF!,5,0)</f>
        <v>#REF!</v>
      </c>
      <c r="M601" t="e">
        <f>VLOOKUP(D601,#REF!,6,0)</f>
        <v>#REF!</v>
      </c>
      <c r="N601" t="e">
        <f>VLOOKUP(D601,#REF!,7,0)</f>
        <v>#REF!</v>
      </c>
      <c r="P601" t="str">
        <f t="shared" si="51"/>
        <v>76110</v>
      </c>
      <c r="Q601" t="str">
        <f t="shared" si="49"/>
        <v>73</v>
      </c>
    </row>
    <row r="602" spans="1:17" s="297" customFormat="1" x14ac:dyDescent="0.3">
      <c r="A602" s="600">
        <v>44742</v>
      </c>
      <c r="B602" s="601">
        <v>7</v>
      </c>
      <c r="C602" s="601" t="s">
        <v>1804</v>
      </c>
      <c r="D602" s="601" t="s">
        <v>1306</v>
      </c>
      <c r="E602" s="297" t="str">
        <f t="shared" si="47"/>
        <v>730107630200199</v>
      </c>
      <c r="F602" s="297" t="str">
        <f t="shared" si="48"/>
        <v>0</v>
      </c>
      <c r="G602" s="297" t="e">
        <f>+VLOOKUP(L602,BG!$D$10:$F$68,3,FALSE)</f>
        <v>#REF!</v>
      </c>
      <c r="H602" s="601" t="s">
        <v>1307</v>
      </c>
      <c r="I602" s="602">
        <v>203862816</v>
      </c>
      <c r="J602" s="466">
        <f t="shared" si="50"/>
        <v>203862.81599999999</v>
      </c>
      <c r="K602" s="297" t="e">
        <f>+VLOOKUP(D602,#REF!,4,0)</f>
        <v>#REF!</v>
      </c>
      <c r="L602" s="297" t="e">
        <f>VLOOKUP(D602,#REF!,5,0)</f>
        <v>#REF!</v>
      </c>
      <c r="M602" s="297" t="e">
        <f>VLOOKUP(D602,#REF!,6,0)</f>
        <v>#REF!</v>
      </c>
      <c r="N602" s="297" t="e">
        <f>VLOOKUP(D602,#REF!,7,0)</f>
        <v>#REF!</v>
      </c>
      <c r="P602" s="297" t="str">
        <f t="shared" si="51"/>
        <v>76302</v>
      </c>
      <c r="Q602" s="297" t="str">
        <f t="shared" si="49"/>
        <v>73</v>
      </c>
    </row>
    <row r="603" spans="1:17" x14ac:dyDescent="0.3">
      <c r="A603" s="556">
        <v>44742</v>
      </c>
      <c r="B603" s="332">
        <v>6</v>
      </c>
      <c r="C603" s="332" t="s">
        <v>1805</v>
      </c>
      <c r="D603" s="332" t="s">
        <v>1308</v>
      </c>
      <c r="E603" t="str">
        <f t="shared" si="47"/>
        <v>730107630400099</v>
      </c>
      <c r="F603" t="str">
        <f t="shared" si="48"/>
        <v>0</v>
      </c>
      <c r="G603" t="e">
        <f>+VLOOKUP(L603,BG!$D$10:$F$68,3,FALSE)</f>
        <v>#REF!</v>
      </c>
      <c r="H603" s="332" t="s">
        <v>1309</v>
      </c>
      <c r="I603" s="544">
        <v>150527306</v>
      </c>
      <c r="J603" s="296">
        <f t="shared" si="50"/>
        <v>150527.30600000001</v>
      </c>
      <c r="K603" t="e">
        <f>+VLOOKUP(D603,#REF!,4,0)</f>
        <v>#REF!</v>
      </c>
      <c r="L603" t="e">
        <f>VLOOKUP(D603,#REF!,5,0)</f>
        <v>#REF!</v>
      </c>
      <c r="M603" t="e">
        <f>VLOOKUP(D603,#REF!,6,0)</f>
        <v>#REF!</v>
      </c>
      <c r="N603" t="e">
        <f>VLOOKUP(D603,#REF!,7,0)</f>
        <v>#REF!</v>
      </c>
      <c r="P603" t="str">
        <f t="shared" si="51"/>
        <v>76304</v>
      </c>
      <c r="Q603" t="str">
        <f t="shared" si="49"/>
        <v>73</v>
      </c>
    </row>
    <row r="604" spans="1:17" x14ac:dyDescent="0.3">
      <c r="A604" s="556">
        <v>44742</v>
      </c>
      <c r="B604" s="333">
        <v>6</v>
      </c>
      <c r="C604" s="333" t="s">
        <v>1874</v>
      </c>
      <c r="D604" s="333" t="s">
        <v>1873</v>
      </c>
      <c r="E604" t="str">
        <f t="shared" si="47"/>
        <v>730107630400399</v>
      </c>
      <c r="F604" t="str">
        <f t="shared" si="48"/>
        <v>0</v>
      </c>
      <c r="G604" t="e">
        <f>+VLOOKUP(L604,BG!$D$10:$F$68,3,FALSE)</f>
        <v>#REF!</v>
      </c>
      <c r="H604" s="333" t="s">
        <v>950</v>
      </c>
      <c r="I604" s="545">
        <v>14931697</v>
      </c>
      <c r="J604" s="296">
        <f t="shared" si="50"/>
        <v>14931.697</v>
      </c>
      <c r="K604" t="e">
        <f>+VLOOKUP(D604,#REF!,4,0)</f>
        <v>#REF!</v>
      </c>
      <c r="L604" t="e">
        <f>VLOOKUP(D604,#REF!,5,0)</f>
        <v>#REF!</v>
      </c>
      <c r="M604" t="e">
        <f>VLOOKUP(D604,#REF!,6,0)</f>
        <v>#REF!</v>
      </c>
      <c r="N604" t="e">
        <f>VLOOKUP(D604,#REF!,7,0)</f>
        <v>#REF!</v>
      </c>
      <c r="P604" t="str">
        <f t="shared" si="51"/>
        <v>76304</v>
      </c>
      <c r="Q604" t="str">
        <f t="shared" si="49"/>
        <v>73</v>
      </c>
    </row>
    <row r="605" spans="1:17" x14ac:dyDescent="0.3">
      <c r="A605" s="556">
        <v>44742</v>
      </c>
      <c r="B605" s="332">
        <v>6</v>
      </c>
      <c r="C605" s="332" t="s">
        <v>1806</v>
      </c>
      <c r="D605" s="332" t="s">
        <v>1310</v>
      </c>
      <c r="E605" t="str">
        <f t="shared" si="47"/>
        <v>730107630400699</v>
      </c>
      <c r="F605" t="str">
        <f t="shared" si="48"/>
        <v>0</v>
      </c>
      <c r="G605" t="e">
        <f>+VLOOKUP(L605,BG!$D$10:$F$68,3,FALSE)</f>
        <v>#REF!</v>
      </c>
      <c r="H605" s="332" t="s">
        <v>1311</v>
      </c>
      <c r="I605" s="544">
        <v>8337672</v>
      </c>
      <c r="J605" s="296">
        <f t="shared" si="50"/>
        <v>8337.6720000000005</v>
      </c>
      <c r="K605" t="e">
        <f>+VLOOKUP(D605,#REF!,4,0)</f>
        <v>#REF!</v>
      </c>
      <c r="L605" t="e">
        <f>VLOOKUP(D605,#REF!,5,0)</f>
        <v>#REF!</v>
      </c>
      <c r="M605" t="e">
        <f>VLOOKUP(D605,#REF!,6,0)</f>
        <v>#REF!</v>
      </c>
      <c r="N605" t="e">
        <f>VLOOKUP(D605,#REF!,7,0)</f>
        <v>#REF!</v>
      </c>
      <c r="P605" t="str">
        <f t="shared" si="51"/>
        <v>76304</v>
      </c>
      <c r="Q605" t="str">
        <f t="shared" si="49"/>
        <v>73</v>
      </c>
    </row>
    <row r="606" spans="1:17" x14ac:dyDescent="0.3">
      <c r="A606" s="556">
        <v>44742</v>
      </c>
      <c r="B606" s="333">
        <v>6</v>
      </c>
      <c r="C606" s="333" t="s">
        <v>1807</v>
      </c>
      <c r="D606" s="333" t="s">
        <v>1312</v>
      </c>
      <c r="E606" t="str">
        <f t="shared" si="47"/>
        <v>730107630600099</v>
      </c>
      <c r="F606" t="str">
        <f t="shared" si="48"/>
        <v>0</v>
      </c>
      <c r="G606" t="e">
        <f>+VLOOKUP(L606,BG!$D$10:$F$68,3,FALSE)</f>
        <v>#REF!</v>
      </c>
      <c r="H606" s="333" t="s">
        <v>962</v>
      </c>
      <c r="I606" s="545">
        <v>692017715</v>
      </c>
      <c r="J606" s="296">
        <f t="shared" si="50"/>
        <v>692017.71499999997</v>
      </c>
      <c r="K606" t="e">
        <f>+VLOOKUP(D606,#REF!,4,0)</f>
        <v>#REF!</v>
      </c>
      <c r="L606" t="e">
        <f>VLOOKUP(D606,#REF!,5,0)</f>
        <v>#REF!</v>
      </c>
      <c r="M606" t="e">
        <f>VLOOKUP(D606,#REF!,6,0)</f>
        <v>#REF!</v>
      </c>
      <c r="N606" t="e">
        <f>VLOOKUP(D606,#REF!,7,0)</f>
        <v>#REF!</v>
      </c>
      <c r="P606" t="str">
        <f t="shared" si="51"/>
        <v>76306</v>
      </c>
      <c r="Q606" t="str">
        <f t="shared" si="49"/>
        <v>73</v>
      </c>
    </row>
    <row r="607" spans="1:17" x14ac:dyDescent="0.3">
      <c r="A607" s="556">
        <v>44742</v>
      </c>
      <c r="B607" s="332">
        <v>6</v>
      </c>
      <c r="C607" s="332" t="s">
        <v>1808</v>
      </c>
      <c r="D607" s="332" t="s">
        <v>1313</v>
      </c>
      <c r="E607" t="str">
        <f t="shared" si="47"/>
        <v>730107630800099</v>
      </c>
      <c r="F607" t="str">
        <f t="shared" si="48"/>
        <v>0</v>
      </c>
      <c r="G607" t="e">
        <f>+VLOOKUP(L607,BG!$D$10:$F$68,3,FALSE)</f>
        <v>#REF!</v>
      </c>
      <c r="H607" s="332" t="s">
        <v>967</v>
      </c>
      <c r="I607" s="544">
        <v>20766277</v>
      </c>
      <c r="J607" s="296">
        <f t="shared" si="50"/>
        <v>20766.276999999998</v>
      </c>
      <c r="K607" t="e">
        <f>+VLOOKUP(D607,#REF!,4,0)</f>
        <v>#REF!</v>
      </c>
      <c r="L607" t="e">
        <f>VLOOKUP(D607,#REF!,5,0)</f>
        <v>#REF!</v>
      </c>
      <c r="M607" t="e">
        <f>VLOOKUP(D607,#REF!,6,0)</f>
        <v>#REF!</v>
      </c>
      <c r="N607" t="e">
        <f>VLOOKUP(D607,#REF!,7,0)</f>
        <v>#REF!</v>
      </c>
      <c r="P607" t="str">
        <f t="shared" si="51"/>
        <v>76308</v>
      </c>
      <c r="Q607" t="str">
        <f t="shared" si="49"/>
        <v>73</v>
      </c>
    </row>
    <row r="608" spans="1:17" x14ac:dyDescent="0.3">
      <c r="A608" s="556">
        <v>44742</v>
      </c>
      <c r="B608" s="333">
        <v>6</v>
      </c>
      <c r="C608" s="333" t="s">
        <v>1809</v>
      </c>
      <c r="D608" s="333" t="s">
        <v>1314</v>
      </c>
      <c r="E608" t="str">
        <f t="shared" si="47"/>
        <v>730107631000099</v>
      </c>
      <c r="F608" t="str">
        <f t="shared" si="48"/>
        <v>0</v>
      </c>
      <c r="G608" t="e">
        <f>+VLOOKUP(L608,BG!$D$10:$F$68,3,FALSE)</f>
        <v>#REF!</v>
      </c>
      <c r="H608" s="333" t="s">
        <v>972</v>
      </c>
      <c r="I608" s="545">
        <v>9995683</v>
      </c>
      <c r="J608" s="296">
        <f t="shared" si="50"/>
        <v>9995.6830000000009</v>
      </c>
      <c r="K608" t="e">
        <f>+VLOOKUP(D608,#REF!,4,0)</f>
        <v>#REF!</v>
      </c>
      <c r="L608" t="e">
        <f>VLOOKUP(D608,#REF!,5,0)</f>
        <v>#REF!</v>
      </c>
      <c r="M608" t="e">
        <f>VLOOKUP(D608,#REF!,6,0)</f>
        <v>#REF!</v>
      </c>
      <c r="N608" t="e">
        <f>VLOOKUP(D608,#REF!,7,0)</f>
        <v>#REF!</v>
      </c>
      <c r="P608" t="str">
        <f t="shared" si="51"/>
        <v>76310</v>
      </c>
      <c r="Q608" t="str">
        <f t="shared" si="49"/>
        <v>73</v>
      </c>
    </row>
    <row r="609" spans="1:17" s="297" customFormat="1" x14ac:dyDescent="0.3">
      <c r="A609" s="600">
        <v>44742</v>
      </c>
      <c r="B609" s="603">
        <v>6</v>
      </c>
      <c r="C609" s="603" t="s">
        <v>1810</v>
      </c>
      <c r="D609" s="603" t="s">
        <v>1184</v>
      </c>
      <c r="E609" s="297" t="str">
        <f t="shared" si="47"/>
        <v>730107670200199</v>
      </c>
      <c r="F609" s="297" t="str">
        <f t="shared" si="48"/>
        <v>0</v>
      </c>
      <c r="G609" s="297" t="e">
        <f>+VLOOKUP(L609,BG!$D$10:$F$68,3,FALSE)</f>
        <v>#REF!</v>
      </c>
      <c r="H609" s="603" t="s">
        <v>1185</v>
      </c>
      <c r="I609" s="604">
        <v>1282146725</v>
      </c>
      <c r="J609" s="466">
        <f t="shared" si="50"/>
        <v>1282146.7250000001</v>
      </c>
      <c r="K609" s="297" t="e">
        <f>+VLOOKUP(D609,#REF!,4,0)</f>
        <v>#REF!</v>
      </c>
      <c r="L609" s="297" t="e">
        <f>VLOOKUP(D609,#REF!,5,0)</f>
        <v>#REF!</v>
      </c>
      <c r="M609" s="297" t="e">
        <f>VLOOKUP(D609,#REF!,6,0)</f>
        <v>#REF!</v>
      </c>
      <c r="N609" s="297" t="e">
        <f>VLOOKUP(D609,#REF!,7,0)</f>
        <v>#REF!</v>
      </c>
      <c r="P609" s="297" t="str">
        <f t="shared" si="51"/>
        <v>76702</v>
      </c>
      <c r="Q609" s="297" t="str">
        <f t="shared" si="49"/>
        <v>73</v>
      </c>
    </row>
    <row r="610" spans="1:17" x14ac:dyDescent="0.3">
      <c r="A610" s="556">
        <v>44742</v>
      </c>
      <c r="B610" s="333">
        <v>6</v>
      </c>
      <c r="C610" s="333" t="s">
        <v>2861</v>
      </c>
      <c r="D610" s="333" t="s">
        <v>2604</v>
      </c>
      <c r="E610" t="str">
        <f t="shared" si="47"/>
        <v>730107670200399</v>
      </c>
      <c r="F610" t="str">
        <f t="shared" si="48"/>
        <v>0</v>
      </c>
      <c r="G610" t="e">
        <f>+VLOOKUP(L610,BG!$D$10:$F$68,3,FALSE)</f>
        <v>#REF!</v>
      </c>
      <c r="H610" s="333" t="s">
        <v>2605</v>
      </c>
      <c r="I610" s="545">
        <v>325325462</v>
      </c>
      <c r="J610" s="296">
        <f t="shared" si="50"/>
        <v>325325.462</v>
      </c>
      <c r="K610" t="e">
        <f>+VLOOKUP(D610,#REF!,4,0)</f>
        <v>#REF!</v>
      </c>
      <c r="L610" t="e">
        <f>VLOOKUP(D610,#REF!,5,0)</f>
        <v>#REF!</v>
      </c>
      <c r="M610" t="e">
        <f>VLOOKUP(D610,#REF!,6,0)</f>
        <v>#REF!</v>
      </c>
      <c r="N610" t="e">
        <f>VLOOKUP(D610,#REF!,7,0)</f>
        <v>#REF!</v>
      </c>
      <c r="P610" t="str">
        <f t="shared" si="51"/>
        <v>76702</v>
      </c>
      <c r="Q610" t="str">
        <f t="shared" si="49"/>
        <v>73</v>
      </c>
    </row>
    <row r="611" spans="1:17" x14ac:dyDescent="0.3">
      <c r="A611" s="556">
        <v>44742</v>
      </c>
      <c r="B611" s="332">
        <v>6</v>
      </c>
      <c r="C611" s="332" t="s">
        <v>1811</v>
      </c>
      <c r="D611" s="332" t="s">
        <v>1186</v>
      </c>
      <c r="E611" t="str">
        <f t="shared" si="47"/>
        <v>730107670400099</v>
      </c>
      <c r="F611" t="str">
        <f t="shared" si="48"/>
        <v>0</v>
      </c>
      <c r="G611" t="e">
        <f>+VLOOKUP(L611,BG!$D$10:$F$68,3,FALSE)</f>
        <v>#REF!</v>
      </c>
      <c r="H611" s="332" t="s">
        <v>987</v>
      </c>
      <c r="I611" s="544">
        <v>319617540</v>
      </c>
      <c r="J611" s="296">
        <f t="shared" si="50"/>
        <v>319617.53999999998</v>
      </c>
      <c r="K611" t="e">
        <f>+VLOOKUP(D611,#REF!,4,0)</f>
        <v>#REF!</v>
      </c>
      <c r="L611" t="e">
        <f>VLOOKUP(D611,#REF!,5,0)</f>
        <v>#REF!</v>
      </c>
      <c r="M611" t="e">
        <f>VLOOKUP(D611,#REF!,6,0)</f>
        <v>#REF!</v>
      </c>
      <c r="N611" t="e">
        <f>VLOOKUP(D611,#REF!,7,0)</f>
        <v>#REF!</v>
      </c>
      <c r="P611" t="str">
        <f t="shared" si="51"/>
        <v>76704</v>
      </c>
      <c r="Q611" t="str">
        <f t="shared" si="49"/>
        <v>73</v>
      </c>
    </row>
    <row r="612" spans="1:17" s="297" customFormat="1" x14ac:dyDescent="0.3">
      <c r="A612" s="600">
        <v>44742</v>
      </c>
      <c r="B612" s="601">
        <v>6</v>
      </c>
      <c r="C612" s="601" t="s">
        <v>2369</v>
      </c>
      <c r="D612" s="601" t="s">
        <v>2065</v>
      </c>
      <c r="E612" s="297" t="str">
        <f t="shared" si="47"/>
        <v>730107670600099</v>
      </c>
      <c r="F612" s="297" t="str">
        <f t="shared" si="48"/>
        <v>0</v>
      </c>
      <c r="G612" s="297" t="e">
        <f>+VLOOKUP(L612,BG!$D$10:$F$68,3,FALSE)</f>
        <v>#REF!</v>
      </c>
      <c r="H612" s="601" t="s">
        <v>2210</v>
      </c>
      <c r="I612" s="602">
        <v>164478420</v>
      </c>
      <c r="J612" s="466">
        <f t="shared" si="50"/>
        <v>164478.42000000001</v>
      </c>
      <c r="K612" s="297" t="e">
        <f>+VLOOKUP(D612,#REF!,4,0)</f>
        <v>#REF!</v>
      </c>
      <c r="L612" s="297" t="e">
        <f>VLOOKUP(D612,#REF!,5,0)</f>
        <v>#REF!</v>
      </c>
      <c r="M612" s="297" t="e">
        <f>VLOOKUP(D612,#REF!,6,0)</f>
        <v>#REF!</v>
      </c>
      <c r="N612" s="297" t="e">
        <f>VLOOKUP(D612,#REF!,7,0)</f>
        <v>#REF!</v>
      </c>
      <c r="P612" s="297" t="str">
        <f t="shared" si="51"/>
        <v>76706</v>
      </c>
      <c r="Q612" s="297" t="str">
        <f t="shared" si="49"/>
        <v>73</v>
      </c>
    </row>
    <row r="613" spans="1:17" s="297" customFormat="1" x14ac:dyDescent="0.3">
      <c r="A613" s="600">
        <v>44742</v>
      </c>
      <c r="B613" s="603">
        <v>6</v>
      </c>
      <c r="C613" s="603" t="s">
        <v>1812</v>
      </c>
      <c r="D613" s="603" t="s">
        <v>1187</v>
      </c>
      <c r="E613" s="297" t="str">
        <f t="shared" si="47"/>
        <v>730107670600299</v>
      </c>
      <c r="F613" s="297" t="str">
        <f t="shared" si="48"/>
        <v>0</v>
      </c>
      <c r="G613" s="297" t="e">
        <f>+VLOOKUP(L613,BG!$D$10:$F$68,3,FALSE)</f>
        <v>#REF!</v>
      </c>
      <c r="H613" s="603" t="s">
        <v>1188</v>
      </c>
      <c r="I613" s="604">
        <v>2018795564</v>
      </c>
      <c r="J613" s="466">
        <f t="shared" si="50"/>
        <v>2018795.564</v>
      </c>
      <c r="K613" s="297" t="e">
        <f>+VLOOKUP(D613,#REF!,4,0)</f>
        <v>#REF!</v>
      </c>
      <c r="L613" s="297" t="e">
        <f>VLOOKUP(D613,#REF!,5,0)</f>
        <v>#REF!</v>
      </c>
      <c r="M613" s="297" t="e">
        <f>VLOOKUP(D613,#REF!,6,0)</f>
        <v>#REF!</v>
      </c>
      <c r="N613" s="297" t="e">
        <f>VLOOKUP(D613,#REF!,7,0)</f>
        <v>#REF!</v>
      </c>
      <c r="P613" s="297" t="str">
        <f t="shared" si="51"/>
        <v>76706</v>
      </c>
      <c r="Q613" s="297" t="str">
        <f t="shared" si="49"/>
        <v>73</v>
      </c>
    </row>
    <row r="614" spans="1:17" x14ac:dyDescent="0.3">
      <c r="A614" s="556">
        <v>44742</v>
      </c>
      <c r="B614" s="333">
        <v>6</v>
      </c>
      <c r="C614" s="333" t="s">
        <v>1875</v>
      </c>
      <c r="D614" s="333" t="s">
        <v>1343</v>
      </c>
      <c r="E614" t="str">
        <f t="shared" si="47"/>
        <v>730107690200099</v>
      </c>
      <c r="F614" t="str">
        <f t="shared" si="48"/>
        <v>0</v>
      </c>
      <c r="G614" t="e">
        <f>+VLOOKUP(L614,BG!$D$10:$F$68,3,FALSE)</f>
        <v>#REF!</v>
      </c>
      <c r="H614" s="333" t="s">
        <v>1398</v>
      </c>
      <c r="I614" s="545">
        <v>1056558861</v>
      </c>
      <c r="J614" s="296">
        <f t="shared" si="50"/>
        <v>1056558.861</v>
      </c>
      <c r="K614" t="e">
        <f>+VLOOKUP(D614,#REF!,4,0)</f>
        <v>#REF!</v>
      </c>
      <c r="L614" t="e">
        <f>VLOOKUP(D614,#REF!,5,0)</f>
        <v>#REF!</v>
      </c>
      <c r="M614" t="e">
        <f>VLOOKUP(D614,#REF!,6,0)</f>
        <v>#REF!</v>
      </c>
      <c r="N614" t="e">
        <f>VLOOKUP(D614,#REF!,7,0)</f>
        <v>#REF!</v>
      </c>
      <c r="P614" t="str">
        <f t="shared" si="51"/>
        <v>76902</v>
      </c>
      <c r="Q614" t="str">
        <f t="shared" si="49"/>
        <v>73</v>
      </c>
    </row>
    <row r="615" spans="1:17" x14ac:dyDescent="0.3">
      <c r="A615" s="556">
        <v>44742</v>
      </c>
      <c r="B615" s="332">
        <v>7</v>
      </c>
      <c r="C615" s="332" t="s">
        <v>1813</v>
      </c>
      <c r="D615" s="332" t="s">
        <v>1340</v>
      </c>
      <c r="E615" t="str">
        <f t="shared" si="47"/>
        <v>730107690601699</v>
      </c>
      <c r="F615" t="str">
        <f t="shared" si="48"/>
        <v>0</v>
      </c>
      <c r="G615" t="e">
        <f>+VLOOKUP(L615,BG!$D$10:$F$68,3,FALSE)</f>
        <v>#REF!</v>
      </c>
      <c r="H615" s="332" t="s">
        <v>1341</v>
      </c>
      <c r="I615" s="544">
        <v>20527306</v>
      </c>
      <c r="J615" s="296">
        <f t="shared" si="50"/>
        <v>20527.306</v>
      </c>
      <c r="K615" t="e">
        <f>+VLOOKUP(D615,#REF!,4,0)</f>
        <v>#REF!</v>
      </c>
      <c r="L615" t="e">
        <f>VLOOKUP(D615,#REF!,5,0)</f>
        <v>#REF!</v>
      </c>
      <c r="M615" t="e">
        <f>VLOOKUP(D615,#REF!,6,0)</f>
        <v>#REF!</v>
      </c>
      <c r="N615" t="e">
        <f>VLOOKUP(D615,#REF!,7,0)</f>
        <v>#REF!</v>
      </c>
      <c r="P615" t="str">
        <f t="shared" si="51"/>
        <v>76906</v>
      </c>
      <c r="Q615" t="str">
        <f t="shared" si="49"/>
        <v>73</v>
      </c>
    </row>
    <row r="616" spans="1:17" x14ac:dyDescent="0.3">
      <c r="A616" s="556">
        <v>44742</v>
      </c>
      <c r="C616" t="s">
        <v>2370</v>
      </c>
      <c r="D616" t="s">
        <v>2066</v>
      </c>
      <c r="E616" t="str">
        <f t="shared" si="47"/>
        <v>730107690601799</v>
      </c>
      <c r="F616" t="str">
        <f t="shared" si="48"/>
        <v>0</v>
      </c>
      <c r="G616" t="e">
        <f>+VLOOKUP(L616,BG!$D$10:$F$68,3,FALSE)</f>
        <v>#REF!</v>
      </c>
      <c r="H616" t="s">
        <v>2211</v>
      </c>
      <c r="I616" s="551">
        <v>65775748</v>
      </c>
      <c r="J616" s="296">
        <f t="shared" si="50"/>
        <v>65775.748000000007</v>
      </c>
      <c r="K616" t="e">
        <f>+VLOOKUP(D616,#REF!,4,0)</f>
        <v>#REF!</v>
      </c>
      <c r="L616" t="e">
        <f>VLOOKUP(D616,#REF!,5,0)</f>
        <v>#REF!</v>
      </c>
      <c r="M616" t="e">
        <f>VLOOKUP(D616,#REF!,6,0)</f>
        <v>#REF!</v>
      </c>
      <c r="N616" t="e">
        <f>VLOOKUP(D616,#REF!,7,0)</f>
        <v>#REF!</v>
      </c>
      <c r="P616" t="str">
        <f t="shared" si="51"/>
        <v>76906</v>
      </c>
      <c r="Q616" t="str">
        <f t="shared" si="49"/>
        <v>73</v>
      </c>
    </row>
    <row r="617" spans="1:17" x14ac:dyDescent="0.3">
      <c r="A617" s="556">
        <v>44742</v>
      </c>
      <c r="C617" t="s">
        <v>1814</v>
      </c>
      <c r="D617" t="s">
        <v>1349</v>
      </c>
      <c r="E617" t="str">
        <f t="shared" si="47"/>
        <v>730107691000199</v>
      </c>
      <c r="F617" t="str">
        <f t="shared" si="48"/>
        <v>0</v>
      </c>
      <c r="G617" t="e">
        <f>+VLOOKUP(L617,BG!$D$10:$F$68,3,FALSE)</f>
        <v>#REF!</v>
      </c>
      <c r="H617" t="s">
        <v>1350</v>
      </c>
      <c r="I617" s="551">
        <v>246070951</v>
      </c>
      <c r="J617" s="296">
        <f t="shared" si="50"/>
        <v>246070.951</v>
      </c>
      <c r="K617" t="e">
        <f>+VLOOKUP(D617,#REF!,4,0)</f>
        <v>#REF!</v>
      </c>
      <c r="L617" t="e">
        <f>VLOOKUP(D617,#REF!,5,0)</f>
        <v>#REF!</v>
      </c>
      <c r="M617" t="e">
        <f>VLOOKUP(D617,#REF!,6,0)</f>
        <v>#REF!</v>
      </c>
      <c r="N617" t="e">
        <f>VLOOKUP(D617,#REF!,7,0)</f>
        <v>#REF!</v>
      </c>
      <c r="P617" t="str">
        <f t="shared" si="51"/>
        <v>76910</v>
      </c>
      <c r="Q617" t="str">
        <f t="shared" si="49"/>
        <v>73</v>
      </c>
    </row>
    <row r="618" spans="1:17" x14ac:dyDescent="0.3">
      <c r="A618" s="556">
        <v>44742</v>
      </c>
      <c r="C618" t="s">
        <v>1815</v>
      </c>
      <c r="D618" t="s">
        <v>1189</v>
      </c>
      <c r="E618" t="str">
        <f t="shared" si="47"/>
        <v>730107691000299</v>
      </c>
      <c r="F618" t="str">
        <f t="shared" si="48"/>
        <v>0</v>
      </c>
      <c r="G618" t="e">
        <f>+VLOOKUP(L618,BG!$D$10:$F$68,3,FALSE)</f>
        <v>#REF!</v>
      </c>
      <c r="H618" t="s">
        <v>1190</v>
      </c>
      <c r="I618" s="551">
        <v>813155007</v>
      </c>
      <c r="J618" s="296">
        <f t="shared" si="50"/>
        <v>813155.00699999998</v>
      </c>
      <c r="K618" t="e">
        <f>+VLOOKUP(D618,#REF!,4,0)</f>
        <v>#REF!</v>
      </c>
      <c r="L618" t="e">
        <f>VLOOKUP(D618,#REF!,5,0)</f>
        <v>#REF!</v>
      </c>
      <c r="M618" t="e">
        <f>VLOOKUP(D618,#REF!,6,0)</f>
        <v>#REF!</v>
      </c>
      <c r="N618" t="e">
        <f>VLOOKUP(D618,#REF!,7,0)</f>
        <v>#REF!</v>
      </c>
      <c r="P618" t="str">
        <f t="shared" si="51"/>
        <v>76910</v>
      </c>
      <c r="Q618" t="str">
        <f t="shared" si="49"/>
        <v>73</v>
      </c>
    </row>
    <row r="619" spans="1:17" x14ac:dyDescent="0.3">
      <c r="A619" s="556">
        <v>44742</v>
      </c>
      <c r="C619" t="s">
        <v>2862</v>
      </c>
      <c r="D619" t="s">
        <v>1381</v>
      </c>
      <c r="E619" t="str">
        <f t="shared" si="47"/>
        <v>730107691000499</v>
      </c>
      <c r="F619" t="str">
        <f t="shared" si="48"/>
        <v>0</v>
      </c>
      <c r="G619" t="e">
        <f>+VLOOKUP(L619,BG!$D$10:$F$68,3,FALSE)</f>
        <v>#REF!</v>
      </c>
      <c r="H619" t="s">
        <v>1451</v>
      </c>
      <c r="I619" s="551">
        <v>249818</v>
      </c>
      <c r="J619" s="296">
        <f t="shared" si="50"/>
        <v>249.81800000000001</v>
      </c>
      <c r="K619" t="e">
        <f>+VLOOKUP(D619,#REF!,4,0)</f>
        <v>#REF!</v>
      </c>
      <c r="L619" t="e">
        <f>VLOOKUP(D619,#REF!,5,0)</f>
        <v>#REF!</v>
      </c>
      <c r="M619" t="e">
        <f>VLOOKUP(D619,#REF!,6,0)</f>
        <v>#REF!</v>
      </c>
      <c r="N619" t="e">
        <f>VLOOKUP(D619,#REF!,7,0)</f>
        <v>#REF!</v>
      </c>
      <c r="P619" t="str">
        <f t="shared" si="51"/>
        <v>76910</v>
      </c>
      <c r="Q619" t="str">
        <f t="shared" si="49"/>
        <v>73</v>
      </c>
    </row>
    <row r="620" spans="1:17" x14ac:dyDescent="0.3">
      <c r="A620" s="556">
        <v>44742</v>
      </c>
      <c r="C620" t="s">
        <v>2863</v>
      </c>
      <c r="D620" t="s">
        <v>2606</v>
      </c>
      <c r="E620" t="str">
        <f t="shared" si="47"/>
        <v>730107691000599</v>
      </c>
      <c r="F620" t="str">
        <f t="shared" si="48"/>
        <v>0</v>
      </c>
      <c r="G620" t="e">
        <f>+VLOOKUP(L620,BG!$D$10:$F$68,3,FALSE)</f>
        <v>#REF!</v>
      </c>
      <c r="H620" t="s">
        <v>2607</v>
      </c>
      <c r="I620" s="551">
        <v>18594987</v>
      </c>
      <c r="J620" s="296">
        <f t="shared" si="50"/>
        <v>18594.987000000001</v>
      </c>
      <c r="K620" t="e">
        <f>+VLOOKUP(D620,#REF!,4,0)</f>
        <v>#REF!</v>
      </c>
      <c r="L620" t="e">
        <f>VLOOKUP(D620,#REF!,5,0)</f>
        <v>#REF!</v>
      </c>
      <c r="M620" t="e">
        <f>VLOOKUP(D620,#REF!,6,0)</f>
        <v>#REF!</v>
      </c>
      <c r="N620" t="e">
        <f>VLOOKUP(D620,#REF!,7,0)</f>
        <v>#REF!</v>
      </c>
      <c r="P620" t="str">
        <f t="shared" si="51"/>
        <v>76910</v>
      </c>
      <c r="Q620" t="str">
        <f t="shared" si="49"/>
        <v>73</v>
      </c>
    </row>
    <row r="621" spans="1:17" x14ac:dyDescent="0.3">
      <c r="A621" s="556">
        <v>44742</v>
      </c>
      <c r="C621" t="s">
        <v>3150</v>
      </c>
      <c r="D621" t="s">
        <v>1315</v>
      </c>
      <c r="E621" t="str">
        <f t="shared" si="47"/>
        <v>730107691000699</v>
      </c>
      <c r="F621" t="str">
        <f t="shared" si="48"/>
        <v>0</v>
      </c>
      <c r="G621" t="e">
        <f>+VLOOKUP(L621,BG!$D$10:$F$68,3,FALSE)</f>
        <v>#REF!</v>
      </c>
      <c r="H621" t="s">
        <v>1316</v>
      </c>
      <c r="I621" s="551">
        <v>789863</v>
      </c>
      <c r="J621" s="296">
        <f t="shared" si="50"/>
        <v>789.86300000000006</v>
      </c>
      <c r="K621" t="e">
        <f>+VLOOKUP(D621,#REF!,4,0)</f>
        <v>#REF!</v>
      </c>
      <c r="L621" t="e">
        <f>VLOOKUP(D621,#REF!,5,0)</f>
        <v>#REF!</v>
      </c>
      <c r="M621" t="e">
        <f>VLOOKUP(D621,#REF!,6,0)</f>
        <v>#REF!</v>
      </c>
      <c r="N621" t="e">
        <f>VLOOKUP(D621,#REF!,7,0)</f>
        <v>#REF!</v>
      </c>
      <c r="P621" t="str">
        <f t="shared" si="51"/>
        <v>76910</v>
      </c>
      <c r="Q621" t="str">
        <f t="shared" si="49"/>
        <v>73</v>
      </c>
    </row>
    <row r="622" spans="1:17" x14ac:dyDescent="0.3">
      <c r="A622" s="556">
        <v>44742</v>
      </c>
      <c r="C622" t="s">
        <v>1816</v>
      </c>
      <c r="D622" t="s">
        <v>1351</v>
      </c>
      <c r="E622" t="str">
        <f t="shared" si="47"/>
        <v>730107691000799</v>
      </c>
      <c r="F622" t="str">
        <f t="shared" si="48"/>
        <v>0</v>
      </c>
      <c r="G622" t="e">
        <f>+VLOOKUP(L622,BG!$D$10:$F$68,3,FALSE)</f>
        <v>#REF!</v>
      </c>
      <c r="H622" t="s">
        <v>1352</v>
      </c>
      <c r="I622" s="551">
        <v>16420070</v>
      </c>
      <c r="J622" s="296">
        <f t="shared" si="50"/>
        <v>16420.07</v>
      </c>
      <c r="K622" t="e">
        <f>+VLOOKUP(D622,#REF!,4,0)</f>
        <v>#REF!</v>
      </c>
      <c r="L622" t="e">
        <f>VLOOKUP(D622,#REF!,5,0)</f>
        <v>#REF!</v>
      </c>
      <c r="M622" t="e">
        <f>VLOOKUP(D622,#REF!,6,0)</f>
        <v>#REF!</v>
      </c>
      <c r="N622" t="e">
        <f>VLOOKUP(D622,#REF!,7,0)</f>
        <v>#REF!</v>
      </c>
      <c r="P622" t="str">
        <f t="shared" si="51"/>
        <v>76910</v>
      </c>
      <c r="Q622" t="str">
        <f t="shared" si="49"/>
        <v>73</v>
      </c>
    </row>
    <row r="623" spans="1:17" x14ac:dyDescent="0.3">
      <c r="A623" s="556">
        <v>44742</v>
      </c>
      <c r="C623" t="s">
        <v>1817</v>
      </c>
      <c r="D623" t="s">
        <v>1317</v>
      </c>
      <c r="E623" t="str">
        <f t="shared" si="47"/>
        <v>730107691000899</v>
      </c>
      <c r="F623" t="str">
        <f t="shared" si="48"/>
        <v>0</v>
      </c>
      <c r="G623" t="e">
        <f>+VLOOKUP(L623,BG!$D$10:$F$68,3,FALSE)</f>
        <v>#REF!</v>
      </c>
      <c r="H623" t="s">
        <v>1318</v>
      </c>
      <c r="I623" s="551">
        <v>33909637</v>
      </c>
      <c r="J623" s="296">
        <f t="shared" si="50"/>
        <v>33909.637000000002</v>
      </c>
      <c r="K623" t="e">
        <f>+VLOOKUP(D623,#REF!,4,0)</f>
        <v>#REF!</v>
      </c>
      <c r="L623" t="e">
        <f>VLOOKUP(D623,#REF!,5,0)</f>
        <v>#REF!</v>
      </c>
      <c r="M623" t="e">
        <f>VLOOKUP(D623,#REF!,6,0)</f>
        <v>#REF!</v>
      </c>
      <c r="N623" t="e">
        <f>VLOOKUP(D623,#REF!,7,0)</f>
        <v>#REF!</v>
      </c>
      <c r="P623" t="str">
        <f t="shared" si="51"/>
        <v>76910</v>
      </c>
      <c r="Q623" t="str">
        <f t="shared" si="49"/>
        <v>73</v>
      </c>
    </row>
    <row r="624" spans="1:17" x14ac:dyDescent="0.3">
      <c r="A624" s="556">
        <v>44742</v>
      </c>
      <c r="C624" t="s">
        <v>1818</v>
      </c>
      <c r="D624" t="s">
        <v>1191</v>
      </c>
      <c r="E624" t="str">
        <f t="shared" si="47"/>
        <v>730107691400099</v>
      </c>
      <c r="F624" t="str">
        <f t="shared" si="48"/>
        <v>0</v>
      </c>
      <c r="G624" t="e">
        <f>+VLOOKUP(L624,BG!$D$10:$F$68,3,FALSE)</f>
        <v>#REF!</v>
      </c>
      <c r="H624" t="s">
        <v>1192</v>
      </c>
      <c r="I624" s="551">
        <v>632137337</v>
      </c>
      <c r="J624" s="296">
        <f t="shared" si="50"/>
        <v>632137.33700000006</v>
      </c>
      <c r="K624" t="e">
        <f>+VLOOKUP(D624,#REF!,4,0)</f>
        <v>#REF!</v>
      </c>
      <c r="L624" t="e">
        <f>VLOOKUP(D624,#REF!,5,0)</f>
        <v>#REF!</v>
      </c>
      <c r="M624" t="e">
        <f>VLOOKUP(D624,#REF!,6,0)</f>
        <v>#REF!</v>
      </c>
      <c r="N624" t="e">
        <f>VLOOKUP(D624,#REF!,7,0)</f>
        <v>#REF!</v>
      </c>
      <c r="P624" t="str">
        <f t="shared" si="51"/>
        <v>76914</v>
      </c>
      <c r="Q624" t="str">
        <f t="shared" si="49"/>
        <v>73</v>
      </c>
    </row>
    <row r="625" spans="1:17" x14ac:dyDescent="0.3">
      <c r="A625" s="556">
        <v>44742</v>
      </c>
      <c r="C625" t="s">
        <v>2371</v>
      </c>
      <c r="D625" t="s">
        <v>2067</v>
      </c>
      <c r="E625" t="str">
        <f t="shared" si="47"/>
        <v>730107691400199</v>
      </c>
      <c r="F625" t="str">
        <f t="shared" si="48"/>
        <v>0</v>
      </c>
      <c r="G625" t="e">
        <f>+VLOOKUP(L625,BG!$D$10:$F$68,3,FALSE)</f>
        <v>#REF!</v>
      </c>
      <c r="H625" t="s">
        <v>2212</v>
      </c>
      <c r="I625" s="551">
        <v>21919306</v>
      </c>
      <c r="J625" s="296">
        <f t="shared" si="50"/>
        <v>21919.306</v>
      </c>
      <c r="K625" t="e">
        <f>+VLOOKUP(D625,#REF!,4,0)</f>
        <v>#REF!</v>
      </c>
      <c r="L625" t="e">
        <f>VLOOKUP(D625,#REF!,5,0)</f>
        <v>#REF!</v>
      </c>
      <c r="M625" t="e">
        <f>VLOOKUP(D625,#REF!,6,0)</f>
        <v>#REF!</v>
      </c>
      <c r="N625" t="e">
        <f>VLOOKUP(D625,#REF!,7,0)</f>
        <v>#REF!</v>
      </c>
      <c r="P625" t="str">
        <f t="shared" si="51"/>
        <v>76914</v>
      </c>
      <c r="Q625" t="str">
        <f t="shared" si="49"/>
        <v>73</v>
      </c>
    </row>
    <row r="626" spans="1:17" x14ac:dyDescent="0.3">
      <c r="A626" s="556">
        <v>44742</v>
      </c>
      <c r="C626" t="s">
        <v>1819</v>
      </c>
      <c r="D626" t="s">
        <v>1193</v>
      </c>
      <c r="E626" t="str">
        <f t="shared" si="47"/>
        <v>730107710200199</v>
      </c>
      <c r="F626" t="str">
        <f t="shared" si="48"/>
        <v>0</v>
      </c>
      <c r="G626" t="e">
        <f>+VLOOKUP(L626,BG!$D$10:$F$68,3,FALSE)</f>
        <v>#REF!</v>
      </c>
      <c r="H626" t="s">
        <v>1194</v>
      </c>
      <c r="I626" s="551">
        <v>556261090</v>
      </c>
      <c r="J626" s="296">
        <f t="shared" si="50"/>
        <v>556261.09</v>
      </c>
      <c r="K626" t="e">
        <f>+VLOOKUP(D626,#REF!,4,0)</f>
        <v>#REF!</v>
      </c>
      <c r="L626" t="e">
        <f>VLOOKUP(D626,#REF!,5,0)</f>
        <v>#REF!</v>
      </c>
      <c r="M626" t="e">
        <f>VLOOKUP(D626,#REF!,6,0)</f>
        <v>#REF!</v>
      </c>
      <c r="N626" t="e">
        <f>VLOOKUP(D626,#REF!,7,0)</f>
        <v>#REF!</v>
      </c>
      <c r="P626" t="str">
        <f t="shared" si="51"/>
        <v>77102</v>
      </c>
      <c r="Q626" t="str">
        <f t="shared" si="49"/>
        <v>73</v>
      </c>
    </row>
    <row r="627" spans="1:17" x14ac:dyDescent="0.3">
      <c r="A627" s="556">
        <v>44742</v>
      </c>
      <c r="C627" t="s">
        <v>1820</v>
      </c>
      <c r="D627" t="s">
        <v>1195</v>
      </c>
      <c r="E627" t="str">
        <f t="shared" si="47"/>
        <v>730107710200299</v>
      </c>
      <c r="F627" t="str">
        <f t="shared" si="48"/>
        <v>0</v>
      </c>
      <c r="G627" t="e">
        <f>+VLOOKUP(L627,BG!$D$10:$F$68,3,FALSE)</f>
        <v>#REF!</v>
      </c>
      <c r="H627" t="s">
        <v>1196</v>
      </c>
      <c r="I627" s="551">
        <v>177778788</v>
      </c>
      <c r="J627" s="296">
        <f t="shared" si="50"/>
        <v>177778.788</v>
      </c>
      <c r="K627" t="e">
        <f>+VLOOKUP(D627,#REF!,4,0)</f>
        <v>#REF!</v>
      </c>
      <c r="L627" t="e">
        <f>VLOOKUP(D627,#REF!,5,0)</f>
        <v>#REF!</v>
      </c>
      <c r="M627" t="e">
        <f>VLOOKUP(D627,#REF!,6,0)</f>
        <v>#REF!</v>
      </c>
      <c r="N627" t="e">
        <f>VLOOKUP(D627,#REF!,7,0)</f>
        <v>#REF!</v>
      </c>
      <c r="P627" t="str">
        <f t="shared" si="51"/>
        <v>77102</v>
      </c>
      <c r="Q627" t="str">
        <f t="shared" si="49"/>
        <v>73</v>
      </c>
    </row>
    <row r="628" spans="1:17" x14ac:dyDescent="0.3">
      <c r="A628" s="556">
        <v>44742</v>
      </c>
      <c r="C628" t="s">
        <v>1821</v>
      </c>
      <c r="D628" t="s">
        <v>1197</v>
      </c>
      <c r="E628" t="str">
        <f t="shared" si="47"/>
        <v>730107710200499</v>
      </c>
      <c r="F628" t="str">
        <f t="shared" si="48"/>
        <v>0</v>
      </c>
      <c r="G628" t="e">
        <f>+VLOOKUP(L628,BG!$D$10:$F$68,3,FALSE)</f>
        <v>#REF!</v>
      </c>
      <c r="H628" t="s">
        <v>1198</v>
      </c>
      <c r="I628" s="551">
        <v>5032213</v>
      </c>
      <c r="J628" s="296">
        <f t="shared" si="50"/>
        <v>5032.2129999999997</v>
      </c>
      <c r="K628" t="e">
        <f>+VLOOKUP(D628,#REF!,4,0)</f>
        <v>#REF!</v>
      </c>
      <c r="L628" t="e">
        <f>VLOOKUP(D628,#REF!,5,0)</f>
        <v>#REF!</v>
      </c>
      <c r="M628" t="e">
        <f>VLOOKUP(D628,#REF!,6,0)</f>
        <v>#REF!</v>
      </c>
      <c r="N628" t="e">
        <f>VLOOKUP(D628,#REF!,7,0)</f>
        <v>#REF!</v>
      </c>
      <c r="P628" t="str">
        <f t="shared" si="51"/>
        <v>77102</v>
      </c>
      <c r="Q628" t="str">
        <f t="shared" si="49"/>
        <v>73</v>
      </c>
    </row>
    <row r="629" spans="1:17" x14ac:dyDescent="0.3">
      <c r="A629" s="556">
        <v>44742</v>
      </c>
      <c r="C629" t="s">
        <v>3151</v>
      </c>
      <c r="D629" t="s">
        <v>1383</v>
      </c>
      <c r="E629" t="str">
        <f t="shared" si="47"/>
        <v>730107710440299</v>
      </c>
      <c r="F629" t="str">
        <f t="shared" si="48"/>
        <v>0</v>
      </c>
      <c r="G629" t="e">
        <f>+VLOOKUP(L629,BG!$D$10:$F$68,3,FALSE)</f>
        <v>#REF!</v>
      </c>
      <c r="H629" t="s">
        <v>1396</v>
      </c>
      <c r="I629" s="551">
        <v>2917656</v>
      </c>
      <c r="J629" s="296">
        <f t="shared" si="50"/>
        <v>2917.6559999999999</v>
      </c>
      <c r="K629" t="e">
        <f>+VLOOKUP(D629,#REF!,4,0)</f>
        <v>#REF!</v>
      </c>
      <c r="L629" t="e">
        <f>VLOOKUP(D629,#REF!,5,0)</f>
        <v>#REF!</v>
      </c>
      <c r="M629" t="e">
        <f>VLOOKUP(D629,#REF!,6,0)</f>
        <v>#REF!</v>
      </c>
      <c r="N629" t="e">
        <f>VLOOKUP(D629,#REF!,7,0)</f>
        <v>#REF!</v>
      </c>
      <c r="P629" t="str">
        <f t="shared" si="51"/>
        <v>77104</v>
      </c>
      <c r="Q629" t="str">
        <f t="shared" si="49"/>
        <v>73</v>
      </c>
    </row>
    <row r="630" spans="1:17" x14ac:dyDescent="0.3">
      <c r="A630" s="556">
        <v>44742</v>
      </c>
      <c r="C630" t="s">
        <v>2864</v>
      </c>
      <c r="D630" t="s">
        <v>2608</v>
      </c>
      <c r="E630" t="str">
        <f t="shared" si="47"/>
        <v>730107710440499</v>
      </c>
      <c r="F630" t="str">
        <f t="shared" si="48"/>
        <v>0</v>
      </c>
      <c r="G630" t="e">
        <f>+VLOOKUP(L630,BG!$D$10:$F$68,3,FALSE)</f>
        <v>#REF!</v>
      </c>
      <c r="H630" t="s">
        <v>2609</v>
      </c>
      <c r="I630" s="551">
        <v>4910684</v>
      </c>
      <c r="J630" s="296">
        <f t="shared" si="50"/>
        <v>4910.6840000000002</v>
      </c>
      <c r="K630" t="e">
        <f>+VLOOKUP(D630,#REF!,4,0)</f>
        <v>#REF!</v>
      </c>
      <c r="L630" t="e">
        <f>VLOOKUP(D630,#REF!,5,0)</f>
        <v>#REF!</v>
      </c>
      <c r="M630" t="e">
        <f>VLOOKUP(D630,#REF!,6,0)</f>
        <v>#REF!</v>
      </c>
      <c r="N630" t="e">
        <f>VLOOKUP(D630,#REF!,7,0)</f>
        <v>#REF!</v>
      </c>
      <c r="P630" t="str">
        <f t="shared" si="51"/>
        <v>77104</v>
      </c>
      <c r="Q630" t="str">
        <f t="shared" si="49"/>
        <v>73</v>
      </c>
    </row>
    <row r="631" spans="1:17" x14ac:dyDescent="0.3">
      <c r="A631" s="556">
        <v>44742</v>
      </c>
      <c r="C631" t="s">
        <v>1822</v>
      </c>
      <c r="D631" t="s">
        <v>1384</v>
      </c>
      <c r="E631" t="str">
        <f t="shared" si="47"/>
        <v>730107710600099</v>
      </c>
      <c r="F631" t="str">
        <f t="shared" si="48"/>
        <v>0</v>
      </c>
      <c r="G631" t="e">
        <f>+VLOOKUP(L631,BG!$D$10:$F$68,3,FALSE)</f>
        <v>#REF!</v>
      </c>
      <c r="H631" t="s">
        <v>1399</v>
      </c>
      <c r="I631" s="551">
        <v>8039092</v>
      </c>
      <c r="J631" s="296">
        <f t="shared" si="50"/>
        <v>8039.0919999999996</v>
      </c>
      <c r="K631" t="e">
        <f>+VLOOKUP(D631,#REF!,4,0)</f>
        <v>#REF!</v>
      </c>
      <c r="L631" t="e">
        <f>VLOOKUP(D631,#REF!,5,0)</f>
        <v>#REF!</v>
      </c>
      <c r="M631" t="e">
        <f>VLOOKUP(D631,#REF!,6,0)</f>
        <v>#REF!</v>
      </c>
      <c r="N631" t="e">
        <f>VLOOKUP(D631,#REF!,7,0)</f>
        <v>#REF!</v>
      </c>
      <c r="P631" t="str">
        <f t="shared" si="51"/>
        <v>77106</v>
      </c>
      <c r="Q631" t="str">
        <f t="shared" si="49"/>
        <v>73</v>
      </c>
    </row>
    <row r="632" spans="1:17" x14ac:dyDescent="0.3">
      <c r="A632" s="556">
        <v>44742</v>
      </c>
      <c r="C632" t="s">
        <v>1823</v>
      </c>
      <c r="D632" t="s">
        <v>1319</v>
      </c>
      <c r="E632" t="str">
        <f t="shared" si="47"/>
        <v>730107710600899</v>
      </c>
      <c r="F632" t="str">
        <f t="shared" si="48"/>
        <v>0</v>
      </c>
      <c r="G632" t="e">
        <f>+VLOOKUP(L632,BG!$D$10:$F$68,3,FALSE)</f>
        <v>#REF!</v>
      </c>
      <c r="H632" t="s">
        <v>1320</v>
      </c>
      <c r="I632" s="551">
        <v>3949996</v>
      </c>
      <c r="J632" s="296">
        <f t="shared" si="50"/>
        <v>3949.9960000000001</v>
      </c>
      <c r="K632" t="e">
        <f>+VLOOKUP(D632,#REF!,4,0)</f>
        <v>#REF!</v>
      </c>
      <c r="L632" t="e">
        <f>VLOOKUP(D632,#REF!,5,0)</f>
        <v>#REF!</v>
      </c>
      <c r="M632" t="e">
        <f>VLOOKUP(D632,#REF!,6,0)</f>
        <v>#REF!</v>
      </c>
      <c r="N632" t="e">
        <f>VLOOKUP(D632,#REF!,7,0)</f>
        <v>#REF!</v>
      </c>
      <c r="P632" t="str">
        <f t="shared" si="51"/>
        <v>77106</v>
      </c>
      <c r="Q632" t="str">
        <f t="shared" si="49"/>
        <v>73</v>
      </c>
    </row>
    <row r="633" spans="1:17" x14ac:dyDescent="0.3">
      <c r="A633" s="556">
        <v>44742</v>
      </c>
      <c r="C633" t="s">
        <v>1824</v>
      </c>
      <c r="D633" t="s">
        <v>1385</v>
      </c>
      <c r="E633" t="str">
        <f t="shared" si="47"/>
        <v>730107710601099</v>
      </c>
      <c r="F633" t="str">
        <f t="shared" si="48"/>
        <v>0</v>
      </c>
      <c r="G633" t="e">
        <f>+VLOOKUP(L633,BG!$D$10:$F$68,3,FALSE)</f>
        <v>#REF!</v>
      </c>
      <c r="H633" t="s">
        <v>1501</v>
      </c>
      <c r="I633" s="551">
        <v>1241604</v>
      </c>
      <c r="J633" s="296">
        <f t="shared" si="50"/>
        <v>1241.604</v>
      </c>
      <c r="K633" t="e">
        <f>+VLOOKUP(D633,#REF!,4,0)</f>
        <v>#REF!</v>
      </c>
      <c r="L633" t="e">
        <f>VLOOKUP(D633,#REF!,5,0)</f>
        <v>#REF!</v>
      </c>
      <c r="M633" t="e">
        <f>VLOOKUP(D633,#REF!,6,0)</f>
        <v>#REF!</v>
      </c>
      <c r="N633" t="e">
        <f>VLOOKUP(D633,#REF!,7,0)</f>
        <v>#REF!</v>
      </c>
      <c r="P633" t="str">
        <f t="shared" si="51"/>
        <v>77106</v>
      </c>
      <c r="Q633" t="str">
        <f t="shared" si="49"/>
        <v>73</v>
      </c>
    </row>
    <row r="634" spans="1:17" x14ac:dyDescent="0.3">
      <c r="A634" s="556">
        <v>44742</v>
      </c>
      <c r="C634" t="s">
        <v>1825</v>
      </c>
      <c r="D634" t="s">
        <v>1200</v>
      </c>
      <c r="E634" t="str">
        <f t="shared" si="47"/>
        <v>730107710800199</v>
      </c>
      <c r="F634" t="str">
        <f t="shared" si="48"/>
        <v>0</v>
      </c>
      <c r="G634" t="e">
        <f>+VLOOKUP(L634,BG!$D$10:$F$68,3,FALSE)</f>
        <v>#REF!</v>
      </c>
      <c r="H634" t="s">
        <v>1201</v>
      </c>
      <c r="I634" s="551">
        <v>24103635</v>
      </c>
      <c r="J634" s="296">
        <f t="shared" si="50"/>
        <v>24103.634999999998</v>
      </c>
      <c r="K634" t="e">
        <f>+VLOOKUP(D634,#REF!,4,0)</f>
        <v>#REF!</v>
      </c>
      <c r="L634" t="e">
        <f>VLOOKUP(D634,#REF!,5,0)</f>
        <v>#REF!</v>
      </c>
      <c r="M634" t="e">
        <f>VLOOKUP(D634,#REF!,6,0)</f>
        <v>#REF!</v>
      </c>
      <c r="N634" t="e">
        <f>VLOOKUP(D634,#REF!,7,0)</f>
        <v>#REF!</v>
      </c>
      <c r="P634" t="str">
        <f t="shared" si="51"/>
        <v>77108</v>
      </c>
      <c r="Q634" t="str">
        <f t="shared" si="49"/>
        <v>73</v>
      </c>
    </row>
    <row r="635" spans="1:17" x14ac:dyDescent="0.3">
      <c r="A635" s="556">
        <v>44742</v>
      </c>
      <c r="C635" t="s">
        <v>1826</v>
      </c>
      <c r="D635" t="s">
        <v>1202</v>
      </c>
      <c r="E635" t="str">
        <f t="shared" si="47"/>
        <v>730107710800299</v>
      </c>
      <c r="F635" t="str">
        <f t="shared" si="48"/>
        <v>0</v>
      </c>
      <c r="G635" t="e">
        <f>+VLOOKUP(L635,BG!$D$10:$F$68,3,FALSE)</f>
        <v>#REF!</v>
      </c>
      <c r="H635" t="s">
        <v>1203</v>
      </c>
      <c r="I635" s="551">
        <v>909091</v>
      </c>
      <c r="J635" s="296">
        <f t="shared" si="50"/>
        <v>909.09100000000001</v>
      </c>
      <c r="K635" t="e">
        <f>+VLOOKUP(D635,#REF!,4,0)</f>
        <v>#REF!</v>
      </c>
      <c r="L635" t="e">
        <f>VLOOKUP(D635,#REF!,5,0)</f>
        <v>#REF!</v>
      </c>
      <c r="M635" t="e">
        <f>VLOOKUP(D635,#REF!,6,0)</f>
        <v>#REF!</v>
      </c>
      <c r="N635" t="e">
        <f>VLOOKUP(D635,#REF!,7,0)</f>
        <v>#REF!</v>
      </c>
      <c r="P635" t="str">
        <f t="shared" si="51"/>
        <v>77108</v>
      </c>
      <c r="Q635" t="str">
        <f t="shared" si="49"/>
        <v>73</v>
      </c>
    </row>
    <row r="636" spans="1:17" x14ac:dyDescent="0.3">
      <c r="A636" s="556">
        <v>44742</v>
      </c>
      <c r="C636" t="s">
        <v>2865</v>
      </c>
      <c r="D636" t="s">
        <v>1386</v>
      </c>
      <c r="E636" t="str">
        <f t="shared" si="47"/>
        <v>730107710800799</v>
      </c>
      <c r="F636" t="str">
        <f t="shared" si="48"/>
        <v>0</v>
      </c>
      <c r="G636" t="e">
        <f>+VLOOKUP(L636,BG!$D$10:$F$68,3,FALSE)</f>
        <v>#REF!</v>
      </c>
      <c r="H636" t="s">
        <v>1584</v>
      </c>
      <c r="I636" s="551">
        <v>54545457</v>
      </c>
      <c r="J636" s="296">
        <f t="shared" si="50"/>
        <v>54545.457000000002</v>
      </c>
      <c r="K636" t="e">
        <f>+VLOOKUP(D636,#REF!,4,0)</f>
        <v>#REF!</v>
      </c>
      <c r="L636" t="e">
        <f>VLOOKUP(D636,#REF!,5,0)</f>
        <v>#REF!</v>
      </c>
      <c r="M636" t="e">
        <f>VLOOKUP(D636,#REF!,6,0)</f>
        <v>#REF!</v>
      </c>
      <c r="N636" t="e">
        <f>VLOOKUP(D636,#REF!,7,0)</f>
        <v>#REF!</v>
      </c>
      <c r="P636" t="str">
        <f t="shared" si="51"/>
        <v>77108</v>
      </c>
      <c r="Q636" t="str">
        <f t="shared" si="49"/>
        <v>73</v>
      </c>
    </row>
    <row r="637" spans="1:17" x14ac:dyDescent="0.3">
      <c r="A637" s="556">
        <v>44742</v>
      </c>
      <c r="C637" t="s">
        <v>2915</v>
      </c>
      <c r="D637" t="s">
        <v>2883</v>
      </c>
      <c r="E637" t="str">
        <f t="shared" si="47"/>
        <v>730107710801299</v>
      </c>
      <c r="F637" t="str">
        <f t="shared" si="48"/>
        <v>0</v>
      </c>
      <c r="G637" t="e">
        <f>+VLOOKUP(L637,BG!$D$10:$F$68,3,FALSE)</f>
        <v>#REF!</v>
      </c>
      <c r="H637" t="s">
        <v>1583</v>
      </c>
      <c r="I637" s="551">
        <v>29092</v>
      </c>
      <c r="J637" s="296">
        <f t="shared" si="50"/>
        <v>29.091999999999999</v>
      </c>
      <c r="K637" t="e">
        <f>+VLOOKUP(D637,#REF!,4,0)</f>
        <v>#REF!</v>
      </c>
      <c r="L637" t="e">
        <f>VLOOKUP(D637,#REF!,5,0)</f>
        <v>#REF!</v>
      </c>
      <c r="M637" t="e">
        <f>VLOOKUP(D637,#REF!,6,0)</f>
        <v>#REF!</v>
      </c>
      <c r="N637" t="e">
        <f>VLOOKUP(D637,#REF!,7,0)</f>
        <v>#REF!</v>
      </c>
      <c r="P637" t="str">
        <f t="shared" si="51"/>
        <v>77108</v>
      </c>
      <c r="Q637" t="str">
        <f t="shared" si="49"/>
        <v>73</v>
      </c>
    </row>
    <row r="638" spans="1:17" x14ac:dyDescent="0.3">
      <c r="A638" s="556">
        <v>44742</v>
      </c>
      <c r="C638" t="s">
        <v>2372</v>
      </c>
      <c r="D638" t="s">
        <v>2068</v>
      </c>
      <c r="E638" t="str">
        <f t="shared" si="47"/>
        <v>730107710880399</v>
      </c>
      <c r="F638" t="str">
        <f t="shared" si="48"/>
        <v>0</v>
      </c>
      <c r="G638" t="e">
        <f>+VLOOKUP(L638,BG!$D$10:$F$68,3,FALSE)</f>
        <v>#REF!</v>
      </c>
      <c r="H638" t="s">
        <v>2213</v>
      </c>
      <c r="I638" s="551">
        <v>36324840</v>
      </c>
      <c r="J638" s="296">
        <f t="shared" si="50"/>
        <v>36324.839999999997</v>
      </c>
      <c r="K638" t="e">
        <f>+VLOOKUP(D638,#REF!,4,0)</f>
        <v>#REF!</v>
      </c>
      <c r="L638" t="e">
        <f>VLOOKUP(D638,#REF!,5,0)</f>
        <v>#REF!</v>
      </c>
      <c r="M638" t="e">
        <f>VLOOKUP(D638,#REF!,6,0)</f>
        <v>#REF!</v>
      </c>
      <c r="N638" t="e">
        <f>VLOOKUP(D638,#REF!,7,0)</f>
        <v>#REF!</v>
      </c>
      <c r="P638" t="str">
        <f t="shared" si="51"/>
        <v>77108</v>
      </c>
      <c r="Q638" t="str">
        <f t="shared" si="49"/>
        <v>73</v>
      </c>
    </row>
    <row r="639" spans="1:17" x14ac:dyDescent="0.3">
      <c r="A639" s="556">
        <v>44742</v>
      </c>
      <c r="C639" t="s">
        <v>1827</v>
      </c>
      <c r="D639" t="s">
        <v>1204</v>
      </c>
      <c r="E639" t="str">
        <f t="shared" si="47"/>
        <v>730107711200199</v>
      </c>
      <c r="F639" t="str">
        <f t="shared" si="48"/>
        <v>0</v>
      </c>
      <c r="G639" t="e">
        <f>+VLOOKUP(L639,BG!$D$10:$F$68,3,FALSE)</f>
        <v>#REF!</v>
      </c>
      <c r="H639" t="s">
        <v>1205</v>
      </c>
      <c r="I639" s="551">
        <v>27119402</v>
      </c>
      <c r="J639" s="296">
        <f t="shared" si="50"/>
        <v>27119.401999999998</v>
      </c>
      <c r="K639" t="e">
        <f>+VLOOKUP(D639,#REF!,4,0)</f>
        <v>#REF!</v>
      </c>
      <c r="L639" t="e">
        <f>VLOOKUP(D639,#REF!,5,0)</f>
        <v>#REF!</v>
      </c>
      <c r="M639" t="e">
        <f>VLOOKUP(D639,#REF!,6,0)</f>
        <v>#REF!</v>
      </c>
      <c r="N639" t="e">
        <f>VLOOKUP(D639,#REF!,7,0)</f>
        <v>#REF!</v>
      </c>
      <c r="P639" t="str">
        <f t="shared" si="51"/>
        <v>77112</v>
      </c>
      <c r="Q639" t="str">
        <f t="shared" si="49"/>
        <v>73</v>
      </c>
    </row>
    <row r="640" spans="1:17" x14ac:dyDescent="0.3">
      <c r="A640" s="556">
        <v>44742</v>
      </c>
      <c r="C640" t="s">
        <v>1828</v>
      </c>
      <c r="D640" t="s">
        <v>1206</v>
      </c>
      <c r="E640" t="str">
        <f t="shared" si="47"/>
        <v>730107711200299</v>
      </c>
      <c r="F640" t="str">
        <f t="shared" si="48"/>
        <v>0</v>
      </c>
      <c r="G640" t="e">
        <f>+VLOOKUP(L640,BG!$D$10:$F$68,3,FALSE)</f>
        <v>#REF!</v>
      </c>
      <c r="H640" t="s">
        <v>2958</v>
      </c>
      <c r="I640" s="551">
        <v>4039133</v>
      </c>
      <c r="J640" s="296">
        <f t="shared" si="50"/>
        <v>4039.1329999999998</v>
      </c>
      <c r="K640" t="e">
        <f>+VLOOKUP(D640,#REF!,4,0)</f>
        <v>#REF!</v>
      </c>
      <c r="L640" t="e">
        <f>VLOOKUP(D640,#REF!,5,0)</f>
        <v>#REF!</v>
      </c>
      <c r="M640" t="e">
        <f>VLOOKUP(D640,#REF!,6,0)</f>
        <v>#REF!</v>
      </c>
      <c r="N640" t="e">
        <f>VLOOKUP(D640,#REF!,7,0)</f>
        <v>#REF!</v>
      </c>
      <c r="P640" t="str">
        <f t="shared" si="51"/>
        <v>77112</v>
      </c>
      <c r="Q640" t="str">
        <f t="shared" si="49"/>
        <v>73</v>
      </c>
    </row>
    <row r="641" spans="1:17" x14ac:dyDescent="0.3">
      <c r="A641" s="556">
        <v>44742</v>
      </c>
      <c r="C641" t="s">
        <v>1829</v>
      </c>
      <c r="D641" t="s">
        <v>1209</v>
      </c>
      <c r="E641" t="str">
        <f t="shared" si="47"/>
        <v>730107711400199</v>
      </c>
      <c r="F641" t="str">
        <f t="shared" si="48"/>
        <v>0</v>
      </c>
      <c r="G641" t="e">
        <f>+VLOOKUP(L641,BG!$D$10:$F$68,3,FALSE)</f>
        <v>#REF!</v>
      </c>
      <c r="H641" t="s">
        <v>1208</v>
      </c>
      <c r="I641" s="551">
        <v>44311501</v>
      </c>
      <c r="J641" s="296">
        <f t="shared" si="50"/>
        <v>44311.500999999997</v>
      </c>
      <c r="K641" t="e">
        <f>+VLOOKUP(D641,#REF!,4,0)</f>
        <v>#REF!</v>
      </c>
      <c r="L641" t="e">
        <f>VLOOKUP(D641,#REF!,5,0)</f>
        <v>#REF!</v>
      </c>
      <c r="M641" t="e">
        <f>VLOOKUP(D641,#REF!,6,0)</f>
        <v>#REF!</v>
      </c>
      <c r="N641" t="e">
        <f>VLOOKUP(D641,#REF!,7,0)</f>
        <v>#REF!</v>
      </c>
      <c r="P641" t="str">
        <f t="shared" si="51"/>
        <v>77114</v>
      </c>
      <c r="Q641" t="str">
        <f t="shared" si="49"/>
        <v>73</v>
      </c>
    </row>
    <row r="642" spans="1:17" x14ac:dyDescent="0.3">
      <c r="A642" s="556">
        <v>44742</v>
      </c>
      <c r="C642" t="s">
        <v>1830</v>
      </c>
      <c r="D642" t="s">
        <v>1325</v>
      </c>
      <c r="E642" t="str">
        <f t="shared" si="47"/>
        <v>730107711600699</v>
      </c>
      <c r="F642" t="str">
        <f t="shared" si="48"/>
        <v>0</v>
      </c>
      <c r="G642" t="e">
        <f>+VLOOKUP(L642,BG!$D$10:$F$68,3,FALSE)</f>
        <v>#REF!</v>
      </c>
      <c r="H642" t="s">
        <v>1326</v>
      </c>
      <c r="I642" s="551">
        <v>15194779</v>
      </c>
      <c r="J642" s="296">
        <f t="shared" si="50"/>
        <v>15194.779</v>
      </c>
      <c r="K642" t="e">
        <f>+VLOOKUP(D642,#REF!,4,0)</f>
        <v>#REF!</v>
      </c>
      <c r="L642" t="e">
        <f>VLOOKUP(D642,#REF!,5,0)</f>
        <v>#REF!</v>
      </c>
      <c r="M642" t="e">
        <f>VLOOKUP(D642,#REF!,6,0)</f>
        <v>#REF!</v>
      </c>
      <c r="N642" t="e">
        <f>VLOOKUP(D642,#REF!,7,0)</f>
        <v>#REF!</v>
      </c>
      <c r="P642" t="str">
        <f t="shared" si="51"/>
        <v>77116</v>
      </c>
      <c r="Q642" t="str">
        <f t="shared" si="49"/>
        <v>73</v>
      </c>
    </row>
    <row r="643" spans="1:17" x14ac:dyDescent="0.3">
      <c r="A643" s="556">
        <v>44742</v>
      </c>
      <c r="C643" t="s">
        <v>1831</v>
      </c>
      <c r="D643" t="s">
        <v>1327</v>
      </c>
      <c r="E643" t="str">
        <f t="shared" si="47"/>
        <v>730107711600799</v>
      </c>
      <c r="F643" t="str">
        <f t="shared" si="48"/>
        <v>0</v>
      </c>
      <c r="G643" t="e">
        <f>+VLOOKUP(L643,BG!$D$10:$F$68,3,FALSE)</f>
        <v>#REF!</v>
      </c>
      <c r="H643" t="s">
        <v>2959</v>
      </c>
      <c r="I643" s="551">
        <v>14103518</v>
      </c>
      <c r="J643" s="296">
        <f t="shared" si="50"/>
        <v>14103.518</v>
      </c>
      <c r="K643" t="e">
        <f>+VLOOKUP(D643,#REF!,4,0)</f>
        <v>#REF!</v>
      </c>
      <c r="L643" t="e">
        <f>VLOOKUP(D643,#REF!,5,0)</f>
        <v>#REF!</v>
      </c>
      <c r="M643" t="e">
        <f>VLOOKUP(D643,#REF!,6,0)</f>
        <v>#REF!</v>
      </c>
      <c r="N643" t="e">
        <f>VLOOKUP(D643,#REF!,7,0)</f>
        <v>#REF!</v>
      </c>
      <c r="P643" t="str">
        <f t="shared" si="51"/>
        <v>77116</v>
      </c>
      <c r="Q643" t="str">
        <f t="shared" si="49"/>
        <v>73</v>
      </c>
    </row>
    <row r="644" spans="1:17" x14ac:dyDescent="0.3">
      <c r="A644" s="556">
        <v>44742</v>
      </c>
      <c r="C644" t="s">
        <v>1832</v>
      </c>
      <c r="D644" t="s">
        <v>1210</v>
      </c>
      <c r="E644" t="str">
        <f t="shared" si="47"/>
        <v>730107711601499</v>
      </c>
      <c r="F644" t="str">
        <f t="shared" si="48"/>
        <v>0</v>
      </c>
      <c r="G644" t="e">
        <f>+VLOOKUP(L644,BG!$D$10:$F$68,3,FALSE)</f>
        <v>#REF!</v>
      </c>
      <c r="H644" t="s">
        <v>2960</v>
      </c>
      <c r="I644" s="551">
        <v>138645800</v>
      </c>
      <c r="J644" s="296">
        <f t="shared" si="50"/>
        <v>138645.79999999999</v>
      </c>
      <c r="K644" t="e">
        <f>+VLOOKUP(D644,#REF!,4,0)</f>
        <v>#REF!</v>
      </c>
      <c r="L644" t="e">
        <f>VLOOKUP(D644,#REF!,5,0)</f>
        <v>#REF!</v>
      </c>
      <c r="M644" t="e">
        <f>VLOOKUP(D644,#REF!,6,0)</f>
        <v>#REF!</v>
      </c>
      <c r="N644" t="e">
        <f>VLOOKUP(D644,#REF!,7,0)</f>
        <v>#REF!</v>
      </c>
      <c r="P644" t="str">
        <f t="shared" si="51"/>
        <v>77116</v>
      </c>
      <c r="Q644" t="str">
        <f t="shared" si="49"/>
        <v>73</v>
      </c>
    </row>
    <row r="645" spans="1:17" x14ac:dyDescent="0.3">
      <c r="A645" s="556">
        <v>44742</v>
      </c>
      <c r="C645" t="s">
        <v>1833</v>
      </c>
      <c r="D645" t="s">
        <v>1212</v>
      </c>
      <c r="E645" t="str">
        <f t="shared" ref="E645:E690" si="52">+MID(D645,3,2)&amp;+MID(D645,6,1)&amp;+MID(D645,8,2)&amp;+MID(D645,11,3)&amp;+MID(D645,17,2)&amp;+MID(D645,20,3)&amp;+MID(D645,24,2)</f>
        <v>730107711800199</v>
      </c>
      <c r="F645" t="str">
        <f t="shared" ref="F645:F690" si="53">MID(E645,3,1)</f>
        <v>0</v>
      </c>
      <c r="G645" t="e">
        <f>+VLOOKUP(L645,BG!$D$10:$F$68,3,FALSE)</f>
        <v>#REF!</v>
      </c>
      <c r="H645" t="s">
        <v>1213</v>
      </c>
      <c r="I645" s="551">
        <v>5720454</v>
      </c>
      <c r="J645" s="296">
        <f t="shared" si="50"/>
        <v>5720.4539999999997</v>
      </c>
      <c r="K645" t="e">
        <f>+VLOOKUP(D645,#REF!,4,0)</f>
        <v>#REF!</v>
      </c>
      <c r="L645" t="e">
        <f>VLOOKUP(D645,#REF!,5,0)</f>
        <v>#REF!</v>
      </c>
      <c r="M645" t="e">
        <f>VLOOKUP(D645,#REF!,6,0)</f>
        <v>#REF!</v>
      </c>
      <c r="N645" t="e">
        <f>VLOOKUP(D645,#REF!,7,0)</f>
        <v>#REF!</v>
      </c>
      <c r="P645" t="str">
        <f t="shared" si="51"/>
        <v>77118</v>
      </c>
      <c r="Q645" t="str">
        <f t="shared" si="49"/>
        <v>73</v>
      </c>
    </row>
    <row r="646" spans="1:17" x14ac:dyDescent="0.3">
      <c r="A646" s="556">
        <v>44742</v>
      </c>
      <c r="C646" t="s">
        <v>1834</v>
      </c>
      <c r="D646" t="s">
        <v>1214</v>
      </c>
      <c r="E646" t="str">
        <f t="shared" si="52"/>
        <v>730107712001099</v>
      </c>
      <c r="F646" t="str">
        <f t="shared" si="53"/>
        <v>0</v>
      </c>
      <c r="G646" t="e">
        <f>+VLOOKUP(L646,BG!$D$10:$F$68,3,FALSE)</f>
        <v>#REF!</v>
      </c>
      <c r="H646" t="s">
        <v>1215</v>
      </c>
      <c r="I646" s="551">
        <v>6181818</v>
      </c>
      <c r="J646" s="296">
        <f t="shared" si="50"/>
        <v>6181.8180000000002</v>
      </c>
      <c r="K646" t="e">
        <f>+VLOOKUP(D646,#REF!,4,0)</f>
        <v>#REF!</v>
      </c>
      <c r="L646" t="e">
        <f>VLOOKUP(D646,#REF!,5,0)</f>
        <v>#REF!</v>
      </c>
      <c r="M646" t="e">
        <f>VLOOKUP(D646,#REF!,6,0)</f>
        <v>#REF!</v>
      </c>
      <c r="N646" t="e">
        <f>VLOOKUP(D646,#REF!,7,0)</f>
        <v>#REF!</v>
      </c>
      <c r="P646" t="str">
        <f t="shared" si="51"/>
        <v>77120</v>
      </c>
      <c r="Q646" t="str">
        <f t="shared" ref="Q646:Q690" si="54">+LEFT(E646,2)</f>
        <v>73</v>
      </c>
    </row>
    <row r="647" spans="1:17" x14ac:dyDescent="0.3">
      <c r="A647" s="556">
        <v>44742</v>
      </c>
      <c r="C647" t="s">
        <v>2373</v>
      </c>
      <c r="D647" t="s">
        <v>2069</v>
      </c>
      <c r="E647" t="str">
        <f t="shared" si="52"/>
        <v>730107712200299</v>
      </c>
      <c r="F647" t="str">
        <f t="shared" si="53"/>
        <v>0</v>
      </c>
      <c r="G647" t="e">
        <f>+VLOOKUP(L647,BG!$D$10:$F$68,3,FALSE)</f>
        <v>#REF!</v>
      </c>
      <c r="H647" t="s">
        <v>2214</v>
      </c>
      <c r="I647" s="551">
        <v>600000</v>
      </c>
      <c r="J647" s="296">
        <f t="shared" si="50"/>
        <v>600</v>
      </c>
      <c r="K647" t="e">
        <f>+VLOOKUP(D647,#REF!,4,0)</f>
        <v>#REF!</v>
      </c>
      <c r="L647" t="e">
        <f>VLOOKUP(D647,#REF!,5,0)</f>
        <v>#REF!</v>
      </c>
      <c r="M647" t="e">
        <f>VLOOKUP(D647,#REF!,6,0)</f>
        <v>#REF!</v>
      </c>
      <c r="N647" t="e">
        <f>VLOOKUP(D647,#REF!,7,0)</f>
        <v>#REF!</v>
      </c>
      <c r="P647" t="str">
        <f t="shared" si="51"/>
        <v>77122</v>
      </c>
      <c r="Q647" t="str">
        <f t="shared" si="54"/>
        <v>73</v>
      </c>
    </row>
    <row r="648" spans="1:17" x14ac:dyDescent="0.3">
      <c r="A648" s="556">
        <v>44742</v>
      </c>
      <c r="C648" t="s">
        <v>1835</v>
      </c>
      <c r="D648" t="s">
        <v>1218</v>
      </c>
      <c r="E648" t="str">
        <f t="shared" si="52"/>
        <v>730107712600199</v>
      </c>
      <c r="F648" t="str">
        <f t="shared" si="53"/>
        <v>0</v>
      </c>
      <c r="G648" t="e">
        <f>+VLOOKUP(L648,BG!$D$10:$F$68,3,FALSE)</f>
        <v>#REF!</v>
      </c>
      <c r="H648" t="s">
        <v>1219</v>
      </c>
      <c r="I648" s="551">
        <v>4118185</v>
      </c>
      <c r="J648" s="296">
        <f t="shared" si="50"/>
        <v>4118.1850000000004</v>
      </c>
      <c r="K648" t="e">
        <f>+VLOOKUP(D648,#REF!,4,0)</f>
        <v>#REF!</v>
      </c>
      <c r="L648" t="e">
        <f>VLOOKUP(D648,#REF!,5,0)</f>
        <v>#REF!</v>
      </c>
      <c r="M648" t="e">
        <f>VLOOKUP(D648,#REF!,6,0)</f>
        <v>#REF!</v>
      </c>
      <c r="N648" t="e">
        <f>VLOOKUP(D648,#REF!,7,0)</f>
        <v>#REF!</v>
      </c>
      <c r="P648" t="str">
        <f t="shared" si="51"/>
        <v>77126</v>
      </c>
      <c r="Q648" t="str">
        <f t="shared" si="54"/>
        <v>73</v>
      </c>
    </row>
    <row r="649" spans="1:17" x14ac:dyDescent="0.3">
      <c r="A649" s="556">
        <v>44742</v>
      </c>
      <c r="C649" t="s">
        <v>2374</v>
      </c>
      <c r="D649" t="s">
        <v>2070</v>
      </c>
      <c r="E649" t="str">
        <f t="shared" si="52"/>
        <v>730107712800699</v>
      </c>
      <c r="F649" t="str">
        <f t="shared" si="53"/>
        <v>0</v>
      </c>
      <c r="G649" t="e">
        <f>+VLOOKUP(L649,BG!$D$10:$F$68,3,FALSE)</f>
        <v>#REF!</v>
      </c>
      <c r="H649" t="s">
        <v>2215</v>
      </c>
      <c r="I649" s="551">
        <v>3674544</v>
      </c>
      <c r="J649" s="296">
        <f t="shared" si="50"/>
        <v>3674.5439999999999</v>
      </c>
      <c r="K649" t="e">
        <f>+VLOOKUP(D649,#REF!,4,0)</f>
        <v>#REF!</v>
      </c>
      <c r="L649" t="e">
        <f>VLOOKUP(D649,#REF!,5,0)</f>
        <v>#REF!</v>
      </c>
      <c r="M649" t="e">
        <f>VLOOKUP(D649,#REF!,6,0)</f>
        <v>#REF!</v>
      </c>
      <c r="N649" t="e">
        <f>VLOOKUP(D649,#REF!,7,0)</f>
        <v>#REF!</v>
      </c>
      <c r="P649" t="str">
        <f t="shared" si="51"/>
        <v>77128</v>
      </c>
      <c r="Q649" t="str">
        <f t="shared" si="54"/>
        <v>73</v>
      </c>
    </row>
    <row r="650" spans="1:17" x14ac:dyDescent="0.3">
      <c r="A650" s="556">
        <v>44742</v>
      </c>
      <c r="C650" t="s">
        <v>2375</v>
      </c>
      <c r="D650" t="s">
        <v>2071</v>
      </c>
      <c r="E650" t="str">
        <f t="shared" si="52"/>
        <v>730107712800899</v>
      </c>
      <c r="F650" t="str">
        <f t="shared" si="53"/>
        <v>0</v>
      </c>
      <c r="G650" t="e">
        <f>+VLOOKUP(L650,BG!$D$10:$F$68,3,FALSE)</f>
        <v>#REF!</v>
      </c>
      <c r="H650" t="s">
        <v>1331</v>
      </c>
      <c r="I650" s="551">
        <v>13879434</v>
      </c>
      <c r="J650" s="296">
        <f t="shared" si="50"/>
        <v>13879.433999999999</v>
      </c>
      <c r="K650" t="e">
        <f>+VLOOKUP(D650,#REF!,4,0)</f>
        <v>#REF!</v>
      </c>
      <c r="L650" t="e">
        <f>VLOOKUP(D650,#REF!,5,0)</f>
        <v>#REF!</v>
      </c>
      <c r="M650" t="e">
        <f>VLOOKUP(D650,#REF!,6,0)</f>
        <v>#REF!</v>
      </c>
      <c r="N650" t="e">
        <f>VLOOKUP(D650,#REF!,7,0)</f>
        <v>#REF!</v>
      </c>
      <c r="P650" t="str">
        <f t="shared" si="51"/>
        <v>77128</v>
      </c>
      <c r="Q650" t="str">
        <f t="shared" si="54"/>
        <v>73</v>
      </c>
    </row>
    <row r="651" spans="1:17" x14ac:dyDescent="0.3">
      <c r="A651" s="556">
        <v>44742</v>
      </c>
      <c r="C651" t="s">
        <v>1836</v>
      </c>
      <c r="D651" t="s">
        <v>1221</v>
      </c>
      <c r="E651" t="str">
        <f t="shared" si="52"/>
        <v>730107713000099</v>
      </c>
      <c r="F651" t="str">
        <f t="shared" si="53"/>
        <v>0</v>
      </c>
      <c r="G651" t="e">
        <f>+VLOOKUP(L651,BG!$D$10:$F$68,3,FALSE)</f>
        <v>#REF!</v>
      </c>
      <c r="H651" t="s">
        <v>1222</v>
      </c>
      <c r="I651" s="551">
        <v>782172</v>
      </c>
      <c r="J651" s="296">
        <f t="shared" si="50"/>
        <v>782.17200000000003</v>
      </c>
      <c r="K651" t="e">
        <f>+VLOOKUP(D651,#REF!,4,0)</f>
        <v>#REF!</v>
      </c>
      <c r="L651" t="e">
        <f>VLOOKUP(D651,#REF!,5,0)</f>
        <v>#REF!</v>
      </c>
      <c r="M651" t="e">
        <f>VLOOKUP(D651,#REF!,6,0)</f>
        <v>#REF!</v>
      </c>
      <c r="N651" t="e">
        <f>VLOOKUP(D651,#REF!,7,0)</f>
        <v>#REF!</v>
      </c>
      <c r="P651" t="str">
        <f t="shared" si="51"/>
        <v>77130</v>
      </c>
      <c r="Q651" t="str">
        <f t="shared" si="54"/>
        <v>73</v>
      </c>
    </row>
    <row r="652" spans="1:17" x14ac:dyDescent="0.3">
      <c r="A652" s="556">
        <v>44742</v>
      </c>
      <c r="C652" t="s">
        <v>2866</v>
      </c>
      <c r="D652" t="s">
        <v>1388</v>
      </c>
      <c r="E652" t="str">
        <f t="shared" si="52"/>
        <v>730107713000199</v>
      </c>
      <c r="F652" t="str">
        <f t="shared" si="53"/>
        <v>0</v>
      </c>
      <c r="G652" t="e">
        <f>+VLOOKUP(L652,BG!$D$10:$F$68,3,FALSE)</f>
        <v>#REF!</v>
      </c>
      <c r="H652" t="s">
        <v>1220</v>
      </c>
      <c r="I652" s="551">
        <v>53176285</v>
      </c>
      <c r="J652" s="296">
        <f t="shared" ref="J652:J690" si="55">I652/1000</f>
        <v>53176.285000000003</v>
      </c>
      <c r="K652" t="e">
        <f>+VLOOKUP(D652,#REF!,4,0)</f>
        <v>#REF!</v>
      </c>
      <c r="L652" t="e">
        <f>VLOOKUP(D652,#REF!,5,0)</f>
        <v>#REF!</v>
      </c>
      <c r="M652" t="e">
        <f>VLOOKUP(D652,#REF!,6,0)</f>
        <v>#REF!</v>
      </c>
      <c r="N652" t="e">
        <f>VLOOKUP(D652,#REF!,7,0)</f>
        <v>#REF!</v>
      </c>
      <c r="P652" t="str">
        <f t="shared" ref="P652:P690" si="56">MID(E652,6,5)</f>
        <v>77130</v>
      </c>
      <c r="Q652" t="str">
        <f t="shared" si="54"/>
        <v>73</v>
      </c>
    </row>
    <row r="653" spans="1:17" x14ac:dyDescent="0.3">
      <c r="A653" s="556">
        <v>44742</v>
      </c>
      <c r="C653" t="s">
        <v>1837</v>
      </c>
      <c r="D653" t="s">
        <v>1223</v>
      </c>
      <c r="E653" t="str">
        <f t="shared" si="52"/>
        <v>730107713000799</v>
      </c>
      <c r="F653" t="str">
        <f t="shared" si="53"/>
        <v>0</v>
      </c>
      <c r="G653" t="e">
        <f>+VLOOKUP(L653,BG!$D$10:$F$68,3,FALSE)</f>
        <v>#REF!</v>
      </c>
      <c r="H653" t="s">
        <v>1224</v>
      </c>
      <c r="I653" s="551">
        <v>2776850</v>
      </c>
      <c r="J653" s="296">
        <f t="shared" si="55"/>
        <v>2776.85</v>
      </c>
      <c r="K653" t="e">
        <f>+VLOOKUP(D653,#REF!,4,0)</f>
        <v>#REF!</v>
      </c>
      <c r="L653" t="e">
        <f>VLOOKUP(D653,#REF!,5,0)</f>
        <v>#REF!</v>
      </c>
      <c r="M653" t="e">
        <f>VLOOKUP(D653,#REF!,6,0)</f>
        <v>#REF!</v>
      </c>
      <c r="N653" t="e">
        <f>VLOOKUP(D653,#REF!,7,0)</f>
        <v>#REF!</v>
      </c>
      <c r="P653" t="str">
        <f t="shared" si="56"/>
        <v>77130</v>
      </c>
      <c r="Q653" t="str">
        <f t="shared" si="54"/>
        <v>73</v>
      </c>
    </row>
    <row r="654" spans="1:17" x14ac:dyDescent="0.3">
      <c r="A654" s="556">
        <v>44742</v>
      </c>
      <c r="C654" t="s">
        <v>3152</v>
      </c>
      <c r="D654" t="s">
        <v>1389</v>
      </c>
      <c r="E654" t="str">
        <f t="shared" si="52"/>
        <v>730107713001199</v>
      </c>
      <c r="F654" t="str">
        <f t="shared" si="53"/>
        <v>0</v>
      </c>
      <c r="G654" t="e">
        <f>+VLOOKUP(L654,BG!$D$10:$F$68,3,FALSE)</f>
        <v>#REF!</v>
      </c>
      <c r="H654" t="s">
        <v>1586</v>
      </c>
      <c r="I654" s="551">
        <v>300000</v>
      </c>
      <c r="J654" s="296">
        <f t="shared" si="55"/>
        <v>300</v>
      </c>
      <c r="K654" t="e">
        <f>+VLOOKUP(D654,#REF!,4,0)</f>
        <v>#REF!</v>
      </c>
      <c r="L654" t="e">
        <f>VLOOKUP(D654,#REF!,5,0)</f>
        <v>#REF!</v>
      </c>
      <c r="M654" t="e">
        <f>VLOOKUP(D654,#REF!,6,0)</f>
        <v>#REF!</v>
      </c>
      <c r="N654" t="e">
        <f>VLOOKUP(D654,#REF!,7,0)</f>
        <v>#REF!</v>
      </c>
      <c r="P654" t="str">
        <f t="shared" si="56"/>
        <v>77130</v>
      </c>
      <c r="Q654" t="str">
        <f t="shared" si="54"/>
        <v>73</v>
      </c>
    </row>
    <row r="655" spans="1:17" x14ac:dyDescent="0.3">
      <c r="A655" s="556">
        <v>44742</v>
      </c>
      <c r="C655" t="s">
        <v>2376</v>
      </c>
      <c r="D655" t="s">
        <v>1332</v>
      </c>
      <c r="E655" t="str">
        <f t="shared" si="52"/>
        <v>730107713001699</v>
      </c>
      <c r="F655" t="str">
        <f t="shared" si="53"/>
        <v>0</v>
      </c>
      <c r="G655" t="e">
        <f>+VLOOKUP(L655,BG!$D$10:$F$68,3,FALSE)</f>
        <v>#REF!</v>
      </c>
      <c r="H655" t="s">
        <v>2216</v>
      </c>
      <c r="I655" s="551">
        <v>8243220</v>
      </c>
      <c r="J655" s="296">
        <f t="shared" si="55"/>
        <v>8243.2199999999993</v>
      </c>
      <c r="K655" t="e">
        <f>+VLOOKUP(D655,#REF!,4,0)</f>
        <v>#REF!</v>
      </c>
      <c r="L655" t="e">
        <f>VLOOKUP(D655,#REF!,5,0)</f>
        <v>#REF!</v>
      </c>
      <c r="M655" t="e">
        <f>VLOOKUP(D655,#REF!,6,0)</f>
        <v>#REF!</v>
      </c>
      <c r="N655" t="e">
        <f>VLOOKUP(D655,#REF!,7,0)</f>
        <v>#REF!</v>
      </c>
      <c r="P655" t="str">
        <f t="shared" si="56"/>
        <v>77130</v>
      </c>
      <c r="Q655" t="str">
        <f t="shared" si="54"/>
        <v>73</v>
      </c>
    </row>
    <row r="656" spans="1:17" x14ac:dyDescent="0.3">
      <c r="A656" s="556">
        <v>44742</v>
      </c>
      <c r="C656" t="s">
        <v>2377</v>
      </c>
      <c r="D656" t="s">
        <v>2072</v>
      </c>
      <c r="E656" t="str">
        <f t="shared" si="52"/>
        <v>730107713200699</v>
      </c>
      <c r="F656" t="str">
        <f t="shared" si="53"/>
        <v>0</v>
      </c>
      <c r="G656" t="e">
        <f>+VLOOKUP(L656,BG!$D$10:$F$68,3,FALSE)</f>
        <v>#REF!</v>
      </c>
      <c r="H656" t="s">
        <v>2217</v>
      </c>
      <c r="I656" s="551">
        <v>132450507</v>
      </c>
      <c r="J656" s="296">
        <f t="shared" si="55"/>
        <v>132450.50700000001</v>
      </c>
      <c r="K656" t="e">
        <f>+VLOOKUP(D656,#REF!,4,0)</f>
        <v>#REF!</v>
      </c>
      <c r="L656" t="e">
        <f>VLOOKUP(D656,#REF!,5,0)</f>
        <v>#REF!</v>
      </c>
      <c r="M656" t="e">
        <f>VLOOKUP(D656,#REF!,6,0)</f>
        <v>#REF!</v>
      </c>
      <c r="N656" t="e">
        <f>VLOOKUP(D656,#REF!,7,0)</f>
        <v>#REF!</v>
      </c>
      <c r="P656" t="str">
        <f t="shared" si="56"/>
        <v>77132</v>
      </c>
      <c r="Q656" t="str">
        <f t="shared" si="54"/>
        <v>73</v>
      </c>
    </row>
    <row r="657" spans="1:17" x14ac:dyDescent="0.3">
      <c r="A657" s="556">
        <v>44742</v>
      </c>
      <c r="C657" t="s">
        <v>2378</v>
      </c>
      <c r="D657" t="s">
        <v>2073</v>
      </c>
      <c r="E657" t="str">
        <f t="shared" si="52"/>
        <v>730107713200899</v>
      </c>
      <c r="F657" t="str">
        <f t="shared" si="53"/>
        <v>0</v>
      </c>
      <c r="G657" t="e">
        <f>+VLOOKUP(L657,BG!$D$10:$F$68,3,FALSE)</f>
        <v>#REF!</v>
      </c>
      <c r="H657" t="s">
        <v>1225</v>
      </c>
      <c r="I657" s="551">
        <v>22087635</v>
      </c>
      <c r="J657" s="296">
        <f t="shared" si="55"/>
        <v>22087.634999999998</v>
      </c>
      <c r="K657" t="e">
        <f>+VLOOKUP(D657,#REF!,4,0)</f>
        <v>#REF!</v>
      </c>
      <c r="L657" t="e">
        <f>VLOOKUP(D657,#REF!,5,0)</f>
        <v>#REF!</v>
      </c>
      <c r="M657" t="e">
        <f>VLOOKUP(D657,#REF!,6,0)</f>
        <v>#REF!</v>
      </c>
      <c r="N657" t="e">
        <f>VLOOKUP(D657,#REF!,7,0)</f>
        <v>#REF!</v>
      </c>
      <c r="P657" t="str">
        <f t="shared" si="56"/>
        <v>77132</v>
      </c>
      <c r="Q657" t="str">
        <f t="shared" si="54"/>
        <v>73</v>
      </c>
    </row>
    <row r="658" spans="1:17" x14ac:dyDescent="0.3">
      <c r="A658" s="556">
        <v>44742</v>
      </c>
      <c r="C658" t="s">
        <v>1838</v>
      </c>
      <c r="D658" t="s">
        <v>1354</v>
      </c>
      <c r="E658" t="str">
        <f t="shared" si="52"/>
        <v>730107714000099</v>
      </c>
      <c r="F658" t="str">
        <f t="shared" si="53"/>
        <v>0</v>
      </c>
      <c r="G658" t="e">
        <f>+VLOOKUP(L658,BG!$D$10:$F$68,3,FALSE)</f>
        <v>#REF!</v>
      </c>
      <c r="H658" t="s">
        <v>1353</v>
      </c>
      <c r="I658" s="551">
        <v>94495455</v>
      </c>
      <c r="J658" s="296">
        <f t="shared" si="55"/>
        <v>94495.455000000002</v>
      </c>
      <c r="K658" t="e">
        <f>+VLOOKUP(D658,#REF!,4,0)</f>
        <v>#REF!</v>
      </c>
      <c r="L658" t="e">
        <f>VLOOKUP(D658,#REF!,5,0)</f>
        <v>#REF!</v>
      </c>
      <c r="M658" t="e">
        <f>VLOOKUP(D658,#REF!,6,0)</f>
        <v>#REF!</v>
      </c>
      <c r="N658" t="e">
        <f>VLOOKUP(D658,#REF!,7,0)</f>
        <v>#REF!</v>
      </c>
      <c r="P658" t="str">
        <f t="shared" si="56"/>
        <v>77140</v>
      </c>
      <c r="Q658" t="str">
        <f t="shared" si="54"/>
        <v>73</v>
      </c>
    </row>
    <row r="659" spans="1:17" x14ac:dyDescent="0.3">
      <c r="A659" s="556">
        <v>44742</v>
      </c>
      <c r="C659" t="s">
        <v>2916</v>
      </c>
      <c r="D659" t="s">
        <v>2884</v>
      </c>
      <c r="E659" t="str">
        <f t="shared" si="52"/>
        <v>730107714200199</v>
      </c>
      <c r="F659" t="str">
        <f t="shared" si="53"/>
        <v>0</v>
      </c>
      <c r="G659" t="e">
        <f>+VLOOKUP(L659,BG!$D$10:$F$68,3,FALSE)</f>
        <v>#REF!</v>
      </c>
      <c r="H659" t="s">
        <v>1333</v>
      </c>
      <c r="I659" s="551">
        <v>1051469</v>
      </c>
      <c r="J659" s="296">
        <f t="shared" si="55"/>
        <v>1051.4690000000001</v>
      </c>
      <c r="K659" t="e">
        <f>+VLOOKUP(D659,#REF!,4,0)</f>
        <v>#REF!</v>
      </c>
      <c r="L659" t="e">
        <f>VLOOKUP(D659,#REF!,5,0)</f>
        <v>#REF!</v>
      </c>
      <c r="M659" t="e">
        <f>VLOOKUP(D659,#REF!,6,0)</f>
        <v>#REF!</v>
      </c>
      <c r="N659" t="e">
        <f>VLOOKUP(D659,#REF!,7,0)</f>
        <v>#REF!</v>
      </c>
      <c r="P659" t="str">
        <f t="shared" si="56"/>
        <v>77142</v>
      </c>
      <c r="Q659" t="str">
        <f t="shared" si="54"/>
        <v>73</v>
      </c>
    </row>
    <row r="660" spans="1:17" x14ac:dyDescent="0.3">
      <c r="A660" s="556">
        <v>44742</v>
      </c>
      <c r="C660" t="s">
        <v>1839</v>
      </c>
      <c r="D660" t="s">
        <v>1226</v>
      </c>
      <c r="E660" t="str">
        <f t="shared" si="52"/>
        <v>730107714400299</v>
      </c>
      <c r="F660" t="str">
        <f t="shared" si="53"/>
        <v>0</v>
      </c>
      <c r="G660" t="e">
        <f>+VLOOKUP(L660,BG!$D$10:$F$68,3,FALSE)</f>
        <v>#REF!</v>
      </c>
      <c r="H660" t="s">
        <v>1227</v>
      </c>
      <c r="I660" s="551">
        <v>5610298</v>
      </c>
      <c r="J660" s="296">
        <f t="shared" si="55"/>
        <v>5610.2979999999998</v>
      </c>
      <c r="K660" t="e">
        <f>+VLOOKUP(D660,#REF!,4,0)</f>
        <v>#REF!</v>
      </c>
      <c r="L660" t="e">
        <f>VLOOKUP(D660,#REF!,5,0)</f>
        <v>#REF!</v>
      </c>
      <c r="M660" t="e">
        <f>VLOOKUP(D660,#REF!,6,0)</f>
        <v>#REF!</v>
      </c>
      <c r="N660" t="e">
        <f>VLOOKUP(D660,#REF!,7,0)</f>
        <v>#REF!</v>
      </c>
      <c r="P660" t="str">
        <f t="shared" si="56"/>
        <v>77144</v>
      </c>
      <c r="Q660" t="str">
        <f t="shared" si="54"/>
        <v>73</v>
      </c>
    </row>
    <row r="661" spans="1:17" x14ac:dyDescent="0.3">
      <c r="A661" s="556">
        <v>44742</v>
      </c>
      <c r="C661" t="s">
        <v>1840</v>
      </c>
      <c r="D661" t="s">
        <v>1228</v>
      </c>
      <c r="E661" t="str">
        <f t="shared" si="52"/>
        <v>730107714400399</v>
      </c>
      <c r="F661" t="str">
        <f t="shared" si="53"/>
        <v>0</v>
      </c>
      <c r="G661" t="e">
        <f>+VLOOKUP(L661,BG!$D$10:$F$68,3,FALSE)</f>
        <v>#REF!</v>
      </c>
      <c r="H661" t="s">
        <v>1229</v>
      </c>
      <c r="I661" s="551">
        <v>433650283</v>
      </c>
      <c r="J661" s="296">
        <f t="shared" si="55"/>
        <v>433650.283</v>
      </c>
      <c r="K661" t="e">
        <f>+VLOOKUP(D661,#REF!,4,0)</f>
        <v>#REF!</v>
      </c>
      <c r="L661" t="e">
        <f>VLOOKUP(D661,#REF!,5,0)</f>
        <v>#REF!</v>
      </c>
      <c r="M661" t="e">
        <f>VLOOKUP(D661,#REF!,6,0)</f>
        <v>#REF!</v>
      </c>
      <c r="N661" t="e">
        <f>VLOOKUP(D661,#REF!,7,0)</f>
        <v>#REF!</v>
      </c>
      <c r="P661" t="str">
        <f t="shared" si="56"/>
        <v>77144</v>
      </c>
      <c r="Q661" t="str">
        <f t="shared" si="54"/>
        <v>73</v>
      </c>
    </row>
    <row r="662" spans="1:17" x14ac:dyDescent="0.3">
      <c r="A662" s="556">
        <v>44742</v>
      </c>
      <c r="C662" t="s">
        <v>1841</v>
      </c>
      <c r="D662" t="s">
        <v>1334</v>
      </c>
      <c r="E662" t="str">
        <f t="shared" si="52"/>
        <v>730107714400499</v>
      </c>
      <c r="F662" t="str">
        <f t="shared" si="53"/>
        <v>0</v>
      </c>
      <c r="G662" t="e">
        <f>+VLOOKUP(L662,BG!$D$10:$F$68,3,FALSE)</f>
        <v>#REF!</v>
      </c>
      <c r="H662" t="s">
        <v>1335</v>
      </c>
      <c r="I662" s="551">
        <v>545454</v>
      </c>
      <c r="J662" s="296">
        <f t="shared" si="55"/>
        <v>545.45399999999995</v>
      </c>
      <c r="K662" t="e">
        <f>+VLOOKUP(D662,#REF!,4,0)</f>
        <v>#REF!</v>
      </c>
      <c r="L662" t="e">
        <f>VLOOKUP(D662,#REF!,5,0)</f>
        <v>#REF!</v>
      </c>
      <c r="M662" t="e">
        <f>VLOOKUP(D662,#REF!,6,0)</f>
        <v>#REF!</v>
      </c>
      <c r="N662" t="e">
        <f>VLOOKUP(D662,#REF!,7,0)</f>
        <v>#REF!</v>
      </c>
      <c r="P662" t="str">
        <f t="shared" si="56"/>
        <v>77144</v>
      </c>
      <c r="Q662" t="str">
        <f t="shared" si="54"/>
        <v>73</v>
      </c>
    </row>
    <row r="663" spans="1:17" x14ac:dyDescent="0.3">
      <c r="A663" s="556">
        <v>44742</v>
      </c>
      <c r="C663" t="s">
        <v>1842</v>
      </c>
      <c r="D663" t="s">
        <v>1230</v>
      </c>
      <c r="E663" t="str">
        <f t="shared" si="52"/>
        <v>730107714401499</v>
      </c>
      <c r="F663" t="str">
        <f t="shared" si="53"/>
        <v>0</v>
      </c>
      <c r="G663" t="e">
        <f>+VLOOKUP(L663,BG!$D$10:$F$68,3,FALSE)</f>
        <v>#REF!</v>
      </c>
      <c r="H663" t="s">
        <v>1231</v>
      </c>
      <c r="I663" s="551">
        <v>350445283</v>
      </c>
      <c r="J663" s="296">
        <f t="shared" si="55"/>
        <v>350445.283</v>
      </c>
      <c r="K663" t="e">
        <f>+VLOOKUP(D663,#REF!,4,0)</f>
        <v>#REF!</v>
      </c>
      <c r="L663" t="e">
        <f>VLOOKUP(D663,#REF!,5,0)</f>
        <v>#REF!</v>
      </c>
      <c r="M663" t="e">
        <f>VLOOKUP(D663,#REF!,6,0)</f>
        <v>#REF!</v>
      </c>
      <c r="N663" t="e">
        <f>VLOOKUP(D663,#REF!,7,0)</f>
        <v>#REF!</v>
      </c>
      <c r="P663" t="str">
        <f t="shared" si="56"/>
        <v>77144</v>
      </c>
      <c r="Q663" t="str">
        <f t="shared" si="54"/>
        <v>73</v>
      </c>
    </row>
    <row r="664" spans="1:17" x14ac:dyDescent="0.3">
      <c r="A664" s="556">
        <v>44742</v>
      </c>
      <c r="C664" t="s">
        <v>1843</v>
      </c>
      <c r="D664" t="s">
        <v>1232</v>
      </c>
      <c r="E664" t="str">
        <f t="shared" si="52"/>
        <v>730107714401999</v>
      </c>
      <c r="F664" t="str">
        <f t="shared" si="53"/>
        <v>0</v>
      </c>
      <c r="G664" t="e">
        <f>+VLOOKUP(L664,BG!$D$10:$F$68,3,FALSE)</f>
        <v>#REF!</v>
      </c>
      <c r="H664" t="s">
        <v>1233</v>
      </c>
      <c r="I664" s="551">
        <v>16255145</v>
      </c>
      <c r="J664" s="296">
        <f t="shared" si="55"/>
        <v>16255.145</v>
      </c>
      <c r="K664" t="e">
        <f>+VLOOKUP(D664,#REF!,4,0)</f>
        <v>#REF!</v>
      </c>
      <c r="L664" t="e">
        <f>VLOOKUP(D664,#REF!,5,0)</f>
        <v>#REF!</v>
      </c>
      <c r="M664" t="e">
        <f>VLOOKUP(D664,#REF!,6,0)</f>
        <v>#REF!</v>
      </c>
      <c r="N664" t="e">
        <f>VLOOKUP(D664,#REF!,7,0)</f>
        <v>#REF!</v>
      </c>
      <c r="P664" t="str">
        <f t="shared" si="56"/>
        <v>77144</v>
      </c>
      <c r="Q664" t="str">
        <f t="shared" si="54"/>
        <v>73</v>
      </c>
    </row>
    <row r="665" spans="1:17" x14ac:dyDescent="0.3">
      <c r="A665" s="556">
        <v>44742</v>
      </c>
      <c r="C665" t="s">
        <v>1844</v>
      </c>
      <c r="D665" t="s">
        <v>1234</v>
      </c>
      <c r="E665" t="str">
        <f t="shared" si="52"/>
        <v>730107714402399</v>
      </c>
      <c r="F665" t="str">
        <f t="shared" si="53"/>
        <v>0</v>
      </c>
      <c r="G665" t="e">
        <f>+VLOOKUP(L665,BG!$D$10:$F$68,3,FALSE)</f>
        <v>#REF!</v>
      </c>
      <c r="H665" t="s">
        <v>1235</v>
      </c>
      <c r="I665" s="551">
        <v>160000</v>
      </c>
      <c r="J665" s="296">
        <f t="shared" si="55"/>
        <v>160</v>
      </c>
      <c r="K665" t="e">
        <f>+VLOOKUP(D665,#REF!,4,0)</f>
        <v>#REF!</v>
      </c>
      <c r="L665" t="e">
        <f>VLOOKUP(D665,#REF!,5,0)</f>
        <v>#REF!</v>
      </c>
      <c r="M665" t="e">
        <f>VLOOKUP(D665,#REF!,6,0)</f>
        <v>#REF!</v>
      </c>
      <c r="N665" t="e">
        <f>VLOOKUP(D665,#REF!,7,0)</f>
        <v>#REF!</v>
      </c>
      <c r="P665" t="str">
        <f t="shared" si="56"/>
        <v>77144</v>
      </c>
      <c r="Q665" t="str">
        <f t="shared" si="54"/>
        <v>73</v>
      </c>
    </row>
    <row r="666" spans="1:17" x14ac:dyDescent="0.3">
      <c r="A666" s="556">
        <v>44742</v>
      </c>
      <c r="C666" t="s">
        <v>2379</v>
      </c>
      <c r="D666" t="s">
        <v>2074</v>
      </c>
      <c r="E666" t="str">
        <f t="shared" si="52"/>
        <v>730107714402799</v>
      </c>
      <c r="F666" t="str">
        <f t="shared" si="53"/>
        <v>0</v>
      </c>
      <c r="G666" t="e">
        <f>+VLOOKUP(L666,BG!$D$10:$F$68,3,FALSE)</f>
        <v>#REF!</v>
      </c>
      <c r="H666" t="s">
        <v>1199</v>
      </c>
      <c r="I666" s="551">
        <v>808182</v>
      </c>
      <c r="J666" s="296">
        <f t="shared" si="55"/>
        <v>808.18200000000002</v>
      </c>
      <c r="K666" t="e">
        <f>+VLOOKUP(D666,#REF!,4,0)</f>
        <v>#REF!</v>
      </c>
      <c r="L666" t="e">
        <f>VLOOKUP(D666,#REF!,5,0)</f>
        <v>#REF!</v>
      </c>
      <c r="M666" t="e">
        <f>VLOOKUP(D666,#REF!,6,0)</f>
        <v>#REF!</v>
      </c>
      <c r="N666" t="e">
        <f>VLOOKUP(D666,#REF!,7,0)</f>
        <v>#REF!</v>
      </c>
      <c r="P666" t="str">
        <f t="shared" si="56"/>
        <v>77144</v>
      </c>
      <c r="Q666" t="str">
        <f t="shared" si="54"/>
        <v>73</v>
      </c>
    </row>
    <row r="667" spans="1:17" x14ac:dyDescent="0.3">
      <c r="A667" s="556">
        <v>44742</v>
      </c>
      <c r="C667" t="s">
        <v>1845</v>
      </c>
      <c r="D667" t="s">
        <v>1236</v>
      </c>
      <c r="E667" t="str">
        <f t="shared" si="52"/>
        <v>730107714403899</v>
      </c>
      <c r="F667" t="str">
        <f t="shared" si="53"/>
        <v>0</v>
      </c>
      <c r="G667" t="e">
        <f>+VLOOKUP(L667,BG!$D$10:$F$68,3,FALSE)</f>
        <v>#REF!</v>
      </c>
      <c r="H667" t="s">
        <v>1237</v>
      </c>
      <c r="I667" s="551">
        <v>1088182</v>
      </c>
      <c r="J667" s="296">
        <f t="shared" si="55"/>
        <v>1088.182</v>
      </c>
      <c r="K667" t="e">
        <f>+VLOOKUP(D667,#REF!,4,0)</f>
        <v>#REF!</v>
      </c>
      <c r="L667" t="e">
        <f>VLOOKUP(D667,#REF!,5,0)</f>
        <v>#REF!</v>
      </c>
      <c r="M667" t="e">
        <f>VLOOKUP(D667,#REF!,6,0)</f>
        <v>#REF!</v>
      </c>
      <c r="N667" t="e">
        <f>VLOOKUP(D667,#REF!,7,0)</f>
        <v>#REF!</v>
      </c>
      <c r="P667" t="str">
        <f t="shared" si="56"/>
        <v>77144</v>
      </c>
      <c r="Q667" t="str">
        <f t="shared" si="54"/>
        <v>73</v>
      </c>
    </row>
    <row r="668" spans="1:17" x14ac:dyDescent="0.3">
      <c r="A668" s="556">
        <v>44742</v>
      </c>
      <c r="C668" t="s">
        <v>2380</v>
      </c>
      <c r="D668" t="s">
        <v>2075</v>
      </c>
      <c r="E668" t="str">
        <f t="shared" si="52"/>
        <v>730107714407499</v>
      </c>
      <c r="F668" t="str">
        <f t="shared" si="53"/>
        <v>0</v>
      </c>
      <c r="G668" t="e">
        <f>+VLOOKUP(L668,BG!$D$10:$F$68,3,FALSE)</f>
        <v>#REF!</v>
      </c>
      <c r="H668" t="s">
        <v>2218</v>
      </c>
      <c r="I668" s="551">
        <v>11075914</v>
      </c>
      <c r="J668" s="296">
        <f t="shared" si="55"/>
        <v>11075.914000000001</v>
      </c>
      <c r="K668" t="e">
        <f>+VLOOKUP(D668,#REF!,4,0)</f>
        <v>#REF!</v>
      </c>
      <c r="L668" t="e">
        <f>VLOOKUP(D668,#REF!,5,0)</f>
        <v>#REF!</v>
      </c>
      <c r="M668" t="e">
        <f>VLOOKUP(D668,#REF!,6,0)</f>
        <v>#REF!</v>
      </c>
      <c r="N668" t="e">
        <f>VLOOKUP(D668,#REF!,7,0)</f>
        <v>#REF!</v>
      </c>
      <c r="P668" t="str">
        <f t="shared" si="56"/>
        <v>77144</v>
      </c>
      <c r="Q668" t="str">
        <f t="shared" si="54"/>
        <v>73</v>
      </c>
    </row>
    <row r="669" spans="1:17" x14ac:dyDescent="0.3">
      <c r="A669" s="556">
        <v>44742</v>
      </c>
      <c r="C669" t="s">
        <v>1846</v>
      </c>
      <c r="D669" t="s">
        <v>1392</v>
      </c>
      <c r="E669" t="str">
        <f t="shared" si="52"/>
        <v>730107714407799</v>
      </c>
      <c r="F669" t="str">
        <f t="shared" si="53"/>
        <v>0</v>
      </c>
      <c r="G669" t="e">
        <f>+VLOOKUP(L669,BG!$D$10:$F$68,3,FALSE)</f>
        <v>#REF!</v>
      </c>
      <c r="H669" t="s">
        <v>1411</v>
      </c>
      <c r="I669" s="551">
        <v>1</v>
      </c>
      <c r="J669" s="296">
        <f t="shared" si="55"/>
        <v>1E-3</v>
      </c>
      <c r="K669" t="e">
        <f>+VLOOKUP(D669,#REF!,4,0)</f>
        <v>#REF!</v>
      </c>
      <c r="L669" t="e">
        <f>VLOOKUP(D669,#REF!,5,0)</f>
        <v>#REF!</v>
      </c>
      <c r="M669" t="e">
        <f>VLOOKUP(D669,#REF!,6,0)</f>
        <v>#REF!</v>
      </c>
      <c r="N669" t="e">
        <f>VLOOKUP(D669,#REF!,7,0)</f>
        <v>#REF!</v>
      </c>
      <c r="P669" t="str">
        <f t="shared" si="56"/>
        <v>77144</v>
      </c>
      <c r="Q669" t="str">
        <f t="shared" si="54"/>
        <v>73</v>
      </c>
    </row>
    <row r="670" spans="1:17" x14ac:dyDescent="0.3">
      <c r="A670" s="556">
        <v>44742</v>
      </c>
      <c r="C670" t="s">
        <v>1847</v>
      </c>
      <c r="D670" t="s">
        <v>1238</v>
      </c>
      <c r="E670" t="str">
        <f t="shared" si="52"/>
        <v>730107714407999</v>
      </c>
      <c r="F670" t="str">
        <f t="shared" si="53"/>
        <v>0</v>
      </c>
      <c r="G670" t="e">
        <f>+VLOOKUP(L670,BG!$D$10:$F$68,3,FALSE)</f>
        <v>#REF!</v>
      </c>
      <c r="H670" t="s">
        <v>1239</v>
      </c>
      <c r="I670" s="551">
        <v>144412954</v>
      </c>
      <c r="J670" s="296">
        <f t="shared" si="55"/>
        <v>144412.954</v>
      </c>
      <c r="K670" t="e">
        <f>+VLOOKUP(D670,#REF!,4,0)</f>
        <v>#REF!</v>
      </c>
      <c r="L670" t="e">
        <f>VLOOKUP(D670,#REF!,5,0)</f>
        <v>#REF!</v>
      </c>
      <c r="M670" t="e">
        <f>VLOOKUP(D670,#REF!,6,0)</f>
        <v>#REF!</v>
      </c>
      <c r="N670" t="e">
        <f>VLOOKUP(D670,#REF!,7,0)</f>
        <v>#REF!</v>
      </c>
      <c r="P670" t="str">
        <f t="shared" si="56"/>
        <v>77144</v>
      </c>
      <c r="Q670" t="str">
        <f t="shared" si="54"/>
        <v>73</v>
      </c>
    </row>
    <row r="671" spans="1:17" x14ac:dyDescent="0.3">
      <c r="A671" s="556">
        <v>44742</v>
      </c>
      <c r="C671" t="s">
        <v>1848</v>
      </c>
      <c r="D671" t="s">
        <v>1355</v>
      </c>
      <c r="E671" t="str">
        <f t="shared" si="52"/>
        <v>730107714408199</v>
      </c>
      <c r="F671" t="str">
        <f t="shared" si="53"/>
        <v>0</v>
      </c>
      <c r="G671" t="e">
        <f>+VLOOKUP(L671,BG!$D$10:$F$68,3,FALSE)</f>
        <v>#REF!</v>
      </c>
      <c r="H671" t="s">
        <v>1356</v>
      </c>
      <c r="I671" s="551">
        <v>1470719574</v>
      </c>
      <c r="J671" s="296">
        <f t="shared" si="55"/>
        <v>1470719.574</v>
      </c>
      <c r="K671" t="e">
        <f>+VLOOKUP(D671,#REF!,4,0)</f>
        <v>#REF!</v>
      </c>
      <c r="L671" t="e">
        <f>VLOOKUP(D671,#REF!,5,0)</f>
        <v>#REF!</v>
      </c>
      <c r="M671" t="e">
        <f>VLOOKUP(D671,#REF!,6,0)</f>
        <v>#REF!</v>
      </c>
      <c r="N671" t="e">
        <f>VLOOKUP(D671,#REF!,7,0)</f>
        <v>#REF!</v>
      </c>
      <c r="P671" t="str">
        <f t="shared" si="56"/>
        <v>77144</v>
      </c>
      <c r="Q671" t="str">
        <f t="shared" si="54"/>
        <v>73</v>
      </c>
    </row>
    <row r="672" spans="1:17" x14ac:dyDescent="0.3">
      <c r="A672" s="556">
        <v>44742</v>
      </c>
      <c r="C672" t="s">
        <v>2867</v>
      </c>
      <c r="D672" t="s">
        <v>2805</v>
      </c>
      <c r="E672" t="str">
        <f t="shared" si="52"/>
        <v>730107714408599</v>
      </c>
      <c r="F672" t="str">
        <f t="shared" si="53"/>
        <v>0</v>
      </c>
      <c r="G672" t="e">
        <f>+VLOOKUP(L672,BG!$D$10:$F$68,3,FALSE)</f>
        <v>#REF!</v>
      </c>
      <c r="H672" t="s">
        <v>2806</v>
      </c>
      <c r="I672" s="551">
        <v>525510641</v>
      </c>
      <c r="J672" s="296">
        <f t="shared" si="55"/>
        <v>525510.64099999995</v>
      </c>
      <c r="K672" t="e">
        <f>+VLOOKUP(D672,#REF!,4,0)</f>
        <v>#REF!</v>
      </c>
      <c r="L672" t="e">
        <f>VLOOKUP(D672,#REF!,5,0)</f>
        <v>#REF!</v>
      </c>
      <c r="M672" t="e">
        <f>VLOOKUP(D672,#REF!,6,0)</f>
        <v>#REF!</v>
      </c>
      <c r="N672" t="e">
        <f>VLOOKUP(D672,#REF!,7,0)</f>
        <v>#REF!</v>
      </c>
      <c r="P672" t="str">
        <f t="shared" si="56"/>
        <v>77144</v>
      </c>
      <c r="Q672" t="str">
        <f t="shared" si="54"/>
        <v>73</v>
      </c>
    </row>
    <row r="673" spans="1:17" x14ac:dyDescent="0.3">
      <c r="A673" s="556">
        <v>44742</v>
      </c>
      <c r="C673" t="s">
        <v>1849</v>
      </c>
      <c r="D673" t="s">
        <v>1240</v>
      </c>
      <c r="E673" t="str">
        <f t="shared" si="52"/>
        <v>730107714460599</v>
      </c>
      <c r="F673" t="str">
        <f t="shared" si="53"/>
        <v>0</v>
      </c>
      <c r="G673" t="e">
        <f>+VLOOKUP(L673,BG!$D$10:$F$68,3,FALSE)</f>
        <v>#REF!</v>
      </c>
      <c r="H673" t="s">
        <v>2961</v>
      </c>
      <c r="I673" s="551">
        <v>217021814</v>
      </c>
      <c r="J673" s="296">
        <f t="shared" si="55"/>
        <v>217021.81400000001</v>
      </c>
      <c r="K673" t="e">
        <f>+VLOOKUP(D673,#REF!,4,0)</f>
        <v>#REF!</v>
      </c>
      <c r="L673" t="e">
        <f>VLOOKUP(D673,#REF!,5,0)</f>
        <v>#REF!</v>
      </c>
      <c r="M673" t="e">
        <f>VLOOKUP(D673,#REF!,6,0)</f>
        <v>#REF!</v>
      </c>
      <c r="N673" t="e">
        <f>VLOOKUP(D673,#REF!,7,0)</f>
        <v>#REF!</v>
      </c>
      <c r="P673" t="str">
        <f t="shared" si="56"/>
        <v>77144</v>
      </c>
      <c r="Q673" t="str">
        <f t="shared" si="54"/>
        <v>73</v>
      </c>
    </row>
    <row r="674" spans="1:17" x14ac:dyDescent="0.3">
      <c r="A674" s="556">
        <v>44742</v>
      </c>
      <c r="C674" t="s">
        <v>1850</v>
      </c>
      <c r="D674" t="s">
        <v>1242</v>
      </c>
      <c r="E674" t="str">
        <f t="shared" si="52"/>
        <v>730107714470299</v>
      </c>
      <c r="F674" t="str">
        <f t="shared" si="53"/>
        <v>0</v>
      </c>
      <c r="G674" t="e">
        <f>+VLOOKUP(L674,BG!$D$10:$F$68,3,FALSE)</f>
        <v>#REF!</v>
      </c>
      <c r="H674" t="s">
        <v>1243</v>
      </c>
      <c r="I674" s="551">
        <v>1900845052</v>
      </c>
      <c r="J674" s="296">
        <f t="shared" si="55"/>
        <v>1900845.0519999999</v>
      </c>
      <c r="K674" t="e">
        <f>+VLOOKUP(D674,#REF!,4,0)</f>
        <v>#REF!</v>
      </c>
      <c r="L674" t="e">
        <f>VLOOKUP(D674,#REF!,5,0)</f>
        <v>#REF!</v>
      </c>
      <c r="M674" t="e">
        <f>VLOOKUP(D674,#REF!,6,0)</f>
        <v>#REF!</v>
      </c>
      <c r="N674" t="e">
        <f>VLOOKUP(D674,#REF!,7,0)</f>
        <v>#REF!</v>
      </c>
      <c r="P674" t="str">
        <f t="shared" si="56"/>
        <v>77144</v>
      </c>
      <c r="Q674" t="str">
        <f t="shared" si="54"/>
        <v>73</v>
      </c>
    </row>
    <row r="675" spans="1:17" x14ac:dyDescent="0.3">
      <c r="A675" s="556">
        <v>44742</v>
      </c>
      <c r="C675" t="s">
        <v>2381</v>
      </c>
      <c r="D675" t="s">
        <v>2076</v>
      </c>
      <c r="E675" t="str">
        <f t="shared" si="52"/>
        <v>730107714470899</v>
      </c>
      <c r="F675" t="str">
        <f t="shared" si="53"/>
        <v>0</v>
      </c>
      <c r="G675" t="e">
        <f>+VLOOKUP(L675,BG!$D$10:$F$68,3,FALSE)</f>
        <v>#REF!</v>
      </c>
      <c r="H675" t="s">
        <v>1244</v>
      </c>
      <c r="I675" s="551">
        <v>207565405</v>
      </c>
      <c r="J675" s="296">
        <f t="shared" si="55"/>
        <v>207565.405</v>
      </c>
      <c r="K675" t="e">
        <f>+VLOOKUP(D675,#REF!,4,0)</f>
        <v>#REF!</v>
      </c>
      <c r="L675" t="e">
        <f>VLOOKUP(D675,#REF!,5,0)</f>
        <v>#REF!</v>
      </c>
      <c r="M675" t="e">
        <f>VLOOKUP(D675,#REF!,6,0)</f>
        <v>#REF!</v>
      </c>
      <c r="N675" t="e">
        <f>VLOOKUP(D675,#REF!,7,0)</f>
        <v>#REF!</v>
      </c>
      <c r="P675" t="str">
        <f t="shared" si="56"/>
        <v>77144</v>
      </c>
      <c r="Q675" t="str">
        <f t="shared" si="54"/>
        <v>73</v>
      </c>
    </row>
    <row r="676" spans="1:17" x14ac:dyDescent="0.3">
      <c r="A676" s="556">
        <v>44742</v>
      </c>
      <c r="C676" t="s">
        <v>2382</v>
      </c>
      <c r="D676" t="s">
        <v>2077</v>
      </c>
      <c r="E676" t="str">
        <f t="shared" si="52"/>
        <v>730107714470999</v>
      </c>
      <c r="F676" t="str">
        <f t="shared" si="53"/>
        <v>0</v>
      </c>
      <c r="G676" t="e">
        <f>+VLOOKUP(L676,BG!$D$10:$F$68,3,FALSE)</f>
        <v>#REF!</v>
      </c>
      <c r="H676" t="s">
        <v>2219</v>
      </c>
      <c r="I676" s="551">
        <v>951457610</v>
      </c>
      <c r="J676" s="296">
        <f t="shared" si="55"/>
        <v>951457.61</v>
      </c>
      <c r="K676" t="e">
        <f>+VLOOKUP(D676,#REF!,4,0)</f>
        <v>#REF!</v>
      </c>
      <c r="L676" t="e">
        <f>VLOOKUP(D676,#REF!,5,0)</f>
        <v>#REF!</v>
      </c>
      <c r="M676" t="e">
        <f>VLOOKUP(D676,#REF!,6,0)</f>
        <v>#REF!</v>
      </c>
      <c r="N676" t="e">
        <f>VLOOKUP(D676,#REF!,7,0)</f>
        <v>#REF!</v>
      </c>
      <c r="P676" t="str">
        <f t="shared" si="56"/>
        <v>77144</v>
      </c>
      <c r="Q676" t="str">
        <f t="shared" si="54"/>
        <v>73</v>
      </c>
    </row>
    <row r="677" spans="1:17" x14ac:dyDescent="0.3">
      <c r="A677" s="556">
        <v>44742</v>
      </c>
      <c r="C677" t="s">
        <v>2383</v>
      </c>
      <c r="D677" t="s">
        <v>2079</v>
      </c>
      <c r="E677" t="str">
        <f t="shared" si="52"/>
        <v>730107714471299</v>
      </c>
      <c r="F677" t="str">
        <f t="shared" si="53"/>
        <v>0</v>
      </c>
      <c r="G677" t="e">
        <f>+VLOOKUP(L677,BG!$D$10:$F$68,3,FALSE)</f>
        <v>#REF!</v>
      </c>
      <c r="H677" t="s">
        <v>2221</v>
      </c>
      <c r="I677" s="551">
        <v>47673128</v>
      </c>
      <c r="J677" s="296">
        <f t="shared" si="55"/>
        <v>47673.127999999997</v>
      </c>
      <c r="K677" t="e">
        <f>+VLOOKUP(D677,#REF!,4,0)</f>
        <v>#REF!</v>
      </c>
      <c r="L677" t="e">
        <f>VLOOKUP(D677,#REF!,5,0)</f>
        <v>#REF!</v>
      </c>
      <c r="M677" t="e">
        <f>VLOOKUP(D677,#REF!,6,0)</f>
        <v>#REF!</v>
      </c>
      <c r="N677" t="e">
        <f>VLOOKUP(D677,#REF!,7,0)</f>
        <v>#REF!</v>
      </c>
      <c r="P677" t="str">
        <f t="shared" si="56"/>
        <v>77144</v>
      </c>
      <c r="Q677" t="str">
        <f t="shared" si="54"/>
        <v>73</v>
      </c>
    </row>
    <row r="678" spans="1:17" x14ac:dyDescent="0.3">
      <c r="A678" s="556">
        <v>44742</v>
      </c>
      <c r="C678" t="s">
        <v>2384</v>
      </c>
      <c r="D678" t="s">
        <v>2080</v>
      </c>
      <c r="E678" t="str">
        <f t="shared" si="52"/>
        <v>730107714471499</v>
      </c>
      <c r="F678" t="str">
        <f t="shared" si="53"/>
        <v>0</v>
      </c>
      <c r="G678" t="e">
        <f>+VLOOKUP(L678,BG!$D$10:$F$68,3,FALSE)</f>
        <v>#REF!</v>
      </c>
      <c r="H678" t="s">
        <v>1357</v>
      </c>
      <c r="I678" s="551">
        <v>4745455</v>
      </c>
      <c r="J678" s="296">
        <f t="shared" si="55"/>
        <v>4745.4549999999999</v>
      </c>
      <c r="K678" t="e">
        <f>+VLOOKUP(D678,#REF!,4,0)</f>
        <v>#REF!</v>
      </c>
      <c r="L678" t="e">
        <f>VLOOKUP(D678,#REF!,5,0)</f>
        <v>#REF!</v>
      </c>
      <c r="M678" t="e">
        <f>VLOOKUP(D678,#REF!,6,0)</f>
        <v>#REF!</v>
      </c>
      <c r="N678" t="e">
        <f>VLOOKUP(D678,#REF!,7,0)</f>
        <v>#REF!</v>
      </c>
      <c r="P678" t="str">
        <f t="shared" si="56"/>
        <v>77144</v>
      </c>
      <c r="Q678" t="str">
        <f t="shared" si="54"/>
        <v>73</v>
      </c>
    </row>
    <row r="679" spans="1:17" x14ac:dyDescent="0.3">
      <c r="A679" s="556">
        <v>44742</v>
      </c>
      <c r="C679" t="s">
        <v>2385</v>
      </c>
      <c r="D679" t="s">
        <v>2082</v>
      </c>
      <c r="E679" t="str">
        <f t="shared" si="52"/>
        <v>730107714471899</v>
      </c>
      <c r="F679" t="str">
        <f t="shared" si="53"/>
        <v>0</v>
      </c>
      <c r="G679" t="e">
        <f>+VLOOKUP(L679,BG!$D$10:$F$68,3,FALSE)</f>
        <v>#REF!</v>
      </c>
      <c r="H679" t="s">
        <v>2223</v>
      </c>
      <c r="I679" s="551">
        <v>12000000</v>
      </c>
      <c r="J679" s="296">
        <f t="shared" si="55"/>
        <v>12000</v>
      </c>
      <c r="K679" t="e">
        <f>+VLOOKUP(D679,#REF!,4,0)</f>
        <v>#REF!</v>
      </c>
      <c r="L679" t="e">
        <f>VLOOKUP(D679,#REF!,5,0)</f>
        <v>#REF!</v>
      </c>
      <c r="M679" t="e">
        <f>VLOOKUP(D679,#REF!,6,0)</f>
        <v>#REF!</v>
      </c>
      <c r="N679" t="e">
        <f>VLOOKUP(D679,#REF!,7,0)</f>
        <v>#REF!</v>
      </c>
      <c r="P679" t="str">
        <f t="shared" si="56"/>
        <v>77144</v>
      </c>
      <c r="Q679" t="str">
        <f t="shared" si="54"/>
        <v>73</v>
      </c>
    </row>
    <row r="680" spans="1:17" x14ac:dyDescent="0.3">
      <c r="A680" s="556">
        <v>44742</v>
      </c>
      <c r="C680" t="s">
        <v>2386</v>
      </c>
      <c r="D680" t="s">
        <v>2083</v>
      </c>
      <c r="E680" t="str">
        <f t="shared" si="52"/>
        <v>730107714472099</v>
      </c>
      <c r="F680" t="str">
        <f t="shared" si="53"/>
        <v>0</v>
      </c>
      <c r="G680" t="e">
        <f>+VLOOKUP(L680,BG!$D$10:$F$68,3,FALSE)</f>
        <v>#REF!</v>
      </c>
      <c r="H680" t="s">
        <v>2224</v>
      </c>
      <c r="I680" s="551">
        <v>132157076</v>
      </c>
      <c r="J680" s="296">
        <f t="shared" si="55"/>
        <v>132157.076</v>
      </c>
      <c r="K680" t="e">
        <f>+VLOOKUP(D680,#REF!,4,0)</f>
        <v>#REF!</v>
      </c>
      <c r="L680" t="e">
        <f>VLOOKUP(D680,#REF!,5,0)</f>
        <v>#REF!</v>
      </c>
      <c r="M680" t="e">
        <f>VLOOKUP(D680,#REF!,6,0)</f>
        <v>#REF!</v>
      </c>
      <c r="N680" t="e">
        <f>VLOOKUP(D680,#REF!,7,0)</f>
        <v>#REF!</v>
      </c>
      <c r="P680" t="str">
        <f t="shared" si="56"/>
        <v>77144</v>
      </c>
      <c r="Q680" t="str">
        <f t="shared" si="54"/>
        <v>73</v>
      </c>
    </row>
    <row r="681" spans="1:17" x14ac:dyDescent="0.3">
      <c r="A681" s="556">
        <v>44742</v>
      </c>
      <c r="C681" t="s">
        <v>2387</v>
      </c>
      <c r="D681" t="s">
        <v>2084</v>
      </c>
      <c r="E681" t="str">
        <f t="shared" si="52"/>
        <v>730107730200499</v>
      </c>
      <c r="F681" t="str">
        <f t="shared" si="53"/>
        <v>0</v>
      </c>
      <c r="G681" t="e">
        <f>+VLOOKUP(L681,BG!$D$10:$F$68,3,FALSE)</f>
        <v>#REF!</v>
      </c>
      <c r="H681" t="s">
        <v>2225</v>
      </c>
      <c r="I681" s="551">
        <v>4510000</v>
      </c>
      <c r="J681" s="296">
        <f t="shared" si="55"/>
        <v>4510</v>
      </c>
      <c r="K681" t="e">
        <f>+VLOOKUP(D681,#REF!,4,0)</f>
        <v>#REF!</v>
      </c>
      <c r="L681" t="e">
        <f>VLOOKUP(D681,#REF!,5,0)</f>
        <v>#REF!</v>
      </c>
      <c r="M681" t="e">
        <f>VLOOKUP(D681,#REF!,6,0)</f>
        <v>#REF!</v>
      </c>
      <c r="N681" t="e">
        <f>VLOOKUP(D681,#REF!,7,0)</f>
        <v>#REF!</v>
      </c>
      <c r="P681" t="str">
        <f t="shared" si="56"/>
        <v>77302</v>
      </c>
      <c r="Q681" t="str">
        <f t="shared" si="54"/>
        <v>73</v>
      </c>
    </row>
    <row r="682" spans="1:17" x14ac:dyDescent="0.3">
      <c r="A682" s="556">
        <v>44742</v>
      </c>
      <c r="C682" t="s">
        <v>1851</v>
      </c>
      <c r="D682" t="s">
        <v>1246</v>
      </c>
      <c r="E682" t="str">
        <f t="shared" si="52"/>
        <v>730107750200099</v>
      </c>
      <c r="F682" t="str">
        <f t="shared" si="53"/>
        <v>0</v>
      </c>
      <c r="G682" t="e">
        <f>+VLOOKUP(L682,BG!$D$10:$F$68,3,FALSE)</f>
        <v>#REF!</v>
      </c>
      <c r="H682" t="s">
        <v>1131</v>
      </c>
      <c r="I682" s="551">
        <v>41</v>
      </c>
      <c r="J682" s="296">
        <f t="shared" si="55"/>
        <v>4.1000000000000002E-2</v>
      </c>
      <c r="K682" t="e">
        <f>+VLOOKUP(D682,#REF!,4,0)</f>
        <v>#REF!</v>
      </c>
      <c r="L682" t="e">
        <f>VLOOKUP(D682,#REF!,5,0)</f>
        <v>#REF!</v>
      </c>
      <c r="M682" t="e">
        <f>VLOOKUP(D682,#REF!,6,0)</f>
        <v>#REF!</v>
      </c>
      <c r="N682" t="e">
        <f>VLOOKUP(D682,#REF!,7,0)</f>
        <v>#REF!</v>
      </c>
      <c r="P682" t="str">
        <f t="shared" si="56"/>
        <v>77502</v>
      </c>
      <c r="Q682" t="str">
        <f t="shared" si="54"/>
        <v>73</v>
      </c>
    </row>
    <row r="683" spans="1:17" x14ac:dyDescent="0.3">
      <c r="A683" s="556">
        <v>44742</v>
      </c>
      <c r="C683" t="s">
        <v>1852</v>
      </c>
      <c r="D683" t="s">
        <v>1247</v>
      </c>
      <c r="E683" t="str">
        <f t="shared" si="52"/>
        <v>730207790400099</v>
      </c>
      <c r="F683" t="str">
        <f t="shared" si="53"/>
        <v>0</v>
      </c>
      <c r="G683" t="e">
        <f>+VLOOKUP(L683,BG!$D$10:$F$68,3,FALSE)</f>
        <v>#REF!</v>
      </c>
      <c r="H683" t="s">
        <v>1136</v>
      </c>
      <c r="I683" s="551">
        <v>178162735241</v>
      </c>
      <c r="J683" s="296">
        <f t="shared" si="55"/>
        <v>178162735.241</v>
      </c>
      <c r="K683" t="e">
        <f>+VLOOKUP(D683,#REF!,4,0)</f>
        <v>#REF!</v>
      </c>
      <c r="L683" t="e">
        <f>VLOOKUP(D683,#REF!,5,0)</f>
        <v>#REF!</v>
      </c>
      <c r="M683" t="e">
        <f>VLOOKUP(D683,#REF!,6,0)</f>
        <v>#REF!</v>
      </c>
      <c r="N683" t="e">
        <f>VLOOKUP(D683,#REF!,7,0)</f>
        <v>#REF!</v>
      </c>
      <c r="P683" t="str">
        <f t="shared" si="56"/>
        <v>77904</v>
      </c>
      <c r="Q683" t="str">
        <f t="shared" si="54"/>
        <v>73</v>
      </c>
    </row>
    <row r="684" spans="1:17" x14ac:dyDescent="0.3">
      <c r="A684" s="556">
        <v>44742</v>
      </c>
      <c r="C684" t="s">
        <v>1853</v>
      </c>
      <c r="D684" t="s">
        <v>1248</v>
      </c>
      <c r="E684" t="str">
        <f t="shared" si="52"/>
        <v>730207790600099</v>
      </c>
      <c r="F684" t="str">
        <f t="shared" si="53"/>
        <v>0</v>
      </c>
      <c r="G684" t="e">
        <f>+VLOOKUP(L684,BG!$D$10:$F$68,3,FALSE)</f>
        <v>#REF!</v>
      </c>
      <c r="H684" t="s">
        <v>1138</v>
      </c>
      <c r="I684" s="551">
        <v>58055015</v>
      </c>
      <c r="J684" s="296">
        <f t="shared" si="55"/>
        <v>58055.014999999999</v>
      </c>
      <c r="K684" t="e">
        <f>+VLOOKUP(D684,#REF!,4,0)</f>
        <v>#REF!</v>
      </c>
      <c r="L684" t="e">
        <f>VLOOKUP(D684,#REF!,5,0)</f>
        <v>#REF!</v>
      </c>
      <c r="M684" t="e">
        <f>VLOOKUP(D684,#REF!,6,0)</f>
        <v>#REF!</v>
      </c>
      <c r="N684" t="e">
        <f>VLOOKUP(D684,#REF!,7,0)</f>
        <v>#REF!</v>
      </c>
      <c r="P684" t="str">
        <f t="shared" si="56"/>
        <v>77906</v>
      </c>
      <c r="Q684" t="str">
        <f t="shared" si="54"/>
        <v>73</v>
      </c>
    </row>
    <row r="685" spans="1:17" x14ac:dyDescent="0.3">
      <c r="A685" s="556">
        <v>44742</v>
      </c>
      <c r="C685" t="s">
        <v>1854</v>
      </c>
      <c r="D685" t="s">
        <v>1249</v>
      </c>
      <c r="E685" t="str">
        <f t="shared" si="52"/>
        <v>730207810200099</v>
      </c>
      <c r="F685" t="str">
        <f t="shared" si="53"/>
        <v>0</v>
      </c>
      <c r="G685" t="e">
        <f>+VLOOKUP(L685,BG!$D$10:$F$68,3,FALSE)</f>
        <v>#REF!</v>
      </c>
      <c r="H685" t="s">
        <v>1250</v>
      </c>
      <c r="I685" s="551">
        <v>94143059278</v>
      </c>
      <c r="J685" s="296">
        <f t="shared" si="55"/>
        <v>94143059.277999997</v>
      </c>
      <c r="K685" t="e">
        <f>+VLOOKUP(D685,#REF!,4,0)</f>
        <v>#REF!</v>
      </c>
      <c r="L685" t="e">
        <f>VLOOKUP(D685,#REF!,5,0)</f>
        <v>#REF!</v>
      </c>
      <c r="M685" t="e">
        <f>VLOOKUP(D685,#REF!,6,0)</f>
        <v>#REF!</v>
      </c>
      <c r="N685" t="e">
        <f>VLOOKUP(D685,#REF!,7,0)</f>
        <v>#REF!</v>
      </c>
      <c r="P685" t="str">
        <f t="shared" si="56"/>
        <v>78102</v>
      </c>
      <c r="Q685" t="str">
        <f t="shared" si="54"/>
        <v>73</v>
      </c>
    </row>
    <row r="686" spans="1:17" x14ac:dyDescent="0.3">
      <c r="A686" s="556">
        <v>44742</v>
      </c>
      <c r="C686" t="s">
        <v>1855</v>
      </c>
      <c r="D686" t="s">
        <v>1251</v>
      </c>
      <c r="E686" t="str">
        <f t="shared" si="52"/>
        <v>730207810400099</v>
      </c>
      <c r="F686" t="str">
        <f t="shared" si="53"/>
        <v>0</v>
      </c>
      <c r="G686" t="e">
        <f>+VLOOKUP(L686,BG!$D$10:$F$68,3,FALSE)</f>
        <v>#REF!</v>
      </c>
      <c r="H686" t="s">
        <v>51</v>
      </c>
      <c r="I686" s="551">
        <v>34894597460</v>
      </c>
      <c r="J686" s="296">
        <f t="shared" si="55"/>
        <v>34894597.460000001</v>
      </c>
      <c r="K686" t="e">
        <f>+VLOOKUP(D686,#REF!,4,0)</f>
        <v>#REF!</v>
      </c>
      <c r="L686" t="e">
        <f>VLOOKUP(D686,#REF!,5,0)</f>
        <v>#REF!</v>
      </c>
      <c r="M686" t="e">
        <f>VLOOKUP(D686,#REF!,6,0)</f>
        <v>#REF!</v>
      </c>
      <c r="N686" t="e">
        <f>VLOOKUP(D686,#REF!,7,0)</f>
        <v>#REF!</v>
      </c>
      <c r="P686" t="str">
        <f t="shared" si="56"/>
        <v>78104</v>
      </c>
      <c r="Q686" t="str">
        <f t="shared" si="54"/>
        <v>73</v>
      </c>
    </row>
    <row r="687" spans="1:17" x14ac:dyDescent="0.3">
      <c r="A687" s="556">
        <v>44742</v>
      </c>
      <c r="C687" t="s">
        <v>2868</v>
      </c>
      <c r="D687" t="s">
        <v>2628</v>
      </c>
      <c r="E687" t="str">
        <f t="shared" si="52"/>
        <v>740107930100699</v>
      </c>
      <c r="F687" t="str">
        <f t="shared" si="53"/>
        <v>0</v>
      </c>
      <c r="G687" t="e">
        <f>+VLOOKUP(L687,BG!$D$10:$F$68,3,FALSE)</f>
        <v>#REF!</v>
      </c>
      <c r="H687" t="s">
        <v>2633</v>
      </c>
      <c r="I687" s="551">
        <v>747873551</v>
      </c>
      <c r="J687" s="296">
        <f t="shared" si="55"/>
        <v>747873.55099999998</v>
      </c>
      <c r="K687" t="e">
        <f>+VLOOKUP(D687,#REF!,4,0)</f>
        <v>#REF!</v>
      </c>
      <c r="L687" t="e">
        <f>VLOOKUP(D687,#REF!,5,0)</f>
        <v>#REF!</v>
      </c>
      <c r="M687" t="e">
        <f>VLOOKUP(D687,#REF!,6,0)</f>
        <v>#REF!</v>
      </c>
      <c r="N687" t="e">
        <f>VLOOKUP(D687,#REF!,7,0)</f>
        <v>#REF!</v>
      </c>
      <c r="P687" t="str">
        <f t="shared" si="56"/>
        <v>79301</v>
      </c>
      <c r="Q687" t="str">
        <f t="shared" si="54"/>
        <v>74</v>
      </c>
    </row>
    <row r="688" spans="1:17" x14ac:dyDescent="0.3">
      <c r="A688" s="556">
        <v>44742</v>
      </c>
      <c r="C688" t="s">
        <v>3153</v>
      </c>
      <c r="D688" t="s">
        <v>3154</v>
      </c>
      <c r="E688" t="str">
        <f t="shared" si="52"/>
        <v>740107930101899</v>
      </c>
      <c r="F688" t="str">
        <f t="shared" si="53"/>
        <v>0</v>
      </c>
      <c r="G688" t="e">
        <f>+VLOOKUP(L688,BG!$D$10:$F$68,3,FALSE)</f>
        <v>#REF!</v>
      </c>
      <c r="H688" t="s">
        <v>2962</v>
      </c>
      <c r="I688" s="551">
        <v>72367819</v>
      </c>
      <c r="J688" s="296">
        <f t="shared" si="55"/>
        <v>72367.819000000003</v>
      </c>
      <c r="K688" t="e">
        <f>+VLOOKUP(D688,#REF!,4,0)</f>
        <v>#REF!</v>
      </c>
      <c r="L688" t="e">
        <f>VLOOKUP(D688,#REF!,5,0)</f>
        <v>#REF!</v>
      </c>
      <c r="M688" t="e">
        <f>VLOOKUP(D688,#REF!,6,0)</f>
        <v>#REF!</v>
      </c>
      <c r="N688" t="e">
        <f>VLOOKUP(D688,#REF!,7,0)</f>
        <v>#REF!</v>
      </c>
      <c r="P688" t="str">
        <f t="shared" si="56"/>
        <v>79301</v>
      </c>
      <c r="Q688" t="str">
        <f t="shared" si="54"/>
        <v>74</v>
      </c>
    </row>
    <row r="689" spans="1:17" x14ac:dyDescent="0.3">
      <c r="A689" s="556">
        <v>44742</v>
      </c>
      <c r="C689" t="s">
        <v>2388</v>
      </c>
      <c r="D689" t="s">
        <v>2085</v>
      </c>
      <c r="E689" t="str">
        <f t="shared" si="52"/>
        <v>750107950600099</v>
      </c>
      <c r="F689" t="str">
        <f t="shared" si="53"/>
        <v>0</v>
      </c>
      <c r="G689" t="e">
        <f>+VLOOKUP(L689,BG!$D$10:$F$68,3,FALSE)</f>
        <v>#REF!</v>
      </c>
      <c r="H689" t="s">
        <v>2226</v>
      </c>
      <c r="I689" s="551">
        <v>12812090</v>
      </c>
      <c r="J689" s="296">
        <f t="shared" si="55"/>
        <v>12812.09</v>
      </c>
      <c r="K689" t="e">
        <f>+VLOOKUP(D689,#REF!,4,0)</f>
        <v>#REF!</v>
      </c>
      <c r="L689" t="e">
        <f>VLOOKUP(D689,#REF!,5,0)</f>
        <v>#REF!</v>
      </c>
      <c r="M689" t="e">
        <f>VLOOKUP(D689,#REF!,6,0)</f>
        <v>#REF!</v>
      </c>
      <c r="N689" t="e">
        <f>VLOOKUP(D689,#REF!,7,0)</f>
        <v>#REF!</v>
      </c>
      <c r="P689" t="str">
        <f t="shared" si="56"/>
        <v>79506</v>
      </c>
      <c r="Q689" t="str">
        <f t="shared" si="54"/>
        <v>75</v>
      </c>
    </row>
    <row r="690" spans="1:17" x14ac:dyDescent="0.3">
      <c r="A690" s="556">
        <v>44742</v>
      </c>
      <c r="C690" t="s">
        <v>2917</v>
      </c>
      <c r="D690" t="s">
        <v>2885</v>
      </c>
      <c r="E690" t="str">
        <f t="shared" si="52"/>
        <v>750107950800199</v>
      </c>
      <c r="F690" t="str">
        <f t="shared" si="53"/>
        <v>0</v>
      </c>
      <c r="G690" t="e">
        <f>+VLOOKUP(L690,BG!$D$10:$F$68,3,FALSE)</f>
        <v>#REF!</v>
      </c>
      <c r="H690" t="s">
        <v>2963</v>
      </c>
      <c r="I690" s="551">
        <v>52500000</v>
      </c>
      <c r="J690" s="296">
        <f t="shared" si="55"/>
        <v>52500</v>
      </c>
      <c r="K690" t="e">
        <f>+VLOOKUP(D690,#REF!,4,0)</f>
        <v>#REF!</v>
      </c>
      <c r="L690" t="e">
        <f>VLOOKUP(D690,#REF!,5,0)</f>
        <v>#REF!</v>
      </c>
      <c r="M690" t="e">
        <f>VLOOKUP(D690,#REF!,6,0)</f>
        <v>#REF!</v>
      </c>
      <c r="N690" t="e">
        <f>VLOOKUP(D690,#REF!,7,0)</f>
        <v>#REF!</v>
      </c>
      <c r="P690" t="str">
        <f t="shared" si="56"/>
        <v>79508</v>
      </c>
      <c r="Q690" t="str">
        <f t="shared" si="54"/>
        <v>75</v>
      </c>
    </row>
  </sheetData>
  <autoFilter ref="A1:Q690" xr:uid="{45023A2F-9AB2-494A-949B-9987AE90A958}"/>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9"/>
  </sheetPr>
  <dimension ref="C1:AF24"/>
  <sheetViews>
    <sheetView showGridLines="0" zoomScale="69" zoomScaleNormal="85" workbookViewId="0">
      <selection activeCell="C1" sqref="C1"/>
    </sheetView>
  </sheetViews>
  <sheetFormatPr baseColWidth="10" defaultColWidth="11.44140625" defaultRowHeight="13.2" x14ac:dyDescent="0.25"/>
  <cols>
    <col min="1" max="2" width="2.33203125" style="2" customWidth="1"/>
    <col min="3" max="3" width="48.33203125" style="35" customWidth="1"/>
    <col min="4" max="4" width="22.88671875" style="35" customWidth="1"/>
    <col min="5" max="5" width="29.33203125" style="35" bestFit="1" customWidth="1"/>
    <col min="6" max="6" width="25.88671875" style="35" customWidth="1"/>
    <col min="7" max="7" width="26.109375" style="35" customWidth="1"/>
    <col min="8" max="8" width="3.33203125" style="35" customWidth="1"/>
    <col min="9" max="9" width="23.88671875" style="35" bestFit="1" customWidth="1"/>
    <col min="10" max="10" width="37.5546875" style="35" bestFit="1" customWidth="1"/>
    <col min="11" max="11" width="32.44140625" style="35" bestFit="1" customWidth="1"/>
    <col min="12" max="12" width="48" style="35" bestFit="1" customWidth="1"/>
    <col min="13" max="13" width="24.5546875" style="35" customWidth="1"/>
    <col min="14" max="14" width="20.6640625" style="35" customWidth="1"/>
    <col min="15" max="15" width="15.44140625" style="35" bestFit="1" customWidth="1"/>
    <col min="16" max="16" width="14.88671875" style="35" bestFit="1" customWidth="1"/>
    <col min="17" max="32" width="11.33203125" style="35"/>
    <col min="33" max="16384" width="11.44140625" style="2"/>
  </cols>
  <sheetData>
    <row r="1" spans="3:32" ht="17.399999999999999" x14ac:dyDescent="0.3">
      <c r="C1" s="718"/>
      <c r="D1" s="149"/>
      <c r="F1" s="684" t="s">
        <v>88</v>
      </c>
    </row>
    <row r="4" spans="3:32" ht="13.8" x14ac:dyDescent="0.25">
      <c r="C4" s="843" t="s">
        <v>1511</v>
      </c>
      <c r="D4" s="843"/>
      <c r="E4" s="843"/>
      <c r="F4" s="843"/>
      <c r="G4" s="843"/>
      <c r="H4" s="44"/>
    </row>
    <row r="5" spans="3:32" s="5" customFormat="1" x14ac:dyDescent="0.25">
      <c r="C5" s="696" t="s">
        <v>148</v>
      </c>
      <c r="D5" s="35"/>
      <c r="E5" s="44"/>
      <c r="F5" s="44"/>
      <c r="G5" s="44"/>
      <c r="H5" s="44"/>
    </row>
    <row r="6" spans="3:32" s="5" customFormat="1" x14ac:dyDescent="0.25">
      <c r="C6" s="696"/>
      <c r="D6" s="35"/>
      <c r="E6" s="44"/>
      <c r="F6" s="44"/>
      <c r="G6" s="44"/>
      <c r="H6" s="44"/>
    </row>
    <row r="7" spans="3:32" x14ac:dyDescent="0.25">
      <c r="C7" s="35" t="s">
        <v>2420</v>
      </c>
    </row>
    <row r="8" spans="3:32" x14ac:dyDescent="0.25">
      <c r="C8" s="35" t="s">
        <v>280</v>
      </c>
      <c r="D8" s="720">
        <v>2023</v>
      </c>
      <c r="E8" s="720">
        <v>2022</v>
      </c>
    </row>
    <row r="9" spans="3:32" x14ac:dyDescent="0.25">
      <c r="C9" s="35" t="s">
        <v>282</v>
      </c>
      <c r="D9" s="206">
        <v>126152188</v>
      </c>
      <c r="E9" s="27">
        <v>135713629.815</v>
      </c>
      <c r="F9" s="232" t="s">
        <v>287</v>
      </c>
      <c r="L9" s="372"/>
    </row>
    <row r="10" spans="3:32" x14ac:dyDescent="0.25">
      <c r="L10" s="372"/>
    </row>
    <row r="11" spans="3:32" x14ac:dyDescent="0.25">
      <c r="C11" s="53" t="s">
        <v>1479</v>
      </c>
      <c r="D11" s="53"/>
      <c r="E11" s="53"/>
      <c r="F11" s="53"/>
      <c r="G11" s="18"/>
      <c r="H11" s="53"/>
      <c r="I11" s="96" t="s">
        <v>1862</v>
      </c>
      <c r="J11" s="53"/>
      <c r="K11" s="53"/>
      <c r="L11" s="53"/>
      <c r="M11" s="53"/>
      <c r="N11" s="53"/>
    </row>
    <row r="12" spans="3:32" ht="15" customHeight="1" x14ac:dyDescent="0.25">
      <c r="C12" s="897" t="s">
        <v>277</v>
      </c>
      <c r="D12" s="897" t="s">
        <v>278</v>
      </c>
      <c r="E12" s="897" t="s">
        <v>281</v>
      </c>
      <c r="F12" s="895">
        <v>2023</v>
      </c>
      <c r="G12" s="896"/>
      <c r="H12" s="53"/>
      <c r="I12" s="53"/>
      <c r="J12" s="53"/>
      <c r="K12" s="206"/>
      <c r="L12" s="53"/>
      <c r="M12" s="53"/>
      <c r="N12" s="53"/>
    </row>
    <row r="13" spans="3:32" ht="26.4" x14ac:dyDescent="0.25">
      <c r="C13" s="897"/>
      <c r="D13" s="897"/>
      <c r="E13" s="897"/>
      <c r="F13" s="757" t="s">
        <v>279</v>
      </c>
      <c r="G13" s="757" t="s">
        <v>191</v>
      </c>
      <c r="H13" s="53"/>
      <c r="I13" s="758" t="s">
        <v>281</v>
      </c>
      <c r="J13" s="758" t="s">
        <v>283</v>
      </c>
      <c r="K13" s="758" t="s">
        <v>286</v>
      </c>
      <c r="L13" s="758" t="s">
        <v>284</v>
      </c>
      <c r="M13" s="758" t="s">
        <v>193</v>
      </c>
      <c r="N13" s="758" t="s">
        <v>285</v>
      </c>
    </row>
    <row r="14" spans="3:32" x14ac:dyDescent="0.25">
      <c r="C14" s="248" t="s">
        <v>1408</v>
      </c>
      <c r="D14" s="248" t="s">
        <v>1495</v>
      </c>
      <c r="E14" s="248">
        <v>4901</v>
      </c>
      <c r="F14" s="285">
        <v>5289631.443</v>
      </c>
      <c r="G14" s="323">
        <v>269322.897</v>
      </c>
      <c r="H14" s="18"/>
      <c r="I14" s="248">
        <v>182</v>
      </c>
      <c r="J14" s="689">
        <v>0</v>
      </c>
      <c r="K14" s="323">
        <v>728000</v>
      </c>
      <c r="L14" s="689">
        <v>0</v>
      </c>
      <c r="M14" s="323">
        <v>0</v>
      </c>
      <c r="N14" s="285">
        <v>0</v>
      </c>
      <c r="O14" s="2"/>
      <c r="P14" s="2"/>
      <c r="Q14" s="2"/>
      <c r="R14" s="2"/>
      <c r="S14" s="2"/>
      <c r="T14" s="2"/>
      <c r="U14" s="2"/>
      <c r="V14" s="2"/>
      <c r="W14" s="2"/>
      <c r="X14" s="2"/>
      <c r="Y14" s="2"/>
      <c r="Z14" s="2"/>
      <c r="AA14" s="2"/>
      <c r="AB14" s="2"/>
      <c r="AC14" s="2"/>
      <c r="AD14" s="2"/>
      <c r="AE14" s="2"/>
      <c r="AF14" s="2"/>
    </row>
    <row r="15" spans="3:32" x14ac:dyDescent="0.25">
      <c r="C15" s="248" t="s">
        <v>3461</v>
      </c>
      <c r="D15" s="248" t="s">
        <v>3462</v>
      </c>
      <c r="E15" s="700">
        <v>271</v>
      </c>
      <c r="F15" s="663">
        <v>57181482.427999996</v>
      </c>
      <c r="G15" s="674">
        <v>750238</v>
      </c>
      <c r="H15" s="18"/>
      <c r="I15" s="248">
        <v>1</v>
      </c>
      <c r="J15" s="689">
        <v>0</v>
      </c>
      <c r="K15" s="741">
        <v>105722688</v>
      </c>
      <c r="L15" s="689">
        <v>0.49180000000000001</v>
      </c>
      <c r="M15" s="323">
        <v>28121853.0580904</v>
      </c>
      <c r="N15" s="285">
        <v>368967.04840000003</v>
      </c>
      <c r="O15" s="2"/>
      <c r="P15" s="2"/>
      <c r="Q15" s="2"/>
      <c r="R15" s="2"/>
      <c r="S15" s="2"/>
      <c r="T15" s="2"/>
      <c r="U15" s="2"/>
      <c r="V15" s="2"/>
      <c r="W15" s="2"/>
      <c r="X15" s="2"/>
      <c r="Y15" s="2"/>
      <c r="Z15" s="2"/>
      <c r="AA15" s="2"/>
      <c r="AB15" s="2"/>
      <c r="AC15" s="2"/>
      <c r="AD15" s="2"/>
      <c r="AE15" s="2"/>
      <c r="AF15" s="2"/>
    </row>
    <row r="16" spans="3:32" x14ac:dyDescent="0.25">
      <c r="C16" s="248" t="s">
        <v>3437</v>
      </c>
      <c r="D16" s="248" t="s">
        <v>3474</v>
      </c>
      <c r="E16" s="700">
        <v>0</v>
      </c>
      <c r="F16" s="663">
        <v>31162105</v>
      </c>
      <c r="G16" s="674">
        <v>689856</v>
      </c>
      <c r="I16" s="248">
        <v>0</v>
      </c>
      <c r="J16" s="689">
        <v>0</v>
      </c>
      <c r="K16" s="323">
        <v>18400000</v>
      </c>
      <c r="L16" s="689">
        <v>0</v>
      </c>
      <c r="M16" s="323">
        <v>0</v>
      </c>
      <c r="N16" s="285">
        <v>0</v>
      </c>
    </row>
    <row r="17" spans="3:14" x14ac:dyDescent="0.25">
      <c r="C17" s="248" t="s">
        <v>3475</v>
      </c>
      <c r="D17" s="248" t="s">
        <v>3487</v>
      </c>
      <c r="E17" s="700">
        <v>871500</v>
      </c>
      <c r="F17" s="663">
        <v>105352775</v>
      </c>
      <c r="G17" s="674">
        <v>5307625</v>
      </c>
      <c r="I17" s="248">
        <v>801500</v>
      </c>
      <c r="J17" s="689"/>
      <c r="K17" s="323">
        <v>1301500</v>
      </c>
      <c r="L17" s="689">
        <v>0</v>
      </c>
      <c r="M17" s="323">
        <v>0</v>
      </c>
      <c r="N17" s="285">
        <v>0</v>
      </c>
    </row>
    <row r="18" spans="3:14" x14ac:dyDescent="0.25">
      <c r="F18" s="2"/>
      <c r="K18" s="364">
        <v>126152188</v>
      </c>
    </row>
    <row r="19" spans="3:14" x14ac:dyDescent="0.25">
      <c r="F19" s="372"/>
      <c r="L19" s="151"/>
      <c r="M19" s="151"/>
    </row>
    <row r="21" spans="3:14" ht="14.4" x14ac:dyDescent="0.3">
      <c r="I21" s="555"/>
      <c r="J21" s="716"/>
      <c r="K21" s="716"/>
      <c r="L21" s="397"/>
      <c r="M21" s="717"/>
      <c r="N21" s="429"/>
    </row>
    <row r="22" spans="3:14" ht="14.4" x14ac:dyDescent="0.3">
      <c r="I22" s="555"/>
      <c r="J22" s="716"/>
      <c r="K22" s="716"/>
      <c r="L22" s="397"/>
      <c r="M22" s="717"/>
      <c r="N22" s="429"/>
    </row>
    <row r="23" spans="3:14" ht="14.4" x14ac:dyDescent="0.3">
      <c r="I23" s="555"/>
      <c r="J23" s="716"/>
      <c r="K23" s="716"/>
      <c r="L23" s="397"/>
      <c r="M23" s="717"/>
      <c r="N23" s="429"/>
    </row>
    <row r="24" spans="3:14" ht="13.8" x14ac:dyDescent="0.25">
      <c r="M24" s="712"/>
    </row>
  </sheetData>
  <mergeCells count="6">
    <mergeCell ref="F12:G12"/>
    <mergeCell ref="C4:E4"/>
    <mergeCell ref="F4:G4"/>
    <mergeCell ref="E12:E13"/>
    <mergeCell ref="D12:D13"/>
    <mergeCell ref="C12:C13"/>
  </mergeCells>
  <hyperlinks>
    <hyperlink ref="F1" location="BG!A1" display="BG" xr:uid="{00000000-0004-0000-0C00-000000000000}"/>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theme="9"/>
  </sheetPr>
  <dimension ref="A1:CN27"/>
  <sheetViews>
    <sheetView showGridLines="0" topLeftCell="C1" zoomScale="85" zoomScaleNormal="85" workbookViewId="0">
      <selection activeCell="G13" sqref="G13"/>
    </sheetView>
  </sheetViews>
  <sheetFormatPr baseColWidth="10" defaultColWidth="11.44140625" defaultRowHeight="13.2" x14ac:dyDescent="0.25"/>
  <cols>
    <col min="1" max="2" width="2.33203125" style="2" hidden="1" customWidth="1"/>
    <col min="3" max="3" width="26.6640625" style="35" customWidth="1"/>
    <col min="4" max="4" width="15.33203125" style="35" customWidth="1"/>
    <col min="5" max="5" width="16.109375" style="35" customWidth="1"/>
    <col min="6" max="6" width="13" style="35" customWidth="1"/>
    <col min="7" max="7" width="11.6640625" style="35" customWidth="1"/>
    <col min="8" max="8" width="13.88671875" style="291" customWidth="1"/>
    <col min="9" max="9" width="15.6640625" style="35" customWidth="1"/>
    <col min="10" max="10" width="14" style="35" customWidth="1"/>
    <col min="11" max="11" width="17" style="35" customWidth="1"/>
    <col min="12" max="12" width="14.33203125" style="35" customWidth="1"/>
    <col min="13" max="13" width="17.109375" style="35" bestFit="1" customWidth="1"/>
    <col min="14" max="14" width="15.109375" style="35" customWidth="1"/>
    <col min="15" max="15" width="14.109375" style="35" customWidth="1"/>
    <col min="16" max="18" width="2.33203125" style="35" customWidth="1"/>
    <col min="19" max="19" width="14.6640625" style="35" bestFit="1" customWidth="1"/>
    <col min="20" max="20" width="13" style="35" bestFit="1" customWidth="1"/>
    <col min="21" max="16384" width="11.44140625" style="2"/>
  </cols>
  <sheetData>
    <row r="1" spans="1:92" x14ac:dyDescent="0.25">
      <c r="C1" s="153" t="e">
        <v>#REF!</v>
      </c>
      <c r="N1" s="684" t="s">
        <v>88</v>
      </c>
    </row>
    <row r="2" spans="1:92" x14ac:dyDescent="0.25">
      <c r="N2" s="166"/>
    </row>
    <row r="3" spans="1:92" x14ac:dyDescent="0.25">
      <c r="N3" s="166"/>
    </row>
    <row r="4" spans="1:92" ht="24.75" customHeight="1" x14ac:dyDescent="0.25">
      <c r="C4" s="843" t="s">
        <v>1512</v>
      </c>
      <c r="D4" s="843"/>
      <c r="E4" s="843"/>
      <c r="F4" s="843"/>
      <c r="G4" s="843"/>
      <c r="H4" s="843"/>
      <c r="I4" s="843"/>
      <c r="J4" s="843"/>
      <c r="K4" s="843"/>
      <c r="L4" s="843"/>
      <c r="M4" s="843"/>
      <c r="N4" s="843"/>
      <c r="O4" s="246"/>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row>
    <row r="5" spans="1:92" x14ac:dyDescent="0.25">
      <c r="C5" s="171" t="s">
        <v>148</v>
      </c>
      <c r="D5" s="167"/>
      <c r="E5" s="167"/>
      <c r="F5" s="167"/>
      <c r="G5" s="167"/>
      <c r="H5" s="330"/>
      <c r="I5" s="167"/>
      <c r="J5" s="167"/>
      <c r="K5" s="167"/>
      <c r="L5" s="168">
        <v>-1</v>
      </c>
      <c r="M5" s="167"/>
      <c r="N5" s="167"/>
      <c r="O5" s="167"/>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row>
    <row r="6" spans="1:92" s="5" customFormat="1" x14ac:dyDescent="0.25">
      <c r="D6" s="172">
        <v>1</v>
      </c>
      <c r="E6" s="172"/>
      <c r="F6" s="172"/>
      <c r="G6" s="172" t="s">
        <v>1416</v>
      </c>
      <c r="H6" s="787"/>
      <c r="I6" s="172">
        <v>2</v>
      </c>
      <c r="J6" s="172" t="s">
        <v>1266</v>
      </c>
      <c r="K6" s="172"/>
      <c r="L6" s="172" t="s">
        <v>1416</v>
      </c>
      <c r="M6" s="172">
        <v>4</v>
      </c>
      <c r="N6" s="169"/>
      <c r="O6" s="169"/>
      <c r="P6" s="35"/>
      <c r="Q6" s="35"/>
      <c r="R6" s="35"/>
    </row>
    <row r="7" spans="1:92" s="170" customFormat="1" ht="55.5" customHeight="1" x14ac:dyDescent="0.25">
      <c r="A7" s="5"/>
      <c r="B7" s="5"/>
      <c r="C7" s="730"/>
      <c r="D7" s="731" t="s">
        <v>3422</v>
      </c>
      <c r="E7" s="731" t="s">
        <v>138</v>
      </c>
      <c r="F7" s="731" t="s">
        <v>2694</v>
      </c>
      <c r="G7" s="731" t="s">
        <v>139</v>
      </c>
      <c r="H7" s="732" t="s">
        <v>140</v>
      </c>
      <c r="I7" s="731" t="s">
        <v>141</v>
      </c>
      <c r="J7" s="731" t="s">
        <v>142</v>
      </c>
      <c r="K7" s="731" t="s">
        <v>2693</v>
      </c>
      <c r="L7" s="731" t="s">
        <v>143</v>
      </c>
      <c r="M7" s="731" t="s">
        <v>144</v>
      </c>
      <c r="N7" s="898" t="s">
        <v>288</v>
      </c>
      <c r="O7" s="898"/>
      <c r="P7" s="35"/>
      <c r="Q7" s="35"/>
      <c r="R7" s="3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row>
    <row r="8" spans="1:92" s="170" customFormat="1" x14ac:dyDescent="0.25">
      <c r="A8" s="733"/>
      <c r="B8" s="733"/>
      <c r="C8" s="734"/>
      <c r="D8" s="735"/>
      <c r="E8" s="735"/>
      <c r="F8" s="735"/>
      <c r="G8" s="735"/>
      <c r="H8" s="736"/>
      <c r="I8" s="735"/>
      <c r="J8" s="735"/>
      <c r="K8" s="735"/>
      <c r="L8" s="735"/>
      <c r="M8" s="735"/>
      <c r="N8" s="737">
        <v>45291</v>
      </c>
      <c r="O8" s="737">
        <v>44926</v>
      </c>
      <c r="P8" s="35"/>
      <c r="Q8" s="35"/>
      <c r="R8" s="3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row>
    <row r="9" spans="1:92" x14ac:dyDescent="0.25">
      <c r="B9" s="173" t="s">
        <v>1441</v>
      </c>
      <c r="C9" s="788" t="s">
        <v>946</v>
      </c>
      <c r="D9" s="505">
        <v>4841803.4684813581</v>
      </c>
      <c r="E9" s="789">
        <v>4692663.4370000008</v>
      </c>
      <c r="F9" s="790">
        <v>9996.3719999999994</v>
      </c>
      <c r="G9" s="245">
        <v>0</v>
      </c>
      <c r="H9" s="643">
        <v>9524470.5334813595</v>
      </c>
      <c r="I9" s="269">
        <v>-2783709.4560000002</v>
      </c>
      <c r="J9" s="269">
        <v>-321637.70778752107</v>
      </c>
      <c r="K9" s="245">
        <v>0</v>
      </c>
      <c r="L9" s="245">
        <v>0</v>
      </c>
      <c r="M9" s="245">
        <v>-3105347.1637875214</v>
      </c>
      <c r="N9" s="245">
        <v>6419123.3696938381</v>
      </c>
      <c r="O9" s="269">
        <v>2058094</v>
      </c>
      <c r="P9" s="2"/>
      <c r="Q9" s="2"/>
      <c r="R9" s="2"/>
      <c r="S9" s="2"/>
      <c r="T9" s="2"/>
      <c r="U9" s="27"/>
    </row>
    <row r="10" spans="1:92" x14ac:dyDescent="0.25">
      <c r="B10" s="173" t="s">
        <v>1444</v>
      </c>
      <c r="C10" s="788" t="s">
        <v>146</v>
      </c>
      <c r="D10" s="505">
        <v>153960</v>
      </c>
      <c r="E10" s="789">
        <v>0</v>
      </c>
      <c r="F10" s="790">
        <v>0</v>
      </c>
      <c r="G10" s="245">
        <v>0</v>
      </c>
      <c r="H10" s="643">
        <v>153960</v>
      </c>
      <c r="I10" s="269">
        <v>-133416.02300000002</v>
      </c>
      <c r="J10" s="269">
        <v>-7164.3311933333298</v>
      </c>
      <c r="K10" s="245">
        <v>0</v>
      </c>
      <c r="L10" s="245">
        <v>0</v>
      </c>
      <c r="M10" s="245">
        <v>-140580.35419333333</v>
      </c>
      <c r="N10" s="245">
        <v>13379.645806666667</v>
      </c>
      <c r="O10" s="269">
        <v>50755</v>
      </c>
      <c r="P10" s="2"/>
      <c r="Q10" s="2"/>
      <c r="R10" s="2"/>
      <c r="S10" s="2"/>
      <c r="T10" s="2"/>
      <c r="U10" s="27"/>
    </row>
    <row r="11" spans="1:92" x14ac:dyDescent="0.25">
      <c r="B11" s="173" t="s">
        <v>1440</v>
      </c>
      <c r="C11" s="788" t="s">
        <v>147</v>
      </c>
      <c r="D11" s="505">
        <v>8675606</v>
      </c>
      <c r="E11" s="789">
        <v>0</v>
      </c>
      <c r="F11" s="790">
        <v>0</v>
      </c>
      <c r="G11" s="245">
        <v>0</v>
      </c>
      <c r="H11" s="643">
        <v>8675606</v>
      </c>
      <c r="I11" s="269">
        <v>-4793592.1320000002</v>
      </c>
      <c r="J11" s="269">
        <v>-1132873.7850644281</v>
      </c>
      <c r="K11" s="245">
        <v>0</v>
      </c>
      <c r="L11" s="245">
        <v>0</v>
      </c>
      <c r="M11" s="245">
        <v>-5926465.9170644283</v>
      </c>
      <c r="N11" s="245">
        <v>2749140.0829355717</v>
      </c>
      <c r="O11" s="269">
        <v>3882725</v>
      </c>
      <c r="P11" s="2"/>
      <c r="Q11" s="2"/>
      <c r="R11" s="2"/>
      <c r="S11" s="2"/>
      <c r="T11" s="2"/>
      <c r="U11" s="27"/>
    </row>
    <row r="12" spans="1:92" x14ac:dyDescent="0.25">
      <c r="B12" s="173" t="s">
        <v>1443</v>
      </c>
      <c r="C12" s="788" t="s">
        <v>969</v>
      </c>
      <c r="D12" s="505">
        <v>919482.34299999999</v>
      </c>
      <c r="E12" s="789">
        <v>0</v>
      </c>
      <c r="F12" s="790">
        <v>0</v>
      </c>
      <c r="G12" s="245">
        <v>0</v>
      </c>
      <c r="H12" s="643">
        <v>919482.34299999999</v>
      </c>
      <c r="I12" s="269">
        <v>-603993.83799999999</v>
      </c>
      <c r="J12" s="269">
        <v>-34987.49743000001</v>
      </c>
      <c r="K12" s="245">
        <v>0</v>
      </c>
      <c r="L12" s="245">
        <v>0</v>
      </c>
      <c r="M12" s="245">
        <v>-638981.33542999998</v>
      </c>
      <c r="N12" s="245">
        <v>280501.00757000002</v>
      </c>
      <c r="O12" s="269">
        <v>315489</v>
      </c>
      <c r="P12" s="2"/>
      <c r="Q12" s="2"/>
      <c r="R12" s="2"/>
      <c r="S12" s="2"/>
      <c r="T12" s="2"/>
      <c r="U12" s="27"/>
    </row>
    <row r="13" spans="1:92" x14ac:dyDescent="0.25">
      <c r="B13" s="173" t="s">
        <v>1442</v>
      </c>
      <c r="C13" s="788" t="s">
        <v>939</v>
      </c>
      <c r="D13" s="505">
        <v>3057340.003</v>
      </c>
      <c r="E13" s="789">
        <v>0</v>
      </c>
      <c r="F13" s="790">
        <v>0</v>
      </c>
      <c r="G13" s="245">
        <v>0</v>
      </c>
      <c r="H13" s="643">
        <v>3057340.003</v>
      </c>
      <c r="I13" s="269">
        <v>-81529.066999999995</v>
      </c>
      <c r="J13" s="269">
        <v>-81528.533686666691</v>
      </c>
      <c r="K13" s="245">
        <v>0</v>
      </c>
      <c r="L13" s="245">
        <v>0</v>
      </c>
      <c r="M13" s="245">
        <v>-163057.60068666667</v>
      </c>
      <c r="N13" s="245">
        <v>2894282.4023133335</v>
      </c>
      <c r="O13" s="269">
        <v>2975811</v>
      </c>
      <c r="P13" s="2"/>
      <c r="Q13" s="2"/>
      <c r="R13" s="2"/>
      <c r="S13" s="2"/>
      <c r="T13" s="2"/>
      <c r="U13" s="27"/>
    </row>
    <row r="14" spans="1:92" x14ac:dyDescent="0.25">
      <c r="B14" s="173" t="s">
        <v>1438</v>
      </c>
      <c r="C14" s="788" t="s">
        <v>1437</v>
      </c>
      <c r="D14" s="505">
        <v>6248360.9790000003</v>
      </c>
      <c r="E14" s="789">
        <v>0</v>
      </c>
      <c r="F14" s="790">
        <v>0</v>
      </c>
      <c r="G14" s="245">
        <v>0</v>
      </c>
      <c r="H14" s="643">
        <v>6248360.9790000003</v>
      </c>
      <c r="I14" s="269">
        <v>-2979454.3510000003</v>
      </c>
      <c r="J14" s="269">
        <v>-304921.74746291939</v>
      </c>
      <c r="K14" s="245">
        <v>0</v>
      </c>
      <c r="L14" s="245">
        <v>0</v>
      </c>
      <c r="M14" s="245">
        <v>-3284376.0984629197</v>
      </c>
      <c r="N14" s="245">
        <v>2963984.8805370806</v>
      </c>
      <c r="O14" s="269">
        <v>3268907</v>
      </c>
      <c r="P14" s="2"/>
      <c r="Q14" s="2"/>
      <c r="R14" s="2"/>
      <c r="S14" s="278"/>
      <c r="T14" s="2"/>
      <c r="U14" s="27"/>
    </row>
    <row r="15" spans="1:92" x14ac:dyDescent="0.25">
      <c r="B15" s="173" t="s">
        <v>1439</v>
      </c>
      <c r="C15" s="788" t="s">
        <v>941</v>
      </c>
      <c r="D15" s="505">
        <v>4214000</v>
      </c>
      <c r="E15" s="789">
        <v>0</v>
      </c>
      <c r="F15" s="790">
        <v>0</v>
      </c>
      <c r="G15" s="245">
        <v>0</v>
      </c>
      <c r="H15" s="643">
        <v>4214000</v>
      </c>
      <c r="I15" s="269">
        <v>0</v>
      </c>
      <c r="J15" s="269">
        <v>0</v>
      </c>
      <c r="K15" s="245">
        <v>0</v>
      </c>
      <c r="L15" s="245">
        <v>0</v>
      </c>
      <c r="M15" s="245">
        <v>0</v>
      </c>
      <c r="N15" s="245">
        <v>4214000</v>
      </c>
      <c r="O15" s="269">
        <v>4214000</v>
      </c>
      <c r="P15" s="2"/>
      <c r="Q15" s="2"/>
      <c r="R15" s="2"/>
      <c r="S15" s="2"/>
      <c r="T15" s="2"/>
    </row>
    <row r="16" spans="1:92" x14ac:dyDescent="0.25">
      <c r="C16" s="738" t="s">
        <v>194</v>
      </c>
      <c r="D16" s="739">
        <v>28110552.793481357</v>
      </c>
      <c r="E16" s="739">
        <v>4692663.4370000008</v>
      </c>
      <c r="F16" s="739">
        <v>9996.3719999999994</v>
      </c>
      <c r="G16" s="739">
        <v>0</v>
      </c>
      <c r="H16" s="740">
        <v>32793219.858481355</v>
      </c>
      <c r="I16" s="739">
        <v>-11375694.867000001</v>
      </c>
      <c r="J16" s="739">
        <v>-1883113.6026248687</v>
      </c>
      <c r="K16" s="739">
        <v>0</v>
      </c>
      <c r="L16" s="739">
        <v>0</v>
      </c>
      <c r="M16" s="739">
        <v>-13258808.46962487</v>
      </c>
      <c r="N16" s="740">
        <v>19534411.388856489</v>
      </c>
      <c r="O16" s="739">
        <v>16765781</v>
      </c>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row>
    <row r="17" spans="3:15" x14ac:dyDescent="0.25">
      <c r="D17" s="291"/>
      <c r="E17" s="291"/>
      <c r="F17" s="291"/>
      <c r="G17" s="291"/>
      <c r="I17" s="291"/>
      <c r="J17" s="291"/>
      <c r="K17" s="291"/>
      <c r="L17" s="291"/>
      <c r="M17" s="291"/>
      <c r="N17" s="291"/>
      <c r="O17" s="291"/>
    </row>
    <row r="18" spans="3:15" x14ac:dyDescent="0.25">
      <c r="C18" s="152" t="s">
        <v>195</v>
      </c>
      <c r="I18" s="644"/>
      <c r="J18" s="291"/>
      <c r="M18" s="291"/>
      <c r="N18" s="596"/>
    </row>
    <row r="19" spans="3:15" x14ac:dyDescent="0.25">
      <c r="C19" s="35" t="s">
        <v>196</v>
      </c>
      <c r="F19" s="2"/>
      <c r="J19" s="291"/>
      <c r="K19" s="429"/>
      <c r="M19" s="429"/>
      <c r="N19" s="596"/>
    </row>
    <row r="20" spans="3:15" x14ac:dyDescent="0.25">
      <c r="C20" s="35" t="s">
        <v>198</v>
      </c>
      <c r="N20" s="596"/>
    </row>
    <row r="21" spans="3:15" x14ac:dyDescent="0.25">
      <c r="C21" s="35" t="s">
        <v>199</v>
      </c>
      <c r="M21" s="151"/>
      <c r="N21" s="291"/>
    </row>
    <row r="22" spans="3:15" x14ac:dyDescent="0.25">
      <c r="C22" s="35" t="s">
        <v>200</v>
      </c>
      <c r="N22" s="291"/>
    </row>
    <row r="23" spans="3:15" x14ac:dyDescent="0.25">
      <c r="C23" s="35" t="s">
        <v>197</v>
      </c>
      <c r="M23" s="151"/>
      <c r="N23" s="291"/>
    </row>
    <row r="24" spans="3:15" x14ac:dyDescent="0.25">
      <c r="N24" s="151"/>
    </row>
    <row r="26" spans="3:15" x14ac:dyDescent="0.25">
      <c r="K26" s="152" t="s">
        <v>1865</v>
      </c>
    </row>
    <row r="27" spans="3:15" x14ac:dyDescent="0.25">
      <c r="D27" s="152" t="s">
        <v>1864</v>
      </c>
    </row>
  </sheetData>
  <mergeCells count="5">
    <mergeCell ref="N7:O7"/>
    <mergeCell ref="C4:E4"/>
    <mergeCell ref="F4:H4"/>
    <mergeCell ref="I4:K4"/>
    <mergeCell ref="L4:N4"/>
  </mergeCells>
  <hyperlinks>
    <hyperlink ref="N1" location="BG!A1" display="BG" xr:uid="{00000000-0004-0000-0D00-000000000000}"/>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688D4-2A01-4054-AD0E-480C783E1F18}">
  <dimension ref="B1:C110"/>
  <sheetViews>
    <sheetView topLeftCell="A91" workbookViewId="0">
      <selection activeCell="B1" sqref="B1"/>
    </sheetView>
  </sheetViews>
  <sheetFormatPr baseColWidth="10" defaultRowHeight="14.4" x14ac:dyDescent="0.3"/>
  <sheetData>
    <row r="1" spans="2:3" x14ac:dyDescent="0.3">
      <c r="B1" s="702" t="s">
        <v>683</v>
      </c>
      <c r="C1" t="s">
        <v>3439</v>
      </c>
    </row>
    <row r="2" spans="2:3" x14ac:dyDescent="0.3">
      <c r="B2" s="703" t="s">
        <v>1970</v>
      </c>
      <c r="C2" s="297" t="s">
        <v>1429</v>
      </c>
    </row>
    <row r="3" spans="2:3" x14ac:dyDescent="0.3">
      <c r="B3" s="703" t="s">
        <v>1010</v>
      </c>
      <c r="C3" s="297" t="s">
        <v>1429</v>
      </c>
    </row>
    <row r="4" spans="2:3" x14ac:dyDescent="0.3">
      <c r="B4" s="703" t="s">
        <v>1011</v>
      </c>
      <c r="C4" s="297" t="s">
        <v>1430</v>
      </c>
    </row>
    <row r="5" spans="2:3" x14ac:dyDescent="0.3">
      <c r="B5" s="703" t="s">
        <v>1012</v>
      </c>
      <c r="C5" s="297" t="s">
        <v>1430</v>
      </c>
    </row>
    <row r="6" spans="2:3" x14ac:dyDescent="0.3">
      <c r="B6" s="703" t="s">
        <v>1579</v>
      </c>
      <c r="C6" s="297" t="s">
        <v>1431</v>
      </c>
    </row>
    <row r="7" spans="2:3" x14ac:dyDescent="0.3">
      <c r="B7" s="703" t="s">
        <v>1972</v>
      </c>
      <c r="C7" s="297" t="s">
        <v>1429</v>
      </c>
    </row>
    <row r="8" spans="2:3" x14ac:dyDescent="0.3">
      <c r="B8" s="703" t="s">
        <v>1499</v>
      </c>
      <c r="C8" s="297" t="s">
        <v>2395</v>
      </c>
    </row>
    <row r="9" spans="2:3" x14ac:dyDescent="0.3">
      <c r="B9" s="703" t="s">
        <v>1021</v>
      </c>
      <c r="C9" s="297" t="s">
        <v>1429</v>
      </c>
    </row>
    <row r="10" spans="2:3" x14ac:dyDescent="0.3">
      <c r="B10" s="703" t="s">
        <v>1022</v>
      </c>
      <c r="C10" s="297" t="s">
        <v>1429</v>
      </c>
    </row>
    <row r="11" spans="2:3" x14ac:dyDescent="0.3">
      <c r="B11" s="703" t="s">
        <v>1023</v>
      </c>
      <c r="C11" s="297" t="s">
        <v>1430</v>
      </c>
    </row>
    <row r="12" spans="2:3" x14ac:dyDescent="0.3">
      <c r="B12" s="703" t="s">
        <v>1024</v>
      </c>
      <c r="C12" s="297" t="s">
        <v>1430</v>
      </c>
    </row>
    <row r="13" spans="2:3" x14ac:dyDescent="0.3">
      <c r="B13" s="703" t="s">
        <v>2540</v>
      </c>
      <c r="C13" s="297" t="s">
        <v>2395</v>
      </c>
    </row>
    <row r="14" spans="2:3" x14ac:dyDescent="0.3">
      <c r="B14" s="703" t="s">
        <v>2542</v>
      </c>
      <c r="C14" s="297" t="s">
        <v>1431</v>
      </c>
    </row>
    <row r="15" spans="2:3" x14ac:dyDescent="0.3">
      <c r="B15" s="703" t="s">
        <v>1030</v>
      </c>
      <c r="C15" s="297" t="s">
        <v>1429</v>
      </c>
    </row>
    <row r="16" spans="2:3" x14ac:dyDescent="0.3">
      <c r="B16" s="703" t="s">
        <v>1031</v>
      </c>
      <c r="C16" s="297" t="s">
        <v>1429</v>
      </c>
    </row>
    <row r="17" spans="2:3" x14ac:dyDescent="0.3">
      <c r="B17" s="703" t="s">
        <v>1032</v>
      </c>
      <c r="C17" s="297" t="s">
        <v>1430</v>
      </c>
    </row>
    <row r="18" spans="2:3" x14ac:dyDescent="0.3">
      <c r="B18" s="703" t="s">
        <v>1033</v>
      </c>
      <c r="C18" s="297" t="s">
        <v>1430</v>
      </c>
    </row>
    <row r="19" spans="2:3" x14ac:dyDescent="0.3">
      <c r="B19" s="703" t="s">
        <v>1975</v>
      </c>
      <c r="C19" s="297" t="s">
        <v>3251</v>
      </c>
    </row>
    <row r="20" spans="2:3" x14ac:dyDescent="0.3">
      <c r="B20" s="703" t="s">
        <v>1977</v>
      </c>
      <c r="C20" s="297" t="s">
        <v>3251</v>
      </c>
    </row>
    <row r="21" spans="2:3" x14ac:dyDescent="0.3">
      <c r="B21" s="703" t="s">
        <v>2743</v>
      </c>
      <c r="C21" s="297" t="s">
        <v>3250</v>
      </c>
    </row>
    <row r="22" spans="2:3" x14ac:dyDescent="0.3">
      <c r="B22" s="703" t="s">
        <v>3170</v>
      </c>
      <c r="C22" s="297" t="s">
        <v>3250</v>
      </c>
    </row>
    <row r="23" spans="2:3" x14ac:dyDescent="0.3">
      <c r="B23" s="703" t="s">
        <v>1979</v>
      </c>
      <c r="C23" s="297" t="s">
        <v>3250</v>
      </c>
    </row>
    <row r="24" spans="2:3" x14ac:dyDescent="0.3">
      <c r="B24" s="703" t="s">
        <v>1980</v>
      </c>
      <c r="C24" s="297" t="s">
        <v>2724</v>
      </c>
    </row>
    <row r="25" spans="2:3" x14ac:dyDescent="0.3">
      <c r="B25" s="703" t="s">
        <v>1981</v>
      </c>
      <c r="C25" s="297" t="s">
        <v>2724</v>
      </c>
    </row>
    <row r="26" spans="2:3" x14ac:dyDescent="0.3">
      <c r="B26" s="703" t="s">
        <v>2668</v>
      </c>
      <c r="C26" s="297" t="s">
        <v>3250</v>
      </c>
    </row>
    <row r="27" spans="2:3" x14ac:dyDescent="0.3">
      <c r="B27" s="703" t="s">
        <v>1982</v>
      </c>
      <c r="C27" s="297" t="s">
        <v>3250</v>
      </c>
    </row>
    <row r="28" spans="2:3" x14ac:dyDescent="0.3">
      <c r="B28" s="703" t="s">
        <v>1983</v>
      </c>
      <c r="C28" s="297" t="s">
        <v>3250</v>
      </c>
    </row>
    <row r="29" spans="2:3" x14ac:dyDescent="0.3">
      <c r="B29" s="703" t="s">
        <v>1984</v>
      </c>
      <c r="C29" s="297" t="s">
        <v>2724</v>
      </c>
    </row>
    <row r="30" spans="2:3" x14ac:dyDescent="0.3">
      <c r="B30" s="703" t="s">
        <v>1985</v>
      </c>
      <c r="C30" s="297" t="s">
        <v>2724</v>
      </c>
    </row>
    <row r="31" spans="2:3" x14ac:dyDescent="0.3">
      <c r="B31" s="703" t="s">
        <v>2746</v>
      </c>
      <c r="C31" s="297" t="s">
        <v>3250</v>
      </c>
    </row>
    <row r="32" spans="2:3" x14ac:dyDescent="0.3">
      <c r="B32" s="703" t="s">
        <v>3171</v>
      </c>
      <c r="C32" s="297" t="s">
        <v>3250</v>
      </c>
    </row>
    <row r="33" spans="2:3" x14ac:dyDescent="0.3">
      <c r="B33" s="703" t="s">
        <v>1986</v>
      </c>
      <c r="C33" s="297" t="s">
        <v>3250</v>
      </c>
    </row>
    <row r="34" spans="2:3" x14ac:dyDescent="0.3">
      <c r="B34" s="703" t="s">
        <v>1987</v>
      </c>
      <c r="C34" s="297" t="s">
        <v>3250</v>
      </c>
    </row>
    <row r="35" spans="2:3" x14ac:dyDescent="0.3">
      <c r="B35" s="703" t="s">
        <v>1988</v>
      </c>
      <c r="C35" s="297" t="s">
        <v>2724</v>
      </c>
    </row>
    <row r="36" spans="2:3" x14ac:dyDescent="0.3">
      <c r="B36" s="703" t="s">
        <v>1989</v>
      </c>
      <c r="C36" s="297" t="s">
        <v>2724</v>
      </c>
    </row>
    <row r="37" spans="2:3" x14ac:dyDescent="0.3">
      <c r="B37" s="703" t="s">
        <v>2670</v>
      </c>
      <c r="C37" s="297" t="s">
        <v>3250</v>
      </c>
    </row>
    <row r="38" spans="2:3" x14ac:dyDescent="0.3">
      <c r="B38" s="703" t="s">
        <v>1990</v>
      </c>
      <c r="C38" s="297" t="s">
        <v>3250</v>
      </c>
    </row>
    <row r="39" spans="2:3" x14ac:dyDescent="0.3">
      <c r="B39" s="703" t="s">
        <v>1991</v>
      </c>
      <c r="C39" s="297" t="s">
        <v>3250</v>
      </c>
    </row>
    <row r="40" spans="2:3" x14ac:dyDescent="0.3">
      <c r="B40" s="703" t="s">
        <v>1992</v>
      </c>
      <c r="C40" s="297" t="s">
        <v>2724</v>
      </c>
    </row>
    <row r="41" spans="2:3" x14ac:dyDescent="0.3">
      <c r="B41" s="703" t="s">
        <v>1993</v>
      </c>
      <c r="C41" s="297" t="s">
        <v>2724</v>
      </c>
    </row>
    <row r="42" spans="2:3" x14ac:dyDescent="0.3">
      <c r="B42" s="703" t="s">
        <v>2749</v>
      </c>
      <c r="C42" s="297" t="s">
        <v>3250</v>
      </c>
    </row>
    <row r="43" spans="2:3" x14ac:dyDescent="0.3">
      <c r="B43" s="703" t="s">
        <v>3172</v>
      </c>
      <c r="C43" s="297" t="s">
        <v>3250</v>
      </c>
    </row>
    <row r="44" spans="2:3" x14ac:dyDescent="0.3">
      <c r="B44" s="703" t="s">
        <v>1994</v>
      </c>
      <c r="C44" s="297" t="s">
        <v>3250</v>
      </c>
    </row>
    <row r="45" spans="2:3" x14ac:dyDescent="0.3">
      <c r="B45" s="703" t="s">
        <v>1995</v>
      </c>
      <c r="C45" s="297" t="s">
        <v>3250</v>
      </c>
    </row>
    <row r="46" spans="2:3" x14ac:dyDescent="0.3">
      <c r="B46" s="703" t="s">
        <v>1996</v>
      </c>
      <c r="C46" s="297" t="s">
        <v>3250</v>
      </c>
    </row>
    <row r="47" spans="2:3" x14ac:dyDescent="0.3">
      <c r="B47" s="703" t="s">
        <v>1997</v>
      </c>
      <c r="C47" s="297" t="s">
        <v>3250</v>
      </c>
    </row>
    <row r="48" spans="2:3" x14ac:dyDescent="0.3">
      <c r="B48" s="703" t="s">
        <v>2672</v>
      </c>
      <c r="C48" s="297" t="s">
        <v>3250</v>
      </c>
    </row>
    <row r="49" spans="2:3" x14ac:dyDescent="0.3">
      <c r="B49" s="703" t="s">
        <v>1998</v>
      </c>
      <c r="C49" s="297" t="s">
        <v>3250</v>
      </c>
    </row>
    <row r="50" spans="2:3" x14ac:dyDescent="0.3">
      <c r="B50" s="703" t="s">
        <v>1999</v>
      </c>
      <c r="C50" s="297" t="s">
        <v>3250</v>
      </c>
    </row>
    <row r="51" spans="2:3" x14ac:dyDescent="0.3">
      <c r="B51" s="703" t="s">
        <v>2000</v>
      </c>
      <c r="C51" s="297" t="s">
        <v>2724</v>
      </c>
    </row>
    <row r="52" spans="2:3" x14ac:dyDescent="0.3">
      <c r="B52" s="703" t="s">
        <v>2001</v>
      </c>
      <c r="C52" s="297" t="s">
        <v>2724</v>
      </c>
    </row>
    <row r="53" spans="2:3" x14ac:dyDescent="0.3">
      <c r="B53" s="703" t="s">
        <v>2002</v>
      </c>
      <c r="C53" s="297" t="s">
        <v>3251</v>
      </c>
    </row>
    <row r="54" spans="2:3" x14ac:dyDescent="0.3">
      <c r="B54" s="703" t="s">
        <v>2004</v>
      </c>
      <c r="C54" s="297" t="s">
        <v>3251</v>
      </c>
    </row>
    <row r="55" spans="2:3" x14ac:dyDescent="0.3">
      <c r="B55" s="703" t="s">
        <v>2005</v>
      </c>
      <c r="C55" s="297" t="s">
        <v>3251</v>
      </c>
    </row>
    <row r="56" spans="2:3" x14ac:dyDescent="0.3">
      <c r="B56" s="703" t="s">
        <v>2007</v>
      </c>
      <c r="C56" s="297" t="s">
        <v>3251</v>
      </c>
    </row>
    <row r="57" spans="2:3" x14ac:dyDescent="0.3">
      <c r="B57" s="703" t="s">
        <v>2547</v>
      </c>
      <c r="C57" s="297" t="s">
        <v>50</v>
      </c>
    </row>
    <row r="58" spans="2:3" x14ac:dyDescent="0.3">
      <c r="B58" s="703" t="s">
        <v>2551</v>
      </c>
      <c r="C58" s="297" t="s">
        <v>50</v>
      </c>
    </row>
    <row r="59" spans="2:3" x14ac:dyDescent="0.3">
      <c r="B59" s="703" t="s">
        <v>2553</v>
      </c>
      <c r="C59" s="297" t="s">
        <v>50</v>
      </c>
    </row>
    <row r="60" spans="2:3" x14ac:dyDescent="0.3">
      <c r="B60" s="703" t="s">
        <v>2557</v>
      </c>
      <c r="C60" s="297" t="s">
        <v>50</v>
      </c>
    </row>
    <row r="61" spans="2:3" x14ac:dyDescent="0.3">
      <c r="B61" s="703" t="s">
        <v>2559</v>
      </c>
      <c r="C61" s="297" t="s">
        <v>50</v>
      </c>
    </row>
    <row r="62" spans="2:3" x14ac:dyDescent="0.3">
      <c r="B62" s="703" t="s">
        <v>1366</v>
      </c>
      <c r="C62" s="297" t="s">
        <v>50</v>
      </c>
    </row>
    <row r="63" spans="2:3" x14ac:dyDescent="0.3">
      <c r="B63" s="703" t="s">
        <v>2650</v>
      </c>
      <c r="C63" s="297" t="s">
        <v>50</v>
      </c>
    </row>
    <row r="64" spans="2:3" x14ac:dyDescent="0.3">
      <c r="B64" s="703" t="s">
        <v>1367</v>
      </c>
      <c r="C64" s="297" t="s">
        <v>50</v>
      </c>
    </row>
    <row r="65" spans="2:3" x14ac:dyDescent="0.3">
      <c r="B65" s="703" t="s">
        <v>1040</v>
      </c>
      <c r="C65" s="297" t="s">
        <v>49</v>
      </c>
    </row>
    <row r="66" spans="2:3" x14ac:dyDescent="0.3">
      <c r="B66" s="703" t="s">
        <v>2626</v>
      </c>
      <c r="C66" s="297" t="s">
        <v>49</v>
      </c>
    </row>
    <row r="67" spans="2:3" x14ac:dyDescent="0.3">
      <c r="B67" s="703" t="s">
        <v>2008</v>
      </c>
      <c r="C67" s="297" t="s">
        <v>51</v>
      </c>
    </row>
    <row r="68" spans="2:3" x14ac:dyDescent="0.3">
      <c r="B68" s="703" t="s">
        <v>2009</v>
      </c>
      <c r="C68" s="297" t="s">
        <v>51</v>
      </c>
    </row>
    <row r="69" spans="2:3" x14ac:dyDescent="0.3">
      <c r="B69" s="703" t="s">
        <v>2568</v>
      </c>
      <c r="C69" s="297" t="s">
        <v>154</v>
      </c>
    </row>
    <row r="70" spans="2:3" x14ac:dyDescent="0.3">
      <c r="B70" s="703" t="s">
        <v>3365</v>
      </c>
      <c r="C70" s="297" t="s">
        <v>154</v>
      </c>
    </row>
    <row r="71" spans="2:3" x14ac:dyDescent="0.3">
      <c r="B71" s="703" t="s">
        <v>1047</v>
      </c>
      <c r="C71" s="297" t="s">
        <v>154</v>
      </c>
    </row>
    <row r="72" spans="2:3" x14ac:dyDescent="0.3">
      <c r="B72" s="703" t="s">
        <v>2627</v>
      </c>
      <c r="C72" s="297" t="s">
        <v>154</v>
      </c>
    </row>
    <row r="73" spans="2:3" x14ac:dyDescent="0.3">
      <c r="B73" s="703" t="s">
        <v>1050</v>
      </c>
      <c r="C73" s="297" t="s">
        <v>154</v>
      </c>
    </row>
    <row r="74" spans="2:3" x14ac:dyDescent="0.3">
      <c r="B74" s="703" t="s">
        <v>1052</v>
      </c>
      <c r="C74" s="297" t="s">
        <v>154</v>
      </c>
    </row>
    <row r="75" spans="2:3" x14ac:dyDescent="0.3">
      <c r="B75" s="703" t="s">
        <v>2573</v>
      </c>
      <c r="C75" s="297" t="s">
        <v>154</v>
      </c>
    </row>
    <row r="76" spans="2:3" x14ac:dyDescent="0.3">
      <c r="B76" s="703" t="s">
        <v>2575</v>
      </c>
      <c r="C76" s="297" t="s">
        <v>154</v>
      </c>
    </row>
    <row r="77" spans="2:3" x14ac:dyDescent="0.3">
      <c r="B77" s="703" t="s">
        <v>2010</v>
      </c>
      <c r="C77" s="297" t="s">
        <v>154</v>
      </c>
    </row>
    <row r="78" spans="2:3" x14ac:dyDescent="0.3">
      <c r="B78" s="703" t="s">
        <v>2011</v>
      </c>
      <c r="C78" s="297" t="s">
        <v>154</v>
      </c>
    </row>
    <row r="79" spans="2:3" x14ac:dyDescent="0.3">
      <c r="B79" s="703" t="s">
        <v>2012</v>
      </c>
      <c r="C79" s="297" t="s">
        <v>154</v>
      </c>
    </row>
    <row r="80" spans="2:3" x14ac:dyDescent="0.3">
      <c r="B80" s="703" t="s">
        <v>3366</v>
      </c>
      <c r="C80" s="297" t="s">
        <v>154</v>
      </c>
    </row>
    <row r="81" spans="2:3" x14ac:dyDescent="0.3">
      <c r="B81" s="703" t="s">
        <v>3132</v>
      </c>
      <c r="C81" s="297" t="s">
        <v>154</v>
      </c>
    </row>
    <row r="82" spans="2:3" x14ac:dyDescent="0.3">
      <c r="B82" s="703" t="s">
        <v>1054</v>
      </c>
      <c r="C82" s="297" t="s">
        <v>154</v>
      </c>
    </row>
    <row r="83" spans="2:3" x14ac:dyDescent="0.3">
      <c r="B83" s="703" t="s">
        <v>1056</v>
      </c>
      <c r="C83" s="297" t="s">
        <v>154</v>
      </c>
    </row>
    <row r="84" spans="2:3" x14ac:dyDescent="0.3">
      <c r="B84" s="703" t="s">
        <v>3137</v>
      </c>
      <c r="C84" s="297" t="s">
        <v>154</v>
      </c>
    </row>
    <row r="85" spans="2:3" x14ac:dyDescent="0.3">
      <c r="B85" s="703" t="s">
        <v>3430</v>
      </c>
      <c r="C85" s="297" t="s">
        <v>154</v>
      </c>
    </row>
    <row r="86" spans="2:3" x14ac:dyDescent="0.3">
      <c r="B86" s="703" t="s">
        <v>1063</v>
      </c>
      <c r="C86" s="297" t="s">
        <v>154</v>
      </c>
    </row>
    <row r="87" spans="2:3" x14ac:dyDescent="0.3">
      <c r="B87" s="703" t="s">
        <v>2580</v>
      </c>
      <c r="C87" s="297" t="s">
        <v>154</v>
      </c>
    </row>
    <row r="88" spans="2:3" x14ac:dyDescent="0.3">
      <c r="B88" s="703" t="s">
        <v>1067</v>
      </c>
      <c r="C88" s="297" t="s">
        <v>154</v>
      </c>
    </row>
    <row r="89" spans="2:3" x14ac:dyDescent="0.3">
      <c r="B89" s="703" t="s">
        <v>3191</v>
      </c>
      <c r="C89" s="297" t="s">
        <v>154</v>
      </c>
    </row>
    <row r="90" spans="2:3" x14ac:dyDescent="0.3">
      <c r="B90" s="703" t="s">
        <v>2801</v>
      </c>
      <c r="C90" s="297" t="s">
        <v>154</v>
      </c>
    </row>
    <row r="91" spans="2:3" x14ac:dyDescent="0.3">
      <c r="B91" s="703" t="s">
        <v>3192</v>
      </c>
      <c r="C91" s="297" t="s">
        <v>154</v>
      </c>
    </row>
    <row r="92" spans="2:3" x14ac:dyDescent="0.3">
      <c r="B92" s="703" t="s">
        <v>3193</v>
      </c>
      <c r="C92" s="297" t="s">
        <v>154</v>
      </c>
    </row>
    <row r="93" spans="2:3" x14ac:dyDescent="0.3">
      <c r="B93" s="703" t="s">
        <v>3368</v>
      </c>
      <c r="C93" s="297" t="s">
        <v>154</v>
      </c>
    </row>
    <row r="94" spans="2:3" x14ac:dyDescent="0.3">
      <c r="B94" s="703" t="s">
        <v>3431</v>
      </c>
      <c r="C94" s="297" t="s">
        <v>154</v>
      </c>
    </row>
    <row r="95" spans="2:3" x14ac:dyDescent="0.3">
      <c r="B95" s="703" t="s">
        <v>2020</v>
      </c>
      <c r="C95" s="297" t="s">
        <v>154</v>
      </c>
    </row>
    <row r="96" spans="2:3" x14ac:dyDescent="0.3">
      <c r="B96" s="703" t="s">
        <v>3195</v>
      </c>
      <c r="C96" s="297" t="s">
        <v>154</v>
      </c>
    </row>
    <row r="97" spans="2:3" x14ac:dyDescent="0.3">
      <c r="B97" s="703" t="s">
        <v>3196</v>
      </c>
      <c r="C97" s="297" t="s">
        <v>154</v>
      </c>
    </row>
    <row r="98" spans="2:3" x14ac:dyDescent="0.3">
      <c r="B98" s="703" t="s">
        <v>3198</v>
      </c>
      <c r="C98" s="297" t="s">
        <v>154</v>
      </c>
    </row>
    <row r="99" spans="2:3" x14ac:dyDescent="0.3">
      <c r="B99" s="703" t="s">
        <v>3370</v>
      </c>
      <c r="C99" s="297" t="s">
        <v>154</v>
      </c>
    </row>
    <row r="100" spans="2:3" x14ac:dyDescent="0.3">
      <c r="B100" s="703" t="s">
        <v>3371</v>
      </c>
      <c r="C100" s="297" t="s">
        <v>154</v>
      </c>
    </row>
    <row r="101" spans="2:3" x14ac:dyDescent="0.3">
      <c r="B101" s="703" t="s">
        <v>3372</v>
      </c>
      <c r="C101" s="297" t="s">
        <v>154</v>
      </c>
    </row>
    <row r="102" spans="2:3" x14ac:dyDescent="0.3">
      <c r="B102" s="703" t="s">
        <v>3432</v>
      </c>
      <c r="C102" s="297" t="s">
        <v>154</v>
      </c>
    </row>
    <row r="103" spans="2:3" x14ac:dyDescent="0.3">
      <c r="B103" s="703" t="s">
        <v>3433</v>
      </c>
      <c r="C103" s="297" t="s">
        <v>154</v>
      </c>
    </row>
    <row r="104" spans="2:3" x14ac:dyDescent="0.3">
      <c r="B104" s="703" t="s">
        <v>3434</v>
      </c>
      <c r="C104" s="297" t="s">
        <v>154</v>
      </c>
    </row>
    <row r="105" spans="2:3" x14ac:dyDescent="0.3">
      <c r="B105" s="703" t="s">
        <v>3203</v>
      </c>
      <c r="C105" s="297" t="s">
        <v>154</v>
      </c>
    </row>
    <row r="106" spans="2:3" x14ac:dyDescent="0.3">
      <c r="B106" s="703" t="s">
        <v>1069</v>
      </c>
      <c r="C106" s="297" t="s">
        <v>50</v>
      </c>
    </row>
    <row r="107" spans="2:3" x14ac:dyDescent="0.3">
      <c r="B107" s="703" t="s">
        <v>1071</v>
      </c>
      <c r="C107" s="297" t="s">
        <v>49</v>
      </c>
    </row>
    <row r="108" spans="2:3" x14ac:dyDescent="0.3">
      <c r="B108" s="703" t="s">
        <v>1073</v>
      </c>
      <c r="C108" s="297" t="s">
        <v>49</v>
      </c>
    </row>
    <row r="109" spans="2:3" x14ac:dyDescent="0.3">
      <c r="B109" s="703" t="s">
        <v>2586</v>
      </c>
      <c r="C109" s="297" t="s">
        <v>154</v>
      </c>
    </row>
    <row r="110" spans="2:3" x14ac:dyDescent="0.3">
      <c r="B110" s="703" t="s">
        <v>3435</v>
      </c>
      <c r="C110" s="297" t="s">
        <v>154</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9"/>
  </sheetPr>
  <dimension ref="C1:M39"/>
  <sheetViews>
    <sheetView showGridLines="0" zoomScale="85" zoomScaleNormal="85" workbookViewId="0">
      <selection activeCell="H18" sqref="H18"/>
    </sheetView>
  </sheetViews>
  <sheetFormatPr baseColWidth="10" defaultColWidth="11.44140625" defaultRowHeight="13.2" x14ac:dyDescent="0.25"/>
  <cols>
    <col min="1" max="2" width="2.33203125" style="2" customWidth="1"/>
    <col min="3" max="3" width="48.6640625" style="2" bestFit="1" customWidth="1"/>
    <col min="4" max="5" width="14.6640625" style="2" customWidth="1"/>
    <col min="6" max="7" width="2.33203125" style="2" customWidth="1"/>
    <col min="8" max="16384" width="11.44140625" style="2"/>
  </cols>
  <sheetData>
    <row r="1" spans="3:7" x14ac:dyDescent="0.25">
      <c r="C1" s="29" t="e">
        <v>#REF!</v>
      </c>
      <c r="E1" s="135" t="s">
        <v>88</v>
      </c>
    </row>
    <row r="2" spans="3:7" x14ac:dyDescent="0.25">
      <c r="D2" s="77"/>
    </row>
    <row r="3" spans="3:7" ht="13.8" x14ac:dyDescent="0.25">
      <c r="C3" s="843" t="s">
        <v>1513</v>
      </c>
      <c r="D3" s="843"/>
      <c r="E3" s="246"/>
    </row>
    <row r="4" spans="3:7" x14ac:dyDescent="0.25">
      <c r="C4" s="11" t="s">
        <v>192</v>
      </c>
    </row>
    <row r="5" spans="3:7" x14ac:dyDescent="0.25">
      <c r="C5" s="2" t="s">
        <v>1453</v>
      </c>
      <c r="D5" s="5"/>
      <c r="E5" s="5"/>
    </row>
    <row r="6" spans="3:7" x14ac:dyDescent="0.25">
      <c r="D6" s="5"/>
      <c r="E6" s="5"/>
    </row>
    <row r="7" spans="3:7" x14ac:dyDescent="0.25">
      <c r="C7" s="6"/>
      <c r="D7" s="5"/>
      <c r="E7" s="5"/>
    </row>
    <row r="8" spans="3:7" ht="15.75" customHeight="1" x14ac:dyDescent="0.25">
      <c r="C8" s="7" t="s">
        <v>2</v>
      </c>
      <c r="D8" s="729">
        <v>45291</v>
      </c>
      <c r="E8" s="729">
        <v>44926</v>
      </c>
      <c r="F8" s="37"/>
      <c r="G8" s="37"/>
    </row>
    <row r="9" spans="3:7" ht="12.75" customHeight="1" x14ac:dyDescent="0.25">
      <c r="C9" s="11" t="s">
        <v>85</v>
      </c>
    </row>
    <row r="10" spans="3:7" ht="12.75" customHeight="1" x14ac:dyDescent="0.25">
      <c r="C10" s="37" t="s">
        <v>930</v>
      </c>
      <c r="D10" s="27">
        <v>0</v>
      </c>
      <c r="E10" s="27">
        <v>0</v>
      </c>
    </row>
    <row r="11" spans="3:7" ht="12.75" hidden="1" customHeight="1" x14ac:dyDescent="0.25">
      <c r="C11" s="37" t="s">
        <v>1514</v>
      </c>
      <c r="D11" s="27">
        <v>0</v>
      </c>
      <c r="E11" s="27">
        <v>0</v>
      </c>
      <c r="F11" s="37"/>
      <c r="G11" s="37"/>
    </row>
    <row r="12" spans="3:7" ht="12.75" customHeight="1" x14ac:dyDescent="0.25">
      <c r="C12" s="37" t="s">
        <v>932</v>
      </c>
      <c r="D12" s="27">
        <v>194246481.90700001</v>
      </c>
      <c r="E12" s="27">
        <v>77727222.018999994</v>
      </c>
      <c r="F12" s="37"/>
      <c r="G12" s="37"/>
    </row>
    <row r="13" spans="3:7" ht="12.75" hidden="1" customHeight="1" x14ac:dyDescent="0.25">
      <c r="C13" s="37" t="s">
        <v>935</v>
      </c>
      <c r="D13" s="27">
        <v>0</v>
      </c>
      <c r="E13" s="27">
        <v>0</v>
      </c>
      <c r="F13" s="37"/>
      <c r="G13" s="37"/>
    </row>
    <row r="14" spans="3:7" ht="12.75" hidden="1" customHeight="1" x14ac:dyDescent="0.25">
      <c r="C14" s="37" t="s">
        <v>1581</v>
      </c>
      <c r="D14" s="27">
        <v>0</v>
      </c>
      <c r="E14" s="27">
        <v>0</v>
      </c>
      <c r="F14" s="37"/>
      <c r="G14" s="37"/>
    </row>
    <row r="15" spans="3:7" ht="12.75" customHeight="1" x14ac:dyDescent="0.25">
      <c r="C15" s="37" t="s">
        <v>3180</v>
      </c>
      <c r="D15" s="27">
        <v>13561476.526000001</v>
      </c>
      <c r="E15" s="27">
        <v>34933073.435000002</v>
      </c>
      <c r="F15" s="37"/>
      <c r="G15" s="37"/>
    </row>
    <row r="16" spans="3:7" ht="12.75" customHeight="1" x14ac:dyDescent="0.25">
      <c r="C16" s="37" t="s">
        <v>2143</v>
      </c>
      <c r="D16" s="27">
        <v>0</v>
      </c>
      <c r="E16" s="27">
        <v>46138.690999999999</v>
      </c>
      <c r="F16" s="37"/>
      <c r="G16" s="37"/>
    </row>
    <row r="17" spans="3:13" ht="12.75" customHeight="1" x14ac:dyDescent="0.25">
      <c r="C17" s="37"/>
      <c r="D17" s="27"/>
      <c r="E17" s="27"/>
      <c r="F17" s="37"/>
      <c r="G17" s="37"/>
    </row>
    <row r="18" spans="3:13" ht="12.75" customHeight="1" x14ac:dyDescent="0.25">
      <c r="C18" s="690" t="s">
        <v>0</v>
      </c>
      <c r="D18" s="262">
        <v>207807958.433</v>
      </c>
      <c r="E18" s="262">
        <v>112706434.145</v>
      </c>
      <c r="F18" s="37"/>
      <c r="G18" s="37"/>
    </row>
    <row r="19" spans="3:13" ht="12.75" customHeight="1" x14ac:dyDescent="0.25"/>
    <row r="20" spans="3:13" ht="12.75" customHeight="1" x14ac:dyDescent="0.25">
      <c r="K20" s="6"/>
      <c r="L20" s="142"/>
      <c r="M20" s="142"/>
    </row>
    <row r="21" spans="3:13" ht="12.75" customHeight="1" x14ac:dyDescent="0.25">
      <c r="L21" s="343"/>
      <c r="M21" s="343"/>
    </row>
    <row r="22" spans="3:13" ht="12.75" customHeight="1" x14ac:dyDescent="0.25">
      <c r="L22" s="26"/>
    </row>
    <row r="23" spans="3:13" x14ac:dyDescent="0.25">
      <c r="L23" s="26"/>
    </row>
    <row r="24" spans="3:13" x14ac:dyDescent="0.25">
      <c r="L24" s="26"/>
    </row>
    <row r="25" spans="3:13" x14ac:dyDescent="0.25">
      <c r="L25" s="26"/>
    </row>
    <row r="26" spans="3:13" x14ac:dyDescent="0.25">
      <c r="L26" s="26"/>
    </row>
    <row r="27" spans="3:13" x14ac:dyDescent="0.25">
      <c r="L27" s="26"/>
    </row>
    <row r="28" spans="3:13" x14ac:dyDescent="0.25">
      <c r="L28" s="26"/>
    </row>
    <row r="29" spans="3:13" x14ac:dyDescent="0.25">
      <c r="L29" s="26"/>
    </row>
    <row r="30" spans="3:13" x14ac:dyDescent="0.25">
      <c r="L30" s="26"/>
    </row>
    <row r="31" spans="3:13" x14ac:dyDescent="0.25">
      <c r="L31" s="26"/>
    </row>
    <row r="32" spans="3:13" x14ac:dyDescent="0.25">
      <c r="L32" s="26"/>
    </row>
    <row r="33" spans="12:12" x14ac:dyDescent="0.25">
      <c r="L33" s="26"/>
    </row>
    <row r="34" spans="12:12" x14ac:dyDescent="0.25">
      <c r="L34" s="26"/>
    </row>
    <row r="35" spans="12:12" x14ac:dyDescent="0.25">
      <c r="L35" s="26"/>
    </row>
    <row r="36" spans="12:12" x14ac:dyDescent="0.25">
      <c r="L36" s="26"/>
    </row>
    <row r="37" spans="12:12" x14ac:dyDescent="0.25">
      <c r="L37" s="26"/>
    </row>
    <row r="38" spans="12:12" x14ac:dyDescent="0.25">
      <c r="L38" s="26"/>
    </row>
    <row r="39" spans="12:12" x14ac:dyDescent="0.25">
      <c r="L39" s="26"/>
    </row>
  </sheetData>
  <mergeCells count="1">
    <mergeCell ref="C3:D3"/>
  </mergeCells>
  <hyperlinks>
    <hyperlink ref="E1" location="BG!A1" display="BG" xr:uid="{00000000-0004-0000-0E00-000000000000}"/>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9"/>
  </sheetPr>
  <dimension ref="C1:H27"/>
  <sheetViews>
    <sheetView showGridLines="0" zoomScale="85" zoomScaleNormal="85" workbookViewId="0">
      <selection activeCell="G13" sqref="G13"/>
    </sheetView>
  </sheetViews>
  <sheetFormatPr baseColWidth="10" defaultColWidth="11.33203125" defaultRowHeight="13.2" x14ac:dyDescent="0.25"/>
  <cols>
    <col min="1" max="2" width="2.33203125" style="2" customWidth="1"/>
    <col min="3" max="3" width="48.109375" style="35" bestFit="1" customWidth="1"/>
    <col min="4" max="5" width="15.6640625" style="35" customWidth="1"/>
    <col min="6" max="6" width="2.33203125" style="35" customWidth="1"/>
    <col min="7" max="8" width="11.33203125" style="35"/>
    <col min="9" max="16384" width="11.33203125" style="2"/>
  </cols>
  <sheetData>
    <row r="1" spans="3:8" x14ac:dyDescent="0.25">
      <c r="C1" s="11">
        <v>0</v>
      </c>
      <c r="H1" s="684" t="s">
        <v>88</v>
      </c>
    </row>
    <row r="2" spans="3:8" x14ac:dyDescent="0.25">
      <c r="D2" s="95"/>
      <c r="E2" s="95"/>
    </row>
    <row r="3" spans="3:8" ht="13.8" x14ac:dyDescent="0.25">
      <c r="C3" s="843" t="s">
        <v>1515</v>
      </c>
      <c r="D3" s="843"/>
      <c r="E3" s="246"/>
    </row>
    <row r="4" spans="3:8" x14ac:dyDescent="0.25">
      <c r="C4" s="152" t="s">
        <v>192</v>
      </c>
      <c r="D4" s="5"/>
      <c r="E4" s="5"/>
    </row>
    <row r="5" spans="3:8" x14ac:dyDescent="0.25">
      <c r="C5" s="2" t="s">
        <v>1454</v>
      </c>
      <c r="D5" s="146"/>
      <c r="E5" s="146"/>
    </row>
    <row r="6" spans="3:8" x14ac:dyDescent="0.25">
      <c r="C6" s="146"/>
      <c r="D6" s="146"/>
      <c r="E6" s="146"/>
    </row>
    <row r="7" spans="3:8" x14ac:dyDescent="0.25">
      <c r="C7" s="7" t="s">
        <v>2</v>
      </c>
      <c r="D7" s="742">
        <v>45291</v>
      </c>
      <c r="E7" s="743">
        <v>44926</v>
      </c>
      <c r="F7" s="38"/>
    </row>
    <row r="8" spans="3:8" x14ac:dyDescent="0.25">
      <c r="C8" s="148" t="s">
        <v>982</v>
      </c>
      <c r="D8" s="324">
        <v>149801.69200000001</v>
      </c>
      <c r="E8" s="424">
        <v>149801.69200000001</v>
      </c>
      <c r="F8" s="39"/>
    </row>
    <row r="9" spans="3:8" x14ac:dyDescent="0.25">
      <c r="C9" s="148" t="s">
        <v>2939</v>
      </c>
      <c r="D9" s="324">
        <v>-2535369.4</v>
      </c>
      <c r="E9" s="424">
        <v>-538793.88</v>
      </c>
      <c r="F9" s="39"/>
    </row>
    <row r="10" spans="3:8" x14ac:dyDescent="0.25">
      <c r="C10" s="148" t="s">
        <v>989</v>
      </c>
      <c r="D10" s="324">
        <v>4476185.4409999996</v>
      </c>
      <c r="E10" s="424">
        <v>4476185.4409999996</v>
      </c>
      <c r="F10" s="39"/>
    </row>
    <row r="11" spans="3:8" x14ac:dyDescent="0.25">
      <c r="C11" s="148" t="s">
        <v>991</v>
      </c>
      <c r="D11" s="324">
        <v>-3528239.054</v>
      </c>
      <c r="E11" s="424">
        <v>-3002645.7659999998</v>
      </c>
      <c r="F11" s="39"/>
    </row>
    <row r="12" spans="3:8" x14ac:dyDescent="0.25">
      <c r="C12" s="183" t="s">
        <v>993</v>
      </c>
      <c r="D12" s="324">
        <v>6564359.4359999998</v>
      </c>
      <c r="E12" s="424">
        <v>6564359.4359999998</v>
      </c>
      <c r="F12" s="39"/>
    </row>
    <row r="13" spans="3:8" x14ac:dyDescent="0.25">
      <c r="C13" s="183" t="s">
        <v>999</v>
      </c>
      <c r="D13" s="324">
        <v>-6519584.7549999999</v>
      </c>
      <c r="E13" s="424">
        <v>-6402622.608</v>
      </c>
      <c r="F13" s="39"/>
    </row>
    <row r="14" spans="3:8" x14ac:dyDescent="0.25">
      <c r="C14" s="183" t="s">
        <v>995</v>
      </c>
      <c r="D14" s="324">
        <v>4355145.7580000004</v>
      </c>
      <c r="E14" s="424">
        <v>4179923.5120000001</v>
      </c>
      <c r="F14" s="39"/>
    </row>
    <row r="15" spans="3:8" x14ac:dyDescent="0.25">
      <c r="C15" s="183" t="s">
        <v>1001</v>
      </c>
      <c r="D15" s="324">
        <v>-3909801.7319999998</v>
      </c>
      <c r="E15" s="424">
        <v>-3588988.5460000001</v>
      </c>
      <c r="F15" s="39"/>
    </row>
    <row r="16" spans="3:8" hidden="1" x14ac:dyDescent="0.25">
      <c r="C16" s="183" t="s">
        <v>996</v>
      </c>
      <c r="D16" s="324">
        <v>0</v>
      </c>
      <c r="E16" s="424">
        <v>0</v>
      </c>
      <c r="F16" s="39"/>
    </row>
    <row r="17" spans="3:8" hidden="1" x14ac:dyDescent="0.25">
      <c r="C17" s="412" t="s">
        <v>1002</v>
      </c>
      <c r="D17" s="324">
        <v>0</v>
      </c>
      <c r="E17" s="424">
        <v>0</v>
      </c>
      <c r="F17" s="40"/>
    </row>
    <row r="18" spans="3:8" hidden="1" x14ac:dyDescent="0.25">
      <c r="C18" s="147" t="s">
        <v>997</v>
      </c>
      <c r="D18" s="324">
        <v>0</v>
      </c>
      <c r="E18" s="424">
        <v>0</v>
      </c>
      <c r="F18" s="40"/>
      <c r="G18" s="39"/>
      <c r="H18" s="39"/>
    </row>
    <row r="19" spans="3:8" hidden="1" x14ac:dyDescent="0.25">
      <c r="C19" s="147" t="s">
        <v>1003</v>
      </c>
      <c r="D19" s="324">
        <v>0</v>
      </c>
      <c r="E19" s="424">
        <v>0</v>
      </c>
      <c r="F19" s="632"/>
      <c r="G19" s="39"/>
      <c r="H19" s="39"/>
    </row>
    <row r="20" spans="3:8" x14ac:dyDescent="0.25">
      <c r="C20" s="147" t="s">
        <v>2145</v>
      </c>
      <c r="D20" s="324">
        <v>445299.935</v>
      </c>
      <c r="E20" s="424">
        <v>0</v>
      </c>
    </row>
    <row r="21" spans="3:8" x14ac:dyDescent="0.25">
      <c r="C21" s="2" t="s">
        <v>980</v>
      </c>
      <c r="D21" s="324">
        <v>9447237.8139999993</v>
      </c>
      <c r="E21" s="424">
        <v>9447237.8139999993</v>
      </c>
      <c r="F21" s="40"/>
    </row>
    <row r="22" spans="3:8" x14ac:dyDescent="0.25">
      <c r="C22" s="147" t="s">
        <v>984</v>
      </c>
      <c r="D22" s="324">
        <v>-6415601.5880000005</v>
      </c>
      <c r="E22" s="424">
        <v>-4753816.148</v>
      </c>
    </row>
    <row r="23" spans="3:8" x14ac:dyDescent="0.25">
      <c r="C23" s="2" t="s">
        <v>2144</v>
      </c>
      <c r="D23" s="324">
        <v>2617391.0729999999</v>
      </c>
      <c r="E23" s="424">
        <v>2617391.0729999999</v>
      </c>
      <c r="F23" s="40"/>
    </row>
    <row r="24" spans="3:8" x14ac:dyDescent="0.25">
      <c r="C24" s="2" t="s">
        <v>2536</v>
      </c>
      <c r="D24" s="324">
        <v>-1787177.5379999999</v>
      </c>
      <c r="E24" s="420">
        <v>-1261164.291</v>
      </c>
      <c r="F24" s="40"/>
      <c r="G24" s="39"/>
      <c r="H24" s="39"/>
    </row>
    <row r="25" spans="3:8" hidden="1" x14ac:dyDescent="0.25">
      <c r="C25" s="2" t="s">
        <v>2687</v>
      </c>
      <c r="D25" s="324">
        <v>0</v>
      </c>
      <c r="E25" s="420">
        <v>0</v>
      </c>
    </row>
    <row r="26" spans="3:8" hidden="1" x14ac:dyDescent="0.25">
      <c r="C26" s="152"/>
      <c r="D26" s="324">
        <v>0</v>
      </c>
    </row>
    <row r="27" spans="3:8" x14ac:dyDescent="0.25">
      <c r="C27" s="152" t="s">
        <v>86</v>
      </c>
      <c r="D27" s="259">
        <v>3359647.0819999995</v>
      </c>
      <c r="E27" s="259">
        <v>7886867.7289999994</v>
      </c>
      <c r="F27" s="38"/>
    </row>
  </sheetData>
  <autoFilter ref="C7:E27" xr:uid="{00000000-0001-0000-0F00-000000000000}"/>
  <mergeCells count="1">
    <mergeCell ref="C3:D3"/>
  </mergeCells>
  <hyperlinks>
    <hyperlink ref="H1" location="BG!A1" display="BG" xr:uid="{00000000-0004-0000-0F00-000000000000}"/>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theme="9"/>
  </sheetPr>
  <dimension ref="C1:G19"/>
  <sheetViews>
    <sheetView showGridLines="0" zoomScale="85" zoomScaleNormal="85" workbookViewId="0">
      <selection activeCell="G19" sqref="G19"/>
    </sheetView>
  </sheetViews>
  <sheetFormatPr baseColWidth="10" defaultColWidth="11.44140625" defaultRowHeight="13.2" x14ac:dyDescent="0.25"/>
  <cols>
    <col min="1" max="2" width="2.33203125" style="2" customWidth="1"/>
    <col min="3" max="3" width="39.88671875" style="35" customWidth="1"/>
    <col min="4" max="5" width="15.6640625" style="35" customWidth="1"/>
    <col min="6" max="6" width="2.33203125" style="35" customWidth="1"/>
    <col min="7" max="7" width="11.33203125" style="35"/>
    <col min="8" max="16384" width="11.44140625" style="2"/>
  </cols>
  <sheetData>
    <row r="1" spans="3:7" x14ac:dyDescent="0.25">
      <c r="C1" s="11">
        <v>0</v>
      </c>
      <c r="G1" s="149" t="s">
        <v>88</v>
      </c>
    </row>
    <row r="3" spans="3:7" ht="13.8" x14ac:dyDescent="0.25">
      <c r="C3" s="843" t="s">
        <v>1516</v>
      </c>
      <c r="D3" s="843"/>
      <c r="E3" s="246"/>
    </row>
    <row r="4" spans="3:7" x14ac:dyDescent="0.25">
      <c r="C4" s="93" t="s">
        <v>192</v>
      </c>
      <c r="D4" s="5"/>
      <c r="E4" s="5"/>
    </row>
    <row r="5" spans="3:7" x14ac:dyDescent="0.25">
      <c r="C5" s="2" t="s">
        <v>1455</v>
      </c>
      <c r="D5" s="146"/>
      <c r="E5" s="146"/>
    </row>
    <row r="6" spans="3:7" ht="13.8" x14ac:dyDescent="0.3">
      <c r="C6" s="181"/>
      <c r="D6" s="146"/>
      <c r="E6" s="146"/>
    </row>
    <row r="7" spans="3:7" x14ac:dyDescent="0.25">
      <c r="C7" s="7" t="s">
        <v>2</v>
      </c>
      <c r="D7" s="744">
        <v>45291</v>
      </c>
      <c r="E7" s="744">
        <v>44926</v>
      </c>
      <c r="F7" s="38"/>
    </row>
    <row r="8" spans="3:7" x14ac:dyDescent="0.25">
      <c r="C8" s="148" t="s">
        <v>978</v>
      </c>
      <c r="D8" s="324">
        <v>16518002</v>
      </c>
      <c r="E8" s="324">
        <v>16518002</v>
      </c>
      <c r="F8" s="39"/>
    </row>
    <row r="9" spans="3:7" x14ac:dyDescent="0.25">
      <c r="C9" s="41"/>
      <c r="F9" s="40"/>
    </row>
    <row r="10" spans="3:7" x14ac:dyDescent="0.25">
      <c r="C10" s="152" t="s">
        <v>86</v>
      </c>
      <c r="D10" s="283">
        <v>16518002</v>
      </c>
      <c r="E10" s="283">
        <v>16518002</v>
      </c>
    </row>
    <row r="11" spans="3:7" x14ac:dyDescent="0.25">
      <c r="C11" s="41"/>
      <c r="F11" s="40"/>
    </row>
    <row r="12" spans="3:7" x14ac:dyDescent="0.25">
      <c r="C12" s="40"/>
      <c r="F12" s="40"/>
    </row>
    <row r="19" spans="6:6" x14ac:dyDescent="0.25">
      <c r="F19" s="2"/>
    </row>
  </sheetData>
  <mergeCells count="1">
    <mergeCell ref="C3:D3"/>
  </mergeCells>
  <hyperlinks>
    <hyperlink ref="G1" location="BG!A1" display="BG" xr:uid="{00000000-0004-0000-1000-000000000000}"/>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9"/>
  </sheetPr>
  <dimension ref="C1:I23"/>
  <sheetViews>
    <sheetView showGridLines="0" zoomScale="85" zoomScaleNormal="85" workbookViewId="0">
      <selection activeCell="F27" sqref="F27"/>
    </sheetView>
  </sheetViews>
  <sheetFormatPr baseColWidth="10" defaultColWidth="11.33203125" defaultRowHeight="13.2" x14ac:dyDescent="0.25"/>
  <cols>
    <col min="1" max="2" width="2.33203125" style="2" customWidth="1"/>
    <col min="3" max="3" width="38.6640625" style="2" customWidth="1"/>
    <col min="4" max="4" width="26.109375" style="2" bestFit="1" customWidth="1"/>
    <col min="5" max="5" width="21.44140625" style="2" bestFit="1" customWidth="1"/>
    <col min="6" max="7" width="15.6640625" style="2" customWidth="1"/>
    <col min="8" max="8" width="2.33203125" style="2" customWidth="1"/>
    <col min="9" max="16384" width="11.33203125" style="2"/>
  </cols>
  <sheetData>
    <row r="1" spans="3:9" x14ac:dyDescent="0.25">
      <c r="C1" s="11">
        <v>0</v>
      </c>
      <c r="D1" s="156"/>
      <c r="E1" s="135" t="s">
        <v>88</v>
      </c>
    </row>
    <row r="2" spans="3:9" x14ac:dyDescent="0.25">
      <c r="F2" s="77"/>
      <c r="G2" s="77"/>
    </row>
    <row r="3" spans="3:9" ht="13.8" x14ac:dyDescent="0.25">
      <c r="C3" s="843" t="s">
        <v>1517</v>
      </c>
      <c r="D3" s="843"/>
      <c r="E3" s="843"/>
      <c r="F3" s="246"/>
      <c r="G3" s="246"/>
    </row>
    <row r="4" spans="3:9" x14ac:dyDescent="0.25">
      <c r="C4" s="93" t="s">
        <v>192</v>
      </c>
    </row>
    <row r="5" spans="3:9" x14ac:dyDescent="0.25">
      <c r="C5" s="18" t="s">
        <v>647</v>
      </c>
    </row>
    <row r="6" spans="3:9" x14ac:dyDescent="0.25">
      <c r="F6" s="274"/>
    </row>
    <row r="7" spans="3:9" x14ac:dyDescent="0.25">
      <c r="C7" s="11" t="s">
        <v>2659</v>
      </c>
    </row>
    <row r="8" spans="3:9" x14ac:dyDescent="0.25">
      <c r="C8" s="7" t="s">
        <v>2</v>
      </c>
      <c r="D8" s="745" t="s">
        <v>107</v>
      </c>
      <c r="E8" s="745" t="s">
        <v>289</v>
      </c>
      <c r="F8" s="746">
        <v>45291</v>
      </c>
      <c r="G8" s="746">
        <v>44926</v>
      </c>
    </row>
    <row r="9" spans="3:9" x14ac:dyDescent="0.25">
      <c r="C9" s="2" t="s">
        <v>2396</v>
      </c>
      <c r="D9" s="118" t="s">
        <v>265</v>
      </c>
      <c r="E9" s="279" t="s">
        <v>566</v>
      </c>
      <c r="F9" s="235">
        <v>7117067.9759999998</v>
      </c>
      <c r="G9" s="425">
        <v>3178393.517</v>
      </c>
    </row>
    <row r="10" spans="3:9" x14ac:dyDescent="0.25">
      <c r="C10" s="2" t="s">
        <v>2397</v>
      </c>
      <c r="D10" s="118" t="s">
        <v>264</v>
      </c>
      <c r="E10" s="279" t="s">
        <v>432</v>
      </c>
      <c r="F10" s="235">
        <v>3098484.7889999999</v>
      </c>
      <c r="G10" s="425">
        <v>2411504.0499999998</v>
      </c>
    </row>
    <row r="11" spans="3:9" x14ac:dyDescent="0.25">
      <c r="C11" s="2" t="s">
        <v>1421</v>
      </c>
      <c r="D11" s="118" t="s">
        <v>264</v>
      </c>
      <c r="E11" s="279" t="s">
        <v>432</v>
      </c>
      <c r="F11" s="235">
        <v>0</v>
      </c>
      <c r="G11" s="235">
        <v>0</v>
      </c>
      <c r="I11" s="27"/>
    </row>
    <row r="12" spans="3:9" x14ac:dyDescent="0.25">
      <c r="D12" s="118"/>
      <c r="E12" s="279"/>
      <c r="F12" s="62"/>
      <c r="G12" s="62"/>
    </row>
    <row r="13" spans="3:9" x14ac:dyDescent="0.25">
      <c r="C13" s="6" t="s">
        <v>79</v>
      </c>
      <c r="D13" s="5"/>
      <c r="E13" s="8"/>
      <c r="F13" s="258">
        <v>10215552.765000001</v>
      </c>
      <c r="G13" s="258">
        <v>5589897.5669999998</v>
      </c>
    </row>
    <row r="14" spans="3:9" x14ac:dyDescent="0.25">
      <c r="C14" s="6"/>
      <c r="D14" s="5"/>
      <c r="E14" s="8"/>
      <c r="F14" s="62"/>
      <c r="G14" s="62"/>
    </row>
    <row r="16" spans="3:9" x14ac:dyDescent="0.25">
      <c r="C16" s="11" t="s">
        <v>2660</v>
      </c>
      <c r="F16" s="5"/>
      <c r="G16" s="5"/>
    </row>
    <row r="17" spans="3:8" x14ac:dyDescent="0.25">
      <c r="C17" s="11"/>
      <c r="F17" s="5"/>
      <c r="G17" s="5"/>
    </row>
    <row r="18" spans="3:8" x14ac:dyDescent="0.25">
      <c r="C18" s="7" t="s">
        <v>2</v>
      </c>
      <c r="D18" s="745" t="s">
        <v>107</v>
      </c>
      <c r="E18" s="745" t="s">
        <v>289</v>
      </c>
      <c r="F18" s="746">
        <v>45291</v>
      </c>
      <c r="G18" s="746">
        <v>44926</v>
      </c>
      <c r="H18" s="189"/>
    </row>
    <row r="19" spans="3:8" x14ac:dyDescent="0.25">
      <c r="C19" s="2" t="s">
        <v>2396</v>
      </c>
      <c r="D19" s="118" t="s">
        <v>265</v>
      </c>
      <c r="E19" s="279" t="s">
        <v>566</v>
      </c>
      <c r="F19" s="235">
        <v>0</v>
      </c>
      <c r="G19" s="62">
        <v>0</v>
      </c>
    </row>
    <row r="20" spans="3:8" x14ac:dyDescent="0.25">
      <c r="C20" s="2" t="s">
        <v>2397</v>
      </c>
      <c r="D20" s="118" t="s">
        <v>264</v>
      </c>
      <c r="E20" s="279" t="s">
        <v>432</v>
      </c>
      <c r="F20" s="235">
        <v>0</v>
      </c>
      <c r="G20" s="62">
        <v>0</v>
      </c>
    </row>
    <row r="21" spans="3:8" x14ac:dyDescent="0.25">
      <c r="C21" s="2" t="s">
        <v>1421</v>
      </c>
      <c r="D21" s="118" t="s">
        <v>264</v>
      </c>
      <c r="E21" s="279" t="s">
        <v>432</v>
      </c>
      <c r="F21" s="235">
        <v>0</v>
      </c>
      <c r="G21" s="62">
        <v>0</v>
      </c>
    </row>
    <row r="22" spans="3:8" x14ac:dyDescent="0.25">
      <c r="D22" s="118"/>
      <c r="E22" s="279"/>
      <c r="F22" s="235">
        <v>0</v>
      </c>
      <c r="G22" s="62"/>
    </row>
    <row r="23" spans="3:8" x14ac:dyDescent="0.25">
      <c r="C23" s="6" t="s">
        <v>79</v>
      </c>
      <c r="D23" s="5"/>
      <c r="E23" s="8"/>
      <c r="F23" s="258">
        <v>0</v>
      </c>
      <c r="G23" s="258">
        <v>0</v>
      </c>
    </row>
  </sheetData>
  <mergeCells count="1">
    <mergeCell ref="C3:E3"/>
  </mergeCells>
  <hyperlinks>
    <hyperlink ref="E1" location="BG!A1" display="BG" xr:uid="{00000000-0004-0000-1100-000000000000}"/>
  </hyperlinks>
  <printOptions horizontalCentered="1"/>
  <pageMargins left="0.70866141732283472" right="0.70866141732283472" top="0.74803149606299213" bottom="0.74803149606299213" header="0.31496062992125984" footer="0.31496062992125984"/>
  <pageSetup paperSize="5" scale="75" fitToWidth="2" fitToHeight="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'Base de Monedas'!$A$1:$A$179</xm:f>
          </x14:formula1>
          <xm:sqref>D10:D13 D20:D23</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336EE-D0FE-43A7-93A3-C948C3589E03}">
  <sheetPr codeName="Hoja47">
    <tabColor theme="9"/>
  </sheetPr>
  <dimension ref="A1:U238"/>
  <sheetViews>
    <sheetView showGridLines="0" zoomScale="70" zoomScaleNormal="70" workbookViewId="0">
      <selection activeCell="P19" sqref="P19"/>
    </sheetView>
  </sheetViews>
  <sheetFormatPr baseColWidth="10" defaultColWidth="11.44140625" defaultRowHeight="13.2" x14ac:dyDescent="0.25"/>
  <cols>
    <col min="1" max="1" width="73.5546875" style="2" bestFit="1" customWidth="1"/>
    <col min="2" max="2" width="12.88671875" style="2" bestFit="1" customWidth="1"/>
    <col min="3" max="3" width="22.5546875" style="2" bestFit="1" customWidth="1"/>
    <col min="4" max="4" width="24.44140625" style="118" bestFit="1" customWidth="1"/>
    <col min="5" max="5" width="24.33203125" style="2" bestFit="1" customWidth="1"/>
    <col min="6" max="6" width="18.6640625" style="118" bestFit="1" customWidth="1"/>
    <col min="7" max="7" width="2.6640625" style="2" customWidth="1"/>
    <col min="8" max="8" width="12.88671875" style="2" hidden="1" customWidth="1"/>
    <col min="9" max="9" width="26.109375" style="2" hidden="1" customWidth="1"/>
    <col min="10" max="10" width="21.33203125" style="2" hidden="1" customWidth="1"/>
    <col min="11" max="11" width="20.33203125" style="2" hidden="1" customWidth="1"/>
    <col min="12" max="12" width="17.6640625" style="2" hidden="1" customWidth="1"/>
    <col min="13" max="13" width="21.5546875" style="2" hidden="1" customWidth="1"/>
    <col min="14" max="14" width="18.5546875" style="2" hidden="1" customWidth="1"/>
    <col min="15" max="15" width="8.5546875" style="2" customWidth="1"/>
    <col min="16" max="16" width="70.109375" style="2" bestFit="1" customWidth="1"/>
    <col min="17" max="17" width="11.88671875" style="2" bestFit="1" customWidth="1"/>
    <col min="18" max="18" width="18.6640625" style="2" bestFit="1" customWidth="1"/>
    <col min="19" max="19" width="20.88671875" style="2" bestFit="1" customWidth="1"/>
    <col min="20" max="20" width="24.109375" style="2" bestFit="1" customWidth="1"/>
    <col min="21" max="21" width="15.5546875" style="2" bestFit="1" customWidth="1"/>
    <col min="22" max="16384" width="11.44140625" style="2"/>
  </cols>
  <sheetData>
    <row r="1" spans="1:21" ht="15" customHeight="1" x14ac:dyDescent="0.25">
      <c r="A1" s="11">
        <v>0</v>
      </c>
      <c r="E1" s="685" t="s">
        <v>88</v>
      </c>
      <c r="L1" s="156" t="s">
        <v>88</v>
      </c>
    </row>
    <row r="2" spans="1:21" ht="15" customHeight="1" x14ac:dyDescent="0.25">
      <c r="B2" s="88">
        <v>45291</v>
      </c>
    </row>
    <row r="3" spans="1:21" ht="15" customHeight="1" x14ac:dyDescent="0.25">
      <c r="A3" s="843" t="s">
        <v>1518</v>
      </c>
      <c r="B3" s="843"/>
      <c r="C3" s="843"/>
      <c r="D3" s="843"/>
      <c r="E3" s="843"/>
      <c r="F3" s="843"/>
      <c r="H3" s="63"/>
      <c r="I3" s="63"/>
      <c r="J3" s="63"/>
      <c r="K3" s="63"/>
      <c r="L3" s="63"/>
      <c r="N3" s="27"/>
      <c r="P3" s="246" t="s">
        <v>1518</v>
      </c>
    </row>
    <row r="4" spans="1:21" ht="21.75" customHeight="1" x14ac:dyDescent="0.25">
      <c r="A4" s="11" t="s">
        <v>192</v>
      </c>
      <c r="P4" s="11" t="s">
        <v>192</v>
      </c>
    </row>
    <row r="5" spans="1:21" ht="15" customHeight="1" x14ac:dyDescent="0.25">
      <c r="A5" s="11" t="s">
        <v>47</v>
      </c>
      <c r="C5" s="5"/>
      <c r="D5" s="146"/>
      <c r="I5" s="5"/>
      <c r="J5" s="5"/>
      <c r="K5" s="5"/>
      <c r="L5" s="5"/>
      <c r="P5" s="11" t="s">
        <v>47</v>
      </c>
    </row>
    <row r="6" spans="1:21" ht="15" customHeight="1" x14ac:dyDescent="0.25">
      <c r="A6" s="1"/>
      <c r="B6" s="899">
        <v>45291</v>
      </c>
      <c r="C6" s="899"/>
      <c r="D6" s="899"/>
      <c r="E6" s="899"/>
      <c r="F6" s="899"/>
      <c r="H6" s="60"/>
      <c r="I6" s="60"/>
      <c r="J6" s="91">
        <v>2022</v>
      </c>
      <c r="K6" s="60"/>
      <c r="L6" s="60"/>
      <c r="P6" s="1"/>
      <c r="Q6" s="899">
        <v>44896</v>
      </c>
      <c r="R6" s="811">
        <v>44896</v>
      </c>
      <c r="S6" s="811"/>
      <c r="T6" s="811"/>
      <c r="U6" s="811"/>
    </row>
    <row r="7" spans="1:21" ht="15" customHeight="1" x14ac:dyDescent="0.25">
      <c r="A7" s="177" t="s">
        <v>1473</v>
      </c>
      <c r="B7" s="211" t="s">
        <v>81</v>
      </c>
      <c r="C7" s="64" t="s">
        <v>648</v>
      </c>
      <c r="D7" s="64" t="s">
        <v>202</v>
      </c>
      <c r="E7" s="174" t="s">
        <v>652</v>
      </c>
      <c r="F7" s="175" t="s">
        <v>83</v>
      </c>
      <c r="H7" s="175" t="s">
        <v>81</v>
      </c>
      <c r="I7" s="64" t="s">
        <v>648</v>
      </c>
      <c r="J7" s="64" t="s">
        <v>202</v>
      </c>
      <c r="K7" s="174" t="s">
        <v>652</v>
      </c>
      <c r="L7" s="175" t="s">
        <v>83</v>
      </c>
      <c r="P7" s="177" t="s">
        <v>1473</v>
      </c>
      <c r="Q7" s="211"/>
      <c r="R7" s="64" t="s">
        <v>648</v>
      </c>
      <c r="S7" s="64" t="s">
        <v>202</v>
      </c>
      <c r="T7" s="174" t="s">
        <v>652</v>
      </c>
      <c r="U7" s="175" t="s">
        <v>83</v>
      </c>
    </row>
    <row r="8" spans="1:21" ht="12.75" customHeight="1" x14ac:dyDescent="0.25">
      <c r="A8" s="2" t="s">
        <v>1464</v>
      </c>
      <c r="B8" s="118" t="s">
        <v>3448</v>
      </c>
      <c r="C8" s="118" t="s">
        <v>265</v>
      </c>
      <c r="D8" s="118" t="s">
        <v>566</v>
      </c>
      <c r="E8" s="307">
        <v>0</v>
      </c>
      <c r="F8" s="118" t="s">
        <v>1471</v>
      </c>
      <c r="I8" s="118"/>
      <c r="J8" s="2" t="s">
        <v>3484</v>
      </c>
      <c r="N8" s="277">
        <v>0</v>
      </c>
      <c r="P8" s="2" t="s">
        <v>2775</v>
      </c>
      <c r="Q8" s="2">
        <v>2023</v>
      </c>
      <c r="R8" s="2" t="s">
        <v>265</v>
      </c>
      <c r="S8" s="2" t="s">
        <v>566</v>
      </c>
      <c r="T8" s="595">
        <v>3053030</v>
      </c>
      <c r="U8" s="2" t="s">
        <v>1472</v>
      </c>
    </row>
    <row r="9" spans="1:21" ht="12.75" customHeight="1" x14ac:dyDescent="0.3">
      <c r="A9" s="2" t="s">
        <v>1464</v>
      </c>
      <c r="B9" s="118" t="s">
        <v>3447</v>
      </c>
      <c r="C9" s="118" t="s">
        <v>265</v>
      </c>
      <c r="D9" s="118" t="s">
        <v>566</v>
      </c>
      <c r="E9" s="307">
        <v>0</v>
      </c>
      <c r="F9" s="118" t="s">
        <v>2639</v>
      </c>
      <c r="I9" s="118"/>
      <c r="N9" s="296">
        <v>0</v>
      </c>
      <c r="P9" s="2" t="s">
        <v>1467</v>
      </c>
      <c r="Q9" s="2">
        <v>2023</v>
      </c>
      <c r="R9" s="2" t="s">
        <v>265</v>
      </c>
      <c r="S9" s="2" t="s">
        <v>566</v>
      </c>
      <c r="T9" s="595">
        <v>703811</v>
      </c>
      <c r="U9" s="2" t="s">
        <v>2639</v>
      </c>
    </row>
    <row r="10" spans="1:21" ht="12.75" customHeight="1" x14ac:dyDescent="0.25">
      <c r="A10" s="2" t="s">
        <v>1465</v>
      </c>
      <c r="B10" s="118" t="s">
        <v>3448</v>
      </c>
      <c r="C10" s="118" t="s">
        <v>265</v>
      </c>
      <c r="D10" s="118" t="s">
        <v>566</v>
      </c>
      <c r="E10" s="307">
        <v>0</v>
      </c>
      <c r="F10" s="118" t="s">
        <v>2639</v>
      </c>
      <c r="I10" s="118"/>
      <c r="N10" s="307">
        <v>0</v>
      </c>
      <c r="P10" s="2" t="s">
        <v>1467</v>
      </c>
      <c r="Q10" s="2">
        <v>2023</v>
      </c>
      <c r="R10" s="118" t="s">
        <v>264</v>
      </c>
      <c r="S10" s="2" t="s">
        <v>1494</v>
      </c>
      <c r="T10" s="595">
        <v>696696</v>
      </c>
      <c r="U10" s="2" t="s">
        <v>2639</v>
      </c>
    </row>
    <row r="11" spans="1:21" ht="12.75" customHeight="1" x14ac:dyDescent="0.25">
      <c r="A11" s="2" t="s">
        <v>1465</v>
      </c>
      <c r="B11" s="118" t="s">
        <v>3447</v>
      </c>
      <c r="C11" s="118" t="s">
        <v>265</v>
      </c>
      <c r="D11" s="118" t="s">
        <v>566</v>
      </c>
      <c r="E11" s="307">
        <v>0</v>
      </c>
      <c r="F11" s="118" t="s">
        <v>2639</v>
      </c>
      <c r="I11" s="118"/>
      <c r="N11" s="307">
        <v>0</v>
      </c>
      <c r="P11" s="2" t="s">
        <v>1468</v>
      </c>
      <c r="Q11" s="2">
        <v>2023</v>
      </c>
      <c r="R11" s="118" t="s">
        <v>265</v>
      </c>
      <c r="S11" s="2" t="s">
        <v>566</v>
      </c>
      <c r="T11" s="595">
        <v>2067727</v>
      </c>
      <c r="U11" s="2" t="s">
        <v>2639</v>
      </c>
    </row>
    <row r="12" spans="1:21" ht="12.75" customHeight="1" x14ac:dyDescent="0.25">
      <c r="A12" s="2" t="s">
        <v>1467</v>
      </c>
      <c r="B12" s="118" t="s">
        <v>3448</v>
      </c>
      <c r="C12" s="118" t="s">
        <v>265</v>
      </c>
      <c r="D12" s="118" t="s">
        <v>566</v>
      </c>
      <c r="E12" s="307">
        <v>0</v>
      </c>
      <c r="F12" s="118" t="s">
        <v>2639</v>
      </c>
      <c r="I12" s="118"/>
      <c r="N12" s="307">
        <v>0</v>
      </c>
      <c r="P12" s="2" t="s">
        <v>1469</v>
      </c>
      <c r="Q12" s="2">
        <v>2022</v>
      </c>
      <c r="R12" s="118" t="s">
        <v>265</v>
      </c>
      <c r="S12" s="2" t="s">
        <v>566</v>
      </c>
      <c r="T12" s="595">
        <v>1004399</v>
      </c>
      <c r="U12" s="2" t="s">
        <v>2639</v>
      </c>
    </row>
    <row r="13" spans="1:21" ht="12.75" customHeight="1" x14ac:dyDescent="0.25">
      <c r="A13" s="2" t="s">
        <v>1467</v>
      </c>
      <c r="B13" s="118" t="s">
        <v>3447</v>
      </c>
      <c r="C13" s="118" t="s">
        <v>265</v>
      </c>
      <c r="D13" s="118" t="s">
        <v>566</v>
      </c>
      <c r="E13" s="307">
        <v>0</v>
      </c>
      <c r="F13" s="118" t="s">
        <v>2639</v>
      </c>
      <c r="I13" s="118"/>
      <c r="N13" s="307">
        <v>0</v>
      </c>
      <c r="P13" s="2" t="s">
        <v>1469</v>
      </c>
      <c r="Q13" s="2">
        <v>2023</v>
      </c>
      <c r="R13" s="118" t="s">
        <v>265</v>
      </c>
      <c r="S13" s="2" t="s">
        <v>566</v>
      </c>
      <c r="T13" s="595">
        <v>4929116</v>
      </c>
      <c r="U13" s="2" t="s">
        <v>2639</v>
      </c>
    </row>
    <row r="14" spans="1:21" ht="12.75" customHeight="1" x14ac:dyDescent="0.25">
      <c r="A14" s="2" t="s">
        <v>1469</v>
      </c>
      <c r="B14" s="118" t="s">
        <v>3448</v>
      </c>
      <c r="C14" s="118" t="s">
        <v>265</v>
      </c>
      <c r="D14" s="118" t="s">
        <v>566</v>
      </c>
      <c r="E14" s="307">
        <v>0</v>
      </c>
      <c r="F14" s="118" t="s">
        <v>2639</v>
      </c>
      <c r="I14" s="118"/>
      <c r="J14" s="2" t="s">
        <v>3484</v>
      </c>
      <c r="N14" s="307">
        <v>0</v>
      </c>
      <c r="P14" s="2" t="s">
        <v>1466</v>
      </c>
      <c r="Q14" s="2">
        <v>2022</v>
      </c>
      <c r="R14" s="118" t="s">
        <v>265</v>
      </c>
      <c r="S14" s="2" t="s">
        <v>566</v>
      </c>
      <c r="T14" s="595">
        <v>1863452</v>
      </c>
      <c r="U14" s="2" t="s">
        <v>2639</v>
      </c>
    </row>
    <row r="15" spans="1:21" ht="12.75" customHeight="1" x14ac:dyDescent="0.25">
      <c r="A15" s="2" t="s">
        <v>1469</v>
      </c>
      <c r="B15" s="118" t="s">
        <v>3447</v>
      </c>
      <c r="C15" s="118" t="s">
        <v>265</v>
      </c>
      <c r="D15" s="118" t="s">
        <v>566</v>
      </c>
      <c r="E15" s="307">
        <v>5022228.17</v>
      </c>
      <c r="F15" s="118" t="s">
        <v>2639</v>
      </c>
      <c r="I15" s="118"/>
      <c r="N15" s="307">
        <v>5022228170</v>
      </c>
      <c r="P15" s="2" t="s">
        <v>2808</v>
      </c>
      <c r="Q15" s="2">
        <v>2023</v>
      </c>
      <c r="R15" s="118" t="s">
        <v>265</v>
      </c>
      <c r="S15" s="2" t="s">
        <v>566</v>
      </c>
      <c r="T15" s="595">
        <v>1476914</v>
      </c>
      <c r="U15" s="2" t="s">
        <v>1472</v>
      </c>
    </row>
    <row r="16" spans="1:21" ht="12.75" customHeight="1" x14ac:dyDescent="0.25">
      <c r="A16" s="2" t="s">
        <v>1470</v>
      </c>
      <c r="B16" s="118" t="s">
        <v>3448</v>
      </c>
      <c r="C16" s="118" t="s">
        <v>265</v>
      </c>
      <c r="D16" s="118" t="s">
        <v>566</v>
      </c>
      <c r="E16" s="307">
        <v>0</v>
      </c>
      <c r="F16" s="118" t="s">
        <v>2639</v>
      </c>
      <c r="I16" s="118"/>
      <c r="N16" s="307">
        <v>0</v>
      </c>
      <c r="P16" s="2" t="s">
        <v>2808</v>
      </c>
      <c r="Q16" s="2">
        <v>2023</v>
      </c>
      <c r="R16" s="118" t="s">
        <v>265</v>
      </c>
      <c r="S16" s="2" t="s">
        <v>566</v>
      </c>
      <c r="T16" s="595">
        <v>5425</v>
      </c>
      <c r="U16" s="2" t="s">
        <v>1472</v>
      </c>
    </row>
    <row r="17" spans="1:21" ht="12.75" customHeight="1" x14ac:dyDescent="0.25">
      <c r="A17" s="2" t="s">
        <v>1470</v>
      </c>
      <c r="B17" s="118" t="s">
        <v>3447</v>
      </c>
      <c r="C17" s="118" t="s">
        <v>265</v>
      </c>
      <c r="D17" s="118" t="s">
        <v>566</v>
      </c>
      <c r="E17" s="307">
        <v>0</v>
      </c>
      <c r="F17" s="118" t="s">
        <v>2639</v>
      </c>
      <c r="I17" s="118"/>
      <c r="N17" s="307">
        <v>0</v>
      </c>
      <c r="R17" s="118"/>
      <c r="T17" s="307"/>
    </row>
    <row r="18" spans="1:21" ht="12.75" customHeight="1" x14ac:dyDescent="0.25">
      <c r="A18" s="2" t="s">
        <v>1570</v>
      </c>
      <c r="B18" s="118" t="s">
        <v>3448</v>
      </c>
      <c r="C18" s="118" t="s">
        <v>265</v>
      </c>
      <c r="D18" s="118" t="s">
        <v>566</v>
      </c>
      <c r="E18" s="307">
        <v>0</v>
      </c>
      <c r="F18" s="118" t="s">
        <v>2611</v>
      </c>
      <c r="I18" s="118"/>
      <c r="N18" s="307">
        <v>0</v>
      </c>
      <c r="R18" s="118"/>
      <c r="T18" s="262">
        <v>15800572</v>
      </c>
    </row>
    <row r="19" spans="1:21" ht="12.75" customHeight="1" x14ac:dyDescent="0.25">
      <c r="A19" s="2" t="s">
        <v>1570</v>
      </c>
      <c r="B19" s="118" t="s">
        <v>3447</v>
      </c>
      <c r="C19" s="118" t="s">
        <v>265</v>
      </c>
      <c r="D19" s="118" t="s">
        <v>566</v>
      </c>
      <c r="E19" s="307">
        <v>0</v>
      </c>
      <c r="F19" s="118" t="s">
        <v>2611</v>
      </c>
      <c r="I19" s="118"/>
      <c r="N19" s="307">
        <v>0</v>
      </c>
      <c r="R19" s="118"/>
    </row>
    <row r="20" spans="1:21" ht="12.75" customHeight="1" x14ac:dyDescent="0.25">
      <c r="A20" s="2" t="s">
        <v>2641</v>
      </c>
      <c r="B20" s="118" t="s">
        <v>3448</v>
      </c>
      <c r="C20" s="118" t="s">
        <v>265</v>
      </c>
      <c r="D20" s="118" t="s">
        <v>566</v>
      </c>
      <c r="E20" s="307">
        <v>0</v>
      </c>
      <c r="F20" s="118" t="s">
        <v>2639</v>
      </c>
      <c r="I20" s="118"/>
      <c r="N20" s="307">
        <v>0</v>
      </c>
      <c r="P20" s="2" t="s">
        <v>650</v>
      </c>
      <c r="R20" s="118"/>
    </row>
    <row r="21" spans="1:21" ht="12.75" customHeight="1" x14ac:dyDescent="0.25">
      <c r="A21" s="2" t="s">
        <v>2641</v>
      </c>
      <c r="B21" s="118" t="s">
        <v>3447</v>
      </c>
      <c r="C21" s="118" t="s">
        <v>265</v>
      </c>
      <c r="D21" s="118" t="s">
        <v>566</v>
      </c>
      <c r="E21" s="307">
        <v>0</v>
      </c>
      <c r="F21" s="118" t="s">
        <v>2639</v>
      </c>
      <c r="I21" s="118"/>
      <c r="N21" s="307">
        <v>0</v>
      </c>
      <c r="P21" s="2" t="s">
        <v>649</v>
      </c>
      <c r="R21" s="118" t="s">
        <v>265</v>
      </c>
      <c r="S21" s="2" t="s">
        <v>566</v>
      </c>
      <c r="T21" s="595">
        <v>637710</v>
      </c>
    </row>
    <row r="22" spans="1:21" ht="12.75" customHeight="1" x14ac:dyDescent="0.25">
      <c r="A22" s="2" t="s">
        <v>3476</v>
      </c>
      <c r="B22" s="118">
        <v>2024</v>
      </c>
      <c r="C22" s="118" t="s">
        <v>264</v>
      </c>
      <c r="D22" s="118" t="s">
        <v>3485</v>
      </c>
      <c r="E22" s="307">
        <v>3823347.6732419995</v>
      </c>
      <c r="F22" s="118" t="s">
        <v>2639</v>
      </c>
      <c r="I22" s="118"/>
      <c r="N22" s="307">
        <v>3823347673.2419996</v>
      </c>
      <c r="P22" s="2" t="s">
        <v>651</v>
      </c>
      <c r="R22" s="118" t="s">
        <v>265</v>
      </c>
      <c r="S22" s="2" t="s">
        <v>566</v>
      </c>
      <c r="T22" s="595">
        <v>-298350</v>
      </c>
    </row>
    <row r="23" spans="1:21" ht="12.75" customHeight="1" x14ac:dyDescent="0.25">
      <c r="B23" s="118"/>
      <c r="C23" s="118"/>
      <c r="E23" s="262">
        <v>5022228.17</v>
      </c>
      <c r="I23" s="118"/>
      <c r="J23" s="2" t="s">
        <v>3484</v>
      </c>
      <c r="N23" s="307"/>
      <c r="P23" s="2" t="s">
        <v>649</v>
      </c>
      <c r="R23" s="118" t="s">
        <v>264</v>
      </c>
      <c r="S23" s="2" t="s">
        <v>432</v>
      </c>
      <c r="T23" s="595">
        <v>16039</v>
      </c>
    </row>
    <row r="24" spans="1:21" ht="12.75" customHeight="1" x14ac:dyDescent="0.25">
      <c r="B24" s="118"/>
      <c r="C24" s="118"/>
      <c r="I24" s="118"/>
      <c r="P24" s="2" t="s">
        <v>651</v>
      </c>
      <c r="R24" s="118" t="s">
        <v>264</v>
      </c>
      <c r="S24" s="2" t="s">
        <v>432</v>
      </c>
      <c r="T24" s="595">
        <v>-9497</v>
      </c>
    </row>
    <row r="25" spans="1:21" ht="12.75" customHeight="1" x14ac:dyDescent="0.25">
      <c r="A25" s="11" t="s">
        <v>650</v>
      </c>
      <c r="B25" s="210"/>
      <c r="C25" s="118"/>
      <c r="D25" s="118" t="s">
        <v>3484</v>
      </c>
      <c r="E25" s="27"/>
      <c r="I25" s="118"/>
      <c r="R25" s="118"/>
      <c r="T25" s="307"/>
    </row>
    <row r="26" spans="1:21" ht="12.75" customHeight="1" x14ac:dyDescent="0.25">
      <c r="A26" s="2" t="s">
        <v>649</v>
      </c>
      <c r="B26" s="210"/>
      <c r="C26" s="118" t="s">
        <v>265</v>
      </c>
      <c r="D26" s="118" t="s">
        <v>566</v>
      </c>
      <c r="E26" s="307">
        <v>223863.03200000001</v>
      </c>
      <c r="I26" s="118"/>
      <c r="N26" s="307">
        <v>223863032</v>
      </c>
      <c r="R26" s="118"/>
      <c r="T26" s="262">
        <v>345902</v>
      </c>
    </row>
    <row r="27" spans="1:21" ht="12" customHeight="1" x14ac:dyDescent="0.25">
      <c r="A27" s="2" t="s">
        <v>651</v>
      </c>
      <c r="B27" s="210"/>
      <c r="C27" s="118" t="s">
        <v>265</v>
      </c>
      <c r="D27" s="118" t="s">
        <v>566</v>
      </c>
      <c r="E27" s="307">
        <v>-131421.391</v>
      </c>
      <c r="I27" s="118"/>
      <c r="N27" s="278">
        <v>-131421391</v>
      </c>
      <c r="R27" s="118"/>
    </row>
    <row r="28" spans="1:21" ht="12" customHeight="1" x14ac:dyDescent="0.25">
      <c r="A28" s="2" t="s">
        <v>649</v>
      </c>
      <c r="B28" s="210"/>
      <c r="C28" s="118" t="s">
        <v>264</v>
      </c>
      <c r="D28" s="118" t="s">
        <v>432</v>
      </c>
      <c r="E28" s="307">
        <v>263968.1488508</v>
      </c>
      <c r="I28" s="118"/>
      <c r="N28" s="307">
        <v>263968148.85079998</v>
      </c>
      <c r="P28" s="2" t="s">
        <v>1474</v>
      </c>
      <c r="R28" s="118"/>
    </row>
    <row r="29" spans="1:21" ht="12.75" customHeight="1" x14ac:dyDescent="0.25">
      <c r="A29" s="2" t="s">
        <v>651</v>
      </c>
      <c r="B29" s="210"/>
      <c r="C29" s="118" t="s">
        <v>264</v>
      </c>
      <c r="D29" s="118" t="s">
        <v>432</v>
      </c>
      <c r="E29" s="307">
        <v>-173779.16121799999</v>
      </c>
      <c r="I29" s="118"/>
      <c r="N29" s="307">
        <v>-173779161.21799999</v>
      </c>
      <c r="P29" s="2" t="s">
        <v>2906</v>
      </c>
      <c r="Q29" s="2">
        <v>2023</v>
      </c>
      <c r="R29" s="118" t="s">
        <v>265</v>
      </c>
      <c r="S29" s="2" t="s">
        <v>566</v>
      </c>
      <c r="T29" s="595">
        <v>17500000</v>
      </c>
      <c r="U29" s="2" t="s">
        <v>1472</v>
      </c>
    </row>
    <row r="30" spans="1:21" ht="12.75" customHeight="1" x14ac:dyDescent="0.25">
      <c r="B30" s="210"/>
      <c r="C30" s="118"/>
      <c r="E30" s="27"/>
      <c r="I30" s="118"/>
      <c r="P30" s="2" t="s">
        <v>2906</v>
      </c>
      <c r="Q30" s="2">
        <v>2023</v>
      </c>
      <c r="R30" s="118" t="s">
        <v>264</v>
      </c>
      <c r="S30" s="2" t="s">
        <v>1494</v>
      </c>
      <c r="T30" s="595">
        <v>16895639</v>
      </c>
      <c r="U30" s="2" t="s">
        <v>1472</v>
      </c>
    </row>
    <row r="31" spans="1:21" ht="12.75" customHeight="1" x14ac:dyDescent="0.25">
      <c r="E31" s="262">
        <v>182630.62863280001</v>
      </c>
      <c r="I31" s="118"/>
      <c r="P31" s="2" t="s">
        <v>1858</v>
      </c>
      <c r="Q31" s="2">
        <v>2023</v>
      </c>
      <c r="R31" s="118" t="s">
        <v>265</v>
      </c>
      <c r="S31" s="2" t="s">
        <v>566</v>
      </c>
      <c r="T31" s="595">
        <v>3645192</v>
      </c>
      <c r="U31" s="2" t="s">
        <v>1472</v>
      </c>
    </row>
    <row r="32" spans="1:21" ht="12.75" customHeight="1" x14ac:dyDescent="0.25">
      <c r="I32" s="118"/>
      <c r="P32" s="2" t="s">
        <v>1858</v>
      </c>
      <c r="Q32" s="2">
        <v>2023</v>
      </c>
      <c r="R32" s="118" t="s">
        <v>264</v>
      </c>
      <c r="S32" s="2" t="s">
        <v>1494</v>
      </c>
      <c r="T32" s="595">
        <v>330567</v>
      </c>
      <c r="U32" s="2" t="s">
        <v>1472</v>
      </c>
    </row>
    <row r="33" spans="1:21" ht="12.75" customHeight="1" x14ac:dyDescent="0.25">
      <c r="A33" s="11" t="s">
        <v>1474</v>
      </c>
      <c r="B33" s="210"/>
      <c r="C33" s="118"/>
      <c r="I33" s="118"/>
      <c r="P33" s="2" t="s">
        <v>2612</v>
      </c>
      <c r="Q33" s="2">
        <v>2022</v>
      </c>
      <c r="R33" s="118" t="s">
        <v>265</v>
      </c>
      <c r="S33" s="2" t="s">
        <v>566</v>
      </c>
      <c r="T33" s="595">
        <v>9283807</v>
      </c>
      <c r="U33" s="2" t="s">
        <v>1472</v>
      </c>
    </row>
    <row r="34" spans="1:21" ht="12.75" customHeight="1" x14ac:dyDescent="0.25">
      <c r="A34" s="2" t="s">
        <v>3423</v>
      </c>
      <c r="B34" s="118">
        <v>2024</v>
      </c>
      <c r="C34" s="118" t="s">
        <v>265</v>
      </c>
      <c r="D34" s="118" t="s">
        <v>566</v>
      </c>
      <c r="E34" s="307">
        <v>15000000</v>
      </c>
      <c r="F34" s="118" t="s">
        <v>1472</v>
      </c>
      <c r="I34" s="118"/>
      <c r="N34" s="307">
        <v>15000000000</v>
      </c>
      <c r="P34" s="2" t="s">
        <v>2612</v>
      </c>
      <c r="Q34" s="2">
        <v>2022</v>
      </c>
      <c r="R34" s="118" t="s">
        <v>264</v>
      </c>
      <c r="S34" s="2" t="s">
        <v>1494</v>
      </c>
      <c r="T34" s="595">
        <v>3237494</v>
      </c>
      <c r="U34" s="2" t="s">
        <v>1472</v>
      </c>
    </row>
    <row r="35" spans="1:21" ht="12.75" customHeight="1" x14ac:dyDescent="0.25">
      <c r="A35" s="2" t="s">
        <v>3423</v>
      </c>
      <c r="B35" s="118" t="s">
        <v>3447</v>
      </c>
      <c r="C35" s="118" t="s">
        <v>264</v>
      </c>
      <c r="D35" s="118" t="s">
        <v>3485</v>
      </c>
      <c r="E35" s="307">
        <v>5826896</v>
      </c>
      <c r="F35" s="118" t="s">
        <v>1472</v>
      </c>
      <c r="I35" s="118"/>
      <c r="N35" s="307">
        <v>5826896000</v>
      </c>
      <c r="P35" s="2" t="s">
        <v>2612</v>
      </c>
      <c r="Q35" s="2">
        <v>2021</v>
      </c>
      <c r="R35" s="118" t="s">
        <v>264</v>
      </c>
      <c r="S35" s="2" t="s">
        <v>1494</v>
      </c>
      <c r="T35" s="595">
        <v>183648</v>
      </c>
      <c r="U35" s="2" t="s">
        <v>1472</v>
      </c>
    </row>
    <row r="36" spans="1:21" ht="12.75" customHeight="1" x14ac:dyDescent="0.25">
      <c r="A36" s="2" t="s">
        <v>3446</v>
      </c>
      <c r="B36" s="118" t="s">
        <v>3448</v>
      </c>
      <c r="C36" s="118" t="s">
        <v>265</v>
      </c>
      <c r="D36" s="118" t="s">
        <v>566</v>
      </c>
      <c r="E36" s="307">
        <v>0</v>
      </c>
      <c r="F36" s="118" t="s">
        <v>1472</v>
      </c>
      <c r="I36" s="118"/>
      <c r="N36" s="307"/>
      <c r="P36" s="2" t="s">
        <v>2612</v>
      </c>
      <c r="Q36" s="2">
        <v>2023</v>
      </c>
      <c r="R36" s="118" t="s">
        <v>265</v>
      </c>
      <c r="S36" s="2" t="s">
        <v>566</v>
      </c>
      <c r="T36" s="595">
        <v>60539042</v>
      </c>
      <c r="U36" s="2" t="s">
        <v>1472</v>
      </c>
    </row>
    <row r="37" spans="1:21" ht="12.75" customHeight="1" x14ac:dyDescent="0.25">
      <c r="A37" s="2" t="s">
        <v>1857</v>
      </c>
      <c r="B37" s="118" t="s">
        <v>3448</v>
      </c>
      <c r="C37" s="118" t="s">
        <v>264</v>
      </c>
      <c r="D37" s="118" t="s">
        <v>3485</v>
      </c>
      <c r="E37" s="307">
        <v>0</v>
      </c>
      <c r="F37" s="118" t="s">
        <v>1472</v>
      </c>
      <c r="I37" s="118"/>
      <c r="N37" s="307"/>
      <c r="P37" s="2" t="s">
        <v>2612</v>
      </c>
      <c r="Q37" s="2">
        <v>2023</v>
      </c>
      <c r="R37" s="118" t="s">
        <v>264</v>
      </c>
      <c r="S37" s="2" t="s">
        <v>1494</v>
      </c>
      <c r="T37" s="595">
        <v>33776068</v>
      </c>
      <c r="U37" s="2" t="s">
        <v>1472</v>
      </c>
    </row>
    <row r="38" spans="1:21" ht="12.75" customHeight="1" x14ac:dyDescent="0.25">
      <c r="A38" s="2" t="s">
        <v>1571</v>
      </c>
      <c r="B38" s="118" t="s">
        <v>3448</v>
      </c>
      <c r="C38" s="118" t="s">
        <v>265</v>
      </c>
      <c r="D38" s="118" t="s">
        <v>566</v>
      </c>
      <c r="E38" s="307">
        <v>0</v>
      </c>
      <c r="F38" s="118" t="s">
        <v>1472</v>
      </c>
      <c r="I38" s="118"/>
      <c r="N38" s="307"/>
      <c r="P38" s="2" t="s">
        <v>1463</v>
      </c>
      <c r="Q38" s="2">
        <v>2023</v>
      </c>
      <c r="R38" s="118" t="s">
        <v>265</v>
      </c>
      <c r="S38" s="2" t="s">
        <v>566</v>
      </c>
      <c r="T38" s="595">
        <v>3199000</v>
      </c>
      <c r="U38" s="2" t="s">
        <v>2611</v>
      </c>
    </row>
    <row r="39" spans="1:21" ht="12.75" customHeight="1" x14ac:dyDescent="0.25">
      <c r="A39" s="2" t="s">
        <v>1571</v>
      </c>
      <c r="B39" s="118" t="s">
        <v>3447</v>
      </c>
      <c r="C39" s="118" t="s">
        <v>265</v>
      </c>
      <c r="D39" s="118" t="s">
        <v>566</v>
      </c>
      <c r="E39" s="307">
        <v>1543126.3529999999</v>
      </c>
      <c r="F39" s="118" t="s">
        <v>1472</v>
      </c>
      <c r="I39" s="118"/>
      <c r="N39" s="307">
        <v>1543126353</v>
      </c>
      <c r="P39" s="2" t="s">
        <v>1463</v>
      </c>
      <c r="Q39" s="2">
        <v>2023</v>
      </c>
      <c r="R39" s="118" t="s">
        <v>264</v>
      </c>
      <c r="S39" s="2" t="s">
        <v>1494</v>
      </c>
      <c r="T39" s="595">
        <v>11268657</v>
      </c>
      <c r="U39" s="2" t="s">
        <v>2611</v>
      </c>
    </row>
    <row r="40" spans="1:21" ht="12.75" customHeight="1" x14ac:dyDescent="0.25">
      <c r="A40" s="2" t="s">
        <v>3436</v>
      </c>
      <c r="B40" s="118" t="s">
        <v>3449</v>
      </c>
      <c r="C40" s="118" t="s">
        <v>265</v>
      </c>
      <c r="D40" s="118" t="s">
        <v>566</v>
      </c>
      <c r="E40" s="307">
        <v>0</v>
      </c>
      <c r="F40" s="118" t="s">
        <v>2611</v>
      </c>
      <c r="I40" s="118"/>
      <c r="N40" s="307">
        <v>0</v>
      </c>
      <c r="P40" s="2" t="s">
        <v>1857</v>
      </c>
      <c r="Q40" s="2">
        <v>2023</v>
      </c>
      <c r="R40" s="118" t="s">
        <v>265</v>
      </c>
      <c r="S40" s="2" t="s">
        <v>566</v>
      </c>
      <c r="T40" s="595">
        <v>14706000</v>
      </c>
      <c r="U40" s="2" t="s">
        <v>1472</v>
      </c>
    </row>
    <row r="41" spans="1:21" x14ac:dyDescent="0.25">
      <c r="A41" s="2" t="s">
        <v>3436</v>
      </c>
      <c r="B41" s="118" t="s">
        <v>3448</v>
      </c>
      <c r="C41" s="118" t="s">
        <v>265</v>
      </c>
      <c r="D41" s="118" t="s">
        <v>566</v>
      </c>
      <c r="E41" s="307">
        <v>0</v>
      </c>
      <c r="F41" s="118" t="s">
        <v>1472</v>
      </c>
      <c r="I41" s="118"/>
      <c r="N41" s="307">
        <v>0</v>
      </c>
      <c r="P41" s="2" t="s">
        <v>1857</v>
      </c>
      <c r="Q41" s="2">
        <v>2023</v>
      </c>
      <c r="R41" s="118" t="s">
        <v>264</v>
      </c>
      <c r="S41" s="2" t="s">
        <v>1494</v>
      </c>
      <c r="T41" s="595">
        <v>2651881</v>
      </c>
      <c r="U41" s="2" t="s">
        <v>1472</v>
      </c>
    </row>
    <row r="42" spans="1:21" ht="12.75" customHeight="1" x14ac:dyDescent="0.25">
      <c r="A42" s="2" t="s">
        <v>3436</v>
      </c>
      <c r="B42" s="118" t="s">
        <v>3447</v>
      </c>
      <c r="C42" s="118" t="s">
        <v>265</v>
      </c>
      <c r="D42" s="118" t="s">
        <v>566</v>
      </c>
      <c r="E42" s="307">
        <v>123834440.237</v>
      </c>
      <c r="F42" s="118" t="s">
        <v>1472</v>
      </c>
      <c r="I42" s="118"/>
      <c r="N42" s="307">
        <v>123834440237</v>
      </c>
      <c r="R42" s="118"/>
      <c r="T42" s="307"/>
    </row>
    <row r="43" spans="1:21" ht="12.75" customHeight="1" x14ac:dyDescent="0.25">
      <c r="A43" s="2" t="s">
        <v>3436</v>
      </c>
      <c r="B43" s="118" t="s">
        <v>3450</v>
      </c>
      <c r="C43" s="118" t="s">
        <v>264</v>
      </c>
      <c r="D43" s="118" t="s">
        <v>3485</v>
      </c>
      <c r="E43" s="307">
        <v>0</v>
      </c>
      <c r="F43" s="118" t="s">
        <v>1472</v>
      </c>
      <c r="I43" s="118"/>
      <c r="N43" s="307">
        <v>0</v>
      </c>
      <c r="R43" s="118"/>
      <c r="T43" s="262">
        <v>177216994</v>
      </c>
    </row>
    <row r="44" spans="1:21" ht="12.75" customHeight="1" x14ac:dyDescent="0.25">
      <c r="A44" s="2" t="s">
        <v>3436</v>
      </c>
      <c r="B44" s="118" t="s">
        <v>3448</v>
      </c>
      <c r="C44" s="118" t="s">
        <v>264</v>
      </c>
      <c r="D44" s="118" t="s">
        <v>3485</v>
      </c>
      <c r="E44" s="307">
        <v>0</v>
      </c>
      <c r="F44" s="118" t="s">
        <v>1472</v>
      </c>
      <c r="I44" s="118"/>
      <c r="N44" s="307">
        <v>0</v>
      </c>
      <c r="P44" s="2" t="s">
        <v>1433</v>
      </c>
      <c r="R44" s="118"/>
    </row>
    <row r="45" spans="1:21" ht="12.75" customHeight="1" x14ac:dyDescent="0.25">
      <c r="A45" s="2" t="s">
        <v>3436</v>
      </c>
      <c r="B45" s="118" t="s">
        <v>3447</v>
      </c>
      <c r="C45" s="118" t="s">
        <v>264</v>
      </c>
      <c r="D45" s="118" t="s">
        <v>3485</v>
      </c>
      <c r="E45" s="307">
        <v>81624314.350131989</v>
      </c>
      <c r="F45" s="118" t="s">
        <v>1472</v>
      </c>
      <c r="I45" s="118"/>
      <c r="N45" s="307">
        <v>81624314350.131989</v>
      </c>
      <c r="P45" s="2" t="s">
        <v>649</v>
      </c>
      <c r="R45" s="118" t="s">
        <v>265</v>
      </c>
      <c r="S45" s="2" t="s">
        <v>566</v>
      </c>
      <c r="T45" s="595">
        <v>9334324</v>
      </c>
    </row>
    <row r="46" spans="1:21" ht="12.75" customHeight="1" x14ac:dyDescent="0.25">
      <c r="E46" s="791">
        <v>227828776.94013199</v>
      </c>
      <c r="I46" s="118"/>
      <c r="P46" s="2" t="s">
        <v>651</v>
      </c>
      <c r="R46" s="118" t="s">
        <v>265</v>
      </c>
      <c r="S46" s="2" t="s">
        <v>566</v>
      </c>
      <c r="T46" s="595">
        <v>-7152388</v>
      </c>
    </row>
    <row r="47" spans="1:21" ht="12.75" customHeight="1" x14ac:dyDescent="0.25">
      <c r="A47" s="11" t="s">
        <v>1433</v>
      </c>
      <c r="B47" s="210"/>
      <c r="C47" s="118"/>
      <c r="D47" s="118" t="s">
        <v>3484</v>
      </c>
      <c r="E47" s="307"/>
      <c r="I47" s="118"/>
      <c r="P47" s="2" t="s">
        <v>649</v>
      </c>
      <c r="R47" s="118" t="s">
        <v>264</v>
      </c>
      <c r="S47" s="2" t="s">
        <v>432</v>
      </c>
      <c r="T47" s="595">
        <v>4526706</v>
      </c>
    </row>
    <row r="48" spans="1:21" ht="12.75" customHeight="1" x14ac:dyDescent="0.25">
      <c r="A48" s="2" t="s">
        <v>649</v>
      </c>
      <c r="B48" s="210"/>
      <c r="C48" s="118" t="s">
        <v>265</v>
      </c>
      <c r="D48" s="118" t="s">
        <v>566</v>
      </c>
      <c r="E48" s="307">
        <v>9919457.3829999994</v>
      </c>
      <c r="I48" s="118"/>
      <c r="N48" s="278">
        <v>9919457383</v>
      </c>
      <c r="P48" s="2" t="s">
        <v>651</v>
      </c>
      <c r="R48" s="118" t="s">
        <v>264</v>
      </c>
      <c r="S48" s="2" t="s">
        <v>432</v>
      </c>
      <c r="T48" s="307">
        <v>-2687977</v>
      </c>
    </row>
    <row r="49" spans="1:21" ht="12.75" customHeight="1" x14ac:dyDescent="0.25">
      <c r="A49" s="2" t="s">
        <v>651</v>
      </c>
      <c r="B49" s="210"/>
      <c r="C49" s="118" t="s">
        <v>265</v>
      </c>
      <c r="D49" s="118" t="s">
        <v>566</v>
      </c>
      <c r="E49" s="307">
        <v>-5905458.0350000001</v>
      </c>
      <c r="I49" s="118"/>
      <c r="N49" s="278">
        <v>-5905458035</v>
      </c>
      <c r="R49" s="118"/>
      <c r="T49" s="262">
        <v>4020664</v>
      </c>
    </row>
    <row r="50" spans="1:21" ht="12.75" customHeight="1" x14ac:dyDescent="0.25">
      <c r="A50" s="2" t="s">
        <v>649</v>
      </c>
      <c r="B50" s="210"/>
      <c r="C50" s="118" t="s">
        <v>264</v>
      </c>
      <c r="D50" s="118" t="s">
        <v>3485</v>
      </c>
      <c r="E50" s="307">
        <v>3296744.86069</v>
      </c>
      <c r="I50" s="118"/>
      <c r="N50" s="278">
        <v>3296744860.6900001</v>
      </c>
      <c r="R50" s="118"/>
    </row>
    <row r="51" spans="1:21" ht="12.75" customHeight="1" x14ac:dyDescent="0.25">
      <c r="A51" s="2" t="s">
        <v>651</v>
      </c>
      <c r="B51" s="210"/>
      <c r="C51" s="118" t="s">
        <v>264</v>
      </c>
      <c r="D51" s="118" t="s">
        <v>3485</v>
      </c>
      <c r="E51" s="307">
        <v>-1531110.4456807999</v>
      </c>
      <c r="I51" s="118"/>
      <c r="N51" s="278">
        <v>-1531110445.6808</v>
      </c>
      <c r="P51" s="2" t="s">
        <v>1475</v>
      </c>
      <c r="R51" s="118"/>
    </row>
    <row r="52" spans="1:21" ht="12.75" customHeight="1" x14ac:dyDescent="0.25">
      <c r="B52" s="210"/>
      <c r="C52" s="118"/>
      <c r="E52" s="346">
        <v>5779633.7630091989</v>
      </c>
      <c r="I52" s="118"/>
      <c r="P52" s="2" t="s">
        <v>2408</v>
      </c>
      <c r="Q52" s="2">
        <v>2023</v>
      </c>
      <c r="R52" s="118" t="s">
        <v>264</v>
      </c>
      <c r="S52" s="2" t="s">
        <v>1494</v>
      </c>
      <c r="T52" s="595">
        <v>25710755</v>
      </c>
      <c r="U52" s="2" t="s">
        <v>1472</v>
      </c>
    </row>
    <row r="53" spans="1:21" ht="12.75" customHeight="1" x14ac:dyDescent="0.25">
      <c r="I53" s="118"/>
      <c r="P53" s="2" t="s">
        <v>1462</v>
      </c>
      <c r="Q53" s="2">
        <v>2022</v>
      </c>
      <c r="R53" s="118" t="s">
        <v>265</v>
      </c>
      <c r="S53" s="2" t="s">
        <v>566</v>
      </c>
      <c r="T53" s="595">
        <v>5058108</v>
      </c>
      <c r="U53" s="2" t="s">
        <v>1472</v>
      </c>
    </row>
    <row r="54" spans="1:21" ht="12.75" customHeight="1" x14ac:dyDescent="0.25">
      <c r="A54" s="177" t="s">
        <v>1475</v>
      </c>
      <c r="B54" s="210"/>
      <c r="C54" s="118"/>
      <c r="I54" s="118"/>
      <c r="R54" s="118"/>
      <c r="T54" s="307"/>
    </row>
    <row r="55" spans="1:21" ht="12.75" customHeight="1" x14ac:dyDescent="0.25">
      <c r="A55" s="2" t="s">
        <v>2809</v>
      </c>
      <c r="B55" s="118">
        <v>2023</v>
      </c>
      <c r="C55" s="118" t="s">
        <v>264</v>
      </c>
      <c r="D55" s="118" t="s">
        <v>3485</v>
      </c>
      <c r="E55" s="307">
        <v>0</v>
      </c>
      <c r="F55" s="118" t="s">
        <v>1472</v>
      </c>
      <c r="I55" s="118"/>
      <c r="R55" s="118"/>
      <c r="T55" s="262">
        <v>30768863</v>
      </c>
    </row>
    <row r="56" spans="1:21" ht="12.75" customHeight="1" x14ac:dyDescent="0.25">
      <c r="A56" s="2" t="s">
        <v>2809</v>
      </c>
      <c r="B56" s="118">
        <v>2024</v>
      </c>
      <c r="C56" s="118" t="s">
        <v>264</v>
      </c>
      <c r="D56" s="118" t="s">
        <v>3485</v>
      </c>
      <c r="E56" s="307">
        <v>7298187.2400000002</v>
      </c>
      <c r="F56" s="118" t="s">
        <v>1472</v>
      </c>
      <c r="I56" s="118"/>
      <c r="N56" s="307">
        <v>7298187240</v>
      </c>
      <c r="P56" s="2" t="s">
        <v>1435</v>
      </c>
    </row>
    <row r="57" spans="1:21" ht="12.75" customHeight="1" x14ac:dyDescent="0.25">
      <c r="E57" s="791">
        <v>7298187.2400000002</v>
      </c>
      <c r="I57" s="118"/>
      <c r="P57" s="2" t="s">
        <v>649</v>
      </c>
      <c r="R57" s="2" t="s">
        <v>265</v>
      </c>
      <c r="S57" s="2" t="s">
        <v>566</v>
      </c>
      <c r="T57" s="595">
        <v>77389</v>
      </c>
    </row>
    <row r="58" spans="1:21" ht="12.75" customHeight="1" x14ac:dyDescent="0.25">
      <c r="A58" s="11" t="s">
        <v>1435</v>
      </c>
      <c r="B58" s="210"/>
      <c r="C58" s="118"/>
      <c r="D58" s="118" t="s">
        <v>3484</v>
      </c>
      <c r="E58" s="27"/>
      <c r="I58" s="118"/>
      <c r="P58" s="2" t="s">
        <v>651</v>
      </c>
      <c r="R58" s="2" t="s">
        <v>265</v>
      </c>
      <c r="S58" s="2" t="s">
        <v>566</v>
      </c>
      <c r="T58" s="2" t="s">
        <v>3477</v>
      </c>
    </row>
    <row r="59" spans="1:21" ht="12.75" customHeight="1" x14ac:dyDescent="0.25">
      <c r="A59" s="2" t="s">
        <v>649</v>
      </c>
      <c r="B59" s="210"/>
      <c r="C59" s="118" t="s">
        <v>265</v>
      </c>
      <c r="D59" s="118" t="s">
        <v>566</v>
      </c>
      <c r="E59" s="307">
        <v>0</v>
      </c>
      <c r="I59" s="118"/>
      <c r="P59" s="2" t="s">
        <v>649</v>
      </c>
      <c r="R59" s="2" t="s">
        <v>264</v>
      </c>
      <c r="S59" s="2" t="s">
        <v>432</v>
      </c>
      <c r="T59" s="595">
        <v>1253028</v>
      </c>
    </row>
    <row r="60" spans="1:21" ht="12.75" customHeight="1" x14ac:dyDescent="0.25">
      <c r="A60" s="2" t="s">
        <v>651</v>
      </c>
      <c r="B60" s="210"/>
      <c r="C60" s="118" t="s">
        <v>265</v>
      </c>
      <c r="D60" s="118" t="s">
        <v>566</v>
      </c>
      <c r="E60" s="307">
        <v>0</v>
      </c>
      <c r="I60" s="118"/>
      <c r="P60" s="2" t="s">
        <v>651</v>
      </c>
      <c r="R60" s="2" t="s">
        <v>264</v>
      </c>
      <c r="S60" s="2" t="s">
        <v>432</v>
      </c>
      <c r="T60" s="595">
        <v>-927817</v>
      </c>
    </row>
    <row r="61" spans="1:21" ht="12.75" customHeight="1" x14ac:dyDescent="0.25">
      <c r="A61" s="2" t="s">
        <v>649</v>
      </c>
      <c r="B61" s="210"/>
      <c r="C61" s="118" t="s">
        <v>264</v>
      </c>
      <c r="D61" s="118" t="s">
        <v>432</v>
      </c>
      <c r="E61" s="307">
        <v>463739.05371120002</v>
      </c>
      <c r="I61" s="118"/>
      <c r="N61" s="792">
        <v>463739053.7112</v>
      </c>
      <c r="T61" s="595">
        <v>402601</v>
      </c>
    </row>
    <row r="62" spans="1:21" ht="12.75" customHeight="1" x14ac:dyDescent="0.25">
      <c r="A62" s="2" t="s">
        <v>651</v>
      </c>
      <c r="B62" s="210"/>
      <c r="C62" s="118" t="s">
        <v>264</v>
      </c>
      <c r="D62" s="118" t="s">
        <v>432</v>
      </c>
      <c r="E62" s="307">
        <v>0</v>
      </c>
      <c r="I62" s="118"/>
      <c r="N62" s="278">
        <v>0</v>
      </c>
    </row>
    <row r="63" spans="1:21" ht="12.75" customHeight="1" x14ac:dyDescent="0.25">
      <c r="B63" s="210"/>
      <c r="C63" s="118"/>
      <c r="E63" s="346">
        <v>463739.05371120002</v>
      </c>
      <c r="I63" s="118"/>
      <c r="N63" s="27"/>
    </row>
    <row r="64" spans="1:21" ht="12.75" customHeight="1" x14ac:dyDescent="0.25">
      <c r="I64" s="118"/>
    </row>
    <row r="65" spans="1:21" ht="12.75" customHeight="1" x14ac:dyDescent="0.25">
      <c r="I65" s="118"/>
    </row>
    <row r="66" spans="1:21" ht="12.75" customHeight="1" x14ac:dyDescent="0.25">
      <c r="I66" s="118"/>
    </row>
    <row r="67" spans="1:21" ht="12.75" customHeight="1" x14ac:dyDescent="0.25">
      <c r="I67" s="118"/>
      <c r="P67" s="11" t="s">
        <v>2648</v>
      </c>
      <c r="Q67" s="210"/>
      <c r="R67" s="118"/>
      <c r="S67" s="118"/>
      <c r="T67" s="380">
        <v>228555596</v>
      </c>
    </row>
    <row r="68" spans="1:21" ht="12.75" customHeight="1" x14ac:dyDescent="0.25">
      <c r="I68" s="118"/>
      <c r="R68" s="118"/>
    </row>
    <row r="69" spans="1:21" ht="12.75" customHeight="1" x14ac:dyDescent="0.25">
      <c r="A69" s="11" t="s">
        <v>2648</v>
      </c>
      <c r="B69" s="210"/>
      <c r="C69" s="118"/>
      <c r="D69" s="118" t="s">
        <v>3484</v>
      </c>
      <c r="E69" s="380">
        <v>246575195.7954852</v>
      </c>
    </row>
    <row r="70" spans="1:21" ht="12.75" customHeight="1" x14ac:dyDescent="0.25">
      <c r="F70" s="278"/>
    </row>
    <row r="71" spans="1:21" ht="12.75" customHeight="1" x14ac:dyDescent="0.25">
      <c r="F71" s="2"/>
      <c r="P71" s="11" t="s">
        <v>646</v>
      </c>
      <c r="Q71" s="210"/>
      <c r="S71" s="146"/>
      <c r="U71" s="118"/>
    </row>
    <row r="72" spans="1:21" ht="12.75" customHeight="1" x14ac:dyDescent="0.25">
      <c r="F72" s="2"/>
      <c r="N72" s="278"/>
      <c r="P72" s="1"/>
      <c r="Q72" s="747"/>
      <c r="R72" s="729">
        <v>44896</v>
      </c>
      <c r="S72" s="729"/>
      <c r="T72" s="729"/>
      <c r="U72" s="729"/>
    </row>
    <row r="73" spans="1:21" ht="12.75" customHeight="1" x14ac:dyDescent="0.25">
      <c r="A73" s="11" t="s">
        <v>646</v>
      </c>
      <c r="B73" s="210"/>
      <c r="D73" s="146"/>
      <c r="P73" s="177" t="s">
        <v>1473</v>
      </c>
      <c r="Q73" s="211" t="s">
        <v>81</v>
      </c>
      <c r="R73" s="64" t="s">
        <v>648</v>
      </c>
      <c r="S73" s="64" t="s">
        <v>202</v>
      </c>
      <c r="T73" s="174" t="s">
        <v>652</v>
      </c>
      <c r="U73" s="175" t="s">
        <v>82</v>
      </c>
    </row>
    <row r="74" spans="1:21" ht="12.75" customHeight="1" x14ac:dyDescent="0.25">
      <c r="A74" s="1"/>
      <c r="B74" s="747"/>
      <c r="C74" s="729">
        <v>45291</v>
      </c>
      <c r="D74" s="729"/>
      <c r="E74" s="729"/>
      <c r="F74" s="729"/>
      <c r="N74" s="278"/>
      <c r="P74" s="2" t="s">
        <v>1571</v>
      </c>
      <c r="Q74" s="2">
        <v>2024</v>
      </c>
      <c r="R74" s="2" t="s">
        <v>265</v>
      </c>
      <c r="S74" s="2" t="s">
        <v>566</v>
      </c>
      <c r="T74" s="595">
        <v>3086253</v>
      </c>
      <c r="U74" s="2" t="s">
        <v>1472</v>
      </c>
    </row>
    <row r="75" spans="1:21" ht="12.75" customHeight="1" x14ac:dyDescent="0.25">
      <c r="A75" s="177" t="s">
        <v>1473</v>
      </c>
      <c r="B75" s="211" t="s">
        <v>81</v>
      </c>
      <c r="C75" s="64" t="s">
        <v>648</v>
      </c>
      <c r="D75" s="64" t="s">
        <v>202</v>
      </c>
      <c r="E75" s="174" t="s">
        <v>652</v>
      </c>
      <c r="F75" s="175" t="s">
        <v>82</v>
      </c>
      <c r="P75" s="2" t="s">
        <v>1571</v>
      </c>
      <c r="Q75" s="2">
        <v>2025</v>
      </c>
      <c r="R75" s="2" t="s">
        <v>265</v>
      </c>
      <c r="S75" s="2" t="s">
        <v>566</v>
      </c>
      <c r="T75" s="595">
        <v>29417261</v>
      </c>
      <c r="U75" s="2" t="s">
        <v>1472</v>
      </c>
    </row>
    <row r="76" spans="1:21" ht="12.75" customHeight="1" x14ac:dyDescent="0.25">
      <c r="A76" s="2" t="s">
        <v>1464</v>
      </c>
      <c r="B76" s="118" t="s">
        <v>3440</v>
      </c>
      <c r="C76" s="118" t="s">
        <v>265</v>
      </c>
      <c r="D76" s="118" t="s">
        <v>566</v>
      </c>
      <c r="E76" s="307">
        <v>0</v>
      </c>
      <c r="F76" s="118" t="s">
        <v>1471</v>
      </c>
      <c r="N76" s="277"/>
      <c r="P76" s="2" t="s">
        <v>1464</v>
      </c>
      <c r="Q76" s="2">
        <v>2025</v>
      </c>
      <c r="R76" s="2" t="s">
        <v>265</v>
      </c>
      <c r="S76" s="2" t="s">
        <v>566</v>
      </c>
      <c r="T76" s="595">
        <v>25622315</v>
      </c>
      <c r="U76" s="2" t="s">
        <v>2639</v>
      </c>
    </row>
    <row r="77" spans="1:21" ht="12.75" customHeight="1" x14ac:dyDescent="0.25">
      <c r="A77" s="2" t="s">
        <v>1465</v>
      </c>
      <c r="B77" s="118" t="s">
        <v>3440</v>
      </c>
      <c r="C77" s="118" t="s">
        <v>265</v>
      </c>
      <c r="D77" s="118" t="s">
        <v>566</v>
      </c>
      <c r="E77" s="307">
        <v>0</v>
      </c>
      <c r="F77" s="118" t="s">
        <v>2639</v>
      </c>
      <c r="N77" s="277"/>
      <c r="P77" s="2" t="s">
        <v>1464</v>
      </c>
      <c r="Q77" s="2">
        <v>2025</v>
      </c>
      <c r="R77" s="2" t="s">
        <v>265</v>
      </c>
      <c r="S77" s="2" t="s">
        <v>566</v>
      </c>
      <c r="T77" s="595">
        <v>9651955</v>
      </c>
      <c r="U77" s="2" t="s">
        <v>1471</v>
      </c>
    </row>
    <row r="78" spans="1:21" ht="12.75" customHeight="1" x14ac:dyDescent="0.25">
      <c r="A78" s="2" t="s">
        <v>1465</v>
      </c>
      <c r="B78" s="118" t="s">
        <v>3442</v>
      </c>
      <c r="C78" s="118" t="s">
        <v>265</v>
      </c>
      <c r="D78" s="118" t="s">
        <v>566</v>
      </c>
      <c r="E78" s="307">
        <v>40180000</v>
      </c>
      <c r="F78" s="118" t="s">
        <v>2639</v>
      </c>
      <c r="N78" s="307">
        <v>40180000000</v>
      </c>
      <c r="P78" s="2" t="s">
        <v>2638</v>
      </c>
      <c r="Q78" s="2">
        <v>2027</v>
      </c>
      <c r="R78" s="2" t="s">
        <v>265</v>
      </c>
      <c r="S78" s="2" t="s">
        <v>566</v>
      </c>
      <c r="T78" s="595">
        <v>3986136</v>
      </c>
      <c r="U78" s="2" t="s">
        <v>2639</v>
      </c>
    </row>
    <row r="79" spans="1:21" ht="12.75" customHeight="1" x14ac:dyDescent="0.25">
      <c r="A79" s="2" t="s">
        <v>1465</v>
      </c>
      <c r="B79" s="118" t="s">
        <v>3441</v>
      </c>
      <c r="C79" s="118" t="s">
        <v>265</v>
      </c>
      <c r="D79" s="118" t="s">
        <v>566</v>
      </c>
      <c r="E79" s="307">
        <v>3100328.2930000001</v>
      </c>
      <c r="F79" s="118" t="s">
        <v>2639</v>
      </c>
      <c r="N79" s="307">
        <v>3100328293</v>
      </c>
      <c r="P79" s="2" t="s">
        <v>1465</v>
      </c>
      <c r="Q79" s="2">
        <v>2026</v>
      </c>
      <c r="R79" s="2" t="s">
        <v>265</v>
      </c>
      <c r="S79" s="2" t="s">
        <v>566</v>
      </c>
      <c r="T79" s="595">
        <v>45720000</v>
      </c>
      <c r="U79" s="2" t="s">
        <v>2639</v>
      </c>
    </row>
    <row r="80" spans="1:21" ht="12.75" customHeight="1" x14ac:dyDescent="0.25">
      <c r="A80" s="2" t="s">
        <v>1467</v>
      </c>
      <c r="B80" s="118" t="s">
        <v>3440</v>
      </c>
      <c r="C80" s="118" t="s">
        <v>265</v>
      </c>
      <c r="D80" s="118" t="s">
        <v>566</v>
      </c>
      <c r="E80" s="307">
        <v>0</v>
      </c>
      <c r="F80" s="118" t="s">
        <v>2639</v>
      </c>
      <c r="N80" s="307"/>
      <c r="P80" s="2" t="s">
        <v>2775</v>
      </c>
      <c r="Q80" s="2">
        <v>2028</v>
      </c>
      <c r="R80" s="2" t="s">
        <v>265</v>
      </c>
      <c r="S80" s="2" t="s">
        <v>566</v>
      </c>
      <c r="T80" s="595">
        <v>8855974</v>
      </c>
      <c r="U80" s="2" t="s">
        <v>2639</v>
      </c>
    </row>
    <row r="81" spans="1:21" ht="15" customHeight="1" x14ac:dyDescent="0.25">
      <c r="A81" s="2" t="s">
        <v>1467</v>
      </c>
      <c r="B81" s="118" t="s">
        <v>3442</v>
      </c>
      <c r="C81" s="118" t="s">
        <v>265</v>
      </c>
      <c r="D81" s="118" t="s">
        <v>566</v>
      </c>
      <c r="E81" s="307">
        <v>0</v>
      </c>
      <c r="F81" s="118" t="s">
        <v>2639</v>
      </c>
      <c r="N81" s="307"/>
      <c r="P81" s="2" t="s">
        <v>2640</v>
      </c>
      <c r="Q81" s="2">
        <v>2024</v>
      </c>
      <c r="R81" s="2" t="s">
        <v>265</v>
      </c>
      <c r="S81" s="2" t="s">
        <v>566</v>
      </c>
      <c r="T81" s="595">
        <v>1114667</v>
      </c>
      <c r="U81" s="2" t="s">
        <v>2639</v>
      </c>
    </row>
    <row r="82" spans="1:21" ht="15" customHeight="1" x14ac:dyDescent="0.25">
      <c r="A82" s="2" t="s">
        <v>1467</v>
      </c>
      <c r="B82" s="118" t="s">
        <v>3441</v>
      </c>
      <c r="C82" s="118" t="s">
        <v>265</v>
      </c>
      <c r="D82" s="118" t="s">
        <v>566</v>
      </c>
      <c r="E82" s="307">
        <v>0</v>
      </c>
      <c r="F82" s="118" t="s">
        <v>2639</v>
      </c>
      <c r="N82" s="307"/>
      <c r="P82" s="2" t="s">
        <v>1470</v>
      </c>
      <c r="Q82" s="2">
        <v>2030</v>
      </c>
      <c r="R82" s="2" t="s">
        <v>265</v>
      </c>
      <c r="S82" s="2" t="s">
        <v>566</v>
      </c>
      <c r="T82" s="595">
        <v>23419308</v>
      </c>
      <c r="U82" s="2" t="s">
        <v>2639</v>
      </c>
    </row>
    <row r="83" spans="1:21" ht="15" customHeight="1" x14ac:dyDescent="0.25">
      <c r="A83" s="2" t="s">
        <v>1467</v>
      </c>
      <c r="B83" s="118" t="s">
        <v>3443</v>
      </c>
      <c r="C83" s="118" t="s">
        <v>265</v>
      </c>
      <c r="D83" s="118" t="s">
        <v>566</v>
      </c>
      <c r="E83" s="307">
        <v>4683394.3990000002</v>
      </c>
      <c r="F83" s="118" t="s">
        <v>2639</v>
      </c>
      <c r="N83" s="307">
        <v>4683394399</v>
      </c>
      <c r="P83" s="2" t="s">
        <v>1570</v>
      </c>
      <c r="Q83" s="2">
        <v>2027</v>
      </c>
      <c r="R83" s="2" t="s">
        <v>265</v>
      </c>
      <c r="S83" s="2" t="s">
        <v>566</v>
      </c>
      <c r="T83" s="595">
        <v>8298144</v>
      </c>
      <c r="U83" s="2" t="s">
        <v>2611</v>
      </c>
    </row>
    <row r="84" spans="1:21" ht="12.75" customHeight="1" x14ac:dyDescent="0.25">
      <c r="A84" s="2" t="s">
        <v>1470</v>
      </c>
      <c r="B84" s="118" t="s">
        <v>3440</v>
      </c>
      <c r="C84" s="118" t="s">
        <v>265</v>
      </c>
      <c r="D84" s="118" t="s">
        <v>566</v>
      </c>
      <c r="E84" s="307">
        <v>0</v>
      </c>
      <c r="F84" s="118" t="s">
        <v>2639</v>
      </c>
      <c r="N84" s="307"/>
      <c r="P84" s="2" t="s">
        <v>2641</v>
      </c>
      <c r="Q84" s="2">
        <v>2026</v>
      </c>
      <c r="R84" s="2" t="s">
        <v>265</v>
      </c>
      <c r="S84" s="2" t="s">
        <v>566</v>
      </c>
      <c r="T84" s="595">
        <v>3013922</v>
      </c>
      <c r="U84" s="2" t="s">
        <v>2639</v>
      </c>
    </row>
    <row r="85" spans="1:21" ht="12.75" customHeight="1" x14ac:dyDescent="0.25">
      <c r="A85" s="2" t="s">
        <v>1470</v>
      </c>
      <c r="B85" s="118" t="s">
        <v>3442</v>
      </c>
      <c r="C85" s="118" t="s">
        <v>265</v>
      </c>
      <c r="D85" s="118" t="s">
        <v>566</v>
      </c>
      <c r="E85" s="307">
        <v>0</v>
      </c>
      <c r="F85" s="118" t="s">
        <v>2639</v>
      </c>
      <c r="N85" s="307"/>
    </row>
    <row r="86" spans="1:21" ht="12.75" customHeight="1" x14ac:dyDescent="0.25">
      <c r="A86" s="2" t="s">
        <v>1470</v>
      </c>
      <c r="B86" s="118" t="s">
        <v>3441</v>
      </c>
      <c r="C86" s="118" t="s">
        <v>265</v>
      </c>
      <c r="D86" s="118" t="s">
        <v>566</v>
      </c>
      <c r="E86" s="307">
        <v>0</v>
      </c>
      <c r="F86" s="118" t="s">
        <v>2639</v>
      </c>
      <c r="N86" s="307"/>
      <c r="T86" s="595">
        <v>162185934</v>
      </c>
    </row>
    <row r="87" spans="1:21" ht="12.75" customHeight="1" x14ac:dyDescent="0.25">
      <c r="A87" s="2" t="s">
        <v>1470</v>
      </c>
      <c r="B87" s="118" t="s">
        <v>3443</v>
      </c>
      <c r="C87" s="118" t="s">
        <v>265</v>
      </c>
      <c r="D87" s="118" t="s">
        <v>566</v>
      </c>
      <c r="E87" s="307">
        <v>0</v>
      </c>
      <c r="F87" s="118" t="s">
        <v>2639</v>
      </c>
      <c r="I87" s="118"/>
      <c r="N87" s="307"/>
      <c r="P87" s="11" t="s">
        <v>1434</v>
      </c>
    </row>
    <row r="88" spans="1:21" ht="15" customHeight="1" x14ac:dyDescent="0.25">
      <c r="A88" s="2" t="s">
        <v>1470</v>
      </c>
      <c r="B88" s="118" t="s">
        <v>3445</v>
      </c>
      <c r="C88" s="118" t="s">
        <v>265</v>
      </c>
      <c r="D88" s="118" t="s">
        <v>566</v>
      </c>
      <c r="E88" s="307">
        <v>0</v>
      </c>
      <c r="F88" s="118" t="s">
        <v>2639</v>
      </c>
      <c r="N88" s="307"/>
      <c r="P88" s="2" t="s">
        <v>649</v>
      </c>
      <c r="R88" s="2" t="s">
        <v>265</v>
      </c>
      <c r="S88" s="2" t="s">
        <v>566</v>
      </c>
      <c r="T88" s="595">
        <v>47269195</v>
      </c>
    </row>
    <row r="89" spans="1:21" ht="15" customHeight="1" x14ac:dyDescent="0.25">
      <c r="A89" s="2" t="s">
        <v>1470</v>
      </c>
      <c r="B89" s="118" t="s">
        <v>3444</v>
      </c>
      <c r="C89" s="118" t="s">
        <v>265</v>
      </c>
      <c r="D89" s="118" t="s">
        <v>566</v>
      </c>
      <c r="E89" s="307">
        <v>21463346.206999999</v>
      </c>
      <c r="F89" s="118" t="s">
        <v>2639</v>
      </c>
      <c r="N89" s="307">
        <v>21463346207</v>
      </c>
      <c r="P89" s="2" t="s">
        <v>651</v>
      </c>
      <c r="R89" s="2" t="s">
        <v>265</v>
      </c>
      <c r="S89" s="2" t="s">
        <v>566</v>
      </c>
      <c r="T89" s="595">
        <v>-44407575</v>
      </c>
    </row>
    <row r="90" spans="1:21" ht="15" customHeight="1" x14ac:dyDescent="0.25">
      <c r="A90" s="2" t="s">
        <v>1570</v>
      </c>
      <c r="B90" s="118" t="s">
        <v>3440</v>
      </c>
      <c r="C90" s="118" t="s">
        <v>265</v>
      </c>
      <c r="D90" s="118" t="s">
        <v>566</v>
      </c>
      <c r="E90" s="307">
        <v>0</v>
      </c>
      <c r="F90" s="118" t="s">
        <v>2611</v>
      </c>
      <c r="N90" s="307"/>
      <c r="P90" s="2" t="s">
        <v>649</v>
      </c>
      <c r="R90" s="2" t="s">
        <v>264</v>
      </c>
      <c r="S90" s="2" t="s">
        <v>432</v>
      </c>
      <c r="T90" s="2" t="s">
        <v>3477</v>
      </c>
    </row>
    <row r="91" spans="1:21" ht="15" customHeight="1" x14ac:dyDescent="0.25">
      <c r="A91" s="2" t="s">
        <v>1570</v>
      </c>
      <c r="B91" s="118" t="s">
        <v>3442</v>
      </c>
      <c r="C91" s="118" t="s">
        <v>265</v>
      </c>
      <c r="D91" s="118" t="s">
        <v>566</v>
      </c>
      <c r="E91" s="307">
        <v>0</v>
      </c>
      <c r="F91" s="118" t="s">
        <v>2611</v>
      </c>
      <c r="N91" s="307"/>
      <c r="P91" s="2" t="s">
        <v>651</v>
      </c>
      <c r="R91" s="2" t="s">
        <v>264</v>
      </c>
      <c r="S91" s="2" t="s">
        <v>432</v>
      </c>
      <c r="T91" s="2" t="s">
        <v>3477</v>
      </c>
    </row>
    <row r="92" spans="1:21" ht="15" customHeight="1" x14ac:dyDescent="0.25">
      <c r="A92" s="2" t="s">
        <v>1570</v>
      </c>
      <c r="B92" s="118" t="s">
        <v>3441</v>
      </c>
      <c r="C92" s="118" t="s">
        <v>265</v>
      </c>
      <c r="D92" s="118" t="s">
        <v>566</v>
      </c>
      <c r="E92" s="307">
        <v>0</v>
      </c>
      <c r="F92" s="118" t="s">
        <v>2611</v>
      </c>
      <c r="N92" s="307"/>
    </row>
    <row r="93" spans="1:21" ht="15" customHeight="1" x14ac:dyDescent="0.25">
      <c r="A93" s="2" t="s">
        <v>2641</v>
      </c>
      <c r="B93" s="118" t="s">
        <v>3440</v>
      </c>
      <c r="C93" s="118" t="s">
        <v>265</v>
      </c>
      <c r="D93" s="118" t="s">
        <v>566</v>
      </c>
      <c r="E93" s="307">
        <v>0</v>
      </c>
      <c r="F93" s="118" t="s">
        <v>2639</v>
      </c>
      <c r="N93" s="307"/>
      <c r="O93" s="278"/>
      <c r="T93" s="595">
        <v>2861619</v>
      </c>
    </row>
    <row r="94" spans="1:21" ht="15" customHeight="1" x14ac:dyDescent="0.25">
      <c r="A94" s="2" t="s">
        <v>2641</v>
      </c>
      <c r="B94" s="118" t="s">
        <v>3442</v>
      </c>
      <c r="C94" s="118" t="s">
        <v>265</v>
      </c>
      <c r="D94" s="118" t="s">
        <v>566</v>
      </c>
      <c r="E94" s="307">
        <v>2110215.551</v>
      </c>
      <c r="F94" s="118" t="s">
        <v>2639</v>
      </c>
      <c r="N94" s="307">
        <v>2110215551</v>
      </c>
    </row>
    <row r="95" spans="1:21" ht="15" customHeight="1" x14ac:dyDescent="0.25">
      <c r="B95" s="793"/>
      <c r="C95" s="118"/>
      <c r="E95" s="307"/>
      <c r="O95" s="278"/>
      <c r="P95" s="11" t="s">
        <v>1474</v>
      </c>
    </row>
    <row r="96" spans="1:21" ht="15" customHeight="1" x14ac:dyDescent="0.25">
      <c r="B96" s="793"/>
      <c r="C96" s="118"/>
      <c r="E96" s="262">
        <v>71537284.450000003</v>
      </c>
      <c r="F96" s="794"/>
      <c r="O96" s="307"/>
      <c r="P96" s="2" t="s">
        <v>2906</v>
      </c>
      <c r="Q96" s="2">
        <v>2025</v>
      </c>
      <c r="R96" s="2" t="s">
        <v>265</v>
      </c>
      <c r="S96" s="2" t="s">
        <v>566</v>
      </c>
      <c r="T96" s="595">
        <v>45000000</v>
      </c>
      <c r="U96" s="2" t="s">
        <v>1472</v>
      </c>
    </row>
    <row r="97" spans="1:21" ht="12.75" customHeight="1" x14ac:dyDescent="0.25">
      <c r="A97" s="11" t="s">
        <v>1434</v>
      </c>
      <c r="B97" s="210"/>
      <c r="C97" s="118"/>
      <c r="D97" s="118" t="s">
        <v>3484</v>
      </c>
      <c r="E97" s="27"/>
      <c r="I97" s="118"/>
      <c r="P97" s="2" t="s">
        <v>2906</v>
      </c>
      <c r="Q97" s="2">
        <v>2025</v>
      </c>
      <c r="R97" s="2" t="s">
        <v>264</v>
      </c>
      <c r="S97" s="2" t="s">
        <v>1494</v>
      </c>
      <c r="T97" s="595">
        <v>2938372</v>
      </c>
      <c r="U97" s="2" t="s">
        <v>1472</v>
      </c>
    </row>
    <row r="98" spans="1:21" ht="12.75" customHeight="1" x14ac:dyDescent="0.25">
      <c r="A98" s="2" t="s">
        <v>649</v>
      </c>
      <c r="B98" s="210"/>
      <c r="C98" s="118" t="s">
        <v>265</v>
      </c>
      <c r="D98" s="118" t="s">
        <v>566</v>
      </c>
      <c r="E98" s="307">
        <v>48876195.406000003</v>
      </c>
      <c r="I98" s="118"/>
      <c r="J98" s="2" t="s">
        <v>3484</v>
      </c>
      <c r="N98" s="278">
        <v>48876195406</v>
      </c>
      <c r="P98" s="2" t="s">
        <v>2906</v>
      </c>
      <c r="Q98" s="2">
        <v>2026</v>
      </c>
      <c r="R98" s="2" t="s">
        <v>265</v>
      </c>
      <c r="S98" s="2" t="s">
        <v>566</v>
      </c>
      <c r="T98" s="595">
        <v>32500000</v>
      </c>
      <c r="U98" s="2" t="s">
        <v>1472</v>
      </c>
    </row>
    <row r="99" spans="1:21" ht="12.75" customHeight="1" x14ac:dyDescent="0.25">
      <c r="A99" s="2" t="s">
        <v>651</v>
      </c>
      <c r="B99" s="210"/>
      <c r="C99" s="118" t="s">
        <v>265</v>
      </c>
      <c r="D99" s="118" t="s">
        <v>566</v>
      </c>
      <c r="E99" s="307">
        <v>-4675381.1449999996</v>
      </c>
      <c r="I99" s="118"/>
      <c r="J99" s="2" t="s">
        <v>3484</v>
      </c>
      <c r="N99" s="278">
        <v>-4675381145</v>
      </c>
      <c r="P99" s="2" t="s">
        <v>2906</v>
      </c>
      <c r="Q99" s="2">
        <v>2026</v>
      </c>
      <c r="R99" s="2" t="s">
        <v>264</v>
      </c>
      <c r="S99" s="2" t="s">
        <v>1494</v>
      </c>
      <c r="T99" s="595">
        <v>3672965</v>
      </c>
      <c r="U99" s="2" t="s">
        <v>1472</v>
      </c>
    </row>
    <row r="100" spans="1:21" ht="12.75" customHeight="1" x14ac:dyDescent="0.25">
      <c r="A100" s="2" t="s">
        <v>649</v>
      </c>
      <c r="B100" s="210"/>
      <c r="C100" s="118" t="s">
        <v>264</v>
      </c>
      <c r="D100" s="118" t="s">
        <v>432</v>
      </c>
      <c r="E100" s="307">
        <v>1110781.6943334001</v>
      </c>
      <c r="F100" s="307">
        <v>0</v>
      </c>
      <c r="I100" s="118"/>
      <c r="N100" s="307">
        <v>1110781694.3334</v>
      </c>
      <c r="P100" s="2" t="s">
        <v>2906</v>
      </c>
      <c r="Q100" s="2">
        <v>2024</v>
      </c>
      <c r="R100" s="2" t="s">
        <v>265</v>
      </c>
      <c r="S100" s="2" t="s">
        <v>566</v>
      </c>
      <c r="T100" s="595">
        <v>15000000</v>
      </c>
      <c r="U100" s="2" t="s">
        <v>1472</v>
      </c>
    </row>
    <row r="101" spans="1:21" ht="12.75" customHeight="1" x14ac:dyDescent="0.25">
      <c r="A101" s="2" t="s">
        <v>651</v>
      </c>
      <c r="B101" s="210"/>
      <c r="C101" s="118" t="s">
        <v>264</v>
      </c>
      <c r="D101" s="118" t="s">
        <v>432</v>
      </c>
      <c r="E101" s="307">
        <v>0</v>
      </c>
      <c r="I101" s="118"/>
      <c r="P101" s="2" t="s">
        <v>2906</v>
      </c>
      <c r="Q101" s="2">
        <v>2024</v>
      </c>
      <c r="R101" s="2" t="s">
        <v>264</v>
      </c>
      <c r="S101" s="2" t="s">
        <v>1494</v>
      </c>
      <c r="T101" s="595">
        <v>5876744</v>
      </c>
      <c r="U101" s="2" t="s">
        <v>1472</v>
      </c>
    </row>
    <row r="102" spans="1:21" ht="12.75" customHeight="1" x14ac:dyDescent="0.25">
      <c r="B102" s="210"/>
      <c r="C102" s="118"/>
      <c r="E102" s="27"/>
      <c r="I102" s="118"/>
      <c r="P102" s="2" t="s">
        <v>2612</v>
      </c>
      <c r="Q102" s="2">
        <v>2025</v>
      </c>
      <c r="R102" s="2" t="s">
        <v>265</v>
      </c>
      <c r="S102" s="2" t="s">
        <v>566</v>
      </c>
      <c r="T102" s="595">
        <v>8188209</v>
      </c>
      <c r="U102" s="2" t="s">
        <v>1472</v>
      </c>
    </row>
    <row r="103" spans="1:21" ht="12.75" customHeight="1" x14ac:dyDescent="0.25">
      <c r="B103" s="210"/>
      <c r="C103" s="118"/>
      <c r="E103" s="262">
        <v>45311595.955333404</v>
      </c>
      <c r="F103" s="795"/>
      <c r="I103" s="118"/>
      <c r="P103" s="2" t="s">
        <v>2612</v>
      </c>
      <c r="Q103" s="2">
        <v>2025</v>
      </c>
      <c r="R103" s="2" t="s">
        <v>264</v>
      </c>
      <c r="S103" s="2" t="s">
        <v>1494</v>
      </c>
      <c r="T103" s="595">
        <v>367297</v>
      </c>
      <c r="U103" s="2" t="s">
        <v>1472</v>
      </c>
    </row>
    <row r="104" spans="1:21" ht="12.75" customHeight="1" x14ac:dyDescent="0.25">
      <c r="I104" s="118"/>
      <c r="P104" s="2" t="s">
        <v>2612</v>
      </c>
      <c r="Q104" s="2">
        <v>2026</v>
      </c>
      <c r="R104" s="2" t="s">
        <v>265</v>
      </c>
      <c r="S104" s="2" t="s">
        <v>566</v>
      </c>
      <c r="T104" s="595">
        <v>4125000</v>
      </c>
      <c r="U104" s="2" t="s">
        <v>1472</v>
      </c>
    </row>
    <row r="105" spans="1:21" ht="12.75" customHeight="1" x14ac:dyDescent="0.25">
      <c r="A105" s="11" t="s">
        <v>1474</v>
      </c>
      <c r="B105" s="210"/>
      <c r="C105" s="118"/>
      <c r="D105" s="118" t="s">
        <v>3484</v>
      </c>
      <c r="E105" s="27"/>
      <c r="I105" s="118"/>
      <c r="P105" s="2" t="s">
        <v>2612</v>
      </c>
      <c r="Q105" s="2">
        <v>2024</v>
      </c>
      <c r="R105" s="2" t="s">
        <v>265</v>
      </c>
      <c r="S105" s="2" t="s">
        <v>566</v>
      </c>
      <c r="T105" s="595">
        <v>6525000</v>
      </c>
      <c r="U105" s="2" t="s">
        <v>1472</v>
      </c>
    </row>
    <row r="106" spans="1:21" ht="12.75" customHeight="1" x14ac:dyDescent="0.3">
      <c r="A106" s="2" t="s">
        <v>3423</v>
      </c>
      <c r="B106" s="118" t="s">
        <v>3440</v>
      </c>
      <c r="C106" s="367" t="s">
        <v>265</v>
      </c>
      <c r="D106" s="118" t="s">
        <v>566</v>
      </c>
      <c r="E106" s="307">
        <v>45000000</v>
      </c>
      <c r="F106" s="118" t="s">
        <v>1472</v>
      </c>
      <c r="K106" s="2">
        <v>0</v>
      </c>
      <c r="N106" s="296">
        <v>45000000000</v>
      </c>
      <c r="P106" s="2" t="s">
        <v>2612</v>
      </c>
      <c r="Q106" s="2">
        <v>2024</v>
      </c>
      <c r="R106" s="2" t="s">
        <v>264</v>
      </c>
      <c r="S106" s="2" t="s">
        <v>1494</v>
      </c>
      <c r="T106" s="595">
        <v>734593</v>
      </c>
      <c r="U106" s="2" t="s">
        <v>1472</v>
      </c>
    </row>
    <row r="107" spans="1:21" ht="12.75" customHeight="1" x14ac:dyDescent="0.3">
      <c r="A107" s="2" t="s">
        <v>3423</v>
      </c>
      <c r="B107" s="118" t="s">
        <v>3442</v>
      </c>
      <c r="C107" s="367" t="s">
        <v>265</v>
      </c>
      <c r="D107" s="118" t="s">
        <v>566</v>
      </c>
      <c r="E107" s="307">
        <v>32500000</v>
      </c>
      <c r="F107" s="118" t="s">
        <v>1472</v>
      </c>
      <c r="N107" s="296">
        <v>32500000000</v>
      </c>
      <c r="P107" s="2" t="s">
        <v>2612</v>
      </c>
      <c r="Q107" s="2">
        <v>2027</v>
      </c>
      <c r="R107" s="2" t="s">
        <v>265</v>
      </c>
      <c r="S107" s="2" t="s">
        <v>566</v>
      </c>
      <c r="T107" s="595">
        <v>4785000</v>
      </c>
      <c r="U107" s="2" t="s">
        <v>1472</v>
      </c>
    </row>
    <row r="108" spans="1:21" ht="12.75" customHeight="1" x14ac:dyDescent="0.3">
      <c r="A108" s="2" t="s">
        <v>3423</v>
      </c>
      <c r="B108" s="118" t="s">
        <v>3440</v>
      </c>
      <c r="C108" s="367" t="s">
        <v>264</v>
      </c>
      <c r="D108" s="118" t="s">
        <v>432</v>
      </c>
      <c r="E108" s="307">
        <v>6555258</v>
      </c>
      <c r="F108" s="118" t="s">
        <v>1472</v>
      </c>
      <c r="N108" s="296">
        <v>6555258000</v>
      </c>
      <c r="P108" s="2" t="s">
        <v>2612</v>
      </c>
      <c r="Q108" s="2">
        <v>2030</v>
      </c>
      <c r="R108" s="2" t="s">
        <v>264</v>
      </c>
      <c r="S108" s="2" t="s">
        <v>1494</v>
      </c>
      <c r="T108" s="595">
        <v>1836483</v>
      </c>
      <c r="U108" s="2" t="s">
        <v>1472</v>
      </c>
    </row>
    <row r="109" spans="1:21" ht="12.75" customHeight="1" x14ac:dyDescent="0.3">
      <c r="A109" s="2" t="s">
        <v>3423</v>
      </c>
      <c r="B109" s="118" t="s">
        <v>3442</v>
      </c>
      <c r="C109" s="367" t="s">
        <v>264</v>
      </c>
      <c r="D109" s="118" t="s">
        <v>432</v>
      </c>
      <c r="E109" s="307">
        <v>0</v>
      </c>
      <c r="F109" s="118" t="s">
        <v>1472</v>
      </c>
      <c r="N109" s="296"/>
      <c r="P109" s="2" t="s">
        <v>1463</v>
      </c>
      <c r="Q109" s="2">
        <v>2025</v>
      </c>
      <c r="R109" s="2" t="s">
        <v>265</v>
      </c>
      <c r="S109" s="2" t="s">
        <v>566</v>
      </c>
      <c r="T109" s="595">
        <v>75000</v>
      </c>
      <c r="U109" s="2" t="s">
        <v>2611</v>
      </c>
    </row>
    <row r="110" spans="1:21" ht="12.75" customHeight="1" x14ac:dyDescent="0.3">
      <c r="A110" s="2" t="s">
        <v>3446</v>
      </c>
      <c r="B110" s="118" t="s">
        <v>3440</v>
      </c>
      <c r="C110" s="367" t="s">
        <v>265</v>
      </c>
      <c r="D110" s="118" t="s">
        <v>566</v>
      </c>
      <c r="E110" s="307">
        <v>0</v>
      </c>
      <c r="F110" s="118" t="s">
        <v>1472</v>
      </c>
      <c r="P110" s="2" t="s">
        <v>1463</v>
      </c>
      <c r="Q110" s="2">
        <v>2026</v>
      </c>
      <c r="R110" s="2" t="s">
        <v>265</v>
      </c>
      <c r="S110" s="2" t="s">
        <v>566</v>
      </c>
      <c r="T110" s="595">
        <v>2650000</v>
      </c>
      <c r="U110" s="2" t="s">
        <v>2611</v>
      </c>
    </row>
    <row r="111" spans="1:21" ht="12.75" customHeight="1" x14ac:dyDescent="0.3">
      <c r="A111" s="2" t="s">
        <v>3446</v>
      </c>
      <c r="B111" s="118" t="s">
        <v>3442</v>
      </c>
      <c r="C111" s="367" t="s">
        <v>265</v>
      </c>
      <c r="D111" s="118" t="s">
        <v>566</v>
      </c>
      <c r="E111" s="307">
        <v>0</v>
      </c>
      <c r="F111" s="118" t="s">
        <v>1472</v>
      </c>
      <c r="P111" s="2" t="s">
        <v>1463</v>
      </c>
      <c r="Q111" s="2">
        <v>2024</v>
      </c>
      <c r="R111" s="2" t="s">
        <v>265</v>
      </c>
      <c r="S111" s="2" t="s">
        <v>566</v>
      </c>
      <c r="T111" s="595">
        <v>10104000</v>
      </c>
      <c r="U111" s="2" t="s">
        <v>2611</v>
      </c>
    </row>
    <row r="112" spans="1:21" ht="12.75" customHeight="1" x14ac:dyDescent="0.3">
      <c r="A112" s="2" t="s">
        <v>1857</v>
      </c>
      <c r="B112" s="118" t="s">
        <v>3441</v>
      </c>
      <c r="C112" s="367" t="s">
        <v>265</v>
      </c>
      <c r="D112" s="118" t="s">
        <v>566</v>
      </c>
      <c r="E112" s="307">
        <v>0</v>
      </c>
      <c r="F112" s="118" t="s">
        <v>1472</v>
      </c>
      <c r="H112" s="299"/>
      <c r="I112" s="299"/>
      <c r="J112" s="165" t="s">
        <v>3486</v>
      </c>
      <c r="K112" s="299"/>
      <c r="L112" s="299"/>
      <c r="O112" s="796"/>
      <c r="P112" s="2" t="s">
        <v>1463</v>
      </c>
      <c r="Q112" s="2">
        <v>2024</v>
      </c>
      <c r="R112" s="2" t="s">
        <v>264</v>
      </c>
      <c r="S112" s="2" t="s">
        <v>1494</v>
      </c>
      <c r="T112" s="595">
        <v>5553523</v>
      </c>
      <c r="U112" s="2" t="s">
        <v>2611</v>
      </c>
    </row>
    <row r="113" spans="1:21" ht="12.75" customHeight="1" x14ac:dyDescent="0.3">
      <c r="A113" s="2" t="s">
        <v>1857</v>
      </c>
      <c r="B113" s="118" t="s">
        <v>3443</v>
      </c>
      <c r="C113" s="367" t="s">
        <v>265</v>
      </c>
      <c r="D113" s="118" t="s">
        <v>566</v>
      </c>
      <c r="E113" s="307">
        <v>0</v>
      </c>
      <c r="F113" s="118" t="s">
        <v>1472</v>
      </c>
      <c r="H113" s="175" t="s">
        <v>81</v>
      </c>
      <c r="I113" s="797" t="s">
        <v>648</v>
      </c>
      <c r="J113" s="797" t="s">
        <v>202</v>
      </c>
      <c r="K113" s="174" t="s">
        <v>652</v>
      </c>
      <c r="L113" s="175" t="s">
        <v>83</v>
      </c>
      <c r="P113" s="2" t="s">
        <v>1857</v>
      </c>
      <c r="Q113" s="2">
        <v>2025</v>
      </c>
      <c r="R113" s="2" t="s">
        <v>265</v>
      </c>
      <c r="S113" s="2" t="s">
        <v>566</v>
      </c>
      <c r="T113" s="595">
        <v>192000</v>
      </c>
      <c r="U113" s="2" t="s">
        <v>1472</v>
      </c>
    </row>
    <row r="114" spans="1:21" ht="12.75" customHeight="1" x14ac:dyDescent="0.3">
      <c r="A114" s="2" t="s">
        <v>1857</v>
      </c>
      <c r="B114" s="118" t="s">
        <v>3440</v>
      </c>
      <c r="C114" s="367" t="s">
        <v>264</v>
      </c>
      <c r="D114" s="118" t="s">
        <v>432</v>
      </c>
      <c r="E114" s="307">
        <v>0</v>
      </c>
      <c r="F114" s="118" t="s">
        <v>1472</v>
      </c>
      <c r="I114" s="118"/>
      <c r="K114" s="2">
        <v>7211597866</v>
      </c>
      <c r="P114" s="2" t="s">
        <v>1857</v>
      </c>
      <c r="Q114" s="2">
        <v>2025</v>
      </c>
      <c r="R114" s="2" t="s">
        <v>264</v>
      </c>
      <c r="S114" s="2" t="s">
        <v>1494</v>
      </c>
      <c r="T114" s="595">
        <v>396680</v>
      </c>
      <c r="U114" s="2" t="s">
        <v>1472</v>
      </c>
    </row>
    <row r="115" spans="1:21" ht="12.75" customHeight="1" x14ac:dyDescent="0.3">
      <c r="A115" s="2" t="s">
        <v>1857</v>
      </c>
      <c r="B115" s="118" t="s">
        <v>3442</v>
      </c>
      <c r="C115" s="367" t="s">
        <v>264</v>
      </c>
      <c r="D115" s="118" t="s">
        <v>432</v>
      </c>
      <c r="E115" s="307">
        <v>0</v>
      </c>
      <c r="F115" s="118" t="s">
        <v>1472</v>
      </c>
      <c r="G115" s="27"/>
      <c r="I115" s="118"/>
      <c r="K115" s="2">
        <v>2300000000</v>
      </c>
      <c r="P115" s="2" t="s">
        <v>1857</v>
      </c>
      <c r="Q115" s="2">
        <v>2026</v>
      </c>
      <c r="R115" s="2" t="s">
        <v>265</v>
      </c>
      <c r="S115" s="2" t="s">
        <v>566</v>
      </c>
      <c r="T115" s="595">
        <v>2015000</v>
      </c>
      <c r="U115" s="2" t="s">
        <v>1472</v>
      </c>
    </row>
    <row r="116" spans="1:21" ht="12.75" customHeight="1" x14ac:dyDescent="0.3">
      <c r="A116" s="2" t="s">
        <v>1857</v>
      </c>
      <c r="B116" s="118" t="s">
        <v>3441</v>
      </c>
      <c r="C116" s="367" t="s">
        <v>264</v>
      </c>
      <c r="D116" s="118" t="s">
        <v>432</v>
      </c>
      <c r="E116" s="307">
        <v>0</v>
      </c>
      <c r="F116" s="118" t="s">
        <v>1472</v>
      </c>
      <c r="I116" s="118"/>
      <c r="K116" s="2">
        <v>2800000000</v>
      </c>
      <c r="P116" s="2" t="s">
        <v>1857</v>
      </c>
      <c r="Q116" s="2">
        <v>2026</v>
      </c>
      <c r="R116" s="2" t="s">
        <v>264</v>
      </c>
      <c r="S116" s="2" t="s">
        <v>1494</v>
      </c>
      <c r="T116" s="595">
        <v>1006392</v>
      </c>
      <c r="U116" s="2" t="s">
        <v>1472</v>
      </c>
    </row>
    <row r="117" spans="1:21" ht="12.75" customHeight="1" x14ac:dyDescent="0.3">
      <c r="A117" s="2" t="s">
        <v>1857</v>
      </c>
      <c r="B117" s="118" t="s">
        <v>3443</v>
      </c>
      <c r="C117" s="367" t="s">
        <v>264</v>
      </c>
      <c r="D117" s="118" t="s">
        <v>432</v>
      </c>
      <c r="E117" s="307">
        <v>0</v>
      </c>
      <c r="F117" s="118" t="s">
        <v>1472</v>
      </c>
      <c r="I117" s="118"/>
      <c r="K117" s="2">
        <v>500000000</v>
      </c>
      <c r="P117" s="2" t="s">
        <v>1857</v>
      </c>
      <c r="Q117" s="2">
        <v>2024</v>
      </c>
      <c r="R117" s="2" t="s">
        <v>265</v>
      </c>
      <c r="S117" s="2" t="s">
        <v>566</v>
      </c>
      <c r="T117" s="595">
        <v>990000</v>
      </c>
      <c r="U117" s="2" t="s">
        <v>1472</v>
      </c>
    </row>
    <row r="118" spans="1:21" ht="12.75" customHeight="1" x14ac:dyDescent="0.3">
      <c r="A118" s="2" t="s">
        <v>1571</v>
      </c>
      <c r="B118" s="118" t="s">
        <v>3440</v>
      </c>
      <c r="C118" s="367" t="s">
        <v>265</v>
      </c>
      <c r="D118" s="118" t="s">
        <v>566</v>
      </c>
      <c r="E118" s="307">
        <v>18171051.169</v>
      </c>
      <c r="F118" s="118" t="s">
        <v>1472</v>
      </c>
      <c r="H118" s="299"/>
      <c r="I118" s="299"/>
      <c r="J118" s="165">
        <v>2022</v>
      </c>
      <c r="K118" s="299"/>
      <c r="L118" s="299"/>
      <c r="N118" s="2">
        <v>18171051169</v>
      </c>
      <c r="P118" s="2" t="s">
        <v>1857</v>
      </c>
      <c r="Q118" s="2">
        <v>2024</v>
      </c>
      <c r="R118" s="2" t="s">
        <v>264</v>
      </c>
      <c r="S118" s="2" t="s">
        <v>1494</v>
      </c>
      <c r="T118" s="595">
        <v>220378</v>
      </c>
      <c r="U118" s="2" t="s">
        <v>1472</v>
      </c>
    </row>
    <row r="119" spans="1:21" ht="12.75" customHeight="1" x14ac:dyDescent="0.3">
      <c r="A119" s="2" t="s">
        <v>3436</v>
      </c>
      <c r="B119" s="118" t="s">
        <v>3440</v>
      </c>
      <c r="C119" s="367" t="s">
        <v>265</v>
      </c>
      <c r="D119" s="118" t="s">
        <v>566</v>
      </c>
      <c r="E119" s="307">
        <v>20919503.289000001</v>
      </c>
      <c r="F119" s="118" t="s">
        <v>1472</v>
      </c>
      <c r="H119" s="175" t="s">
        <v>81</v>
      </c>
      <c r="I119" s="797" t="s">
        <v>648</v>
      </c>
      <c r="J119" s="797" t="s">
        <v>202</v>
      </c>
      <c r="K119" s="174" t="s">
        <v>652</v>
      </c>
      <c r="L119" s="175" t="s">
        <v>83</v>
      </c>
      <c r="N119" s="2">
        <v>20919503289</v>
      </c>
      <c r="P119" s="2" t="s">
        <v>1857</v>
      </c>
      <c r="Q119" s="2">
        <v>2027</v>
      </c>
      <c r="R119" s="2" t="s">
        <v>265</v>
      </c>
      <c r="S119" s="2" t="s">
        <v>566</v>
      </c>
      <c r="T119" s="595">
        <v>1621000</v>
      </c>
      <c r="U119" s="2" t="s">
        <v>1472</v>
      </c>
    </row>
    <row r="120" spans="1:21" ht="12.75" customHeight="1" x14ac:dyDescent="0.3">
      <c r="A120" s="2" t="s">
        <v>3436</v>
      </c>
      <c r="B120" s="118" t="s">
        <v>3442</v>
      </c>
      <c r="C120" s="367" t="s">
        <v>265</v>
      </c>
      <c r="D120" s="118" t="s">
        <v>566</v>
      </c>
      <c r="E120" s="307">
        <v>0</v>
      </c>
      <c r="F120" s="118" t="s">
        <v>1472</v>
      </c>
      <c r="I120" s="118"/>
      <c r="K120" s="2">
        <v>7211597866</v>
      </c>
      <c r="P120" s="2" t="s">
        <v>1857</v>
      </c>
      <c r="Q120" s="2">
        <v>2027</v>
      </c>
      <c r="R120" s="2" t="s">
        <v>264</v>
      </c>
      <c r="S120" s="2" t="s">
        <v>1494</v>
      </c>
      <c r="T120" s="595">
        <v>1175349</v>
      </c>
      <c r="U120" s="2" t="s">
        <v>1472</v>
      </c>
    </row>
    <row r="121" spans="1:21" ht="12.75" customHeight="1" x14ac:dyDescent="0.3">
      <c r="A121" s="2" t="s">
        <v>3436</v>
      </c>
      <c r="B121" s="118" t="s">
        <v>3441</v>
      </c>
      <c r="C121" s="367" t="s">
        <v>265</v>
      </c>
      <c r="D121" s="118" t="s">
        <v>566</v>
      </c>
      <c r="E121" s="307">
        <v>0</v>
      </c>
      <c r="F121" s="118" t="s">
        <v>1472</v>
      </c>
      <c r="G121" s="27"/>
      <c r="I121" s="118"/>
      <c r="K121" s="2">
        <v>2300000000</v>
      </c>
      <c r="P121" s="2" t="s">
        <v>1857</v>
      </c>
      <c r="Q121" s="2">
        <v>2028</v>
      </c>
      <c r="R121" s="2" t="s">
        <v>265</v>
      </c>
      <c r="S121" s="2" t="s">
        <v>566</v>
      </c>
      <c r="T121" s="595">
        <v>1400000</v>
      </c>
      <c r="U121" s="2" t="s">
        <v>1472</v>
      </c>
    </row>
    <row r="122" spans="1:21" ht="12.75" customHeight="1" x14ac:dyDescent="0.3">
      <c r="A122" s="2" t="s">
        <v>3436</v>
      </c>
      <c r="B122" s="118" t="s">
        <v>3443</v>
      </c>
      <c r="C122" s="367" t="s">
        <v>265</v>
      </c>
      <c r="D122" s="118" t="s">
        <v>566</v>
      </c>
      <c r="E122" s="307">
        <v>0</v>
      </c>
      <c r="F122" s="118" t="s">
        <v>1472</v>
      </c>
      <c r="I122" s="118"/>
      <c r="K122" s="2">
        <v>2800000000</v>
      </c>
      <c r="P122" s="2" t="s">
        <v>1857</v>
      </c>
      <c r="Q122" s="2">
        <v>2028</v>
      </c>
      <c r="R122" s="2" t="s">
        <v>264</v>
      </c>
      <c r="S122" s="2" t="s">
        <v>1494</v>
      </c>
      <c r="T122" s="595">
        <v>881512</v>
      </c>
      <c r="U122" s="2" t="s">
        <v>1472</v>
      </c>
    </row>
    <row r="123" spans="1:21" ht="12.75" customHeight="1" x14ac:dyDescent="0.3">
      <c r="A123" s="2" t="s">
        <v>3436</v>
      </c>
      <c r="B123" s="118" t="s">
        <v>3445</v>
      </c>
      <c r="C123" s="367" t="s">
        <v>265</v>
      </c>
      <c r="D123" s="118" t="s">
        <v>566</v>
      </c>
      <c r="E123" s="307">
        <v>0</v>
      </c>
      <c r="F123" s="118" t="s">
        <v>1472</v>
      </c>
      <c r="I123" s="118"/>
      <c r="K123" s="2">
        <v>500000000</v>
      </c>
    </row>
    <row r="124" spans="1:21" ht="12.75" customHeight="1" x14ac:dyDescent="0.3">
      <c r="A124" s="2" t="s">
        <v>3436</v>
      </c>
      <c r="B124" s="118" t="s">
        <v>3440</v>
      </c>
      <c r="C124" s="367" t="s">
        <v>264</v>
      </c>
      <c r="D124" s="118" t="s">
        <v>432</v>
      </c>
      <c r="E124" s="307">
        <v>0</v>
      </c>
      <c r="F124" s="118" t="s">
        <v>1472</v>
      </c>
      <c r="I124" s="118"/>
      <c r="K124" s="2">
        <v>4000000000</v>
      </c>
      <c r="T124" s="595">
        <v>159830496</v>
      </c>
    </row>
    <row r="125" spans="1:21" ht="12.75" customHeight="1" x14ac:dyDescent="0.3">
      <c r="A125" s="2" t="s">
        <v>3436</v>
      </c>
      <c r="B125" s="118" t="s">
        <v>3442</v>
      </c>
      <c r="C125" s="367" t="s">
        <v>264</v>
      </c>
      <c r="D125" s="118" t="s">
        <v>432</v>
      </c>
      <c r="E125" s="307">
        <v>0</v>
      </c>
      <c r="F125" s="118" t="s">
        <v>1472</v>
      </c>
      <c r="I125" s="118"/>
      <c r="K125" s="2">
        <v>1970000000</v>
      </c>
    </row>
    <row r="126" spans="1:21" ht="12.75" customHeight="1" x14ac:dyDescent="0.3">
      <c r="A126" s="2" t="s">
        <v>3436</v>
      </c>
      <c r="B126" s="118" t="s">
        <v>3441</v>
      </c>
      <c r="C126" s="367" t="s">
        <v>264</v>
      </c>
      <c r="D126" s="118" t="s">
        <v>432</v>
      </c>
      <c r="E126" s="307">
        <v>0</v>
      </c>
      <c r="F126" s="118" t="s">
        <v>1472</v>
      </c>
      <c r="I126" s="118"/>
      <c r="K126" s="2">
        <v>500000000</v>
      </c>
    </row>
    <row r="127" spans="1:21" ht="12.75" customHeight="1" x14ac:dyDescent="0.3">
      <c r="A127" s="2" t="s">
        <v>3436</v>
      </c>
      <c r="B127" s="118" t="s">
        <v>3443</v>
      </c>
      <c r="C127" s="367" t="s">
        <v>264</v>
      </c>
      <c r="D127" s="118" t="s">
        <v>432</v>
      </c>
      <c r="E127" s="307">
        <v>0</v>
      </c>
      <c r="F127" s="118" t="s">
        <v>1472</v>
      </c>
      <c r="I127" s="118"/>
      <c r="K127" s="2">
        <v>2300000000</v>
      </c>
    </row>
    <row r="128" spans="1:21" ht="12.75" customHeight="1" x14ac:dyDescent="0.3">
      <c r="A128" s="2" t="s">
        <v>3436</v>
      </c>
      <c r="B128" s="118" t="s">
        <v>3445</v>
      </c>
      <c r="C128" s="367" t="s">
        <v>264</v>
      </c>
      <c r="D128" s="118" t="s">
        <v>432</v>
      </c>
      <c r="E128" s="307">
        <v>0</v>
      </c>
      <c r="F128" s="118" t="s">
        <v>1472</v>
      </c>
      <c r="I128" s="118"/>
      <c r="K128" s="2">
        <v>3270000000</v>
      </c>
      <c r="P128" s="11" t="s">
        <v>1433</v>
      </c>
    </row>
    <row r="129" spans="1:21" ht="12.75" customHeight="1" x14ac:dyDescent="0.3">
      <c r="A129" s="2" t="s">
        <v>3436</v>
      </c>
      <c r="B129" s="118" t="s">
        <v>3444</v>
      </c>
      <c r="C129" s="367" t="s">
        <v>264</v>
      </c>
      <c r="D129" s="118" t="s">
        <v>432</v>
      </c>
      <c r="E129" s="307">
        <v>0</v>
      </c>
      <c r="F129" s="118" t="s">
        <v>1472</v>
      </c>
      <c r="I129" s="118"/>
      <c r="K129" s="2">
        <v>500000000</v>
      </c>
      <c r="P129" s="2" t="s">
        <v>649</v>
      </c>
      <c r="R129" s="2" t="s">
        <v>265</v>
      </c>
      <c r="S129" s="2" t="s">
        <v>566</v>
      </c>
      <c r="T129" s="595">
        <v>52314246</v>
      </c>
    </row>
    <row r="130" spans="1:21" ht="12.75" customHeight="1" x14ac:dyDescent="0.3">
      <c r="C130" s="367"/>
      <c r="E130" s="307"/>
      <c r="I130" s="118"/>
      <c r="K130" s="2">
        <v>3790000000</v>
      </c>
      <c r="P130" s="2" t="s">
        <v>651</v>
      </c>
      <c r="R130" s="2" t="s">
        <v>265</v>
      </c>
      <c r="S130" s="2" t="s">
        <v>566</v>
      </c>
      <c r="T130" s="595">
        <v>-49454193</v>
      </c>
    </row>
    <row r="131" spans="1:21" ht="12.75" customHeight="1" x14ac:dyDescent="0.25">
      <c r="E131" s="346">
        <v>123145812.458</v>
      </c>
      <c r="I131" s="118"/>
      <c r="K131" s="2">
        <v>3790000000</v>
      </c>
      <c r="P131" s="2" t="s">
        <v>649</v>
      </c>
      <c r="R131" s="2" t="s">
        <v>264</v>
      </c>
      <c r="S131" s="2" t="s">
        <v>432</v>
      </c>
      <c r="T131" s="595">
        <v>6572479</v>
      </c>
    </row>
    <row r="132" spans="1:21" ht="12.75" customHeight="1" x14ac:dyDescent="0.25">
      <c r="I132" s="118"/>
      <c r="P132" s="2" t="s">
        <v>651</v>
      </c>
      <c r="R132" s="2" t="s">
        <v>264</v>
      </c>
      <c r="S132" s="2" t="s">
        <v>432</v>
      </c>
      <c r="T132" s="595">
        <v>-6183377</v>
      </c>
    </row>
    <row r="133" spans="1:21" ht="12.75" customHeight="1" x14ac:dyDescent="0.25">
      <c r="I133" s="118"/>
      <c r="T133" s="2" t="s">
        <v>3478</v>
      </c>
    </row>
    <row r="134" spans="1:21" ht="12.75" customHeight="1" x14ac:dyDescent="0.25">
      <c r="I134" s="118"/>
      <c r="T134" s="595">
        <v>3249155</v>
      </c>
    </row>
    <row r="135" spans="1:21" ht="12.75" customHeight="1" x14ac:dyDescent="0.25">
      <c r="A135" s="11" t="s">
        <v>1433</v>
      </c>
      <c r="B135" s="210"/>
      <c r="C135" s="118"/>
      <c r="D135" s="118" t="s">
        <v>3484</v>
      </c>
      <c r="E135" s="27"/>
      <c r="I135" s="118"/>
    </row>
    <row r="136" spans="1:21" ht="12.75" customHeight="1" x14ac:dyDescent="0.25">
      <c r="A136" s="2" t="s">
        <v>649</v>
      </c>
      <c r="B136" s="210"/>
      <c r="C136" s="118" t="s">
        <v>265</v>
      </c>
      <c r="D136" s="118" t="s">
        <v>566</v>
      </c>
      <c r="E136" s="307">
        <v>26207716.044</v>
      </c>
      <c r="I136" s="118"/>
      <c r="N136" s="278">
        <v>26207716044</v>
      </c>
    </row>
    <row r="137" spans="1:21" ht="12.75" customHeight="1" x14ac:dyDescent="0.25">
      <c r="A137" s="2" t="s">
        <v>651</v>
      </c>
      <c r="B137" s="210"/>
      <c r="C137" s="118" t="s">
        <v>265</v>
      </c>
      <c r="D137" s="118" t="s">
        <v>566</v>
      </c>
      <c r="E137" s="307">
        <v>-47261884.421999998</v>
      </c>
      <c r="I137" s="118"/>
      <c r="N137" s="278">
        <v>-47261884422</v>
      </c>
    </row>
    <row r="138" spans="1:21" ht="12.75" customHeight="1" x14ac:dyDescent="0.25">
      <c r="A138" s="2" t="s">
        <v>649</v>
      </c>
      <c r="B138" s="210"/>
      <c r="C138" s="118" t="s">
        <v>264</v>
      </c>
      <c r="D138" s="118" t="s">
        <v>432</v>
      </c>
      <c r="E138" s="307">
        <v>1110781.6943334001</v>
      </c>
      <c r="I138" s="118"/>
      <c r="N138" s="278">
        <v>1110781694.3334</v>
      </c>
      <c r="P138" s="11" t="s">
        <v>1475</v>
      </c>
    </row>
    <row r="139" spans="1:21" ht="12.75" customHeight="1" x14ac:dyDescent="0.25">
      <c r="A139" s="2" t="s">
        <v>651</v>
      </c>
      <c r="B139" s="210"/>
      <c r="C139" s="118" t="s">
        <v>264</v>
      </c>
      <c r="D139" s="118" t="s">
        <v>432</v>
      </c>
      <c r="E139" s="307">
        <v>-2958684.7429149998</v>
      </c>
      <c r="I139" s="118"/>
      <c r="N139" s="307">
        <v>-2958684742.915</v>
      </c>
      <c r="P139" s="2" t="s">
        <v>2408</v>
      </c>
      <c r="Q139" s="2">
        <v>2024</v>
      </c>
      <c r="R139" s="2" t="s">
        <v>264</v>
      </c>
      <c r="S139" s="2" t="s">
        <v>1494</v>
      </c>
      <c r="T139" s="595">
        <v>20201308</v>
      </c>
      <c r="U139" s="2" t="s">
        <v>1472</v>
      </c>
    </row>
    <row r="140" spans="1:21" ht="12.75" customHeight="1" x14ac:dyDescent="0.25">
      <c r="B140" s="210"/>
      <c r="C140" s="118"/>
      <c r="E140" s="27">
        <v>0</v>
      </c>
      <c r="I140" s="118"/>
      <c r="P140" s="2" t="s">
        <v>2809</v>
      </c>
      <c r="Q140" s="2">
        <v>2024</v>
      </c>
      <c r="R140" s="2" t="s">
        <v>264</v>
      </c>
      <c r="S140" s="2" t="s">
        <v>1494</v>
      </c>
      <c r="T140" s="595">
        <v>22037790</v>
      </c>
      <c r="U140" s="2" t="s">
        <v>1472</v>
      </c>
    </row>
    <row r="141" spans="1:21" ht="12.75" customHeight="1" x14ac:dyDescent="0.25">
      <c r="B141" s="210"/>
      <c r="C141" s="118"/>
      <c r="E141" s="346">
        <v>-22902071.426581599</v>
      </c>
      <c r="I141" s="118"/>
      <c r="P141" s="2" t="s">
        <v>2809</v>
      </c>
      <c r="Q141" s="2">
        <v>2025</v>
      </c>
      <c r="R141" s="2" t="s">
        <v>264</v>
      </c>
      <c r="S141" s="2" t="s">
        <v>1494</v>
      </c>
      <c r="T141" s="595">
        <v>73459300</v>
      </c>
      <c r="U141" s="2" t="s">
        <v>1472</v>
      </c>
    </row>
    <row r="142" spans="1:21" ht="12.75" customHeight="1" x14ac:dyDescent="0.25">
      <c r="B142" s="210"/>
      <c r="C142" s="118"/>
      <c r="E142" s="86"/>
      <c r="I142" s="118"/>
      <c r="P142" s="2" t="s">
        <v>1461</v>
      </c>
      <c r="Q142" s="2">
        <v>2024</v>
      </c>
      <c r="R142" s="2" t="s">
        <v>265</v>
      </c>
      <c r="S142" s="2" t="s">
        <v>566</v>
      </c>
      <c r="T142" s="595">
        <v>12681000</v>
      </c>
      <c r="U142" s="2" t="s">
        <v>2639</v>
      </c>
    </row>
    <row r="143" spans="1:21" ht="12.75" customHeight="1" x14ac:dyDescent="0.25">
      <c r="I143" s="118"/>
    </row>
    <row r="144" spans="1:21" ht="12.75" customHeight="1" x14ac:dyDescent="0.25">
      <c r="I144" s="118"/>
      <c r="T144" s="595">
        <v>128379398</v>
      </c>
    </row>
    <row r="145" spans="1:20" ht="12.75" customHeight="1" x14ac:dyDescent="0.25">
      <c r="A145" s="177" t="s">
        <v>1475</v>
      </c>
      <c r="B145" s="210"/>
      <c r="C145" s="118"/>
      <c r="D145" s="118" t="s">
        <v>3484</v>
      </c>
      <c r="E145" s="27"/>
      <c r="I145" s="118"/>
    </row>
    <row r="146" spans="1:20" ht="12.75" customHeight="1" x14ac:dyDescent="0.25">
      <c r="A146" s="2" t="s">
        <v>2809</v>
      </c>
      <c r="B146" s="118">
        <v>2025</v>
      </c>
      <c r="C146" s="118" t="s">
        <v>264</v>
      </c>
      <c r="D146" s="118" t="s">
        <v>1494</v>
      </c>
      <c r="E146" s="307">
        <v>48557466.618109196</v>
      </c>
      <c r="F146" s="118" t="s">
        <v>1472</v>
      </c>
      <c r="I146" s="118"/>
      <c r="N146" s="307">
        <v>48557466618.1092</v>
      </c>
      <c r="P146" s="11" t="s">
        <v>1435</v>
      </c>
    </row>
    <row r="147" spans="1:20" ht="12.75" customHeight="1" x14ac:dyDescent="0.25">
      <c r="B147" s="793"/>
      <c r="C147" s="118"/>
      <c r="E147" s="27"/>
      <c r="I147" s="118"/>
      <c r="P147" s="2" t="s">
        <v>649</v>
      </c>
      <c r="R147" s="2" t="s">
        <v>265</v>
      </c>
      <c r="S147" s="2" t="s">
        <v>566</v>
      </c>
      <c r="T147" s="595">
        <v>1849285</v>
      </c>
    </row>
    <row r="148" spans="1:20" ht="12.75" customHeight="1" x14ac:dyDescent="0.25">
      <c r="B148" s="793"/>
      <c r="C148" s="118"/>
      <c r="E148" s="262">
        <v>48557466.618109196</v>
      </c>
      <c r="I148" s="118"/>
      <c r="N148" s="798"/>
      <c r="P148" s="2" t="s">
        <v>651</v>
      </c>
      <c r="R148" s="2" t="s">
        <v>265</v>
      </c>
      <c r="S148" s="2" t="s">
        <v>566</v>
      </c>
      <c r="T148" s="595">
        <v>-1471460</v>
      </c>
    </row>
    <row r="149" spans="1:20" ht="12.75" customHeight="1" x14ac:dyDescent="0.25">
      <c r="B149" s="793"/>
      <c r="C149" s="118"/>
      <c r="E149" s="27"/>
      <c r="P149" s="2" t="s">
        <v>649</v>
      </c>
      <c r="R149" s="2" t="s">
        <v>264</v>
      </c>
      <c r="S149" s="2" t="s">
        <v>432</v>
      </c>
      <c r="T149" s="595">
        <v>10684758</v>
      </c>
    </row>
    <row r="150" spans="1:20" ht="12.75" customHeight="1" x14ac:dyDescent="0.25">
      <c r="A150" s="11" t="s">
        <v>1435</v>
      </c>
      <c r="B150" s="210"/>
      <c r="C150" s="118"/>
      <c r="D150" s="118" t="s">
        <v>3484</v>
      </c>
      <c r="E150" s="27"/>
      <c r="F150" s="794"/>
      <c r="P150" s="2" t="s">
        <v>651</v>
      </c>
      <c r="R150" s="2" t="s">
        <v>264</v>
      </c>
      <c r="S150" s="2" t="s">
        <v>432</v>
      </c>
      <c r="T150" s="595">
        <v>-8090726</v>
      </c>
    </row>
    <row r="151" spans="1:20" ht="12.75" customHeight="1" x14ac:dyDescent="0.25">
      <c r="A151" s="2" t="s">
        <v>649</v>
      </c>
      <c r="B151" s="210"/>
      <c r="C151" s="118" t="s">
        <v>265</v>
      </c>
      <c r="D151" s="118" t="s">
        <v>566</v>
      </c>
      <c r="E151" s="307">
        <v>0</v>
      </c>
      <c r="T151" s="595">
        <v>2971856</v>
      </c>
    </row>
    <row r="152" spans="1:20" ht="12.75" customHeight="1" x14ac:dyDescent="0.25">
      <c r="A152" s="2" t="s">
        <v>651</v>
      </c>
      <c r="B152" s="210"/>
      <c r="C152" s="118" t="s">
        <v>265</v>
      </c>
      <c r="D152" s="118" t="s">
        <v>566</v>
      </c>
      <c r="E152" s="307">
        <v>0</v>
      </c>
    </row>
    <row r="153" spans="1:20" ht="12.75" customHeight="1" x14ac:dyDescent="0.25">
      <c r="A153" s="2" t="s">
        <v>649</v>
      </c>
      <c r="B153" s="210"/>
      <c r="C153" s="118" t="s">
        <v>264</v>
      </c>
      <c r="D153" s="118" t="s">
        <v>432</v>
      </c>
      <c r="E153" s="307">
        <v>3093852.4148062002</v>
      </c>
      <c r="N153" s="307">
        <v>3093852414.8062</v>
      </c>
      <c r="P153" s="11" t="s">
        <v>1432</v>
      </c>
      <c r="T153" s="595">
        <v>459478458</v>
      </c>
    </row>
    <row r="154" spans="1:20" ht="12.75" customHeight="1" x14ac:dyDescent="0.25">
      <c r="A154" s="2" t="s">
        <v>651</v>
      </c>
      <c r="B154" s="210"/>
      <c r="C154" s="118" t="s">
        <v>264</v>
      </c>
      <c r="D154" s="118" t="s">
        <v>432</v>
      </c>
      <c r="E154" s="307">
        <v>-2569767.7681968003</v>
      </c>
      <c r="N154" s="307">
        <v>-2569767768.1968002</v>
      </c>
    </row>
    <row r="155" spans="1:20" ht="12.75" customHeight="1" x14ac:dyDescent="0.25">
      <c r="B155" s="210"/>
      <c r="C155" s="118"/>
      <c r="E155" s="346">
        <v>524084.64660939993</v>
      </c>
      <c r="F155" s="794"/>
      <c r="P155" s="2" t="s">
        <v>0</v>
      </c>
      <c r="T155" s="595">
        <v>688034054</v>
      </c>
    </row>
    <row r="156" spans="1:20" ht="12.75" customHeight="1" x14ac:dyDescent="0.25">
      <c r="B156" s="210"/>
      <c r="C156" s="118"/>
      <c r="E156" s="27"/>
      <c r="P156" s="2" t="s">
        <v>656</v>
      </c>
    </row>
    <row r="157" spans="1:20" ht="12.75" customHeight="1" x14ac:dyDescent="0.25">
      <c r="A157" s="11" t="s">
        <v>1432</v>
      </c>
      <c r="B157" s="210"/>
      <c r="C157" s="118"/>
      <c r="D157" s="118" t="s">
        <v>3484</v>
      </c>
      <c r="E157" s="86">
        <v>266174172.7014704</v>
      </c>
      <c r="F157" s="794"/>
      <c r="P157" s="2" t="s">
        <v>1445</v>
      </c>
    </row>
    <row r="158" spans="1:20" ht="12.75" customHeight="1" x14ac:dyDescent="0.25">
      <c r="A158" s="11"/>
      <c r="B158" s="210"/>
      <c r="C158" s="118"/>
      <c r="E158" s="86"/>
      <c r="I158" s="118"/>
    </row>
    <row r="159" spans="1:20" ht="12.75" customHeight="1" x14ac:dyDescent="0.25">
      <c r="A159" s="2" t="s">
        <v>0</v>
      </c>
      <c r="B159" s="210"/>
      <c r="E159" s="380"/>
      <c r="F159" s="799"/>
      <c r="I159" s="118"/>
    </row>
    <row r="160" spans="1:20" ht="12.75" customHeight="1" x14ac:dyDescent="0.25">
      <c r="A160" s="2" t="s">
        <v>656</v>
      </c>
      <c r="B160" s="210"/>
      <c r="E160" s="307"/>
      <c r="F160" s="33"/>
      <c r="I160" s="118"/>
    </row>
    <row r="161" spans="1:15" ht="12.75" customHeight="1" x14ac:dyDescent="0.25">
      <c r="A161" s="2" t="s">
        <v>1445</v>
      </c>
      <c r="B161" s="210"/>
      <c r="E161" s="307"/>
      <c r="I161" s="118"/>
    </row>
    <row r="162" spans="1:15" ht="12.75" customHeight="1" x14ac:dyDescent="0.25">
      <c r="B162" s="210"/>
      <c r="E162" s="307"/>
      <c r="I162" s="118"/>
    </row>
    <row r="163" spans="1:15" ht="12.75" customHeight="1" x14ac:dyDescent="0.25">
      <c r="E163" s="642"/>
      <c r="I163" s="118"/>
    </row>
    <row r="164" spans="1:15" ht="12.75" customHeight="1" x14ac:dyDescent="0.25">
      <c r="E164" s="642"/>
      <c r="I164" s="118"/>
    </row>
    <row r="165" spans="1:15" ht="12.75" customHeight="1" x14ac:dyDescent="0.3">
      <c r="A165"/>
      <c r="B165"/>
      <c r="C165" s="381"/>
      <c r="D165" s="381"/>
      <c r="E165"/>
      <c r="F165" s="795"/>
      <c r="I165" s="118"/>
    </row>
    <row r="166" spans="1:15" ht="12.75" customHeight="1" x14ac:dyDescent="0.3">
      <c r="A166"/>
      <c r="B166"/>
      <c r="C166" s="381"/>
      <c r="D166" s="381"/>
      <c r="E166" s="381"/>
      <c r="I166" s="118"/>
    </row>
    <row r="167" spans="1:15" ht="12.75" customHeight="1" x14ac:dyDescent="0.3">
      <c r="A167"/>
      <c r="B167"/>
      <c r="C167" s="381"/>
      <c r="D167" s="381"/>
      <c r="E167" s="381"/>
      <c r="G167" s="463"/>
      <c r="I167" s="118"/>
      <c r="N167" s="278"/>
    </row>
    <row r="168" spans="1:15" ht="12.75" customHeight="1" x14ac:dyDescent="0.3">
      <c r="A168"/>
      <c r="B168"/>
      <c r="C168" s="381"/>
      <c r="D168" s="381"/>
      <c r="E168" s="381"/>
      <c r="I168" s="118"/>
    </row>
    <row r="169" spans="1:15" ht="12.75" customHeight="1" x14ac:dyDescent="0.3">
      <c r="A169"/>
      <c r="B169"/>
      <c r="C169" s="381"/>
      <c r="D169" s="381"/>
      <c r="E169"/>
      <c r="I169" s="118"/>
    </row>
    <row r="170" spans="1:15" ht="12.75" customHeight="1" x14ac:dyDescent="0.3">
      <c r="A170"/>
      <c r="B170"/>
      <c r="C170" s="381"/>
      <c r="D170" s="381"/>
      <c r="E170" s="296"/>
      <c r="F170" s="794"/>
      <c r="I170" s="118"/>
    </row>
    <row r="171" spans="1:15" ht="12.75" customHeight="1" x14ac:dyDescent="0.3">
      <c r="A171"/>
      <c r="B171"/>
      <c r="C171" s="381"/>
      <c r="D171" s="381"/>
      <c r="E171" s="296"/>
      <c r="F171" s="795"/>
      <c r="I171" s="118"/>
    </row>
    <row r="172" spans="1:15" ht="12.75" customHeight="1" x14ac:dyDescent="0.3">
      <c r="A172"/>
      <c r="B172"/>
      <c r="C172" s="381"/>
      <c r="D172" s="381"/>
      <c r="E172" s="296"/>
      <c r="F172" s="795"/>
      <c r="N172" s="307"/>
    </row>
    <row r="173" spans="1:15" ht="12.75" customHeight="1" x14ac:dyDescent="0.3">
      <c r="A173"/>
      <c r="B173"/>
      <c r="C173" s="381"/>
      <c r="D173" s="381"/>
      <c r="E173" s="296"/>
    </row>
    <row r="174" spans="1:15" ht="12.75" customHeight="1" x14ac:dyDescent="0.3">
      <c r="A174"/>
      <c r="B174"/>
      <c r="C174" s="381"/>
      <c r="D174" s="381"/>
      <c r="E174"/>
    </row>
    <row r="175" spans="1:15" ht="12.75" customHeight="1" x14ac:dyDescent="0.3">
      <c r="A175"/>
      <c r="B175"/>
      <c r="C175" s="381"/>
      <c r="D175" s="381"/>
      <c r="E175" s="695"/>
      <c r="O175" s="278"/>
    </row>
    <row r="176" spans="1:15" ht="12.75" customHeight="1" x14ac:dyDescent="0.3">
      <c r="A176"/>
      <c r="B176"/>
      <c r="C176" s="381"/>
      <c r="D176" s="381"/>
      <c r="E176" s="695"/>
    </row>
    <row r="177" spans="1:15" ht="12.75" customHeight="1" x14ac:dyDescent="0.3">
      <c r="A177"/>
      <c r="B177"/>
      <c r="C177" s="381"/>
      <c r="D177" s="381"/>
      <c r="E177"/>
    </row>
    <row r="178" spans="1:15" ht="12.75" customHeight="1" x14ac:dyDescent="0.3">
      <c r="A178"/>
      <c r="B178"/>
      <c r="C178" s="381"/>
      <c r="D178" s="381"/>
      <c r="E178"/>
    </row>
    <row r="179" spans="1:15" ht="12.75" customHeight="1" x14ac:dyDescent="0.3">
      <c r="A179"/>
      <c r="B179"/>
      <c r="C179" s="381"/>
      <c r="D179" s="381"/>
      <c r="E179"/>
    </row>
    <row r="180" spans="1:15" ht="14.4" x14ac:dyDescent="0.3">
      <c r="A180"/>
      <c r="B180"/>
      <c r="C180" s="381"/>
      <c r="D180" s="381"/>
      <c r="E180"/>
    </row>
    <row r="181" spans="1:15" ht="12.75" customHeight="1" x14ac:dyDescent="0.3">
      <c r="A181"/>
      <c r="B181"/>
      <c r="C181" s="381"/>
      <c r="D181" s="800"/>
      <c r="E181" s="296"/>
    </row>
    <row r="182" spans="1:15" ht="12.75" customHeight="1" x14ac:dyDescent="0.3">
      <c r="A182"/>
      <c r="B182"/>
      <c r="C182" s="381"/>
      <c r="D182" s="381"/>
      <c r="E182"/>
    </row>
    <row r="183" spans="1:15" ht="12.75" customHeight="1" x14ac:dyDescent="0.3">
      <c r="A183"/>
      <c r="B183"/>
      <c r="C183" s="381"/>
      <c r="D183" s="381"/>
      <c r="E183"/>
      <c r="I183" s="118"/>
    </row>
    <row r="184" spans="1:15" ht="12.75" customHeight="1" x14ac:dyDescent="0.3">
      <c r="A184"/>
      <c r="B184"/>
      <c r="C184" s="381"/>
      <c r="D184" s="381"/>
      <c r="E184"/>
      <c r="I184" s="118"/>
    </row>
    <row r="185" spans="1:15" ht="12.75" customHeight="1" x14ac:dyDescent="0.3">
      <c r="A185"/>
      <c r="B185"/>
      <c r="C185" s="381"/>
      <c r="D185" s="381"/>
      <c r="E185"/>
      <c r="I185" s="118"/>
    </row>
    <row r="186" spans="1:15" ht="12.75" customHeight="1" x14ac:dyDescent="0.3">
      <c r="A186"/>
      <c r="B186"/>
      <c r="C186" s="381"/>
      <c r="D186" s="381"/>
      <c r="E186"/>
      <c r="I186" s="118"/>
      <c r="O186"/>
    </row>
    <row r="187" spans="1:15" ht="12.75" customHeight="1" x14ac:dyDescent="0.3">
      <c r="A187"/>
      <c r="B187"/>
      <c r="C187" s="381"/>
      <c r="D187" s="381"/>
      <c r="E187"/>
      <c r="I187" s="118"/>
      <c r="O187"/>
    </row>
    <row r="188" spans="1:15" ht="12.75" customHeight="1" x14ac:dyDescent="0.3">
      <c r="A188"/>
      <c r="B188"/>
      <c r="C188" s="381"/>
      <c r="D188" s="381"/>
      <c r="E188"/>
      <c r="I188" s="118"/>
      <c r="O188"/>
    </row>
    <row r="189" spans="1:15" ht="19.5" customHeight="1" x14ac:dyDescent="0.3">
      <c r="A189"/>
      <c r="B189"/>
      <c r="C189" s="381"/>
      <c r="D189" s="381"/>
      <c r="E189"/>
      <c r="I189" s="118"/>
      <c r="O189" s="296"/>
    </row>
    <row r="190" spans="1:15" ht="14.4" x14ac:dyDescent="0.3">
      <c r="A190"/>
      <c r="B190"/>
      <c r="C190" s="381"/>
      <c r="D190" s="381"/>
      <c r="E190"/>
      <c r="I190" s="118"/>
    </row>
    <row r="191" spans="1:15" ht="12.75" customHeight="1" x14ac:dyDescent="0.3">
      <c r="A191"/>
      <c r="B191"/>
      <c r="C191" s="381"/>
      <c r="D191" s="381"/>
      <c r="E191"/>
      <c r="F191" s="2"/>
      <c r="I191" s="118"/>
      <c r="O191"/>
    </row>
    <row r="192" spans="1:15" ht="12.75" customHeight="1" x14ac:dyDescent="0.3">
      <c r="A192"/>
      <c r="B192"/>
      <c r="C192" s="381"/>
      <c r="D192" s="381"/>
      <c r="E192"/>
      <c r="I192" s="118"/>
      <c r="O192"/>
    </row>
    <row r="193" spans="1:15" ht="12.75" customHeight="1" x14ac:dyDescent="0.3">
      <c r="A193"/>
      <c r="B193"/>
      <c r="C193" s="381"/>
      <c r="D193" s="381"/>
      <c r="E193"/>
      <c r="O193"/>
    </row>
    <row r="194" spans="1:15" ht="12.75" customHeight="1" x14ac:dyDescent="0.3">
      <c r="A194"/>
      <c r="B194"/>
      <c r="C194" s="381"/>
      <c r="D194" s="381"/>
      <c r="E194"/>
      <c r="O194"/>
    </row>
    <row r="195" spans="1:15" ht="12.75" customHeight="1" x14ac:dyDescent="0.3">
      <c r="A195"/>
      <c r="B195"/>
      <c r="C195" s="381"/>
      <c r="D195" s="381"/>
      <c r="E195"/>
      <c r="O195" s="296"/>
    </row>
    <row r="196" spans="1:15" ht="12.75" customHeight="1" x14ac:dyDescent="0.3">
      <c r="A196"/>
      <c r="B196"/>
      <c r="C196" s="381"/>
      <c r="D196" s="381"/>
      <c r="E196"/>
      <c r="O196" s="278"/>
    </row>
    <row r="197" spans="1:15" ht="12.75" customHeight="1" x14ac:dyDescent="0.3">
      <c r="A197"/>
      <c r="B197"/>
      <c r="C197" s="381"/>
      <c r="D197" s="800"/>
      <c r="E197" s="296"/>
      <c r="O197" s="307"/>
    </row>
    <row r="198" spans="1:15" ht="12.75" customHeight="1" x14ac:dyDescent="0.3">
      <c r="A198"/>
      <c r="B198"/>
      <c r="C198" s="381"/>
      <c r="D198" s="381"/>
      <c r="E198"/>
      <c r="O198" s="307"/>
    </row>
    <row r="199" spans="1:15" ht="12.75" customHeight="1" x14ac:dyDescent="0.3">
      <c r="A199"/>
      <c r="B199"/>
      <c r="C199" s="381"/>
      <c r="D199" s="381"/>
      <c r="E199"/>
    </row>
    <row r="200" spans="1:15" ht="12.75" customHeight="1" x14ac:dyDescent="0.3">
      <c r="A200"/>
      <c r="B200"/>
      <c r="C200" s="381"/>
      <c r="D200" s="381"/>
      <c r="E200"/>
      <c r="O200" s="278"/>
    </row>
    <row r="201" spans="1:15" ht="12.75" customHeight="1" x14ac:dyDescent="0.3">
      <c r="A201"/>
      <c r="B201"/>
      <c r="C201" s="381"/>
      <c r="D201" s="381"/>
      <c r="E201"/>
      <c r="O201" s="278"/>
    </row>
    <row r="202" spans="1:15" ht="12.75" customHeight="1" x14ac:dyDescent="0.3">
      <c r="A202"/>
      <c r="B202"/>
      <c r="C202" s="381"/>
      <c r="D202" s="800"/>
      <c r="E202" s="296"/>
    </row>
    <row r="203" spans="1:15" ht="15" customHeight="1" x14ac:dyDescent="0.25"/>
    <row r="204" spans="1:15" ht="15" customHeight="1" x14ac:dyDescent="0.25"/>
    <row r="205" spans="1:15" ht="12.75" customHeight="1" x14ac:dyDescent="0.25"/>
    <row r="206" spans="1:15" ht="12.75" customHeight="1" x14ac:dyDescent="0.3">
      <c r="O206"/>
    </row>
    <row r="207" spans="1:15" ht="12.75" customHeight="1" x14ac:dyDescent="0.3">
      <c r="O207"/>
    </row>
    <row r="208" spans="1:15" ht="12.75" customHeight="1" x14ac:dyDescent="0.3">
      <c r="O208"/>
    </row>
    <row r="209" spans="15:15" ht="12.75" customHeight="1" x14ac:dyDescent="0.3">
      <c r="O209"/>
    </row>
    <row r="210" spans="15:15" ht="12.75" customHeight="1" x14ac:dyDescent="0.3">
      <c r="O210"/>
    </row>
    <row r="211" spans="15:15" ht="12.75" customHeight="1" x14ac:dyDescent="0.3">
      <c r="O211"/>
    </row>
    <row r="212" spans="15:15" ht="12.75" customHeight="1" x14ac:dyDescent="0.3">
      <c r="O212"/>
    </row>
    <row r="213" spans="15:15" ht="12.75" customHeight="1" x14ac:dyDescent="0.3">
      <c r="O213"/>
    </row>
    <row r="214" spans="15:15" ht="12.75" customHeight="1" x14ac:dyDescent="0.3">
      <c r="O214"/>
    </row>
    <row r="215" spans="15:15" ht="12.75" customHeight="1" x14ac:dyDescent="0.3">
      <c r="O215"/>
    </row>
    <row r="216" spans="15:15" ht="12.75" customHeight="1" x14ac:dyDescent="0.3">
      <c r="O216"/>
    </row>
    <row r="217" spans="15:15" ht="12.75" customHeight="1" x14ac:dyDescent="0.3">
      <c r="O217"/>
    </row>
    <row r="218" spans="15:15" ht="12.75" customHeight="1" x14ac:dyDescent="0.25"/>
    <row r="219" spans="15:15" ht="12.75" customHeight="1" x14ac:dyDescent="0.25"/>
    <row r="220" spans="15:15" ht="12.75" customHeight="1" x14ac:dyDescent="0.25"/>
    <row r="221" spans="15:15" ht="12.75" customHeight="1" x14ac:dyDescent="0.25"/>
    <row r="222" spans="15:15" ht="12.75" customHeight="1" x14ac:dyDescent="0.25"/>
    <row r="223" spans="15:15" ht="12.75" customHeight="1" x14ac:dyDescent="0.25"/>
    <row r="224" spans="15:15" ht="12.75" customHeight="1" x14ac:dyDescent="0.25"/>
    <row r="225" spans="15:15" ht="12.75" customHeight="1" x14ac:dyDescent="0.25"/>
    <row r="226" spans="15:15" ht="27.75" customHeight="1" x14ac:dyDescent="0.25"/>
    <row r="227" spans="15:15" ht="12.75" customHeight="1" x14ac:dyDescent="0.25"/>
    <row r="228" spans="15:15" ht="12.75" customHeight="1" x14ac:dyDescent="0.25"/>
    <row r="229" spans="15:15" ht="14.4" x14ac:dyDescent="0.3">
      <c r="O229"/>
    </row>
    <row r="230" spans="15:15" ht="14.4" x14ac:dyDescent="0.3">
      <c r="O230"/>
    </row>
    <row r="231" spans="15:15" ht="14.4" x14ac:dyDescent="0.3">
      <c r="O231"/>
    </row>
    <row r="232" spans="15:15" ht="14.4" x14ac:dyDescent="0.3">
      <c r="O232"/>
    </row>
    <row r="233" spans="15:15" ht="14.4" x14ac:dyDescent="0.3">
      <c r="O233"/>
    </row>
    <row r="234" spans="15:15" ht="14.4" x14ac:dyDescent="0.3">
      <c r="O234"/>
    </row>
    <row r="235" spans="15:15" ht="14.4" x14ac:dyDescent="0.3">
      <c r="O235"/>
    </row>
    <row r="236" spans="15:15" ht="14.4" x14ac:dyDescent="0.3">
      <c r="O236"/>
    </row>
    <row r="237" spans="15:15" ht="14.4" x14ac:dyDescent="0.3">
      <c r="O237"/>
    </row>
    <row r="238" spans="15:15" ht="14.4" x14ac:dyDescent="0.3">
      <c r="O238"/>
    </row>
  </sheetData>
  <mergeCells count="4">
    <mergeCell ref="A3:C3"/>
    <mergeCell ref="D3:F3"/>
    <mergeCell ref="B6:F6"/>
    <mergeCell ref="Q6:U6"/>
  </mergeCells>
  <hyperlinks>
    <hyperlink ref="E1" location="BG!A1" display="BG" xr:uid="{7179099A-C7D6-48DC-8DA1-BD28546951A6}"/>
    <hyperlink ref="L1" location="BG!A1" display="BG" xr:uid="{4DA8A0C1-3210-4821-9E02-C6B64F05A8A7}"/>
  </hyperlinks>
  <printOptions horizontalCentered="1"/>
  <pageMargins left="0.70866141732283472" right="0.70866141732283472" top="0.74803149606299213" bottom="0.74803149606299213" header="0.31496062992125984" footer="0.31496062992125984"/>
  <pageSetup paperSize="5" scale="8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0AA163B-3F6E-43E2-99A0-AE56D7148BC2}">
          <x14:formula1>
            <xm:f>'Base de Monedas'!$A$1:$A$179</xm:f>
          </x14:formula1>
          <xm:sqref>C168:C169 I183:I192 I158:I171 C69 C58:C63 C47:C52 C135:C142 C54 C33 I87 I97:I105 I114:I117 C145:C158 R68 R10:R55 I120:I148 C105:C130 C8:C30 I8:I68 C76:C103</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theme="9"/>
  </sheetPr>
  <dimension ref="C1:AJ19"/>
  <sheetViews>
    <sheetView showGridLines="0" zoomScale="85" zoomScaleNormal="85" workbookViewId="0">
      <selection activeCell="E17" sqref="E17"/>
    </sheetView>
  </sheetViews>
  <sheetFormatPr baseColWidth="10" defaultColWidth="11.33203125" defaultRowHeight="13.2" x14ac:dyDescent="0.25"/>
  <cols>
    <col min="1" max="2" width="2.33203125" style="2" customWidth="1"/>
    <col min="3" max="3" width="44.6640625" style="35" customWidth="1"/>
    <col min="4" max="5" width="15.6640625" style="35" customWidth="1"/>
    <col min="6" max="6" width="2.33203125" style="35" customWidth="1"/>
    <col min="7" max="36" width="11.33203125" style="35"/>
    <col min="37" max="16384" width="11.33203125" style="2"/>
  </cols>
  <sheetData>
    <row r="1" spans="3:36" x14ac:dyDescent="0.25">
      <c r="C1" s="11">
        <v>0</v>
      </c>
      <c r="F1" s="149" t="s">
        <v>88</v>
      </c>
    </row>
    <row r="4" spans="3:36" ht="13.8" x14ac:dyDescent="0.25">
      <c r="C4" s="843" t="s">
        <v>1519</v>
      </c>
      <c r="D4" s="843"/>
      <c r="E4" s="843"/>
      <c r="V4" s="2"/>
      <c r="W4" s="2"/>
      <c r="X4" s="2"/>
      <c r="Y4" s="2"/>
      <c r="Z4" s="2"/>
      <c r="AA4" s="2"/>
      <c r="AB4" s="2"/>
      <c r="AC4" s="2"/>
      <c r="AD4" s="2"/>
      <c r="AE4" s="2"/>
      <c r="AF4" s="2"/>
      <c r="AG4" s="2"/>
      <c r="AH4" s="2"/>
      <c r="AI4" s="2"/>
      <c r="AJ4" s="2"/>
    </row>
    <row r="5" spans="3:36" x14ac:dyDescent="0.25">
      <c r="C5" s="93" t="s">
        <v>192</v>
      </c>
    </row>
    <row r="6" spans="3:36" x14ac:dyDescent="0.25">
      <c r="D6" s="5"/>
      <c r="E6" s="5"/>
    </row>
    <row r="7" spans="3:36" x14ac:dyDescent="0.25">
      <c r="C7" s="344" t="s">
        <v>89</v>
      </c>
      <c r="D7" s="801">
        <v>45291</v>
      </c>
      <c r="E7" s="801">
        <v>44896</v>
      </c>
      <c r="F7" s="38"/>
      <c r="V7" s="2"/>
      <c r="W7" s="2"/>
      <c r="X7" s="2"/>
      <c r="Y7" s="2"/>
      <c r="Z7" s="2"/>
      <c r="AA7" s="2"/>
      <c r="AB7" s="2"/>
      <c r="AC7" s="2"/>
      <c r="AD7" s="2"/>
      <c r="AE7" s="2"/>
      <c r="AF7" s="2"/>
      <c r="AG7" s="2"/>
      <c r="AH7" s="2"/>
      <c r="AI7" s="2"/>
      <c r="AJ7" s="2"/>
    </row>
    <row r="8" spans="3:36" x14ac:dyDescent="0.25">
      <c r="C8" s="39" t="s">
        <v>77</v>
      </c>
      <c r="D8" s="39"/>
      <c r="E8" s="39"/>
      <c r="F8" s="39"/>
      <c r="V8" s="2"/>
      <c r="W8" s="2"/>
      <c r="X8" s="2"/>
      <c r="Y8" s="2"/>
      <c r="Z8" s="2"/>
      <c r="AA8" s="2"/>
      <c r="AB8" s="2"/>
      <c r="AC8" s="2"/>
      <c r="AD8" s="2"/>
      <c r="AE8" s="2"/>
      <c r="AF8" s="2"/>
      <c r="AG8" s="2"/>
      <c r="AH8" s="2"/>
      <c r="AI8" s="2"/>
      <c r="AJ8" s="2"/>
    </row>
    <row r="9" spans="3:36" x14ac:dyDescent="0.25">
      <c r="C9" s="40" t="s">
        <v>90</v>
      </c>
      <c r="F9" s="40"/>
      <c r="V9" s="2"/>
      <c r="W9" s="2"/>
      <c r="X9" s="2"/>
      <c r="Y9" s="2"/>
      <c r="Z9" s="2"/>
      <c r="AA9" s="2"/>
      <c r="AB9" s="2"/>
      <c r="AC9" s="2"/>
      <c r="AD9" s="2"/>
      <c r="AE9" s="2"/>
      <c r="AF9" s="2"/>
      <c r="AG9" s="2"/>
      <c r="AH9" s="2"/>
      <c r="AI9" s="2"/>
      <c r="AJ9" s="2"/>
    </row>
    <row r="10" spans="3:36" x14ac:dyDescent="0.25">
      <c r="C10" s="40" t="s">
        <v>80</v>
      </c>
      <c r="F10" s="40"/>
      <c r="V10" s="2"/>
      <c r="W10" s="2"/>
      <c r="X10" s="2"/>
      <c r="Y10" s="2"/>
      <c r="Z10" s="2"/>
      <c r="AA10" s="2"/>
      <c r="AB10" s="2"/>
      <c r="AC10" s="2"/>
      <c r="AD10" s="2"/>
      <c r="AE10" s="2"/>
      <c r="AF10" s="2"/>
      <c r="AG10" s="2"/>
      <c r="AH10" s="2"/>
      <c r="AI10" s="2"/>
      <c r="AJ10" s="2"/>
    </row>
    <row r="11" spans="3:36" x14ac:dyDescent="0.25">
      <c r="C11" s="40" t="s">
        <v>91</v>
      </c>
      <c r="F11" s="40"/>
      <c r="V11" s="2"/>
      <c r="W11" s="2"/>
      <c r="X11" s="2"/>
      <c r="Y11" s="2"/>
      <c r="Z11" s="2"/>
      <c r="AA11" s="2"/>
      <c r="AB11" s="2"/>
      <c r="AC11" s="2"/>
      <c r="AD11" s="2"/>
      <c r="AE11" s="2"/>
      <c r="AF11" s="2"/>
      <c r="AG11" s="2"/>
      <c r="AH11" s="2"/>
      <c r="AI11" s="2"/>
      <c r="AJ11" s="2"/>
    </row>
    <row r="12" spans="3:36" x14ac:dyDescent="0.25">
      <c r="C12" s="40" t="s">
        <v>92</v>
      </c>
      <c r="F12" s="40"/>
      <c r="V12" s="2"/>
      <c r="W12" s="2"/>
      <c r="X12" s="2"/>
      <c r="Y12" s="2"/>
      <c r="Z12" s="2"/>
      <c r="AA12" s="2"/>
      <c r="AB12" s="2"/>
      <c r="AC12" s="2"/>
      <c r="AD12" s="2"/>
      <c r="AE12" s="2"/>
      <c r="AF12" s="2"/>
      <c r="AG12" s="2"/>
      <c r="AH12" s="2"/>
      <c r="AI12" s="2"/>
      <c r="AJ12" s="2"/>
    </row>
    <row r="13" spans="3:36" x14ac:dyDescent="0.25">
      <c r="C13" s="67"/>
      <c r="D13" s="39"/>
      <c r="E13" s="39"/>
      <c r="F13" s="39"/>
      <c r="V13" s="2"/>
      <c r="W13" s="2"/>
      <c r="X13" s="2"/>
      <c r="Y13" s="2"/>
      <c r="Z13" s="2"/>
      <c r="AA13" s="2"/>
      <c r="AB13" s="2"/>
      <c r="AC13" s="2"/>
      <c r="AD13" s="2"/>
      <c r="AE13" s="2"/>
      <c r="AF13" s="2"/>
      <c r="AG13" s="2"/>
      <c r="AH13" s="2"/>
      <c r="AI13" s="2"/>
      <c r="AJ13" s="2"/>
    </row>
    <row r="14" spans="3:36" x14ac:dyDescent="0.25">
      <c r="C14" s="152" t="s">
        <v>86</v>
      </c>
      <c r="D14" s="260">
        <v>0</v>
      </c>
      <c r="E14" s="260">
        <v>0</v>
      </c>
      <c r="V14" s="2"/>
      <c r="W14" s="2"/>
      <c r="X14" s="2"/>
      <c r="Y14" s="2"/>
      <c r="Z14" s="2"/>
      <c r="AA14" s="2"/>
      <c r="AB14" s="2"/>
      <c r="AC14" s="2"/>
      <c r="AD14" s="2"/>
      <c r="AE14" s="2"/>
      <c r="AF14" s="2"/>
      <c r="AG14" s="2"/>
      <c r="AH14" s="2"/>
      <c r="AI14" s="2"/>
      <c r="AJ14" s="2"/>
    </row>
    <row r="15" spans="3:36" x14ac:dyDescent="0.25">
      <c r="C15" s="41"/>
      <c r="F15" s="40"/>
      <c r="V15" s="2"/>
      <c r="W15" s="2"/>
      <c r="X15" s="2"/>
      <c r="Y15" s="2"/>
      <c r="Z15" s="2"/>
      <c r="AA15" s="2"/>
      <c r="AB15" s="2"/>
      <c r="AC15" s="2"/>
      <c r="AD15" s="2"/>
      <c r="AE15" s="2"/>
      <c r="AF15" s="2"/>
      <c r="AG15" s="2"/>
      <c r="AH15" s="2"/>
      <c r="AI15" s="2"/>
      <c r="AJ15" s="2"/>
    </row>
    <row r="16" spans="3:36" x14ac:dyDescent="0.25">
      <c r="C16" s="40"/>
      <c r="F16" s="40"/>
      <c r="V16" s="2"/>
      <c r="W16" s="2"/>
      <c r="X16" s="2"/>
      <c r="Y16" s="2"/>
      <c r="Z16" s="2"/>
      <c r="AA16" s="2"/>
      <c r="AB16" s="2"/>
      <c r="AC16" s="2"/>
      <c r="AD16" s="2"/>
      <c r="AE16" s="2"/>
      <c r="AF16" s="2"/>
      <c r="AG16" s="2"/>
      <c r="AH16" s="2"/>
      <c r="AI16" s="2"/>
      <c r="AJ16" s="2"/>
    </row>
    <row r="17" spans="3:36" x14ac:dyDescent="0.25">
      <c r="C17" s="41"/>
      <c r="F17" s="40"/>
      <c r="G17" s="39"/>
      <c r="H17" s="39"/>
      <c r="V17" s="2"/>
      <c r="W17" s="2"/>
      <c r="X17" s="2"/>
      <c r="Y17" s="2"/>
      <c r="Z17" s="2"/>
      <c r="AA17" s="2"/>
      <c r="AB17" s="2"/>
      <c r="AC17" s="2"/>
      <c r="AD17" s="2"/>
      <c r="AE17" s="2"/>
      <c r="AF17" s="2"/>
      <c r="AG17" s="2"/>
      <c r="AH17" s="2"/>
      <c r="AI17" s="2"/>
      <c r="AJ17" s="2"/>
    </row>
    <row r="18" spans="3:36" x14ac:dyDescent="0.25">
      <c r="V18" s="2"/>
      <c r="W18" s="2"/>
      <c r="X18" s="2"/>
      <c r="Y18" s="2"/>
      <c r="Z18" s="2"/>
      <c r="AA18" s="2"/>
      <c r="AB18" s="2"/>
      <c r="AC18" s="2"/>
      <c r="AD18" s="2"/>
      <c r="AE18" s="2"/>
      <c r="AF18" s="2"/>
      <c r="AG18" s="2"/>
      <c r="AH18" s="2"/>
      <c r="AI18" s="2"/>
      <c r="AJ18" s="2"/>
    </row>
    <row r="19" spans="3:36" x14ac:dyDescent="0.25">
      <c r="F19" s="2"/>
    </row>
  </sheetData>
  <mergeCells count="1">
    <mergeCell ref="C4:E4"/>
  </mergeCells>
  <hyperlinks>
    <hyperlink ref="F1" location="BG!A1" display="BG" xr:uid="{00000000-0004-0000-1300-000000000000}"/>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theme="9"/>
  </sheetPr>
  <dimension ref="C1:I19"/>
  <sheetViews>
    <sheetView showGridLines="0" zoomScale="85" zoomScaleNormal="85" workbookViewId="0">
      <selection activeCell="I21" sqref="I21"/>
    </sheetView>
  </sheetViews>
  <sheetFormatPr baseColWidth="10" defaultColWidth="11.44140625" defaultRowHeight="13.2" x14ac:dyDescent="0.25"/>
  <cols>
    <col min="1" max="2" width="2.33203125" style="2" customWidth="1"/>
    <col min="3" max="3" width="48.33203125" style="35" customWidth="1"/>
    <col min="4" max="5" width="15.6640625" style="35" customWidth="1"/>
    <col min="6" max="6" width="2.33203125" style="35" customWidth="1"/>
    <col min="7" max="9" width="11.33203125" style="35"/>
    <col min="10" max="16384" width="11.44140625" style="2"/>
  </cols>
  <sheetData>
    <row r="1" spans="3:8" x14ac:dyDescent="0.25">
      <c r="C1" s="11">
        <v>0</v>
      </c>
      <c r="H1" s="149" t="s">
        <v>88</v>
      </c>
    </row>
    <row r="2" spans="3:8" x14ac:dyDescent="0.25">
      <c r="D2" s="150"/>
    </row>
    <row r="3" spans="3:8" ht="13.8" x14ac:dyDescent="0.25">
      <c r="C3" s="843" t="s">
        <v>1520</v>
      </c>
      <c r="D3" s="843"/>
      <c r="E3" s="843"/>
    </row>
    <row r="4" spans="3:8" x14ac:dyDescent="0.25">
      <c r="C4" s="93" t="s">
        <v>192</v>
      </c>
    </row>
    <row r="5" spans="3:8" x14ac:dyDescent="0.25">
      <c r="C5" s="18" t="s">
        <v>1422</v>
      </c>
      <c r="D5" s="5"/>
      <c r="E5" s="5"/>
    </row>
    <row r="6" spans="3:8" x14ac:dyDescent="0.25">
      <c r="D6" s="5"/>
      <c r="E6" s="5"/>
    </row>
    <row r="7" spans="3:8" x14ac:dyDescent="0.25">
      <c r="C7" s="7" t="s">
        <v>2</v>
      </c>
      <c r="D7" s="801">
        <v>45291</v>
      </c>
      <c r="E7" s="801">
        <v>44896</v>
      </c>
    </row>
    <row r="8" spans="3:8" x14ac:dyDescent="0.25">
      <c r="C8" s="35" t="s">
        <v>93</v>
      </c>
      <c r="D8" s="27">
        <v>1250</v>
      </c>
      <c r="E8" s="27">
        <v>734773.48300000001</v>
      </c>
    </row>
    <row r="9" spans="3:8" x14ac:dyDescent="0.25">
      <c r="C9" s="35" t="s">
        <v>94</v>
      </c>
      <c r="D9" s="27">
        <v>195979.932</v>
      </c>
      <c r="E9" s="27">
        <v>456972.76199999999</v>
      </c>
    </row>
    <row r="10" spans="3:8" x14ac:dyDescent="0.25">
      <c r="D10" s="27"/>
      <c r="E10" s="2"/>
    </row>
    <row r="11" spans="3:8" x14ac:dyDescent="0.25">
      <c r="C11" s="152" t="s">
        <v>0</v>
      </c>
      <c r="D11" s="286">
        <v>197229.932</v>
      </c>
      <c r="E11" s="286">
        <v>1191746.2450000001</v>
      </c>
    </row>
    <row r="19" spans="6:6" x14ac:dyDescent="0.25">
      <c r="F19" s="2"/>
    </row>
  </sheetData>
  <mergeCells count="1">
    <mergeCell ref="C3:E3"/>
  </mergeCells>
  <hyperlinks>
    <hyperlink ref="H1" location="BG!A1" display="BG" xr:uid="{00000000-0004-0000-14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8A7B4-14D9-4536-89B5-03C3505B8304}">
  <sheetPr filterMode="1"/>
  <dimension ref="A1:Q678"/>
  <sheetViews>
    <sheetView topLeftCell="G346" zoomScaleNormal="100" workbookViewId="0">
      <selection activeCell="H393" sqref="H393"/>
    </sheetView>
  </sheetViews>
  <sheetFormatPr baseColWidth="10" defaultColWidth="11.44140625" defaultRowHeight="14.4" x14ac:dyDescent="0.3"/>
  <cols>
    <col min="1" max="1" width="10.6640625" style="555" bestFit="1" customWidth="1"/>
    <col min="2" max="2" width="8.44140625" bestFit="1" customWidth="1"/>
    <col min="3" max="3" width="16.109375" bestFit="1" customWidth="1"/>
    <col min="4" max="4" width="22.88671875" bestFit="1" customWidth="1"/>
    <col min="5" max="7" width="22.88671875" customWidth="1"/>
    <col min="8" max="8" width="58.88671875" bestFit="1" customWidth="1"/>
    <col min="9" max="9" width="27.44140625" style="276" bestFit="1" customWidth="1"/>
    <col min="10" max="10" width="16" style="444" customWidth="1"/>
    <col min="11" max="11" width="46" bestFit="1" customWidth="1"/>
    <col min="12" max="12" width="52.6640625" customWidth="1"/>
    <col min="13" max="13" width="73.6640625" bestFit="1" customWidth="1"/>
    <col min="14" max="14" width="20" bestFit="1" customWidth="1"/>
    <col min="15" max="15" width="28.6640625" bestFit="1" customWidth="1"/>
    <col min="16" max="16" width="12" bestFit="1" customWidth="1"/>
  </cols>
  <sheetData>
    <row r="1" spans="1:17" ht="17.25" customHeight="1" x14ac:dyDescent="0.3">
      <c r="A1" s="555" t="s">
        <v>680</v>
      </c>
      <c r="B1" t="s">
        <v>681</v>
      </c>
      <c r="C1" s="331" t="s">
        <v>682</v>
      </c>
      <c r="D1" t="s">
        <v>683</v>
      </c>
      <c r="E1" t="s">
        <v>1736</v>
      </c>
      <c r="F1" t="s">
        <v>1735</v>
      </c>
      <c r="G1" t="s">
        <v>1859</v>
      </c>
      <c r="H1" t="s">
        <v>684</v>
      </c>
      <c r="I1" s="381" t="s">
        <v>686</v>
      </c>
      <c r="J1" s="641" t="s">
        <v>1870</v>
      </c>
      <c r="K1" s="296" t="s">
        <v>2392</v>
      </c>
      <c r="L1" s="296" t="s">
        <v>1588</v>
      </c>
      <c r="M1" s="296" t="s">
        <v>2393</v>
      </c>
      <c r="N1" s="296" t="s">
        <v>1871</v>
      </c>
      <c r="O1" s="275" t="s">
        <v>685</v>
      </c>
      <c r="P1" s="362" t="s">
        <v>2407</v>
      </c>
      <c r="Q1" s="512" t="s">
        <v>3159</v>
      </c>
    </row>
    <row r="2" spans="1:17" hidden="1" x14ac:dyDescent="0.3">
      <c r="C2" s="331"/>
      <c r="H2" s="334" t="s">
        <v>687</v>
      </c>
      <c r="I2" s="631">
        <v>21162226.600000001</v>
      </c>
      <c r="J2" s="296">
        <f t="shared" ref="J2:J65" si="0">I2/1000</f>
        <v>21162.226600000002</v>
      </c>
      <c r="K2" s="552"/>
      <c r="L2" s="296"/>
      <c r="M2" s="296"/>
      <c r="N2" s="296"/>
      <c r="O2" s="382">
        <f>+I2</f>
        <v>21162226.600000001</v>
      </c>
      <c r="P2" s="296"/>
    </row>
    <row r="3" spans="1:17" hidden="1" x14ac:dyDescent="0.3">
      <c r="C3" s="331"/>
      <c r="H3" s="334" t="s">
        <v>1004</v>
      </c>
      <c r="I3" s="631">
        <v>-33354105.579999998</v>
      </c>
      <c r="J3" s="296">
        <f t="shared" si="0"/>
        <v>-33354.105579999996</v>
      </c>
      <c r="K3" s="552"/>
      <c r="L3" s="296"/>
      <c r="M3" s="296"/>
      <c r="N3" s="296"/>
      <c r="O3" s="382">
        <f>+I3</f>
        <v>-33354105.579999998</v>
      </c>
    </row>
    <row r="4" spans="1:17" hidden="1" x14ac:dyDescent="0.3">
      <c r="C4" s="331"/>
      <c r="H4" s="334" t="s">
        <v>2622</v>
      </c>
      <c r="I4" s="295">
        <v>-419912815476</v>
      </c>
      <c r="J4" s="296">
        <f t="shared" si="0"/>
        <v>-419912815.47600001</v>
      </c>
      <c r="K4" s="552"/>
      <c r="L4" s="296"/>
      <c r="M4" s="296"/>
      <c r="N4" s="296"/>
      <c r="O4" s="395"/>
    </row>
    <row r="5" spans="1:17" hidden="1" x14ac:dyDescent="0.3">
      <c r="A5" s="556" t="s">
        <v>3185</v>
      </c>
      <c r="B5" s="332">
        <v>7</v>
      </c>
      <c r="C5" s="608">
        <v>111010102001991</v>
      </c>
      <c r="D5" s="427" t="s">
        <v>688</v>
      </c>
      <c r="E5" t="str">
        <f t="shared" ref="E5:E68" si="1">+MID(D5,3,2)&amp;+MID(D5,6,1)&amp;+MID(D5,8,2)&amp;+MID(D5,11,3)&amp;+MID(D5,17,2)&amp;+MID(D5,20,3)&amp;+MID(D5,24,2)</f>
        <v>111101010200199</v>
      </c>
      <c r="F5" s="297" t="str">
        <f t="shared" ref="F5:F68" si="2">MID(E5,3,1)</f>
        <v>1</v>
      </c>
      <c r="G5" t="e">
        <f>+VLOOKUP(L5,BG!$D$10:$F$68,3,FALSE)</f>
        <v>#REF!</v>
      </c>
      <c r="H5" s="427" t="s">
        <v>689</v>
      </c>
      <c r="I5" s="618">
        <v>118993039</v>
      </c>
      <c r="J5" s="296">
        <f t="shared" si="0"/>
        <v>118993.039</v>
      </c>
      <c r="K5" t="e">
        <f>+VLOOKUP(D5,#REF!,4,0)</f>
        <v>#REF!</v>
      </c>
      <c r="L5" t="e">
        <f>VLOOKUP(D5,#REF!,5,0)</f>
        <v>#REF!</v>
      </c>
      <c r="M5" t="e">
        <f>VLOOKUP(D5,#REF!,6,0)</f>
        <v>#REF!</v>
      </c>
      <c r="N5" t="e">
        <f>VLOOKUP(D5,#REF!,7,0)</f>
        <v>#REF!</v>
      </c>
      <c r="P5" t="str">
        <f t="shared" ref="P5:P68" si="3">MID(E5,6,5)</f>
        <v>10102</v>
      </c>
      <c r="Q5" t="str">
        <f t="shared" ref="Q5:Q68" si="4">+LEFT(E5,2)</f>
        <v>11</v>
      </c>
    </row>
    <row r="6" spans="1:17" hidden="1" x14ac:dyDescent="0.3">
      <c r="A6" s="556" t="s">
        <v>3185</v>
      </c>
      <c r="B6" s="333">
        <v>7</v>
      </c>
      <c r="C6" s="609">
        <v>111010102506011</v>
      </c>
      <c r="D6" s="334" t="s">
        <v>691</v>
      </c>
      <c r="E6" t="str">
        <f t="shared" si="1"/>
        <v>111101010250601</v>
      </c>
      <c r="F6" t="str">
        <f t="shared" si="2"/>
        <v>1</v>
      </c>
      <c r="G6" t="e">
        <f>+VLOOKUP(L6,BG!$D$10:$F$68,3,FALSE)</f>
        <v>#REF!</v>
      </c>
      <c r="H6" s="334" t="s">
        <v>690</v>
      </c>
      <c r="I6" s="619">
        <v>8080524</v>
      </c>
      <c r="J6" s="296">
        <f t="shared" si="0"/>
        <v>8080.5240000000003</v>
      </c>
      <c r="K6" t="e">
        <f>+VLOOKUP(D6,#REF!,4,0)</f>
        <v>#REF!</v>
      </c>
      <c r="L6" t="e">
        <f>VLOOKUP(D6,#REF!,5,0)</f>
        <v>#REF!</v>
      </c>
      <c r="M6" t="e">
        <f>VLOOKUP(D6,#REF!,6,0)</f>
        <v>#REF!</v>
      </c>
      <c r="N6" t="e">
        <f>VLOOKUP(D6,#REF!,7,0)</f>
        <v>#REF!</v>
      </c>
      <c r="P6" t="str">
        <f t="shared" si="3"/>
        <v>10102</v>
      </c>
      <c r="Q6" t="str">
        <f t="shared" si="4"/>
        <v>11</v>
      </c>
    </row>
    <row r="7" spans="1:17" hidden="1" x14ac:dyDescent="0.3">
      <c r="A7" s="556" t="s">
        <v>3185</v>
      </c>
      <c r="B7" s="332">
        <v>7</v>
      </c>
      <c r="C7" s="608">
        <v>112010902002991</v>
      </c>
      <c r="D7" s="427" t="s">
        <v>692</v>
      </c>
      <c r="E7" t="str">
        <f t="shared" si="1"/>
        <v>111201090200299</v>
      </c>
      <c r="F7" t="str">
        <f t="shared" si="2"/>
        <v>1</v>
      </c>
      <c r="G7" t="e">
        <f>+VLOOKUP(L7,BG!$D$10:$F$68,3,FALSE)</f>
        <v>#REF!</v>
      </c>
      <c r="H7" s="427" t="s">
        <v>3211</v>
      </c>
      <c r="I7" s="618">
        <v>399874374</v>
      </c>
      <c r="J7" s="296">
        <f t="shared" si="0"/>
        <v>399874.37400000001</v>
      </c>
      <c r="K7" t="e">
        <f>+VLOOKUP(D7,#REF!,4,0)</f>
        <v>#REF!</v>
      </c>
      <c r="L7" t="e">
        <f>VLOOKUP(D7,#REF!,5,0)</f>
        <v>#REF!</v>
      </c>
      <c r="M7" t="e">
        <f>VLOOKUP(D7,#REF!,6,0)</f>
        <v>#REF!</v>
      </c>
      <c r="N7" t="e">
        <f>VLOOKUP(D7,#REF!,7,0)</f>
        <v>#REF!</v>
      </c>
      <c r="P7" t="str">
        <f t="shared" si="3"/>
        <v>10902</v>
      </c>
      <c r="Q7" t="str">
        <f t="shared" si="4"/>
        <v>11</v>
      </c>
    </row>
    <row r="8" spans="1:17" hidden="1" x14ac:dyDescent="0.3">
      <c r="A8" s="556" t="s">
        <v>3185</v>
      </c>
      <c r="B8" s="333">
        <v>7</v>
      </c>
      <c r="C8" s="609">
        <v>112010902214991</v>
      </c>
      <c r="D8" s="334" t="s">
        <v>1876</v>
      </c>
      <c r="E8" t="str">
        <f t="shared" si="1"/>
        <v>111201090221499</v>
      </c>
      <c r="F8" t="str">
        <f t="shared" si="2"/>
        <v>1</v>
      </c>
      <c r="G8" t="e">
        <f>+VLOOKUP(L8,BG!$D$10:$F$68,3,FALSE)</f>
        <v>#REF!</v>
      </c>
      <c r="H8" s="334" t="s">
        <v>2086</v>
      </c>
      <c r="I8" s="619">
        <v>13888609</v>
      </c>
      <c r="J8" s="296">
        <f t="shared" si="0"/>
        <v>13888.609</v>
      </c>
      <c r="K8" t="e">
        <f>+VLOOKUP(D8,#REF!,4,0)</f>
        <v>#REF!</v>
      </c>
      <c r="L8" t="e">
        <f>VLOOKUP(D8,#REF!,5,0)</f>
        <v>#REF!</v>
      </c>
      <c r="M8" t="e">
        <f>VLOOKUP(D8,#REF!,6,0)</f>
        <v>#REF!</v>
      </c>
      <c r="N8" t="e">
        <f>VLOOKUP(D8,#REF!,7,0)</f>
        <v>#REF!</v>
      </c>
      <c r="P8" t="str">
        <f t="shared" si="3"/>
        <v>10902</v>
      </c>
      <c r="Q8" t="str">
        <f t="shared" si="4"/>
        <v>11</v>
      </c>
    </row>
    <row r="9" spans="1:17" hidden="1" x14ac:dyDescent="0.3">
      <c r="A9" s="556" t="s">
        <v>3185</v>
      </c>
      <c r="B9" s="332">
        <v>7</v>
      </c>
      <c r="C9" s="608">
        <v>112010903001011</v>
      </c>
      <c r="D9" s="427" t="s">
        <v>1877</v>
      </c>
      <c r="E9" t="str">
        <f t="shared" si="1"/>
        <v>111201090300101</v>
      </c>
      <c r="F9" t="str">
        <f t="shared" si="2"/>
        <v>1</v>
      </c>
      <c r="G9" t="e">
        <f>+VLOOKUP(L9,BG!$D$10:$F$68,3,FALSE)</f>
        <v>#REF!</v>
      </c>
      <c r="H9" s="427" t="s">
        <v>2087</v>
      </c>
      <c r="I9" s="618">
        <v>105434223</v>
      </c>
      <c r="J9" s="296">
        <f t="shared" si="0"/>
        <v>105434.223</v>
      </c>
      <c r="K9" t="e">
        <f>+VLOOKUP(D9,#REF!,4,0)</f>
        <v>#REF!</v>
      </c>
      <c r="L9" t="e">
        <f>VLOOKUP(D9,#REF!,5,0)</f>
        <v>#REF!</v>
      </c>
      <c r="M9" t="e">
        <f>VLOOKUP(D9,#REF!,6,0)</f>
        <v>#REF!</v>
      </c>
      <c r="N9" t="e">
        <f>VLOOKUP(D9,#REF!,7,0)</f>
        <v>#REF!</v>
      </c>
      <c r="P9" t="str">
        <f t="shared" si="3"/>
        <v>10903</v>
      </c>
      <c r="Q9" t="str">
        <f t="shared" si="4"/>
        <v>11</v>
      </c>
    </row>
    <row r="10" spans="1:17" hidden="1" x14ac:dyDescent="0.3">
      <c r="A10" s="556" t="s">
        <v>3185</v>
      </c>
      <c r="B10" s="333">
        <v>7</v>
      </c>
      <c r="C10" s="609">
        <v>112010904000991</v>
      </c>
      <c r="D10" s="334" t="s">
        <v>1878</v>
      </c>
      <c r="E10" t="str">
        <f t="shared" si="1"/>
        <v>111201090400099</v>
      </c>
      <c r="F10" t="str">
        <f t="shared" si="2"/>
        <v>1</v>
      </c>
      <c r="G10" t="e">
        <f>+VLOOKUP(L10,BG!$D$10:$F$68,3,FALSE)</f>
        <v>#REF!</v>
      </c>
      <c r="H10" s="334" t="s">
        <v>694</v>
      </c>
      <c r="I10" s="619">
        <v>22623676</v>
      </c>
      <c r="J10" s="296">
        <f t="shared" si="0"/>
        <v>22623.675999999999</v>
      </c>
      <c r="K10" t="e">
        <f>+VLOOKUP(D10,#REF!,4,0)</f>
        <v>#REF!</v>
      </c>
      <c r="L10" t="e">
        <f>VLOOKUP(D10,#REF!,5,0)</f>
        <v>#REF!</v>
      </c>
      <c r="M10" t="e">
        <f>VLOOKUP(D10,#REF!,6,0)</f>
        <v>#REF!</v>
      </c>
      <c r="N10" t="e">
        <f>VLOOKUP(D10,#REF!,7,0)</f>
        <v>#REF!</v>
      </c>
      <c r="P10" t="str">
        <f t="shared" si="3"/>
        <v>10904</v>
      </c>
      <c r="Q10" t="str">
        <f t="shared" si="4"/>
        <v>11</v>
      </c>
    </row>
    <row r="11" spans="1:17" hidden="1" x14ac:dyDescent="0.3">
      <c r="A11" s="556" t="s">
        <v>3185</v>
      </c>
      <c r="B11" s="332">
        <v>7</v>
      </c>
      <c r="C11" s="608">
        <v>112010904006991</v>
      </c>
      <c r="D11" s="427" t="s">
        <v>695</v>
      </c>
      <c r="E11" t="str">
        <f t="shared" si="1"/>
        <v>111201090400699</v>
      </c>
      <c r="F11" t="str">
        <f t="shared" si="2"/>
        <v>1</v>
      </c>
      <c r="G11" t="e">
        <f>+VLOOKUP(L11,BG!$D$10:$F$68,3,FALSE)</f>
        <v>#REF!</v>
      </c>
      <c r="H11" s="427" t="s">
        <v>696</v>
      </c>
      <c r="I11" s="618">
        <v>27981520</v>
      </c>
      <c r="J11" s="296">
        <f t="shared" si="0"/>
        <v>27981.52</v>
      </c>
      <c r="K11" t="e">
        <f>+VLOOKUP(D11,#REF!,4,0)</f>
        <v>#REF!</v>
      </c>
      <c r="L11" t="e">
        <f>VLOOKUP(D11,#REF!,5,0)</f>
        <v>#REF!</v>
      </c>
      <c r="M11" t="e">
        <f>VLOOKUP(D11,#REF!,6,0)</f>
        <v>#REF!</v>
      </c>
      <c r="N11" t="e">
        <f>VLOOKUP(D11,#REF!,7,0)</f>
        <v>#REF!</v>
      </c>
      <c r="P11" t="str">
        <f t="shared" si="3"/>
        <v>10904</v>
      </c>
      <c r="Q11" t="str">
        <f t="shared" si="4"/>
        <v>11</v>
      </c>
    </row>
    <row r="12" spans="1:17" hidden="1" x14ac:dyDescent="0.3">
      <c r="A12" s="556" t="s">
        <v>3185</v>
      </c>
      <c r="B12" s="333">
        <v>7</v>
      </c>
      <c r="C12" s="609">
        <v>112010904009011</v>
      </c>
      <c r="D12" s="334" t="s">
        <v>697</v>
      </c>
      <c r="E12" t="str">
        <f t="shared" si="1"/>
        <v>111201090400901</v>
      </c>
      <c r="F12" t="str">
        <f t="shared" si="2"/>
        <v>1</v>
      </c>
      <c r="G12" t="e">
        <f>+VLOOKUP(L12,BG!$D$10:$F$68,3,FALSE)</f>
        <v>#REF!</v>
      </c>
      <c r="H12" s="334" t="s">
        <v>698</v>
      </c>
      <c r="I12" s="619">
        <v>6803874</v>
      </c>
      <c r="J12" s="296">
        <f t="shared" si="0"/>
        <v>6803.8739999999998</v>
      </c>
      <c r="K12" t="e">
        <f>+VLOOKUP(D12,#REF!,4,0)</f>
        <v>#REF!</v>
      </c>
      <c r="L12" t="e">
        <f>VLOOKUP(D12,#REF!,5,0)</f>
        <v>#REF!</v>
      </c>
      <c r="M12" t="e">
        <f>VLOOKUP(D12,#REF!,6,0)</f>
        <v>#REF!</v>
      </c>
      <c r="N12" t="e">
        <f>VLOOKUP(D12,#REF!,7,0)</f>
        <v>#REF!</v>
      </c>
      <c r="P12" t="str">
        <f t="shared" si="3"/>
        <v>10904</v>
      </c>
      <c r="Q12" t="str">
        <f t="shared" si="4"/>
        <v>11</v>
      </c>
    </row>
    <row r="13" spans="1:17" hidden="1" x14ac:dyDescent="0.3">
      <c r="A13" s="556" t="s">
        <v>3185</v>
      </c>
      <c r="B13" s="332">
        <v>7</v>
      </c>
      <c r="C13" s="608">
        <v>112010904010991</v>
      </c>
      <c r="D13" s="427" t="s">
        <v>1879</v>
      </c>
      <c r="E13" t="str">
        <f t="shared" si="1"/>
        <v>111201090401099</v>
      </c>
      <c r="F13" t="str">
        <f t="shared" si="2"/>
        <v>1</v>
      </c>
      <c r="G13" t="e">
        <f>+VLOOKUP(L13,BG!$D$10:$F$68,3,FALSE)</f>
        <v>#REF!</v>
      </c>
      <c r="H13" s="427" t="s">
        <v>2088</v>
      </c>
      <c r="I13" s="618">
        <v>444437640</v>
      </c>
      <c r="J13" s="296">
        <f t="shared" si="0"/>
        <v>444437.64</v>
      </c>
      <c r="K13" t="e">
        <f>+VLOOKUP(D13,#REF!,4,0)</f>
        <v>#REF!</v>
      </c>
      <c r="L13" t="e">
        <f>VLOOKUP(D13,#REF!,5,0)</f>
        <v>#REF!</v>
      </c>
      <c r="M13" t="e">
        <f>VLOOKUP(D13,#REF!,6,0)</f>
        <v>#REF!</v>
      </c>
      <c r="N13" t="e">
        <f>VLOOKUP(D13,#REF!,7,0)</f>
        <v>#REF!</v>
      </c>
      <c r="P13" t="str">
        <f t="shared" si="3"/>
        <v>10904</v>
      </c>
      <c r="Q13" t="str">
        <f t="shared" si="4"/>
        <v>11</v>
      </c>
    </row>
    <row r="14" spans="1:17" hidden="1" x14ac:dyDescent="0.3">
      <c r="A14" s="556" t="s">
        <v>3185</v>
      </c>
      <c r="B14" s="333">
        <v>7</v>
      </c>
      <c r="C14" s="609">
        <v>112010904021011</v>
      </c>
      <c r="D14" s="334" t="s">
        <v>1881</v>
      </c>
      <c r="E14" t="str">
        <f t="shared" si="1"/>
        <v>111201090402101</v>
      </c>
      <c r="F14" t="str">
        <f t="shared" si="2"/>
        <v>1</v>
      </c>
      <c r="G14" t="e">
        <f>+VLOOKUP(L14,BG!$D$10:$F$68,3,FALSE)</f>
        <v>#REF!</v>
      </c>
      <c r="H14" s="334" t="s">
        <v>701</v>
      </c>
      <c r="I14" s="619">
        <v>481893</v>
      </c>
      <c r="J14" s="296">
        <f t="shared" si="0"/>
        <v>481.89299999999997</v>
      </c>
      <c r="K14" t="e">
        <f>+VLOOKUP(D14,#REF!,4,0)</f>
        <v>#REF!</v>
      </c>
      <c r="L14" t="e">
        <f>VLOOKUP(D14,#REF!,5,0)</f>
        <v>#REF!</v>
      </c>
      <c r="M14" t="e">
        <f>VLOOKUP(D14,#REF!,6,0)</f>
        <v>#REF!</v>
      </c>
      <c r="N14" t="e">
        <f>VLOOKUP(D14,#REF!,7,0)</f>
        <v>#REF!</v>
      </c>
      <c r="P14" t="str">
        <f t="shared" si="3"/>
        <v>10904</v>
      </c>
      <c r="Q14" t="str">
        <f t="shared" si="4"/>
        <v>11</v>
      </c>
    </row>
    <row r="15" spans="1:17" hidden="1" x14ac:dyDescent="0.3">
      <c r="A15" s="556" t="s">
        <v>3185</v>
      </c>
      <c r="B15" s="332">
        <v>7</v>
      </c>
      <c r="C15" s="608">
        <v>112010904022991</v>
      </c>
      <c r="D15" s="427" t="s">
        <v>1882</v>
      </c>
      <c r="E15" t="str">
        <f t="shared" si="1"/>
        <v>111201090402299</v>
      </c>
      <c r="F15" t="str">
        <f t="shared" si="2"/>
        <v>1</v>
      </c>
      <c r="G15" t="e">
        <f>+VLOOKUP(L15,BG!$D$10:$F$68,3,FALSE)</f>
        <v>#REF!</v>
      </c>
      <c r="H15" s="427" t="s">
        <v>702</v>
      </c>
      <c r="I15" s="618">
        <v>1369825</v>
      </c>
      <c r="J15" s="296">
        <f t="shared" si="0"/>
        <v>1369.825</v>
      </c>
      <c r="K15" t="e">
        <f>+VLOOKUP(D15,#REF!,4,0)</f>
        <v>#REF!</v>
      </c>
      <c r="L15" t="e">
        <f>VLOOKUP(D15,#REF!,5,0)</f>
        <v>#REF!</v>
      </c>
      <c r="M15" t="e">
        <f>VLOOKUP(D15,#REF!,6,0)</f>
        <v>#REF!</v>
      </c>
      <c r="N15" t="e">
        <f>VLOOKUP(D15,#REF!,7,0)</f>
        <v>#REF!</v>
      </c>
      <c r="P15" t="str">
        <f t="shared" si="3"/>
        <v>10904</v>
      </c>
      <c r="Q15" t="str">
        <f t="shared" si="4"/>
        <v>11</v>
      </c>
    </row>
    <row r="16" spans="1:17" hidden="1" x14ac:dyDescent="0.3">
      <c r="A16" s="556" t="s">
        <v>3185</v>
      </c>
      <c r="B16" s="333">
        <v>7</v>
      </c>
      <c r="C16" s="609">
        <v>112010904025991</v>
      </c>
      <c r="D16" s="334" t="s">
        <v>703</v>
      </c>
      <c r="E16" t="str">
        <f t="shared" si="1"/>
        <v>111201090402599</v>
      </c>
      <c r="F16" t="str">
        <f t="shared" si="2"/>
        <v>1</v>
      </c>
      <c r="G16" t="e">
        <f>+VLOOKUP(L16,BG!$D$10:$F$68,3,FALSE)</f>
        <v>#REF!</v>
      </c>
      <c r="H16" s="334" t="s">
        <v>704</v>
      </c>
      <c r="I16" s="619">
        <v>15045634</v>
      </c>
      <c r="J16" s="296">
        <f t="shared" si="0"/>
        <v>15045.634</v>
      </c>
      <c r="K16" t="e">
        <f>+VLOOKUP(D16,#REF!,4,0)</f>
        <v>#REF!</v>
      </c>
      <c r="L16" t="e">
        <f>VLOOKUP(D16,#REF!,5,0)</f>
        <v>#REF!</v>
      </c>
      <c r="M16" t="e">
        <f>VLOOKUP(D16,#REF!,6,0)</f>
        <v>#REF!</v>
      </c>
      <c r="N16" t="e">
        <f>VLOOKUP(D16,#REF!,7,0)</f>
        <v>#REF!</v>
      </c>
      <c r="P16" t="str">
        <f t="shared" si="3"/>
        <v>10904</v>
      </c>
      <c r="Q16" t="str">
        <f t="shared" si="4"/>
        <v>11</v>
      </c>
    </row>
    <row r="17" spans="1:17" hidden="1" x14ac:dyDescent="0.3">
      <c r="A17" s="556" t="s">
        <v>3185</v>
      </c>
      <c r="B17" s="332">
        <v>7</v>
      </c>
      <c r="C17" s="608">
        <v>112010904026991</v>
      </c>
      <c r="D17" s="427" t="s">
        <v>705</v>
      </c>
      <c r="E17" t="str">
        <f t="shared" si="1"/>
        <v>111201090402699</v>
      </c>
      <c r="F17" t="str">
        <f t="shared" si="2"/>
        <v>1</v>
      </c>
      <c r="G17" t="e">
        <f>+VLOOKUP(L17,BG!$D$10:$F$68,3,FALSE)</f>
        <v>#REF!</v>
      </c>
      <c r="H17" s="427" t="s">
        <v>706</v>
      </c>
      <c r="I17" s="618">
        <v>167469</v>
      </c>
      <c r="J17" s="296">
        <f t="shared" si="0"/>
        <v>167.46899999999999</v>
      </c>
      <c r="K17" t="e">
        <f>+VLOOKUP(D17,#REF!,4,0)</f>
        <v>#REF!</v>
      </c>
      <c r="L17" t="e">
        <f>VLOOKUP(D17,#REF!,5,0)</f>
        <v>#REF!</v>
      </c>
      <c r="M17" t="e">
        <f>VLOOKUP(D17,#REF!,6,0)</f>
        <v>#REF!</v>
      </c>
      <c r="N17" t="e">
        <f>VLOOKUP(D17,#REF!,7,0)</f>
        <v>#REF!</v>
      </c>
      <c r="P17" t="str">
        <f t="shared" si="3"/>
        <v>10904</v>
      </c>
      <c r="Q17" t="str">
        <f t="shared" si="4"/>
        <v>11</v>
      </c>
    </row>
    <row r="18" spans="1:17" x14ac:dyDescent="0.3">
      <c r="A18" s="556" t="s">
        <v>3185</v>
      </c>
      <c r="B18" s="333">
        <v>7</v>
      </c>
      <c r="C18" s="609">
        <v>112010904037991</v>
      </c>
      <c r="D18" s="334" t="s">
        <v>2726</v>
      </c>
      <c r="E18" t="str">
        <f t="shared" si="1"/>
        <v>111201090403799</v>
      </c>
      <c r="F18" t="str">
        <f t="shared" si="2"/>
        <v>1</v>
      </c>
      <c r="G18" t="e">
        <f>+VLOOKUP(L18,BG!$D$10:$F$68,3,FALSE)</f>
        <v>#REF!</v>
      </c>
      <c r="H18" s="334" t="s">
        <v>3212</v>
      </c>
      <c r="I18" s="619">
        <v>30500700</v>
      </c>
      <c r="J18" s="296">
        <f t="shared" si="0"/>
        <v>30500.7</v>
      </c>
      <c r="K18" t="e">
        <f>+VLOOKUP(D18,#REF!,4,0)</f>
        <v>#REF!</v>
      </c>
      <c r="L18" t="e">
        <f>VLOOKUP(D18,#REF!,5,0)</f>
        <v>#REF!</v>
      </c>
      <c r="M18" t="e">
        <f>VLOOKUP(D18,#REF!,6,0)</f>
        <v>#REF!</v>
      </c>
      <c r="N18" t="e">
        <f>VLOOKUP(D18,#REF!,7,0)</f>
        <v>#REF!</v>
      </c>
      <c r="P18" t="str">
        <f t="shared" si="3"/>
        <v>10904</v>
      </c>
      <c r="Q18" t="str">
        <f t="shared" si="4"/>
        <v>11</v>
      </c>
    </row>
    <row r="19" spans="1:17" hidden="1" x14ac:dyDescent="0.3">
      <c r="A19" s="556" t="s">
        <v>3185</v>
      </c>
      <c r="B19" s="332">
        <v>7</v>
      </c>
      <c r="C19" s="608">
        <v>112010904038991</v>
      </c>
      <c r="D19" s="427" t="s">
        <v>2662</v>
      </c>
      <c r="E19" t="str">
        <f t="shared" si="1"/>
        <v>111201090403899</v>
      </c>
      <c r="F19" t="str">
        <f t="shared" si="2"/>
        <v>1</v>
      </c>
      <c r="G19" t="e">
        <f>+VLOOKUP(L19,BG!$D$10:$F$68,3,FALSE)</f>
        <v>#REF!</v>
      </c>
      <c r="H19" s="427" t="s">
        <v>3213</v>
      </c>
      <c r="I19" s="618">
        <v>75233162</v>
      </c>
      <c r="J19" s="296">
        <f t="shared" si="0"/>
        <v>75233.161999999997</v>
      </c>
      <c r="K19" t="e">
        <f>+VLOOKUP(D19,#REF!,4,0)</f>
        <v>#REF!</v>
      </c>
      <c r="L19" t="e">
        <f>VLOOKUP(D19,#REF!,5,0)</f>
        <v>#REF!</v>
      </c>
      <c r="M19" t="e">
        <f>VLOOKUP(D19,#REF!,6,0)</f>
        <v>#REF!</v>
      </c>
      <c r="N19" t="e">
        <f>VLOOKUP(D19,#REF!,7,0)</f>
        <v>#REF!</v>
      </c>
      <c r="P19" t="str">
        <f t="shared" si="3"/>
        <v>10904</v>
      </c>
      <c r="Q19" t="str">
        <f t="shared" si="4"/>
        <v>11</v>
      </c>
    </row>
    <row r="20" spans="1:17" hidden="1" x14ac:dyDescent="0.3">
      <c r="A20" s="556" t="s">
        <v>3185</v>
      </c>
      <c r="B20" s="333">
        <v>7</v>
      </c>
      <c r="C20" s="609">
        <v>112010904039991</v>
      </c>
      <c r="D20" s="334" t="s">
        <v>707</v>
      </c>
      <c r="E20" t="str">
        <f t="shared" si="1"/>
        <v>111201090403999</v>
      </c>
      <c r="F20" t="str">
        <f t="shared" si="2"/>
        <v>1</v>
      </c>
      <c r="G20" t="e">
        <f>+VLOOKUP(L20,BG!$D$10:$F$68,3,FALSE)</f>
        <v>#REF!</v>
      </c>
      <c r="H20" s="334" t="s">
        <v>708</v>
      </c>
      <c r="I20" s="619">
        <v>14069163</v>
      </c>
      <c r="J20" s="296">
        <f t="shared" si="0"/>
        <v>14069.163</v>
      </c>
      <c r="K20" t="e">
        <f>+VLOOKUP(D20,#REF!,4,0)</f>
        <v>#REF!</v>
      </c>
      <c r="L20" t="e">
        <f>VLOOKUP(D20,#REF!,5,0)</f>
        <v>#REF!</v>
      </c>
      <c r="M20" t="e">
        <f>VLOOKUP(D20,#REF!,6,0)</f>
        <v>#REF!</v>
      </c>
      <c r="N20" t="e">
        <f>VLOOKUP(D20,#REF!,7,0)</f>
        <v>#REF!</v>
      </c>
      <c r="P20" t="str">
        <f t="shared" si="3"/>
        <v>10904</v>
      </c>
      <c r="Q20" t="str">
        <f t="shared" si="4"/>
        <v>11</v>
      </c>
    </row>
    <row r="21" spans="1:17" hidden="1" x14ac:dyDescent="0.3">
      <c r="A21" s="556" t="s">
        <v>3185</v>
      </c>
      <c r="B21" s="332">
        <v>7</v>
      </c>
      <c r="C21" s="608">
        <v>112010904042991</v>
      </c>
      <c r="D21" s="427" t="s">
        <v>1883</v>
      </c>
      <c r="E21" t="str">
        <f t="shared" si="1"/>
        <v>111201090404299</v>
      </c>
      <c r="F21" t="str">
        <f t="shared" si="2"/>
        <v>1</v>
      </c>
      <c r="G21" t="e">
        <f>+VLOOKUP(L21,BG!$D$10:$F$68,3,FALSE)</f>
        <v>#REF!</v>
      </c>
      <c r="H21" s="427" t="s">
        <v>709</v>
      </c>
      <c r="I21" s="618">
        <v>340000</v>
      </c>
      <c r="J21" s="296">
        <f t="shared" si="0"/>
        <v>340</v>
      </c>
      <c r="K21" t="e">
        <f>+VLOOKUP(D21,#REF!,4,0)</f>
        <v>#REF!</v>
      </c>
      <c r="L21" t="e">
        <f>VLOOKUP(D21,#REF!,5,0)</f>
        <v>#REF!</v>
      </c>
      <c r="M21" t="e">
        <f>VLOOKUP(D21,#REF!,6,0)</f>
        <v>#REF!</v>
      </c>
      <c r="N21" t="e">
        <f>VLOOKUP(D21,#REF!,7,0)</f>
        <v>#REF!</v>
      </c>
      <c r="P21" t="str">
        <f t="shared" si="3"/>
        <v>10904</v>
      </c>
      <c r="Q21" t="str">
        <f t="shared" si="4"/>
        <v>11</v>
      </c>
    </row>
    <row r="22" spans="1:17" hidden="1" x14ac:dyDescent="0.3">
      <c r="A22" s="556" t="s">
        <v>3185</v>
      </c>
      <c r="B22" s="333">
        <v>7</v>
      </c>
      <c r="C22" s="609">
        <v>112010904044991</v>
      </c>
      <c r="D22" s="334" t="s">
        <v>710</v>
      </c>
      <c r="E22" t="str">
        <f t="shared" si="1"/>
        <v>111201090404499</v>
      </c>
      <c r="F22" t="str">
        <f t="shared" si="2"/>
        <v>1</v>
      </c>
      <c r="G22" t="e">
        <f>+VLOOKUP(L22,BG!$D$10:$F$68,3,FALSE)</f>
        <v>#REF!</v>
      </c>
      <c r="H22" s="334" t="s">
        <v>711</v>
      </c>
      <c r="I22" s="619">
        <v>33000</v>
      </c>
      <c r="J22" s="296">
        <f t="shared" si="0"/>
        <v>33</v>
      </c>
      <c r="K22" t="e">
        <f>+VLOOKUP(D22,#REF!,4,0)</f>
        <v>#REF!</v>
      </c>
      <c r="L22" t="e">
        <f>VLOOKUP(D22,#REF!,5,0)</f>
        <v>#REF!</v>
      </c>
      <c r="M22" t="e">
        <f>VLOOKUP(D22,#REF!,6,0)</f>
        <v>#REF!</v>
      </c>
      <c r="N22" t="e">
        <f>VLOOKUP(D22,#REF!,7,0)</f>
        <v>#REF!</v>
      </c>
      <c r="P22" t="str">
        <f t="shared" si="3"/>
        <v>10904</v>
      </c>
      <c r="Q22" t="str">
        <f t="shared" si="4"/>
        <v>11</v>
      </c>
    </row>
    <row r="23" spans="1:17" hidden="1" x14ac:dyDescent="0.3">
      <c r="A23" s="556" t="s">
        <v>3185</v>
      </c>
      <c r="B23" s="332">
        <v>7</v>
      </c>
      <c r="C23" s="608">
        <v>112010904045991</v>
      </c>
      <c r="D23" s="427" t="s">
        <v>712</v>
      </c>
      <c r="E23" t="str">
        <f t="shared" si="1"/>
        <v>111201090404599</v>
      </c>
      <c r="F23" t="str">
        <f t="shared" si="2"/>
        <v>1</v>
      </c>
      <c r="G23" t="e">
        <f>+VLOOKUP(L23,BG!$D$10:$F$68,3,FALSE)</f>
        <v>#REF!</v>
      </c>
      <c r="H23" s="427" t="s">
        <v>713</v>
      </c>
      <c r="I23" s="618">
        <v>2464287</v>
      </c>
      <c r="J23" s="296">
        <f t="shared" si="0"/>
        <v>2464.2869999999998</v>
      </c>
      <c r="K23" t="e">
        <f>+VLOOKUP(D23,#REF!,4,0)</f>
        <v>#REF!</v>
      </c>
      <c r="L23" t="e">
        <f>VLOOKUP(D23,#REF!,5,0)</f>
        <v>#REF!</v>
      </c>
      <c r="M23" t="e">
        <f>VLOOKUP(D23,#REF!,6,0)</f>
        <v>#REF!</v>
      </c>
      <c r="N23" t="e">
        <f>VLOOKUP(D23,#REF!,7,0)</f>
        <v>#REF!</v>
      </c>
      <c r="P23" t="str">
        <f t="shared" si="3"/>
        <v>10904</v>
      </c>
      <c r="Q23" t="str">
        <f t="shared" si="4"/>
        <v>11</v>
      </c>
    </row>
    <row r="24" spans="1:17" hidden="1" x14ac:dyDescent="0.3">
      <c r="A24" s="556" t="s">
        <v>3185</v>
      </c>
      <c r="B24" s="333">
        <v>7</v>
      </c>
      <c r="C24" s="609">
        <v>112010904049991</v>
      </c>
      <c r="D24" s="334" t="s">
        <v>714</v>
      </c>
      <c r="E24" t="str">
        <f t="shared" si="1"/>
        <v>111201090404999</v>
      </c>
      <c r="F24" t="str">
        <f t="shared" si="2"/>
        <v>1</v>
      </c>
      <c r="G24" t="e">
        <f>+VLOOKUP(L24,BG!$D$10:$F$68,3,FALSE)</f>
        <v>#REF!</v>
      </c>
      <c r="H24" s="334" t="s">
        <v>715</v>
      </c>
      <c r="I24" s="619">
        <v>81618742</v>
      </c>
      <c r="J24" s="296">
        <f t="shared" si="0"/>
        <v>81618.741999999998</v>
      </c>
      <c r="K24" t="e">
        <f>+VLOOKUP(D24,#REF!,4,0)</f>
        <v>#REF!</v>
      </c>
      <c r="L24" t="e">
        <f>VLOOKUP(D24,#REF!,5,0)</f>
        <v>#REF!</v>
      </c>
      <c r="M24" t="e">
        <f>VLOOKUP(D24,#REF!,6,0)</f>
        <v>#REF!</v>
      </c>
      <c r="N24" t="e">
        <f>VLOOKUP(D24,#REF!,7,0)</f>
        <v>#REF!</v>
      </c>
      <c r="P24" t="str">
        <f t="shared" si="3"/>
        <v>10904</v>
      </c>
      <c r="Q24" t="str">
        <f t="shared" si="4"/>
        <v>11</v>
      </c>
    </row>
    <row r="25" spans="1:17" hidden="1" x14ac:dyDescent="0.3">
      <c r="A25" s="556" t="s">
        <v>3185</v>
      </c>
      <c r="B25" s="332">
        <v>7</v>
      </c>
      <c r="C25" s="608">
        <v>112010904051991</v>
      </c>
      <c r="D25" s="427" t="s">
        <v>718</v>
      </c>
      <c r="E25" t="str">
        <f t="shared" si="1"/>
        <v>111201090405199</v>
      </c>
      <c r="F25" t="str">
        <f t="shared" si="2"/>
        <v>1</v>
      </c>
      <c r="G25" t="e">
        <f>+VLOOKUP(L25,BG!$D$10:$F$68,3,FALSE)</f>
        <v>#REF!</v>
      </c>
      <c r="H25" s="427" t="s">
        <v>719</v>
      </c>
      <c r="I25" s="618">
        <v>13470</v>
      </c>
      <c r="J25" s="296">
        <f t="shared" si="0"/>
        <v>13.47</v>
      </c>
      <c r="K25" t="e">
        <f>+VLOOKUP(D25,#REF!,4,0)</f>
        <v>#REF!</v>
      </c>
      <c r="L25" t="e">
        <f>VLOOKUP(D25,#REF!,5,0)</f>
        <v>#REF!</v>
      </c>
      <c r="M25" t="e">
        <f>VLOOKUP(D25,#REF!,6,0)</f>
        <v>#REF!</v>
      </c>
      <c r="N25" t="e">
        <f>VLOOKUP(D25,#REF!,7,0)</f>
        <v>#REF!</v>
      </c>
      <c r="P25" t="str">
        <f t="shared" si="3"/>
        <v>10904</v>
      </c>
      <c r="Q25" t="str">
        <f t="shared" si="4"/>
        <v>11</v>
      </c>
    </row>
    <row r="26" spans="1:17" hidden="1" x14ac:dyDescent="0.3">
      <c r="A26" s="556" t="s">
        <v>3185</v>
      </c>
      <c r="B26" s="333">
        <v>7</v>
      </c>
      <c r="C26" s="609">
        <v>112010904052991</v>
      </c>
      <c r="D26" s="334" t="s">
        <v>720</v>
      </c>
      <c r="E26" t="str">
        <f t="shared" si="1"/>
        <v>111201090405299</v>
      </c>
      <c r="F26" t="str">
        <f t="shared" si="2"/>
        <v>1</v>
      </c>
      <c r="G26" t="e">
        <f>+VLOOKUP(L26,BG!$D$10:$F$68,3,FALSE)</f>
        <v>#REF!</v>
      </c>
      <c r="H26" s="334" t="s">
        <v>721</v>
      </c>
      <c r="I26" s="619">
        <v>15326169</v>
      </c>
      <c r="J26" s="296">
        <f t="shared" si="0"/>
        <v>15326.169</v>
      </c>
      <c r="K26" t="e">
        <f>+VLOOKUP(D26,#REF!,4,0)</f>
        <v>#REF!</v>
      </c>
      <c r="L26" t="e">
        <f>VLOOKUP(D26,#REF!,5,0)</f>
        <v>#REF!</v>
      </c>
      <c r="M26" t="e">
        <f>VLOOKUP(D26,#REF!,6,0)</f>
        <v>#REF!</v>
      </c>
      <c r="N26" t="e">
        <f>VLOOKUP(D26,#REF!,7,0)</f>
        <v>#REF!</v>
      </c>
      <c r="P26" t="str">
        <f t="shared" si="3"/>
        <v>10904</v>
      </c>
      <c r="Q26" t="str">
        <f t="shared" si="4"/>
        <v>11</v>
      </c>
    </row>
    <row r="27" spans="1:17" hidden="1" x14ac:dyDescent="0.3">
      <c r="A27" s="556" t="s">
        <v>3185</v>
      </c>
      <c r="B27" s="332">
        <v>7</v>
      </c>
      <c r="C27" s="608">
        <v>112010904054011</v>
      </c>
      <c r="D27" s="427" t="s">
        <v>724</v>
      </c>
      <c r="E27" t="str">
        <f t="shared" si="1"/>
        <v>111201090405401</v>
      </c>
      <c r="F27" t="str">
        <f t="shared" si="2"/>
        <v>1</v>
      </c>
      <c r="G27" t="e">
        <f>+VLOOKUP(L27,BG!$D$10:$F$68,3,FALSE)</f>
        <v>#REF!</v>
      </c>
      <c r="H27" s="427" t="s">
        <v>725</v>
      </c>
      <c r="I27" s="618">
        <v>3261740</v>
      </c>
      <c r="J27" s="296">
        <f t="shared" si="0"/>
        <v>3261.74</v>
      </c>
      <c r="K27" t="e">
        <f>+VLOOKUP(D27,#REF!,4,0)</f>
        <v>#REF!</v>
      </c>
      <c r="L27" t="e">
        <f>VLOOKUP(D27,#REF!,5,0)</f>
        <v>#REF!</v>
      </c>
      <c r="M27" t="e">
        <f>VLOOKUP(D27,#REF!,6,0)</f>
        <v>#REF!</v>
      </c>
      <c r="N27" t="e">
        <f>VLOOKUP(D27,#REF!,7,0)</f>
        <v>#REF!</v>
      </c>
      <c r="P27" t="str">
        <f t="shared" si="3"/>
        <v>10904</v>
      </c>
      <c r="Q27" t="str">
        <f t="shared" si="4"/>
        <v>11</v>
      </c>
    </row>
    <row r="28" spans="1:17" hidden="1" x14ac:dyDescent="0.3">
      <c r="A28" s="556" t="s">
        <v>3185</v>
      </c>
      <c r="B28" s="333">
        <v>7</v>
      </c>
      <c r="C28" s="609">
        <v>112010904056011</v>
      </c>
      <c r="D28" s="334" t="s">
        <v>728</v>
      </c>
      <c r="E28" t="str">
        <f t="shared" si="1"/>
        <v>111201090405601</v>
      </c>
      <c r="F28" t="str">
        <f t="shared" si="2"/>
        <v>1</v>
      </c>
      <c r="G28" t="e">
        <f>+VLOOKUP(L28,BG!$D$10:$F$68,3,FALSE)</f>
        <v>#REF!</v>
      </c>
      <c r="H28" s="334" t="s">
        <v>2767</v>
      </c>
      <c r="I28" s="619">
        <v>16161</v>
      </c>
      <c r="J28" s="296">
        <f t="shared" si="0"/>
        <v>16.161000000000001</v>
      </c>
      <c r="K28" t="e">
        <f>+VLOOKUP(D28,#REF!,4,0)</f>
        <v>#REF!</v>
      </c>
      <c r="L28" t="e">
        <f>VLOOKUP(D28,#REF!,5,0)</f>
        <v>#REF!</v>
      </c>
      <c r="M28" t="e">
        <f>VLOOKUP(D28,#REF!,6,0)</f>
        <v>#REF!</v>
      </c>
      <c r="N28" t="e">
        <f>VLOOKUP(D28,#REF!,7,0)</f>
        <v>#REF!</v>
      </c>
      <c r="P28" t="str">
        <f t="shared" si="3"/>
        <v>10904</v>
      </c>
      <c r="Q28" t="str">
        <f t="shared" si="4"/>
        <v>11</v>
      </c>
    </row>
    <row r="29" spans="1:17" hidden="1" x14ac:dyDescent="0.3">
      <c r="A29" s="556" t="s">
        <v>3185</v>
      </c>
      <c r="B29" s="332">
        <v>7</v>
      </c>
      <c r="C29" s="608">
        <v>112010904059011</v>
      </c>
      <c r="D29" s="427" t="s">
        <v>730</v>
      </c>
      <c r="E29" t="str">
        <f t="shared" si="1"/>
        <v>111201090405901</v>
      </c>
      <c r="F29" t="str">
        <f t="shared" si="2"/>
        <v>1</v>
      </c>
      <c r="G29" t="e">
        <f>+VLOOKUP(L29,BG!$D$10:$F$68,3,FALSE)</f>
        <v>#REF!</v>
      </c>
      <c r="H29" s="427" t="s">
        <v>731</v>
      </c>
      <c r="I29" s="618">
        <v>176302</v>
      </c>
      <c r="J29" s="296">
        <f t="shared" si="0"/>
        <v>176.30199999999999</v>
      </c>
      <c r="K29" t="e">
        <f>+VLOOKUP(D29,#REF!,4,0)</f>
        <v>#REF!</v>
      </c>
      <c r="L29" t="e">
        <f>VLOOKUP(D29,#REF!,5,0)</f>
        <v>#REF!</v>
      </c>
      <c r="M29" t="e">
        <f>VLOOKUP(D29,#REF!,6,0)</f>
        <v>#REF!</v>
      </c>
      <c r="N29" t="e">
        <f>VLOOKUP(D29,#REF!,7,0)</f>
        <v>#REF!</v>
      </c>
      <c r="P29" t="str">
        <f t="shared" si="3"/>
        <v>10904</v>
      </c>
      <c r="Q29" t="str">
        <f t="shared" si="4"/>
        <v>11</v>
      </c>
    </row>
    <row r="30" spans="1:17" hidden="1" x14ac:dyDescent="0.3">
      <c r="A30" s="556" t="s">
        <v>3185</v>
      </c>
      <c r="B30" s="333">
        <v>7</v>
      </c>
      <c r="C30" s="609">
        <v>112010904060011</v>
      </c>
      <c r="D30" s="334" t="s">
        <v>732</v>
      </c>
      <c r="E30" t="str">
        <f t="shared" si="1"/>
        <v>111201090406001</v>
      </c>
      <c r="F30" t="str">
        <f t="shared" si="2"/>
        <v>1</v>
      </c>
      <c r="G30" t="e">
        <f>+VLOOKUP(L30,BG!$D$10:$F$68,3,FALSE)</f>
        <v>#REF!</v>
      </c>
      <c r="H30" s="334" t="s">
        <v>733</v>
      </c>
      <c r="I30" s="619">
        <v>420775</v>
      </c>
      <c r="J30" s="296">
        <f t="shared" si="0"/>
        <v>420.77499999999998</v>
      </c>
      <c r="K30" t="e">
        <f>+VLOOKUP(D30,#REF!,4,0)</f>
        <v>#REF!</v>
      </c>
      <c r="L30" t="e">
        <f>VLOOKUP(D30,#REF!,5,0)</f>
        <v>#REF!</v>
      </c>
      <c r="M30" t="e">
        <f>VLOOKUP(D30,#REF!,6,0)</f>
        <v>#REF!</v>
      </c>
      <c r="N30" t="e">
        <f>VLOOKUP(D30,#REF!,7,0)</f>
        <v>#REF!</v>
      </c>
      <c r="P30" t="str">
        <f t="shared" si="3"/>
        <v>10904</v>
      </c>
      <c r="Q30" t="str">
        <f t="shared" si="4"/>
        <v>11</v>
      </c>
    </row>
    <row r="31" spans="1:17" hidden="1" x14ac:dyDescent="0.3">
      <c r="A31" s="556" t="s">
        <v>3185</v>
      </c>
      <c r="B31" s="332">
        <v>7</v>
      </c>
      <c r="C31" s="608">
        <v>112010904061011</v>
      </c>
      <c r="D31" s="427" t="s">
        <v>736</v>
      </c>
      <c r="E31" t="str">
        <f t="shared" si="1"/>
        <v>111201090406101</v>
      </c>
      <c r="F31" t="str">
        <f t="shared" si="2"/>
        <v>1</v>
      </c>
      <c r="G31" t="e">
        <f>+VLOOKUP(L31,BG!$D$10:$F$68,3,FALSE)</f>
        <v>#REF!</v>
      </c>
      <c r="H31" s="427" t="s">
        <v>737</v>
      </c>
      <c r="I31" s="618">
        <v>220</v>
      </c>
      <c r="J31" s="296">
        <f t="shared" si="0"/>
        <v>0.22</v>
      </c>
      <c r="K31" t="e">
        <f>+VLOOKUP(D31,#REF!,4,0)</f>
        <v>#REF!</v>
      </c>
      <c r="L31" t="e">
        <f>VLOOKUP(D31,#REF!,5,0)</f>
        <v>#REF!</v>
      </c>
      <c r="M31" t="e">
        <f>VLOOKUP(D31,#REF!,6,0)</f>
        <v>#REF!</v>
      </c>
      <c r="N31" t="e">
        <f>VLOOKUP(D31,#REF!,7,0)</f>
        <v>#REF!</v>
      </c>
      <c r="P31" t="str">
        <f t="shared" si="3"/>
        <v>10904</v>
      </c>
      <c r="Q31" t="str">
        <f t="shared" si="4"/>
        <v>11</v>
      </c>
    </row>
    <row r="32" spans="1:17" hidden="1" x14ac:dyDescent="0.3">
      <c r="A32" s="556" t="s">
        <v>3185</v>
      </c>
      <c r="B32" s="333">
        <v>7</v>
      </c>
      <c r="C32" s="609">
        <v>112010904061991</v>
      </c>
      <c r="D32" s="334" t="s">
        <v>2422</v>
      </c>
      <c r="E32" t="str">
        <f t="shared" si="1"/>
        <v>111201090406199</v>
      </c>
      <c r="F32" t="str">
        <f t="shared" si="2"/>
        <v>1</v>
      </c>
      <c r="G32" t="e">
        <f>+VLOOKUP(L32,BG!$D$10:$F$68,3,FALSE)</f>
        <v>#REF!</v>
      </c>
      <c r="H32" s="334" t="s">
        <v>738</v>
      </c>
      <c r="I32" s="619">
        <v>1951669</v>
      </c>
      <c r="J32" s="296">
        <f t="shared" si="0"/>
        <v>1951.6690000000001</v>
      </c>
      <c r="K32" t="e">
        <f>+VLOOKUP(D32,#REF!,4,0)</f>
        <v>#REF!</v>
      </c>
      <c r="L32" t="e">
        <f>VLOOKUP(D32,#REF!,5,0)</f>
        <v>#REF!</v>
      </c>
      <c r="M32" t="e">
        <f>VLOOKUP(D32,#REF!,6,0)</f>
        <v>#REF!</v>
      </c>
      <c r="N32" t="e">
        <f>VLOOKUP(D32,#REF!,7,0)</f>
        <v>#REF!</v>
      </c>
      <c r="P32" t="str">
        <f t="shared" si="3"/>
        <v>10904</v>
      </c>
      <c r="Q32" t="str">
        <f t="shared" si="4"/>
        <v>11</v>
      </c>
    </row>
    <row r="33" spans="1:17" hidden="1" x14ac:dyDescent="0.3">
      <c r="A33" s="556" t="s">
        <v>3185</v>
      </c>
      <c r="B33" s="332">
        <v>7</v>
      </c>
      <c r="C33" s="608">
        <v>112010904063011</v>
      </c>
      <c r="D33" s="427" t="s">
        <v>739</v>
      </c>
      <c r="E33" t="str">
        <f t="shared" si="1"/>
        <v>111201090406301</v>
      </c>
      <c r="F33" t="str">
        <f t="shared" si="2"/>
        <v>1</v>
      </c>
      <c r="G33" t="e">
        <f>+VLOOKUP(L33,BG!$D$10:$F$68,3,FALSE)</f>
        <v>#REF!</v>
      </c>
      <c r="H33" s="427" t="s">
        <v>740</v>
      </c>
      <c r="I33" s="618">
        <v>588</v>
      </c>
      <c r="J33" s="296">
        <f t="shared" si="0"/>
        <v>0.58799999999999997</v>
      </c>
      <c r="K33" t="e">
        <f>+VLOOKUP(D33,#REF!,4,0)</f>
        <v>#REF!</v>
      </c>
      <c r="L33" t="e">
        <f>VLOOKUP(D33,#REF!,5,0)</f>
        <v>#REF!</v>
      </c>
      <c r="M33" t="e">
        <f>VLOOKUP(D33,#REF!,6,0)</f>
        <v>#REF!</v>
      </c>
      <c r="N33" t="e">
        <f>VLOOKUP(D33,#REF!,7,0)</f>
        <v>#REF!</v>
      </c>
      <c r="P33" t="str">
        <f t="shared" si="3"/>
        <v>10904</v>
      </c>
      <c r="Q33" t="str">
        <f t="shared" si="4"/>
        <v>11</v>
      </c>
    </row>
    <row r="34" spans="1:17" hidden="1" x14ac:dyDescent="0.3">
      <c r="A34" s="556" t="s">
        <v>3185</v>
      </c>
      <c r="B34" s="333">
        <v>7</v>
      </c>
      <c r="C34" s="609">
        <v>112010904063991</v>
      </c>
      <c r="D34" s="334" t="s">
        <v>741</v>
      </c>
      <c r="E34" t="str">
        <f t="shared" si="1"/>
        <v>111201090406399</v>
      </c>
      <c r="F34" t="str">
        <f t="shared" si="2"/>
        <v>1</v>
      </c>
      <c r="G34" t="e">
        <f>+VLOOKUP(L34,BG!$D$10:$F$68,3,FALSE)</f>
        <v>#REF!</v>
      </c>
      <c r="H34" s="334" t="s">
        <v>742</v>
      </c>
      <c r="I34" s="619">
        <v>1619</v>
      </c>
      <c r="J34" s="296">
        <f t="shared" si="0"/>
        <v>1.619</v>
      </c>
      <c r="K34" t="e">
        <f>+VLOOKUP(D34,#REF!,4,0)</f>
        <v>#REF!</v>
      </c>
      <c r="L34" t="e">
        <f>VLOOKUP(D34,#REF!,5,0)</f>
        <v>#REF!</v>
      </c>
      <c r="M34" t="e">
        <f>VLOOKUP(D34,#REF!,6,0)</f>
        <v>#REF!</v>
      </c>
      <c r="N34" t="e">
        <f>VLOOKUP(D34,#REF!,7,0)</f>
        <v>#REF!</v>
      </c>
      <c r="P34" t="str">
        <f t="shared" si="3"/>
        <v>10904</v>
      </c>
      <c r="Q34" t="str">
        <f t="shared" si="4"/>
        <v>11</v>
      </c>
    </row>
    <row r="35" spans="1:17" hidden="1" x14ac:dyDescent="0.3">
      <c r="A35" s="556" t="s">
        <v>3185</v>
      </c>
      <c r="B35" s="332">
        <v>7</v>
      </c>
      <c r="C35" s="608">
        <v>112010904065991</v>
      </c>
      <c r="D35" s="427" t="s">
        <v>743</v>
      </c>
      <c r="E35" t="str">
        <f t="shared" si="1"/>
        <v>111201090406599</v>
      </c>
      <c r="F35" t="str">
        <f t="shared" si="2"/>
        <v>1</v>
      </c>
      <c r="G35" t="e">
        <f>+VLOOKUP(L35,BG!$D$10:$F$68,3,FALSE)</f>
        <v>#REF!</v>
      </c>
      <c r="H35" s="427" t="s">
        <v>744</v>
      </c>
      <c r="I35" s="618">
        <v>24733777</v>
      </c>
      <c r="J35" s="296">
        <f t="shared" si="0"/>
        <v>24733.776999999998</v>
      </c>
      <c r="K35" t="e">
        <f>+VLOOKUP(D35,#REF!,4,0)</f>
        <v>#REF!</v>
      </c>
      <c r="L35" t="e">
        <f>VLOOKUP(D35,#REF!,5,0)</f>
        <v>#REF!</v>
      </c>
      <c r="M35" t="e">
        <f>VLOOKUP(D35,#REF!,6,0)</f>
        <v>#REF!</v>
      </c>
      <c r="N35" t="e">
        <f>VLOOKUP(D35,#REF!,7,0)</f>
        <v>#REF!</v>
      </c>
      <c r="P35" t="str">
        <f t="shared" si="3"/>
        <v>10904</v>
      </c>
      <c r="Q35" t="str">
        <f t="shared" si="4"/>
        <v>11</v>
      </c>
    </row>
    <row r="36" spans="1:17" hidden="1" x14ac:dyDescent="0.3">
      <c r="A36" s="556" t="s">
        <v>3185</v>
      </c>
      <c r="B36" s="333">
        <v>7</v>
      </c>
      <c r="C36" s="609">
        <v>112010904069991</v>
      </c>
      <c r="D36" s="334" t="s">
        <v>747</v>
      </c>
      <c r="E36" t="str">
        <f t="shared" si="1"/>
        <v>111201090406999</v>
      </c>
      <c r="F36" t="str">
        <f t="shared" si="2"/>
        <v>1</v>
      </c>
      <c r="G36" t="e">
        <f>+VLOOKUP(L36,BG!$D$10:$F$68,3,FALSE)</f>
        <v>#REF!</v>
      </c>
      <c r="H36" s="334" t="s">
        <v>748</v>
      </c>
      <c r="I36" s="619">
        <v>568982</v>
      </c>
      <c r="J36" s="296">
        <f t="shared" si="0"/>
        <v>568.98199999999997</v>
      </c>
      <c r="K36" t="e">
        <f>+VLOOKUP(D36,#REF!,4,0)</f>
        <v>#REF!</v>
      </c>
      <c r="L36" t="e">
        <f>VLOOKUP(D36,#REF!,5,0)</f>
        <v>#REF!</v>
      </c>
      <c r="M36" t="e">
        <f>VLOOKUP(D36,#REF!,6,0)</f>
        <v>#REF!</v>
      </c>
      <c r="N36" t="e">
        <f>VLOOKUP(D36,#REF!,7,0)</f>
        <v>#REF!</v>
      </c>
      <c r="P36" t="str">
        <f t="shared" si="3"/>
        <v>10904</v>
      </c>
      <c r="Q36" t="str">
        <f t="shared" si="4"/>
        <v>11</v>
      </c>
    </row>
    <row r="37" spans="1:17" hidden="1" x14ac:dyDescent="0.3">
      <c r="A37" s="556" t="s">
        <v>3185</v>
      </c>
      <c r="B37" s="332">
        <v>7</v>
      </c>
      <c r="C37" s="608">
        <v>112010904070991</v>
      </c>
      <c r="D37" s="427" t="s">
        <v>749</v>
      </c>
      <c r="E37" t="str">
        <f t="shared" si="1"/>
        <v>111201090407099</v>
      </c>
      <c r="F37" t="str">
        <f t="shared" si="2"/>
        <v>1</v>
      </c>
      <c r="G37" t="e">
        <f>+VLOOKUP(L37,BG!$D$10:$F$68,3,FALSE)</f>
        <v>#REF!</v>
      </c>
      <c r="H37" s="427" t="s">
        <v>3214</v>
      </c>
      <c r="I37" s="618">
        <v>2611639</v>
      </c>
      <c r="J37" s="296">
        <f t="shared" si="0"/>
        <v>2611.6390000000001</v>
      </c>
      <c r="K37" t="e">
        <f>+VLOOKUP(D37,#REF!,4,0)</f>
        <v>#REF!</v>
      </c>
      <c r="L37" t="e">
        <f>VLOOKUP(D37,#REF!,5,0)</f>
        <v>#REF!</v>
      </c>
      <c r="M37" t="e">
        <f>VLOOKUP(D37,#REF!,6,0)</f>
        <v>#REF!</v>
      </c>
      <c r="N37" t="e">
        <f>VLOOKUP(D37,#REF!,7,0)</f>
        <v>#REF!</v>
      </c>
      <c r="P37" t="str">
        <f t="shared" si="3"/>
        <v>10904</v>
      </c>
      <c r="Q37" t="str">
        <f t="shared" si="4"/>
        <v>11</v>
      </c>
    </row>
    <row r="38" spans="1:17" hidden="1" x14ac:dyDescent="0.3">
      <c r="A38" s="556" t="s">
        <v>3185</v>
      </c>
      <c r="B38" s="333">
        <v>7</v>
      </c>
      <c r="C38" s="609">
        <v>112010904071011</v>
      </c>
      <c r="D38" s="334" t="s">
        <v>751</v>
      </c>
      <c r="E38" t="str">
        <f t="shared" si="1"/>
        <v>111201090407101</v>
      </c>
      <c r="F38" t="str">
        <f t="shared" si="2"/>
        <v>1</v>
      </c>
      <c r="G38" t="e">
        <f>+VLOOKUP(L38,BG!$D$10:$F$68,3,FALSE)</f>
        <v>#REF!</v>
      </c>
      <c r="H38" s="334" t="s">
        <v>752</v>
      </c>
      <c r="I38" s="619">
        <v>59061</v>
      </c>
      <c r="J38" s="296">
        <f t="shared" si="0"/>
        <v>59.061</v>
      </c>
      <c r="K38" t="e">
        <f>+VLOOKUP(D38,#REF!,4,0)</f>
        <v>#REF!</v>
      </c>
      <c r="L38" t="e">
        <f>VLOOKUP(D38,#REF!,5,0)</f>
        <v>#REF!</v>
      </c>
      <c r="M38" t="e">
        <f>VLOOKUP(D38,#REF!,6,0)</f>
        <v>#REF!</v>
      </c>
      <c r="N38" t="e">
        <f>VLOOKUP(D38,#REF!,7,0)</f>
        <v>#REF!</v>
      </c>
      <c r="P38" t="str">
        <f t="shared" si="3"/>
        <v>10904</v>
      </c>
      <c r="Q38" t="str">
        <f t="shared" si="4"/>
        <v>11</v>
      </c>
    </row>
    <row r="39" spans="1:17" hidden="1" x14ac:dyDescent="0.3">
      <c r="A39" s="556" t="s">
        <v>3185</v>
      </c>
      <c r="B39" s="332">
        <v>7</v>
      </c>
      <c r="C39" s="608">
        <v>112010904071991</v>
      </c>
      <c r="D39" s="427" t="s">
        <v>753</v>
      </c>
      <c r="E39" t="str">
        <f t="shared" si="1"/>
        <v>111201090407199</v>
      </c>
      <c r="F39" t="str">
        <f t="shared" si="2"/>
        <v>1</v>
      </c>
      <c r="G39" t="e">
        <f>+VLOOKUP(L39,BG!$D$10:$F$68,3,FALSE)</f>
        <v>#REF!</v>
      </c>
      <c r="H39" s="427" t="s">
        <v>754</v>
      </c>
      <c r="I39" s="618">
        <v>11090</v>
      </c>
      <c r="J39" s="296">
        <f t="shared" si="0"/>
        <v>11.09</v>
      </c>
      <c r="K39" t="e">
        <f>+VLOOKUP(D39,#REF!,4,0)</f>
        <v>#REF!</v>
      </c>
      <c r="L39" t="e">
        <f>VLOOKUP(D39,#REF!,5,0)</f>
        <v>#REF!</v>
      </c>
      <c r="M39" t="e">
        <f>VLOOKUP(D39,#REF!,6,0)</f>
        <v>#REF!</v>
      </c>
      <c r="N39" t="e">
        <f>VLOOKUP(D39,#REF!,7,0)</f>
        <v>#REF!</v>
      </c>
      <c r="P39" t="str">
        <f t="shared" si="3"/>
        <v>10904</v>
      </c>
      <c r="Q39" t="str">
        <f t="shared" si="4"/>
        <v>11</v>
      </c>
    </row>
    <row r="40" spans="1:17" hidden="1" x14ac:dyDescent="0.3">
      <c r="A40" s="556" t="s">
        <v>3185</v>
      </c>
      <c r="B40" s="333">
        <v>7</v>
      </c>
      <c r="C40" s="609">
        <v>112010904073011</v>
      </c>
      <c r="D40" s="334" t="s">
        <v>755</v>
      </c>
      <c r="E40" t="str">
        <f t="shared" si="1"/>
        <v>111201090407301</v>
      </c>
      <c r="F40" t="str">
        <f t="shared" si="2"/>
        <v>1</v>
      </c>
      <c r="G40" t="e">
        <f>+VLOOKUP(L40,BG!$D$10:$F$68,3,FALSE)</f>
        <v>#REF!</v>
      </c>
      <c r="H40" s="334" t="s">
        <v>756</v>
      </c>
      <c r="I40" s="619">
        <v>1115700</v>
      </c>
      <c r="J40" s="296">
        <f t="shared" si="0"/>
        <v>1115.7</v>
      </c>
      <c r="K40" t="e">
        <f>+VLOOKUP(D40,#REF!,4,0)</f>
        <v>#REF!</v>
      </c>
      <c r="L40" t="e">
        <f>VLOOKUP(D40,#REF!,5,0)</f>
        <v>#REF!</v>
      </c>
      <c r="M40" t="e">
        <f>VLOOKUP(D40,#REF!,6,0)</f>
        <v>#REF!</v>
      </c>
      <c r="N40" t="e">
        <f>VLOOKUP(D40,#REF!,7,0)</f>
        <v>#REF!</v>
      </c>
      <c r="P40" t="str">
        <f t="shared" si="3"/>
        <v>10904</v>
      </c>
      <c r="Q40" t="str">
        <f t="shared" si="4"/>
        <v>11</v>
      </c>
    </row>
    <row r="41" spans="1:17" hidden="1" x14ac:dyDescent="0.3">
      <c r="A41" s="556" t="s">
        <v>3185</v>
      </c>
      <c r="B41" s="332">
        <v>7</v>
      </c>
      <c r="C41" s="608">
        <v>112010904075011</v>
      </c>
      <c r="D41" s="427" t="s">
        <v>757</v>
      </c>
      <c r="E41" t="str">
        <f t="shared" si="1"/>
        <v>111201090407501</v>
      </c>
      <c r="F41" t="str">
        <f t="shared" si="2"/>
        <v>1</v>
      </c>
      <c r="G41" t="e">
        <f>+VLOOKUP(L41,BG!$D$10:$F$68,3,FALSE)</f>
        <v>#REF!</v>
      </c>
      <c r="H41" s="427" t="s">
        <v>758</v>
      </c>
      <c r="I41" s="618">
        <v>12428065</v>
      </c>
      <c r="J41" s="296">
        <f t="shared" si="0"/>
        <v>12428.065000000001</v>
      </c>
      <c r="K41" t="e">
        <f>+VLOOKUP(D41,#REF!,4,0)</f>
        <v>#REF!</v>
      </c>
      <c r="L41" t="e">
        <f>VLOOKUP(D41,#REF!,5,0)</f>
        <v>#REF!</v>
      </c>
      <c r="M41" t="e">
        <f>VLOOKUP(D41,#REF!,6,0)</f>
        <v>#REF!</v>
      </c>
      <c r="N41" t="e">
        <f>VLOOKUP(D41,#REF!,7,0)</f>
        <v>#REF!</v>
      </c>
      <c r="P41" t="str">
        <f t="shared" si="3"/>
        <v>10904</v>
      </c>
      <c r="Q41" t="str">
        <f t="shared" si="4"/>
        <v>11</v>
      </c>
    </row>
    <row r="42" spans="1:17" hidden="1" x14ac:dyDescent="0.3">
      <c r="A42" s="556" t="s">
        <v>3185</v>
      </c>
      <c r="B42" s="333">
        <v>7</v>
      </c>
      <c r="C42" s="609">
        <v>112010904086991</v>
      </c>
      <c r="D42" s="334" t="s">
        <v>761</v>
      </c>
      <c r="E42" t="str">
        <f t="shared" si="1"/>
        <v>111201090408699</v>
      </c>
      <c r="F42" t="str">
        <f t="shared" si="2"/>
        <v>1</v>
      </c>
      <c r="G42" t="e">
        <f>+VLOOKUP(L42,BG!$D$10:$F$68,3,FALSE)</f>
        <v>#REF!</v>
      </c>
      <c r="H42" s="334" t="s">
        <v>762</v>
      </c>
      <c r="I42" s="619">
        <v>7499558</v>
      </c>
      <c r="J42" s="296">
        <f t="shared" si="0"/>
        <v>7499.558</v>
      </c>
      <c r="K42" t="e">
        <f>+VLOOKUP(D42,#REF!,4,0)</f>
        <v>#REF!</v>
      </c>
      <c r="L42" t="e">
        <f>VLOOKUP(D42,#REF!,5,0)</f>
        <v>#REF!</v>
      </c>
      <c r="M42" t="e">
        <f>VLOOKUP(D42,#REF!,6,0)</f>
        <v>#REF!</v>
      </c>
      <c r="N42" t="e">
        <f>VLOOKUP(D42,#REF!,7,0)</f>
        <v>#REF!</v>
      </c>
      <c r="P42" t="str">
        <f t="shared" si="3"/>
        <v>10904</v>
      </c>
      <c r="Q42" t="str">
        <f t="shared" si="4"/>
        <v>11</v>
      </c>
    </row>
    <row r="43" spans="1:17" hidden="1" x14ac:dyDescent="0.3">
      <c r="A43" s="556" t="s">
        <v>3185</v>
      </c>
      <c r="B43" s="332">
        <v>7</v>
      </c>
      <c r="C43" s="608">
        <v>112010904099011</v>
      </c>
      <c r="D43" s="427" t="s">
        <v>2787</v>
      </c>
      <c r="E43" t="str">
        <f t="shared" si="1"/>
        <v>111201090409901</v>
      </c>
      <c r="F43" t="str">
        <f t="shared" si="2"/>
        <v>1</v>
      </c>
      <c r="G43" t="e">
        <f>+VLOOKUP(L43,BG!$D$10:$F$68,3,FALSE)</f>
        <v>#REF!</v>
      </c>
      <c r="H43" s="427" t="s">
        <v>3215</v>
      </c>
      <c r="I43" s="618">
        <v>27547</v>
      </c>
      <c r="J43" s="296">
        <f t="shared" si="0"/>
        <v>27.547000000000001</v>
      </c>
      <c r="K43" t="e">
        <f>+VLOOKUP(D43,#REF!,4,0)</f>
        <v>#REF!</v>
      </c>
      <c r="L43" t="e">
        <f>VLOOKUP(D43,#REF!,5,0)</f>
        <v>#REF!</v>
      </c>
      <c r="M43" t="e">
        <f>VLOOKUP(D43,#REF!,6,0)</f>
        <v>#REF!</v>
      </c>
      <c r="N43" t="e">
        <f>VLOOKUP(D43,#REF!,7,0)</f>
        <v>#REF!</v>
      </c>
      <c r="P43" t="str">
        <f t="shared" si="3"/>
        <v>10904</v>
      </c>
      <c r="Q43" t="str">
        <f t="shared" si="4"/>
        <v>11</v>
      </c>
    </row>
    <row r="44" spans="1:17" hidden="1" x14ac:dyDescent="0.3">
      <c r="A44" s="556" t="s">
        <v>3185</v>
      </c>
      <c r="B44" s="333">
        <v>7</v>
      </c>
      <c r="C44" s="609">
        <v>112010904101011</v>
      </c>
      <c r="D44" s="334" t="s">
        <v>2969</v>
      </c>
      <c r="E44" t="str">
        <f t="shared" si="1"/>
        <v>111201090410101</v>
      </c>
      <c r="F44" t="str">
        <f t="shared" si="2"/>
        <v>1</v>
      </c>
      <c r="G44" t="e">
        <f>+VLOOKUP(L44,BG!$D$10:$F$68,3,FALSE)</f>
        <v>#REF!</v>
      </c>
      <c r="H44" s="334" t="s">
        <v>2924</v>
      </c>
      <c r="I44" s="619">
        <v>72408832</v>
      </c>
      <c r="J44" s="296">
        <f t="shared" si="0"/>
        <v>72408.831999999995</v>
      </c>
      <c r="K44" t="e">
        <f>+VLOOKUP(D44,#REF!,4,0)</f>
        <v>#REF!</v>
      </c>
      <c r="L44" t="e">
        <f>VLOOKUP(D44,#REF!,5,0)</f>
        <v>#REF!</v>
      </c>
      <c r="M44" t="e">
        <f>VLOOKUP(D44,#REF!,6,0)</f>
        <v>#REF!</v>
      </c>
      <c r="N44" t="e">
        <f>VLOOKUP(D44,#REF!,7,0)</f>
        <v>#REF!</v>
      </c>
      <c r="P44" t="str">
        <f t="shared" si="3"/>
        <v>10904</v>
      </c>
      <c r="Q44" t="str">
        <f t="shared" si="4"/>
        <v>11</v>
      </c>
    </row>
    <row r="45" spans="1:17" hidden="1" x14ac:dyDescent="0.3">
      <c r="A45" s="556" t="s">
        <v>3185</v>
      </c>
      <c r="B45" s="332">
        <v>7</v>
      </c>
      <c r="C45" s="608">
        <v>112010904101991</v>
      </c>
      <c r="D45" s="427" t="s">
        <v>2971</v>
      </c>
      <c r="E45" t="str">
        <f t="shared" si="1"/>
        <v>111201090410199</v>
      </c>
      <c r="F45" t="str">
        <f t="shared" si="2"/>
        <v>1</v>
      </c>
      <c r="G45" t="e">
        <f>+VLOOKUP(L45,BG!$D$10:$F$68,3,FALSE)</f>
        <v>#REF!</v>
      </c>
      <c r="H45" s="427" t="s">
        <v>2925</v>
      </c>
      <c r="I45" s="618">
        <v>4397841</v>
      </c>
      <c r="J45" s="296">
        <f t="shared" si="0"/>
        <v>4397.8410000000003</v>
      </c>
      <c r="K45" t="e">
        <f>+VLOOKUP(D45,#REF!,4,0)</f>
        <v>#REF!</v>
      </c>
      <c r="L45" t="e">
        <f>VLOOKUP(D45,#REF!,5,0)</f>
        <v>#REF!</v>
      </c>
      <c r="M45" t="e">
        <f>VLOOKUP(D45,#REF!,6,0)</f>
        <v>#REF!</v>
      </c>
      <c r="N45" t="e">
        <f>VLOOKUP(D45,#REF!,7,0)</f>
        <v>#REF!</v>
      </c>
      <c r="P45" t="str">
        <f t="shared" si="3"/>
        <v>10904</v>
      </c>
      <c r="Q45" t="str">
        <f t="shared" si="4"/>
        <v>11</v>
      </c>
    </row>
    <row r="46" spans="1:17" hidden="1" x14ac:dyDescent="0.3">
      <c r="A46" s="556" t="s">
        <v>3185</v>
      </c>
      <c r="B46" s="333">
        <v>7</v>
      </c>
      <c r="C46" s="609">
        <v>112010904210011</v>
      </c>
      <c r="D46" s="334" t="s">
        <v>763</v>
      </c>
      <c r="E46" t="str">
        <f t="shared" si="1"/>
        <v>111201090421001</v>
      </c>
      <c r="F46" t="str">
        <f t="shared" si="2"/>
        <v>1</v>
      </c>
      <c r="G46" t="e">
        <f>+VLOOKUP(L46,BG!$D$10:$F$68,3,FALSE)</f>
        <v>#REF!</v>
      </c>
      <c r="H46" s="334" t="s">
        <v>764</v>
      </c>
      <c r="I46" s="619">
        <v>367628756</v>
      </c>
      <c r="J46" s="296">
        <f t="shared" si="0"/>
        <v>367628.75599999999</v>
      </c>
      <c r="K46" t="e">
        <f>+VLOOKUP(D46,#REF!,4,0)</f>
        <v>#REF!</v>
      </c>
      <c r="L46" t="e">
        <f>VLOOKUP(D46,#REF!,5,0)</f>
        <v>#REF!</v>
      </c>
      <c r="M46" t="e">
        <f>VLOOKUP(D46,#REF!,6,0)</f>
        <v>#REF!</v>
      </c>
      <c r="N46" t="e">
        <f>VLOOKUP(D46,#REF!,7,0)</f>
        <v>#REF!</v>
      </c>
      <c r="P46" t="str">
        <f t="shared" si="3"/>
        <v>10904</v>
      </c>
      <c r="Q46" t="str">
        <f t="shared" si="4"/>
        <v>11</v>
      </c>
    </row>
    <row r="47" spans="1:17" hidden="1" x14ac:dyDescent="0.3">
      <c r="A47" s="556" t="s">
        <v>3185</v>
      </c>
      <c r="B47" s="332">
        <v>7</v>
      </c>
      <c r="C47" s="608">
        <v>112010904211011</v>
      </c>
      <c r="D47" s="427" t="s">
        <v>1888</v>
      </c>
      <c r="E47" t="str">
        <f t="shared" si="1"/>
        <v>111201090421101</v>
      </c>
      <c r="F47" t="str">
        <f t="shared" si="2"/>
        <v>1</v>
      </c>
      <c r="G47" t="e">
        <f>+VLOOKUP(L47,BG!$D$10:$F$68,3,FALSE)</f>
        <v>#REF!</v>
      </c>
      <c r="H47" s="427" t="s">
        <v>2681</v>
      </c>
      <c r="I47" s="618">
        <v>1498570</v>
      </c>
      <c r="J47" s="296">
        <f t="shared" si="0"/>
        <v>1498.57</v>
      </c>
      <c r="K47" t="e">
        <f>+VLOOKUP(D47,#REF!,4,0)</f>
        <v>#REF!</v>
      </c>
      <c r="L47" t="e">
        <f>VLOOKUP(D47,#REF!,5,0)</f>
        <v>#REF!</v>
      </c>
      <c r="M47" t="e">
        <f>VLOOKUP(D47,#REF!,6,0)</f>
        <v>#REF!</v>
      </c>
      <c r="N47" t="e">
        <f>VLOOKUP(D47,#REF!,7,0)</f>
        <v>#REF!</v>
      </c>
      <c r="P47" t="str">
        <f t="shared" si="3"/>
        <v>10904</v>
      </c>
      <c r="Q47" t="str">
        <f t="shared" si="4"/>
        <v>11</v>
      </c>
    </row>
    <row r="48" spans="1:17" hidden="1" x14ac:dyDescent="0.3">
      <c r="A48" s="556" t="s">
        <v>3185</v>
      </c>
      <c r="B48" s="333">
        <v>7</v>
      </c>
      <c r="C48" s="609">
        <v>112010904422011</v>
      </c>
      <c r="D48" s="334" t="s">
        <v>1889</v>
      </c>
      <c r="E48" t="str">
        <f t="shared" si="1"/>
        <v>111201090442201</v>
      </c>
      <c r="F48" t="str">
        <f t="shared" si="2"/>
        <v>1</v>
      </c>
      <c r="G48" t="e">
        <f>+VLOOKUP(L48,BG!$D$10:$F$68,3,FALSE)</f>
        <v>#REF!</v>
      </c>
      <c r="H48" s="334" t="s">
        <v>2092</v>
      </c>
      <c r="I48" s="619">
        <v>32322</v>
      </c>
      <c r="J48" s="296">
        <f t="shared" si="0"/>
        <v>32.322000000000003</v>
      </c>
      <c r="K48" t="e">
        <f>+VLOOKUP(D48,#REF!,4,0)</f>
        <v>#REF!</v>
      </c>
      <c r="L48" t="e">
        <f>VLOOKUP(D48,#REF!,5,0)</f>
        <v>#REF!</v>
      </c>
      <c r="M48" t="e">
        <f>VLOOKUP(D48,#REF!,6,0)</f>
        <v>#REF!</v>
      </c>
      <c r="N48" t="e">
        <f>VLOOKUP(D48,#REF!,7,0)</f>
        <v>#REF!</v>
      </c>
      <c r="P48" t="str">
        <f t="shared" si="3"/>
        <v>10904</v>
      </c>
      <c r="Q48" t="str">
        <f t="shared" si="4"/>
        <v>11</v>
      </c>
    </row>
    <row r="49" spans="1:17" hidden="1" x14ac:dyDescent="0.3">
      <c r="A49" s="556" t="s">
        <v>3185</v>
      </c>
      <c r="B49" s="332">
        <v>7</v>
      </c>
      <c r="C49" s="608">
        <v>112010904422991</v>
      </c>
      <c r="D49" s="427" t="s">
        <v>1890</v>
      </c>
      <c r="E49" t="str">
        <f t="shared" si="1"/>
        <v>111201090442299</v>
      </c>
      <c r="F49" t="str">
        <f t="shared" si="2"/>
        <v>1</v>
      </c>
      <c r="G49" t="e">
        <f>+VLOOKUP(L49,BG!$D$10:$F$68,3,FALSE)</f>
        <v>#REF!</v>
      </c>
      <c r="H49" s="427" t="s">
        <v>2093</v>
      </c>
      <c r="I49" s="618">
        <v>16500</v>
      </c>
      <c r="J49" s="296">
        <f t="shared" si="0"/>
        <v>16.5</v>
      </c>
      <c r="K49" t="e">
        <f>+VLOOKUP(D49,#REF!,4,0)</f>
        <v>#REF!</v>
      </c>
      <c r="L49" t="e">
        <f>VLOOKUP(D49,#REF!,5,0)</f>
        <v>#REF!</v>
      </c>
      <c r="M49" t="e">
        <f>VLOOKUP(D49,#REF!,6,0)</f>
        <v>#REF!</v>
      </c>
      <c r="N49" t="e">
        <f>VLOOKUP(D49,#REF!,7,0)</f>
        <v>#REF!</v>
      </c>
      <c r="P49" t="str">
        <f t="shared" si="3"/>
        <v>10904</v>
      </c>
      <c r="Q49" t="str">
        <f t="shared" si="4"/>
        <v>11</v>
      </c>
    </row>
    <row r="50" spans="1:17" hidden="1" x14ac:dyDescent="0.3">
      <c r="A50" s="556" t="s">
        <v>3185</v>
      </c>
      <c r="B50" s="333">
        <v>7</v>
      </c>
      <c r="C50" s="609">
        <v>112010904428991</v>
      </c>
      <c r="D50" s="334" t="s">
        <v>2425</v>
      </c>
      <c r="E50" t="str">
        <f t="shared" si="1"/>
        <v>111201090442899</v>
      </c>
      <c r="F50" t="str">
        <f t="shared" si="2"/>
        <v>1</v>
      </c>
      <c r="G50" t="e">
        <f>+VLOOKUP(L50,BG!$D$10:$F$68,3,FALSE)</f>
        <v>#REF!</v>
      </c>
      <c r="H50" s="334" t="s">
        <v>2426</v>
      </c>
      <c r="I50" s="619">
        <v>11389521</v>
      </c>
      <c r="J50" s="296">
        <f t="shared" si="0"/>
        <v>11389.521000000001</v>
      </c>
      <c r="K50" t="e">
        <f>+VLOOKUP(D50,#REF!,4,0)</f>
        <v>#REF!</v>
      </c>
      <c r="L50" t="e">
        <f>VLOOKUP(D50,#REF!,5,0)</f>
        <v>#REF!</v>
      </c>
      <c r="M50" t="e">
        <f>VLOOKUP(D50,#REF!,6,0)</f>
        <v>#REF!</v>
      </c>
      <c r="N50" t="e">
        <f>VLOOKUP(D50,#REF!,7,0)</f>
        <v>#REF!</v>
      </c>
      <c r="P50" t="str">
        <f t="shared" si="3"/>
        <v>10904</v>
      </c>
      <c r="Q50" t="str">
        <f t="shared" si="4"/>
        <v>11</v>
      </c>
    </row>
    <row r="51" spans="1:17" hidden="1" x14ac:dyDescent="0.3">
      <c r="A51" s="556" t="s">
        <v>3185</v>
      </c>
      <c r="B51" s="332">
        <v>7</v>
      </c>
      <c r="C51" s="608">
        <v>112010904444011</v>
      </c>
      <c r="D51" s="427" t="s">
        <v>2663</v>
      </c>
      <c r="E51" t="str">
        <f t="shared" si="1"/>
        <v>111201090444401</v>
      </c>
      <c r="F51" t="str">
        <f t="shared" si="2"/>
        <v>1</v>
      </c>
      <c r="G51" t="e">
        <f>+VLOOKUP(L51,BG!$D$10:$F$68,3,FALSE)</f>
        <v>#REF!</v>
      </c>
      <c r="H51" s="427" t="s">
        <v>2682</v>
      </c>
      <c r="I51" s="618">
        <v>5142</v>
      </c>
      <c r="J51" s="296">
        <f t="shared" si="0"/>
        <v>5.1420000000000003</v>
      </c>
      <c r="K51" t="e">
        <f>+VLOOKUP(D51,#REF!,4,0)</f>
        <v>#REF!</v>
      </c>
      <c r="L51" t="e">
        <f>VLOOKUP(D51,#REF!,5,0)</f>
        <v>#REF!</v>
      </c>
      <c r="M51" t="e">
        <f>VLOOKUP(D51,#REF!,6,0)</f>
        <v>#REF!</v>
      </c>
      <c r="N51" t="e">
        <f>VLOOKUP(D51,#REF!,7,0)</f>
        <v>#REF!</v>
      </c>
      <c r="P51" t="str">
        <f t="shared" si="3"/>
        <v>10904</v>
      </c>
      <c r="Q51" t="str">
        <f t="shared" si="4"/>
        <v>11</v>
      </c>
    </row>
    <row r="52" spans="1:17" hidden="1" x14ac:dyDescent="0.3">
      <c r="A52" s="556" t="s">
        <v>3185</v>
      </c>
      <c r="B52" s="333">
        <v>7</v>
      </c>
      <c r="C52" s="609">
        <v>112010904444991</v>
      </c>
      <c r="D52" s="334" t="s">
        <v>2727</v>
      </c>
      <c r="E52" t="str">
        <f t="shared" si="1"/>
        <v>111201090444499</v>
      </c>
      <c r="F52" t="str">
        <f t="shared" si="2"/>
        <v>1</v>
      </c>
      <c r="G52" t="e">
        <f>+VLOOKUP(L52,BG!$D$10:$F$68,3,FALSE)</f>
        <v>#REF!</v>
      </c>
      <c r="H52" s="334" t="s">
        <v>2754</v>
      </c>
      <c r="I52" s="619">
        <v>14038</v>
      </c>
      <c r="J52" s="296">
        <f t="shared" si="0"/>
        <v>14.038</v>
      </c>
      <c r="K52" t="e">
        <f>+VLOOKUP(D52,#REF!,4,0)</f>
        <v>#REF!</v>
      </c>
      <c r="L52" t="e">
        <f>VLOOKUP(D52,#REF!,5,0)</f>
        <v>#REF!</v>
      </c>
      <c r="M52" t="e">
        <f>VLOOKUP(D52,#REF!,6,0)</f>
        <v>#REF!</v>
      </c>
      <c r="N52" t="e">
        <f>VLOOKUP(D52,#REF!,7,0)</f>
        <v>#REF!</v>
      </c>
      <c r="P52" t="str">
        <f t="shared" si="3"/>
        <v>10904</v>
      </c>
      <c r="Q52" t="str">
        <f t="shared" si="4"/>
        <v>11</v>
      </c>
    </row>
    <row r="53" spans="1:17" hidden="1" x14ac:dyDescent="0.3">
      <c r="A53" s="556" t="s">
        <v>3185</v>
      </c>
      <c r="B53" s="332">
        <v>7</v>
      </c>
      <c r="C53" s="608">
        <v>112010904462991</v>
      </c>
      <c r="D53" s="427" t="s">
        <v>1894</v>
      </c>
      <c r="E53" t="str">
        <f t="shared" si="1"/>
        <v>111201090446299</v>
      </c>
      <c r="F53" t="str">
        <f t="shared" si="2"/>
        <v>1</v>
      </c>
      <c r="G53" t="e">
        <f>+VLOOKUP(L53,BG!$D$10:$F$68,3,FALSE)</f>
        <v>#REF!</v>
      </c>
      <c r="H53" s="427" t="s">
        <v>2097</v>
      </c>
      <c r="I53" s="618">
        <v>487207</v>
      </c>
      <c r="J53" s="296">
        <f t="shared" si="0"/>
        <v>487.20699999999999</v>
      </c>
      <c r="K53" t="e">
        <f>+VLOOKUP(D53,#REF!,4,0)</f>
        <v>#REF!</v>
      </c>
      <c r="L53" t="e">
        <f>VLOOKUP(D53,#REF!,5,0)</f>
        <v>#REF!</v>
      </c>
      <c r="M53" t="e">
        <f>VLOOKUP(D53,#REF!,6,0)</f>
        <v>#REF!</v>
      </c>
      <c r="N53" t="e">
        <f>VLOOKUP(D53,#REF!,7,0)</f>
        <v>#REF!</v>
      </c>
      <c r="P53" t="str">
        <f t="shared" si="3"/>
        <v>10904</v>
      </c>
      <c r="Q53" t="str">
        <f t="shared" si="4"/>
        <v>11</v>
      </c>
    </row>
    <row r="54" spans="1:17" x14ac:dyDescent="0.3">
      <c r="A54" s="556" t="s">
        <v>3185</v>
      </c>
      <c r="B54" s="333">
        <v>7</v>
      </c>
      <c r="C54" s="609">
        <v>112010904468991</v>
      </c>
      <c r="D54" s="334" t="s">
        <v>2429</v>
      </c>
      <c r="E54" t="str">
        <f t="shared" si="1"/>
        <v>111201090446899</v>
      </c>
      <c r="F54" t="str">
        <f t="shared" si="2"/>
        <v>1</v>
      </c>
      <c r="G54" t="e">
        <f>+VLOOKUP(L54,BG!$D$10:$F$68,3,FALSE)</f>
        <v>#REF!</v>
      </c>
      <c r="H54" s="334" t="s">
        <v>2430</v>
      </c>
      <c r="I54" s="619">
        <v>5908079</v>
      </c>
      <c r="J54" s="576">
        <f t="shared" si="0"/>
        <v>5908.0789999999997</v>
      </c>
      <c r="K54" t="e">
        <f>+VLOOKUP(D54,#REF!,4,0)</f>
        <v>#REF!</v>
      </c>
      <c r="L54" t="e">
        <f>VLOOKUP(D54,#REF!,5,0)</f>
        <v>#REF!</v>
      </c>
      <c r="M54" t="e">
        <f>VLOOKUP(D54,#REF!,6,0)</f>
        <v>#REF!</v>
      </c>
      <c r="N54" t="e">
        <f>VLOOKUP(D54,#REF!,7,0)</f>
        <v>#REF!</v>
      </c>
      <c r="P54" t="str">
        <f t="shared" si="3"/>
        <v>10904</v>
      </c>
      <c r="Q54" t="str">
        <f t="shared" si="4"/>
        <v>11</v>
      </c>
    </row>
    <row r="55" spans="1:17" x14ac:dyDescent="0.3">
      <c r="A55" s="556" t="s">
        <v>3185</v>
      </c>
      <c r="B55" s="332">
        <v>7</v>
      </c>
      <c r="C55" s="608">
        <v>141016902000015</v>
      </c>
      <c r="D55" s="427" t="s">
        <v>774</v>
      </c>
      <c r="E55" t="str">
        <f t="shared" si="1"/>
        <v>145101690200001</v>
      </c>
      <c r="F55" t="str">
        <f t="shared" si="2"/>
        <v>5</v>
      </c>
      <c r="G55" t="e">
        <f>+VLOOKUP(L55,BG!$D$10:$F$68,3,FALSE)</f>
        <v>#REF!</v>
      </c>
      <c r="H55" s="427" t="s">
        <v>775</v>
      </c>
      <c r="I55" s="618">
        <v>2368370365</v>
      </c>
      <c r="J55" s="576">
        <f t="shared" si="0"/>
        <v>2368370.3650000002</v>
      </c>
      <c r="K55" t="e">
        <f>+VLOOKUP(D55,#REF!,4,0)</f>
        <v>#REF!</v>
      </c>
      <c r="L55" t="e">
        <f>VLOOKUP(D55,#REF!,5,0)</f>
        <v>#REF!</v>
      </c>
      <c r="M55" t="e">
        <f>VLOOKUP(D55,#REF!,6,0)</f>
        <v>#REF!</v>
      </c>
      <c r="N55" t="e">
        <f>VLOOKUP(D55,#REF!,7,0)</f>
        <v>#REF!</v>
      </c>
      <c r="P55" t="str">
        <f t="shared" si="3"/>
        <v>16902</v>
      </c>
      <c r="Q55" t="str">
        <f t="shared" si="4"/>
        <v>14</v>
      </c>
    </row>
    <row r="56" spans="1:17" x14ac:dyDescent="0.3">
      <c r="A56" s="556" t="s">
        <v>3185</v>
      </c>
      <c r="B56" s="333">
        <v>7</v>
      </c>
      <c r="C56" s="609">
        <v>141016902000017</v>
      </c>
      <c r="D56" s="334" t="s">
        <v>776</v>
      </c>
      <c r="E56" t="str">
        <f t="shared" si="1"/>
        <v>147101690200001</v>
      </c>
      <c r="F56" t="str">
        <f t="shared" si="2"/>
        <v>7</v>
      </c>
      <c r="G56" t="e">
        <f>+VLOOKUP(L56,BG!$D$10:$F$68,3,FALSE)</f>
        <v>#REF!</v>
      </c>
      <c r="H56" s="334" t="s">
        <v>777</v>
      </c>
      <c r="I56" s="619">
        <v>2343177278</v>
      </c>
      <c r="J56" s="576">
        <f t="shared" si="0"/>
        <v>2343177.2779999999</v>
      </c>
      <c r="K56" t="e">
        <f>+VLOOKUP(D56,#REF!,4,0)</f>
        <v>#REF!</v>
      </c>
      <c r="L56" t="e">
        <f>VLOOKUP(D56,#REF!,5,0)</f>
        <v>#REF!</v>
      </c>
      <c r="M56" t="e">
        <f>VLOOKUP(D56,#REF!,6,0)</f>
        <v>#REF!</v>
      </c>
      <c r="N56" t="e">
        <f>VLOOKUP(D56,#REF!,7,0)</f>
        <v>#REF!</v>
      </c>
      <c r="P56" t="str">
        <f t="shared" si="3"/>
        <v>16902</v>
      </c>
      <c r="Q56" t="str">
        <f t="shared" si="4"/>
        <v>14</v>
      </c>
    </row>
    <row r="57" spans="1:17" x14ac:dyDescent="0.3">
      <c r="A57" s="556" t="s">
        <v>3185</v>
      </c>
      <c r="B57" s="332">
        <v>7</v>
      </c>
      <c r="C57" s="608">
        <v>141016902000018</v>
      </c>
      <c r="D57" s="427" t="s">
        <v>778</v>
      </c>
      <c r="E57" t="str">
        <f t="shared" si="1"/>
        <v>148101690200001</v>
      </c>
      <c r="F57" t="str">
        <f t="shared" si="2"/>
        <v>8</v>
      </c>
      <c r="G57" t="e">
        <f>+VLOOKUP(L57,BG!$D$10:$F$68,3,FALSE)</f>
        <v>#REF!</v>
      </c>
      <c r="H57" s="427" t="s">
        <v>779</v>
      </c>
      <c r="I57" s="618">
        <v>29818009545</v>
      </c>
      <c r="J57" s="576">
        <f t="shared" si="0"/>
        <v>29818009.545000002</v>
      </c>
      <c r="K57" t="e">
        <f>+VLOOKUP(D57,#REF!,4,0)</f>
        <v>#REF!</v>
      </c>
      <c r="L57" t="e">
        <f>VLOOKUP(D57,#REF!,5,0)</f>
        <v>#REF!</v>
      </c>
      <c r="M57" t="e">
        <f>VLOOKUP(D57,#REF!,6,0)</f>
        <v>#REF!</v>
      </c>
      <c r="N57" t="e">
        <f>VLOOKUP(D57,#REF!,7,0)</f>
        <v>#REF!</v>
      </c>
      <c r="P57" t="str">
        <f t="shared" si="3"/>
        <v>16902</v>
      </c>
      <c r="Q57" t="str">
        <f t="shared" si="4"/>
        <v>14</v>
      </c>
    </row>
    <row r="58" spans="1:17" x14ac:dyDescent="0.3">
      <c r="A58" s="556" t="s">
        <v>3185</v>
      </c>
      <c r="B58" s="333">
        <v>7</v>
      </c>
      <c r="C58" s="609">
        <v>141016902000995</v>
      </c>
      <c r="D58" s="334" t="s">
        <v>780</v>
      </c>
      <c r="E58" t="str">
        <f t="shared" si="1"/>
        <v>145101690200099</v>
      </c>
      <c r="F58" t="str">
        <f t="shared" si="2"/>
        <v>5</v>
      </c>
      <c r="G58" t="e">
        <f>+VLOOKUP(L58,BG!$D$10:$F$68,3,FALSE)</f>
        <v>#REF!</v>
      </c>
      <c r="H58" s="334" t="s">
        <v>775</v>
      </c>
      <c r="I58" s="619">
        <v>40276589594</v>
      </c>
      <c r="J58" s="576">
        <f t="shared" si="0"/>
        <v>40276589.593999997</v>
      </c>
      <c r="K58" t="e">
        <f>+VLOOKUP(D58,#REF!,4,0)</f>
        <v>#REF!</v>
      </c>
      <c r="L58" t="e">
        <f>VLOOKUP(D58,#REF!,5,0)</f>
        <v>#REF!</v>
      </c>
      <c r="M58" t="e">
        <f>VLOOKUP(D58,#REF!,6,0)</f>
        <v>#REF!</v>
      </c>
      <c r="N58" t="e">
        <f>VLOOKUP(D58,#REF!,7,0)</f>
        <v>#REF!</v>
      </c>
      <c r="P58" t="str">
        <f t="shared" si="3"/>
        <v>16902</v>
      </c>
      <c r="Q58" t="str">
        <f t="shared" si="4"/>
        <v>14</v>
      </c>
    </row>
    <row r="59" spans="1:17" x14ac:dyDescent="0.3">
      <c r="A59" s="556" t="s">
        <v>3185</v>
      </c>
      <c r="B59" s="332">
        <v>7</v>
      </c>
      <c r="C59" s="608">
        <v>141016902000996</v>
      </c>
      <c r="D59" s="427" t="s">
        <v>781</v>
      </c>
      <c r="E59" t="str">
        <f t="shared" si="1"/>
        <v>146101690200099</v>
      </c>
      <c r="F59" t="str">
        <f t="shared" si="2"/>
        <v>6</v>
      </c>
      <c r="G59" t="e">
        <f>+VLOOKUP(L59,BG!$D$10:$F$68,3,FALSE)</f>
        <v>#REF!</v>
      </c>
      <c r="H59" s="427" t="s">
        <v>782</v>
      </c>
      <c r="I59" s="618">
        <v>9095626060</v>
      </c>
      <c r="J59" s="576">
        <f t="shared" si="0"/>
        <v>9095626.0600000005</v>
      </c>
      <c r="K59" t="e">
        <f>+VLOOKUP(D59,#REF!,4,0)</f>
        <v>#REF!</v>
      </c>
      <c r="L59" t="e">
        <f>VLOOKUP(D59,#REF!,5,0)</f>
        <v>#REF!</v>
      </c>
      <c r="M59" t="e">
        <f>VLOOKUP(D59,#REF!,6,0)</f>
        <v>#REF!</v>
      </c>
      <c r="N59" t="e">
        <f>VLOOKUP(D59,#REF!,7,0)</f>
        <v>#REF!</v>
      </c>
      <c r="P59" t="str">
        <f t="shared" si="3"/>
        <v>16902</v>
      </c>
      <c r="Q59" t="str">
        <f t="shared" si="4"/>
        <v>14</v>
      </c>
    </row>
    <row r="60" spans="1:17" x14ac:dyDescent="0.3">
      <c r="A60" s="556" t="s">
        <v>3185</v>
      </c>
      <c r="B60" s="333">
        <v>7</v>
      </c>
      <c r="C60" s="609">
        <v>141016902000997</v>
      </c>
      <c r="D60" s="334" t="s">
        <v>783</v>
      </c>
      <c r="E60" t="str">
        <f t="shared" si="1"/>
        <v>147101690200099</v>
      </c>
      <c r="F60" t="str">
        <f t="shared" si="2"/>
        <v>7</v>
      </c>
      <c r="G60" t="e">
        <f>+VLOOKUP(L60,BG!$D$10:$F$68,3,FALSE)</f>
        <v>#REF!</v>
      </c>
      <c r="H60" s="334" t="s">
        <v>777</v>
      </c>
      <c r="I60" s="619">
        <v>39150662482</v>
      </c>
      <c r="J60" s="576">
        <f t="shared" si="0"/>
        <v>39150662.482000001</v>
      </c>
      <c r="K60" t="e">
        <f>+VLOOKUP(D60,#REF!,4,0)</f>
        <v>#REF!</v>
      </c>
      <c r="L60" t="e">
        <f>VLOOKUP(D60,#REF!,5,0)</f>
        <v>#REF!</v>
      </c>
      <c r="M60" t="e">
        <f>VLOOKUP(D60,#REF!,6,0)</f>
        <v>#REF!</v>
      </c>
      <c r="N60" t="e">
        <f>VLOOKUP(D60,#REF!,7,0)</f>
        <v>#REF!</v>
      </c>
      <c r="P60" t="str">
        <f t="shared" si="3"/>
        <v>16902</v>
      </c>
      <c r="Q60" t="str">
        <f t="shared" si="4"/>
        <v>14</v>
      </c>
    </row>
    <row r="61" spans="1:17" x14ac:dyDescent="0.3">
      <c r="A61" s="556" t="s">
        <v>3185</v>
      </c>
      <c r="B61" s="332">
        <v>7</v>
      </c>
      <c r="C61" s="608">
        <v>141016902000998</v>
      </c>
      <c r="D61" s="427" t="s">
        <v>784</v>
      </c>
      <c r="E61" t="str">
        <f t="shared" si="1"/>
        <v>148101690200099</v>
      </c>
      <c r="F61" t="str">
        <f t="shared" si="2"/>
        <v>8</v>
      </c>
      <c r="G61" t="e">
        <f>+VLOOKUP(L61,BG!$D$10:$F$68,3,FALSE)</f>
        <v>#REF!</v>
      </c>
      <c r="H61" s="427" t="s">
        <v>779</v>
      </c>
      <c r="I61" s="618">
        <v>29463485849</v>
      </c>
      <c r="J61" s="576">
        <f t="shared" si="0"/>
        <v>29463485.848999999</v>
      </c>
      <c r="K61" t="e">
        <f>+VLOOKUP(D61,#REF!,4,0)</f>
        <v>#REF!</v>
      </c>
      <c r="L61" t="e">
        <f>VLOOKUP(D61,#REF!,5,0)</f>
        <v>#REF!</v>
      </c>
      <c r="M61" t="e">
        <f>VLOOKUP(D61,#REF!,6,0)</f>
        <v>#REF!</v>
      </c>
      <c r="N61" t="e">
        <f>VLOOKUP(D61,#REF!,7,0)</f>
        <v>#REF!</v>
      </c>
      <c r="P61" t="str">
        <f t="shared" si="3"/>
        <v>16902</v>
      </c>
      <c r="Q61" t="str">
        <f t="shared" si="4"/>
        <v>14</v>
      </c>
    </row>
    <row r="62" spans="1:17" x14ac:dyDescent="0.3">
      <c r="A62" s="556" t="s">
        <v>3185</v>
      </c>
      <c r="B62" s="333">
        <v>7</v>
      </c>
      <c r="C62" s="609">
        <v>141016902003017</v>
      </c>
      <c r="D62" s="334" t="s">
        <v>2728</v>
      </c>
      <c r="E62" t="str">
        <f t="shared" si="1"/>
        <v>147101690200301</v>
      </c>
      <c r="F62" t="str">
        <f t="shared" si="2"/>
        <v>7</v>
      </c>
      <c r="G62" t="e">
        <f>+VLOOKUP(L62,BG!$D$10:$F$68,3,FALSE)</f>
        <v>#REF!</v>
      </c>
      <c r="H62" s="334" t="s">
        <v>2102</v>
      </c>
      <c r="I62" s="619">
        <v>18236833115</v>
      </c>
      <c r="J62" s="576">
        <f t="shared" si="0"/>
        <v>18236833.114999998</v>
      </c>
      <c r="K62" t="e">
        <f>+VLOOKUP(D62,#REF!,4,0)</f>
        <v>#REF!</v>
      </c>
      <c r="L62" t="e">
        <f>VLOOKUP(D62,#REF!,5,0)</f>
        <v>#REF!</v>
      </c>
      <c r="M62" t="e">
        <f>VLOOKUP(D62,#REF!,6,0)</f>
        <v>#REF!</v>
      </c>
      <c r="N62" t="e">
        <f>VLOOKUP(D62,#REF!,7,0)</f>
        <v>#REF!</v>
      </c>
      <c r="P62" t="str">
        <f t="shared" si="3"/>
        <v>16902</v>
      </c>
      <c r="Q62" t="str">
        <f t="shared" si="4"/>
        <v>14</v>
      </c>
    </row>
    <row r="63" spans="1:17" x14ac:dyDescent="0.3">
      <c r="A63" s="556" t="s">
        <v>3185</v>
      </c>
      <c r="B63" s="332">
        <v>7</v>
      </c>
      <c r="C63" s="608">
        <v>141016902003997</v>
      </c>
      <c r="D63" s="427" t="s">
        <v>1904</v>
      </c>
      <c r="E63" t="str">
        <f t="shared" si="1"/>
        <v>147101690200399</v>
      </c>
      <c r="F63" t="str">
        <f t="shared" si="2"/>
        <v>7</v>
      </c>
      <c r="G63" t="e">
        <f>+VLOOKUP(L63,BG!$D$10:$F$68,3,FALSE)</f>
        <v>#REF!</v>
      </c>
      <c r="H63" s="427" t="s">
        <v>2102</v>
      </c>
      <c r="I63" s="618">
        <v>13640104963</v>
      </c>
      <c r="J63" s="576">
        <f t="shared" si="0"/>
        <v>13640104.963</v>
      </c>
      <c r="K63" t="e">
        <f>+VLOOKUP(D63,#REF!,4,0)</f>
        <v>#REF!</v>
      </c>
      <c r="L63" t="e">
        <f>VLOOKUP(D63,#REF!,5,0)</f>
        <v>#REF!</v>
      </c>
      <c r="M63" t="e">
        <f>VLOOKUP(D63,#REF!,6,0)</f>
        <v>#REF!</v>
      </c>
      <c r="N63" t="e">
        <f>VLOOKUP(D63,#REF!,7,0)</f>
        <v>#REF!</v>
      </c>
      <c r="P63" t="str">
        <f t="shared" si="3"/>
        <v>16902</v>
      </c>
      <c r="Q63" t="str">
        <f t="shared" si="4"/>
        <v>14</v>
      </c>
    </row>
    <row r="64" spans="1:17" x14ac:dyDescent="0.3">
      <c r="A64" s="556" t="s">
        <v>3185</v>
      </c>
      <c r="B64" s="333">
        <v>7</v>
      </c>
      <c r="C64" s="609">
        <v>141017302000017</v>
      </c>
      <c r="D64" s="334" t="s">
        <v>1262</v>
      </c>
      <c r="E64" t="str">
        <f t="shared" si="1"/>
        <v>147101730200001</v>
      </c>
      <c r="F64" t="str">
        <f t="shared" si="2"/>
        <v>7</v>
      </c>
      <c r="G64" t="e">
        <f>+VLOOKUP(L64,BG!$D$10:$F$68,3,FALSE)</f>
        <v>#REF!</v>
      </c>
      <c r="H64" s="334" t="s">
        <v>795</v>
      </c>
      <c r="I64" s="619">
        <v>24662440763</v>
      </c>
      <c r="J64" s="576">
        <f t="shared" si="0"/>
        <v>24662440.763</v>
      </c>
      <c r="K64" t="e">
        <f>+VLOOKUP(D64,#REF!,4,0)</f>
        <v>#REF!</v>
      </c>
      <c r="L64" t="e">
        <f>VLOOKUP(D64,#REF!,5,0)</f>
        <v>#REF!</v>
      </c>
      <c r="M64" t="e">
        <f>VLOOKUP(D64,#REF!,6,0)</f>
        <v>#REF!</v>
      </c>
      <c r="N64" t="e">
        <f>VLOOKUP(D64,#REF!,7,0)</f>
        <v>#REF!</v>
      </c>
      <c r="P64" t="str">
        <f t="shared" si="3"/>
        <v>17302</v>
      </c>
      <c r="Q64" t="str">
        <f t="shared" si="4"/>
        <v>14</v>
      </c>
    </row>
    <row r="65" spans="1:17" x14ac:dyDescent="0.3">
      <c r="A65" s="556" t="s">
        <v>3185</v>
      </c>
      <c r="B65" s="332">
        <v>7</v>
      </c>
      <c r="C65" s="608">
        <v>141017302000018</v>
      </c>
      <c r="D65" s="427" t="s">
        <v>786</v>
      </c>
      <c r="E65" t="str">
        <f t="shared" si="1"/>
        <v>148101730200001</v>
      </c>
      <c r="F65" t="str">
        <f t="shared" si="2"/>
        <v>8</v>
      </c>
      <c r="G65" t="e">
        <f>+VLOOKUP(L65,BG!$D$10:$F$68,3,FALSE)</f>
        <v>#REF!</v>
      </c>
      <c r="H65" s="427" t="s">
        <v>787</v>
      </c>
      <c r="I65" s="618">
        <v>47611071429</v>
      </c>
      <c r="J65" s="576">
        <f t="shared" si="0"/>
        <v>47611071.428999998</v>
      </c>
      <c r="K65" t="e">
        <f>+VLOOKUP(D65,#REF!,4,0)</f>
        <v>#REF!</v>
      </c>
      <c r="L65" t="e">
        <f>VLOOKUP(D65,#REF!,5,0)</f>
        <v>#REF!</v>
      </c>
      <c r="M65" t="e">
        <f>VLOOKUP(D65,#REF!,6,0)</f>
        <v>#REF!</v>
      </c>
      <c r="N65" t="e">
        <f>VLOOKUP(D65,#REF!,7,0)</f>
        <v>#REF!</v>
      </c>
      <c r="P65" t="str">
        <f t="shared" si="3"/>
        <v>17302</v>
      </c>
      <c r="Q65" t="str">
        <f t="shared" si="4"/>
        <v>14</v>
      </c>
    </row>
    <row r="66" spans="1:17" x14ac:dyDescent="0.3">
      <c r="A66" s="556" t="s">
        <v>3185</v>
      </c>
      <c r="B66" s="333">
        <v>7</v>
      </c>
      <c r="C66" s="609">
        <v>141017302000993</v>
      </c>
      <c r="D66" s="334" t="s">
        <v>1908</v>
      </c>
      <c r="E66" t="str">
        <f t="shared" si="1"/>
        <v>143101730200099</v>
      </c>
      <c r="F66" t="str">
        <f t="shared" si="2"/>
        <v>3</v>
      </c>
      <c r="G66" t="e">
        <f>+VLOOKUP(L66,BG!$D$10:$F$68,3,FALSE)</f>
        <v>#REF!</v>
      </c>
      <c r="H66" s="334" t="s">
        <v>2104</v>
      </c>
      <c r="I66" s="619">
        <v>8316000</v>
      </c>
      <c r="J66" s="576">
        <f t="shared" ref="J66:J129" si="5">I66/1000</f>
        <v>8316</v>
      </c>
      <c r="K66" t="e">
        <f>+VLOOKUP(D66,#REF!,4,0)</f>
        <v>#REF!</v>
      </c>
      <c r="L66" t="e">
        <f>VLOOKUP(D66,#REF!,5,0)</f>
        <v>#REF!</v>
      </c>
      <c r="M66" t="e">
        <f>VLOOKUP(D66,#REF!,6,0)</f>
        <v>#REF!</v>
      </c>
      <c r="N66" t="e">
        <f>VLOOKUP(D66,#REF!,7,0)</f>
        <v>#REF!</v>
      </c>
      <c r="P66" t="str">
        <f t="shared" si="3"/>
        <v>17302</v>
      </c>
      <c r="Q66" t="str">
        <f t="shared" si="4"/>
        <v>14</v>
      </c>
    </row>
    <row r="67" spans="1:17" x14ac:dyDescent="0.3">
      <c r="A67" s="556" t="s">
        <v>3185</v>
      </c>
      <c r="B67" s="332">
        <v>7</v>
      </c>
      <c r="C67" s="608">
        <v>141017302000995</v>
      </c>
      <c r="D67" s="427" t="s">
        <v>790</v>
      </c>
      <c r="E67" t="str">
        <f t="shared" si="1"/>
        <v>145101730200099</v>
      </c>
      <c r="F67" t="str">
        <f t="shared" si="2"/>
        <v>5</v>
      </c>
      <c r="G67" t="e">
        <f>+VLOOKUP(L67,BG!$D$10:$F$68,3,FALSE)</f>
        <v>#REF!</v>
      </c>
      <c r="H67" s="427" t="s">
        <v>791</v>
      </c>
      <c r="I67" s="618">
        <v>247722960</v>
      </c>
      <c r="J67" s="576">
        <f t="shared" si="5"/>
        <v>247722.96</v>
      </c>
      <c r="K67" t="e">
        <f>+VLOOKUP(D67,#REF!,4,0)</f>
        <v>#REF!</v>
      </c>
      <c r="L67" t="e">
        <f>VLOOKUP(D67,#REF!,5,0)</f>
        <v>#REF!</v>
      </c>
      <c r="M67" t="e">
        <f>VLOOKUP(D67,#REF!,6,0)</f>
        <v>#REF!</v>
      </c>
      <c r="N67" t="e">
        <f>VLOOKUP(D67,#REF!,7,0)</f>
        <v>#REF!</v>
      </c>
      <c r="P67" t="str">
        <f t="shared" si="3"/>
        <v>17302</v>
      </c>
      <c r="Q67" t="str">
        <f t="shared" si="4"/>
        <v>14</v>
      </c>
    </row>
    <row r="68" spans="1:17" x14ac:dyDescent="0.3">
      <c r="A68" s="556" t="s">
        <v>3185</v>
      </c>
      <c r="B68" s="333">
        <v>7</v>
      </c>
      <c r="C68" s="609">
        <v>141017302000996</v>
      </c>
      <c r="D68" s="334" t="s">
        <v>792</v>
      </c>
      <c r="E68" t="str">
        <f t="shared" si="1"/>
        <v>146101730200099</v>
      </c>
      <c r="F68" t="str">
        <f t="shared" si="2"/>
        <v>6</v>
      </c>
      <c r="G68" t="e">
        <f>+VLOOKUP(L68,BG!$D$10:$F$68,3,FALSE)</f>
        <v>#REF!</v>
      </c>
      <c r="H68" s="334" t="s">
        <v>793</v>
      </c>
      <c r="I68" s="619">
        <v>787540179</v>
      </c>
      <c r="J68" s="576">
        <f t="shared" si="5"/>
        <v>787540.179</v>
      </c>
      <c r="K68" t="e">
        <f>+VLOOKUP(D68,#REF!,4,0)</f>
        <v>#REF!</v>
      </c>
      <c r="L68" t="e">
        <f>VLOOKUP(D68,#REF!,5,0)</f>
        <v>#REF!</v>
      </c>
      <c r="M68" t="e">
        <f>VLOOKUP(D68,#REF!,6,0)</f>
        <v>#REF!</v>
      </c>
      <c r="N68" t="e">
        <f>VLOOKUP(D68,#REF!,7,0)</f>
        <v>#REF!</v>
      </c>
      <c r="P68" t="str">
        <f t="shared" si="3"/>
        <v>17302</v>
      </c>
      <c r="Q68" t="str">
        <f t="shared" si="4"/>
        <v>14</v>
      </c>
    </row>
    <row r="69" spans="1:17" x14ac:dyDescent="0.3">
      <c r="A69" s="556" t="s">
        <v>3185</v>
      </c>
      <c r="B69" s="332">
        <v>7</v>
      </c>
      <c r="C69" s="608">
        <v>141017302000997</v>
      </c>
      <c r="D69" s="427" t="s">
        <v>794</v>
      </c>
      <c r="E69" t="str">
        <f t="shared" ref="E69:E132" si="6">+MID(D69,3,2)&amp;+MID(D69,6,1)&amp;+MID(D69,8,2)&amp;+MID(D69,11,3)&amp;+MID(D69,17,2)&amp;+MID(D69,20,3)&amp;+MID(D69,24,2)</f>
        <v>147101730200099</v>
      </c>
      <c r="F69" t="str">
        <f t="shared" ref="F69:F132" si="7">MID(E69,3,1)</f>
        <v>7</v>
      </c>
      <c r="G69" t="e">
        <f>+VLOOKUP(L69,BG!$D$10:$F$68,3,FALSE)</f>
        <v>#REF!</v>
      </c>
      <c r="H69" s="427" t="s">
        <v>795</v>
      </c>
      <c r="I69" s="618">
        <v>24044506377</v>
      </c>
      <c r="J69" s="576">
        <f t="shared" si="5"/>
        <v>24044506.377</v>
      </c>
      <c r="K69" t="e">
        <f>+VLOOKUP(D69,#REF!,4,0)</f>
        <v>#REF!</v>
      </c>
      <c r="L69" t="e">
        <f>VLOOKUP(D69,#REF!,5,0)</f>
        <v>#REF!</v>
      </c>
      <c r="M69" t="e">
        <f>VLOOKUP(D69,#REF!,6,0)</f>
        <v>#REF!</v>
      </c>
      <c r="N69" t="e">
        <f>VLOOKUP(D69,#REF!,7,0)</f>
        <v>#REF!</v>
      </c>
      <c r="P69" t="str">
        <f t="shared" ref="P69:P132" si="8">MID(E69,6,5)</f>
        <v>17302</v>
      </c>
      <c r="Q69" t="str">
        <f t="shared" ref="Q69:Q132" si="9">+LEFT(E69,2)</f>
        <v>14</v>
      </c>
    </row>
    <row r="70" spans="1:17" x14ac:dyDescent="0.3">
      <c r="A70" s="556" t="s">
        <v>3185</v>
      </c>
      <c r="B70" s="333">
        <v>7</v>
      </c>
      <c r="C70" s="609">
        <v>141017302000998</v>
      </c>
      <c r="D70" s="334" t="s">
        <v>796</v>
      </c>
      <c r="E70" t="str">
        <f t="shared" si="6"/>
        <v>148101730200099</v>
      </c>
      <c r="F70" t="str">
        <f t="shared" si="7"/>
        <v>8</v>
      </c>
      <c r="G70" t="e">
        <f>+VLOOKUP(L70,BG!$D$10:$F$68,3,FALSE)</f>
        <v>#REF!</v>
      </c>
      <c r="H70" s="334" t="s">
        <v>787</v>
      </c>
      <c r="I70" s="619">
        <v>310759607932</v>
      </c>
      <c r="J70" s="576">
        <f t="shared" si="5"/>
        <v>310759607.93199998</v>
      </c>
      <c r="K70" t="e">
        <f>+VLOOKUP(D70,#REF!,4,0)</f>
        <v>#REF!</v>
      </c>
      <c r="L70" t="e">
        <f>VLOOKUP(D70,#REF!,5,0)</f>
        <v>#REF!</v>
      </c>
      <c r="M70" t="e">
        <f>VLOOKUP(D70,#REF!,6,0)</f>
        <v>#REF!</v>
      </c>
      <c r="N70" t="e">
        <f>VLOOKUP(D70,#REF!,7,0)</f>
        <v>#REF!</v>
      </c>
      <c r="P70" t="str">
        <f t="shared" si="8"/>
        <v>17302</v>
      </c>
      <c r="Q70" t="str">
        <f t="shared" si="9"/>
        <v>14</v>
      </c>
    </row>
    <row r="71" spans="1:17" x14ac:dyDescent="0.3">
      <c r="A71" s="556" t="s">
        <v>3185</v>
      </c>
      <c r="B71" s="332">
        <v>7</v>
      </c>
      <c r="C71" s="608">
        <v>141017302003017</v>
      </c>
      <c r="D71" s="427" t="s">
        <v>1909</v>
      </c>
      <c r="E71" t="str">
        <f t="shared" si="6"/>
        <v>147101730200301</v>
      </c>
      <c r="F71" t="str">
        <f t="shared" si="7"/>
        <v>7</v>
      </c>
      <c r="G71" t="e">
        <f>+VLOOKUP(L71,BG!$D$10:$F$68,3,FALSE)</f>
        <v>#REF!</v>
      </c>
      <c r="H71" s="427" t="s">
        <v>773</v>
      </c>
      <c r="I71" s="618">
        <v>181272209</v>
      </c>
      <c r="J71" s="576">
        <f t="shared" si="5"/>
        <v>181272.209</v>
      </c>
      <c r="K71" t="e">
        <f>+VLOOKUP(D71,#REF!,4,0)</f>
        <v>#REF!</v>
      </c>
      <c r="L71" t="e">
        <f>VLOOKUP(D71,#REF!,5,0)</f>
        <v>#REF!</v>
      </c>
      <c r="M71" t="e">
        <f>VLOOKUP(D71,#REF!,6,0)</f>
        <v>#REF!</v>
      </c>
      <c r="N71" t="e">
        <f>VLOOKUP(D71,#REF!,7,0)</f>
        <v>#REF!</v>
      </c>
      <c r="P71" t="str">
        <f t="shared" si="8"/>
        <v>17302</v>
      </c>
      <c r="Q71" t="str">
        <f t="shared" si="9"/>
        <v>14</v>
      </c>
    </row>
    <row r="72" spans="1:17" x14ac:dyDescent="0.3">
      <c r="A72" s="556" t="s">
        <v>3185</v>
      </c>
      <c r="B72" s="333">
        <v>7</v>
      </c>
      <c r="C72" s="609">
        <v>141017302003018</v>
      </c>
      <c r="D72" s="334" t="s">
        <v>1910</v>
      </c>
      <c r="E72" t="str">
        <f t="shared" si="6"/>
        <v>148101730200301</v>
      </c>
      <c r="F72" t="str">
        <f t="shared" si="7"/>
        <v>8</v>
      </c>
      <c r="G72" t="e">
        <f>+VLOOKUP(L72,BG!$D$10:$F$68,3,FALSE)</f>
        <v>#REF!</v>
      </c>
      <c r="H72" s="334" t="s">
        <v>773</v>
      </c>
      <c r="I72" s="619">
        <v>1760363973</v>
      </c>
      <c r="J72" s="576">
        <f t="shared" si="5"/>
        <v>1760363.973</v>
      </c>
      <c r="K72" t="e">
        <f>+VLOOKUP(D72,#REF!,4,0)</f>
        <v>#REF!</v>
      </c>
      <c r="L72" t="e">
        <f>VLOOKUP(D72,#REF!,5,0)</f>
        <v>#REF!</v>
      </c>
      <c r="M72" t="e">
        <f>VLOOKUP(D72,#REF!,6,0)</f>
        <v>#REF!</v>
      </c>
      <c r="N72" t="e">
        <f>VLOOKUP(D72,#REF!,7,0)</f>
        <v>#REF!</v>
      </c>
      <c r="P72" t="str">
        <f t="shared" si="8"/>
        <v>17302</v>
      </c>
      <c r="Q72" t="str">
        <f t="shared" si="9"/>
        <v>14</v>
      </c>
    </row>
    <row r="73" spans="1:17" x14ac:dyDescent="0.3">
      <c r="A73" s="556" t="s">
        <v>3185</v>
      </c>
      <c r="B73" s="332">
        <v>7</v>
      </c>
      <c r="C73" s="608">
        <v>141017302003997</v>
      </c>
      <c r="D73" s="427" t="s">
        <v>1912</v>
      </c>
      <c r="E73" t="str">
        <f t="shared" si="6"/>
        <v>147101730200399</v>
      </c>
      <c r="F73" t="str">
        <f t="shared" si="7"/>
        <v>7</v>
      </c>
      <c r="G73" t="e">
        <f>+VLOOKUP(L73,BG!$D$10:$F$68,3,FALSE)</f>
        <v>#REF!</v>
      </c>
      <c r="H73" s="427" t="s">
        <v>773</v>
      </c>
      <c r="I73" s="618">
        <v>141673884</v>
      </c>
      <c r="J73" s="576">
        <f t="shared" si="5"/>
        <v>141673.88399999999</v>
      </c>
      <c r="K73" t="e">
        <f>+VLOOKUP(D73,#REF!,4,0)</f>
        <v>#REF!</v>
      </c>
      <c r="L73" t="e">
        <f>VLOOKUP(D73,#REF!,5,0)</f>
        <v>#REF!</v>
      </c>
      <c r="M73" t="e">
        <f>VLOOKUP(D73,#REF!,6,0)</f>
        <v>#REF!</v>
      </c>
      <c r="N73" t="e">
        <f>VLOOKUP(D73,#REF!,7,0)</f>
        <v>#REF!</v>
      </c>
      <c r="P73" t="str">
        <f t="shared" si="8"/>
        <v>17302</v>
      </c>
      <c r="Q73" t="str">
        <f t="shared" si="9"/>
        <v>14</v>
      </c>
    </row>
    <row r="74" spans="1:17" x14ac:dyDescent="0.3">
      <c r="A74" s="556" t="s">
        <v>3185</v>
      </c>
      <c r="B74" s="333">
        <v>7</v>
      </c>
      <c r="C74" s="609">
        <v>141017302003998</v>
      </c>
      <c r="D74" s="334" t="s">
        <v>1913</v>
      </c>
      <c r="E74" t="str">
        <f t="shared" si="6"/>
        <v>148101730200399</v>
      </c>
      <c r="F74" t="str">
        <f t="shared" si="7"/>
        <v>8</v>
      </c>
      <c r="G74" t="e">
        <f>+VLOOKUP(L74,BG!$D$10:$F$68,3,FALSE)</f>
        <v>#REF!</v>
      </c>
      <c r="H74" s="334" t="s">
        <v>773</v>
      </c>
      <c r="I74" s="619">
        <v>3665746508</v>
      </c>
      <c r="J74" s="576">
        <f t="shared" si="5"/>
        <v>3665746.5079999999</v>
      </c>
      <c r="K74" t="e">
        <f>+VLOOKUP(D74,#REF!,4,0)</f>
        <v>#REF!</v>
      </c>
      <c r="L74" t="e">
        <f>VLOOKUP(D74,#REF!,5,0)</f>
        <v>#REF!</v>
      </c>
      <c r="M74" t="e">
        <f>VLOOKUP(D74,#REF!,6,0)</f>
        <v>#REF!</v>
      </c>
      <c r="N74" t="e">
        <f>VLOOKUP(D74,#REF!,7,0)</f>
        <v>#REF!</v>
      </c>
      <c r="P74" t="str">
        <f t="shared" si="8"/>
        <v>17302</v>
      </c>
      <c r="Q74" t="str">
        <f t="shared" si="9"/>
        <v>14</v>
      </c>
    </row>
    <row r="75" spans="1:17" x14ac:dyDescent="0.3">
      <c r="A75" s="556" t="s">
        <v>3185</v>
      </c>
      <c r="B75" s="332">
        <v>7</v>
      </c>
      <c r="C75" s="608">
        <v>141017304000018</v>
      </c>
      <c r="D75" s="427" t="s">
        <v>800</v>
      </c>
      <c r="E75" t="str">
        <f t="shared" si="6"/>
        <v>148101730400001</v>
      </c>
      <c r="F75" t="str">
        <f t="shared" si="7"/>
        <v>8</v>
      </c>
      <c r="G75" t="e">
        <f>+VLOOKUP(L75,BG!$D$10:$F$68,3,FALSE)</f>
        <v>#REF!</v>
      </c>
      <c r="H75" s="427" t="s">
        <v>801</v>
      </c>
      <c r="I75" s="618">
        <v>284768502</v>
      </c>
      <c r="J75" s="576">
        <f t="shared" si="5"/>
        <v>284768.50199999998</v>
      </c>
      <c r="K75" t="e">
        <f>+VLOOKUP(D75,#REF!,4,0)</f>
        <v>#REF!</v>
      </c>
      <c r="L75" t="e">
        <f>VLOOKUP(D75,#REF!,5,0)</f>
        <v>#REF!</v>
      </c>
      <c r="M75" t="e">
        <f>VLOOKUP(D75,#REF!,6,0)</f>
        <v>#REF!</v>
      </c>
      <c r="N75" t="e">
        <f>VLOOKUP(D75,#REF!,7,0)</f>
        <v>#REF!</v>
      </c>
      <c r="P75" t="str">
        <f t="shared" si="8"/>
        <v>17304</v>
      </c>
      <c r="Q75" t="str">
        <f t="shared" si="9"/>
        <v>14</v>
      </c>
    </row>
    <row r="76" spans="1:17" x14ac:dyDescent="0.3">
      <c r="A76" s="556" t="s">
        <v>3185</v>
      </c>
      <c r="B76" s="333">
        <v>7</v>
      </c>
      <c r="C76" s="609">
        <v>141017304000995</v>
      </c>
      <c r="D76" s="334" t="s">
        <v>804</v>
      </c>
      <c r="E76" t="str">
        <f t="shared" si="6"/>
        <v>145101730400099</v>
      </c>
      <c r="F76" t="str">
        <f t="shared" si="7"/>
        <v>5</v>
      </c>
      <c r="G76" t="e">
        <f>+VLOOKUP(L76,BG!$D$10:$F$68,3,FALSE)</f>
        <v>#REF!</v>
      </c>
      <c r="H76" s="334" t="s">
        <v>797</v>
      </c>
      <c r="I76" s="619">
        <v>264709</v>
      </c>
      <c r="J76" s="576">
        <f t="shared" si="5"/>
        <v>264.709</v>
      </c>
      <c r="K76" t="e">
        <f>+VLOOKUP(D76,#REF!,4,0)</f>
        <v>#REF!</v>
      </c>
      <c r="L76" t="e">
        <f>VLOOKUP(D76,#REF!,5,0)</f>
        <v>#REF!</v>
      </c>
      <c r="M76" t="e">
        <f>VLOOKUP(D76,#REF!,6,0)</f>
        <v>#REF!</v>
      </c>
      <c r="N76" t="e">
        <f>VLOOKUP(D76,#REF!,7,0)</f>
        <v>#REF!</v>
      </c>
      <c r="P76" t="str">
        <f t="shared" si="8"/>
        <v>17304</v>
      </c>
      <c r="Q76" t="str">
        <f t="shared" si="9"/>
        <v>14</v>
      </c>
    </row>
    <row r="77" spans="1:17" x14ac:dyDescent="0.3">
      <c r="A77" s="556" t="s">
        <v>3185</v>
      </c>
      <c r="B77" s="332">
        <v>7</v>
      </c>
      <c r="C77" s="608">
        <v>141017304000996</v>
      </c>
      <c r="D77" s="427" t="s">
        <v>805</v>
      </c>
      <c r="E77" t="str">
        <f t="shared" si="6"/>
        <v>146101730400099</v>
      </c>
      <c r="F77" t="str">
        <f t="shared" si="7"/>
        <v>6</v>
      </c>
      <c r="G77" t="e">
        <f>+VLOOKUP(L77,BG!$D$10:$F$68,3,FALSE)</f>
        <v>#REF!</v>
      </c>
      <c r="H77" s="427" t="s">
        <v>798</v>
      </c>
      <c r="I77" s="618">
        <v>4726462</v>
      </c>
      <c r="J77" s="576">
        <f t="shared" si="5"/>
        <v>4726.4620000000004</v>
      </c>
      <c r="K77" t="e">
        <f>+VLOOKUP(D77,#REF!,4,0)</f>
        <v>#REF!</v>
      </c>
      <c r="L77" t="e">
        <f>VLOOKUP(D77,#REF!,5,0)</f>
        <v>#REF!</v>
      </c>
      <c r="M77" t="e">
        <f>VLOOKUP(D77,#REF!,6,0)</f>
        <v>#REF!</v>
      </c>
      <c r="N77" t="e">
        <f>VLOOKUP(D77,#REF!,7,0)</f>
        <v>#REF!</v>
      </c>
      <c r="P77" t="str">
        <f t="shared" si="8"/>
        <v>17304</v>
      </c>
      <c r="Q77" t="str">
        <f t="shared" si="9"/>
        <v>14</v>
      </c>
    </row>
    <row r="78" spans="1:17" x14ac:dyDescent="0.3">
      <c r="A78" s="556" t="s">
        <v>3185</v>
      </c>
      <c r="B78" s="333">
        <v>7</v>
      </c>
      <c r="C78" s="609">
        <v>141017304000997</v>
      </c>
      <c r="D78" s="334" t="s">
        <v>806</v>
      </c>
      <c r="E78" t="str">
        <f t="shared" si="6"/>
        <v>147101730400099</v>
      </c>
      <c r="F78" t="str">
        <f t="shared" si="7"/>
        <v>7</v>
      </c>
      <c r="G78" t="e">
        <f>+VLOOKUP(L78,BG!$D$10:$F$68,3,FALSE)</f>
        <v>#REF!</v>
      </c>
      <c r="H78" s="334" t="s">
        <v>799</v>
      </c>
      <c r="I78" s="619">
        <v>11957209</v>
      </c>
      <c r="J78" s="576">
        <f t="shared" si="5"/>
        <v>11957.209000000001</v>
      </c>
      <c r="K78" t="e">
        <f>+VLOOKUP(D78,#REF!,4,0)</f>
        <v>#REF!</v>
      </c>
      <c r="L78" t="e">
        <f>VLOOKUP(D78,#REF!,5,0)</f>
        <v>#REF!</v>
      </c>
      <c r="M78" t="e">
        <f>VLOOKUP(D78,#REF!,6,0)</f>
        <v>#REF!</v>
      </c>
      <c r="N78" t="e">
        <f>VLOOKUP(D78,#REF!,7,0)</f>
        <v>#REF!</v>
      </c>
      <c r="P78" t="str">
        <f t="shared" si="8"/>
        <v>17304</v>
      </c>
      <c r="Q78" t="str">
        <f t="shared" si="9"/>
        <v>14</v>
      </c>
    </row>
    <row r="79" spans="1:17" x14ac:dyDescent="0.3">
      <c r="A79" s="556" t="s">
        <v>3185</v>
      </c>
      <c r="B79" s="332">
        <v>7</v>
      </c>
      <c r="C79" s="608">
        <v>141017304000998</v>
      </c>
      <c r="D79" s="427" t="s">
        <v>807</v>
      </c>
      <c r="E79" t="str">
        <f t="shared" si="6"/>
        <v>148101730400099</v>
      </c>
      <c r="F79" t="str">
        <f t="shared" si="7"/>
        <v>8</v>
      </c>
      <c r="G79" t="e">
        <f>+VLOOKUP(L79,BG!$D$10:$F$68,3,FALSE)</f>
        <v>#REF!</v>
      </c>
      <c r="H79" s="427" t="s">
        <v>801</v>
      </c>
      <c r="I79" s="618">
        <v>313000</v>
      </c>
      <c r="J79" s="576">
        <f t="shared" si="5"/>
        <v>313</v>
      </c>
      <c r="K79" t="e">
        <f>+VLOOKUP(D79,#REF!,4,0)</f>
        <v>#REF!</v>
      </c>
      <c r="L79" t="e">
        <f>VLOOKUP(D79,#REF!,5,0)</f>
        <v>#REF!</v>
      </c>
      <c r="M79" t="e">
        <f>VLOOKUP(D79,#REF!,6,0)</f>
        <v>#REF!</v>
      </c>
      <c r="N79" t="e">
        <f>VLOOKUP(D79,#REF!,7,0)</f>
        <v>#REF!</v>
      </c>
      <c r="P79" t="str">
        <f t="shared" si="8"/>
        <v>17304</v>
      </c>
      <c r="Q79" t="str">
        <f t="shared" si="9"/>
        <v>14</v>
      </c>
    </row>
    <row r="80" spans="1:17" x14ac:dyDescent="0.3">
      <c r="A80" s="556" t="s">
        <v>3185</v>
      </c>
      <c r="B80" s="333">
        <v>7</v>
      </c>
      <c r="C80" s="609">
        <v>141017308000018</v>
      </c>
      <c r="D80" s="334" t="s">
        <v>1914</v>
      </c>
      <c r="E80" t="str">
        <f t="shared" si="6"/>
        <v>148101730800001</v>
      </c>
      <c r="F80" t="str">
        <f t="shared" si="7"/>
        <v>8</v>
      </c>
      <c r="G80" t="e">
        <f>+VLOOKUP(L80,BG!$D$10:$F$68,3,FALSE)</f>
        <v>#REF!</v>
      </c>
      <c r="H80" s="334" t="s">
        <v>809</v>
      </c>
      <c r="I80" s="619">
        <v>514046144</v>
      </c>
      <c r="J80" s="576">
        <f t="shared" si="5"/>
        <v>514046.14399999997</v>
      </c>
      <c r="K80" t="e">
        <f>+VLOOKUP(D80,#REF!,4,0)</f>
        <v>#REF!</v>
      </c>
      <c r="L80" t="e">
        <f>VLOOKUP(D80,#REF!,5,0)</f>
        <v>#REF!</v>
      </c>
      <c r="M80" t="e">
        <f>VLOOKUP(D80,#REF!,6,0)</f>
        <v>#REF!</v>
      </c>
      <c r="N80" t="e">
        <f>VLOOKUP(D80,#REF!,7,0)</f>
        <v>#REF!</v>
      </c>
      <c r="P80" t="str">
        <f t="shared" si="8"/>
        <v>17308</v>
      </c>
      <c r="Q80" t="str">
        <f t="shared" si="9"/>
        <v>14</v>
      </c>
    </row>
    <row r="81" spans="1:17" x14ac:dyDescent="0.3">
      <c r="A81" s="556" t="s">
        <v>3185</v>
      </c>
      <c r="B81" s="332">
        <v>7</v>
      </c>
      <c r="C81" s="608">
        <v>141017308000997</v>
      </c>
      <c r="D81" s="427" t="s">
        <v>1915</v>
      </c>
      <c r="E81" t="str">
        <f t="shared" si="6"/>
        <v>147101730800099</v>
      </c>
      <c r="F81" t="str">
        <f t="shared" si="7"/>
        <v>7</v>
      </c>
      <c r="G81" t="e">
        <f>+VLOOKUP(L81,BG!$D$10:$F$68,3,FALSE)</f>
        <v>#REF!</v>
      </c>
      <c r="H81" s="427" t="s">
        <v>2105</v>
      </c>
      <c r="I81" s="618">
        <v>6547183</v>
      </c>
      <c r="J81" s="576">
        <f t="shared" si="5"/>
        <v>6547.183</v>
      </c>
      <c r="K81" t="e">
        <f>+VLOOKUP(D81,#REF!,4,0)</f>
        <v>#REF!</v>
      </c>
      <c r="L81" t="e">
        <f>VLOOKUP(D81,#REF!,5,0)</f>
        <v>#REF!</v>
      </c>
      <c r="M81" t="e">
        <f>VLOOKUP(D81,#REF!,6,0)</f>
        <v>#REF!</v>
      </c>
      <c r="N81" t="e">
        <f>VLOOKUP(D81,#REF!,7,0)</f>
        <v>#REF!</v>
      </c>
      <c r="P81" t="str">
        <f t="shared" si="8"/>
        <v>17308</v>
      </c>
      <c r="Q81" t="str">
        <f t="shared" si="9"/>
        <v>14</v>
      </c>
    </row>
    <row r="82" spans="1:17" x14ac:dyDescent="0.3">
      <c r="A82" s="556" t="s">
        <v>3185</v>
      </c>
      <c r="B82" s="333">
        <v>7</v>
      </c>
      <c r="C82" s="609">
        <v>141017308000998</v>
      </c>
      <c r="D82" s="334" t="s">
        <v>808</v>
      </c>
      <c r="E82" t="str">
        <f t="shared" si="6"/>
        <v>148101730800099</v>
      </c>
      <c r="F82" t="str">
        <f t="shared" si="7"/>
        <v>8</v>
      </c>
      <c r="G82" t="e">
        <f>+VLOOKUP(L82,BG!$D$10:$F$68,3,FALSE)</f>
        <v>#REF!</v>
      </c>
      <c r="H82" s="334" t="s">
        <v>809</v>
      </c>
      <c r="I82" s="619">
        <v>18872594310</v>
      </c>
      <c r="J82" s="576">
        <f t="shared" si="5"/>
        <v>18872594.309999999</v>
      </c>
      <c r="K82" t="e">
        <f>+VLOOKUP(D82,#REF!,4,0)</f>
        <v>#REF!</v>
      </c>
      <c r="L82" t="e">
        <f>VLOOKUP(D82,#REF!,5,0)</f>
        <v>#REF!</v>
      </c>
      <c r="M82" t="e">
        <f>VLOOKUP(D82,#REF!,6,0)</f>
        <v>#REF!</v>
      </c>
      <c r="N82" t="e">
        <f>VLOOKUP(D82,#REF!,7,0)</f>
        <v>#REF!</v>
      </c>
      <c r="P82" t="str">
        <f t="shared" si="8"/>
        <v>17308</v>
      </c>
      <c r="Q82" t="str">
        <f t="shared" si="9"/>
        <v>14</v>
      </c>
    </row>
    <row r="83" spans="1:17" x14ac:dyDescent="0.3">
      <c r="A83" s="556" t="s">
        <v>3185</v>
      </c>
      <c r="B83" s="332">
        <v>7</v>
      </c>
      <c r="C83" s="608">
        <v>141017310000997</v>
      </c>
      <c r="D83" s="427" t="s">
        <v>810</v>
      </c>
      <c r="E83" t="str">
        <f t="shared" si="6"/>
        <v>147101731000099</v>
      </c>
      <c r="F83" t="str">
        <f t="shared" si="7"/>
        <v>7</v>
      </c>
      <c r="G83" t="e">
        <f>+VLOOKUP(L83,BG!$D$10:$F$68,3,FALSE)</f>
        <v>#REF!</v>
      </c>
      <c r="H83" s="427" t="s">
        <v>811</v>
      </c>
      <c r="I83" s="618">
        <v>11593950</v>
      </c>
      <c r="J83" s="576">
        <f t="shared" si="5"/>
        <v>11593.95</v>
      </c>
      <c r="K83" t="e">
        <f>+VLOOKUP(D83,#REF!,4,0)</f>
        <v>#REF!</v>
      </c>
      <c r="L83" t="e">
        <f>VLOOKUP(D83,#REF!,5,0)</f>
        <v>#REF!</v>
      </c>
      <c r="M83" t="e">
        <f>VLOOKUP(D83,#REF!,6,0)</f>
        <v>#REF!</v>
      </c>
      <c r="N83" t="e">
        <f>VLOOKUP(D83,#REF!,7,0)</f>
        <v>#REF!</v>
      </c>
      <c r="P83" t="str">
        <f t="shared" si="8"/>
        <v>17310</v>
      </c>
      <c r="Q83" t="str">
        <f t="shared" si="9"/>
        <v>14</v>
      </c>
    </row>
    <row r="84" spans="1:17" x14ac:dyDescent="0.3">
      <c r="A84" s="556" t="s">
        <v>3185</v>
      </c>
      <c r="B84" s="333">
        <v>7</v>
      </c>
      <c r="C84" s="609">
        <v>141017310000998</v>
      </c>
      <c r="D84" s="334" t="s">
        <v>812</v>
      </c>
      <c r="E84" t="str">
        <f t="shared" si="6"/>
        <v>148101731000099</v>
      </c>
      <c r="F84" t="str">
        <f t="shared" si="7"/>
        <v>8</v>
      </c>
      <c r="G84" t="e">
        <f>+VLOOKUP(L84,BG!$D$10:$F$68,3,FALSE)</f>
        <v>#REF!</v>
      </c>
      <c r="H84" s="334" t="s">
        <v>813</v>
      </c>
      <c r="I84" s="619">
        <v>1438019780</v>
      </c>
      <c r="J84" s="576">
        <f t="shared" si="5"/>
        <v>1438019.78</v>
      </c>
      <c r="K84" t="e">
        <f>+VLOOKUP(D84,#REF!,4,0)</f>
        <v>#REF!</v>
      </c>
      <c r="L84" t="e">
        <f>VLOOKUP(D84,#REF!,5,0)</f>
        <v>#REF!</v>
      </c>
      <c r="M84" t="e">
        <f>VLOOKUP(D84,#REF!,6,0)</f>
        <v>#REF!</v>
      </c>
      <c r="N84" t="e">
        <f>VLOOKUP(D84,#REF!,7,0)</f>
        <v>#REF!</v>
      </c>
      <c r="P84" t="str">
        <f t="shared" si="8"/>
        <v>17310</v>
      </c>
      <c r="Q84" t="str">
        <f t="shared" si="9"/>
        <v>14</v>
      </c>
    </row>
    <row r="85" spans="1:17" hidden="1" x14ac:dyDescent="0.3">
      <c r="A85" s="556" t="s">
        <v>3185</v>
      </c>
      <c r="B85" s="332">
        <v>7</v>
      </c>
      <c r="C85" s="608">
        <v>141018302002011</v>
      </c>
      <c r="D85" s="427" t="s">
        <v>1252</v>
      </c>
      <c r="E85" t="str">
        <f t="shared" si="6"/>
        <v>141101830200201</v>
      </c>
      <c r="F85" t="str">
        <f t="shared" si="7"/>
        <v>1</v>
      </c>
      <c r="G85" t="e">
        <f>+VLOOKUP(L85,BG!$D$10:$F$68,3,FALSE)</f>
        <v>#REF!</v>
      </c>
      <c r="H85" s="427" t="s">
        <v>815</v>
      </c>
      <c r="I85" s="618">
        <v>69826076</v>
      </c>
      <c r="J85" s="576">
        <f t="shared" si="5"/>
        <v>69826.076000000001</v>
      </c>
      <c r="K85" t="e">
        <f>+VLOOKUP(D85,#REF!,4,0)</f>
        <v>#REF!</v>
      </c>
      <c r="L85" t="e">
        <f>VLOOKUP(D85,#REF!,5,0)</f>
        <v>#REF!</v>
      </c>
      <c r="M85" t="e">
        <f>VLOOKUP(D85,#REF!,6,0)</f>
        <v>#REF!</v>
      </c>
      <c r="N85" t="e">
        <f>VLOOKUP(D85,#REF!,7,0)</f>
        <v>#REF!</v>
      </c>
      <c r="P85" t="str">
        <f t="shared" si="8"/>
        <v>18302</v>
      </c>
      <c r="Q85" t="str">
        <f t="shared" si="9"/>
        <v>14</v>
      </c>
    </row>
    <row r="86" spans="1:17" hidden="1" x14ac:dyDescent="0.3">
      <c r="A86" s="556" t="s">
        <v>3185</v>
      </c>
      <c r="B86" s="333">
        <v>7</v>
      </c>
      <c r="C86" s="609">
        <v>141018302002991</v>
      </c>
      <c r="D86" s="334" t="s">
        <v>814</v>
      </c>
      <c r="E86" t="str">
        <f t="shared" si="6"/>
        <v>141101830200299</v>
      </c>
      <c r="F86" t="str">
        <f t="shared" si="7"/>
        <v>1</v>
      </c>
      <c r="G86" t="e">
        <f>+VLOOKUP(L86,BG!$D$10:$F$68,3,FALSE)</f>
        <v>#REF!</v>
      </c>
      <c r="H86" s="334" t="s">
        <v>815</v>
      </c>
      <c r="I86" s="619">
        <v>14808931018</v>
      </c>
      <c r="J86" s="576">
        <f t="shared" si="5"/>
        <v>14808931.017999999</v>
      </c>
      <c r="K86" t="e">
        <f>+VLOOKUP(D86,#REF!,4,0)</f>
        <v>#REF!</v>
      </c>
      <c r="L86" t="e">
        <f>VLOOKUP(D86,#REF!,5,0)</f>
        <v>#REF!</v>
      </c>
      <c r="M86" t="e">
        <f>VLOOKUP(D86,#REF!,6,0)</f>
        <v>#REF!</v>
      </c>
      <c r="N86" t="e">
        <f>VLOOKUP(D86,#REF!,7,0)</f>
        <v>#REF!</v>
      </c>
      <c r="P86" t="str">
        <f t="shared" si="8"/>
        <v>18302</v>
      </c>
      <c r="Q86" t="str">
        <f t="shared" si="9"/>
        <v>14</v>
      </c>
    </row>
    <row r="87" spans="1:17" x14ac:dyDescent="0.3">
      <c r="A87" s="556" t="s">
        <v>3185</v>
      </c>
      <c r="B87" s="332">
        <v>7</v>
      </c>
      <c r="C87" s="608">
        <v>141020904000997</v>
      </c>
      <c r="D87" s="427" t="s">
        <v>1916</v>
      </c>
      <c r="E87" t="str">
        <f t="shared" si="6"/>
        <v>147102090400099</v>
      </c>
      <c r="F87" t="str">
        <f t="shared" si="7"/>
        <v>7</v>
      </c>
      <c r="G87" t="e">
        <f>+VLOOKUP(L87,BG!$D$10:$F$68,3,FALSE)</f>
        <v>#REF!</v>
      </c>
      <c r="H87" s="427" t="s">
        <v>2106</v>
      </c>
      <c r="I87" s="618">
        <v>115230384</v>
      </c>
      <c r="J87" s="576">
        <f t="shared" si="5"/>
        <v>115230.38400000001</v>
      </c>
      <c r="K87" t="e">
        <f>+VLOOKUP(D87,#REF!,4,0)</f>
        <v>#REF!</v>
      </c>
      <c r="L87" t="e">
        <f>VLOOKUP(D87,#REF!,5,0)</f>
        <v>#REF!</v>
      </c>
      <c r="M87" t="e">
        <f>VLOOKUP(D87,#REF!,6,0)</f>
        <v>#REF!</v>
      </c>
      <c r="N87" t="e">
        <f>VLOOKUP(D87,#REF!,7,0)</f>
        <v>#REF!</v>
      </c>
      <c r="P87" t="str">
        <f t="shared" si="8"/>
        <v>20904</v>
      </c>
      <c r="Q87" t="str">
        <f t="shared" si="9"/>
        <v>14</v>
      </c>
    </row>
    <row r="88" spans="1:17" x14ac:dyDescent="0.3">
      <c r="A88" s="556" t="s">
        <v>3185</v>
      </c>
      <c r="B88" s="333">
        <v>7</v>
      </c>
      <c r="C88" s="609">
        <v>141020904000998</v>
      </c>
      <c r="D88" s="334" t="s">
        <v>1917</v>
      </c>
      <c r="E88" t="str">
        <f t="shared" si="6"/>
        <v>148102090400099</v>
      </c>
      <c r="F88" t="str">
        <f t="shared" si="7"/>
        <v>8</v>
      </c>
      <c r="G88" t="e">
        <f>+VLOOKUP(L88,BG!$D$10:$F$68,3,FALSE)</f>
        <v>#REF!</v>
      </c>
      <c r="H88" s="334" t="s">
        <v>2106</v>
      </c>
      <c r="I88" s="619">
        <v>8070963867</v>
      </c>
      <c r="J88" s="576">
        <f t="shared" si="5"/>
        <v>8070963.8669999996</v>
      </c>
      <c r="K88" t="e">
        <f>+VLOOKUP(D88,#REF!,4,0)</f>
        <v>#REF!</v>
      </c>
      <c r="L88" t="e">
        <f>VLOOKUP(D88,#REF!,5,0)</f>
        <v>#REF!</v>
      </c>
      <c r="M88" t="e">
        <f>VLOOKUP(D88,#REF!,6,0)</f>
        <v>#REF!</v>
      </c>
      <c r="N88" t="e">
        <f>VLOOKUP(D88,#REF!,7,0)</f>
        <v>#REF!</v>
      </c>
      <c r="P88" t="str">
        <f t="shared" si="8"/>
        <v>20904</v>
      </c>
      <c r="Q88" t="str">
        <f t="shared" si="9"/>
        <v>14</v>
      </c>
    </row>
    <row r="89" spans="1:17" x14ac:dyDescent="0.3">
      <c r="A89" s="556" t="s">
        <v>3185</v>
      </c>
      <c r="B89" s="332">
        <v>7</v>
      </c>
      <c r="C89" s="608">
        <v>141035102000017</v>
      </c>
      <c r="D89" s="427" t="s">
        <v>818</v>
      </c>
      <c r="E89" t="str">
        <f t="shared" si="6"/>
        <v>147103510200001</v>
      </c>
      <c r="F89" t="str">
        <f t="shared" si="7"/>
        <v>7</v>
      </c>
      <c r="G89" t="e">
        <f>+VLOOKUP(L89,BG!$D$10:$F$68,3,FALSE)</f>
        <v>#REF!</v>
      </c>
      <c r="H89" s="427" t="s">
        <v>819</v>
      </c>
      <c r="I89" s="618">
        <v>42997051</v>
      </c>
      <c r="J89" s="576">
        <f t="shared" si="5"/>
        <v>42997.050999999999</v>
      </c>
      <c r="K89" t="e">
        <f>+VLOOKUP(D89,#REF!,4,0)</f>
        <v>#REF!</v>
      </c>
      <c r="L89" t="e">
        <f>VLOOKUP(D89,#REF!,5,0)</f>
        <v>#REF!</v>
      </c>
      <c r="M89" t="e">
        <f>VLOOKUP(D89,#REF!,6,0)</f>
        <v>#REF!</v>
      </c>
      <c r="N89" t="e">
        <f>VLOOKUP(D89,#REF!,7,0)</f>
        <v>#REF!</v>
      </c>
      <c r="P89" t="str">
        <f t="shared" si="8"/>
        <v>35102</v>
      </c>
      <c r="Q89" t="str">
        <f t="shared" si="9"/>
        <v>14</v>
      </c>
    </row>
    <row r="90" spans="1:17" x14ac:dyDescent="0.3">
      <c r="A90" s="556" t="s">
        <v>3185</v>
      </c>
      <c r="B90" s="333">
        <v>7</v>
      </c>
      <c r="C90" s="609">
        <v>141035102000018</v>
      </c>
      <c r="D90" s="334" t="s">
        <v>820</v>
      </c>
      <c r="E90" t="str">
        <f t="shared" si="6"/>
        <v>148103510200001</v>
      </c>
      <c r="F90" t="str">
        <f t="shared" si="7"/>
        <v>8</v>
      </c>
      <c r="G90" t="e">
        <f>+VLOOKUP(L90,BG!$D$10:$F$68,3,FALSE)</f>
        <v>#REF!</v>
      </c>
      <c r="H90" s="334" t="s">
        <v>821</v>
      </c>
      <c r="I90" s="619">
        <v>962283627</v>
      </c>
      <c r="J90" s="576">
        <f t="shared" si="5"/>
        <v>962283.62699999998</v>
      </c>
      <c r="K90" t="e">
        <f>+VLOOKUP(D90,#REF!,4,0)</f>
        <v>#REF!</v>
      </c>
      <c r="L90" t="e">
        <f>VLOOKUP(D90,#REF!,5,0)</f>
        <v>#REF!</v>
      </c>
      <c r="M90" t="e">
        <f>VLOOKUP(D90,#REF!,6,0)</f>
        <v>#REF!</v>
      </c>
      <c r="N90" t="e">
        <f>VLOOKUP(D90,#REF!,7,0)</f>
        <v>#REF!</v>
      </c>
      <c r="P90" t="str">
        <f t="shared" si="8"/>
        <v>35102</v>
      </c>
      <c r="Q90" t="str">
        <f t="shared" si="9"/>
        <v>14</v>
      </c>
    </row>
    <row r="91" spans="1:17" x14ac:dyDescent="0.3">
      <c r="A91" s="556" t="s">
        <v>3185</v>
      </c>
      <c r="B91" s="332">
        <v>7</v>
      </c>
      <c r="C91" s="608">
        <v>141035102000998</v>
      </c>
      <c r="D91" s="427" t="s">
        <v>823</v>
      </c>
      <c r="E91" t="str">
        <f t="shared" si="6"/>
        <v>148103510200099</v>
      </c>
      <c r="F91" t="str">
        <f t="shared" si="7"/>
        <v>8</v>
      </c>
      <c r="G91" t="e">
        <f>+VLOOKUP(L91,BG!$D$10:$F$68,3,FALSE)</f>
        <v>#REF!</v>
      </c>
      <c r="H91" s="427" t="s">
        <v>821</v>
      </c>
      <c r="I91" s="618">
        <v>293035067</v>
      </c>
      <c r="J91" s="576">
        <f t="shared" si="5"/>
        <v>293035.06699999998</v>
      </c>
      <c r="K91" t="e">
        <f>+VLOOKUP(D91,#REF!,4,0)</f>
        <v>#REF!</v>
      </c>
      <c r="L91" t="e">
        <f>VLOOKUP(D91,#REF!,5,0)</f>
        <v>#REF!</v>
      </c>
      <c r="M91" t="e">
        <f>VLOOKUP(D91,#REF!,6,0)</f>
        <v>#REF!</v>
      </c>
      <c r="N91" t="e">
        <f>VLOOKUP(D91,#REF!,7,0)</f>
        <v>#REF!</v>
      </c>
      <c r="P91" t="str">
        <f t="shared" si="8"/>
        <v>35102</v>
      </c>
      <c r="Q91" t="str">
        <f t="shared" si="9"/>
        <v>14</v>
      </c>
    </row>
    <row r="92" spans="1:17" x14ac:dyDescent="0.3">
      <c r="A92" s="556" t="s">
        <v>3185</v>
      </c>
      <c r="B92" s="333">
        <v>7</v>
      </c>
      <c r="C92" s="609">
        <v>141040501000018</v>
      </c>
      <c r="D92" s="334" t="s">
        <v>2989</v>
      </c>
      <c r="E92" t="str">
        <f t="shared" si="6"/>
        <v>148104050100001</v>
      </c>
      <c r="F92" t="str">
        <f t="shared" si="7"/>
        <v>8</v>
      </c>
      <c r="G92" t="e">
        <f>+VLOOKUP(L92,BG!$D$10:$F$68,3,FALSE)</f>
        <v>#REF!</v>
      </c>
      <c r="H92" s="334" t="s">
        <v>829</v>
      </c>
      <c r="I92" s="619">
        <v>122509838</v>
      </c>
      <c r="J92" s="576">
        <f t="shared" si="5"/>
        <v>122509.838</v>
      </c>
      <c r="K92" t="e">
        <f>+VLOOKUP(D92,#REF!,4,0)</f>
        <v>#REF!</v>
      </c>
      <c r="L92" t="e">
        <f>VLOOKUP(D92,#REF!,5,0)</f>
        <v>#REF!</v>
      </c>
      <c r="M92" t="e">
        <f>VLOOKUP(D92,#REF!,6,0)</f>
        <v>#REF!</v>
      </c>
      <c r="N92" t="e">
        <f>VLOOKUP(D92,#REF!,7,0)</f>
        <v>#REF!</v>
      </c>
      <c r="P92" t="str">
        <f t="shared" si="8"/>
        <v>40501</v>
      </c>
      <c r="Q92" t="str">
        <f t="shared" si="9"/>
        <v>14</v>
      </c>
    </row>
    <row r="93" spans="1:17" x14ac:dyDescent="0.3">
      <c r="A93" s="556" t="s">
        <v>3185</v>
      </c>
      <c r="B93" s="332">
        <v>7</v>
      </c>
      <c r="C93" s="608">
        <v>141040501000997</v>
      </c>
      <c r="D93" s="427" t="s">
        <v>1255</v>
      </c>
      <c r="E93" t="str">
        <f t="shared" si="6"/>
        <v>147104050100099</v>
      </c>
      <c r="F93" t="str">
        <f t="shared" si="7"/>
        <v>7</v>
      </c>
      <c r="G93" t="e">
        <f>+VLOOKUP(L93,BG!$D$10:$F$68,3,FALSE)</f>
        <v>#REF!</v>
      </c>
      <c r="H93" s="427" t="s">
        <v>1254</v>
      </c>
      <c r="I93" s="618">
        <v>6797952</v>
      </c>
      <c r="J93" s="576">
        <f t="shared" si="5"/>
        <v>6797.9520000000002</v>
      </c>
      <c r="K93" t="e">
        <f>+VLOOKUP(D93,#REF!,4,0)</f>
        <v>#REF!</v>
      </c>
      <c r="L93" t="e">
        <f>VLOOKUP(D93,#REF!,5,0)</f>
        <v>#REF!</v>
      </c>
      <c r="M93" t="e">
        <f>VLOOKUP(D93,#REF!,6,0)</f>
        <v>#REF!</v>
      </c>
      <c r="N93" t="e">
        <f>VLOOKUP(D93,#REF!,7,0)</f>
        <v>#REF!</v>
      </c>
      <c r="P93" t="str">
        <f t="shared" si="8"/>
        <v>40501</v>
      </c>
      <c r="Q93" t="str">
        <f t="shared" si="9"/>
        <v>14</v>
      </c>
    </row>
    <row r="94" spans="1:17" x14ac:dyDescent="0.3">
      <c r="A94" s="556" t="s">
        <v>3185</v>
      </c>
      <c r="B94" s="333">
        <v>7</v>
      </c>
      <c r="C94" s="609">
        <v>141040501000998</v>
      </c>
      <c r="D94" s="334" t="s">
        <v>828</v>
      </c>
      <c r="E94" t="str">
        <f t="shared" si="6"/>
        <v>148104050100099</v>
      </c>
      <c r="F94" t="str">
        <f t="shared" si="7"/>
        <v>8</v>
      </c>
      <c r="G94" t="e">
        <f>+VLOOKUP(L94,BG!$D$10:$F$68,3,FALSE)</f>
        <v>#REF!</v>
      </c>
      <c r="H94" s="334" t="s">
        <v>829</v>
      </c>
      <c r="I94" s="619">
        <v>4122501163</v>
      </c>
      <c r="J94" s="576">
        <f t="shared" si="5"/>
        <v>4122501.1630000002</v>
      </c>
      <c r="K94" t="e">
        <f>+VLOOKUP(D94,#REF!,4,0)</f>
        <v>#REF!</v>
      </c>
      <c r="L94" t="e">
        <f>VLOOKUP(D94,#REF!,5,0)</f>
        <v>#REF!</v>
      </c>
      <c r="M94" t="e">
        <f>VLOOKUP(D94,#REF!,6,0)</f>
        <v>#REF!</v>
      </c>
      <c r="N94" t="e">
        <f>VLOOKUP(D94,#REF!,7,0)</f>
        <v>#REF!</v>
      </c>
      <c r="P94" t="str">
        <f t="shared" si="8"/>
        <v>40501</v>
      </c>
      <c r="Q94" t="str">
        <f t="shared" si="9"/>
        <v>14</v>
      </c>
    </row>
    <row r="95" spans="1:17" hidden="1" x14ac:dyDescent="0.3">
      <c r="A95" s="556" t="s">
        <v>3185</v>
      </c>
      <c r="B95" s="332">
        <v>7</v>
      </c>
      <c r="C95" s="608">
        <v>141044302000997</v>
      </c>
      <c r="D95" s="427" t="s">
        <v>1919</v>
      </c>
      <c r="E95" t="str">
        <f t="shared" si="6"/>
        <v>147104430200099</v>
      </c>
      <c r="F95" t="str">
        <f t="shared" si="7"/>
        <v>7</v>
      </c>
      <c r="G95" t="e">
        <f>+VLOOKUP(L95,BG!$D$10:$F$68,3,FALSE)</f>
        <v>#REF!</v>
      </c>
      <c r="H95" s="427" t="s">
        <v>2108</v>
      </c>
      <c r="I95" s="618">
        <v>32563624</v>
      </c>
      <c r="J95" s="576">
        <f t="shared" si="5"/>
        <v>32563.624</v>
      </c>
      <c r="K95" t="e">
        <f>+VLOOKUP(D95,#REF!,4,0)</f>
        <v>#REF!</v>
      </c>
      <c r="L95" t="e">
        <f>VLOOKUP(D95,#REF!,5,0)</f>
        <v>#REF!</v>
      </c>
      <c r="M95" t="e">
        <f>VLOOKUP(D95,#REF!,6,0)</f>
        <v>#REF!</v>
      </c>
      <c r="N95" t="e">
        <f>VLOOKUP(D95,#REF!,7,0)</f>
        <v>#REF!</v>
      </c>
      <c r="P95" t="str">
        <f t="shared" si="8"/>
        <v>44302</v>
      </c>
      <c r="Q95" t="str">
        <f t="shared" si="9"/>
        <v>14</v>
      </c>
    </row>
    <row r="96" spans="1:17" hidden="1" x14ac:dyDescent="0.3">
      <c r="A96" s="556" t="s">
        <v>3185</v>
      </c>
      <c r="B96" s="333">
        <v>7</v>
      </c>
      <c r="C96" s="609">
        <v>141044302000998</v>
      </c>
      <c r="D96" s="334" t="s">
        <v>3166</v>
      </c>
      <c r="E96" t="str">
        <f t="shared" si="6"/>
        <v>148104430200099</v>
      </c>
      <c r="F96" t="str">
        <f t="shared" si="7"/>
        <v>8</v>
      </c>
      <c r="G96" t="e">
        <f>+VLOOKUP(L96,BG!$D$10:$F$68,3,FALSE)</f>
        <v>#REF!</v>
      </c>
      <c r="H96" s="334" t="s">
        <v>3175</v>
      </c>
      <c r="I96" s="619">
        <v>90317444</v>
      </c>
      <c r="J96" s="576">
        <f t="shared" si="5"/>
        <v>90317.444000000003</v>
      </c>
      <c r="K96" t="e">
        <f>+VLOOKUP(D96,#REF!,4,0)</f>
        <v>#REF!</v>
      </c>
      <c r="L96" t="e">
        <f>VLOOKUP(D96,#REF!,5,0)</f>
        <v>#REF!</v>
      </c>
      <c r="M96" t="e">
        <f>VLOOKUP(D96,#REF!,6,0)</f>
        <v>#REF!</v>
      </c>
      <c r="N96" t="e">
        <f>VLOOKUP(D96,#REF!,7,0)</f>
        <v>#REF!</v>
      </c>
      <c r="P96" t="str">
        <f t="shared" si="8"/>
        <v>44302</v>
      </c>
      <c r="Q96" t="str">
        <f t="shared" si="9"/>
        <v>14</v>
      </c>
    </row>
    <row r="97" spans="1:17" x14ac:dyDescent="0.3">
      <c r="A97" s="556" t="s">
        <v>3185</v>
      </c>
      <c r="B97" s="332">
        <v>7</v>
      </c>
      <c r="C97" s="608">
        <v>148022582000015</v>
      </c>
      <c r="D97" s="427" t="s">
        <v>834</v>
      </c>
      <c r="E97" t="str">
        <f t="shared" si="6"/>
        <v>145802258200001</v>
      </c>
      <c r="F97" t="str">
        <f t="shared" si="7"/>
        <v>5</v>
      </c>
      <c r="G97" t="e">
        <f>+VLOOKUP(L97,BG!$D$10:$F$68,3,FALSE)</f>
        <v>#REF!</v>
      </c>
      <c r="H97" s="427" t="s">
        <v>835</v>
      </c>
      <c r="I97" s="618">
        <v>920454800</v>
      </c>
      <c r="J97" s="576">
        <f t="shared" si="5"/>
        <v>920454.8</v>
      </c>
      <c r="K97" t="e">
        <f>+VLOOKUP(D97,#REF!,4,0)</f>
        <v>#REF!</v>
      </c>
      <c r="L97" t="e">
        <f>VLOOKUP(D97,#REF!,5,0)</f>
        <v>#REF!</v>
      </c>
      <c r="M97" t="e">
        <f>VLOOKUP(D97,#REF!,6,0)</f>
        <v>#REF!</v>
      </c>
      <c r="N97" t="e">
        <f>VLOOKUP(D97,#REF!,7,0)</f>
        <v>#REF!</v>
      </c>
      <c r="P97" t="str">
        <f t="shared" si="8"/>
        <v>22582</v>
      </c>
      <c r="Q97" t="str">
        <f t="shared" si="9"/>
        <v>14</v>
      </c>
    </row>
    <row r="98" spans="1:17" x14ac:dyDescent="0.3">
      <c r="A98" s="556" t="s">
        <v>3185</v>
      </c>
      <c r="B98" s="333">
        <v>7</v>
      </c>
      <c r="C98" s="609">
        <v>148022582000017</v>
      </c>
      <c r="D98" s="334" t="s">
        <v>838</v>
      </c>
      <c r="E98" t="str">
        <f t="shared" si="6"/>
        <v>147802258200001</v>
      </c>
      <c r="F98" t="str">
        <f t="shared" si="7"/>
        <v>7</v>
      </c>
      <c r="G98" t="e">
        <f>+VLOOKUP(L98,BG!$D$10:$F$68,3,FALSE)</f>
        <v>#REF!</v>
      </c>
      <c r="H98" s="334" t="s">
        <v>839</v>
      </c>
      <c r="I98" s="619">
        <v>4075267501</v>
      </c>
      <c r="J98" s="576">
        <f t="shared" si="5"/>
        <v>4075267.5010000002</v>
      </c>
      <c r="K98" t="e">
        <f>+VLOOKUP(D98,#REF!,4,0)</f>
        <v>#REF!</v>
      </c>
      <c r="L98" t="e">
        <f>VLOOKUP(D98,#REF!,5,0)</f>
        <v>#REF!</v>
      </c>
      <c r="M98" t="e">
        <f>VLOOKUP(D98,#REF!,6,0)</f>
        <v>#REF!</v>
      </c>
      <c r="N98" t="e">
        <f>VLOOKUP(D98,#REF!,7,0)</f>
        <v>#REF!</v>
      </c>
      <c r="P98" t="str">
        <f t="shared" si="8"/>
        <v>22582</v>
      </c>
      <c r="Q98" t="str">
        <f t="shared" si="9"/>
        <v>14</v>
      </c>
    </row>
    <row r="99" spans="1:17" x14ac:dyDescent="0.3">
      <c r="A99" s="556" t="s">
        <v>3185</v>
      </c>
      <c r="B99" s="332">
        <v>7</v>
      </c>
      <c r="C99" s="608">
        <v>148022582000018</v>
      </c>
      <c r="D99" s="427" t="s">
        <v>840</v>
      </c>
      <c r="E99" t="str">
        <f t="shared" si="6"/>
        <v>148802258200001</v>
      </c>
      <c r="F99" t="str">
        <f t="shared" si="7"/>
        <v>8</v>
      </c>
      <c r="G99" t="e">
        <f>+VLOOKUP(L99,BG!$D$10:$F$68,3,FALSE)</f>
        <v>#REF!</v>
      </c>
      <c r="H99" s="427" t="s">
        <v>841</v>
      </c>
      <c r="I99" s="618">
        <v>20455146552</v>
      </c>
      <c r="J99" s="576">
        <f t="shared" si="5"/>
        <v>20455146.552000001</v>
      </c>
      <c r="K99" t="e">
        <f>+VLOOKUP(D99,#REF!,4,0)</f>
        <v>#REF!</v>
      </c>
      <c r="L99" t="e">
        <f>VLOOKUP(D99,#REF!,5,0)</f>
        <v>#REF!</v>
      </c>
      <c r="M99" t="e">
        <f>VLOOKUP(D99,#REF!,6,0)</f>
        <v>#REF!</v>
      </c>
      <c r="N99" t="e">
        <f>VLOOKUP(D99,#REF!,7,0)</f>
        <v>#REF!</v>
      </c>
      <c r="P99" t="str">
        <f t="shared" si="8"/>
        <v>22582</v>
      </c>
      <c r="Q99" t="str">
        <f t="shared" si="9"/>
        <v>14</v>
      </c>
    </row>
    <row r="100" spans="1:17" x14ac:dyDescent="0.3">
      <c r="A100" s="556" t="s">
        <v>3185</v>
      </c>
      <c r="B100" s="333">
        <v>7</v>
      </c>
      <c r="C100" s="609">
        <v>148022582000995</v>
      </c>
      <c r="D100" s="334" t="s">
        <v>845</v>
      </c>
      <c r="E100" t="str">
        <f t="shared" si="6"/>
        <v>145802258200099</v>
      </c>
      <c r="F100" t="str">
        <f t="shared" si="7"/>
        <v>5</v>
      </c>
      <c r="G100" t="e">
        <f>+VLOOKUP(L100,BG!$D$10:$F$68,3,FALSE)</f>
        <v>#REF!</v>
      </c>
      <c r="H100" s="334" t="s">
        <v>835</v>
      </c>
      <c r="I100" s="619">
        <v>17634188351</v>
      </c>
      <c r="J100" s="576">
        <f t="shared" si="5"/>
        <v>17634188.351</v>
      </c>
      <c r="K100" t="e">
        <f>+VLOOKUP(D100,#REF!,4,0)</f>
        <v>#REF!</v>
      </c>
      <c r="L100" t="e">
        <f>VLOOKUP(D100,#REF!,5,0)</f>
        <v>#REF!</v>
      </c>
      <c r="M100" t="e">
        <f>VLOOKUP(D100,#REF!,6,0)</f>
        <v>#REF!</v>
      </c>
      <c r="N100" t="e">
        <f>VLOOKUP(D100,#REF!,7,0)</f>
        <v>#REF!</v>
      </c>
      <c r="P100" t="str">
        <f t="shared" si="8"/>
        <v>22582</v>
      </c>
      <c r="Q100" t="str">
        <f t="shared" si="9"/>
        <v>14</v>
      </c>
    </row>
    <row r="101" spans="1:17" x14ac:dyDescent="0.3">
      <c r="A101" s="556" t="s">
        <v>3185</v>
      </c>
      <c r="B101" s="332">
        <v>7</v>
      </c>
      <c r="C101" s="608">
        <v>148022582000996</v>
      </c>
      <c r="D101" s="427" t="s">
        <v>846</v>
      </c>
      <c r="E101" t="str">
        <f t="shared" si="6"/>
        <v>146802258200099</v>
      </c>
      <c r="F101" t="str">
        <f t="shared" si="7"/>
        <v>6</v>
      </c>
      <c r="G101" t="e">
        <f>+VLOOKUP(L101,BG!$D$10:$F$68,3,FALSE)</f>
        <v>#REF!</v>
      </c>
      <c r="H101" s="427" t="s">
        <v>837</v>
      </c>
      <c r="I101" s="618">
        <v>1351309437</v>
      </c>
      <c r="J101" s="576">
        <f t="shared" si="5"/>
        <v>1351309.4369999999</v>
      </c>
      <c r="K101" t="e">
        <f>+VLOOKUP(D101,#REF!,4,0)</f>
        <v>#REF!</v>
      </c>
      <c r="L101" t="e">
        <f>VLOOKUP(D101,#REF!,5,0)</f>
        <v>#REF!</v>
      </c>
      <c r="M101" t="e">
        <f>VLOOKUP(D101,#REF!,6,0)</f>
        <v>#REF!</v>
      </c>
      <c r="N101" t="e">
        <f>VLOOKUP(D101,#REF!,7,0)</f>
        <v>#REF!</v>
      </c>
      <c r="P101" t="str">
        <f t="shared" si="8"/>
        <v>22582</v>
      </c>
      <c r="Q101" t="str">
        <f t="shared" si="9"/>
        <v>14</v>
      </c>
    </row>
    <row r="102" spans="1:17" x14ac:dyDescent="0.3">
      <c r="A102" s="556" t="s">
        <v>3185</v>
      </c>
      <c r="B102" s="333">
        <v>7</v>
      </c>
      <c r="C102" s="609">
        <v>148022582000997</v>
      </c>
      <c r="D102" s="334" t="s">
        <v>847</v>
      </c>
      <c r="E102" t="str">
        <f t="shared" si="6"/>
        <v>147802258200099</v>
      </c>
      <c r="F102" t="str">
        <f t="shared" si="7"/>
        <v>7</v>
      </c>
      <c r="G102" t="e">
        <f>+VLOOKUP(L102,BG!$D$10:$F$68,3,FALSE)</f>
        <v>#REF!</v>
      </c>
      <c r="H102" s="334" t="s">
        <v>839</v>
      </c>
      <c r="I102" s="619">
        <v>5611588345</v>
      </c>
      <c r="J102" s="576">
        <f t="shared" si="5"/>
        <v>5611588.3449999997</v>
      </c>
      <c r="K102" t="e">
        <f>+VLOOKUP(D102,#REF!,4,0)</f>
        <v>#REF!</v>
      </c>
      <c r="L102" t="e">
        <f>VLOOKUP(D102,#REF!,5,0)</f>
        <v>#REF!</v>
      </c>
      <c r="M102" t="e">
        <f>VLOOKUP(D102,#REF!,6,0)</f>
        <v>#REF!</v>
      </c>
      <c r="N102" t="e">
        <f>VLOOKUP(D102,#REF!,7,0)</f>
        <v>#REF!</v>
      </c>
      <c r="P102" t="str">
        <f t="shared" si="8"/>
        <v>22582</v>
      </c>
      <c r="Q102" t="str">
        <f t="shared" si="9"/>
        <v>14</v>
      </c>
    </row>
    <row r="103" spans="1:17" x14ac:dyDescent="0.3">
      <c r="A103" s="556" t="s">
        <v>3185</v>
      </c>
      <c r="B103" s="332">
        <v>7</v>
      </c>
      <c r="C103" s="608">
        <v>148022582000998</v>
      </c>
      <c r="D103" s="427" t="s">
        <v>848</v>
      </c>
      <c r="E103" t="str">
        <f t="shared" si="6"/>
        <v>148802258200099</v>
      </c>
      <c r="F103" t="str">
        <f t="shared" si="7"/>
        <v>8</v>
      </c>
      <c r="G103" t="e">
        <f>+VLOOKUP(L103,BG!$D$10:$F$68,3,FALSE)</f>
        <v>#REF!</v>
      </c>
      <c r="H103" s="427" t="s">
        <v>841</v>
      </c>
      <c r="I103" s="618">
        <v>124322344984</v>
      </c>
      <c r="J103" s="576">
        <f t="shared" si="5"/>
        <v>124322344.984</v>
      </c>
      <c r="K103" t="e">
        <f>+VLOOKUP(D103,#REF!,4,0)</f>
        <v>#REF!</v>
      </c>
      <c r="L103" t="e">
        <f>VLOOKUP(D103,#REF!,5,0)</f>
        <v>#REF!</v>
      </c>
      <c r="M103" t="e">
        <f>VLOOKUP(D103,#REF!,6,0)</f>
        <v>#REF!</v>
      </c>
      <c r="N103" t="e">
        <f>VLOOKUP(D103,#REF!,7,0)</f>
        <v>#REF!</v>
      </c>
      <c r="P103" t="str">
        <f t="shared" si="8"/>
        <v>22582</v>
      </c>
      <c r="Q103" t="str">
        <f t="shared" si="9"/>
        <v>14</v>
      </c>
    </row>
    <row r="104" spans="1:17" x14ac:dyDescent="0.3">
      <c r="A104" s="556" t="s">
        <v>3185</v>
      </c>
      <c r="B104" s="333">
        <v>7</v>
      </c>
      <c r="C104" s="609">
        <v>148022582001997</v>
      </c>
      <c r="D104" s="334" t="s">
        <v>1922</v>
      </c>
      <c r="E104" t="str">
        <f t="shared" si="6"/>
        <v>147802258200199</v>
      </c>
      <c r="F104" t="str">
        <f t="shared" si="7"/>
        <v>7</v>
      </c>
      <c r="G104" t="e">
        <f>+VLOOKUP(L104,BG!$D$10:$F$68,3,FALSE)</f>
        <v>#REF!</v>
      </c>
      <c r="H104" s="334" t="s">
        <v>2109</v>
      </c>
      <c r="I104" s="619">
        <v>2158895</v>
      </c>
      <c r="J104" s="576">
        <f t="shared" si="5"/>
        <v>2158.895</v>
      </c>
      <c r="K104" t="e">
        <f>+VLOOKUP(D104,#REF!,4,0)</f>
        <v>#REF!</v>
      </c>
      <c r="L104" t="e">
        <f>VLOOKUP(D104,#REF!,5,0)</f>
        <v>#REF!</v>
      </c>
      <c r="M104" t="e">
        <f>VLOOKUP(D104,#REF!,6,0)</f>
        <v>#REF!</v>
      </c>
      <c r="N104" t="e">
        <f>VLOOKUP(D104,#REF!,7,0)</f>
        <v>#REF!</v>
      </c>
      <c r="P104" t="str">
        <f t="shared" si="8"/>
        <v>22582</v>
      </c>
      <c r="Q104" t="str">
        <f t="shared" si="9"/>
        <v>14</v>
      </c>
    </row>
    <row r="105" spans="1:17" x14ac:dyDescent="0.3">
      <c r="A105" s="556" t="s">
        <v>3185</v>
      </c>
      <c r="B105" s="332">
        <v>7</v>
      </c>
      <c r="C105" s="608">
        <v>148022582001998</v>
      </c>
      <c r="D105" s="427" t="s">
        <v>1923</v>
      </c>
      <c r="E105" t="str">
        <f t="shared" si="6"/>
        <v>148802258200199</v>
      </c>
      <c r="F105" t="str">
        <f t="shared" si="7"/>
        <v>8</v>
      </c>
      <c r="G105" t="e">
        <f>+VLOOKUP(L105,BG!$D$10:$F$68,3,FALSE)</f>
        <v>#REF!</v>
      </c>
      <c r="H105" s="427" t="s">
        <v>2110</v>
      </c>
      <c r="I105" s="618">
        <v>613330006</v>
      </c>
      <c r="J105" s="576">
        <f t="shared" si="5"/>
        <v>613330.00600000005</v>
      </c>
      <c r="K105" t="e">
        <f>+VLOOKUP(D105,#REF!,4,0)</f>
        <v>#REF!</v>
      </c>
      <c r="L105" t="e">
        <f>VLOOKUP(D105,#REF!,5,0)</f>
        <v>#REF!</v>
      </c>
      <c r="M105" t="e">
        <f>VLOOKUP(D105,#REF!,6,0)</f>
        <v>#REF!</v>
      </c>
      <c r="N105" t="e">
        <f>VLOOKUP(D105,#REF!,7,0)</f>
        <v>#REF!</v>
      </c>
      <c r="P105" t="str">
        <f t="shared" si="8"/>
        <v>22582</v>
      </c>
      <c r="Q105" t="str">
        <f t="shared" si="9"/>
        <v>14</v>
      </c>
    </row>
    <row r="106" spans="1:17" x14ac:dyDescent="0.3">
      <c r="A106" s="556" t="s">
        <v>3185</v>
      </c>
      <c r="B106" s="333">
        <v>7</v>
      </c>
      <c r="C106" s="609">
        <v>148022582003017</v>
      </c>
      <c r="D106" s="334" t="s">
        <v>1925</v>
      </c>
      <c r="E106" t="str">
        <f t="shared" si="6"/>
        <v>147802258200301</v>
      </c>
      <c r="F106" t="str">
        <f t="shared" si="7"/>
        <v>7</v>
      </c>
      <c r="G106" t="e">
        <f>+VLOOKUP(L106,BG!$D$10:$F$68,3,FALSE)</f>
        <v>#REF!</v>
      </c>
      <c r="H106" s="334" t="s">
        <v>2113</v>
      </c>
      <c r="I106" s="619">
        <v>425607023</v>
      </c>
      <c r="J106" s="576">
        <f t="shared" si="5"/>
        <v>425607.02299999999</v>
      </c>
      <c r="K106" t="e">
        <f>+VLOOKUP(D106,#REF!,4,0)</f>
        <v>#REF!</v>
      </c>
      <c r="L106" t="e">
        <f>VLOOKUP(D106,#REF!,5,0)</f>
        <v>#REF!</v>
      </c>
      <c r="M106" t="e">
        <f>VLOOKUP(D106,#REF!,6,0)</f>
        <v>#REF!</v>
      </c>
      <c r="N106" t="e">
        <f>VLOOKUP(D106,#REF!,7,0)</f>
        <v>#REF!</v>
      </c>
      <c r="P106" t="str">
        <f t="shared" si="8"/>
        <v>22582</v>
      </c>
      <c r="Q106" t="str">
        <f t="shared" si="9"/>
        <v>14</v>
      </c>
    </row>
    <row r="107" spans="1:17" x14ac:dyDescent="0.3">
      <c r="A107" s="556" t="s">
        <v>3185</v>
      </c>
      <c r="B107" s="332">
        <v>7</v>
      </c>
      <c r="C107" s="608">
        <v>148022582003018</v>
      </c>
      <c r="D107" s="427" t="s">
        <v>1926</v>
      </c>
      <c r="E107" t="str">
        <f t="shared" si="6"/>
        <v>148802258200301</v>
      </c>
      <c r="F107" t="str">
        <f t="shared" si="7"/>
        <v>8</v>
      </c>
      <c r="G107" t="e">
        <f>+VLOOKUP(L107,BG!$D$10:$F$68,3,FALSE)</f>
        <v>#REF!</v>
      </c>
      <c r="H107" s="427" t="s">
        <v>2114</v>
      </c>
      <c r="I107" s="618">
        <v>569147965</v>
      </c>
      <c r="J107" s="576">
        <f t="shared" si="5"/>
        <v>569147.96499999997</v>
      </c>
      <c r="K107" t="e">
        <f>+VLOOKUP(D107,#REF!,4,0)</f>
        <v>#REF!</v>
      </c>
      <c r="L107" t="e">
        <f>VLOOKUP(D107,#REF!,5,0)</f>
        <v>#REF!</v>
      </c>
      <c r="M107" t="e">
        <f>VLOOKUP(D107,#REF!,6,0)</f>
        <v>#REF!</v>
      </c>
      <c r="N107" t="e">
        <f>VLOOKUP(D107,#REF!,7,0)</f>
        <v>#REF!</v>
      </c>
      <c r="P107" t="str">
        <f t="shared" si="8"/>
        <v>22582</v>
      </c>
      <c r="Q107" t="str">
        <f t="shared" si="9"/>
        <v>14</v>
      </c>
    </row>
    <row r="108" spans="1:17" x14ac:dyDescent="0.3">
      <c r="A108" s="556" t="s">
        <v>3185</v>
      </c>
      <c r="B108" s="333">
        <v>7</v>
      </c>
      <c r="C108" s="609">
        <v>148022582003997</v>
      </c>
      <c r="D108" s="334" t="s">
        <v>1929</v>
      </c>
      <c r="E108" t="str">
        <f t="shared" si="6"/>
        <v>147802258200399</v>
      </c>
      <c r="F108" t="str">
        <f t="shared" si="7"/>
        <v>7</v>
      </c>
      <c r="G108" t="e">
        <f>+VLOOKUP(L108,BG!$D$10:$F$68,3,FALSE)</f>
        <v>#REF!</v>
      </c>
      <c r="H108" s="334" t="s">
        <v>2113</v>
      </c>
      <c r="I108" s="619">
        <v>137381652</v>
      </c>
      <c r="J108" s="576">
        <f t="shared" si="5"/>
        <v>137381.652</v>
      </c>
      <c r="K108" t="e">
        <f>+VLOOKUP(D108,#REF!,4,0)</f>
        <v>#REF!</v>
      </c>
      <c r="L108" t="e">
        <f>VLOOKUP(D108,#REF!,5,0)</f>
        <v>#REF!</v>
      </c>
      <c r="M108" t="e">
        <f>VLOOKUP(D108,#REF!,6,0)</f>
        <v>#REF!</v>
      </c>
      <c r="N108" t="e">
        <f>VLOOKUP(D108,#REF!,7,0)</f>
        <v>#REF!</v>
      </c>
      <c r="P108" t="str">
        <f t="shared" si="8"/>
        <v>22582</v>
      </c>
      <c r="Q108" t="str">
        <f t="shared" si="9"/>
        <v>14</v>
      </c>
    </row>
    <row r="109" spans="1:17" x14ac:dyDescent="0.3">
      <c r="A109" s="556" t="s">
        <v>3185</v>
      </c>
      <c r="B109" s="332">
        <v>7</v>
      </c>
      <c r="C109" s="608">
        <v>148022582003998</v>
      </c>
      <c r="D109" s="427" t="s">
        <v>1930</v>
      </c>
      <c r="E109" t="str">
        <f t="shared" si="6"/>
        <v>148802258200399</v>
      </c>
      <c r="F109" t="str">
        <f t="shared" si="7"/>
        <v>8</v>
      </c>
      <c r="G109" t="e">
        <f>+VLOOKUP(L109,BG!$D$10:$F$68,3,FALSE)</f>
        <v>#REF!</v>
      </c>
      <c r="H109" s="427" t="s">
        <v>2114</v>
      </c>
      <c r="I109" s="618">
        <v>895181567</v>
      </c>
      <c r="J109" s="576">
        <f t="shared" si="5"/>
        <v>895181.56700000004</v>
      </c>
      <c r="K109" t="e">
        <f>+VLOOKUP(D109,#REF!,4,0)</f>
        <v>#REF!</v>
      </c>
      <c r="L109" t="e">
        <f>VLOOKUP(D109,#REF!,5,0)</f>
        <v>#REF!</v>
      </c>
      <c r="M109" t="e">
        <f>VLOOKUP(D109,#REF!,6,0)</f>
        <v>#REF!</v>
      </c>
      <c r="N109" t="e">
        <f>VLOOKUP(D109,#REF!,7,0)</f>
        <v>#REF!</v>
      </c>
      <c r="P109" t="str">
        <f t="shared" si="8"/>
        <v>22582</v>
      </c>
      <c r="Q109" t="str">
        <f t="shared" si="9"/>
        <v>14</v>
      </c>
    </row>
    <row r="110" spans="1:17" x14ac:dyDescent="0.3">
      <c r="A110" s="556" t="s">
        <v>3185</v>
      </c>
      <c r="B110" s="333">
        <v>7</v>
      </c>
      <c r="C110" s="609">
        <v>148022594000015</v>
      </c>
      <c r="D110" s="334" t="s">
        <v>851</v>
      </c>
      <c r="E110" t="str">
        <f t="shared" si="6"/>
        <v>145802259400001</v>
      </c>
      <c r="F110" t="str">
        <f t="shared" si="7"/>
        <v>5</v>
      </c>
      <c r="G110" t="e">
        <f>+VLOOKUP(L110,BG!$D$10:$F$68,3,FALSE)</f>
        <v>#REF!</v>
      </c>
      <c r="H110" s="334" t="s">
        <v>852</v>
      </c>
      <c r="I110" s="619">
        <v>-23060564</v>
      </c>
      <c r="J110" s="576">
        <f t="shared" si="5"/>
        <v>-23060.563999999998</v>
      </c>
      <c r="K110" t="e">
        <f>+VLOOKUP(D110,#REF!,4,0)</f>
        <v>#REF!</v>
      </c>
      <c r="L110" t="e">
        <f>VLOOKUP(D110,#REF!,5,0)</f>
        <v>#REF!</v>
      </c>
      <c r="M110" t="e">
        <f>VLOOKUP(D110,#REF!,6,0)</f>
        <v>#REF!</v>
      </c>
      <c r="N110" t="e">
        <f>VLOOKUP(D110,#REF!,7,0)</f>
        <v>#REF!</v>
      </c>
      <c r="P110" t="str">
        <f t="shared" si="8"/>
        <v>22594</v>
      </c>
      <c r="Q110" t="str">
        <f t="shared" si="9"/>
        <v>14</v>
      </c>
    </row>
    <row r="111" spans="1:17" x14ac:dyDescent="0.3">
      <c r="A111" s="556" t="s">
        <v>3185</v>
      </c>
      <c r="B111" s="332">
        <v>7</v>
      </c>
      <c r="C111" s="608">
        <v>148022594000017</v>
      </c>
      <c r="D111" s="427" t="s">
        <v>855</v>
      </c>
      <c r="E111" t="str">
        <f t="shared" si="6"/>
        <v>147802259400001</v>
      </c>
      <c r="F111" t="str">
        <f t="shared" si="7"/>
        <v>7</v>
      </c>
      <c r="G111" t="e">
        <f>+VLOOKUP(L111,BG!$D$10:$F$68,3,FALSE)</f>
        <v>#REF!</v>
      </c>
      <c r="H111" s="427" t="s">
        <v>856</v>
      </c>
      <c r="I111" s="618">
        <v>-59170878</v>
      </c>
      <c r="J111" s="576">
        <f t="shared" si="5"/>
        <v>-59170.877999999997</v>
      </c>
      <c r="K111" t="e">
        <f>+VLOOKUP(D111,#REF!,4,0)</f>
        <v>#REF!</v>
      </c>
      <c r="L111" t="e">
        <f>VLOOKUP(D111,#REF!,5,0)</f>
        <v>#REF!</v>
      </c>
      <c r="M111" t="e">
        <f>VLOOKUP(D111,#REF!,6,0)</f>
        <v>#REF!</v>
      </c>
      <c r="N111" t="e">
        <f>VLOOKUP(D111,#REF!,7,0)</f>
        <v>#REF!</v>
      </c>
      <c r="P111" t="str">
        <f t="shared" si="8"/>
        <v>22594</v>
      </c>
      <c r="Q111" t="str">
        <f t="shared" si="9"/>
        <v>14</v>
      </c>
    </row>
    <row r="112" spans="1:17" x14ac:dyDescent="0.3">
      <c r="A112" s="556" t="s">
        <v>3185</v>
      </c>
      <c r="B112" s="333">
        <v>7</v>
      </c>
      <c r="C112" s="609">
        <v>148022594000018</v>
      </c>
      <c r="D112" s="334" t="s">
        <v>857</v>
      </c>
      <c r="E112" t="str">
        <f t="shared" si="6"/>
        <v>148802259400001</v>
      </c>
      <c r="F112" t="str">
        <f t="shared" si="7"/>
        <v>8</v>
      </c>
      <c r="G112" t="e">
        <f>+VLOOKUP(L112,BG!$D$10:$F$68,3,FALSE)</f>
        <v>#REF!</v>
      </c>
      <c r="H112" s="334" t="s">
        <v>858</v>
      </c>
      <c r="I112" s="619">
        <v>-10968568621</v>
      </c>
      <c r="J112" s="576">
        <f t="shared" si="5"/>
        <v>-10968568.620999999</v>
      </c>
      <c r="K112" t="e">
        <f>+VLOOKUP(D112,#REF!,4,0)</f>
        <v>#REF!</v>
      </c>
      <c r="L112" t="e">
        <f>VLOOKUP(D112,#REF!,5,0)</f>
        <v>#REF!</v>
      </c>
      <c r="M112" t="e">
        <f>VLOOKUP(D112,#REF!,6,0)</f>
        <v>#REF!</v>
      </c>
      <c r="N112" t="e">
        <f>VLOOKUP(D112,#REF!,7,0)</f>
        <v>#REF!</v>
      </c>
      <c r="P112" t="str">
        <f t="shared" si="8"/>
        <v>22594</v>
      </c>
      <c r="Q112" t="str">
        <f t="shared" si="9"/>
        <v>14</v>
      </c>
    </row>
    <row r="113" spans="1:17" x14ac:dyDescent="0.3">
      <c r="A113" s="556" t="s">
        <v>3185</v>
      </c>
      <c r="B113" s="332">
        <v>7</v>
      </c>
      <c r="C113" s="608">
        <v>148022594000995</v>
      </c>
      <c r="D113" s="427" t="s">
        <v>861</v>
      </c>
      <c r="E113" t="str">
        <f t="shared" si="6"/>
        <v>145802259400099</v>
      </c>
      <c r="F113" t="str">
        <f t="shared" si="7"/>
        <v>5</v>
      </c>
      <c r="G113" t="e">
        <f>+VLOOKUP(L113,BG!$D$10:$F$68,3,FALSE)</f>
        <v>#REF!</v>
      </c>
      <c r="H113" s="427" t="s">
        <v>852</v>
      </c>
      <c r="I113" s="618">
        <v>-76590084</v>
      </c>
      <c r="J113" s="576">
        <f t="shared" si="5"/>
        <v>-76590.084000000003</v>
      </c>
      <c r="K113" t="e">
        <f>+VLOOKUP(D113,#REF!,4,0)</f>
        <v>#REF!</v>
      </c>
      <c r="L113" t="e">
        <f>VLOOKUP(D113,#REF!,5,0)</f>
        <v>#REF!</v>
      </c>
      <c r="M113" t="e">
        <f>VLOOKUP(D113,#REF!,6,0)</f>
        <v>#REF!</v>
      </c>
      <c r="N113" t="e">
        <f>VLOOKUP(D113,#REF!,7,0)</f>
        <v>#REF!</v>
      </c>
      <c r="P113" t="str">
        <f t="shared" si="8"/>
        <v>22594</v>
      </c>
      <c r="Q113" t="str">
        <f t="shared" si="9"/>
        <v>14</v>
      </c>
    </row>
    <row r="114" spans="1:17" x14ac:dyDescent="0.3">
      <c r="A114" s="556" t="s">
        <v>3185</v>
      </c>
      <c r="B114" s="333">
        <v>7</v>
      </c>
      <c r="C114" s="609">
        <v>148022594000996</v>
      </c>
      <c r="D114" s="334" t="s">
        <v>862</v>
      </c>
      <c r="E114" t="str">
        <f t="shared" si="6"/>
        <v>146802259400099</v>
      </c>
      <c r="F114" t="str">
        <f t="shared" si="7"/>
        <v>6</v>
      </c>
      <c r="G114" t="e">
        <f>+VLOOKUP(L114,BG!$D$10:$F$68,3,FALSE)</f>
        <v>#REF!</v>
      </c>
      <c r="H114" s="334" t="s">
        <v>854</v>
      </c>
      <c r="I114" s="619">
        <v>-410292</v>
      </c>
      <c r="J114" s="576">
        <f t="shared" si="5"/>
        <v>-410.29199999999997</v>
      </c>
      <c r="K114" t="e">
        <f>+VLOOKUP(D114,#REF!,4,0)</f>
        <v>#REF!</v>
      </c>
      <c r="L114" t="e">
        <f>VLOOKUP(D114,#REF!,5,0)</f>
        <v>#REF!</v>
      </c>
      <c r="M114" t="e">
        <f>VLOOKUP(D114,#REF!,6,0)</f>
        <v>#REF!</v>
      </c>
      <c r="N114" t="e">
        <f>VLOOKUP(D114,#REF!,7,0)</f>
        <v>#REF!</v>
      </c>
      <c r="P114" t="str">
        <f t="shared" si="8"/>
        <v>22594</v>
      </c>
      <c r="Q114" t="str">
        <f t="shared" si="9"/>
        <v>14</v>
      </c>
    </row>
    <row r="115" spans="1:17" x14ac:dyDescent="0.3">
      <c r="A115" s="556" t="s">
        <v>3185</v>
      </c>
      <c r="B115" s="332">
        <v>7</v>
      </c>
      <c r="C115" s="608">
        <v>148022594000997</v>
      </c>
      <c r="D115" s="427" t="s">
        <v>863</v>
      </c>
      <c r="E115" t="str">
        <f t="shared" si="6"/>
        <v>147802259400099</v>
      </c>
      <c r="F115" t="str">
        <f t="shared" si="7"/>
        <v>7</v>
      </c>
      <c r="G115" t="e">
        <f>+VLOOKUP(L115,BG!$D$10:$F$68,3,FALSE)</f>
        <v>#REF!</v>
      </c>
      <c r="H115" s="427" t="s">
        <v>856</v>
      </c>
      <c r="I115" s="618">
        <v>-1844689315</v>
      </c>
      <c r="J115" s="576">
        <f t="shared" si="5"/>
        <v>-1844689.3149999999</v>
      </c>
      <c r="K115" t="e">
        <f>+VLOOKUP(D115,#REF!,4,0)</f>
        <v>#REF!</v>
      </c>
      <c r="L115" t="e">
        <f>VLOOKUP(D115,#REF!,5,0)</f>
        <v>#REF!</v>
      </c>
      <c r="M115" t="e">
        <f>VLOOKUP(D115,#REF!,6,0)</f>
        <v>#REF!</v>
      </c>
      <c r="N115" t="e">
        <f>VLOOKUP(D115,#REF!,7,0)</f>
        <v>#REF!</v>
      </c>
      <c r="P115" t="str">
        <f t="shared" si="8"/>
        <v>22594</v>
      </c>
      <c r="Q115" t="str">
        <f t="shared" si="9"/>
        <v>14</v>
      </c>
    </row>
    <row r="116" spans="1:17" x14ac:dyDescent="0.3">
      <c r="A116" s="556" t="s">
        <v>3185</v>
      </c>
      <c r="B116" s="333">
        <v>7</v>
      </c>
      <c r="C116" s="609">
        <v>148022594000998</v>
      </c>
      <c r="D116" s="334" t="s">
        <v>864</v>
      </c>
      <c r="E116" t="str">
        <f t="shared" si="6"/>
        <v>148802259400099</v>
      </c>
      <c r="F116" t="str">
        <f t="shared" si="7"/>
        <v>8</v>
      </c>
      <c r="G116" t="e">
        <f>+VLOOKUP(L116,BG!$D$10:$F$68,3,FALSE)</f>
        <v>#REF!</v>
      </c>
      <c r="H116" s="607" t="s">
        <v>858</v>
      </c>
      <c r="I116" s="628">
        <v>-45759933397</v>
      </c>
      <c r="J116" s="466">
        <f t="shared" si="5"/>
        <v>-45759933.397</v>
      </c>
      <c r="K116" t="e">
        <f>+VLOOKUP(D116,#REF!,4,0)</f>
        <v>#REF!</v>
      </c>
      <c r="L116" t="e">
        <f>VLOOKUP(D116,#REF!,5,0)</f>
        <v>#REF!</v>
      </c>
      <c r="M116" t="e">
        <f>VLOOKUP(D116,#REF!,6,0)</f>
        <v>#REF!</v>
      </c>
      <c r="N116" t="e">
        <f>VLOOKUP(D116,#REF!,7,0)</f>
        <v>#REF!</v>
      </c>
      <c r="P116" t="str">
        <f t="shared" si="8"/>
        <v>22594</v>
      </c>
      <c r="Q116" t="str">
        <f t="shared" si="9"/>
        <v>14</v>
      </c>
    </row>
    <row r="117" spans="1:17" hidden="1" x14ac:dyDescent="0.3">
      <c r="A117" s="556" t="s">
        <v>3185</v>
      </c>
      <c r="B117" s="332">
        <v>7</v>
      </c>
      <c r="C117" s="608">
        <v>148022594003997</v>
      </c>
      <c r="D117" s="427" t="s">
        <v>1935</v>
      </c>
      <c r="E117" t="str">
        <f t="shared" si="6"/>
        <v>147802259400399</v>
      </c>
      <c r="F117" t="str">
        <f t="shared" si="7"/>
        <v>7</v>
      </c>
      <c r="G117" t="e">
        <f>+VLOOKUP(L117,BG!$D$10:$F$68,3,FALSE)</f>
        <v>#REF!</v>
      </c>
      <c r="H117" s="427" t="s">
        <v>2117</v>
      </c>
      <c r="I117" s="618">
        <v>-998661</v>
      </c>
      <c r="J117" s="576">
        <f t="shared" si="5"/>
        <v>-998.66099999999994</v>
      </c>
      <c r="K117" t="e">
        <f>+VLOOKUP(D117,#REF!,4,0)</f>
        <v>#REF!</v>
      </c>
      <c r="L117" t="e">
        <f>VLOOKUP(D117,#REF!,5,0)</f>
        <v>#REF!</v>
      </c>
      <c r="M117" t="e">
        <f>VLOOKUP(D117,#REF!,6,0)</f>
        <v>#REF!</v>
      </c>
      <c r="N117" t="e">
        <f>VLOOKUP(D117,#REF!,7,0)</f>
        <v>#REF!</v>
      </c>
      <c r="P117" t="str">
        <f t="shared" si="8"/>
        <v>22594</v>
      </c>
      <c r="Q117" t="str">
        <f t="shared" si="9"/>
        <v>14</v>
      </c>
    </row>
    <row r="118" spans="1:17" x14ac:dyDescent="0.3">
      <c r="A118" s="556" t="s">
        <v>3185</v>
      </c>
      <c r="B118" s="333">
        <v>7</v>
      </c>
      <c r="C118" s="609">
        <v>149023192001991</v>
      </c>
      <c r="D118" s="334" t="s">
        <v>2431</v>
      </c>
      <c r="E118" t="str">
        <f t="shared" si="6"/>
        <v>141902319200199</v>
      </c>
      <c r="F118" t="str">
        <f t="shared" si="7"/>
        <v>1</v>
      </c>
      <c r="G118" t="e">
        <f>+VLOOKUP(L118,BG!$D$10:$F$68,3,FALSE)</f>
        <v>#REF!</v>
      </c>
      <c r="H118" s="334" t="s">
        <v>2432</v>
      </c>
      <c r="I118" s="619">
        <v>-34913132</v>
      </c>
      <c r="J118" s="576">
        <f t="shared" si="5"/>
        <v>-34913.131999999998</v>
      </c>
      <c r="K118" t="e">
        <f>+VLOOKUP(D118,#REF!,4,0)</f>
        <v>#REF!</v>
      </c>
      <c r="L118" s="650" t="e">
        <f>VLOOKUP(D118,#REF!,5,0)</f>
        <v>#REF!</v>
      </c>
      <c r="M118" t="e">
        <f>VLOOKUP(D118,#REF!,6,0)</f>
        <v>#REF!</v>
      </c>
      <c r="N118" t="e">
        <f>VLOOKUP(D118,#REF!,7,0)</f>
        <v>#REF!</v>
      </c>
      <c r="P118" t="str">
        <f t="shared" si="8"/>
        <v>23192</v>
      </c>
      <c r="Q118" t="str">
        <f t="shared" si="9"/>
        <v>14</v>
      </c>
    </row>
    <row r="119" spans="1:17" x14ac:dyDescent="0.3">
      <c r="A119" s="556" t="s">
        <v>3185</v>
      </c>
      <c r="B119" s="332">
        <v>7</v>
      </c>
      <c r="C119" s="608">
        <v>149023192001992</v>
      </c>
      <c r="D119" s="427" t="s">
        <v>865</v>
      </c>
      <c r="E119" t="str">
        <f t="shared" si="6"/>
        <v>142902319200199</v>
      </c>
      <c r="F119" t="str">
        <f t="shared" si="7"/>
        <v>2</v>
      </c>
      <c r="G119" t="e">
        <f>+VLOOKUP(L119,BG!$D$10:$F$68,3,FALSE)</f>
        <v>#REF!</v>
      </c>
      <c r="H119" s="427" t="s">
        <v>866</v>
      </c>
      <c r="I119" s="618">
        <v>-431175</v>
      </c>
      <c r="J119" s="576">
        <f t="shared" si="5"/>
        <v>-431.17500000000001</v>
      </c>
      <c r="K119" t="e">
        <f>+VLOOKUP(D119,#REF!,4,0)</f>
        <v>#REF!</v>
      </c>
      <c r="L119" s="650" t="e">
        <f>VLOOKUP(D119,#REF!,5,0)</f>
        <v>#REF!</v>
      </c>
      <c r="M119" t="e">
        <f>VLOOKUP(D119,#REF!,6,0)</f>
        <v>#REF!</v>
      </c>
      <c r="N119" t="e">
        <f>VLOOKUP(D119,#REF!,7,0)</f>
        <v>#REF!</v>
      </c>
      <c r="P119" t="str">
        <f t="shared" si="8"/>
        <v>23192</v>
      </c>
      <c r="Q119" t="str">
        <f t="shared" si="9"/>
        <v>14</v>
      </c>
    </row>
    <row r="120" spans="1:17" x14ac:dyDescent="0.3">
      <c r="A120" s="556" t="s">
        <v>3185</v>
      </c>
      <c r="B120" s="333">
        <v>7</v>
      </c>
      <c r="C120" s="609">
        <v>149023192001993</v>
      </c>
      <c r="D120" s="334" t="s">
        <v>1937</v>
      </c>
      <c r="E120" t="str">
        <f t="shared" si="6"/>
        <v>143902319200199</v>
      </c>
      <c r="F120" t="str">
        <f t="shared" si="7"/>
        <v>3</v>
      </c>
      <c r="G120" t="e">
        <f>+VLOOKUP(L120,BG!$D$10:$F$68,3,FALSE)</f>
        <v>#REF!</v>
      </c>
      <c r="H120" s="334" t="s">
        <v>2119</v>
      </c>
      <c r="I120" s="619">
        <v>-563199</v>
      </c>
      <c r="J120" s="576">
        <f t="shared" si="5"/>
        <v>-563.19899999999996</v>
      </c>
      <c r="K120" t="e">
        <f>+VLOOKUP(D120,#REF!,4,0)</f>
        <v>#REF!</v>
      </c>
      <c r="L120" s="650" t="e">
        <f>VLOOKUP(D120,#REF!,5,0)</f>
        <v>#REF!</v>
      </c>
      <c r="M120" t="e">
        <f>VLOOKUP(D120,#REF!,6,0)</f>
        <v>#REF!</v>
      </c>
      <c r="N120" t="e">
        <f>VLOOKUP(D120,#REF!,7,0)</f>
        <v>#REF!</v>
      </c>
      <c r="P120" t="str">
        <f t="shared" si="8"/>
        <v>23192</v>
      </c>
      <c r="Q120" t="str">
        <f t="shared" si="9"/>
        <v>14</v>
      </c>
    </row>
    <row r="121" spans="1:17" x14ac:dyDescent="0.3">
      <c r="A121" s="556" t="s">
        <v>3185</v>
      </c>
      <c r="B121" s="332">
        <v>7</v>
      </c>
      <c r="C121" s="608">
        <v>149023192001994</v>
      </c>
      <c r="D121" s="427" t="s">
        <v>1938</v>
      </c>
      <c r="E121" t="str">
        <f t="shared" si="6"/>
        <v>144902319200199</v>
      </c>
      <c r="F121" t="str">
        <f t="shared" si="7"/>
        <v>4</v>
      </c>
      <c r="G121" t="e">
        <f>+VLOOKUP(L121,BG!$D$10:$F$68,3,FALSE)</f>
        <v>#REF!</v>
      </c>
      <c r="H121" s="427" t="s">
        <v>2120</v>
      </c>
      <c r="I121" s="618">
        <v>-588351</v>
      </c>
      <c r="J121" s="576">
        <f t="shared" si="5"/>
        <v>-588.351</v>
      </c>
      <c r="K121" t="e">
        <f>+VLOOKUP(D121,#REF!,4,0)</f>
        <v>#REF!</v>
      </c>
      <c r="L121" s="650" t="e">
        <f>VLOOKUP(D121,#REF!,5,0)</f>
        <v>#REF!</v>
      </c>
      <c r="M121" t="e">
        <f>VLOOKUP(D121,#REF!,6,0)</f>
        <v>#REF!</v>
      </c>
      <c r="N121" t="e">
        <f>VLOOKUP(D121,#REF!,7,0)</f>
        <v>#REF!</v>
      </c>
      <c r="P121" t="str">
        <f t="shared" si="8"/>
        <v>23192</v>
      </c>
      <c r="Q121" t="str">
        <f t="shared" si="9"/>
        <v>14</v>
      </c>
    </row>
    <row r="122" spans="1:17" x14ac:dyDescent="0.3">
      <c r="A122" s="556" t="s">
        <v>3185</v>
      </c>
      <c r="B122" s="333">
        <v>7</v>
      </c>
      <c r="C122" s="609">
        <v>149023192001995</v>
      </c>
      <c r="D122" s="334" t="s">
        <v>1939</v>
      </c>
      <c r="E122" t="str">
        <f t="shared" si="6"/>
        <v>145902319200199</v>
      </c>
      <c r="F122" t="str">
        <f t="shared" si="7"/>
        <v>5</v>
      </c>
      <c r="G122" t="e">
        <f>+VLOOKUP(L122,BG!$D$10:$F$68,3,FALSE)</f>
        <v>#REF!</v>
      </c>
      <c r="H122" s="334" t="s">
        <v>2121</v>
      </c>
      <c r="I122" s="619">
        <v>-52067</v>
      </c>
      <c r="J122" s="576">
        <f t="shared" si="5"/>
        <v>-52.067</v>
      </c>
      <c r="K122" t="e">
        <f>+VLOOKUP(D122,#REF!,4,0)</f>
        <v>#REF!</v>
      </c>
      <c r="L122" s="650" t="e">
        <f>VLOOKUP(D122,#REF!,5,0)</f>
        <v>#REF!</v>
      </c>
      <c r="M122" t="e">
        <f>VLOOKUP(D122,#REF!,6,0)</f>
        <v>#REF!</v>
      </c>
      <c r="N122" t="e">
        <f>VLOOKUP(D122,#REF!,7,0)</f>
        <v>#REF!</v>
      </c>
      <c r="P122" t="str">
        <f t="shared" si="8"/>
        <v>23192</v>
      </c>
      <c r="Q122" t="str">
        <f t="shared" si="9"/>
        <v>14</v>
      </c>
    </row>
    <row r="123" spans="1:17" x14ac:dyDescent="0.3">
      <c r="A123" s="556" t="s">
        <v>3185</v>
      </c>
      <c r="B123" s="332">
        <v>7</v>
      </c>
      <c r="C123" s="608">
        <v>149023192001996</v>
      </c>
      <c r="D123" s="427" t="s">
        <v>1940</v>
      </c>
      <c r="E123" t="str">
        <f t="shared" si="6"/>
        <v>146902319200199</v>
      </c>
      <c r="F123" t="str">
        <f t="shared" si="7"/>
        <v>6</v>
      </c>
      <c r="G123" t="e">
        <f>+VLOOKUP(L123,BG!$D$10:$F$68,3,FALSE)</f>
        <v>#REF!</v>
      </c>
      <c r="H123" s="427" t="s">
        <v>2122</v>
      </c>
      <c r="I123" s="618">
        <v>-1173401</v>
      </c>
      <c r="J123" s="576">
        <f t="shared" si="5"/>
        <v>-1173.4010000000001</v>
      </c>
      <c r="K123" t="e">
        <f>+VLOOKUP(D123,#REF!,4,0)</f>
        <v>#REF!</v>
      </c>
      <c r="L123" s="650" t="e">
        <f>VLOOKUP(D123,#REF!,5,0)</f>
        <v>#REF!</v>
      </c>
      <c r="M123" t="e">
        <f>VLOOKUP(D123,#REF!,6,0)</f>
        <v>#REF!</v>
      </c>
      <c r="N123" t="e">
        <f>VLOOKUP(D123,#REF!,7,0)</f>
        <v>#REF!</v>
      </c>
      <c r="P123" t="str">
        <f t="shared" si="8"/>
        <v>23192</v>
      </c>
      <c r="Q123" t="str">
        <f t="shared" si="9"/>
        <v>14</v>
      </c>
    </row>
    <row r="124" spans="1:17" hidden="1" x14ac:dyDescent="0.3">
      <c r="A124" s="556" t="s">
        <v>3185</v>
      </c>
      <c r="B124" s="333">
        <v>7</v>
      </c>
      <c r="C124" s="609">
        <v>149023192001997</v>
      </c>
      <c r="D124" s="334" t="s">
        <v>1941</v>
      </c>
      <c r="E124" t="str">
        <f t="shared" si="6"/>
        <v>147902319200199</v>
      </c>
      <c r="F124" t="str">
        <f t="shared" si="7"/>
        <v>7</v>
      </c>
      <c r="G124" t="e">
        <f>+VLOOKUP(L124,BG!$D$10:$F$68,3,FALSE)</f>
        <v>#REF!</v>
      </c>
      <c r="H124" s="334" t="s">
        <v>2123</v>
      </c>
      <c r="I124" s="619">
        <v>-155935185</v>
      </c>
      <c r="J124" s="576">
        <f t="shared" si="5"/>
        <v>-155935.185</v>
      </c>
      <c r="K124" t="e">
        <f>+VLOOKUP(D124,#REF!,4,0)</f>
        <v>#REF!</v>
      </c>
      <c r="L124" s="650" t="e">
        <f>VLOOKUP(D124,#REF!,5,0)</f>
        <v>#REF!</v>
      </c>
      <c r="M124" t="e">
        <f>VLOOKUP(D124,#REF!,6,0)</f>
        <v>#REF!</v>
      </c>
      <c r="N124" t="e">
        <f>VLOOKUP(D124,#REF!,7,0)</f>
        <v>#REF!</v>
      </c>
      <c r="P124" t="str">
        <f t="shared" si="8"/>
        <v>23192</v>
      </c>
      <c r="Q124" t="str">
        <f t="shared" si="9"/>
        <v>14</v>
      </c>
    </row>
    <row r="125" spans="1:17" x14ac:dyDescent="0.3">
      <c r="A125" s="556" t="s">
        <v>3185</v>
      </c>
      <c r="B125" s="332">
        <v>7</v>
      </c>
      <c r="C125" s="608">
        <v>149023192001998</v>
      </c>
      <c r="D125" s="427" t="s">
        <v>1942</v>
      </c>
      <c r="E125" t="str">
        <f t="shared" si="6"/>
        <v>148902319200199</v>
      </c>
      <c r="F125" t="str">
        <f t="shared" si="7"/>
        <v>8</v>
      </c>
      <c r="G125" t="e">
        <f>+VLOOKUP(L125,BG!$D$10:$F$68,3,FALSE)</f>
        <v>#REF!</v>
      </c>
      <c r="H125" s="427" t="s">
        <v>2124</v>
      </c>
      <c r="I125" s="618">
        <v>-2074822034</v>
      </c>
      <c r="J125" s="576">
        <f t="shared" si="5"/>
        <v>-2074822.034</v>
      </c>
      <c r="K125" t="e">
        <f>+VLOOKUP(D125,#REF!,4,0)</f>
        <v>#REF!</v>
      </c>
      <c r="L125" s="650" t="e">
        <f>VLOOKUP(D125,#REF!,5,0)</f>
        <v>#REF!</v>
      </c>
      <c r="M125" t="e">
        <f>VLOOKUP(D125,#REF!,6,0)</f>
        <v>#REF!</v>
      </c>
      <c r="N125" t="e">
        <f>VLOOKUP(D125,#REF!,7,0)</f>
        <v>#REF!</v>
      </c>
      <c r="P125" t="str">
        <f t="shared" si="8"/>
        <v>23192</v>
      </c>
      <c r="Q125" t="str">
        <f t="shared" si="9"/>
        <v>14</v>
      </c>
    </row>
    <row r="126" spans="1:17" hidden="1" x14ac:dyDescent="0.3">
      <c r="A126" s="556" t="s">
        <v>3185</v>
      </c>
      <c r="B126" s="333">
        <v>7</v>
      </c>
      <c r="C126" s="609">
        <v>149023194001998</v>
      </c>
      <c r="D126" s="334" t="s">
        <v>1943</v>
      </c>
      <c r="E126" t="str">
        <f t="shared" si="6"/>
        <v>148902319400199</v>
      </c>
      <c r="F126" t="str">
        <f t="shared" si="7"/>
        <v>8</v>
      </c>
      <c r="G126" t="e">
        <f>+VLOOKUP(L126,BG!$D$10:$F$68,3,FALSE)</f>
        <v>#REF!</v>
      </c>
      <c r="H126" s="334" t="s">
        <v>2125</v>
      </c>
      <c r="I126" s="619">
        <v>-35705151513</v>
      </c>
      <c r="J126" s="576">
        <f t="shared" si="5"/>
        <v>-35705151.512999997</v>
      </c>
      <c r="K126" t="e">
        <f>+VLOOKUP(D126,#REF!,4,0)</f>
        <v>#REF!</v>
      </c>
      <c r="L126" s="650" t="e">
        <f>VLOOKUP(D126,#REF!,5,0)</f>
        <v>#REF!</v>
      </c>
      <c r="M126" t="e">
        <f>VLOOKUP(D126,#REF!,6,0)</f>
        <v>#REF!</v>
      </c>
      <c r="N126" t="e">
        <f>VLOOKUP(D126,#REF!,7,0)</f>
        <v>#REF!</v>
      </c>
      <c r="P126" t="str">
        <f t="shared" si="8"/>
        <v>23194</v>
      </c>
      <c r="Q126" t="str">
        <f t="shared" si="9"/>
        <v>14</v>
      </c>
    </row>
    <row r="127" spans="1:17" x14ac:dyDescent="0.3">
      <c r="A127" s="556" t="s">
        <v>3185</v>
      </c>
      <c r="B127" s="332">
        <v>6</v>
      </c>
      <c r="C127" s="608">
        <v>151024102000990</v>
      </c>
      <c r="D127" s="427" t="s">
        <v>1945</v>
      </c>
      <c r="E127" t="str">
        <f t="shared" si="6"/>
        <v>150102410200099</v>
      </c>
      <c r="F127" t="str">
        <f t="shared" si="7"/>
        <v>0</v>
      </c>
      <c r="G127" t="e">
        <f>+VLOOKUP(L127,BG!$D$10:$F$68,3,FALSE)</f>
        <v>#REF!</v>
      </c>
      <c r="H127" s="427" t="s">
        <v>2126</v>
      </c>
      <c r="I127" s="618">
        <v>172316</v>
      </c>
      <c r="J127" s="576">
        <f t="shared" si="5"/>
        <v>172.316</v>
      </c>
      <c r="K127" t="e">
        <f>+VLOOKUP(D127,#REF!,4,0)</f>
        <v>#REF!</v>
      </c>
      <c r="L127" t="e">
        <f>VLOOKUP(D127,#REF!,5,0)</f>
        <v>#REF!</v>
      </c>
      <c r="M127" t="e">
        <f>VLOOKUP(D127,#REF!,6,0)</f>
        <v>#REF!</v>
      </c>
      <c r="N127" t="e">
        <f>VLOOKUP(D127,#REF!,7,0)</f>
        <v>#REF!</v>
      </c>
      <c r="P127" t="str">
        <f t="shared" si="8"/>
        <v>24102</v>
      </c>
      <c r="Q127" t="str">
        <f t="shared" si="9"/>
        <v>15</v>
      </c>
    </row>
    <row r="128" spans="1:17" x14ac:dyDescent="0.3">
      <c r="A128" s="556" t="s">
        <v>3185</v>
      </c>
      <c r="B128" s="333">
        <v>6</v>
      </c>
      <c r="C128" s="609">
        <v>151024102015990</v>
      </c>
      <c r="D128" s="334" t="s">
        <v>2433</v>
      </c>
      <c r="E128" t="str">
        <f t="shared" si="6"/>
        <v>150102410201599</v>
      </c>
      <c r="F128" t="str">
        <f t="shared" si="7"/>
        <v>0</v>
      </c>
      <c r="G128" t="e">
        <f>+VLOOKUP(L128,BG!$D$10:$F$68,3,FALSE)</f>
        <v>#REF!</v>
      </c>
      <c r="H128" s="334" t="s">
        <v>2434</v>
      </c>
      <c r="I128" s="619">
        <v>3162935</v>
      </c>
      <c r="J128" s="576">
        <f t="shared" si="5"/>
        <v>3162.9349999999999</v>
      </c>
      <c r="K128" t="e">
        <f>+VLOOKUP(D128,#REF!,4,0)</f>
        <v>#REF!</v>
      </c>
      <c r="L128" t="e">
        <f>VLOOKUP(D128,#REF!,5,0)</f>
        <v>#REF!</v>
      </c>
      <c r="M128" t="e">
        <f>VLOOKUP(D128,#REF!,6,0)</f>
        <v>#REF!</v>
      </c>
      <c r="N128" t="e">
        <f>VLOOKUP(D128,#REF!,7,0)</f>
        <v>#REF!</v>
      </c>
      <c r="P128" t="str">
        <f t="shared" si="8"/>
        <v>24102</v>
      </c>
      <c r="Q128" t="str">
        <f t="shared" si="9"/>
        <v>15</v>
      </c>
    </row>
    <row r="129" spans="1:17" hidden="1" x14ac:dyDescent="0.3">
      <c r="A129" s="556" t="s">
        <v>3185</v>
      </c>
      <c r="B129" s="332">
        <v>6</v>
      </c>
      <c r="C129" s="608">
        <v>151024301008990</v>
      </c>
      <c r="D129" s="427" t="s">
        <v>2871</v>
      </c>
      <c r="E129" t="str">
        <f t="shared" si="6"/>
        <v>150102430100899</v>
      </c>
      <c r="F129" t="str">
        <f t="shared" si="7"/>
        <v>0</v>
      </c>
      <c r="G129" t="e">
        <f>+VLOOKUP(L129,BG!$D$10:$F$68,3,FALSE)</f>
        <v>#REF!</v>
      </c>
      <c r="H129" s="427" t="s">
        <v>2886</v>
      </c>
      <c r="I129" s="618">
        <v>26539677</v>
      </c>
      <c r="J129" s="576">
        <f t="shared" si="5"/>
        <v>26539.677</v>
      </c>
      <c r="K129" t="e">
        <f>+VLOOKUP(D129,#REF!,4,0)</f>
        <v>#REF!</v>
      </c>
      <c r="L129" t="e">
        <f>VLOOKUP(D129,#REF!,5,0)</f>
        <v>#REF!</v>
      </c>
      <c r="M129" t="e">
        <f>VLOOKUP(D129,#REF!,6,0)</f>
        <v>#REF!</v>
      </c>
      <c r="N129" t="e">
        <f>VLOOKUP(D129,#REF!,7,0)</f>
        <v>#REF!</v>
      </c>
      <c r="P129" t="str">
        <f t="shared" si="8"/>
        <v>24301</v>
      </c>
      <c r="Q129" t="str">
        <f t="shared" si="9"/>
        <v>15</v>
      </c>
    </row>
    <row r="130" spans="1:17" hidden="1" x14ac:dyDescent="0.3">
      <c r="A130" s="556" t="s">
        <v>3185</v>
      </c>
      <c r="B130" s="333">
        <v>6</v>
      </c>
      <c r="C130" s="609">
        <v>151024301013990</v>
      </c>
      <c r="D130" s="334" t="s">
        <v>870</v>
      </c>
      <c r="E130" t="str">
        <f t="shared" si="6"/>
        <v>150102430101399</v>
      </c>
      <c r="F130" t="str">
        <f t="shared" si="7"/>
        <v>0</v>
      </c>
      <c r="G130" t="e">
        <f>+VLOOKUP(L130,BG!$D$10:$F$68,3,FALSE)</f>
        <v>#REF!</v>
      </c>
      <c r="H130" s="334" t="s">
        <v>871</v>
      </c>
      <c r="I130" s="619">
        <v>798188666</v>
      </c>
      <c r="J130" s="576">
        <f t="shared" ref="J130:J193" si="10">I130/1000</f>
        <v>798188.66599999997</v>
      </c>
      <c r="K130" t="e">
        <f>+VLOOKUP(D130,#REF!,4,0)</f>
        <v>#REF!</v>
      </c>
      <c r="L130" t="e">
        <f>VLOOKUP(D130,#REF!,5,0)</f>
        <v>#REF!</v>
      </c>
      <c r="M130" t="e">
        <f>VLOOKUP(D130,#REF!,6,0)</f>
        <v>#REF!</v>
      </c>
      <c r="N130" t="e">
        <f>VLOOKUP(D130,#REF!,7,0)</f>
        <v>#REF!</v>
      </c>
      <c r="P130" t="str">
        <f t="shared" si="8"/>
        <v>24301</v>
      </c>
      <c r="Q130" t="str">
        <f t="shared" si="9"/>
        <v>15</v>
      </c>
    </row>
    <row r="131" spans="1:17" hidden="1" x14ac:dyDescent="0.3">
      <c r="A131" s="556" t="s">
        <v>3185</v>
      </c>
      <c r="B131" s="332">
        <v>6</v>
      </c>
      <c r="C131" s="608">
        <v>151024301014990</v>
      </c>
      <c r="D131" s="427" t="s">
        <v>1947</v>
      </c>
      <c r="E131" t="str">
        <f t="shared" si="6"/>
        <v>150102430101499</v>
      </c>
      <c r="F131" t="str">
        <f t="shared" si="7"/>
        <v>0</v>
      </c>
      <c r="G131" t="e">
        <f>+VLOOKUP(L131,BG!$D$10:$F$68,3,FALSE)</f>
        <v>#REF!</v>
      </c>
      <c r="H131" s="427" t="s">
        <v>2128</v>
      </c>
      <c r="I131" s="618">
        <v>3783214</v>
      </c>
      <c r="J131" s="576">
        <f t="shared" si="10"/>
        <v>3783.2139999999999</v>
      </c>
      <c r="K131" t="e">
        <f>+VLOOKUP(D131,#REF!,4,0)</f>
        <v>#REF!</v>
      </c>
      <c r="L131" t="e">
        <f>VLOOKUP(D131,#REF!,5,0)</f>
        <v>#REF!</v>
      </c>
      <c r="M131" t="e">
        <f>VLOOKUP(D131,#REF!,6,0)</f>
        <v>#REF!</v>
      </c>
      <c r="N131" t="e">
        <f>VLOOKUP(D131,#REF!,7,0)</f>
        <v>#REF!</v>
      </c>
      <c r="P131" t="str">
        <f t="shared" si="8"/>
        <v>24301</v>
      </c>
      <c r="Q131" t="str">
        <f t="shared" si="9"/>
        <v>15</v>
      </c>
    </row>
    <row r="132" spans="1:17" hidden="1" x14ac:dyDescent="0.3">
      <c r="A132" s="556" t="s">
        <v>3185</v>
      </c>
      <c r="B132" s="333">
        <v>6</v>
      </c>
      <c r="C132" s="609">
        <v>151024301017990</v>
      </c>
      <c r="D132" s="334" t="s">
        <v>1948</v>
      </c>
      <c r="E132" t="str">
        <f t="shared" si="6"/>
        <v>150102430101799</v>
      </c>
      <c r="F132" t="str">
        <f t="shared" si="7"/>
        <v>0</v>
      </c>
      <c r="G132" t="e">
        <f>+VLOOKUP(L132,BG!$D$10:$F$68,3,FALSE)</f>
        <v>#REF!</v>
      </c>
      <c r="H132" s="334" t="s">
        <v>2129</v>
      </c>
      <c r="I132" s="619">
        <v>6273086</v>
      </c>
      <c r="J132" s="576">
        <f t="shared" si="10"/>
        <v>6273.0860000000002</v>
      </c>
      <c r="K132" t="e">
        <f>+VLOOKUP(D132,#REF!,4,0)</f>
        <v>#REF!</v>
      </c>
      <c r="L132" t="e">
        <f>VLOOKUP(D132,#REF!,5,0)</f>
        <v>#REF!</v>
      </c>
      <c r="M132" t="e">
        <f>VLOOKUP(D132,#REF!,6,0)</f>
        <v>#REF!</v>
      </c>
      <c r="N132" t="e">
        <f>VLOOKUP(D132,#REF!,7,0)</f>
        <v>#REF!</v>
      </c>
      <c r="P132" t="str">
        <f t="shared" si="8"/>
        <v>24301</v>
      </c>
      <c r="Q132" t="str">
        <f t="shared" si="9"/>
        <v>15</v>
      </c>
    </row>
    <row r="133" spans="1:17" hidden="1" x14ac:dyDescent="0.3">
      <c r="A133" s="556" t="s">
        <v>3185</v>
      </c>
      <c r="B133" s="332">
        <v>6</v>
      </c>
      <c r="C133" s="608">
        <v>151024301023990</v>
      </c>
      <c r="D133" s="427" t="s">
        <v>872</v>
      </c>
      <c r="E133" t="str">
        <f t="shared" ref="E133:E196" si="11">+MID(D133,3,2)&amp;+MID(D133,6,1)&amp;+MID(D133,8,2)&amp;+MID(D133,11,3)&amp;+MID(D133,17,2)&amp;+MID(D133,20,3)&amp;+MID(D133,24,2)</f>
        <v>150102430102399</v>
      </c>
      <c r="F133" t="str">
        <f t="shared" ref="F133:F196" si="12">MID(E133,3,1)</f>
        <v>0</v>
      </c>
      <c r="G133" t="e">
        <f>+VLOOKUP(L133,BG!$D$10:$F$68,3,FALSE)</f>
        <v>#REF!</v>
      </c>
      <c r="H133" s="427" t="s">
        <v>873</v>
      </c>
      <c r="I133" s="618">
        <v>5404468658</v>
      </c>
      <c r="J133" s="576">
        <f t="shared" si="10"/>
        <v>5404468.6579999998</v>
      </c>
      <c r="K133" t="e">
        <f>+VLOOKUP(D133,#REF!,4,0)</f>
        <v>#REF!</v>
      </c>
      <c r="L133" t="e">
        <f>VLOOKUP(D133,#REF!,5,0)</f>
        <v>#REF!</v>
      </c>
      <c r="M133" t="e">
        <f>VLOOKUP(D133,#REF!,6,0)</f>
        <v>#REF!</v>
      </c>
      <c r="N133" t="e">
        <f>VLOOKUP(D133,#REF!,7,0)</f>
        <v>#REF!</v>
      </c>
      <c r="P133" t="str">
        <f t="shared" ref="P133:P196" si="13">MID(E133,6,5)</f>
        <v>24301</v>
      </c>
      <c r="Q133" t="str">
        <f t="shared" ref="Q133:Q196" si="14">+LEFT(E133,2)</f>
        <v>15</v>
      </c>
    </row>
    <row r="134" spans="1:17" hidden="1" x14ac:dyDescent="0.3">
      <c r="A134" s="556" t="s">
        <v>3185</v>
      </c>
      <c r="B134" s="333">
        <v>6</v>
      </c>
      <c r="C134" s="609">
        <v>151024301024990</v>
      </c>
      <c r="D134" s="334" t="s">
        <v>1949</v>
      </c>
      <c r="E134" t="str">
        <f t="shared" si="11"/>
        <v>150102430102499</v>
      </c>
      <c r="F134" t="str">
        <f t="shared" si="12"/>
        <v>0</v>
      </c>
      <c r="G134" t="e">
        <f>+VLOOKUP(L134,BG!$D$10:$F$68,3,FALSE)</f>
        <v>#REF!</v>
      </c>
      <c r="H134" s="334" t="s">
        <v>2130</v>
      </c>
      <c r="I134" s="619">
        <v>2426859</v>
      </c>
      <c r="J134" s="576">
        <f t="shared" si="10"/>
        <v>2426.8589999999999</v>
      </c>
      <c r="K134" t="e">
        <f>+VLOOKUP(D134,#REF!,4,0)</f>
        <v>#REF!</v>
      </c>
      <c r="L134" t="e">
        <f>VLOOKUP(D134,#REF!,5,0)</f>
        <v>#REF!</v>
      </c>
      <c r="M134" t="e">
        <f>VLOOKUP(D134,#REF!,6,0)</f>
        <v>#REF!</v>
      </c>
      <c r="N134" t="e">
        <f>VLOOKUP(D134,#REF!,7,0)</f>
        <v>#REF!</v>
      </c>
      <c r="P134" t="str">
        <f t="shared" si="13"/>
        <v>24301</v>
      </c>
      <c r="Q134" t="str">
        <f t="shared" si="14"/>
        <v>15</v>
      </c>
    </row>
    <row r="135" spans="1:17" hidden="1" x14ac:dyDescent="0.3">
      <c r="A135" s="556" t="s">
        <v>3185</v>
      </c>
      <c r="B135" s="332">
        <v>6</v>
      </c>
      <c r="C135" s="608">
        <v>151024504012990</v>
      </c>
      <c r="D135" s="427" t="s">
        <v>1950</v>
      </c>
      <c r="E135" t="str">
        <f t="shared" si="11"/>
        <v>150102450401299</v>
      </c>
      <c r="F135" t="str">
        <f t="shared" si="12"/>
        <v>0</v>
      </c>
      <c r="G135" t="e">
        <f>+VLOOKUP(L135,BG!$D$10:$F$68,3,FALSE)</f>
        <v>#REF!</v>
      </c>
      <c r="H135" s="427" t="s">
        <v>2131</v>
      </c>
      <c r="I135" s="618">
        <v>615337</v>
      </c>
      <c r="J135" s="576">
        <f t="shared" si="10"/>
        <v>615.33699999999999</v>
      </c>
      <c r="K135" t="e">
        <f>+VLOOKUP(D135,#REF!,4,0)</f>
        <v>#REF!</v>
      </c>
      <c r="L135" t="e">
        <f>VLOOKUP(D135,#REF!,5,0)</f>
        <v>#REF!</v>
      </c>
      <c r="M135" t="e">
        <f>VLOOKUP(D135,#REF!,6,0)</f>
        <v>#REF!</v>
      </c>
      <c r="N135" t="e">
        <f>VLOOKUP(D135,#REF!,7,0)</f>
        <v>#REF!</v>
      </c>
      <c r="P135" t="str">
        <f t="shared" si="13"/>
        <v>24504</v>
      </c>
      <c r="Q135" t="str">
        <f t="shared" si="14"/>
        <v>15</v>
      </c>
    </row>
    <row r="136" spans="1:17" hidden="1" x14ac:dyDescent="0.3">
      <c r="A136" s="556" t="s">
        <v>3185</v>
      </c>
      <c r="B136" s="333">
        <v>6</v>
      </c>
      <c r="C136" s="609">
        <v>151024702001990</v>
      </c>
      <c r="D136" s="334" t="s">
        <v>1951</v>
      </c>
      <c r="E136" t="str">
        <f t="shared" si="11"/>
        <v>150102470200199</v>
      </c>
      <c r="F136" t="str">
        <f t="shared" si="12"/>
        <v>0</v>
      </c>
      <c r="G136" t="e">
        <f>+VLOOKUP(L136,BG!$D$10:$F$68,3,FALSE)</f>
        <v>#REF!</v>
      </c>
      <c r="H136" s="334" t="s">
        <v>2132</v>
      </c>
      <c r="I136" s="619">
        <v>2580258004</v>
      </c>
      <c r="J136" s="576">
        <f t="shared" si="10"/>
        <v>2580258.0040000002</v>
      </c>
      <c r="K136" t="e">
        <f>+VLOOKUP(D136,#REF!,4,0)</f>
        <v>#REF!</v>
      </c>
      <c r="L136" t="e">
        <f>VLOOKUP(D136,#REF!,5,0)</f>
        <v>#REF!</v>
      </c>
      <c r="M136" t="e">
        <f>VLOOKUP(D136,#REF!,6,0)</f>
        <v>#REF!</v>
      </c>
      <c r="N136" t="e">
        <f>VLOOKUP(D136,#REF!,7,0)</f>
        <v>#REF!</v>
      </c>
      <c r="P136" t="str">
        <f t="shared" si="13"/>
        <v>24702</v>
      </c>
      <c r="Q136" t="str">
        <f t="shared" si="14"/>
        <v>15</v>
      </c>
    </row>
    <row r="137" spans="1:17" hidden="1" x14ac:dyDescent="0.3">
      <c r="A137" s="556" t="s">
        <v>3185</v>
      </c>
      <c r="B137" s="332">
        <v>6</v>
      </c>
      <c r="C137" s="608">
        <v>151024702004990</v>
      </c>
      <c r="D137" s="427" t="s">
        <v>1952</v>
      </c>
      <c r="E137" t="str">
        <f t="shared" si="11"/>
        <v>150102470200499</v>
      </c>
      <c r="F137" t="str">
        <f t="shared" si="12"/>
        <v>0</v>
      </c>
      <c r="G137" t="e">
        <f>+VLOOKUP(L137,BG!$D$10:$F$68,3,FALSE)</f>
        <v>#REF!</v>
      </c>
      <c r="H137" s="427" t="s">
        <v>2133</v>
      </c>
      <c r="I137" s="618">
        <v>148565905</v>
      </c>
      <c r="J137" s="576">
        <f t="shared" si="10"/>
        <v>148565.905</v>
      </c>
      <c r="K137" t="e">
        <f>+VLOOKUP(D137,#REF!,4,0)</f>
        <v>#REF!</v>
      </c>
      <c r="L137" t="e">
        <f>VLOOKUP(D137,#REF!,5,0)</f>
        <v>#REF!</v>
      </c>
      <c r="M137" t="e">
        <f>VLOOKUP(D137,#REF!,6,0)</f>
        <v>#REF!</v>
      </c>
      <c r="N137" t="e">
        <f>VLOOKUP(D137,#REF!,7,0)</f>
        <v>#REF!</v>
      </c>
      <c r="P137" t="str">
        <f t="shared" si="13"/>
        <v>24702</v>
      </c>
      <c r="Q137" t="str">
        <f t="shared" si="14"/>
        <v>15</v>
      </c>
    </row>
    <row r="138" spans="1:17" hidden="1" x14ac:dyDescent="0.3">
      <c r="A138" s="556" t="s">
        <v>3185</v>
      </c>
      <c r="B138" s="333">
        <v>6</v>
      </c>
      <c r="C138" s="609">
        <v>151025102000990</v>
      </c>
      <c r="D138" s="334" t="s">
        <v>2730</v>
      </c>
      <c r="E138" t="str">
        <f t="shared" si="11"/>
        <v>150102510200099</v>
      </c>
      <c r="F138" t="str">
        <f t="shared" si="12"/>
        <v>0</v>
      </c>
      <c r="G138" t="e">
        <f>+VLOOKUP(L138,BG!$D$10:$F$68,3,FALSE)</f>
        <v>#REF!</v>
      </c>
      <c r="H138" s="334" t="s">
        <v>2756</v>
      </c>
      <c r="I138" s="619">
        <v>2000000</v>
      </c>
      <c r="J138" s="576">
        <f t="shared" si="10"/>
        <v>2000</v>
      </c>
      <c r="K138" t="e">
        <f>+VLOOKUP(D138,#REF!,4,0)</f>
        <v>#REF!</v>
      </c>
      <c r="L138" t="e">
        <f>VLOOKUP(D138,#REF!,5,0)</f>
        <v>#REF!</v>
      </c>
      <c r="M138" t="e">
        <f>VLOOKUP(D138,#REF!,6,0)</f>
        <v>#REF!</v>
      </c>
      <c r="N138" t="e">
        <f>VLOOKUP(D138,#REF!,7,0)</f>
        <v>#REF!</v>
      </c>
      <c r="P138" t="str">
        <f t="shared" si="13"/>
        <v>25102</v>
      </c>
      <c r="Q138" t="str">
        <f t="shared" si="14"/>
        <v>15</v>
      </c>
    </row>
    <row r="139" spans="1:17" hidden="1" x14ac:dyDescent="0.3">
      <c r="A139" s="556" t="s">
        <v>3185</v>
      </c>
      <c r="B139" s="332">
        <v>6</v>
      </c>
      <c r="C139" s="608">
        <v>151025104000990</v>
      </c>
      <c r="D139" s="427" t="s">
        <v>1953</v>
      </c>
      <c r="E139" t="str">
        <f t="shared" si="11"/>
        <v>150102510400099</v>
      </c>
      <c r="F139" t="str">
        <f t="shared" si="12"/>
        <v>0</v>
      </c>
      <c r="G139" t="e">
        <f>+VLOOKUP(L139,BG!$D$10:$F$68,3,FALSE)</f>
        <v>#REF!</v>
      </c>
      <c r="H139" s="427" t="s">
        <v>2134</v>
      </c>
      <c r="I139" s="618">
        <v>1559852610</v>
      </c>
      <c r="J139" s="576">
        <f t="shared" si="10"/>
        <v>1559852.61</v>
      </c>
      <c r="K139" t="e">
        <f>+VLOOKUP(D139,#REF!,4,0)</f>
        <v>#REF!</v>
      </c>
      <c r="L139" t="e">
        <f>VLOOKUP(D139,#REF!,5,0)</f>
        <v>#REF!</v>
      </c>
      <c r="M139" t="e">
        <f>VLOOKUP(D139,#REF!,6,0)</f>
        <v>#REF!</v>
      </c>
      <c r="N139" t="e">
        <f>VLOOKUP(D139,#REF!,7,0)</f>
        <v>#REF!</v>
      </c>
      <c r="P139" t="str">
        <f t="shared" si="13"/>
        <v>25104</v>
      </c>
      <c r="Q139" t="str">
        <f t="shared" si="14"/>
        <v>15</v>
      </c>
    </row>
    <row r="140" spans="1:17" hidden="1" x14ac:dyDescent="0.3">
      <c r="A140" s="556" t="s">
        <v>3185</v>
      </c>
      <c r="B140" s="333">
        <v>6</v>
      </c>
      <c r="C140" s="609">
        <v>151025302002990</v>
      </c>
      <c r="D140" s="334" t="s">
        <v>1954</v>
      </c>
      <c r="E140" t="str">
        <f t="shared" si="11"/>
        <v>150102530200299</v>
      </c>
      <c r="F140" t="str">
        <f t="shared" si="12"/>
        <v>0</v>
      </c>
      <c r="G140" t="e">
        <f>+VLOOKUP(L140,BG!$D$10:$F$68,3,FALSE)</f>
        <v>#REF!</v>
      </c>
      <c r="H140" s="334" t="s">
        <v>2135</v>
      </c>
      <c r="I140" s="619">
        <v>10000000</v>
      </c>
      <c r="J140" s="576">
        <f t="shared" si="10"/>
        <v>10000</v>
      </c>
      <c r="K140" t="e">
        <f>+VLOOKUP(D140,#REF!,4,0)</f>
        <v>#REF!</v>
      </c>
      <c r="L140" t="e">
        <f>VLOOKUP(D140,#REF!,5,0)</f>
        <v>#REF!</v>
      </c>
      <c r="M140" t="e">
        <f>VLOOKUP(D140,#REF!,6,0)</f>
        <v>#REF!</v>
      </c>
      <c r="N140" t="e">
        <f>VLOOKUP(D140,#REF!,7,0)</f>
        <v>#REF!</v>
      </c>
      <c r="P140" t="str">
        <f t="shared" si="13"/>
        <v>25302</v>
      </c>
      <c r="Q140" t="str">
        <f t="shared" si="14"/>
        <v>15</v>
      </c>
    </row>
    <row r="141" spans="1:17" hidden="1" x14ac:dyDescent="0.3">
      <c r="A141" s="556" t="s">
        <v>3185</v>
      </c>
      <c r="B141" s="332">
        <v>6</v>
      </c>
      <c r="C141" s="608">
        <v>151025302003010</v>
      </c>
      <c r="D141" s="427" t="s">
        <v>1955</v>
      </c>
      <c r="E141" t="str">
        <f t="shared" si="11"/>
        <v>150102530200301</v>
      </c>
      <c r="F141" t="str">
        <f t="shared" si="12"/>
        <v>0</v>
      </c>
      <c r="G141" t="e">
        <f>+VLOOKUP(L141,BG!$D$10:$F$68,3,FALSE)</f>
        <v>#REF!</v>
      </c>
      <c r="H141" s="427" t="s">
        <v>2135</v>
      </c>
      <c r="I141" s="618">
        <v>95865856</v>
      </c>
      <c r="J141" s="576">
        <f t="shared" si="10"/>
        <v>95865.856</v>
      </c>
      <c r="K141" t="e">
        <f>+VLOOKUP(D141,#REF!,4,0)</f>
        <v>#REF!</v>
      </c>
      <c r="L141" t="e">
        <f>VLOOKUP(D141,#REF!,5,0)</f>
        <v>#REF!</v>
      </c>
      <c r="M141" t="e">
        <f>VLOOKUP(D141,#REF!,6,0)</f>
        <v>#REF!</v>
      </c>
      <c r="N141" t="e">
        <f>VLOOKUP(D141,#REF!,7,0)</f>
        <v>#REF!</v>
      </c>
      <c r="P141" t="str">
        <f t="shared" si="13"/>
        <v>25302</v>
      </c>
      <c r="Q141" t="str">
        <f t="shared" si="14"/>
        <v>15</v>
      </c>
    </row>
    <row r="142" spans="1:17" x14ac:dyDescent="0.3">
      <c r="A142" s="556" t="s">
        <v>3185</v>
      </c>
      <c r="B142" s="333">
        <v>7</v>
      </c>
      <c r="C142" s="609">
        <v>151025702007990</v>
      </c>
      <c r="D142" s="334" t="s">
        <v>1957</v>
      </c>
      <c r="E142" t="str">
        <f t="shared" si="11"/>
        <v>150102570200799</v>
      </c>
      <c r="F142" t="str">
        <f t="shared" si="12"/>
        <v>0</v>
      </c>
      <c r="G142" t="e">
        <f>+VLOOKUP(L142,BG!$D$10:$F$68,3,FALSE)</f>
        <v>#REF!</v>
      </c>
      <c r="H142" s="334" t="s">
        <v>2137</v>
      </c>
      <c r="I142" s="619">
        <v>1099520539</v>
      </c>
      <c r="J142" s="576">
        <f t="shared" si="10"/>
        <v>1099520.5390000001</v>
      </c>
      <c r="K142" t="e">
        <f>+VLOOKUP(D142,#REF!,4,0)</f>
        <v>#REF!</v>
      </c>
      <c r="L142" t="e">
        <f>VLOOKUP(D142,#REF!,5,0)</f>
        <v>#REF!</v>
      </c>
      <c r="M142" t="e">
        <f>VLOOKUP(D142,#REF!,6,0)</f>
        <v>#REF!</v>
      </c>
      <c r="N142" t="e">
        <f>VLOOKUP(D142,#REF!,7,0)</f>
        <v>#REF!</v>
      </c>
      <c r="P142" t="str">
        <f t="shared" si="13"/>
        <v>25702</v>
      </c>
      <c r="Q142" t="str">
        <f t="shared" si="14"/>
        <v>15</v>
      </c>
    </row>
    <row r="143" spans="1:17" hidden="1" x14ac:dyDescent="0.3">
      <c r="A143" s="556" t="s">
        <v>3185</v>
      </c>
      <c r="B143" s="332">
        <v>6</v>
      </c>
      <c r="C143" s="608">
        <v>151025702025990</v>
      </c>
      <c r="D143" s="427" t="s">
        <v>879</v>
      </c>
      <c r="E143" t="str">
        <f t="shared" si="11"/>
        <v>150102570202599</v>
      </c>
      <c r="F143" t="str">
        <f t="shared" si="12"/>
        <v>0</v>
      </c>
      <c r="G143" t="e">
        <f>+VLOOKUP(L143,BG!$D$10:$F$68,3,FALSE)</f>
        <v>#REF!</v>
      </c>
      <c r="H143" s="427" t="s">
        <v>880</v>
      </c>
      <c r="I143" s="618">
        <v>554305676</v>
      </c>
      <c r="J143" s="576">
        <f t="shared" si="10"/>
        <v>554305.67599999998</v>
      </c>
      <c r="K143" t="e">
        <f>+VLOOKUP(D143,#REF!,4,0)</f>
        <v>#REF!</v>
      </c>
      <c r="L143" t="e">
        <f>VLOOKUP(D143,#REF!,5,0)</f>
        <v>#REF!</v>
      </c>
      <c r="M143" t="e">
        <f>VLOOKUP(D143,#REF!,6,0)</f>
        <v>#REF!</v>
      </c>
      <c r="N143" t="e">
        <f>VLOOKUP(D143,#REF!,7,0)</f>
        <v>#REF!</v>
      </c>
      <c r="P143" t="str">
        <f t="shared" si="13"/>
        <v>25702</v>
      </c>
      <c r="Q143" t="str">
        <f t="shared" si="14"/>
        <v>15</v>
      </c>
    </row>
    <row r="144" spans="1:17" hidden="1" x14ac:dyDescent="0.3">
      <c r="A144" s="556" t="s">
        <v>3185</v>
      </c>
      <c r="B144" s="333">
        <v>6</v>
      </c>
      <c r="C144" s="609">
        <v>151025702032990</v>
      </c>
      <c r="D144" s="334" t="s">
        <v>881</v>
      </c>
      <c r="E144" t="str">
        <f t="shared" si="11"/>
        <v>150102570203299</v>
      </c>
      <c r="F144" t="str">
        <f t="shared" si="12"/>
        <v>0</v>
      </c>
      <c r="G144" t="e">
        <f>+VLOOKUP(L144,BG!$D$10:$F$68,3,FALSE)</f>
        <v>#REF!</v>
      </c>
      <c r="H144" s="334" t="s">
        <v>882</v>
      </c>
      <c r="I144" s="619">
        <v>13210819</v>
      </c>
      <c r="J144" s="296">
        <f t="shared" si="10"/>
        <v>13210.819</v>
      </c>
      <c r="K144" t="e">
        <f>+VLOOKUP(D144,#REF!,4,0)</f>
        <v>#REF!</v>
      </c>
      <c r="L144" t="e">
        <f>VLOOKUP(D144,#REF!,5,0)</f>
        <v>#REF!</v>
      </c>
      <c r="M144" t="e">
        <f>VLOOKUP(D144,#REF!,6,0)</f>
        <v>#REF!</v>
      </c>
      <c r="N144" t="e">
        <f>VLOOKUP(D144,#REF!,7,0)</f>
        <v>#REF!</v>
      </c>
      <c r="P144" t="str">
        <f t="shared" si="13"/>
        <v>25702</v>
      </c>
      <c r="Q144" t="str">
        <f t="shared" si="14"/>
        <v>15</v>
      </c>
    </row>
    <row r="145" spans="1:17" hidden="1" x14ac:dyDescent="0.3">
      <c r="A145" s="556" t="s">
        <v>3185</v>
      </c>
      <c r="B145" s="332">
        <v>6</v>
      </c>
      <c r="C145" s="608">
        <v>151025702045990</v>
      </c>
      <c r="D145" s="427" t="s">
        <v>2624</v>
      </c>
      <c r="E145" t="str">
        <f t="shared" si="11"/>
        <v>150102570204599</v>
      </c>
      <c r="F145" t="str">
        <f t="shared" si="12"/>
        <v>0</v>
      </c>
      <c r="G145" t="e">
        <f>+VLOOKUP(L145,BG!$D$10:$F$68,3,FALSE)</f>
        <v>#REF!</v>
      </c>
      <c r="H145" s="427" t="s">
        <v>2630</v>
      </c>
      <c r="I145" s="618">
        <v>11214399887</v>
      </c>
      <c r="J145" s="296">
        <f t="shared" si="10"/>
        <v>11214399.887</v>
      </c>
      <c r="K145" t="e">
        <f>+VLOOKUP(D145,#REF!,4,0)</f>
        <v>#REF!</v>
      </c>
      <c r="L145" t="e">
        <f>VLOOKUP(D145,#REF!,5,0)</f>
        <v>#REF!</v>
      </c>
      <c r="M145" t="e">
        <f>VLOOKUP(D145,#REF!,6,0)</f>
        <v>#REF!</v>
      </c>
      <c r="N145" t="e">
        <f>VLOOKUP(D145,#REF!,7,0)</f>
        <v>#REF!</v>
      </c>
      <c r="P145" t="str">
        <f t="shared" si="13"/>
        <v>25702</v>
      </c>
      <c r="Q145" t="str">
        <f t="shared" si="14"/>
        <v>15</v>
      </c>
    </row>
    <row r="146" spans="1:17" hidden="1" x14ac:dyDescent="0.3">
      <c r="A146" s="556" t="s">
        <v>3185</v>
      </c>
      <c r="B146" s="333">
        <v>6</v>
      </c>
      <c r="C146" s="609">
        <v>151025702046990</v>
      </c>
      <c r="D146" s="334" t="s">
        <v>2731</v>
      </c>
      <c r="E146" t="str">
        <f t="shared" si="11"/>
        <v>150102570204699</v>
      </c>
      <c r="F146" t="str">
        <f t="shared" si="12"/>
        <v>0</v>
      </c>
      <c r="G146" t="e">
        <f>+VLOOKUP(L146,BG!$D$10:$F$68,3,FALSE)</f>
        <v>#REF!</v>
      </c>
      <c r="H146" s="334" t="s">
        <v>2757</v>
      </c>
      <c r="I146" s="619">
        <v>2269801567</v>
      </c>
      <c r="J146" s="296">
        <f t="shared" si="10"/>
        <v>2269801.5669999998</v>
      </c>
      <c r="K146" t="e">
        <f>+VLOOKUP(D146,#REF!,4,0)</f>
        <v>#REF!</v>
      </c>
      <c r="L146" t="e">
        <f>VLOOKUP(D146,#REF!,5,0)</f>
        <v>#REF!</v>
      </c>
      <c r="M146" t="e">
        <f>VLOOKUP(D146,#REF!,6,0)</f>
        <v>#REF!</v>
      </c>
      <c r="N146" t="e">
        <f>VLOOKUP(D146,#REF!,7,0)</f>
        <v>#REF!</v>
      </c>
      <c r="P146" t="str">
        <f t="shared" si="13"/>
        <v>25702</v>
      </c>
      <c r="Q146" t="str">
        <f t="shared" si="14"/>
        <v>15</v>
      </c>
    </row>
    <row r="147" spans="1:17" hidden="1" x14ac:dyDescent="0.3">
      <c r="A147" s="556" t="s">
        <v>3185</v>
      </c>
      <c r="B147" s="332">
        <v>6</v>
      </c>
      <c r="C147" s="608">
        <v>151025702050990</v>
      </c>
      <c r="D147" s="427" t="s">
        <v>2873</v>
      </c>
      <c r="E147" t="str">
        <f t="shared" si="11"/>
        <v>150102570205099</v>
      </c>
      <c r="F147" t="str">
        <f t="shared" si="12"/>
        <v>0</v>
      </c>
      <c r="G147" t="e">
        <f>+VLOOKUP(L147,BG!$D$10:$F$68,3,FALSE)</f>
        <v>#REF!</v>
      </c>
      <c r="H147" s="427" t="s">
        <v>2450</v>
      </c>
      <c r="I147" s="618">
        <v>21303440</v>
      </c>
      <c r="J147" s="296">
        <f t="shared" si="10"/>
        <v>21303.439999999999</v>
      </c>
      <c r="K147" t="e">
        <f>+VLOOKUP(D147,#REF!,4,0)</f>
        <v>#REF!</v>
      </c>
      <c r="L147" t="e">
        <f>VLOOKUP(D147,#REF!,5,0)</f>
        <v>#REF!</v>
      </c>
      <c r="M147" t="e">
        <f>VLOOKUP(D147,#REF!,6,0)</f>
        <v>#REF!</v>
      </c>
      <c r="N147" t="e">
        <f>VLOOKUP(D147,#REF!,7,0)</f>
        <v>#REF!</v>
      </c>
      <c r="P147" t="str">
        <f t="shared" si="13"/>
        <v>25702</v>
      </c>
      <c r="Q147" t="str">
        <f t="shared" si="14"/>
        <v>15</v>
      </c>
    </row>
    <row r="148" spans="1:17" hidden="1" x14ac:dyDescent="0.3">
      <c r="A148" s="556" t="s">
        <v>3185</v>
      </c>
      <c r="B148" s="333">
        <v>6</v>
      </c>
      <c r="C148" s="609">
        <v>151025702053990</v>
      </c>
      <c r="D148" s="334" t="s">
        <v>2875</v>
      </c>
      <c r="E148" t="str">
        <f t="shared" si="11"/>
        <v>150102570205399</v>
      </c>
      <c r="F148" t="str">
        <f t="shared" si="12"/>
        <v>0</v>
      </c>
      <c r="G148" t="e">
        <f>+VLOOKUP(L148,BG!$D$10:$F$68,3,FALSE)</f>
        <v>#REF!</v>
      </c>
      <c r="H148" s="334" t="s">
        <v>2891</v>
      </c>
      <c r="I148" s="619">
        <v>374776066</v>
      </c>
      <c r="J148" s="296">
        <f t="shared" si="10"/>
        <v>374776.06599999999</v>
      </c>
      <c r="K148" t="e">
        <f>+VLOOKUP(D148,#REF!,4,0)</f>
        <v>#REF!</v>
      </c>
      <c r="L148" t="e">
        <f>VLOOKUP(D148,#REF!,5,0)</f>
        <v>#REF!</v>
      </c>
      <c r="M148" t="e">
        <f>VLOOKUP(D148,#REF!,6,0)</f>
        <v>#REF!</v>
      </c>
      <c r="N148" t="e">
        <f>VLOOKUP(D148,#REF!,7,0)</f>
        <v>#REF!</v>
      </c>
      <c r="P148" t="str">
        <f t="shared" si="13"/>
        <v>25702</v>
      </c>
      <c r="Q148" t="str">
        <f t="shared" si="14"/>
        <v>15</v>
      </c>
    </row>
    <row r="149" spans="1:17" x14ac:dyDescent="0.3">
      <c r="A149" s="556" t="s">
        <v>3185</v>
      </c>
      <c r="B149" s="332">
        <v>6</v>
      </c>
      <c r="C149" s="608">
        <v>151025702059990</v>
      </c>
      <c r="D149" s="427" t="s">
        <v>889</v>
      </c>
      <c r="E149" t="str">
        <f t="shared" si="11"/>
        <v>150102570205999</v>
      </c>
      <c r="F149" t="str">
        <f t="shared" si="12"/>
        <v>0</v>
      </c>
      <c r="G149" t="e">
        <f>+VLOOKUP(L149,BG!$D$10:$F$68,3,FALSE)</f>
        <v>#REF!</v>
      </c>
      <c r="H149" s="427" t="s">
        <v>890</v>
      </c>
      <c r="I149" s="618">
        <v>3709350232</v>
      </c>
      <c r="J149" s="296">
        <f t="shared" si="10"/>
        <v>3709350.2319999998</v>
      </c>
      <c r="K149" t="e">
        <f>+VLOOKUP(D149,#REF!,4,0)</f>
        <v>#REF!</v>
      </c>
      <c r="L149" t="e">
        <f>VLOOKUP(D149,#REF!,5,0)</f>
        <v>#REF!</v>
      </c>
      <c r="M149" t="e">
        <f>VLOOKUP(D149,#REF!,6,0)</f>
        <v>#REF!</v>
      </c>
      <c r="N149" t="e">
        <f>VLOOKUP(D149,#REF!,7,0)</f>
        <v>#REF!</v>
      </c>
      <c r="P149" t="str">
        <f t="shared" si="13"/>
        <v>25702</v>
      </c>
      <c r="Q149" t="str">
        <f t="shared" si="14"/>
        <v>15</v>
      </c>
    </row>
    <row r="150" spans="1:17" x14ac:dyDescent="0.3">
      <c r="A150" s="556" t="s">
        <v>3185</v>
      </c>
      <c r="B150" s="333">
        <v>7</v>
      </c>
      <c r="C150" s="609">
        <v>151025702060990</v>
      </c>
      <c r="D150" s="334" t="s">
        <v>891</v>
      </c>
      <c r="E150" t="str">
        <f t="shared" si="11"/>
        <v>150102570206099</v>
      </c>
      <c r="F150" t="str">
        <f t="shared" si="12"/>
        <v>0</v>
      </c>
      <c r="G150" t="e">
        <f>+VLOOKUP(L150,BG!$D$10:$F$68,3,FALSE)</f>
        <v>#REF!</v>
      </c>
      <c r="H150" s="334" t="s">
        <v>892</v>
      </c>
      <c r="I150" s="619">
        <v>50525391</v>
      </c>
      <c r="J150" s="296">
        <f t="shared" si="10"/>
        <v>50525.391000000003</v>
      </c>
      <c r="K150" t="e">
        <f>+VLOOKUP(D150,#REF!,4,0)</f>
        <v>#REF!</v>
      </c>
      <c r="L150" t="e">
        <f>VLOOKUP(D150,#REF!,5,0)</f>
        <v>#REF!</v>
      </c>
      <c r="M150" t="e">
        <f>VLOOKUP(D150,#REF!,6,0)</f>
        <v>#REF!</v>
      </c>
      <c r="N150" t="e">
        <f>VLOOKUP(D150,#REF!,7,0)</f>
        <v>#REF!</v>
      </c>
      <c r="P150" t="str">
        <f t="shared" si="13"/>
        <v>25702</v>
      </c>
      <c r="Q150" t="str">
        <f t="shared" si="14"/>
        <v>15</v>
      </c>
    </row>
    <row r="151" spans="1:17" hidden="1" x14ac:dyDescent="0.3">
      <c r="A151" s="556" t="s">
        <v>3185</v>
      </c>
      <c r="B151" s="332">
        <v>6</v>
      </c>
      <c r="C151" s="608">
        <v>151025702061990</v>
      </c>
      <c r="D151" s="427" t="s">
        <v>893</v>
      </c>
      <c r="E151" t="str">
        <f t="shared" si="11"/>
        <v>150102570206199</v>
      </c>
      <c r="F151" t="str">
        <f t="shared" si="12"/>
        <v>0</v>
      </c>
      <c r="G151" t="e">
        <f>+VLOOKUP(L151,BG!$D$10:$F$68,3,FALSE)</f>
        <v>#REF!</v>
      </c>
      <c r="H151" s="427" t="s">
        <v>894</v>
      </c>
      <c r="I151" s="618">
        <v>1679858</v>
      </c>
      <c r="J151" s="296">
        <f t="shared" si="10"/>
        <v>1679.8579999999999</v>
      </c>
      <c r="K151" t="e">
        <f>+VLOOKUP(D151,#REF!,4,0)</f>
        <v>#REF!</v>
      </c>
      <c r="L151" t="e">
        <f>VLOOKUP(D151,#REF!,5,0)</f>
        <v>#REF!</v>
      </c>
      <c r="M151" t="e">
        <f>VLOOKUP(D151,#REF!,6,0)</f>
        <v>#REF!</v>
      </c>
      <c r="N151" t="e">
        <f>VLOOKUP(D151,#REF!,7,0)</f>
        <v>#REF!</v>
      </c>
      <c r="P151" t="str">
        <f t="shared" si="13"/>
        <v>25702</v>
      </c>
      <c r="Q151" t="str">
        <f t="shared" si="14"/>
        <v>15</v>
      </c>
    </row>
    <row r="152" spans="1:17" x14ac:dyDescent="0.3">
      <c r="A152" s="556" t="s">
        <v>3185</v>
      </c>
      <c r="B152" s="333">
        <v>6</v>
      </c>
      <c r="C152" s="609">
        <v>151025702062990</v>
      </c>
      <c r="D152" s="334" t="s">
        <v>895</v>
      </c>
      <c r="E152" t="str">
        <f t="shared" si="11"/>
        <v>150102570206299</v>
      </c>
      <c r="F152" t="str">
        <f t="shared" si="12"/>
        <v>0</v>
      </c>
      <c r="G152" t="e">
        <f>+VLOOKUP(L152,BG!$D$10:$F$68,3,FALSE)</f>
        <v>#REF!</v>
      </c>
      <c r="H152" s="334" t="s">
        <v>896</v>
      </c>
      <c r="I152" s="619">
        <v>19801182</v>
      </c>
      <c r="J152" s="296">
        <f t="shared" si="10"/>
        <v>19801.182000000001</v>
      </c>
      <c r="K152" t="e">
        <f>+VLOOKUP(D152,#REF!,4,0)</f>
        <v>#REF!</v>
      </c>
      <c r="L152" t="e">
        <f>VLOOKUP(D152,#REF!,5,0)</f>
        <v>#REF!</v>
      </c>
      <c r="M152" t="e">
        <f>VLOOKUP(D152,#REF!,6,0)</f>
        <v>#REF!</v>
      </c>
      <c r="N152" t="e">
        <f>VLOOKUP(D152,#REF!,7,0)</f>
        <v>#REF!</v>
      </c>
      <c r="P152" t="str">
        <f t="shared" si="13"/>
        <v>25702</v>
      </c>
      <c r="Q152" t="str">
        <f t="shared" si="14"/>
        <v>15</v>
      </c>
    </row>
    <row r="153" spans="1:17" x14ac:dyDescent="0.3">
      <c r="A153" s="556" t="s">
        <v>3185</v>
      </c>
      <c r="B153" s="332">
        <v>6</v>
      </c>
      <c r="C153" s="608">
        <v>151025702063990</v>
      </c>
      <c r="D153" s="427" t="s">
        <v>897</v>
      </c>
      <c r="E153" t="str">
        <f t="shared" si="11"/>
        <v>150102570206399</v>
      </c>
      <c r="F153" t="str">
        <f t="shared" si="12"/>
        <v>0</v>
      </c>
      <c r="G153" t="e">
        <f>+VLOOKUP(L153,BG!$D$10:$F$68,3,FALSE)</f>
        <v>#REF!</v>
      </c>
      <c r="H153" s="427" t="s">
        <v>898</v>
      </c>
      <c r="I153" s="618">
        <v>78480306</v>
      </c>
      <c r="J153" s="296">
        <f t="shared" si="10"/>
        <v>78480.305999999997</v>
      </c>
      <c r="K153" t="e">
        <f>+VLOOKUP(D153,#REF!,4,0)</f>
        <v>#REF!</v>
      </c>
      <c r="L153" t="e">
        <f>VLOOKUP(D153,#REF!,5,0)</f>
        <v>#REF!</v>
      </c>
      <c r="M153" t="e">
        <f>VLOOKUP(D153,#REF!,6,0)</f>
        <v>#REF!</v>
      </c>
      <c r="N153" t="e">
        <f>VLOOKUP(D153,#REF!,7,0)</f>
        <v>#REF!</v>
      </c>
      <c r="P153" t="str">
        <f t="shared" si="13"/>
        <v>25702</v>
      </c>
      <c r="Q153" t="str">
        <f t="shared" si="14"/>
        <v>15</v>
      </c>
    </row>
    <row r="154" spans="1:17" hidden="1" x14ac:dyDescent="0.3">
      <c r="A154" s="556" t="s">
        <v>3185</v>
      </c>
      <c r="B154" s="333">
        <v>6</v>
      </c>
      <c r="C154" s="609">
        <v>151025702071990</v>
      </c>
      <c r="D154" s="334" t="s">
        <v>2446</v>
      </c>
      <c r="E154" t="str">
        <f t="shared" si="11"/>
        <v>150102570207199</v>
      </c>
      <c r="F154" t="str">
        <f t="shared" si="12"/>
        <v>0</v>
      </c>
      <c r="G154" t="e">
        <f>+VLOOKUP(L154,BG!$D$10:$F$68,3,FALSE)</f>
        <v>#REF!</v>
      </c>
      <c r="H154" s="334" t="s">
        <v>3216</v>
      </c>
      <c r="I154" s="620">
        <v>3827543243</v>
      </c>
      <c r="J154" s="296">
        <f t="shared" si="10"/>
        <v>3827543.2429999998</v>
      </c>
      <c r="K154" t="e">
        <f>+VLOOKUP(D154,#REF!,4,0)</f>
        <v>#REF!</v>
      </c>
      <c r="L154" t="e">
        <f>VLOOKUP(D154,#REF!,5,0)</f>
        <v>#REF!</v>
      </c>
      <c r="M154" t="e">
        <f>VLOOKUP(D154,#REF!,6,0)</f>
        <v>#REF!</v>
      </c>
      <c r="N154" t="e">
        <f>VLOOKUP(D154,#REF!,7,0)</f>
        <v>#REF!</v>
      </c>
      <c r="P154" t="str">
        <f t="shared" si="13"/>
        <v>25702</v>
      </c>
      <c r="Q154" t="str">
        <f t="shared" si="14"/>
        <v>15</v>
      </c>
    </row>
    <row r="155" spans="1:17" hidden="1" x14ac:dyDescent="0.3">
      <c r="A155" s="556" t="s">
        <v>3185</v>
      </c>
      <c r="B155" s="332">
        <v>6</v>
      </c>
      <c r="C155" s="608">
        <v>151025702087990</v>
      </c>
      <c r="D155" s="427" t="s">
        <v>899</v>
      </c>
      <c r="E155" t="str">
        <f t="shared" si="11"/>
        <v>150102570208799</v>
      </c>
      <c r="F155" t="str">
        <f t="shared" si="12"/>
        <v>0</v>
      </c>
      <c r="G155" t="e">
        <f>+VLOOKUP(L155,BG!$D$10:$F$68,3,FALSE)</f>
        <v>#REF!</v>
      </c>
      <c r="H155" s="427" t="s">
        <v>900</v>
      </c>
      <c r="I155" s="621">
        <v>49474906977</v>
      </c>
      <c r="J155" s="296">
        <f t="shared" si="10"/>
        <v>49474906.976999998</v>
      </c>
      <c r="K155" t="e">
        <f>+VLOOKUP(D155,#REF!,4,0)</f>
        <v>#REF!</v>
      </c>
      <c r="L155" t="e">
        <f>VLOOKUP(D155,#REF!,5,0)</f>
        <v>#REF!</v>
      </c>
      <c r="M155" t="e">
        <f>VLOOKUP(D155,#REF!,6,0)</f>
        <v>#REF!</v>
      </c>
      <c r="N155" t="e">
        <f>VLOOKUP(D155,#REF!,7,0)</f>
        <v>#REF!</v>
      </c>
      <c r="P155" t="str">
        <f t="shared" si="13"/>
        <v>25702</v>
      </c>
      <c r="Q155" t="str">
        <f t="shared" si="14"/>
        <v>15</v>
      </c>
    </row>
    <row r="156" spans="1:17" hidden="1" x14ac:dyDescent="0.3">
      <c r="A156" s="556" t="s">
        <v>3185</v>
      </c>
      <c r="B156" s="333">
        <v>6</v>
      </c>
      <c r="C156" s="609">
        <v>151025702088990</v>
      </c>
      <c r="D156" s="334" t="s">
        <v>2649</v>
      </c>
      <c r="E156" t="str">
        <f t="shared" si="11"/>
        <v>150102570208899</v>
      </c>
      <c r="F156" t="str">
        <f t="shared" si="12"/>
        <v>0</v>
      </c>
      <c r="G156" t="e">
        <f>+VLOOKUP(L156,BG!$D$10:$F$68,3,FALSE)</f>
        <v>#REF!</v>
      </c>
      <c r="H156" s="334" t="s">
        <v>2652</v>
      </c>
      <c r="I156" s="620">
        <v>2068550</v>
      </c>
      <c r="J156" s="296">
        <f t="shared" si="10"/>
        <v>2068.5500000000002</v>
      </c>
      <c r="K156" t="e">
        <f>+VLOOKUP(D156,#REF!,4,0)</f>
        <v>#REF!</v>
      </c>
      <c r="L156" t="e">
        <f>VLOOKUP(D156,#REF!,5,0)</f>
        <v>#REF!</v>
      </c>
      <c r="M156" t="e">
        <f>VLOOKUP(D156,#REF!,6,0)</f>
        <v>#REF!</v>
      </c>
      <c r="N156" t="e">
        <f>VLOOKUP(D156,#REF!,7,0)</f>
        <v>#REF!</v>
      </c>
      <c r="P156" t="str">
        <f t="shared" si="13"/>
        <v>25702</v>
      </c>
      <c r="Q156" t="str">
        <f t="shared" si="14"/>
        <v>15</v>
      </c>
    </row>
    <row r="157" spans="1:17" hidden="1" x14ac:dyDescent="0.3">
      <c r="A157" s="556" t="s">
        <v>3185</v>
      </c>
      <c r="B157" s="332">
        <v>6</v>
      </c>
      <c r="C157" s="608">
        <v>151025702090990</v>
      </c>
      <c r="D157" s="427" t="s">
        <v>901</v>
      </c>
      <c r="E157" t="str">
        <f t="shared" si="11"/>
        <v>150102570209099</v>
      </c>
      <c r="F157" t="str">
        <f t="shared" si="12"/>
        <v>0</v>
      </c>
      <c r="G157" t="e">
        <f>+VLOOKUP(L157,BG!$D$10:$F$68,3,FALSE)</f>
        <v>#REF!</v>
      </c>
      <c r="H157" s="427" t="s">
        <v>902</v>
      </c>
      <c r="I157" s="618">
        <v>476877223</v>
      </c>
      <c r="J157" s="296">
        <f t="shared" si="10"/>
        <v>476877.223</v>
      </c>
      <c r="K157" t="e">
        <f>+VLOOKUP(D157,#REF!,4,0)</f>
        <v>#REF!</v>
      </c>
      <c r="L157" t="e">
        <f>VLOOKUP(D157,#REF!,5,0)</f>
        <v>#REF!</v>
      </c>
      <c r="M157" t="e">
        <f>VLOOKUP(D157,#REF!,6,0)</f>
        <v>#REF!</v>
      </c>
      <c r="N157" t="e">
        <f>VLOOKUP(D157,#REF!,7,0)</f>
        <v>#REF!</v>
      </c>
      <c r="P157" t="str">
        <f t="shared" si="13"/>
        <v>25702</v>
      </c>
      <c r="Q157" t="str">
        <f t="shared" si="14"/>
        <v>15</v>
      </c>
    </row>
    <row r="158" spans="1:17" hidden="1" x14ac:dyDescent="0.3">
      <c r="A158" s="556" t="s">
        <v>3185</v>
      </c>
      <c r="B158" s="333">
        <v>6</v>
      </c>
      <c r="C158" s="609">
        <v>151025702113990</v>
      </c>
      <c r="D158" s="334" t="s">
        <v>2792</v>
      </c>
      <c r="E158" t="str">
        <f t="shared" si="11"/>
        <v>150102570211399</v>
      </c>
      <c r="F158" t="str">
        <f t="shared" si="12"/>
        <v>0</v>
      </c>
      <c r="G158" t="e">
        <f>+VLOOKUP(L158,BG!$D$10:$F$68,3,FALSE)</f>
        <v>#REF!</v>
      </c>
      <c r="H158" s="334" t="s">
        <v>3217</v>
      </c>
      <c r="I158" s="619">
        <v>659090909</v>
      </c>
      <c r="J158" s="296">
        <f t="shared" si="10"/>
        <v>659090.90899999999</v>
      </c>
      <c r="K158" t="e">
        <f>+VLOOKUP(D158,#REF!,4,0)</f>
        <v>#REF!</v>
      </c>
      <c r="L158" t="e">
        <f>VLOOKUP(D158,#REF!,5,0)</f>
        <v>#REF!</v>
      </c>
      <c r="M158" t="e">
        <f>VLOOKUP(D158,#REF!,6,0)</f>
        <v>#REF!</v>
      </c>
      <c r="N158" t="e">
        <f>VLOOKUP(D158,#REF!,7,0)</f>
        <v>#REF!</v>
      </c>
      <c r="P158" t="str">
        <f t="shared" si="13"/>
        <v>25702</v>
      </c>
      <c r="Q158" t="str">
        <f t="shared" si="14"/>
        <v>15</v>
      </c>
    </row>
    <row r="159" spans="1:17" hidden="1" x14ac:dyDescent="0.3">
      <c r="A159" s="556" t="s">
        <v>3185</v>
      </c>
      <c r="B159" s="332">
        <v>6</v>
      </c>
      <c r="C159" s="608">
        <v>151025702114990</v>
      </c>
      <c r="D159" s="427" t="s">
        <v>3186</v>
      </c>
      <c r="E159" t="str">
        <f t="shared" si="11"/>
        <v>150102570211499</v>
      </c>
      <c r="F159" t="str">
        <f t="shared" si="12"/>
        <v>0</v>
      </c>
      <c r="G159" t="e">
        <f>+VLOOKUP(L159,BG!$D$10:$F$68,3,FALSE)</f>
        <v>#REF!</v>
      </c>
      <c r="H159" s="427" t="s">
        <v>3218</v>
      </c>
      <c r="I159" s="618">
        <v>9276703</v>
      </c>
      <c r="J159" s="296">
        <f t="shared" si="10"/>
        <v>9276.7029999999995</v>
      </c>
      <c r="K159" t="e">
        <f>+VLOOKUP(D159,#REF!,4,0)</f>
        <v>#REF!</v>
      </c>
      <c r="L159" t="e">
        <f>VLOOKUP(D159,#REF!,5,0)</f>
        <v>#REF!</v>
      </c>
      <c r="M159" t="e">
        <f>VLOOKUP(D159,#REF!,6,0)</f>
        <v>#REF!</v>
      </c>
      <c r="N159" t="e">
        <f>VLOOKUP(D159,#REF!,7,0)</f>
        <v>#REF!</v>
      </c>
      <c r="P159" t="str">
        <f t="shared" si="13"/>
        <v>25702</v>
      </c>
      <c r="Q159" t="str">
        <f t="shared" si="14"/>
        <v>15</v>
      </c>
    </row>
    <row r="160" spans="1:17" hidden="1" x14ac:dyDescent="0.3">
      <c r="A160" s="556" t="s">
        <v>3185</v>
      </c>
      <c r="B160" s="333">
        <v>6</v>
      </c>
      <c r="C160" s="609">
        <v>151025702153990</v>
      </c>
      <c r="D160" s="334" t="s">
        <v>2665</v>
      </c>
      <c r="E160" t="str">
        <f t="shared" si="11"/>
        <v>150102570215399</v>
      </c>
      <c r="F160" t="str">
        <f t="shared" si="12"/>
        <v>0</v>
      </c>
      <c r="G160" t="e">
        <f>+VLOOKUP(L160,BG!$D$10:$F$68,3,FALSE)</f>
        <v>#REF!</v>
      </c>
      <c r="H160" s="334" t="s">
        <v>2684</v>
      </c>
      <c r="I160" s="619">
        <v>15145794</v>
      </c>
      <c r="J160" s="296">
        <f t="shared" si="10"/>
        <v>15145.794</v>
      </c>
      <c r="K160" t="e">
        <f>+VLOOKUP(D160,#REF!,4,0)</f>
        <v>#REF!</v>
      </c>
      <c r="L160" t="e">
        <f>VLOOKUP(D160,#REF!,5,0)</f>
        <v>#REF!</v>
      </c>
      <c r="M160" t="e">
        <f>VLOOKUP(D160,#REF!,6,0)</f>
        <v>#REF!</v>
      </c>
      <c r="N160" t="e">
        <f>VLOOKUP(D160,#REF!,7,0)</f>
        <v>#REF!</v>
      </c>
      <c r="P160" t="str">
        <f t="shared" si="13"/>
        <v>25702</v>
      </c>
      <c r="Q160" t="str">
        <f t="shared" si="14"/>
        <v>15</v>
      </c>
    </row>
    <row r="161" spans="1:17" hidden="1" x14ac:dyDescent="0.3">
      <c r="A161" s="556" t="s">
        <v>3185</v>
      </c>
      <c r="B161" s="332">
        <v>6</v>
      </c>
      <c r="C161" s="608">
        <v>151025702154990</v>
      </c>
      <c r="D161" s="427" t="s">
        <v>2666</v>
      </c>
      <c r="E161" t="str">
        <f t="shared" si="11"/>
        <v>150102570215499</v>
      </c>
      <c r="F161" t="str">
        <f t="shared" si="12"/>
        <v>0</v>
      </c>
      <c r="G161" t="e">
        <f>+VLOOKUP(L161,BG!$D$10:$F$68,3,FALSE)</f>
        <v>#REF!</v>
      </c>
      <c r="H161" s="427" t="s">
        <v>2685</v>
      </c>
      <c r="I161" s="618">
        <v>16609834</v>
      </c>
      <c r="J161" s="296">
        <f t="shared" si="10"/>
        <v>16609.833999999999</v>
      </c>
      <c r="K161" t="e">
        <f>+VLOOKUP(D161,#REF!,4,0)</f>
        <v>#REF!</v>
      </c>
      <c r="L161" t="e">
        <f>VLOOKUP(D161,#REF!,5,0)</f>
        <v>#REF!</v>
      </c>
      <c r="M161" t="e">
        <f>VLOOKUP(D161,#REF!,6,0)</f>
        <v>#REF!</v>
      </c>
      <c r="N161" t="e">
        <f>VLOOKUP(D161,#REF!,7,0)</f>
        <v>#REF!</v>
      </c>
      <c r="P161" t="str">
        <f t="shared" si="13"/>
        <v>25702</v>
      </c>
      <c r="Q161" t="str">
        <f t="shared" si="14"/>
        <v>15</v>
      </c>
    </row>
    <row r="162" spans="1:17" hidden="1" x14ac:dyDescent="0.3">
      <c r="A162" s="556" t="s">
        <v>3185</v>
      </c>
      <c r="B162" s="333">
        <v>6</v>
      </c>
      <c r="C162" s="609">
        <v>151025702157990</v>
      </c>
      <c r="D162" s="334" t="s">
        <v>3167</v>
      </c>
      <c r="E162" t="str">
        <f t="shared" si="11"/>
        <v>150102570215799</v>
      </c>
      <c r="F162" t="str">
        <f t="shared" si="12"/>
        <v>0</v>
      </c>
      <c r="G162" t="e">
        <f>+VLOOKUP(L162,BG!$D$10:$F$68,3,FALSE)</f>
        <v>#REF!</v>
      </c>
      <c r="H162" s="334" t="s">
        <v>3176</v>
      </c>
      <c r="I162" s="619">
        <v>475000</v>
      </c>
      <c r="J162" s="296">
        <f t="shared" si="10"/>
        <v>475</v>
      </c>
      <c r="K162" t="e">
        <f>+VLOOKUP(D162,#REF!,4,0)</f>
        <v>#REF!</v>
      </c>
      <c r="L162" t="e">
        <f>VLOOKUP(D162,#REF!,5,0)</f>
        <v>#REF!</v>
      </c>
      <c r="M162" t="e">
        <f>VLOOKUP(D162,#REF!,6,0)</f>
        <v>#REF!</v>
      </c>
      <c r="N162" t="e">
        <f>VLOOKUP(D162,#REF!,7,0)</f>
        <v>#REF!</v>
      </c>
      <c r="P162" t="str">
        <f t="shared" si="13"/>
        <v>25702</v>
      </c>
      <c r="Q162" t="str">
        <f t="shared" si="14"/>
        <v>15</v>
      </c>
    </row>
    <row r="163" spans="1:17" hidden="1" x14ac:dyDescent="0.3">
      <c r="A163" s="556" t="s">
        <v>3185</v>
      </c>
      <c r="B163" s="332">
        <v>6</v>
      </c>
      <c r="C163" s="608">
        <v>151025702270990</v>
      </c>
      <c r="D163" s="427" t="s">
        <v>1961</v>
      </c>
      <c r="E163" t="str">
        <f t="shared" si="11"/>
        <v>150102570227099</v>
      </c>
      <c r="F163" t="str">
        <f t="shared" si="12"/>
        <v>0</v>
      </c>
      <c r="G163" t="e">
        <f>+VLOOKUP(L163,BG!$D$10:$F$68,3,FALSE)</f>
        <v>#REF!</v>
      </c>
      <c r="H163" s="427" t="s">
        <v>3219</v>
      </c>
      <c r="I163" s="618">
        <v>12208633</v>
      </c>
      <c r="J163" s="296">
        <f t="shared" si="10"/>
        <v>12208.633</v>
      </c>
      <c r="K163" t="e">
        <f>+VLOOKUP(D163,#REF!,4,0)</f>
        <v>#REF!</v>
      </c>
      <c r="L163" t="e">
        <f>VLOOKUP(D163,#REF!,5,0)</f>
        <v>#REF!</v>
      </c>
      <c r="M163" t="e">
        <f>VLOOKUP(D163,#REF!,6,0)</f>
        <v>#REF!</v>
      </c>
      <c r="N163" t="e">
        <f>VLOOKUP(D163,#REF!,7,0)</f>
        <v>#REF!</v>
      </c>
      <c r="P163" t="str">
        <f t="shared" si="13"/>
        <v>25702</v>
      </c>
      <c r="Q163" t="str">
        <f t="shared" si="14"/>
        <v>15</v>
      </c>
    </row>
    <row r="164" spans="1:17" hidden="1" x14ac:dyDescent="0.3">
      <c r="A164" s="556" t="s">
        <v>3185</v>
      </c>
      <c r="B164" s="333">
        <v>6</v>
      </c>
      <c r="C164" s="609">
        <v>151025702297010</v>
      </c>
      <c r="D164" s="334" t="s">
        <v>2625</v>
      </c>
      <c r="E164" t="str">
        <f t="shared" si="11"/>
        <v>150102570229701</v>
      </c>
      <c r="F164" t="str">
        <f t="shared" si="12"/>
        <v>0</v>
      </c>
      <c r="G164" t="e">
        <f>+VLOOKUP(L164,BG!$D$10:$F$68,3,FALSE)</f>
        <v>#REF!</v>
      </c>
      <c r="H164" s="334" t="s">
        <v>2794</v>
      </c>
      <c r="I164" s="619">
        <v>1808791649</v>
      </c>
      <c r="J164" s="296">
        <f t="shared" si="10"/>
        <v>1808791.649</v>
      </c>
      <c r="K164" t="e">
        <f>+VLOOKUP(D164,#REF!,4,0)</f>
        <v>#REF!</v>
      </c>
      <c r="L164" t="e">
        <f>VLOOKUP(D164,#REF!,5,0)</f>
        <v>#REF!</v>
      </c>
      <c r="M164" t="e">
        <f>VLOOKUP(D164,#REF!,6,0)</f>
        <v>#REF!</v>
      </c>
      <c r="N164" t="e">
        <f>VLOOKUP(D164,#REF!,7,0)</f>
        <v>#REF!</v>
      </c>
      <c r="P164" t="str">
        <f t="shared" si="13"/>
        <v>25702</v>
      </c>
      <c r="Q164" t="str">
        <f t="shared" si="14"/>
        <v>15</v>
      </c>
    </row>
    <row r="165" spans="1:17" hidden="1" x14ac:dyDescent="0.3">
      <c r="A165" s="556" t="s">
        <v>3185</v>
      </c>
      <c r="B165" s="332">
        <v>6</v>
      </c>
      <c r="C165" s="608">
        <v>151025702301990</v>
      </c>
      <c r="D165" s="427" t="s">
        <v>3168</v>
      </c>
      <c r="E165" t="str">
        <f t="shared" si="11"/>
        <v>150102570230199</v>
      </c>
      <c r="F165" t="str">
        <f t="shared" si="12"/>
        <v>0</v>
      </c>
      <c r="G165" t="e">
        <f>+VLOOKUP(L165,BG!$D$10:$F$68,3,FALSE)</f>
        <v>#REF!</v>
      </c>
      <c r="H165" s="427" t="s">
        <v>3220</v>
      </c>
      <c r="I165" s="618">
        <v>7302329</v>
      </c>
      <c r="J165" s="296">
        <f t="shared" si="10"/>
        <v>7302.3289999999997</v>
      </c>
      <c r="K165" t="e">
        <f>+VLOOKUP(D165,#REF!,4,0)</f>
        <v>#REF!</v>
      </c>
      <c r="L165" t="e">
        <f>VLOOKUP(D165,#REF!,5,0)</f>
        <v>#REF!</v>
      </c>
      <c r="M165" t="e">
        <f>VLOOKUP(D165,#REF!,6,0)</f>
        <v>#REF!</v>
      </c>
      <c r="N165" t="e">
        <f>VLOOKUP(D165,#REF!,7,0)</f>
        <v>#REF!</v>
      </c>
      <c r="P165" t="str">
        <f t="shared" si="13"/>
        <v>25702</v>
      </c>
      <c r="Q165" t="str">
        <f t="shared" si="14"/>
        <v>15</v>
      </c>
    </row>
    <row r="166" spans="1:17" hidden="1" x14ac:dyDescent="0.3">
      <c r="A166" s="556" t="s">
        <v>3185</v>
      </c>
      <c r="B166" s="333">
        <v>6</v>
      </c>
      <c r="C166" s="609">
        <v>151025702305990</v>
      </c>
      <c r="D166" s="334" t="s">
        <v>3187</v>
      </c>
      <c r="E166" t="str">
        <f t="shared" si="11"/>
        <v>150102570230599</v>
      </c>
      <c r="F166" t="str">
        <f t="shared" si="12"/>
        <v>0</v>
      </c>
      <c r="G166" t="e">
        <f>+VLOOKUP(L166,BG!$D$10:$F$68,3,FALSE)</f>
        <v>#REF!</v>
      </c>
      <c r="H166" s="334" t="s">
        <v>3221</v>
      </c>
      <c r="I166" s="619">
        <v>735480822</v>
      </c>
      <c r="J166" s="296">
        <f t="shared" si="10"/>
        <v>735480.82200000004</v>
      </c>
      <c r="K166" t="e">
        <f>+VLOOKUP(D166,#REF!,4,0)</f>
        <v>#REF!</v>
      </c>
      <c r="L166" t="e">
        <f>VLOOKUP(D166,#REF!,5,0)</f>
        <v>#REF!</v>
      </c>
      <c r="M166" t="e">
        <f>VLOOKUP(D166,#REF!,6,0)</f>
        <v>#REF!</v>
      </c>
      <c r="N166" t="e">
        <f>VLOOKUP(D166,#REF!,7,0)</f>
        <v>#REF!</v>
      </c>
      <c r="P166" t="str">
        <f t="shared" si="13"/>
        <v>25702</v>
      </c>
      <c r="Q166" t="str">
        <f t="shared" si="14"/>
        <v>15</v>
      </c>
    </row>
    <row r="167" spans="1:17" hidden="1" x14ac:dyDescent="0.3">
      <c r="A167" s="556" t="s">
        <v>3185</v>
      </c>
      <c r="B167" s="332">
        <v>6</v>
      </c>
      <c r="C167" s="608">
        <v>151025702311010</v>
      </c>
      <c r="D167" s="427" t="s">
        <v>3188</v>
      </c>
      <c r="E167" t="str">
        <f t="shared" si="11"/>
        <v>150102570231101</v>
      </c>
      <c r="F167" t="str">
        <f t="shared" si="12"/>
        <v>0</v>
      </c>
      <c r="G167" t="e">
        <f>+VLOOKUP(L167,BG!$D$10:$F$68,3,FALSE)</f>
        <v>#REF!</v>
      </c>
      <c r="H167" s="427" t="s">
        <v>3222</v>
      </c>
      <c r="I167" s="618">
        <v>279533499</v>
      </c>
      <c r="J167" s="296">
        <f t="shared" si="10"/>
        <v>279533.49900000001</v>
      </c>
      <c r="K167" t="e">
        <f>+VLOOKUP(D167,#REF!,4,0)</f>
        <v>#REF!</v>
      </c>
      <c r="L167" t="e">
        <f>VLOOKUP(D167,#REF!,5,0)</f>
        <v>#REF!</v>
      </c>
      <c r="M167" t="e">
        <f>VLOOKUP(D167,#REF!,6,0)</f>
        <v>#REF!</v>
      </c>
      <c r="N167" t="e">
        <f>VLOOKUP(D167,#REF!,7,0)</f>
        <v>#REF!</v>
      </c>
      <c r="P167" t="str">
        <f t="shared" si="13"/>
        <v>25702</v>
      </c>
      <c r="Q167" t="str">
        <f t="shared" si="14"/>
        <v>15</v>
      </c>
    </row>
    <row r="168" spans="1:17" hidden="1" x14ac:dyDescent="0.3">
      <c r="A168" s="556" t="s">
        <v>3185</v>
      </c>
      <c r="B168" s="333">
        <v>6</v>
      </c>
      <c r="C168" s="609">
        <v>151025704000990</v>
      </c>
      <c r="D168" s="334" t="s">
        <v>2454</v>
      </c>
      <c r="E168" t="str">
        <f t="shared" si="11"/>
        <v>150102570400099</v>
      </c>
      <c r="F168" t="str">
        <f t="shared" si="12"/>
        <v>0</v>
      </c>
      <c r="G168" t="e">
        <f>+VLOOKUP(L168,BG!$D$10:$F$68,3,FALSE)</f>
        <v>#REF!</v>
      </c>
      <c r="H168" s="334" t="s">
        <v>2455</v>
      </c>
      <c r="I168" s="619">
        <v>55403460</v>
      </c>
      <c r="J168" s="296">
        <f t="shared" si="10"/>
        <v>55403.46</v>
      </c>
      <c r="K168" t="e">
        <f>+VLOOKUP(D168,#REF!,4,0)</f>
        <v>#REF!</v>
      </c>
      <c r="L168" t="e">
        <f>VLOOKUP(D168,#REF!,5,0)</f>
        <v>#REF!</v>
      </c>
      <c r="M168" t="e">
        <f>VLOOKUP(D168,#REF!,6,0)</f>
        <v>#REF!</v>
      </c>
      <c r="N168" t="e">
        <f>VLOOKUP(D168,#REF!,7,0)</f>
        <v>#REF!</v>
      </c>
      <c r="P168" t="str">
        <f t="shared" si="13"/>
        <v>25704</v>
      </c>
      <c r="Q168" t="str">
        <f t="shared" si="14"/>
        <v>15</v>
      </c>
    </row>
    <row r="169" spans="1:17" hidden="1" x14ac:dyDescent="0.3">
      <c r="A169" s="556" t="s">
        <v>3185</v>
      </c>
      <c r="B169" s="332">
        <v>6</v>
      </c>
      <c r="C169" s="608">
        <v>151025704001010</v>
      </c>
      <c r="D169" s="427" t="s">
        <v>2456</v>
      </c>
      <c r="E169" t="str">
        <f t="shared" si="11"/>
        <v>150102570400101</v>
      </c>
      <c r="F169" t="str">
        <f t="shared" si="12"/>
        <v>0</v>
      </c>
      <c r="G169" t="e">
        <f>+VLOOKUP(L169,BG!$D$10:$F$68,3,FALSE)</f>
        <v>#REF!</v>
      </c>
      <c r="H169" s="427" t="s">
        <v>2457</v>
      </c>
      <c r="I169" s="618">
        <v>94382763838</v>
      </c>
      <c r="J169" s="296">
        <f t="shared" si="10"/>
        <v>94382763.838</v>
      </c>
      <c r="K169" t="e">
        <f>+VLOOKUP(D169,#REF!,4,0)</f>
        <v>#REF!</v>
      </c>
      <c r="L169" t="e">
        <f>VLOOKUP(D169,#REF!,5,0)</f>
        <v>#REF!</v>
      </c>
      <c r="M169" t="e">
        <f>VLOOKUP(D169,#REF!,6,0)</f>
        <v>#REF!</v>
      </c>
      <c r="N169" t="e">
        <f>VLOOKUP(D169,#REF!,7,0)</f>
        <v>#REF!</v>
      </c>
      <c r="P169" t="str">
        <f t="shared" si="13"/>
        <v>25704</v>
      </c>
      <c r="Q169" t="str">
        <f t="shared" si="14"/>
        <v>15</v>
      </c>
    </row>
    <row r="170" spans="1:17" hidden="1" x14ac:dyDescent="0.3">
      <c r="A170" s="556" t="s">
        <v>3185</v>
      </c>
      <c r="B170" s="333">
        <v>6</v>
      </c>
      <c r="C170" s="609">
        <v>151025704001990</v>
      </c>
      <c r="D170" s="334" t="s">
        <v>2458</v>
      </c>
      <c r="E170" t="str">
        <f t="shared" si="11"/>
        <v>150102570400199</v>
      </c>
      <c r="F170" t="str">
        <f t="shared" si="12"/>
        <v>0</v>
      </c>
      <c r="G170" t="e">
        <f>+VLOOKUP(L170,BG!$D$10:$F$68,3,FALSE)</f>
        <v>#REF!</v>
      </c>
      <c r="H170" s="334" t="s">
        <v>2459</v>
      </c>
      <c r="I170" s="619">
        <v>496023096200</v>
      </c>
      <c r="J170" s="296">
        <f t="shared" si="10"/>
        <v>496023096.19999999</v>
      </c>
      <c r="K170" t="e">
        <f>+VLOOKUP(D170,#REF!,4,0)</f>
        <v>#REF!</v>
      </c>
      <c r="L170" t="e">
        <f>VLOOKUP(D170,#REF!,5,0)</f>
        <v>#REF!</v>
      </c>
      <c r="M170" t="e">
        <f>VLOOKUP(D170,#REF!,6,0)</f>
        <v>#REF!</v>
      </c>
      <c r="N170" t="e">
        <f>VLOOKUP(D170,#REF!,7,0)</f>
        <v>#REF!</v>
      </c>
      <c r="P170" t="str">
        <f t="shared" si="13"/>
        <v>25704</v>
      </c>
      <c r="Q170" t="str">
        <f t="shared" si="14"/>
        <v>15</v>
      </c>
    </row>
    <row r="171" spans="1:17" hidden="1" x14ac:dyDescent="0.3">
      <c r="A171" s="556" t="s">
        <v>3185</v>
      </c>
      <c r="B171" s="332">
        <v>6</v>
      </c>
      <c r="C171" s="608">
        <v>151025704002010</v>
      </c>
      <c r="D171" s="427" t="s">
        <v>2460</v>
      </c>
      <c r="E171" t="str">
        <f t="shared" si="11"/>
        <v>150102570400201</v>
      </c>
      <c r="F171" t="str">
        <f t="shared" si="12"/>
        <v>0</v>
      </c>
      <c r="G171" t="e">
        <f>+VLOOKUP(L171,BG!$D$10:$F$68,3,FALSE)</f>
        <v>#REF!</v>
      </c>
      <c r="H171" s="427" t="s">
        <v>2461</v>
      </c>
      <c r="I171" s="618">
        <v>6429156320</v>
      </c>
      <c r="J171" s="296">
        <f t="shared" si="10"/>
        <v>6429156.3200000003</v>
      </c>
      <c r="K171" t="e">
        <f>+VLOOKUP(D171,#REF!,4,0)</f>
        <v>#REF!</v>
      </c>
      <c r="L171" t="e">
        <f>VLOOKUP(D171,#REF!,5,0)</f>
        <v>#REF!</v>
      </c>
      <c r="M171" t="e">
        <f>VLOOKUP(D171,#REF!,6,0)</f>
        <v>#REF!</v>
      </c>
      <c r="N171" t="e">
        <f>VLOOKUP(D171,#REF!,7,0)</f>
        <v>#REF!</v>
      </c>
      <c r="P171" t="str">
        <f t="shared" si="13"/>
        <v>25704</v>
      </c>
      <c r="Q171" t="str">
        <f t="shared" si="14"/>
        <v>15</v>
      </c>
    </row>
    <row r="172" spans="1:17" hidden="1" x14ac:dyDescent="0.3">
      <c r="A172" s="556" t="s">
        <v>3185</v>
      </c>
      <c r="B172" s="333">
        <v>6</v>
      </c>
      <c r="C172" s="609">
        <v>151025704002990</v>
      </c>
      <c r="D172" s="334" t="s">
        <v>2462</v>
      </c>
      <c r="E172" t="str">
        <f t="shared" si="11"/>
        <v>150102570400299</v>
      </c>
      <c r="F172" t="str">
        <f t="shared" si="12"/>
        <v>0</v>
      </c>
      <c r="G172" t="e">
        <f>+VLOOKUP(L172,BG!$D$10:$F$68,3,FALSE)</f>
        <v>#REF!</v>
      </c>
      <c r="H172" s="334" t="s">
        <v>2463</v>
      </c>
      <c r="I172" s="619">
        <v>-169962229871</v>
      </c>
      <c r="J172" s="296">
        <f t="shared" si="10"/>
        <v>-169962229.87099999</v>
      </c>
      <c r="K172" t="e">
        <f>+VLOOKUP(D172,#REF!,4,0)</f>
        <v>#REF!</v>
      </c>
      <c r="L172" t="e">
        <f>VLOOKUP(D172,#REF!,5,0)</f>
        <v>#REF!</v>
      </c>
      <c r="M172" t="e">
        <f>VLOOKUP(D172,#REF!,6,0)</f>
        <v>#REF!</v>
      </c>
      <c r="N172" t="e">
        <f>VLOOKUP(D172,#REF!,7,0)</f>
        <v>#REF!</v>
      </c>
      <c r="P172" t="str">
        <f t="shared" si="13"/>
        <v>25704</v>
      </c>
      <c r="Q172" t="str">
        <f t="shared" si="14"/>
        <v>15</v>
      </c>
    </row>
    <row r="173" spans="1:17" hidden="1" x14ac:dyDescent="0.3">
      <c r="A173" s="556" t="s">
        <v>3185</v>
      </c>
      <c r="B173" s="332">
        <v>6</v>
      </c>
      <c r="C173" s="608">
        <v>151025704003990</v>
      </c>
      <c r="D173" s="427" t="s">
        <v>2464</v>
      </c>
      <c r="E173" t="str">
        <f t="shared" si="11"/>
        <v>150102570400399</v>
      </c>
      <c r="F173" t="str">
        <f t="shared" si="12"/>
        <v>0</v>
      </c>
      <c r="G173" t="e">
        <f>+VLOOKUP(L173,BG!$D$10:$F$68,3,FALSE)</f>
        <v>#REF!</v>
      </c>
      <c r="H173" s="427" t="s">
        <v>2465</v>
      </c>
      <c r="I173" s="618">
        <v>-491300</v>
      </c>
      <c r="J173" s="296">
        <f t="shared" si="10"/>
        <v>-491.3</v>
      </c>
      <c r="K173" t="e">
        <f>+VLOOKUP(D173,#REF!,4,0)</f>
        <v>#REF!</v>
      </c>
      <c r="L173" t="e">
        <f>VLOOKUP(D173,#REF!,5,0)</f>
        <v>#REF!</v>
      </c>
      <c r="M173" t="e">
        <f>VLOOKUP(D173,#REF!,6,0)</f>
        <v>#REF!</v>
      </c>
      <c r="N173" t="e">
        <f>VLOOKUP(D173,#REF!,7,0)</f>
        <v>#REF!</v>
      </c>
      <c r="P173" t="str">
        <f t="shared" si="13"/>
        <v>25704</v>
      </c>
      <c r="Q173" t="str">
        <f t="shared" si="14"/>
        <v>15</v>
      </c>
    </row>
    <row r="174" spans="1:17" hidden="1" x14ac:dyDescent="0.3">
      <c r="A174" s="556" t="s">
        <v>3185</v>
      </c>
      <c r="B174" s="333">
        <v>6</v>
      </c>
      <c r="C174" s="609">
        <v>151025704004990</v>
      </c>
      <c r="D174" s="334" t="s">
        <v>2466</v>
      </c>
      <c r="E174" t="str">
        <f t="shared" si="11"/>
        <v>150102570400499</v>
      </c>
      <c r="F174" t="str">
        <f t="shared" si="12"/>
        <v>0</v>
      </c>
      <c r="G174" t="e">
        <f>+VLOOKUP(L174,BG!$D$10:$F$68,3,FALSE)</f>
        <v>#REF!</v>
      </c>
      <c r="H174" s="334" t="s">
        <v>2467</v>
      </c>
      <c r="I174" s="619">
        <v>-37761644</v>
      </c>
      <c r="J174" s="296">
        <f t="shared" si="10"/>
        <v>-37761.644</v>
      </c>
      <c r="K174" t="e">
        <f>+VLOOKUP(D174,#REF!,4,0)</f>
        <v>#REF!</v>
      </c>
      <c r="L174" t="e">
        <f>VLOOKUP(D174,#REF!,5,0)</f>
        <v>#REF!</v>
      </c>
      <c r="M174" t="e">
        <f>VLOOKUP(D174,#REF!,6,0)</f>
        <v>#REF!</v>
      </c>
      <c r="N174" t="e">
        <f>VLOOKUP(D174,#REF!,7,0)</f>
        <v>#REF!</v>
      </c>
      <c r="P174" t="str">
        <f t="shared" si="13"/>
        <v>25704</v>
      </c>
      <c r="Q174" t="str">
        <f t="shared" si="14"/>
        <v>15</v>
      </c>
    </row>
    <row r="175" spans="1:17" hidden="1" x14ac:dyDescent="0.3">
      <c r="A175" s="556" t="s">
        <v>3185</v>
      </c>
      <c r="B175" s="332">
        <v>6</v>
      </c>
      <c r="C175" s="608">
        <v>151025704005010</v>
      </c>
      <c r="D175" s="427" t="s">
        <v>2468</v>
      </c>
      <c r="E175" t="str">
        <f t="shared" si="11"/>
        <v>150102570400501</v>
      </c>
      <c r="F175" t="str">
        <f t="shared" si="12"/>
        <v>0</v>
      </c>
      <c r="G175" t="e">
        <f>+VLOOKUP(L175,BG!$D$10:$F$68,3,FALSE)</f>
        <v>#REF!</v>
      </c>
      <c r="H175" s="427" t="s">
        <v>2469</v>
      </c>
      <c r="I175" s="618">
        <v>-564442235</v>
      </c>
      <c r="J175" s="296">
        <f t="shared" si="10"/>
        <v>-564442.23499999999</v>
      </c>
      <c r="K175" t="e">
        <f>+VLOOKUP(D175,#REF!,4,0)</f>
        <v>#REF!</v>
      </c>
      <c r="L175" t="e">
        <f>VLOOKUP(D175,#REF!,5,0)</f>
        <v>#REF!</v>
      </c>
      <c r="M175" t="e">
        <f>VLOOKUP(D175,#REF!,6,0)</f>
        <v>#REF!</v>
      </c>
      <c r="N175" t="e">
        <f>VLOOKUP(D175,#REF!,7,0)</f>
        <v>#REF!</v>
      </c>
      <c r="P175" t="str">
        <f t="shared" si="13"/>
        <v>25704</v>
      </c>
      <c r="Q175" t="str">
        <f t="shared" si="14"/>
        <v>15</v>
      </c>
    </row>
    <row r="176" spans="1:17" hidden="1" x14ac:dyDescent="0.3">
      <c r="A176" s="556" t="s">
        <v>3185</v>
      </c>
      <c r="B176" s="333">
        <v>6</v>
      </c>
      <c r="C176" s="609">
        <v>151025704005990</v>
      </c>
      <c r="D176" s="334" t="s">
        <v>2470</v>
      </c>
      <c r="E176" t="str">
        <f t="shared" si="11"/>
        <v>150102570400599</v>
      </c>
      <c r="F176" t="str">
        <f t="shared" si="12"/>
        <v>0</v>
      </c>
      <c r="G176" t="e">
        <f>+VLOOKUP(L176,BG!$D$10:$F$68,3,FALSE)</f>
        <v>#REF!</v>
      </c>
      <c r="H176" s="334" t="s">
        <v>2469</v>
      </c>
      <c r="I176" s="619">
        <v>-741170541</v>
      </c>
      <c r="J176" s="296">
        <f t="shared" si="10"/>
        <v>-741170.54099999997</v>
      </c>
      <c r="K176" t="e">
        <f>+VLOOKUP(D176,#REF!,4,0)</f>
        <v>#REF!</v>
      </c>
      <c r="L176" t="e">
        <f>VLOOKUP(D176,#REF!,5,0)</f>
        <v>#REF!</v>
      </c>
      <c r="M176" t="e">
        <f>VLOOKUP(D176,#REF!,6,0)</f>
        <v>#REF!</v>
      </c>
      <c r="N176" t="e">
        <f>VLOOKUP(D176,#REF!,7,0)</f>
        <v>#REF!</v>
      </c>
      <c r="P176" t="str">
        <f t="shared" si="13"/>
        <v>25704</v>
      </c>
      <c r="Q176" t="str">
        <f t="shared" si="14"/>
        <v>15</v>
      </c>
    </row>
    <row r="177" spans="1:17" hidden="1" x14ac:dyDescent="0.3">
      <c r="A177" s="556" t="s">
        <v>3185</v>
      </c>
      <c r="B177" s="332">
        <v>6</v>
      </c>
      <c r="C177" s="608">
        <v>151025704006010</v>
      </c>
      <c r="D177" s="427" t="s">
        <v>2471</v>
      </c>
      <c r="E177" t="str">
        <f t="shared" si="11"/>
        <v>150102570400601</v>
      </c>
      <c r="F177" t="str">
        <f t="shared" si="12"/>
        <v>0</v>
      </c>
      <c r="G177" t="e">
        <f>+VLOOKUP(L177,BG!$D$10:$F$68,3,FALSE)</f>
        <v>#REF!</v>
      </c>
      <c r="H177" s="427" t="s">
        <v>2472</v>
      </c>
      <c r="I177" s="618">
        <v>18662976612</v>
      </c>
      <c r="J177" s="296">
        <f t="shared" si="10"/>
        <v>18662976.612</v>
      </c>
      <c r="K177" t="e">
        <f>+VLOOKUP(D177,#REF!,4,0)</f>
        <v>#REF!</v>
      </c>
      <c r="L177" t="e">
        <f>VLOOKUP(D177,#REF!,5,0)</f>
        <v>#REF!</v>
      </c>
      <c r="M177" t="e">
        <f>VLOOKUP(D177,#REF!,6,0)</f>
        <v>#REF!</v>
      </c>
      <c r="N177" t="e">
        <f>VLOOKUP(D177,#REF!,7,0)</f>
        <v>#REF!</v>
      </c>
      <c r="P177" t="str">
        <f t="shared" si="13"/>
        <v>25704</v>
      </c>
      <c r="Q177" t="str">
        <f t="shared" si="14"/>
        <v>15</v>
      </c>
    </row>
    <row r="178" spans="1:17" hidden="1" x14ac:dyDescent="0.3">
      <c r="A178" s="556" t="s">
        <v>3185</v>
      </c>
      <c r="B178" s="333">
        <v>6</v>
      </c>
      <c r="C178" s="609">
        <v>151025704006990</v>
      </c>
      <c r="D178" s="334" t="s">
        <v>2473</v>
      </c>
      <c r="E178" t="str">
        <f t="shared" si="11"/>
        <v>150102570400699</v>
      </c>
      <c r="F178" t="str">
        <f t="shared" si="12"/>
        <v>0</v>
      </c>
      <c r="G178" t="e">
        <f>+VLOOKUP(L178,BG!$D$10:$F$68,3,FALSE)</f>
        <v>#REF!</v>
      </c>
      <c r="H178" s="334" t="s">
        <v>2472</v>
      </c>
      <c r="I178" s="619">
        <v>-47149562575</v>
      </c>
      <c r="J178" s="296">
        <f t="shared" si="10"/>
        <v>-47149562.575000003</v>
      </c>
      <c r="K178" t="e">
        <f>+VLOOKUP(D178,#REF!,4,0)</f>
        <v>#REF!</v>
      </c>
      <c r="L178" t="e">
        <f>VLOOKUP(D178,#REF!,5,0)</f>
        <v>#REF!</v>
      </c>
      <c r="M178" t="e">
        <f>VLOOKUP(D178,#REF!,6,0)</f>
        <v>#REF!</v>
      </c>
      <c r="N178" t="e">
        <f>VLOOKUP(D178,#REF!,7,0)</f>
        <v>#REF!</v>
      </c>
      <c r="P178" t="str">
        <f t="shared" si="13"/>
        <v>25704</v>
      </c>
      <c r="Q178" t="str">
        <f t="shared" si="14"/>
        <v>15</v>
      </c>
    </row>
    <row r="179" spans="1:17" hidden="1" x14ac:dyDescent="0.3">
      <c r="A179" s="556" t="s">
        <v>3185</v>
      </c>
      <c r="B179" s="332">
        <v>6</v>
      </c>
      <c r="C179" s="608">
        <v>151025704007010</v>
      </c>
      <c r="D179" s="427" t="s">
        <v>2474</v>
      </c>
      <c r="E179" t="str">
        <f t="shared" si="11"/>
        <v>150102570400701</v>
      </c>
      <c r="F179" t="str">
        <f t="shared" si="12"/>
        <v>0</v>
      </c>
      <c r="G179" t="e">
        <f>+VLOOKUP(L179,BG!$D$10:$F$68,3,FALSE)</f>
        <v>#REF!</v>
      </c>
      <c r="H179" s="427" t="s">
        <v>2475</v>
      </c>
      <c r="I179" s="618">
        <v>4088328344</v>
      </c>
      <c r="J179" s="296">
        <f t="shared" si="10"/>
        <v>4088328.344</v>
      </c>
      <c r="K179" t="e">
        <f>+VLOOKUP(D179,#REF!,4,0)</f>
        <v>#REF!</v>
      </c>
      <c r="L179" t="e">
        <f>VLOOKUP(D179,#REF!,5,0)</f>
        <v>#REF!</v>
      </c>
      <c r="M179" t="e">
        <f>VLOOKUP(D179,#REF!,6,0)</f>
        <v>#REF!</v>
      </c>
      <c r="N179" t="e">
        <f>VLOOKUP(D179,#REF!,7,0)</f>
        <v>#REF!</v>
      </c>
      <c r="P179" t="str">
        <f t="shared" si="13"/>
        <v>25704</v>
      </c>
      <c r="Q179" t="str">
        <f t="shared" si="14"/>
        <v>15</v>
      </c>
    </row>
    <row r="180" spans="1:17" hidden="1" x14ac:dyDescent="0.3">
      <c r="A180" s="556" t="s">
        <v>3185</v>
      </c>
      <c r="B180" s="333">
        <v>6</v>
      </c>
      <c r="C180" s="609">
        <v>151025704007990</v>
      </c>
      <c r="D180" s="334" t="s">
        <v>2476</v>
      </c>
      <c r="E180" t="str">
        <f t="shared" si="11"/>
        <v>150102570400799</v>
      </c>
      <c r="F180" t="str">
        <f t="shared" si="12"/>
        <v>0</v>
      </c>
      <c r="G180" t="e">
        <f>+VLOOKUP(L180,BG!$D$10:$F$68,3,FALSE)</f>
        <v>#REF!</v>
      </c>
      <c r="H180" s="334" t="s">
        <v>2475</v>
      </c>
      <c r="I180" s="619">
        <v>9353194890</v>
      </c>
      <c r="J180" s="296">
        <f t="shared" si="10"/>
        <v>9353194.8900000006</v>
      </c>
      <c r="K180" t="e">
        <f>+VLOOKUP(D180,#REF!,4,0)</f>
        <v>#REF!</v>
      </c>
      <c r="L180" t="e">
        <f>VLOOKUP(D180,#REF!,5,0)</f>
        <v>#REF!</v>
      </c>
      <c r="M180" t="e">
        <f>VLOOKUP(D180,#REF!,6,0)</f>
        <v>#REF!</v>
      </c>
      <c r="N180" t="e">
        <f>VLOOKUP(D180,#REF!,7,0)</f>
        <v>#REF!</v>
      </c>
      <c r="P180" t="str">
        <f t="shared" si="13"/>
        <v>25704</v>
      </c>
      <c r="Q180" t="str">
        <f t="shared" si="14"/>
        <v>15</v>
      </c>
    </row>
    <row r="181" spans="1:17" hidden="1" x14ac:dyDescent="0.3">
      <c r="A181" s="556" t="s">
        <v>3185</v>
      </c>
      <c r="B181" s="332">
        <v>6</v>
      </c>
      <c r="C181" s="608">
        <v>151025704008010</v>
      </c>
      <c r="D181" s="427" t="s">
        <v>2477</v>
      </c>
      <c r="E181" t="str">
        <f t="shared" si="11"/>
        <v>150102570400801</v>
      </c>
      <c r="F181" t="str">
        <f t="shared" si="12"/>
        <v>0</v>
      </c>
      <c r="G181" t="e">
        <f>+VLOOKUP(L181,BG!$D$10:$F$68,3,FALSE)</f>
        <v>#REF!</v>
      </c>
      <c r="H181" s="427" t="s">
        <v>2478</v>
      </c>
      <c r="I181" s="618">
        <v>-1580815340</v>
      </c>
      <c r="J181" s="296">
        <f t="shared" si="10"/>
        <v>-1580815.34</v>
      </c>
      <c r="K181" t="e">
        <f>+VLOOKUP(D181,#REF!,4,0)</f>
        <v>#REF!</v>
      </c>
      <c r="L181" t="e">
        <f>VLOOKUP(D181,#REF!,5,0)</f>
        <v>#REF!</v>
      </c>
      <c r="M181" t="e">
        <f>VLOOKUP(D181,#REF!,6,0)</f>
        <v>#REF!</v>
      </c>
      <c r="N181" t="e">
        <f>VLOOKUP(D181,#REF!,7,0)</f>
        <v>#REF!</v>
      </c>
      <c r="P181" t="str">
        <f t="shared" si="13"/>
        <v>25704</v>
      </c>
      <c r="Q181" t="str">
        <f t="shared" si="14"/>
        <v>15</v>
      </c>
    </row>
    <row r="182" spans="1:17" hidden="1" x14ac:dyDescent="0.3">
      <c r="A182" s="556" t="s">
        <v>3185</v>
      </c>
      <c r="B182" s="333">
        <v>6</v>
      </c>
      <c r="C182" s="609">
        <v>151025704008990</v>
      </c>
      <c r="D182" s="334" t="s">
        <v>2479</v>
      </c>
      <c r="E182" t="str">
        <f t="shared" si="11"/>
        <v>150102570400899</v>
      </c>
      <c r="F182" t="str">
        <f t="shared" si="12"/>
        <v>0</v>
      </c>
      <c r="G182" t="e">
        <f>+VLOOKUP(L182,BG!$D$10:$F$68,3,FALSE)</f>
        <v>#REF!</v>
      </c>
      <c r="H182" s="334" t="s">
        <v>2480</v>
      </c>
      <c r="I182" s="619">
        <v>2672939731</v>
      </c>
      <c r="J182" s="296">
        <f t="shared" si="10"/>
        <v>2672939.7310000001</v>
      </c>
      <c r="K182" t="e">
        <f>+VLOOKUP(D182,#REF!,4,0)</f>
        <v>#REF!</v>
      </c>
      <c r="L182" t="e">
        <f>VLOOKUP(D182,#REF!,5,0)</f>
        <v>#REF!</v>
      </c>
      <c r="M182" t="e">
        <f>VLOOKUP(D182,#REF!,6,0)</f>
        <v>#REF!</v>
      </c>
      <c r="N182" t="e">
        <f>VLOOKUP(D182,#REF!,7,0)</f>
        <v>#REF!</v>
      </c>
      <c r="P182" t="str">
        <f t="shared" si="13"/>
        <v>25704</v>
      </c>
      <c r="Q182" t="str">
        <f t="shared" si="14"/>
        <v>15</v>
      </c>
    </row>
    <row r="183" spans="1:17" hidden="1" x14ac:dyDescent="0.3">
      <c r="A183" s="556" t="s">
        <v>3185</v>
      </c>
      <c r="B183" s="332">
        <v>6</v>
      </c>
      <c r="C183" s="608">
        <v>151025704009010</v>
      </c>
      <c r="D183" s="427" t="s">
        <v>2481</v>
      </c>
      <c r="E183" t="str">
        <f t="shared" si="11"/>
        <v>150102570400901</v>
      </c>
      <c r="F183" t="str">
        <f t="shared" si="12"/>
        <v>0</v>
      </c>
      <c r="G183" t="e">
        <f>+VLOOKUP(L183,BG!$D$10:$F$68,3,FALSE)</f>
        <v>#REF!</v>
      </c>
      <c r="H183" s="427" t="s">
        <v>2482</v>
      </c>
      <c r="I183" s="618">
        <v>-6722407</v>
      </c>
      <c r="J183" s="296">
        <f t="shared" si="10"/>
        <v>-6722.4070000000002</v>
      </c>
      <c r="K183" t="e">
        <f>+VLOOKUP(D183,#REF!,4,0)</f>
        <v>#REF!</v>
      </c>
      <c r="L183" t="e">
        <f>VLOOKUP(D183,#REF!,5,0)</f>
        <v>#REF!</v>
      </c>
      <c r="M183" t="e">
        <f>VLOOKUP(D183,#REF!,6,0)</f>
        <v>#REF!</v>
      </c>
      <c r="N183" t="e">
        <f>VLOOKUP(D183,#REF!,7,0)</f>
        <v>#REF!</v>
      </c>
      <c r="P183" t="str">
        <f t="shared" si="13"/>
        <v>25704</v>
      </c>
      <c r="Q183" t="str">
        <f t="shared" si="14"/>
        <v>15</v>
      </c>
    </row>
    <row r="184" spans="1:17" hidden="1" x14ac:dyDescent="0.3">
      <c r="A184" s="556" t="s">
        <v>3185</v>
      </c>
      <c r="B184" s="333">
        <v>6</v>
      </c>
      <c r="C184" s="609">
        <v>151025704009990</v>
      </c>
      <c r="D184" s="334" t="s">
        <v>2483</v>
      </c>
      <c r="E184" t="str">
        <f t="shared" si="11"/>
        <v>150102570400999</v>
      </c>
      <c r="F184" t="str">
        <f t="shared" si="12"/>
        <v>0</v>
      </c>
      <c r="G184" t="e">
        <f>+VLOOKUP(L184,BG!$D$10:$F$68,3,FALSE)</f>
        <v>#REF!</v>
      </c>
      <c r="H184" s="334" t="s">
        <v>2482</v>
      </c>
      <c r="I184" s="619">
        <v>1111849348</v>
      </c>
      <c r="J184" s="296">
        <f t="shared" si="10"/>
        <v>1111849.348</v>
      </c>
      <c r="K184" t="e">
        <f>+VLOOKUP(D184,#REF!,4,0)</f>
        <v>#REF!</v>
      </c>
      <c r="L184" t="e">
        <f>VLOOKUP(D184,#REF!,5,0)</f>
        <v>#REF!</v>
      </c>
      <c r="M184" t="e">
        <f>VLOOKUP(D184,#REF!,6,0)</f>
        <v>#REF!</v>
      </c>
      <c r="N184" t="e">
        <f>VLOOKUP(D184,#REF!,7,0)</f>
        <v>#REF!</v>
      </c>
      <c r="P184" t="str">
        <f t="shared" si="13"/>
        <v>25704</v>
      </c>
      <c r="Q184" t="str">
        <f t="shared" si="14"/>
        <v>15</v>
      </c>
    </row>
    <row r="185" spans="1:17" hidden="1" x14ac:dyDescent="0.3">
      <c r="A185" s="556" t="s">
        <v>3185</v>
      </c>
      <c r="B185" s="332">
        <v>6</v>
      </c>
      <c r="C185" s="608">
        <v>151025704010990</v>
      </c>
      <c r="D185" s="427" t="s">
        <v>2484</v>
      </c>
      <c r="E185" t="str">
        <f t="shared" si="11"/>
        <v>150102570401099</v>
      </c>
      <c r="F185" t="str">
        <f t="shared" si="12"/>
        <v>0</v>
      </c>
      <c r="G185" t="e">
        <f>+VLOOKUP(L185,BG!$D$10:$F$68,3,FALSE)</f>
        <v>#REF!</v>
      </c>
      <c r="H185" s="427" t="s">
        <v>2485</v>
      </c>
      <c r="I185" s="618">
        <v>1817880</v>
      </c>
      <c r="J185" s="296">
        <f t="shared" si="10"/>
        <v>1817.88</v>
      </c>
      <c r="K185" t="e">
        <f>+VLOOKUP(D185,#REF!,4,0)</f>
        <v>#REF!</v>
      </c>
      <c r="L185" t="e">
        <f>VLOOKUP(D185,#REF!,5,0)</f>
        <v>#REF!</v>
      </c>
      <c r="M185" t="e">
        <f>VLOOKUP(D185,#REF!,6,0)</f>
        <v>#REF!</v>
      </c>
      <c r="N185" t="e">
        <f>VLOOKUP(D185,#REF!,7,0)</f>
        <v>#REF!</v>
      </c>
      <c r="P185" t="str">
        <f t="shared" si="13"/>
        <v>25704</v>
      </c>
      <c r="Q185" t="str">
        <f t="shared" si="14"/>
        <v>15</v>
      </c>
    </row>
    <row r="186" spans="1:17" hidden="1" x14ac:dyDescent="0.3">
      <c r="A186" s="556" t="s">
        <v>3185</v>
      </c>
      <c r="B186" s="333">
        <v>6</v>
      </c>
      <c r="C186" s="609">
        <v>151025704011010</v>
      </c>
      <c r="D186" s="334" t="s">
        <v>2486</v>
      </c>
      <c r="E186" t="str">
        <f t="shared" si="11"/>
        <v>150102570401101</v>
      </c>
      <c r="F186" t="str">
        <f t="shared" si="12"/>
        <v>0</v>
      </c>
      <c r="G186" t="e">
        <f>+VLOOKUP(L186,BG!$D$10:$F$68,3,FALSE)</f>
        <v>#REF!</v>
      </c>
      <c r="H186" s="334" t="s">
        <v>2487</v>
      </c>
      <c r="I186" s="619">
        <v>-3599946</v>
      </c>
      <c r="J186" s="296">
        <f t="shared" si="10"/>
        <v>-3599.9459999999999</v>
      </c>
      <c r="K186" t="e">
        <f>+VLOOKUP(D186,#REF!,4,0)</f>
        <v>#REF!</v>
      </c>
      <c r="L186" t="e">
        <f>VLOOKUP(D186,#REF!,5,0)</f>
        <v>#REF!</v>
      </c>
      <c r="M186" t="e">
        <f>VLOOKUP(D186,#REF!,6,0)</f>
        <v>#REF!</v>
      </c>
      <c r="N186" t="e">
        <f>VLOOKUP(D186,#REF!,7,0)</f>
        <v>#REF!</v>
      </c>
      <c r="P186" t="str">
        <f t="shared" si="13"/>
        <v>25704</v>
      </c>
      <c r="Q186" t="str">
        <f t="shared" si="14"/>
        <v>15</v>
      </c>
    </row>
    <row r="187" spans="1:17" hidden="1" x14ac:dyDescent="0.3">
      <c r="A187" s="556" t="s">
        <v>3185</v>
      </c>
      <c r="B187" s="332">
        <v>6</v>
      </c>
      <c r="C187" s="608">
        <v>151025704011990</v>
      </c>
      <c r="D187" s="427" t="s">
        <v>2488</v>
      </c>
      <c r="E187" t="str">
        <f t="shared" si="11"/>
        <v>150102570401199</v>
      </c>
      <c r="F187" t="str">
        <f t="shared" si="12"/>
        <v>0</v>
      </c>
      <c r="G187" t="e">
        <f>+VLOOKUP(L187,BG!$D$10:$F$68,3,FALSE)</f>
        <v>#REF!</v>
      </c>
      <c r="H187" s="427" t="s">
        <v>2487</v>
      </c>
      <c r="I187" s="618">
        <v>-339771473</v>
      </c>
      <c r="J187" s="296">
        <f t="shared" si="10"/>
        <v>-339771.473</v>
      </c>
      <c r="K187" t="e">
        <f>+VLOOKUP(D187,#REF!,4,0)</f>
        <v>#REF!</v>
      </c>
      <c r="L187" t="e">
        <f>VLOOKUP(D187,#REF!,5,0)</f>
        <v>#REF!</v>
      </c>
      <c r="M187" t="e">
        <f>VLOOKUP(D187,#REF!,6,0)</f>
        <v>#REF!</v>
      </c>
      <c r="N187" t="e">
        <f>VLOOKUP(D187,#REF!,7,0)</f>
        <v>#REF!</v>
      </c>
      <c r="P187" t="str">
        <f t="shared" si="13"/>
        <v>25704</v>
      </c>
      <c r="Q187" t="str">
        <f t="shared" si="14"/>
        <v>15</v>
      </c>
    </row>
    <row r="188" spans="1:17" hidden="1" x14ac:dyDescent="0.3">
      <c r="A188" s="556" t="s">
        <v>3185</v>
      </c>
      <c r="B188" s="333">
        <v>6</v>
      </c>
      <c r="C188" s="609">
        <v>151025704013990</v>
      </c>
      <c r="D188" s="334" t="s">
        <v>2489</v>
      </c>
      <c r="E188" t="str">
        <f t="shared" si="11"/>
        <v>150102570401399</v>
      </c>
      <c r="F188" t="str">
        <f t="shared" si="12"/>
        <v>0</v>
      </c>
      <c r="G188" t="e">
        <f>+VLOOKUP(L188,BG!$D$10:$F$68,3,FALSE)</f>
        <v>#REF!</v>
      </c>
      <c r="H188" s="334" t="s">
        <v>2490</v>
      </c>
      <c r="I188" s="622">
        <v>-7451673</v>
      </c>
      <c r="J188" s="296">
        <f t="shared" si="10"/>
        <v>-7451.6729999999998</v>
      </c>
      <c r="K188" t="e">
        <f>+VLOOKUP(D188,#REF!,4,0)</f>
        <v>#REF!</v>
      </c>
      <c r="L188" t="e">
        <f>VLOOKUP(D188,#REF!,5,0)</f>
        <v>#REF!</v>
      </c>
      <c r="M188" t="e">
        <f>VLOOKUP(D188,#REF!,6,0)</f>
        <v>#REF!</v>
      </c>
      <c r="N188" t="e">
        <f>VLOOKUP(D188,#REF!,7,0)</f>
        <v>#REF!</v>
      </c>
      <c r="P188" t="str">
        <f t="shared" si="13"/>
        <v>25704</v>
      </c>
      <c r="Q188" t="str">
        <f t="shared" si="14"/>
        <v>15</v>
      </c>
    </row>
    <row r="189" spans="1:17" hidden="1" x14ac:dyDescent="0.3">
      <c r="A189" s="556" t="s">
        <v>3185</v>
      </c>
      <c r="B189" s="332">
        <v>6</v>
      </c>
      <c r="C189" s="608">
        <v>151025704014010</v>
      </c>
      <c r="D189" s="427" t="s">
        <v>2491</v>
      </c>
      <c r="E189" t="str">
        <f t="shared" si="11"/>
        <v>150102570401401</v>
      </c>
      <c r="F189" t="str">
        <f t="shared" si="12"/>
        <v>0</v>
      </c>
      <c r="G189" t="e">
        <f>+VLOOKUP(L189,BG!$D$10:$F$68,3,FALSE)</f>
        <v>#REF!</v>
      </c>
      <c r="H189" s="427" t="s">
        <v>2492</v>
      </c>
      <c r="I189" s="618">
        <v>-503789315</v>
      </c>
      <c r="J189" s="576">
        <f t="shared" si="10"/>
        <v>-503789.315</v>
      </c>
      <c r="K189" t="e">
        <f>+VLOOKUP(D189,#REF!,4,0)</f>
        <v>#REF!</v>
      </c>
      <c r="L189" t="e">
        <f>VLOOKUP(D189,#REF!,5,0)</f>
        <v>#REF!</v>
      </c>
      <c r="M189" t="e">
        <f>VLOOKUP(D189,#REF!,6,0)</f>
        <v>#REF!</v>
      </c>
      <c r="N189" t="e">
        <f>VLOOKUP(D189,#REF!,7,0)</f>
        <v>#REF!</v>
      </c>
      <c r="P189" t="str">
        <f t="shared" si="13"/>
        <v>25704</v>
      </c>
      <c r="Q189" t="str">
        <f t="shared" si="14"/>
        <v>15</v>
      </c>
    </row>
    <row r="190" spans="1:17" hidden="1" x14ac:dyDescent="0.3">
      <c r="A190" s="556" t="s">
        <v>3185</v>
      </c>
      <c r="B190" s="333">
        <v>6</v>
      </c>
      <c r="C190" s="609">
        <v>151025704014990</v>
      </c>
      <c r="D190" s="334" t="s">
        <v>2493</v>
      </c>
      <c r="E190" t="str">
        <f t="shared" si="11"/>
        <v>150102570401499</v>
      </c>
      <c r="F190" t="str">
        <f t="shared" si="12"/>
        <v>0</v>
      </c>
      <c r="G190" t="e">
        <f>+VLOOKUP(L190,BG!$D$10:$F$68,3,FALSE)</f>
        <v>#REF!</v>
      </c>
      <c r="H190" s="334" t="s">
        <v>2490</v>
      </c>
      <c r="I190" s="619">
        <v>4020949192</v>
      </c>
      <c r="J190" s="296">
        <f t="shared" si="10"/>
        <v>4020949.1919999998</v>
      </c>
      <c r="K190" t="e">
        <f>+VLOOKUP(D190,#REF!,4,0)</f>
        <v>#REF!</v>
      </c>
      <c r="L190" t="e">
        <f>VLOOKUP(D190,#REF!,5,0)</f>
        <v>#REF!</v>
      </c>
      <c r="M190" t="e">
        <f>VLOOKUP(D190,#REF!,6,0)</f>
        <v>#REF!</v>
      </c>
      <c r="N190" t="e">
        <f>VLOOKUP(D190,#REF!,7,0)</f>
        <v>#REF!</v>
      </c>
      <c r="P190" t="str">
        <f t="shared" si="13"/>
        <v>25704</v>
      </c>
      <c r="Q190" t="str">
        <f t="shared" si="14"/>
        <v>15</v>
      </c>
    </row>
    <row r="191" spans="1:17" hidden="1" x14ac:dyDescent="0.3">
      <c r="A191" s="556" t="s">
        <v>3185</v>
      </c>
      <c r="B191" s="332">
        <v>6</v>
      </c>
      <c r="C191" s="608">
        <v>151025704015010</v>
      </c>
      <c r="D191" s="427" t="s">
        <v>2494</v>
      </c>
      <c r="E191" t="str">
        <f t="shared" si="11"/>
        <v>150102570401501</v>
      </c>
      <c r="F191" t="str">
        <f t="shared" si="12"/>
        <v>0</v>
      </c>
      <c r="G191" t="e">
        <f>+VLOOKUP(L191,BG!$D$10:$F$68,3,FALSE)</f>
        <v>#REF!</v>
      </c>
      <c r="H191" s="427" t="s">
        <v>2495</v>
      </c>
      <c r="I191" s="618">
        <v>-5333145</v>
      </c>
      <c r="J191" s="296">
        <f t="shared" si="10"/>
        <v>-5333.1450000000004</v>
      </c>
      <c r="K191" t="e">
        <f>+VLOOKUP(D191,#REF!,4,0)</f>
        <v>#REF!</v>
      </c>
      <c r="L191" t="e">
        <f>VLOOKUP(D191,#REF!,5,0)</f>
        <v>#REF!</v>
      </c>
      <c r="M191" t="e">
        <f>VLOOKUP(D191,#REF!,6,0)</f>
        <v>#REF!</v>
      </c>
      <c r="N191" t="e">
        <f>VLOOKUP(D191,#REF!,7,0)</f>
        <v>#REF!</v>
      </c>
      <c r="P191" t="str">
        <f t="shared" si="13"/>
        <v>25704</v>
      </c>
      <c r="Q191" t="str">
        <f t="shared" si="14"/>
        <v>15</v>
      </c>
    </row>
    <row r="192" spans="1:17" hidden="1" x14ac:dyDescent="0.3">
      <c r="A192" s="556" t="s">
        <v>3185</v>
      </c>
      <c r="B192" s="333">
        <v>6</v>
      </c>
      <c r="C192" s="609">
        <v>151025704015990</v>
      </c>
      <c r="D192" s="334" t="s">
        <v>2496</v>
      </c>
      <c r="E192" t="str">
        <f t="shared" si="11"/>
        <v>150102570401599</v>
      </c>
      <c r="F192" t="str">
        <f t="shared" si="12"/>
        <v>0</v>
      </c>
      <c r="G192" t="e">
        <f>+VLOOKUP(L192,BG!$D$10:$F$68,3,FALSE)</f>
        <v>#REF!</v>
      </c>
      <c r="H192" s="334" t="s">
        <v>2495</v>
      </c>
      <c r="I192" s="619">
        <v>16440891436</v>
      </c>
      <c r="J192" s="296">
        <f t="shared" si="10"/>
        <v>16440891.436000001</v>
      </c>
      <c r="K192" t="e">
        <f>+VLOOKUP(D192,#REF!,4,0)</f>
        <v>#REF!</v>
      </c>
      <c r="L192" t="e">
        <f>VLOOKUP(D192,#REF!,5,0)</f>
        <v>#REF!</v>
      </c>
      <c r="M192" t="e">
        <f>VLOOKUP(D192,#REF!,6,0)</f>
        <v>#REF!</v>
      </c>
      <c r="N192" t="e">
        <f>VLOOKUP(D192,#REF!,7,0)</f>
        <v>#REF!</v>
      </c>
      <c r="P192" t="str">
        <f t="shared" si="13"/>
        <v>25704</v>
      </c>
      <c r="Q192" t="str">
        <f t="shared" si="14"/>
        <v>15</v>
      </c>
    </row>
    <row r="193" spans="1:17" hidden="1" x14ac:dyDescent="0.3">
      <c r="A193" s="556" t="s">
        <v>3185</v>
      </c>
      <c r="B193" s="332">
        <v>6</v>
      </c>
      <c r="C193" s="608">
        <v>151025704016010</v>
      </c>
      <c r="D193" s="427" t="s">
        <v>2497</v>
      </c>
      <c r="E193" t="str">
        <f t="shared" si="11"/>
        <v>150102570401601</v>
      </c>
      <c r="F193" t="str">
        <f t="shared" si="12"/>
        <v>0</v>
      </c>
      <c r="G193" t="e">
        <f>+VLOOKUP(L193,BG!$D$10:$F$68,3,FALSE)</f>
        <v>#REF!</v>
      </c>
      <c r="H193" s="427" t="s">
        <v>2498</v>
      </c>
      <c r="I193" s="618">
        <v>-1939933469</v>
      </c>
      <c r="J193" s="296">
        <f t="shared" si="10"/>
        <v>-1939933.469</v>
      </c>
      <c r="K193" t="e">
        <f>+VLOOKUP(D193,#REF!,4,0)</f>
        <v>#REF!</v>
      </c>
      <c r="L193" t="e">
        <f>VLOOKUP(D193,#REF!,5,0)</f>
        <v>#REF!</v>
      </c>
      <c r="M193" t="e">
        <f>VLOOKUP(D193,#REF!,6,0)</f>
        <v>#REF!</v>
      </c>
      <c r="N193" t="e">
        <f>VLOOKUP(D193,#REF!,7,0)</f>
        <v>#REF!</v>
      </c>
      <c r="P193" t="str">
        <f t="shared" si="13"/>
        <v>25704</v>
      </c>
      <c r="Q193" t="str">
        <f t="shared" si="14"/>
        <v>15</v>
      </c>
    </row>
    <row r="194" spans="1:17" hidden="1" x14ac:dyDescent="0.3">
      <c r="A194" s="556" t="s">
        <v>3185</v>
      </c>
      <c r="B194" s="333">
        <v>6</v>
      </c>
      <c r="C194" s="609">
        <v>151025704016990</v>
      </c>
      <c r="D194" s="334" t="s">
        <v>2499</v>
      </c>
      <c r="E194" t="str">
        <f t="shared" si="11"/>
        <v>150102570401699</v>
      </c>
      <c r="F194" t="str">
        <f t="shared" si="12"/>
        <v>0</v>
      </c>
      <c r="G194" t="e">
        <f>+VLOOKUP(L194,BG!$D$10:$F$68,3,FALSE)</f>
        <v>#REF!</v>
      </c>
      <c r="H194" s="334" t="s">
        <v>2498</v>
      </c>
      <c r="I194" s="622">
        <v>4634717059</v>
      </c>
      <c r="J194" s="296">
        <f t="shared" ref="J194:J257" si="15">I194/1000</f>
        <v>4634717.0590000004</v>
      </c>
      <c r="K194" t="e">
        <f>+VLOOKUP(D194,#REF!,4,0)</f>
        <v>#REF!</v>
      </c>
      <c r="L194" t="e">
        <f>VLOOKUP(D194,#REF!,5,0)</f>
        <v>#REF!</v>
      </c>
      <c r="M194" t="e">
        <f>VLOOKUP(D194,#REF!,6,0)</f>
        <v>#REF!</v>
      </c>
      <c r="N194" t="e">
        <f>VLOOKUP(D194,#REF!,7,0)</f>
        <v>#REF!</v>
      </c>
      <c r="P194" t="str">
        <f t="shared" si="13"/>
        <v>25704</v>
      </c>
      <c r="Q194" t="str">
        <f t="shared" si="14"/>
        <v>15</v>
      </c>
    </row>
    <row r="195" spans="1:17" hidden="1" x14ac:dyDescent="0.3">
      <c r="A195" s="556" t="s">
        <v>3185</v>
      </c>
      <c r="B195" s="333">
        <v>6</v>
      </c>
      <c r="C195" s="609">
        <v>151025704017990</v>
      </c>
      <c r="D195" s="334" t="s">
        <v>2500</v>
      </c>
      <c r="E195" t="str">
        <f t="shared" si="11"/>
        <v>150102570401799</v>
      </c>
      <c r="F195" t="str">
        <f t="shared" si="12"/>
        <v>0</v>
      </c>
      <c r="G195" t="e">
        <f>+VLOOKUP(L195,BG!$D$10:$F$68,3,FALSE)</f>
        <v>#REF!</v>
      </c>
      <c r="H195" s="334" t="s">
        <v>2501</v>
      </c>
      <c r="I195" s="622">
        <v>995305092</v>
      </c>
      <c r="J195" s="296">
        <f t="shared" si="15"/>
        <v>995305.09199999995</v>
      </c>
      <c r="K195" t="e">
        <f>+VLOOKUP(D195,#REF!,4,0)</f>
        <v>#REF!</v>
      </c>
      <c r="L195" t="e">
        <f>VLOOKUP(D195,#REF!,5,0)</f>
        <v>#REF!</v>
      </c>
      <c r="M195" t="e">
        <f>VLOOKUP(D195,#REF!,6,0)</f>
        <v>#REF!</v>
      </c>
      <c r="N195" t="e">
        <f>VLOOKUP(D195,#REF!,7,0)</f>
        <v>#REF!</v>
      </c>
      <c r="P195" t="str">
        <f t="shared" si="13"/>
        <v>25704</v>
      </c>
      <c r="Q195" t="str">
        <f t="shared" si="14"/>
        <v>15</v>
      </c>
    </row>
    <row r="196" spans="1:17" s="297" customFormat="1" hidden="1" x14ac:dyDescent="0.3">
      <c r="A196" s="556" t="s">
        <v>3185</v>
      </c>
      <c r="B196" s="333">
        <v>6</v>
      </c>
      <c r="C196" s="609">
        <v>151025704018010</v>
      </c>
      <c r="D196" s="334" t="s">
        <v>2502</v>
      </c>
      <c r="E196" t="str">
        <f t="shared" si="11"/>
        <v>150102570401801</v>
      </c>
      <c r="F196" t="str">
        <f t="shared" si="12"/>
        <v>0</v>
      </c>
      <c r="G196" t="e">
        <f>+VLOOKUP(L196,BG!$D$10:$F$68,3,FALSE)</f>
        <v>#REF!</v>
      </c>
      <c r="H196" s="334" t="s">
        <v>2492</v>
      </c>
      <c r="I196" s="619">
        <v>39617635605</v>
      </c>
      <c r="J196" s="296">
        <f t="shared" si="15"/>
        <v>39617635.604999997</v>
      </c>
      <c r="K196" t="e">
        <f>+VLOOKUP(D196,#REF!,4,0)</f>
        <v>#REF!</v>
      </c>
      <c r="L196" t="e">
        <f>VLOOKUP(D196,#REF!,5,0)</f>
        <v>#REF!</v>
      </c>
      <c r="M196" t="e">
        <f>VLOOKUP(D196,#REF!,6,0)</f>
        <v>#REF!</v>
      </c>
      <c r="N196" t="e">
        <f>VLOOKUP(D196,#REF!,7,0)</f>
        <v>#REF!</v>
      </c>
      <c r="O196"/>
      <c r="P196" t="str">
        <f t="shared" si="13"/>
        <v>25704</v>
      </c>
      <c r="Q196" t="str">
        <f t="shared" si="14"/>
        <v>15</v>
      </c>
    </row>
    <row r="197" spans="1:17" hidden="1" x14ac:dyDescent="0.3">
      <c r="A197" s="556" t="s">
        <v>3185</v>
      </c>
      <c r="B197" s="333">
        <v>6</v>
      </c>
      <c r="C197" s="609">
        <v>151025704018990</v>
      </c>
      <c r="D197" s="334" t="s">
        <v>2503</v>
      </c>
      <c r="E197" t="str">
        <f t="shared" ref="E197:E260" si="16">+MID(D197,3,2)&amp;+MID(D197,6,1)&amp;+MID(D197,8,2)&amp;+MID(D197,11,3)&amp;+MID(D197,17,2)&amp;+MID(D197,20,3)&amp;+MID(D197,24,2)</f>
        <v>150102570401899</v>
      </c>
      <c r="F197" t="str">
        <f t="shared" ref="F197:F260" si="17">MID(E197,3,1)</f>
        <v>0</v>
      </c>
      <c r="G197" t="e">
        <f>+VLOOKUP(L197,BG!$D$10:$F$68,3,FALSE)</f>
        <v>#REF!</v>
      </c>
      <c r="H197" s="334" t="s">
        <v>2490</v>
      </c>
      <c r="I197" s="622">
        <v>23575414814</v>
      </c>
      <c r="J197" s="296">
        <f t="shared" si="15"/>
        <v>23575414.813999999</v>
      </c>
      <c r="K197" t="e">
        <f>+VLOOKUP(D197,#REF!,4,0)</f>
        <v>#REF!</v>
      </c>
      <c r="L197" t="e">
        <f>VLOOKUP(D197,#REF!,5,0)</f>
        <v>#REF!</v>
      </c>
      <c r="M197" t="e">
        <f>VLOOKUP(D197,#REF!,6,0)</f>
        <v>#REF!</v>
      </c>
      <c r="N197" t="e">
        <f>VLOOKUP(D197,#REF!,7,0)</f>
        <v>#REF!</v>
      </c>
      <c r="P197" t="str">
        <f t="shared" ref="P197:P260" si="18">MID(E197,6,5)</f>
        <v>25704</v>
      </c>
      <c r="Q197" t="str">
        <f t="shared" ref="Q197:Q260" si="19">+LEFT(E197,2)</f>
        <v>15</v>
      </c>
    </row>
    <row r="198" spans="1:17" s="297" customFormat="1" hidden="1" x14ac:dyDescent="0.3">
      <c r="A198" s="556" t="s">
        <v>3185</v>
      </c>
      <c r="B198" s="333">
        <v>6</v>
      </c>
      <c r="C198" s="609">
        <v>151025704019010</v>
      </c>
      <c r="D198" s="334" t="s">
        <v>2504</v>
      </c>
      <c r="E198" t="str">
        <f t="shared" si="16"/>
        <v>150102570401901</v>
      </c>
      <c r="F198" t="str">
        <f t="shared" si="17"/>
        <v>0</v>
      </c>
      <c r="G198" t="e">
        <f>+VLOOKUP(L198,BG!$D$10:$F$68,3,FALSE)</f>
        <v>#REF!</v>
      </c>
      <c r="H198" s="427" t="s">
        <v>2492</v>
      </c>
      <c r="I198" s="618">
        <v>-3657319418</v>
      </c>
      <c r="J198" s="296">
        <f t="shared" si="15"/>
        <v>-3657319.4180000001</v>
      </c>
      <c r="K198" t="e">
        <f>+VLOOKUP(D198,#REF!,4,0)</f>
        <v>#REF!</v>
      </c>
      <c r="L198" t="e">
        <f>VLOOKUP(D198,#REF!,5,0)</f>
        <v>#REF!</v>
      </c>
      <c r="M198" t="e">
        <f>VLOOKUP(D198,#REF!,6,0)</f>
        <v>#REF!</v>
      </c>
      <c r="N198" t="e">
        <f>VLOOKUP(D198,#REF!,7,0)</f>
        <v>#REF!</v>
      </c>
      <c r="O198"/>
      <c r="P198" t="str">
        <f t="shared" si="18"/>
        <v>25704</v>
      </c>
      <c r="Q198" t="str">
        <f t="shared" si="19"/>
        <v>15</v>
      </c>
    </row>
    <row r="199" spans="1:17" s="297" customFormat="1" hidden="1" x14ac:dyDescent="0.3">
      <c r="A199" s="556" t="s">
        <v>3185</v>
      </c>
      <c r="B199" s="332">
        <v>6</v>
      </c>
      <c r="C199" s="608">
        <v>151025704019990</v>
      </c>
      <c r="D199" s="427" t="s">
        <v>2505</v>
      </c>
      <c r="E199" t="str">
        <f t="shared" si="16"/>
        <v>150102570401999</v>
      </c>
      <c r="F199" t="str">
        <f t="shared" si="17"/>
        <v>0</v>
      </c>
      <c r="G199" t="e">
        <f>+VLOOKUP(L199,BG!$D$10:$F$68,3,FALSE)</f>
        <v>#REF!</v>
      </c>
      <c r="H199" s="334" t="s">
        <v>2490</v>
      </c>
      <c r="I199" s="619">
        <v>-15915406334</v>
      </c>
      <c r="J199" s="296">
        <f t="shared" si="15"/>
        <v>-15915406.334000001</v>
      </c>
      <c r="K199" t="e">
        <f>+VLOOKUP(D199,#REF!,4,0)</f>
        <v>#REF!</v>
      </c>
      <c r="L199" t="e">
        <f>VLOOKUP(D199,#REF!,5,0)</f>
        <v>#REF!</v>
      </c>
      <c r="M199" t="e">
        <f>VLOOKUP(D199,#REF!,6,0)</f>
        <v>#REF!</v>
      </c>
      <c r="N199" t="e">
        <f>VLOOKUP(D199,#REF!,7,0)</f>
        <v>#REF!</v>
      </c>
      <c r="O199"/>
      <c r="P199" t="str">
        <f t="shared" si="18"/>
        <v>25704</v>
      </c>
      <c r="Q199" t="str">
        <f t="shared" si="19"/>
        <v>15</v>
      </c>
    </row>
    <row r="200" spans="1:17" hidden="1" x14ac:dyDescent="0.3">
      <c r="A200" s="556" t="s">
        <v>3185</v>
      </c>
      <c r="B200" s="333">
        <v>6</v>
      </c>
      <c r="C200" s="609">
        <v>151025704020010</v>
      </c>
      <c r="D200" s="334" t="s">
        <v>2506</v>
      </c>
      <c r="E200" t="str">
        <f t="shared" si="16"/>
        <v>150102570402001</v>
      </c>
      <c r="F200" t="str">
        <f t="shared" si="17"/>
        <v>0</v>
      </c>
      <c r="G200" t="e">
        <f>+VLOOKUP(L200,BG!$D$10:$F$68,3,FALSE)</f>
        <v>#REF!</v>
      </c>
      <c r="H200" s="427" t="s">
        <v>2492</v>
      </c>
      <c r="I200" s="618">
        <v>-123391844790</v>
      </c>
      <c r="J200" s="296">
        <f t="shared" si="15"/>
        <v>-123391844.79000001</v>
      </c>
      <c r="K200" t="e">
        <f>+VLOOKUP(D200,#REF!,4,0)</f>
        <v>#REF!</v>
      </c>
      <c r="L200" t="e">
        <f>VLOOKUP(D200,#REF!,5,0)</f>
        <v>#REF!</v>
      </c>
      <c r="M200" t="e">
        <f>VLOOKUP(D200,#REF!,6,0)</f>
        <v>#REF!</v>
      </c>
      <c r="N200" t="e">
        <f>VLOOKUP(D200,#REF!,7,0)</f>
        <v>#REF!</v>
      </c>
      <c r="P200" t="str">
        <f t="shared" si="18"/>
        <v>25704</v>
      </c>
      <c r="Q200" t="str">
        <f t="shared" si="19"/>
        <v>15</v>
      </c>
    </row>
    <row r="201" spans="1:17" hidden="1" x14ac:dyDescent="0.3">
      <c r="A201" s="556" t="s">
        <v>3185</v>
      </c>
      <c r="B201" s="332">
        <v>7</v>
      </c>
      <c r="C201" s="608">
        <v>151025704020990</v>
      </c>
      <c r="D201" s="427" t="s">
        <v>2507</v>
      </c>
      <c r="E201" t="str">
        <f t="shared" si="16"/>
        <v>150102570402099</v>
      </c>
      <c r="F201" t="str">
        <f t="shared" si="17"/>
        <v>0</v>
      </c>
      <c r="G201" t="e">
        <f>+VLOOKUP(L201,BG!$D$10:$F$68,3,FALSE)</f>
        <v>#REF!</v>
      </c>
      <c r="H201" s="427" t="s">
        <v>2508</v>
      </c>
      <c r="I201" s="618">
        <v>-596276049374</v>
      </c>
      <c r="J201" s="296">
        <f t="shared" si="15"/>
        <v>-596276049.37399995</v>
      </c>
      <c r="K201" t="e">
        <f>+VLOOKUP(D201,#REF!,4,0)</f>
        <v>#REF!</v>
      </c>
      <c r="L201" t="e">
        <f>VLOOKUP(D201,#REF!,5,0)</f>
        <v>#REF!</v>
      </c>
      <c r="M201" t="e">
        <f>VLOOKUP(D201,#REF!,6,0)</f>
        <v>#REF!</v>
      </c>
      <c r="N201" t="e">
        <f>VLOOKUP(D201,#REF!,7,0)</f>
        <v>#REF!</v>
      </c>
      <c r="P201" t="str">
        <f t="shared" si="18"/>
        <v>25704</v>
      </c>
      <c r="Q201" t="str">
        <f t="shared" si="19"/>
        <v>15</v>
      </c>
    </row>
    <row r="202" spans="1:17" hidden="1" x14ac:dyDescent="0.3">
      <c r="A202" s="556" t="s">
        <v>3185</v>
      </c>
      <c r="B202" s="333">
        <v>6</v>
      </c>
      <c r="C202" s="609">
        <v>151025704021010</v>
      </c>
      <c r="D202" s="334" t="s">
        <v>2509</v>
      </c>
      <c r="E202" t="str">
        <f t="shared" si="16"/>
        <v>150102570402101</v>
      </c>
      <c r="F202" t="str">
        <f t="shared" si="17"/>
        <v>0</v>
      </c>
      <c r="G202" t="e">
        <f>+VLOOKUP(L202,BG!$D$10:$F$68,3,FALSE)</f>
        <v>#REF!</v>
      </c>
      <c r="H202" s="334" t="s">
        <v>2492</v>
      </c>
      <c r="I202" s="622">
        <v>-42334888</v>
      </c>
      <c r="J202" s="296">
        <f t="shared" si="15"/>
        <v>-42334.887999999999</v>
      </c>
      <c r="K202" t="e">
        <f>+VLOOKUP(D202,#REF!,4,0)</f>
        <v>#REF!</v>
      </c>
      <c r="L202" t="e">
        <f>VLOOKUP(D202,#REF!,5,0)</f>
        <v>#REF!</v>
      </c>
      <c r="M202" t="e">
        <f>VLOOKUP(D202,#REF!,6,0)</f>
        <v>#REF!</v>
      </c>
      <c r="N202" t="e">
        <f>VLOOKUP(D202,#REF!,7,0)</f>
        <v>#REF!</v>
      </c>
      <c r="P202" t="str">
        <f t="shared" si="18"/>
        <v>25704</v>
      </c>
      <c r="Q202" t="str">
        <f t="shared" si="19"/>
        <v>15</v>
      </c>
    </row>
    <row r="203" spans="1:17" hidden="1" x14ac:dyDescent="0.3">
      <c r="A203" s="556" t="s">
        <v>3185</v>
      </c>
      <c r="B203" s="333">
        <v>6</v>
      </c>
      <c r="C203" s="609">
        <v>151025704021990</v>
      </c>
      <c r="D203" s="334" t="s">
        <v>2510</v>
      </c>
      <c r="E203" t="str">
        <f t="shared" si="16"/>
        <v>150102570402199</v>
      </c>
      <c r="F203" t="str">
        <f t="shared" si="17"/>
        <v>0</v>
      </c>
      <c r="G203" t="e">
        <f>+VLOOKUP(L203,BG!$D$10:$F$68,3,FALSE)</f>
        <v>#REF!</v>
      </c>
      <c r="H203" s="334" t="s">
        <v>2490</v>
      </c>
      <c r="I203" s="622">
        <v>10563052074</v>
      </c>
      <c r="J203" s="296">
        <f t="shared" si="15"/>
        <v>10563052.073999999</v>
      </c>
      <c r="K203" t="e">
        <f>+VLOOKUP(D203,#REF!,4,0)</f>
        <v>#REF!</v>
      </c>
      <c r="L203" t="e">
        <f>VLOOKUP(D203,#REF!,5,0)</f>
        <v>#REF!</v>
      </c>
      <c r="M203" t="e">
        <f>VLOOKUP(D203,#REF!,6,0)</f>
        <v>#REF!</v>
      </c>
      <c r="N203" t="e">
        <f>VLOOKUP(D203,#REF!,7,0)</f>
        <v>#REF!</v>
      </c>
      <c r="P203" t="str">
        <f t="shared" si="18"/>
        <v>25704</v>
      </c>
      <c r="Q203" t="str">
        <f t="shared" si="19"/>
        <v>15</v>
      </c>
    </row>
    <row r="204" spans="1:17" s="297" customFormat="1" hidden="1" x14ac:dyDescent="0.3">
      <c r="A204" s="556" t="s">
        <v>3185</v>
      </c>
      <c r="B204" s="333">
        <v>7</v>
      </c>
      <c r="C204" s="609">
        <v>151025704022990</v>
      </c>
      <c r="D204" s="334" t="s">
        <v>2511</v>
      </c>
      <c r="E204" t="str">
        <f t="shared" si="16"/>
        <v>150102570402299</v>
      </c>
      <c r="F204" t="str">
        <f t="shared" si="17"/>
        <v>0</v>
      </c>
      <c r="G204" t="e">
        <f>+VLOOKUP(L204,BG!$D$10:$F$68,3,FALSE)</f>
        <v>#REF!</v>
      </c>
      <c r="H204" s="334" t="s">
        <v>2490</v>
      </c>
      <c r="I204" s="619">
        <v>-546471625</v>
      </c>
      <c r="J204" s="296">
        <f t="shared" si="15"/>
        <v>-546471.625</v>
      </c>
      <c r="K204" t="e">
        <f>+VLOOKUP(D204,#REF!,4,0)</f>
        <v>#REF!</v>
      </c>
      <c r="L204" t="e">
        <f>VLOOKUP(D204,#REF!,5,0)</f>
        <v>#REF!</v>
      </c>
      <c r="M204" t="e">
        <f>VLOOKUP(D204,#REF!,6,0)</f>
        <v>#REF!</v>
      </c>
      <c r="N204" t="e">
        <f>VLOOKUP(D204,#REF!,7,0)</f>
        <v>#REF!</v>
      </c>
      <c r="O204"/>
      <c r="P204" t="str">
        <f t="shared" si="18"/>
        <v>25704</v>
      </c>
      <c r="Q204" t="str">
        <f t="shared" si="19"/>
        <v>15</v>
      </c>
    </row>
    <row r="205" spans="1:17" s="297" customFormat="1" hidden="1" x14ac:dyDescent="0.3">
      <c r="A205" s="556" t="s">
        <v>3185</v>
      </c>
      <c r="B205" s="332">
        <v>6</v>
      </c>
      <c r="C205" s="608">
        <v>151025704023010</v>
      </c>
      <c r="D205" s="427" t="s">
        <v>2512</v>
      </c>
      <c r="E205" t="str">
        <f t="shared" si="16"/>
        <v>150102570402301</v>
      </c>
      <c r="F205" t="str">
        <f t="shared" si="17"/>
        <v>0</v>
      </c>
      <c r="G205" t="e">
        <f>+VLOOKUP(L205,BG!$D$10:$F$68,3,FALSE)</f>
        <v>#REF!</v>
      </c>
      <c r="H205" s="334" t="s">
        <v>2492</v>
      </c>
      <c r="I205" s="619">
        <v>-477381505</v>
      </c>
      <c r="J205" s="296">
        <f t="shared" si="15"/>
        <v>-477381.505</v>
      </c>
      <c r="K205" t="e">
        <f>+VLOOKUP(D205,#REF!,4,0)</f>
        <v>#REF!</v>
      </c>
      <c r="L205" t="e">
        <f>VLOOKUP(D205,#REF!,5,0)</f>
        <v>#REF!</v>
      </c>
      <c r="M205" t="e">
        <f>VLOOKUP(D205,#REF!,6,0)</f>
        <v>#REF!</v>
      </c>
      <c r="N205" t="e">
        <f>VLOOKUP(D205,#REF!,7,0)</f>
        <v>#REF!</v>
      </c>
      <c r="O205"/>
      <c r="P205" t="str">
        <f t="shared" si="18"/>
        <v>25704</v>
      </c>
      <c r="Q205" t="str">
        <f t="shared" si="19"/>
        <v>15</v>
      </c>
    </row>
    <row r="206" spans="1:17" s="297" customFormat="1" hidden="1" x14ac:dyDescent="0.3">
      <c r="A206" s="556" t="s">
        <v>3185</v>
      </c>
      <c r="B206" s="333">
        <v>6</v>
      </c>
      <c r="C206" s="609">
        <v>151025704023990</v>
      </c>
      <c r="D206" s="334" t="s">
        <v>2513</v>
      </c>
      <c r="E206" t="str">
        <f t="shared" si="16"/>
        <v>150102570402399</v>
      </c>
      <c r="F206" t="str">
        <f t="shared" si="17"/>
        <v>0</v>
      </c>
      <c r="G206" t="e">
        <f>+VLOOKUP(L206,BG!$D$10:$F$68,3,FALSE)</f>
        <v>#REF!</v>
      </c>
      <c r="H206" s="334" t="s">
        <v>2490</v>
      </c>
      <c r="I206" s="619">
        <v>6514056081</v>
      </c>
      <c r="J206" s="296">
        <f t="shared" si="15"/>
        <v>6514056.0810000002</v>
      </c>
      <c r="K206" t="e">
        <f>+VLOOKUP(D206,#REF!,4,0)</f>
        <v>#REF!</v>
      </c>
      <c r="L206" t="e">
        <f>VLOOKUP(D206,#REF!,5,0)</f>
        <v>#REF!</v>
      </c>
      <c r="M206" t="e">
        <f>VLOOKUP(D206,#REF!,6,0)</f>
        <v>#REF!</v>
      </c>
      <c r="N206" t="e">
        <f>VLOOKUP(D206,#REF!,7,0)</f>
        <v>#REF!</v>
      </c>
      <c r="O206"/>
      <c r="P206" t="str">
        <f t="shared" si="18"/>
        <v>25704</v>
      </c>
      <c r="Q206" t="str">
        <f t="shared" si="19"/>
        <v>15</v>
      </c>
    </row>
    <row r="207" spans="1:17" s="297" customFormat="1" hidden="1" x14ac:dyDescent="0.3">
      <c r="A207" s="556" t="s">
        <v>3185</v>
      </c>
      <c r="B207" s="332">
        <v>6</v>
      </c>
      <c r="C207" s="608">
        <v>151025704024990</v>
      </c>
      <c r="D207" s="427" t="s">
        <v>2514</v>
      </c>
      <c r="E207" t="str">
        <f t="shared" si="16"/>
        <v>150102570402499</v>
      </c>
      <c r="F207" t="str">
        <f t="shared" si="17"/>
        <v>0</v>
      </c>
      <c r="G207" t="e">
        <f>+VLOOKUP(L207,BG!$D$10:$F$68,3,FALSE)</f>
        <v>#REF!</v>
      </c>
      <c r="H207" s="427" t="s">
        <v>2490</v>
      </c>
      <c r="I207" s="618">
        <v>-468623002</v>
      </c>
      <c r="J207" s="296">
        <f t="shared" si="15"/>
        <v>-468623.00199999998</v>
      </c>
      <c r="K207" t="e">
        <f>+VLOOKUP(D207,#REF!,4,0)</f>
        <v>#REF!</v>
      </c>
      <c r="L207" t="e">
        <f>VLOOKUP(D207,#REF!,5,0)</f>
        <v>#REF!</v>
      </c>
      <c r="M207" t="e">
        <f>VLOOKUP(D207,#REF!,6,0)</f>
        <v>#REF!</v>
      </c>
      <c r="N207" t="e">
        <f>VLOOKUP(D207,#REF!,7,0)</f>
        <v>#REF!</v>
      </c>
      <c r="O207"/>
      <c r="P207" t="str">
        <f t="shared" si="18"/>
        <v>25704</v>
      </c>
      <c r="Q207" t="str">
        <f t="shared" si="19"/>
        <v>15</v>
      </c>
    </row>
    <row r="208" spans="1:17" s="297" customFormat="1" hidden="1" x14ac:dyDescent="0.3">
      <c r="A208" s="556" t="s">
        <v>3185</v>
      </c>
      <c r="B208" s="333">
        <v>6</v>
      </c>
      <c r="C208" s="609">
        <v>151025704025990</v>
      </c>
      <c r="D208" s="334" t="s">
        <v>2515</v>
      </c>
      <c r="E208" t="str">
        <f t="shared" si="16"/>
        <v>150102570402599</v>
      </c>
      <c r="F208" t="str">
        <f t="shared" si="17"/>
        <v>0</v>
      </c>
      <c r="G208" t="e">
        <f>+VLOOKUP(L208,BG!$D$10:$F$68,3,FALSE)</f>
        <v>#REF!</v>
      </c>
      <c r="H208" s="427" t="s">
        <v>2490</v>
      </c>
      <c r="I208" s="618">
        <v>-1242788707</v>
      </c>
      <c r="J208" s="296">
        <f t="shared" si="15"/>
        <v>-1242788.7069999999</v>
      </c>
      <c r="K208" t="e">
        <f>+VLOOKUP(D208,#REF!,4,0)</f>
        <v>#REF!</v>
      </c>
      <c r="L208" t="e">
        <f>VLOOKUP(D208,#REF!,5,0)</f>
        <v>#REF!</v>
      </c>
      <c r="M208" t="e">
        <f>VLOOKUP(D208,#REF!,6,0)</f>
        <v>#REF!</v>
      </c>
      <c r="N208" t="e">
        <f>VLOOKUP(D208,#REF!,7,0)</f>
        <v>#REF!</v>
      </c>
      <c r="O208"/>
      <c r="P208" t="str">
        <f t="shared" si="18"/>
        <v>25704</v>
      </c>
      <c r="Q208" t="str">
        <f t="shared" si="19"/>
        <v>15</v>
      </c>
    </row>
    <row r="209" spans="1:17" hidden="1" x14ac:dyDescent="0.3">
      <c r="A209" s="556" t="s">
        <v>3185</v>
      </c>
      <c r="B209" s="332">
        <v>6</v>
      </c>
      <c r="C209" s="608">
        <v>151025704026990</v>
      </c>
      <c r="D209" s="427" t="s">
        <v>2516</v>
      </c>
      <c r="E209" t="str">
        <f t="shared" si="16"/>
        <v>150102570402699</v>
      </c>
      <c r="F209" t="str">
        <f t="shared" si="17"/>
        <v>0</v>
      </c>
      <c r="G209" t="e">
        <f>+VLOOKUP(L209,BG!$D$10:$F$68,3,FALSE)</f>
        <v>#REF!</v>
      </c>
      <c r="H209" s="427" t="s">
        <v>2490</v>
      </c>
      <c r="I209" s="618">
        <v>-1218728937</v>
      </c>
      <c r="J209" s="296">
        <f t="shared" si="15"/>
        <v>-1218728.9369999999</v>
      </c>
      <c r="K209" t="e">
        <f>+VLOOKUP(D209,#REF!,4,0)</f>
        <v>#REF!</v>
      </c>
      <c r="L209" t="e">
        <f>VLOOKUP(D209,#REF!,5,0)</f>
        <v>#REF!</v>
      </c>
      <c r="M209" t="e">
        <f>VLOOKUP(D209,#REF!,6,0)</f>
        <v>#REF!</v>
      </c>
      <c r="N209" t="e">
        <f>VLOOKUP(D209,#REF!,7,0)</f>
        <v>#REF!</v>
      </c>
      <c r="P209" t="str">
        <f t="shared" si="18"/>
        <v>25704</v>
      </c>
      <c r="Q209" t="str">
        <f t="shared" si="19"/>
        <v>15</v>
      </c>
    </row>
    <row r="210" spans="1:17" hidden="1" x14ac:dyDescent="0.3">
      <c r="A210" s="556" t="s">
        <v>3185</v>
      </c>
      <c r="B210" s="333">
        <v>6</v>
      </c>
      <c r="C210" s="609">
        <v>151025704027990</v>
      </c>
      <c r="D210" s="334" t="s">
        <v>2517</v>
      </c>
      <c r="E210" t="str">
        <f t="shared" si="16"/>
        <v>150102570402799</v>
      </c>
      <c r="F210" t="str">
        <f t="shared" si="17"/>
        <v>0</v>
      </c>
      <c r="G210" t="e">
        <f>+VLOOKUP(L210,BG!$D$10:$F$68,3,FALSE)</f>
        <v>#REF!</v>
      </c>
      <c r="H210" s="427" t="s">
        <v>2490</v>
      </c>
      <c r="I210" s="618">
        <v>-100767202</v>
      </c>
      <c r="J210" s="296">
        <f t="shared" si="15"/>
        <v>-100767.202</v>
      </c>
      <c r="K210" t="e">
        <f>+VLOOKUP(D210,#REF!,4,0)</f>
        <v>#REF!</v>
      </c>
      <c r="L210" t="e">
        <f>VLOOKUP(D210,#REF!,5,0)</f>
        <v>#REF!</v>
      </c>
      <c r="M210" t="e">
        <f>VLOOKUP(D210,#REF!,6,0)</f>
        <v>#REF!</v>
      </c>
      <c r="N210" t="e">
        <f>VLOOKUP(D210,#REF!,7,0)</f>
        <v>#REF!</v>
      </c>
      <c r="P210" t="str">
        <f t="shared" si="18"/>
        <v>25704</v>
      </c>
      <c r="Q210" t="str">
        <f t="shared" si="19"/>
        <v>15</v>
      </c>
    </row>
    <row r="211" spans="1:17" s="297" customFormat="1" hidden="1" x14ac:dyDescent="0.3">
      <c r="A211" s="556" t="s">
        <v>3185</v>
      </c>
      <c r="B211" s="332">
        <v>6</v>
      </c>
      <c r="C211" s="608">
        <v>151025704028990</v>
      </c>
      <c r="D211" s="427" t="s">
        <v>2518</v>
      </c>
      <c r="E211" t="str">
        <f t="shared" si="16"/>
        <v>150102570402899</v>
      </c>
      <c r="F211" t="str">
        <f t="shared" si="17"/>
        <v>0</v>
      </c>
      <c r="G211" t="e">
        <f>+VLOOKUP(L211,BG!$D$10:$F$68,3,FALSE)</f>
        <v>#REF!</v>
      </c>
      <c r="H211" s="427" t="s">
        <v>2490</v>
      </c>
      <c r="I211" s="618">
        <v>-581536735</v>
      </c>
      <c r="J211" s="296">
        <f t="shared" si="15"/>
        <v>-581536.73499999999</v>
      </c>
      <c r="K211" t="e">
        <f>+VLOOKUP(D211,#REF!,4,0)</f>
        <v>#REF!</v>
      </c>
      <c r="L211" t="e">
        <f>VLOOKUP(D211,#REF!,5,0)</f>
        <v>#REF!</v>
      </c>
      <c r="M211" t="e">
        <f>VLOOKUP(D211,#REF!,6,0)</f>
        <v>#REF!</v>
      </c>
      <c r="N211" t="e">
        <f>VLOOKUP(D211,#REF!,7,0)</f>
        <v>#REF!</v>
      </c>
      <c r="O211"/>
      <c r="P211" t="str">
        <f t="shared" si="18"/>
        <v>25704</v>
      </c>
      <c r="Q211" t="str">
        <f t="shared" si="19"/>
        <v>15</v>
      </c>
    </row>
    <row r="212" spans="1:17" s="297" customFormat="1" hidden="1" x14ac:dyDescent="0.3">
      <c r="A212" s="556" t="s">
        <v>3185</v>
      </c>
      <c r="B212" s="333">
        <v>6</v>
      </c>
      <c r="C212" s="609">
        <v>151025704029990</v>
      </c>
      <c r="D212" s="334" t="s">
        <v>2519</v>
      </c>
      <c r="E212" t="str">
        <f t="shared" si="16"/>
        <v>150102570402999</v>
      </c>
      <c r="F212" t="str">
        <f t="shared" si="17"/>
        <v>0</v>
      </c>
      <c r="G212" t="e">
        <f>+VLOOKUP(L212,BG!$D$10:$F$68,3,FALSE)</f>
        <v>#REF!</v>
      </c>
      <c r="H212" s="427" t="s">
        <v>2490</v>
      </c>
      <c r="I212" s="618">
        <v>-389113747</v>
      </c>
      <c r="J212" s="296">
        <f t="shared" si="15"/>
        <v>-389113.74699999997</v>
      </c>
      <c r="K212" t="e">
        <f>+VLOOKUP(D212,#REF!,4,0)</f>
        <v>#REF!</v>
      </c>
      <c r="L212" t="e">
        <f>VLOOKUP(D212,#REF!,5,0)</f>
        <v>#REF!</v>
      </c>
      <c r="M212" t="e">
        <f>VLOOKUP(D212,#REF!,6,0)</f>
        <v>#REF!</v>
      </c>
      <c r="N212" t="e">
        <f>VLOOKUP(D212,#REF!,7,0)</f>
        <v>#REF!</v>
      </c>
      <c r="O212"/>
      <c r="P212" t="str">
        <f t="shared" si="18"/>
        <v>25704</v>
      </c>
      <c r="Q212" t="str">
        <f t="shared" si="19"/>
        <v>15</v>
      </c>
    </row>
    <row r="213" spans="1:17" s="297" customFormat="1" hidden="1" x14ac:dyDescent="0.3">
      <c r="A213" s="556" t="s">
        <v>3185</v>
      </c>
      <c r="B213" s="332">
        <v>6</v>
      </c>
      <c r="C213" s="608">
        <v>151025704030010</v>
      </c>
      <c r="D213" s="427" t="s">
        <v>2520</v>
      </c>
      <c r="E213" t="str">
        <f t="shared" si="16"/>
        <v>150102570403001</v>
      </c>
      <c r="F213" t="str">
        <f t="shared" si="17"/>
        <v>0</v>
      </c>
      <c r="G213" t="e">
        <f>+VLOOKUP(L213,BG!$D$10:$F$68,3,FALSE)</f>
        <v>#REF!</v>
      </c>
      <c r="H213" s="427" t="s">
        <v>2492</v>
      </c>
      <c r="I213" s="618">
        <v>815581878</v>
      </c>
      <c r="J213" s="296">
        <f t="shared" si="15"/>
        <v>815581.87800000003</v>
      </c>
      <c r="K213" t="e">
        <f>+VLOOKUP(D213,#REF!,4,0)</f>
        <v>#REF!</v>
      </c>
      <c r="L213" t="e">
        <f>VLOOKUP(D213,#REF!,5,0)</f>
        <v>#REF!</v>
      </c>
      <c r="M213" t="e">
        <f>VLOOKUP(D213,#REF!,6,0)</f>
        <v>#REF!</v>
      </c>
      <c r="N213" t="e">
        <f>VLOOKUP(D213,#REF!,7,0)</f>
        <v>#REF!</v>
      </c>
      <c r="O213"/>
      <c r="P213" t="str">
        <f t="shared" si="18"/>
        <v>25704</v>
      </c>
      <c r="Q213" t="str">
        <f t="shared" si="19"/>
        <v>15</v>
      </c>
    </row>
    <row r="214" spans="1:17" s="297" customFormat="1" hidden="1" x14ac:dyDescent="0.3">
      <c r="A214" s="556" t="s">
        <v>3185</v>
      </c>
      <c r="B214" s="333">
        <v>6</v>
      </c>
      <c r="C214" s="609">
        <v>151025704030990</v>
      </c>
      <c r="D214" s="334" t="s">
        <v>2521</v>
      </c>
      <c r="E214" t="str">
        <f t="shared" si="16"/>
        <v>150102570403099</v>
      </c>
      <c r="F214" t="str">
        <f t="shared" si="17"/>
        <v>0</v>
      </c>
      <c r="G214" t="e">
        <f>+VLOOKUP(L214,BG!$D$10:$F$68,3,FALSE)</f>
        <v>#REF!</v>
      </c>
      <c r="H214" s="334" t="s">
        <v>2490</v>
      </c>
      <c r="I214" s="619">
        <v>135713596501</v>
      </c>
      <c r="J214" s="296">
        <f t="shared" si="15"/>
        <v>135713596.50099999</v>
      </c>
      <c r="K214" t="e">
        <f>+VLOOKUP(D214,#REF!,4,0)</f>
        <v>#REF!</v>
      </c>
      <c r="L214" t="e">
        <f>VLOOKUP(D214,#REF!,5,0)</f>
        <v>#REF!</v>
      </c>
      <c r="M214" t="e">
        <f>VLOOKUP(D214,#REF!,6,0)</f>
        <v>#REF!</v>
      </c>
      <c r="N214" t="e">
        <f>VLOOKUP(D214,#REF!,7,0)</f>
        <v>#REF!</v>
      </c>
      <c r="O214"/>
      <c r="P214" t="str">
        <f t="shared" si="18"/>
        <v>25704</v>
      </c>
      <c r="Q214" t="str">
        <f t="shared" si="19"/>
        <v>15</v>
      </c>
    </row>
    <row r="215" spans="1:17" hidden="1" x14ac:dyDescent="0.3">
      <c r="A215" s="556" t="s">
        <v>3185</v>
      </c>
      <c r="B215" s="332">
        <v>6</v>
      </c>
      <c r="C215" s="608">
        <v>151025704031990</v>
      </c>
      <c r="D215" s="427" t="s">
        <v>2522</v>
      </c>
      <c r="E215" t="str">
        <f t="shared" si="16"/>
        <v>150102570403199</v>
      </c>
      <c r="F215" t="str">
        <f t="shared" si="17"/>
        <v>0</v>
      </c>
      <c r="G215" t="e">
        <f>+VLOOKUP(L215,BG!$D$10:$F$68,3,FALSE)</f>
        <v>#REF!</v>
      </c>
      <c r="H215" s="427" t="s">
        <v>2490</v>
      </c>
      <c r="I215" s="618">
        <v>935578726</v>
      </c>
      <c r="J215" s="296">
        <f t="shared" si="15"/>
        <v>935578.72600000002</v>
      </c>
      <c r="K215" t="e">
        <f>+VLOOKUP(D215,#REF!,4,0)</f>
        <v>#REF!</v>
      </c>
      <c r="L215" t="e">
        <f>VLOOKUP(D215,#REF!,5,0)</f>
        <v>#REF!</v>
      </c>
      <c r="M215" t="e">
        <f>VLOOKUP(D215,#REF!,6,0)</f>
        <v>#REF!</v>
      </c>
      <c r="N215" t="e">
        <f>VLOOKUP(D215,#REF!,7,0)</f>
        <v>#REF!</v>
      </c>
      <c r="P215" t="str">
        <f t="shared" si="18"/>
        <v>25704</v>
      </c>
      <c r="Q215" t="str">
        <f t="shared" si="19"/>
        <v>15</v>
      </c>
    </row>
    <row r="216" spans="1:17" hidden="1" x14ac:dyDescent="0.3">
      <c r="A216" s="556" t="s">
        <v>3185</v>
      </c>
      <c r="B216" s="333">
        <v>7</v>
      </c>
      <c r="C216" s="609">
        <v>151025704032990</v>
      </c>
      <c r="D216" s="334" t="s">
        <v>2523</v>
      </c>
      <c r="E216" t="str">
        <f t="shared" si="16"/>
        <v>150102570403299</v>
      </c>
      <c r="F216" t="str">
        <f t="shared" si="17"/>
        <v>0</v>
      </c>
      <c r="G216" t="e">
        <f>+VLOOKUP(L216,BG!$D$10:$F$68,3,FALSE)</f>
        <v>#REF!</v>
      </c>
      <c r="H216" s="427" t="s">
        <v>2490</v>
      </c>
      <c r="I216" s="618">
        <v>22625119004</v>
      </c>
      <c r="J216" s="296">
        <f t="shared" si="15"/>
        <v>22625119.004000001</v>
      </c>
      <c r="K216" t="e">
        <f>+VLOOKUP(D216,#REF!,4,0)</f>
        <v>#REF!</v>
      </c>
      <c r="L216" t="e">
        <f>VLOOKUP(D216,#REF!,5,0)</f>
        <v>#REF!</v>
      </c>
      <c r="M216" t="e">
        <f>VLOOKUP(D216,#REF!,6,0)</f>
        <v>#REF!</v>
      </c>
      <c r="N216" t="e">
        <f>VLOOKUP(D216,#REF!,7,0)</f>
        <v>#REF!</v>
      </c>
      <c r="P216" t="str">
        <f t="shared" si="18"/>
        <v>25704</v>
      </c>
      <c r="Q216" t="str">
        <f t="shared" si="19"/>
        <v>15</v>
      </c>
    </row>
    <row r="217" spans="1:17" s="297" customFormat="1" hidden="1" x14ac:dyDescent="0.3">
      <c r="A217" s="556" t="s">
        <v>3185</v>
      </c>
      <c r="B217" s="332">
        <v>6</v>
      </c>
      <c r="C217" s="608">
        <v>151025704033010</v>
      </c>
      <c r="D217" s="427" t="s">
        <v>2524</v>
      </c>
      <c r="E217" t="str">
        <f t="shared" si="16"/>
        <v>150102570403301</v>
      </c>
      <c r="F217" t="str">
        <f t="shared" si="17"/>
        <v>0</v>
      </c>
      <c r="G217" t="e">
        <f>+VLOOKUP(L217,BG!$D$10:$F$68,3,FALSE)</f>
        <v>#REF!</v>
      </c>
      <c r="H217" s="334" t="s">
        <v>2492</v>
      </c>
      <c r="I217" s="619">
        <v>41737756363</v>
      </c>
      <c r="J217" s="296">
        <f t="shared" si="15"/>
        <v>41737756.362999998</v>
      </c>
      <c r="K217" t="e">
        <f>+VLOOKUP(D217,#REF!,4,0)</f>
        <v>#REF!</v>
      </c>
      <c r="L217" t="e">
        <f>VLOOKUP(D217,#REF!,5,0)</f>
        <v>#REF!</v>
      </c>
      <c r="M217" t="e">
        <f>VLOOKUP(D217,#REF!,6,0)</f>
        <v>#REF!</v>
      </c>
      <c r="N217" t="e">
        <f>VLOOKUP(D217,#REF!,7,0)</f>
        <v>#REF!</v>
      </c>
      <c r="O217"/>
      <c r="P217" t="str">
        <f t="shared" si="18"/>
        <v>25704</v>
      </c>
      <c r="Q217" t="str">
        <f t="shared" si="19"/>
        <v>15</v>
      </c>
    </row>
    <row r="218" spans="1:17" hidden="1" x14ac:dyDescent="0.3">
      <c r="A218" s="556" t="s">
        <v>3185</v>
      </c>
      <c r="B218" s="333">
        <v>6</v>
      </c>
      <c r="C218" s="609">
        <v>151025704033990</v>
      </c>
      <c r="D218" s="334" t="s">
        <v>2525</v>
      </c>
      <c r="E218" t="str">
        <f t="shared" si="16"/>
        <v>150102570403399</v>
      </c>
      <c r="F218" t="str">
        <f t="shared" si="17"/>
        <v>0</v>
      </c>
      <c r="G218" t="e">
        <f>+VLOOKUP(L218,BG!$D$10:$F$68,3,FALSE)</f>
        <v>#REF!</v>
      </c>
      <c r="H218" s="427" t="s">
        <v>2490</v>
      </c>
      <c r="I218" s="618">
        <v>17395976735</v>
      </c>
      <c r="J218" s="296">
        <f t="shared" si="15"/>
        <v>17395976.734999999</v>
      </c>
      <c r="K218" t="e">
        <f>+VLOOKUP(D218,#REF!,4,0)</f>
        <v>#REF!</v>
      </c>
      <c r="L218" t="e">
        <f>VLOOKUP(D218,#REF!,5,0)</f>
        <v>#REF!</v>
      </c>
      <c r="M218" t="e">
        <f>VLOOKUP(D218,#REF!,6,0)</f>
        <v>#REF!</v>
      </c>
      <c r="N218" t="e">
        <f>VLOOKUP(D218,#REF!,7,0)</f>
        <v>#REF!</v>
      </c>
      <c r="P218" t="str">
        <f t="shared" si="18"/>
        <v>25704</v>
      </c>
      <c r="Q218" t="str">
        <f t="shared" si="19"/>
        <v>15</v>
      </c>
    </row>
    <row r="219" spans="1:17" hidden="1" x14ac:dyDescent="0.3">
      <c r="A219" s="556" t="s">
        <v>3185</v>
      </c>
      <c r="B219" s="332">
        <v>6</v>
      </c>
      <c r="C219" s="608">
        <v>151025704034010</v>
      </c>
      <c r="D219" s="427" t="s">
        <v>2526</v>
      </c>
      <c r="E219" t="str">
        <f t="shared" si="16"/>
        <v>150102570403401</v>
      </c>
      <c r="F219" t="str">
        <f t="shared" si="17"/>
        <v>0</v>
      </c>
      <c r="G219" t="e">
        <f>+VLOOKUP(L219,BG!$D$10:$F$68,3,FALSE)</f>
        <v>#REF!</v>
      </c>
      <c r="H219" s="427" t="s">
        <v>2492</v>
      </c>
      <c r="I219" s="618">
        <v>-39267962652</v>
      </c>
      <c r="J219" s="296">
        <f t="shared" si="15"/>
        <v>-39267962.652000003</v>
      </c>
      <c r="K219" t="e">
        <f>+VLOOKUP(D219,#REF!,4,0)</f>
        <v>#REF!</v>
      </c>
      <c r="L219" t="e">
        <f>VLOOKUP(D219,#REF!,5,0)</f>
        <v>#REF!</v>
      </c>
      <c r="M219" t="e">
        <f>VLOOKUP(D219,#REF!,6,0)</f>
        <v>#REF!</v>
      </c>
      <c r="N219" t="e">
        <f>VLOOKUP(D219,#REF!,7,0)</f>
        <v>#REF!</v>
      </c>
      <c r="P219" t="str">
        <f t="shared" si="18"/>
        <v>25704</v>
      </c>
      <c r="Q219" t="str">
        <f t="shared" si="19"/>
        <v>15</v>
      </c>
    </row>
    <row r="220" spans="1:17" hidden="1" x14ac:dyDescent="0.3">
      <c r="A220" s="556" t="s">
        <v>3185</v>
      </c>
      <c r="B220" s="333">
        <v>6</v>
      </c>
      <c r="C220" s="609">
        <v>151025704034990</v>
      </c>
      <c r="D220" s="334" t="s">
        <v>2527</v>
      </c>
      <c r="E220" t="str">
        <f t="shared" si="16"/>
        <v>150102570403499</v>
      </c>
      <c r="F220" t="str">
        <f t="shared" si="17"/>
        <v>0</v>
      </c>
      <c r="G220" t="e">
        <f>+VLOOKUP(L220,BG!$D$10:$F$68,3,FALSE)</f>
        <v>#REF!</v>
      </c>
      <c r="H220" s="334" t="s">
        <v>2492</v>
      </c>
      <c r="I220" s="619">
        <v>-31824006788</v>
      </c>
      <c r="J220" s="296">
        <f t="shared" si="15"/>
        <v>-31824006.787999999</v>
      </c>
      <c r="K220" t="e">
        <f>+VLOOKUP(D220,#REF!,4,0)</f>
        <v>#REF!</v>
      </c>
      <c r="L220" t="e">
        <f>VLOOKUP(D220,#REF!,5,0)</f>
        <v>#REF!</v>
      </c>
      <c r="M220" t="e">
        <f>VLOOKUP(D220,#REF!,6,0)</f>
        <v>#REF!</v>
      </c>
      <c r="N220" t="e">
        <f>VLOOKUP(D220,#REF!,7,0)</f>
        <v>#REF!</v>
      </c>
      <c r="P220" t="str">
        <f t="shared" si="18"/>
        <v>25704</v>
      </c>
      <c r="Q220" t="str">
        <f t="shared" si="19"/>
        <v>15</v>
      </c>
    </row>
    <row r="221" spans="1:17" hidden="1" x14ac:dyDescent="0.3">
      <c r="A221" s="556" t="s">
        <v>3185</v>
      </c>
      <c r="B221" s="332">
        <v>6</v>
      </c>
      <c r="C221" s="608">
        <v>151025704035010</v>
      </c>
      <c r="D221" s="427" t="s">
        <v>2528</v>
      </c>
      <c r="E221" t="str">
        <f t="shared" si="16"/>
        <v>150102570403501</v>
      </c>
      <c r="F221" t="str">
        <f t="shared" si="17"/>
        <v>0</v>
      </c>
      <c r="G221" t="e">
        <f>+VLOOKUP(L221,BG!$D$10:$F$68,3,FALSE)</f>
        <v>#REF!</v>
      </c>
      <c r="H221" s="427" t="s">
        <v>2492</v>
      </c>
      <c r="I221" s="618">
        <v>-34291710078</v>
      </c>
      <c r="J221" s="296">
        <f t="shared" si="15"/>
        <v>-34291710.078000002</v>
      </c>
      <c r="K221" t="e">
        <f>+VLOOKUP(D221,#REF!,4,0)</f>
        <v>#REF!</v>
      </c>
      <c r="L221" t="e">
        <f>VLOOKUP(D221,#REF!,5,0)</f>
        <v>#REF!</v>
      </c>
      <c r="M221" t="e">
        <f>VLOOKUP(D221,#REF!,6,0)</f>
        <v>#REF!</v>
      </c>
      <c r="N221" t="e">
        <f>VLOOKUP(D221,#REF!,7,0)</f>
        <v>#REF!</v>
      </c>
      <c r="P221" t="str">
        <f t="shared" si="18"/>
        <v>25704</v>
      </c>
      <c r="Q221" t="str">
        <f t="shared" si="19"/>
        <v>15</v>
      </c>
    </row>
    <row r="222" spans="1:17" hidden="1" x14ac:dyDescent="0.3">
      <c r="A222" s="556" t="s">
        <v>3185</v>
      </c>
      <c r="B222" s="333">
        <v>6</v>
      </c>
      <c r="C222" s="609">
        <v>151025704035990</v>
      </c>
      <c r="D222" s="334" t="s">
        <v>2529</v>
      </c>
      <c r="E222" t="str">
        <f t="shared" si="16"/>
        <v>150102570403599</v>
      </c>
      <c r="F222" t="str">
        <f t="shared" si="17"/>
        <v>0</v>
      </c>
      <c r="G222" t="e">
        <f>+VLOOKUP(L222,BG!$D$10:$F$68,3,FALSE)</f>
        <v>#REF!</v>
      </c>
      <c r="H222" s="334" t="s">
        <v>2492</v>
      </c>
      <c r="I222" s="619">
        <v>114303174081</v>
      </c>
      <c r="J222" s="296">
        <f t="shared" si="15"/>
        <v>114303174.081</v>
      </c>
      <c r="K222" t="e">
        <f>+VLOOKUP(D222,#REF!,4,0)</f>
        <v>#REF!</v>
      </c>
      <c r="L222" t="e">
        <f>VLOOKUP(D222,#REF!,5,0)</f>
        <v>#REF!</v>
      </c>
      <c r="M222" t="e">
        <f>VLOOKUP(D222,#REF!,6,0)</f>
        <v>#REF!</v>
      </c>
      <c r="N222" t="e">
        <f>VLOOKUP(D222,#REF!,7,0)</f>
        <v>#REF!</v>
      </c>
      <c r="P222" t="str">
        <f t="shared" si="18"/>
        <v>25704</v>
      </c>
      <c r="Q222" t="str">
        <f t="shared" si="19"/>
        <v>15</v>
      </c>
    </row>
    <row r="223" spans="1:17" hidden="1" x14ac:dyDescent="0.3">
      <c r="A223" s="556" t="s">
        <v>3185</v>
      </c>
      <c r="B223" s="332">
        <v>6</v>
      </c>
      <c r="C223" s="608">
        <v>151025704037990</v>
      </c>
      <c r="D223" s="427" t="s">
        <v>3084</v>
      </c>
      <c r="E223" t="str">
        <f t="shared" si="16"/>
        <v>150102570403799</v>
      </c>
      <c r="F223" t="str">
        <f t="shared" si="17"/>
        <v>0</v>
      </c>
      <c r="G223" t="e">
        <f>+VLOOKUP(L223,BG!$D$10:$F$68,3,FALSE)</f>
        <v>#REF!</v>
      </c>
      <c r="H223" s="334" t="s">
        <v>2492</v>
      </c>
      <c r="I223" s="619">
        <v>13589793</v>
      </c>
      <c r="J223" s="296">
        <f t="shared" si="15"/>
        <v>13589.793</v>
      </c>
      <c r="K223" t="e">
        <f>+VLOOKUP(D223,#REF!,4,0)</f>
        <v>#REF!</v>
      </c>
      <c r="L223" t="e">
        <f>VLOOKUP(D223,#REF!,5,0)</f>
        <v>#REF!</v>
      </c>
      <c r="M223" t="e">
        <f>VLOOKUP(D223,#REF!,6,0)</f>
        <v>#REF!</v>
      </c>
      <c r="N223" t="e">
        <f>VLOOKUP(D223,#REF!,7,0)</f>
        <v>#REF!</v>
      </c>
      <c r="P223" t="str">
        <f t="shared" si="18"/>
        <v>25704</v>
      </c>
      <c r="Q223" t="str">
        <f t="shared" si="19"/>
        <v>15</v>
      </c>
    </row>
    <row r="224" spans="1:17" hidden="1" x14ac:dyDescent="0.3">
      <c r="A224" s="556" t="s">
        <v>3185</v>
      </c>
      <c r="B224" s="333">
        <v>6</v>
      </c>
      <c r="C224" s="609">
        <v>151025704099010</v>
      </c>
      <c r="D224" s="334" t="s">
        <v>2530</v>
      </c>
      <c r="E224" t="str">
        <f t="shared" si="16"/>
        <v>150102570409901</v>
      </c>
      <c r="F224" t="str">
        <f t="shared" si="17"/>
        <v>0</v>
      </c>
      <c r="G224" t="e">
        <f>+VLOOKUP(L224,BG!$D$10:$F$68,3,FALSE)</f>
        <v>#REF!</v>
      </c>
      <c r="H224" s="334" t="s">
        <v>2492</v>
      </c>
      <c r="I224" s="619">
        <v>-1009772</v>
      </c>
      <c r="J224" s="296">
        <f t="shared" si="15"/>
        <v>-1009.772</v>
      </c>
      <c r="K224" t="e">
        <f>+VLOOKUP(D224,#REF!,4,0)</f>
        <v>#REF!</v>
      </c>
      <c r="L224" t="e">
        <f>VLOOKUP(D224,#REF!,5,0)</f>
        <v>#REF!</v>
      </c>
      <c r="M224" t="e">
        <f>VLOOKUP(D224,#REF!,6,0)</f>
        <v>#REF!</v>
      </c>
      <c r="N224" t="e">
        <f>VLOOKUP(D224,#REF!,7,0)</f>
        <v>#REF!</v>
      </c>
      <c r="P224" t="str">
        <f t="shared" si="18"/>
        <v>25704</v>
      </c>
      <c r="Q224" t="str">
        <f t="shared" si="19"/>
        <v>15</v>
      </c>
    </row>
    <row r="225" spans="1:17" hidden="1" x14ac:dyDescent="0.3">
      <c r="A225" s="556" t="s">
        <v>3185</v>
      </c>
      <c r="B225" s="332">
        <v>6</v>
      </c>
      <c r="C225" s="608">
        <v>151025704099990</v>
      </c>
      <c r="D225" s="427" t="s">
        <v>2531</v>
      </c>
      <c r="E225" t="str">
        <f t="shared" si="16"/>
        <v>150102570409999</v>
      </c>
      <c r="F225" t="str">
        <f t="shared" si="17"/>
        <v>0</v>
      </c>
      <c r="G225" t="e">
        <f>+VLOOKUP(L225,BG!$D$10:$F$68,3,FALSE)</f>
        <v>#REF!</v>
      </c>
      <c r="H225" s="334" t="s">
        <v>2490</v>
      </c>
      <c r="I225" s="619">
        <v>-147790568</v>
      </c>
      <c r="J225" s="296">
        <f t="shared" si="15"/>
        <v>-147790.568</v>
      </c>
      <c r="K225" t="e">
        <f>+VLOOKUP(D225,#REF!,4,0)</f>
        <v>#REF!</v>
      </c>
      <c r="L225" t="e">
        <f>VLOOKUP(D225,#REF!,5,0)</f>
        <v>#REF!</v>
      </c>
      <c r="M225" t="e">
        <f>VLOOKUP(D225,#REF!,6,0)</f>
        <v>#REF!</v>
      </c>
      <c r="N225" t="e">
        <f>VLOOKUP(D225,#REF!,7,0)</f>
        <v>#REF!</v>
      </c>
      <c r="P225" t="str">
        <f t="shared" si="18"/>
        <v>25704</v>
      </c>
      <c r="Q225" t="str">
        <f t="shared" si="19"/>
        <v>15</v>
      </c>
    </row>
    <row r="226" spans="1:17" x14ac:dyDescent="0.3">
      <c r="A226" s="556" t="s">
        <v>3185</v>
      </c>
      <c r="B226" s="333">
        <v>6</v>
      </c>
      <c r="C226" s="609">
        <v>161026502001010</v>
      </c>
      <c r="D226" s="334" t="s">
        <v>1362</v>
      </c>
      <c r="E226" t="str">
        <f t="shared" si="16"/>
        <v>160102650200101</v>
      </c>
      <c r="F226" t="str">
        <f t="shared" si="17"/>
        <v>0</v>
      </c>
      <c r="G226" t="e">
        <f>+VLOOKUP(L226,BG!$D$10:$F$68,3,FALSE)</f>
        <v>#REF!</v>
      </c>
      <c r="H226" s="427" t="s">
        <v>906</v>
      </c>
      <c r="I226" s="618">
        <v>88189726</v>
      </c>
      <c r="J226" s="296">
        <f t="shared" si="15"/>
        <v>88189.725999999995</v>
      </c>
      <c r="K226" t="e">
        <f>+VLOOKUP(D226,#REF!,4,0)</f>
        <v>#REF!</v>
      </c>
      <c r="L226" t="e">
        <f>VLOOKUP(D226,#REF!,5,0)</f>
        <v>#REF!</v>
      </c>
      <c r="M226" t="e">
        <f>VLOOKUP(D226,#REF!,6,0)</f>
        <v>#REF!</v>
      </c>
      <c r="N226" t="e">
        <f>VLOOKUP(D226,#REF!,7,0)</f>
        <v>#REF!</v>
      </c>
      <c r="P226" t="str">
        <f t="shared" si="18"/>
        <v>26502</v>
      </c>
      <c r="Q226" t="str">
        <f t="shared" si="19"/>
        <v>16</v>
      </c>
    </row>
    <row r="227" spans="1:17" x14ac:dyDescent="0.3">
      <c r="A227" s="556" t="s">
        <v>3185</v>
      </c>
      <c r="B227" s="332">
        <v>6</v>
      </c>
      <c r="C227" s="608">
        <v>161026502001990</v>
      </c>
      <c r="D227" s="427" t="s">
        <v>905</v>
      </c>
      <c r="E227" t="str">
        <f t="shared" si="16"/>
        <v>160102650200199</v>
      </c>
      <c r="F227" t="str">
        <f t="shared" si="17"/>
        <v>0</v>
      </c>
      <c r="G227" t="e">
        <f>+VLOOKUP(L227,BG!$D$10:$F$68,3,FALSE)</f>
        <v>#REF!</v>
      </c>
      <c r="H227" s="334" t="s">
        <v>906</v>
      </c>
      <c r="I227" s="619">
        <v>22677190092</v>
      </c>
      <c r="J227" s="296">
        <f t="shared" si="15"/>
        <v>22677190.092</v>
      </c>
      <c r="K227" t="e">
        <f>+VLOOKUP(D227,#REF!,4,0)</f>
        <v>#REF!</v>
      </c>
      <c r="L227" t="e">
        <f>VLOOKUP(D227,#REF!,5,0)</f>
        <v>#REF!</v>
      </c>
      <c r="M227" t="e">
        <f>VLOOKUP(D227,#REF!,6,0)</f>
        <v>#REF!</v>
      </c>
      <c r="N227" t="e">
        <f>VLOOKUP(D227,#REF!,7,0)</f>
        <v>#REF!</v>
      </c>
      <c r="P227" t="str">
        <f t="shared" si="18"/>
        <v>26502</v>
      </c>
      <c r="Q227" t="str">
        <f t="shared" si="19"/>
        <v>16</v>
      </c>
    </row>
    <row r="228" spans="1:17" hidden="1" x14ac:dyDescent="0.3">
      <c r="A228" s="556" t="s">
        <v>3185</v>
      </c>
      <c r="B228" s="333">
        <v>6</v>
      </c>
      <c r="C228" s="609">
        <v>161026502003990</v>
      </c>
      <c r="D228" s="334" t="s">
        <v>907</v>
      </c>
      <c r="E228" t="str">
        <f t="shared" si="16"/>
        <v>160102650200399</v>
      </c>
      <c r="F228" t="str">
        <f t="shared" si="17"/>
        <v>0</v>
      </c>
      <c r="G228" t="e">
        <f>+VLOOKUP(L228,BG!$D$10:$F$68,3,FALSE)</f>
        <v>#REF!</v>
      </c>
      <c r="H228" s="427" t="s">
        <v>908</v>
      </c>
      <c r="I228" s="618">
        <v>3213907782</v>
      </c>
      <c r="J228" s="296">
        <f t="shared" si="15"/>
        <v>3213907.7820000001</v>
      </c>
      <c r="K228" t="e">
        <f>+VLOOKUP(D228,#REF!,4,0)</f>
        <v>#REF!</v>
      </c>
      <c r="L228" t="e">
        <f>VLOOKUP(D228,#REF!,5,0)</f>
        <v>#REF!</v>
      </c>
      <c r="M228" t="e">
        <f>VLOOKUP(D228,#REF!,6,0)</f>
        <v>#REF!</v>
      </c>
      <c r="N228" t="e">
        <f>VLOOKUP(D228,#REF!,7,0)</f>
        <v>#REF!</v>
      </c>
      <c r="P228" t="str">
        <f t="shared" si="18"/>
        <v>26502</v>
      </c>
      <c r="Q228" t="str">
        <f t="shared" si="19"/>
        <v>16</v>
      </c>
    </row>
    <row r="229" spans="1:17" x14ac:dyDescent="0.3">
      <c r="A229" s="556" t="s">
        <v>3185</v>
      </c>
      <c r="B229" s="332">
        <v>6</v>
      </c>
      <c r="C229" s="608">
        <v>161026504000990</v>
      </c>
      <c r="D229" s="427" t="s">
        <v>2741</v>
      </c>
      <c r="E229" t="str">
        <f t="shared" si="16"/>
        <v>160102650400099</v>
      </c>
      <c r="F229" t="str">
        <f t="shared" si="17"/>
        <v>0</v>
      </c>
      <c r="G229" t="e">
        <f>+VLOOKUP(L229,BG!$D$10:$F$68,3,FALSE)</f>
        <v>#REF!</v>
      </c>
      <c r="H229" s="334" t="s">
        <v>2766</v>
      </c>
      <c r="I229" s="619">
        <v>784470543</v>
      </c>
      <c r="J229" s="296">
        <f t="shared" si="15"/>
        <v>784470.54299999995</v>
      </c>
      <c r="K229" t="e">
        <f>+VLOOKUP(D229,#REF!,4,0)</f>
        <v>#REF!</v>
      </c>
      <c r="L229" t="e">
        <f>VLOOKUP(D229,#REF!,5,0)</f>
        <v>#REF!</v>
      </c>
      <c r="M229" t="e">
        <f>VLOOKUP(D229,#REF!,6,0)</f>
        <v>#REF!</v>
      </c>
      <c r="N229" t="e">
        <f>VLOOKUP(D229,#REF!,7,0)</f>
        <v>#REF!</v>
      </c>
      <c r="P229" t="str">
        <f t="shared" si="18"/>
        <v>26504</v>
      </c>
      <c r="Q229" t="str">
        <f t="shared" si="19"/>
        <v>16</v>
      </c>
    </row>
    <row r="230" spans="1:17" x14ac:dyDescent="0.3">
      <c r="A230" s="556" t="s">
        <v>3185</v>
      </c>
      <c r="B230" s="333">
        <v>6</v>
      </c>
      <c r="C230" s="609">
        <v>161026902000990</v>
      </c>
      <c r="D230" s="334" t="s">
        <v>2795</v>
      </c>
      <c r="E230" t="str">
        <f t="shared" si="16"/>
        <v>160102690200099</v>
      </c>
      <c r="F230" t="str">
        <f t="shared" si="17"/>
        <v>0</v>
      </c>
      <c r="G230" t="e">
        <f>+VLOOKUP(L230,BG!$D$10:$F$68,3,FALSE)</f>
        <v>#REF!</v>
      </c>
      <c r="H230" s="334" t="s">
        <v>2796</v>
      </c>
      <c r="I230" s="619">
        <v>1649766373</v>
      </c>
      <c r="J230" s="296">
        <f t="shared" si="15"/>
        <v>1649766.3729999999</v>
      </c>
      <c r="K230" t="e">
        <f>+VLOOKUP(D230,#REF!,4,0)</f>
        <v>#REF!</v>
      </c>
      <c r="L230" t="e">
        <f>VLOOKUP(D230,#REF!,5,0)</f>
        <v>#REF!</v>
      </c>
      <c r="M230" t="e">
        <f>VLOOKUP(D230,#REF!,6,0)</f>
        <v>#REF!</v>
      </c>
      <c r="N230" t="e">
        <f>VLOOKUP(D230,#REF!,7,0)</f>
        <v>#REF!</v>
      </c>
      <c r="P230" t="str">
        <f t="shared" si="18"/>
        <v>26902</v>
      </c>
      <c r="Q230" t="str">
        <f t="shared" si="19"/>
        <v>16</v>
      </c>
    </row>
    <row r="231" spans="1:17" x14ac:dyDescent="0.3">
      <c r="A231" s="556" t="s">
        <v>3185</v>
      </c>
      <c r="B231" s="332">
        <v>6</v>
      </c>
      <c r="C231" s="608">
        <v>161026902001010</v>
      </c>
      <c r="D231" s="427" t="s">
        <v>2532</v>
      </c>
      <c r="E231" t="str">
        <f t="shared" si="16"/>
        <v>160102690200101</v>
      </c>
      <c r="F231" t="str">
        <f t="shared" si="17"/>
        <v>0</v>
      </c>
      <c r="G231" t="e">
        <f>+VLOOKUP(L231,BG!$D$10:$F$68,3,FALSE)</f>
        <v>#REF!</v>
      </c>
      <c r="H231" s="334" t="s">
        <v>2533</v>
      </c>
      <c r="I231" s="619">
        <v>1199356475</v>
      </c>
      <c r="J231" s="296">
        <f t="shared" si="15"/>
        <v>1199356.4750000001</v>
      </c>
      <c r="K231" t="e">
        <f>+VLOOKUP(D231,#REF!,4,0)</f>
        <v>#REF!</v>
      </c>
      <c r="L231" t="e">
        <f>VLOOKUP(D231,#REF!,5,0)</f>
        <v>#REF!</v>
      </c>
      <c r="M231" t="e">
        <f>VLOOKUP(D231,#REF!,6,0)</f>
        <v>#REF!</v>
      </c>
      <c r="N231" t="e">
        <f>VLOOKUP(D231,#REF!,7,0)</f>
        <v>#REF!</v>
      </c>
      <c r="P231" t="str">
        <f t="shared" si="18"/>
        <v>26902</v>
      </c>
      <c r="Q231" t="str">
        <f t="shared" si="19"/>
        <v>16</v>
      </c>
    </row>
    <row r="232" spans="1:17" x14ac:dyDescent="0.3">
      <c r="A232" s="556" t="s">
        <v>3185</v>
      </c>
      <c r="B232" s="333">
        <v>6</v>
      </c>
      <c r="C232" s="609">
        <v>161026902001990</v>
      </c>
      <c r="D232" s="334" t="s">
        <v>909</v>
      </c>
      <c r="E232" t="str">
        <f t="shared" si="16"/>
        <v>160102690200199</v>
      </c>
      <c r="F232" t="str">
        <f t="shared" si="17"/>
        <v>0</v>
      </c>
      <c r="G232" t="e">
        <f>+VLOOKUP(L232,BG!$D$10:$F$68,3,FALSE)</f>
        <v>#REF!</v>
      </c>
      <c r="H232" s="427" t="s">
        <v>910</v>
      </c>
      <c r="I232" s="618">
        <v>20368974480</v>
      </c>
      <c r="J232" s="296">
        <f t="shared" si="15"/>
        <v>20368974.48</v>
      </c>
      <c r="K232" t="e">
        <f>+VLOOKUP(D232,#REF!,4,0)</f>
        <v>#REF!</v>
      </c>
      <c r="L232" t="e">
        <f>VLOOKUP(D232,#REF!,5,0)</f>
        <v>#REF!</v>
      </c>
      <c r="M232" t="e">
        <f>VLOOKUP(D232,#REF!,6,0)</f>
        <v>#REF!</v>
      </c>
      <c r="N232" t="e">
        <f>VLOOKUP(D232,#REF!,7,0)</f>
        <v>#REF!</v>
      </c>
      <c r="P232" t="str">
        <f t="shared" si="18"/>
        <v>26902</v>
      </c>
      <c r="Q232" t="str">
        <f t="shared" si="19"/>
        <v>16</v>
      </c>
    </row>
    <row r="233" spans="1:17" x14ac:dyDescent="0.3">
      <c r="A233" s="556" t="s">
        <v>3185</v>
      </c>
      <c r="B233" s="332">
        <v>6</v>
      </c>
      <c r="C233" s="608">
        <v>163027502000990</v>
      </c>
      <c r="D233" s="427" t="s">
        <v>2772</v>
      </c>
      <c r="E233" t="str">
        <f t="shared" si="16"/>
        <v>160302750200099</v>
      </c>
      <c r="F233" t="str">
        <f t="shared" si="17"/>
        <v>0</v>
      </c>
      <c r="G233" t="e">
        <f>+VLOOKUP(L233,BG!$D$10:$F$68,3,FALSE)</f>
        <v>#REF!</v>
      </c>
      <c r="H233" s="334" t="s">
        <v>2774</v>
      </c>
      <c r="I233" s="619">
        <v>9477427721</v>
      </c>
      <c r="J233" s="296">
        <f t="shared" si="15"/>
        <v>9477427.7210000008</v>
      </c>
      <c r="K233" t="e">
        <f>+VLOOKUP(D233,#REF!,4,0)</f>
        <v>#REF!</v>
      </c>
      <c r="L233" t="e">
        <f>VLOOKUP(D233,#REF!,5,0)</f>
        <v>#REF!</v>
      </c>
      <c r="M233" t="e">
        <f>VLOOKUP(D233,#REF!,6,0)</f>
        <v>#REF!</v>
      </c>
      <c r="N233" t="e">
        <f>VLOOKUP(D233,#REF!,7,0)</f>
        <v>#REF!</v>
      </c>
      <c r="P233" t="str">
        <f t="shared" si="18"/>
        <v>27502</v>
      </c>
      <c r="Q233" t="str">
        <f t="shared" si="19"/>
        <v>16</v>
      </c>
    </row>
    <row r="234" spans="1:17" x14ac:dyDescent="0.3">
      <c r="A234" s="556" t="s">
        <v>3185</v>
      </c>
      <c r="B234" s="333">
        <v>6</v>
      </c>
      <c r="C234" s="609">
        <v>163027502001010</v>
      </c>
      <c r="D234" s="334" t="s">
        <v>1363</v>
      </c>
      <c r="E234" t="str">
        <f t="shared" si="16"/>
        <v>160302750200101</v>
      </c>
      <c r="F234" t="str">
        <f t="shared" si="17"/>
        <v>0</v>
      </c>
      <c r="G234" t="e">
        <f>+VLOOKUP(L234,BG!$D$10:$F$68,3,FALSE)</f>
        <v>#REF!</v>
      </c>
      <c r="H234" s="334" t="s">
        <v>915</v>
      </c>
      <c r="I234" s="619">
        <v>5826440173</v>
      </c>
      <c r="J234" s="296">
        <f t="shared" si="15"/>
        <v>5826440.1730000004</v>
      </c>
      <c r="K234" t="e">
        <f>+VLOOKUP(D234,#REF!,4,0)</f>
        <v>#REF!</v>
      </c>
      <c r="L234" t="e">
        <f>VLOOKUP(D234,#REF!,5,0)</f>
        <v>#REF!</v>
      </c>
      <c r="M234" t="e">
        <f>VLOOKUP(D234,#REF!,6,0)</f>
        <v>#REF!</v>
      </c>
      <c r="N234" t="e">
        <f>VLOOKUP(D234,#REF!,7,0)</f>
        <v>#REF!</v>
      </c>
      <c r="P234" t="str">
        <f t="shared" si="18"/>
        <v>27502</v>
      </c>
      <c r="Q234" t="str">
        <f t="shared" si="19"/>
        <v>16</v>
      </c>
    </row>
    <row r="235" spans="1:17" x14ac:dyDescent="0.3">
      <c r="A235" s="556" t="s">
        <v>3185</v>
      </c>
      <c r="B235" s="332">
        <v>6</v>
      </c>
      <c r="C235" s="608">
        <v>163027502001990</v>
      </c>
      <c r="D235" s="427" t="s">
        <v>914</v>
      </c>
      <c r="E235" t="str">
        <f t="shared" si="16"/>
        <v>160302750200199</v>
      </c>
      <c r="F235" t="str">
        <f t="shared" si="17"/>
        <v>0</v>
      </c>
      <c r="G235" t="e">
        <f>+VLOOKUP(L235,BG!$D$10:$F$68,3,FALSE)</f>
        <v>#REF!</v>
      </c>
      <c r="H235" s="427" t="s">
        <v>915</v>
      </c>
      <c r="I235" s="618">
        <v>14446924862</v>
      </c>
      <c r="J235" s="296">
        <f t="shared" si="15"/>
        <v>14446924.862</v>
      </c>
      <c r="K235" t="e">
        <f>+VLOOKUP(D235,#REF!,4,0)</f>
        <v>#REF!</v>
      </c>
      <c r="L235" t="e">
        <f>VLOOKUP(D235,#REF!,5,0)</f>
        <v>#REF!</v>
      </c>
      <c r="M235" t="e">
        <f>VLOOKUP(D235,#REF!,6,0)</f>
        <v>#REF!</v>
      </c>
      <c r="N235" t="e">
        <f>VLOOKUP(D235,#REF!,7,0)</f>
        <v>#REF!</v>
      </c>
      <c r="P235" t="str">
        <f t="shared" si="18"/>
        <v>27502</v>
      </c>
      <c r="Q235" t="str">
        <f t="shared" si="19"/>
        <v>16</v>
      </c>
    </row>
    <row r="236" spans="1:17" hidden="1" x14ac:dyDescent="0.3">
      <c r="A236" s="556" t="s">
        <v>3185</v>
      </c>
      <c r="B236" s="333">
        <v>6</v>
      </c>
      <c r="C236" s="609">
        <v>163027502003990</v>
      </c>
      <c r="D236" s="334" t="s">
        <v>916</v>
      </c>
      <c r="E236" t="str">
        <f t="shared" si="16"/>
        <v>160302750200399</v>
      </c>
      <c r="F236" t="str">
        <f t="shared" si="17"/>
        <v>0</v>
      </c>
      <c r="G236" t="e">
        <f>+VLOOKUP(L236,BG!$D$10:$F$68,3,FALSE)</f>
        <v>#REF!</v>
      </c>
      <c r="H236" s="427" t="s">
        <v>917</v>
      </c>
      <c r="I236" s="618">
        <v>1</v>
      </c>
      <c r="J236" s="296">
        <f t="shared" si="15"/>
        <v>1E-3</v>
      </c>
      <c r="K236" t="e">
        <f>+VLOOKUP(D236,#REF!,4,0)</f>
        <v>#REF!</v>
      </c>
      <c r="L236" t="e">
        <f>VLOOKUP(D236,#REF!,5,0)</f>
        <v>#REF!</v>
      </c>
      <c r="M236" t="e">
        <f>VLOOKUP(D236,#REF!,6,0)</f>
        <v>#REF!</v>
      </c>
      <c r="N236" t="e">
        <f>VLOOKUP(D236,#REF!,7,0)</f>
        <v>#REF!</v>
      </c>
      <c r="P236" t="str">
        <f t="shared" si="18"/>
        <v>27502</v>
      </c>
      <c r="Q236" t="str">
        <f t="shared" si="19"/>
        <v>16</v>
      </c>
    </row>
    <row r="237" spans="1:17" x14ac:dyDescent="0.3">
      <c r="A237" s="556" t="s">
        <v>3185</v>
      </c>
      <c r="B237" s="332">
        <v>6</v>
      </c>
      <c r="C237" s="608">
        <v>168027782001010</v>
      </c>
      <c r="D237" s="427" t="s">
        <v>1364</v>
      </c>
      <c r="E237" t="str">
        <f t="shared" si="16"/>
        <v>160802778200101</v>
      </c>
      <c r="F237" t="str">
        <f t="shared" si="17"/>
        <v>0</v>
      </c>
      <c r="G237" t="e">
        <f>+VLOOKUP(L237,BG!$D$10:$F$68,3,FALSE)</f>
        <v>#REF!</v>
      </c>
      <c r="H237" s="334" t="s">
        <v>918</v>
      </c>
      <c r="I237" s="619">
        <v>18942582</v>
      </c>
      <c r="J237" s="296">
        <f t="shared" si="15"/>
        <v>18942.581999999999</v>
      </c>
      <c r="K237" t="e">
        <f>+VLOOKUP(D237,#REF!,4,0)</f>
        <v>#REF!</v>
      </c>
      <c r="L237" t="e">
        <f>VLOOKUP(D237,#REF!,5,0)</f>
        <v>#REF!</v>
      </c>
      <c r="M237" t="e">
        <f>VLOOKUP(D237,#REF!,6,0)</f>
        <v>#REF!</v>
      </c>
      <c r="N237" t="e">
        <f>VLOOKUP(D237,#REF!,7,0)</f>
        <v>#REF!</v>
      </c>
      <c r="P237" t="str">
        <f t="shared" si="18"/>
        <v>27782</v>
      </c>
      <c r="Q237" t="str">
        <f t="shared" si="19"/>
        <v>16</v>
      </c>
    </row>
    <row r="238" spans="1:17" x14ac:dyDescent="0.3">
      <c r="A238" s="556" t="s">
        <v>3185</v>
      </c>
      <c r="B238" s="333">
        <v>6</v>
      </c>
      <c r="C238" s="609">
        <v>168027782001990</v>
      </c>
      <c r="D238" s="334" t="s">
        <v>919</v>
      </c>
      <c r="E238" t="str">
        <f t="shared" si="16"/>
        <v>160802778200199</v>
      </c>
      <c r="F238" t="str">
        <f t="shared" si="17"/>
        <v>0</v>
      </c>
      <c r="G238" t="e">
        <f>+VLOOKUP(L238,BG!$D$10:$F$68,3,FALSE)</f>
        <v>#REF!</v>
      </c>
      <c r="H238" s="427" t="s">
        <v>918</v>
      </c>
      <c r="I238" s="618">
        <v>11608719627</v>
      </c>
      <c r="J238" s="296">
        <f t="shared" si="15"/>
        <v>11608719.627</v>
      </c>
      <c r="K238" t="e">
        <f>+VLOOKUP(D238,#REF!,4,0)</f>
        <v>#REF!</v>
      </c>
      <c r="L238" t="e">
        <f>VLOOKUP(D238,#REF!,5,0)</f>
        <v>#REF!</v>
      </c>
      <c r="M238" t="e">
        <f>VLOOKUP(D238,#REF!,6,0)</f>
        <v>#REF!</v>
      </c>
      <c r="N238" t="e">
        <f>VLOOKUP(D238,#REF!,7,0)</f>
        <v>#REF!</v>
      </c>
      <c r="P238" t="str">
        <f t="shared" si="18"/>
        <v>27782</v>
      </c>
      <c r="Q238" t="str">
        <f t="shared" si="19"/>
        <v>16</v>
      </c>
    </row>
    <row r="239" spans="1:17" x14ac:dyDescent="0.3">
      <c r="A239" s="556" t="s">
        <v>3185</v>
      </c>
      <c r="B239" s="332">
        <v>6</v>
      </c>
      <c r="C239" s="608">
        <v>168027794001990</v>
      </c>
      <c r="D239" s="427" t="s">
        <v>920</v>
      </c>
      <c r="E239" t="str">
        <f t="shared" si="16"/>
        <v>160802779400199</v>
      </c>
      <c r="F239" t="str">
        <f t="shared" si="17"/>
        <v>0</v>
      </c>
      <c r="G239" t="e">
        <f>+VLOOKUP(L239,BG!$D$10:$F$68,3,FALSE)</f>
        <v>#REF!</v>
      </c>
      <c r="H239" s="334" t="s">
        <v>921</v>
      </c>
      <c r="I239" s="619">
        <v>-291100161</v>
      </c>
      <c r="J239" s="296">
        <f t="shared" si="15"/>
        <v>-291100.16100000002</v>
      </c>
      <c r="K239" t="e">
        <f>+VLOOKUP(D239,#REF!,4,0)</f>
        <v>#REF!</v>
      </c>
      <c r="L239" t="e">
        <f>VLOOKUP(D239,#REF!,5,0)</f>
        <v>#REF!</v>
      </c>
      <c r="M239" t="e">
        <f>VLOOKUP(D239,#REF!,6,0)</f>
        <v>#REF!</v>
      </c>
      <c r="N239" t="e">
        <f>VLOOKUP(D239,#REF!,7,0)</f>
        <v>#REF!</v>
      </c>
      <c r="P239" t="str">
        <f t="shared" si="18"/>
        <v>27794</v>
      </c>
      <c r="Q239" t="str">
        <f t="shared" si="19"/>
        <v>16</v>
      </c>
    </row>
    <row r="240" spans="1:17" x14ac:dyDescent="0.3">
      <c r="A240" s="556" t="s">
        <v>3185</v>
      </c>
      <c r="B240" s="333">
        <v>6</v>
      </c>
      <c r="C240" s="609">
        <v>168027982001010</v>
      </c>
      <c r="D240" s="334" t="s">
        <v>2534</v>
      </c>
      <c r="E240" t="str">
        <f t="shared" si="16"/>
        <v>160802798200101</v>
      </c>
      <c r="F240" t="str">
        <f t="shared" si="17"/>
        <v>0</v>
      </c>
      <c r="G240" t="e">
        <f>+VLOOKUP(L240,BG!$D$10:$F$68,3,FALSE)</f>
        <v>#REF!</v>
      </c>
      <c r="H240" s="334" t="s">
        <v>922</v>
      </c>
      <c r="I240" s="619">
        <v>105871967</v>
      </c>
      <c r="J240" s="296">
        <f t="shared" si="15"/>
        <v>105871.967</v>
      </c>
      <c r="K240" t="e">
        <f>+VLOOKUP(D240,#REF!,4,0)</f>
        <v>#REF!</v>
      </c>
      <c r="L240" t="e">
        <f>VLOOKUP(D240,#REF!,5,0)</f>
        <v>#REF!</v>
      </c>
      <c r="M240" t="e">
        <f>VLOOKUP(D240,#REF!,6,0)</f>
        <v>#REF!</v>
      </c>
      <c r="N240" t="e">
        <f>VLOOKUP(D240,#REF!,7,0)</f>
        <v>#REF!</v>
      </c>
      <c r="P240" t="str">
        <f t="shared" si="18"/>
        <v>27982</v>
      </c>
      <c r="Q240" t="str">
        <f t="shared" si="19"/>
        <v>16</v>
      </c>
    </row>
    <row r="241" spans="1:17" x14ac:dyDescent="0.3">
      <c r="A241" s="556" t="s">
        <v>3185</v>
      </c>
      <c r="B241" s="332">
        <v>6</v>
      </c>
      <c r="C241" s="608">
        <v>168027982001990</v>
      </c>
      <c r="D241" s="427" t="s">
        <v>923</v>
      </c>
      <c r="E241" t="str">
        <f t="shared" si="16"/>
        <v>160802798200199</v>
      </c>
      <c r="F241" t="str">
        <f t="shared" si="17"/>
        <v>0</v>
      </c>
      <c r="G241" t="e">
        <f>+VLOOKUP(L241,BG!$D$10:$F$68,3,FALSE)</f>
        <v>#REF!</v>
      </c>
      <c r="H241" s="427" t="s">
        <v>922</v>
      </c>
      <c r="I241" s="618">
        <v>551369174</v>
      </c>
      <c r="J241" s="296">
        <f t="shared" si="15"/>
        <v>551369.174</v>
      </c>
      <c r="K241" t="e">
        <f>+VLOOKUP(D241,#REF!,4,0)</f>
        <v>#REF!</v>
      </c>
      <c r="L241" t="e">
        <f>VLOOKUP(D241,#REF!,5,0)</f>
        <v>#REF!</v>
      </c>
      <c r="M241" t="e">
        <f>VLOOKUP(D241,#REF!,6,0)</f>
        <v>#REF!</v>
      </c>
      <c r="N241" t="e">
        <f>VLOOKUP(D241,#REF!,7,0)</f>
        <v>#REF!</v>
      </c>
      <c r="P241" t="str">
        <f t="shared" si="18"/>
        <v>27982</v>
      </c>
      <c r="Q241" t="str">
        <f t="shared" si="19"/>
        <v>16</v>
      </c>
    </row>
    <row r="242" spans="1:17" x14ac:dyDescent="0.3">
      <c r="A242" s="556" t="s">
        <v>3185</v>
      </c>
      <c r="B242" s="333">
        <v>6</v>
      </c>
      <c r="C242" s="609">
        <v>168027994001990</v>
      </c>
      <c r="D242" s="334" t="s">
        <v>924</v>
      </c>
      <c r="E242" t="str">
        <f t="shared" si="16"/>
        <v>160802799400199</v>
      </c>
      <c r="F242" t="str">
        <f t="shared" si="17"/>
        <v>0</v>
      </c>
      <c r="G242" t="e">
        <f>+VLOOKUP(L242,BG!$D$10:$F$68,3,FALSE)</f>
        <v>#REF!</v>
      </c>
      <c r="H242" s="334" t="s">
        <v>921</v>
      </c>
      <c r="I242" s="619">
        <v>-9264331</v>
      </c>
      <c r="J242" s="296">
        <f t="shared" si="15"/>
        <v>-9264.3310000000001</v>
      </c>
      <c r="K242" t="e">
        <f>+VLOOKUP(D242,#REF!,4,0)</f>
        <v>#REF!</v>
      </c>
      <c r="L242" t="e">
        <f>VLOOKUP(D242,#REF!,5,0)</f>
        <v>#REF!</v>
      </c>
      <c r="M242" t="e">
        <f>VLOOKUP(D242,#REF!,6,0)</f>
        <v>#REF!</v>
      </c>
      <c r="N242" t="e">
        <f>VLOOKUP(D242,#REF!,7,0)</f>
        <v>#REF!</v>
      </c>
      <c r="P242" t="str">
        <f t="shared" si="18"/>
        <v>27994</v>
      </c>
      <c r="Q242" t="str">
        <f t="shared" si="19"/>
        <v>16</v>
      </c>
    </row>
    <row r="243" spans="1:17" x14ac:dyDescent="0.3">
      <c r="A243" s="556" t="s">
        <v>3185</v>
      </c>
      <c r="B243" s="332">
        <v>6</v>
      </c>
      <c r="C243" s="608">
        <v>168034782000010</v>
      </c>
      <c r="D243" s="427" t="s">
        <v>3189</v>
      </c>
      <c r="E243" t="str">
        <f t="shared" si="16"/>
        <v>160803478200001</v>
      </c>
      <c r="F243" t="str">
        <f t="shared" si="17"/>
        <v>0</v>
      </c>
      <c r="G243" t="e">
        <f>+VLOOKUP(L243,BG!$D$10:$F$68,3,FALSE)</f>
        <v>#REF!</v>
      </c>
      <c r="H243" s="427" t="s">
        <v>927</v>
      </c>
      <c r="I243" s="618">
        <v>40554162</v>
      </c>
      <c r="J243" s="296">
        <f t="shared" si="15"/>
        <v>40554.161999999997</v>
      </c>
      <c r="K243" t="e">
        <f>+VLOOKUP(D243,#REF!,4,0)</f>
        <v>#REF!</v>
      </c>
      <c r="L243" t="e">
        <f>VLOOKUP(D243,#REF!,5,0)</f>
        <v>#REF!</v>
      </c>
      <c r="M243" t="e">
        <f>VLOOKUP(D243,#REF!,6,0)</f>
        <v>#REF!</v>
      </c>
      <c r="N243" t="e">
        <f>VLOOKUP(D243,#REF!,7,0)</f>
        <v>#REF!</v>
      </c>
      <c r="P243" t="str">
        <f t="shared" si="18"/>
        <v>34782</v>
      </c>
      <c r="Q243" t="str">
        <f t="shared" si="19"/>
        <v>16</v>
      </c>
    </row>
    <row r="244" spans="1:17" x14ac:dyDescent="0.3">
      <c r="A244" s="556" t="s">
        <v>3185</v>
      </c>
      <c r="B244" s="333">
        <v>6</v>
      </c>
      <c r="C244" s="609">
        <v>168034782000990</v>
      </c>
      <c r="D244" s="334" t="s">
        <v>926</v>
      </c>
      <c r="E244" t="str">
        <f t="shared" si="16"/>
        <v>160803478200099</v>
      </c>
      <c r="F244" t="str">
        <f t="shared" si="17"/>
        <v>0</v>
      </c>
      <c r="G244" t="e">
        <f>+VLOOKUP(L244,BG!$D$10:$F$68,3,FALSE)</f>
        <v>#REF!</v>
      </c>
      <c r="H244" s="334" t="s">
        <v>927</v>
      </c>
      <c r="I244" s="619">
        <v>396459</v>
      </c>
      <c r="J244" s="296">
        <f t="shared" si="15"/>
        <v>396.459</v>
      </c>
      <c r="K244" t="e">
        <f>+VLOOKUP(D244,#REF!,4,0)</f>
        <v>#REF!</v>
      </c>
      <c r="L244" t="e">
        <f>VLOOKUP(D244,#REF!,5,0)</f>
        <v>#REF!</v>
      </c>
      <c r="M244" t="e">
        <f>VLOOKUP(D244,#REF!,6,0)</f>
        <v>#REF!</v>
      </c>
      <c r="N244" t="e">
        <f>VLOOKUP(D244,#REF!,7,0)</f>
        <v>#REF!</v>
      </c>
      <c r="P244" t="str">
        <f t="shared" si="18"/>
        <v>34782</v>
      </c>
      <c r="Q244" t="str">
        <f t="shared" si="19"/>
        <v>16</v>
      </c>
    </row>
    <row r="245" spans="1:17" x14ac:dyDescent="0.3">
      <c r="A245" s="556" t="s">
        <v>3185</v>
      </c>
      <c r="B245" s="332">
        <v>6</v>
      </c>
      <c r="C245" s="608">
        <v>168034782001010</v>
      </c>
      <c r="D245" s="427" t="s">
        <v>1962</v>
      </c>
      <c r="E245" t="str">
        <f t="shared" si="16"/>
        <v>160803478200101</v>
      </c>
      <c r="F245" t="str">
        <f t="shared" si="17"/>
        <v>0</v>
      </c>
      <c r="G245" t="e">
        <f>+VLOOKUP(L245,BG!$D$10:$F$68,3,FALSE)</f>
        <v>#REF!</v>
      </c>
      <c r="H245" s="427" t="s">
        <v>925</v>
      </c>
      <c r="I245" s="618">
        <v>1058181217</v>
      </c>
      <c r="J245" s="296">
        <f t="shared" si="15"/>
        <v>1058181.2169999999</v>
      </c>
      <c r="K245" t="e">
        <f>+VLOOKUP(D245,#REF!,4,0)</f>
        <v>#REF!</v>
      </c>
      <c r="L245" t="e">
        <f>VLOOKUP(D245,#REF!,5,0)</f>
        <v>#REF!</v>
      </c>
      <c r="M245" t="e">
        <f>VLOOKUP(D245,#REF!,6,0)</f>
        <v>#REF!</v>
      </c>
      <c r="N245" t="e">
        <f>VLOOKUP(D245,#REF!,7,0)</f>
        <v>#REF!</v>
      </c>
      <c r="P245" t="str">
        <f t="shared" si="18"/>
        <v>34782</v>
      </c>
      <c r="Q245" t="str">
        <f t="shared" si="19"/>
        <v>16</v>
      </c>
    </row>
    <row r="246" spans="1:17" s="297" customFormat="1" x14ac:dyDescent="0.3">
      <c r="A246" s="556" t="s">
        <v>3185</v>
      </c>
      <c r="B246" s="333">
        <v>6</v>
      </c>
      <c r="C246" s="609">
        <v>168034782001990</v>
      </c>
      <c r="D246" s="334" t="s">
        <v>928</v>
      </c>
      <c r="E246" t="str">
        <f t="shared" si="16"/>
        <v>160803478200199</v>
      </c>
      <c r="F246" t="str">
        <f t="shared" si="17"/>
        <v>0</v>
      </c>
      <c r="G246" t="e">
        <f>+VLOOKUP(L246,BG!$D$10:$F$68,3,FALSE)</f>
        <v>#REF!</v>
      </c>
      <c r="H246" s="334" t="s">
        <v>925</v>
      </c>
      <c r="I246" s="619">
        <v>3469893554</v>
      </c>
      <c r="J246" s="296">
        <f t="shared" si="15"/>
        <v>3469893.554</v>
      </c>
      <c r="K246" t="e">
        <f>+VLOOKUP(D246,#REF!,4,0)</f>
        <v>#REF!</v>
      </c>
      <c r="L246" t="e">
        <f>VLOOKUP(D246,#REF!,5,0)</f>
        <v>#REF!</v>
      </c>
      <c r="M246" t="e">
        <f>VLOOKUP(D246,#REF!,6,0)</f>
        <v>#REF!</v>
      </c>
      <c r="N246" t="e">
        <f>VLOOKUP(D246,#REF!,7,0)</f>
        <v>#REF!</v>
      </c>
      <c r="O246"/>
      <c r="P246" t="str">
        <f t="shared" si="18"/>
        <v>34782</v>
      </c>
      <c r="Q246" t="str">
        <f t="shared" si="19"/>
        <v>16</v>
      </c>
    </row>
    <row r="247" spans="1:17" x14ac:dyDescent="0.3">
      <c r="A247" s="556" t="s">
        <v>3185</v>
      </c>
      <c r="B247" s="332">
        <v>6</v>
      </c>
      <c r="C247" s="608">
        <v>168034794001010</v>
      </c>
      <c r="D247" s="427" t="s">
        <v>2667</v>
      </c>
      <c r="E247" t="str">
        <f t="shared" si="16"/>
        <v>160803479400101</v>
      </c>
      <c r="F247" t="str">
        <f t="shared" si="17"/>
        <v>0</v>
      </c>
      <c r="G247" t="e">
        <f>+VLOOKUP(L247,BG!$D$10:$F$68,3,FALSE)</f>
        <v>#REF!</v>
      </c>
      <c r="H247" s="427" t="s">
        <v>921</v>
      </c>
      <c r="I247" s="618">
        <v>-18166044</v>
      </c>
      <c r="J247" s="296">
        <f t="shared" si="15"/>
        <v>-18166.044000000002</v>
      </c>
      <c r="K247" t="e">
        <f>+VLOOKUP(D247,#REF!,4,0)</f>
        <v>#REF!</v>
      </c>
      <c r="L247" t="e">
        <f>VLOOKUP(D247,#REF!,5,0)</f>
        <v>#REF!</v>
      </c>
      <c r="M247" t="e">
        <f>VLOOKUP(D247,#REF!,6,0)</f>
        <v>#REF!</v>
      </c>
      <c r="N247" t="e">
        <f>VLOOKUP(D247,#REF!,7,0)</f>
        <v>#REF!</v>
      </c>
      <c r="P247" t="str">
        <f t="shared" si="18"/>
        <v>34794</v>
      </c>
      <c r="Q247" t="str">
        <f t="shared" si="19"/>
        <v>16</v>
      </c>
    </row>
    <row r="248" spans="1:17" x14ac:dyDescent="0.3">
      <c r="A248" s="556" t="s">
        <v>3185</v>
      </c>
      <c r="B248" s="333">
        <v>6</v>
      </c>
      <c r="C248" s="609">
        <v>168034794001990</v>
      </c>
      <c r="D248" s="334" t="s">
        <v>929</v>
      </c>
      <c r="E248" t="str">
        <f t="shared" si="16"/>
        <v>160803479400199</v>
      </c>
      <c r="F248" t="str">
        <f t="shared" si="17"/>
        <v>0</v>
      </c>
      <c r="G248" t="e">
        <f>+VLOOKUP(L248,BG!$D$10:$F$68,3,FALSE)</f>
        <v>#REF!</v>
      </c>
      <c r="H248" s="334" t="s">
        <v>921</v>
      </c>
      <c r="I248" s="619">
        <v>-65074051</v>
      </c>
      <c r="J248" s="296">
        <f t="shared" si="15"/>
        <v>-65074.050999999999</v>
      </c>
      <c r="K248" t="e">
        <f>+VLOOKUP(D248,#REF!,4,0)</f>
        <v>#REF!</v>
      </c>
      <c r="L248" t="e">
        <f>VLOOKUP(D248,#REF!,5,0)</f>
        <v>#REF!</v>
      </c>
      <c r="M248" t="e">
        <f>VLOOKUP(D248,#REF!,6,0)</f>
        <v>#REF!</v>
      </c>
      <c r="N248" t="e">
        <f>VLOOKUP(D248,#REF!,7,0)</f>
        <v>#REF!</v>
      </c>
      <c r="P248" t="str">
        <f t="shared" si="18"/>
        <v>34794</v>
      </c>
      <c r="Q248" t="str">
        <f t="shared" si="19"/>
        <v>16</v>
      </c>
    </row>
    <row r="249" spans="1:17" x14ac:dyDescent="0.3">
      <c r="A249" s="556" t="s">
        <v>3185</v>
      </c>
      <c r="B249" s="332">
        <v>6</v>
      </c>
      <c r="C249" s="608">
        <v>169028592000990</v>
      </c>
      <c r="D249" s="427" t="s">
        <v>1963</v>
      </c>
      <c r="E249" t="str">
        <f t="shared" si="16"/>
        <v>160902859200099</v>
      </c>
      <c r="F249" t="str">
        <f t="shared" si="17"/>
        <v>0</v>
      </c>
      <c r="G249" t="e">
        <f>+VLOOKUP(L249,BG!$D$10:$F$68,3,FALSE)</f>
        <v>#REF!</v>
      </c>
      <c r="H249" s="427" t="s">
        <v>2142</v>
      </c>
      <c r="I249" s="618">
        <v>-64592603591</v>
      </c>
      <c r="J249" s="296">
        <f t="shared" si="15"/>
        <v>-64592603.590999998</v>
      </c>
      <c r="K249" t="e">
        <f>+VLOOKUP(D249,#REF!,4,0)</f>
        <v>#REF!</v>
      </c>
      <c r="L249" s="650" t="e">
        <f>VLOOKUP(D249,#REF!,5,0)</f>
        <v>#REF!</v>
      </c>
      <c r="M249" t="e">
        <f>VLOOKUP(D249,#REF!,6,0)</f>
        <v>#REF!</v>
      </c>
      <c r="N249" t="e">
        <f>VLOOKUP(D249,#REF!,7,0)</f>
        <v>#REF!</v>
      </c>
      <c r="P249" t="str">
        <f t="shared" si="18"/>
        <v>28592</v>
      </c>
      <c r="Q249" t="str">
        <f t="shared" si="19"/>
        <v>16</v>
      </c>
    </row>
    <row r="250" spans="1:17" hidden="1" x14ac:dyDescent="0.3">
      <c r="A250" s="556" t="s">
        <v>3185</v>
      </c>
      <c r="B250" s="333">
        <v>6</v>
      </c>
      <c r="C250" s="609">
        <v>171029302000990</v>
      </c>
      <c r="D250" s="334" t="s">
        <v>3182</v>
      </c>
      <c r="E250" t="str">
        <f t="shared" si="16"/>
        <v>170102930200099</v>
      </c>
      <c r="F250" t="str">
        <f t="shared" si="17"/>
        <v>0</v>
      </c>
      <c r="G250" t="e">
        <f>+VLOOKUP(L250,BG!$D$10:$F$68,3,FALSE)</f>
        <v>#REF!</v>
      </c>
      <c r="H250" s="334" t="s">
        <v>3180</v>
      </c>
      <c r="I250" s="619">
        <v>34933073435</v>
      </c>
      <c r="J250" s="296">
        <f t="shared" si="15"/>
        <v>34933073.435000002</v>
      </c>
      <c r="K250" t="e">
        <f>+VLOOKUP(D250,#REF!,4,0)</f>
        <v>#REF!</v>
      </c>
      <c r="L250" t="e">
        <f>VLOOKUP(D250,#REF!,5,0)</f>
        <v>#REF!</v>
      </c>
      <c r="M250" t="e">
        <f>VLOOKUP(D250,#REF!,6,0)</f>
        <v>#REF!</v>
      </c>
      <c r="N250" t="e">
        <f>VLOOKUP(D250,#REF!,7,0)</f>
        <v>#REF!</v>
      </c>
      <c r="P250" t="str">
        <f t="shared" si="18"/>
        <v>29302</v>
      </c>
      <c r="Q250" t="str">
        <f t="shared" si="19"/>
        <v>17</v>
      </c>
    </row>
    <row r="251" spans="1:17" hidden="1" x14ac:dyDescent="0.3">
      <c r="A251" s="556" t="s">
        <v>3185</v>
      </c>
      <c r="B251" s="332">
        <v>6</v>
      </c>
      <c r="C251" s="608">
        <v>171029302101990</v>
      </c>
      <c r="D251" s="427" t="s">
        <v>1964</v>
      </c>
      <c r="E251" t="str">
        <f t="shared" si="16"/>
        <v>170102930210199</v>
      </c>
      <c r="F251" t="str">
        <f t="shared" si="17"/>
        <v>0</v>
      </c>
      <c r="G251" t="e">
        <f>+VLOOKUP(L251,BG!$D$10:$F$68,3,FALSE)</f>
        <v>#REF!</v>
      </c>
      <c r="H251" s="427" t="s">
        <v>2143</v>
      </c>
      <c r="I251" s="618">
        <v>46138691</v>
      </c>
      <c r="J251" s="296">
        <f t="shared" si="15"/>
        <v>46138.690999999999</v>
      </c>
      <c r="K251" t="e">
        <f>+VLOOKUP(D251,#REF!,4,0)</f>
        <v>#REF!</v>
      </c>
      <c r="L251" t="e">
        <f>VLOOKUP(D251,#REF!,5,0)</f>
        <v>#REF!</v>
      </c>
      <c r="M251" t="e">
        <f>VLOOKUP(D251,#REF!,6,0)</f>
        <v>#REF!</v>
      </c>
      <c r="N251" t="e">
        <f>VLOOKUP(D251,#REF!,7,0)</f>
        <v>#REF!</v>
      </c>
      <c r="P251" t="str">
        <f t="shared" si="18"/>
        <v>29302</v>
      </c>
      <c r="Q251" t="str">
        <f t="shared" si="19"/>
        <v>17</v>
      </c>
    </row>
    <row r="252" spans="1:17" hidden="1" x14ac:dyDescent="0.3">
      <c r="A252" s="556" t="s">
        <v>3185</v>
      </c>
      <c r="B252" s="333">
        <v>6</v>
      </c>
      <c r="C252" s="609">
        <v>171029304001990</v>
      </c>
      <c r="D252" s="334" t="s">
        <v>931</v>
      </c>
      <c r="E252" t="str">
        <f t="shared" si="16"/>
        <v>170102930400199</v>
      </c>
      <c r="F252" t="str">
        <f t="shared" si="17"/>
        <v>0</v>
      </c>
      <c r="G252" t="e">
        <f>+VLOOKUP(L252,BG!$D$10:$F$68,3,FALSE)</f>
        <v>#REF!</v>
      </c>
      <c r="H252" s="334" t="s">
        <v>932</v>
      </c>
      <c r="I252" s="619">
        <v>77727222019</v>
      </c>
      <c r="J252" s="296">
        <f t="shared" si="15"/>
        <v>77727222.018999994</v>
      </c>
      <c r="K252" t="e">
        <f>+VLOOKUP(D252,#REF!,4,0)</f>
        <v>#REF!</v>
      </c>
      <c r="L252" t="e">
        <f>VLOOKUP(D252,#REF!,5,0)</f>
        <v>#REF!</v>
      </c>
      <c r="M252" t="e">
        <f>VLOOKUP(D252,#REF!,6,0)</f>
        <v>#REF!</v>
      </c>
      <c r="N252" t="e">
        <f>VLOOKUP(D252,#REF!,7,0)</f>
        <v>#REF!</v>
      </c>
      <c r="P252" t="str">
        <f t="shared" si="18"/>
        <v>29304</v>
      </c>
      <c r="Q252" t="str">
        <f t="shared" si="19"/>
        <v>17</v>
      </c>
    </row>
    <row r="253" spans="1:17" x14ac:dyDescent="0.3">
      <c r="A253" s="556" t="s">
        <v>3185</v>
      </c>
      <c r="B253" s="332">
        <v>6</v>
      </c>
      <c r="C253" s="608">
        <v>172029504020990</v>
      </c>
      <c r="D253" s="427" t="s">
        <v>933</v>
      </c>
      <c r="E253" t="str">
        <f t="shared" si="16"/>
        <v>170202950402099</v>
      </c>
      <c r="F253" t="str">
        <f t="shared" si="17"/>
        <v>0</v>
      </c>
      <c r="G253" t="e">
        <f>+VLOOKUP(L253,BG!$D$10:$F$68,3,FALSE)</f>
        <v>#REF!</v>
      </c>
      <c r="H253" s="427" t="s">
        <v>934</v>
      </c>
      <c r="I253" s="618">
        <v>124794856943</v>
      </c>
      <c r="J253" s="296">
        <f t="shared" si="15"/>
        <v>124794856.943</v>
      </c>
      <c r="K253" t="e">
        <f>+VLOOKUP(D253,#REF!,4,0)</f>
        <v>#REF!</v>
      </c>
      <c r="L253" t="e">
        <f>VLOOKUP(D253,#REF!,5,0)</f>
        <v>#REF!</v>
      </c>
      <c r="M253" t="e">
        <f>VLOOKUP(D253,#REF!,6,0)</f>
        <v>#REF!</v>
      </c>
      <c r="N253" t="e">
        <f>VLOOKUP(D253,#REF!,7,0)</f>
        <v>#REF!</v>
      </c>
      <c r="P253" t="str">
        <f t="shared" si="18"/>
        <v>29504</v>
      </c>
      <c r="Q253" t="str">
        <f t="shared" si="19"/>
        <v>17</v>
      </c>
    </row>
    <row r="254" spans="1:17" hidden="1" x14ac:dyDescent="0.3">
      <c r="A254" s="556" t="s">
        <v>3185</v>
      </c>
      <c r="B254" s="333">
        <v>6</v>
      </c>
      <c r="C254" s="609">
        <v>172029504026990</v>
      </c>
      <c r="D254" s="334" t="s">
        <v>3190</v>
      </c>
      <c r="E254" t="str">
        <f t="shared" si="16"/>
        <v>170202950402699</v>
      </c>
      <c r="F254" t="str">
        <f t="shared" si="17"/>
        <v>0</v>
      </c>
      <c r="G254" t="e">
        <f>+VLOOKUP(L254,BG!$D$10:$F$68,3,FALSE)</f>
        <v>#REF!</v>
      </c>
      <c r="H254" s="334" t="s">
        <v>3223</v>
      </c>
      <c r="I254" s="619">
        <v>10918772872</v>
      </c>
      <c r="J254" s="296">
        <f t="shared" si="15"/>
        <v>10918772.872</v>
      </c>
      <c r="K254" t="e">
        <f>+VLOOKUP(D254,#REF!,4,0)</f>
        <v>#REF!</v>
      </c>
      <c r="L254" t="e">
        <f>VLOOKUP(D254,#REF!,5,0)</f>
        <v>#REF!</v>
      </c>
      <c r="M254" t="e">
        <f>VLOOKUP(D254,#REF!,6,0)</f>
        <v>#REF!</v>
      </c>
      <c r="N254" t="e">
        <f>VLOOKUP(D254,#REF!,7,0)</f>
        <v>#REF!</v>
      </c>
      <c r="P254" t="str">
        <f t="shared" si="18"/>
        <v>29504</v>
      </c>
      <c r="Q254" t="str">
        <f t="shared" si="19"/>
        <v>17</v>
      </c>
    </row>
    <row r="255" spans="1:17" hidden="1" x14ac:dyDescent="0.3">
      <c r="A255" s="556" t="s">
        <v>3185</v>
      </c>
      <c r="B255" s="332">
        <v>6</v>
      </c>
      <c r="C255" s="608">
        <v>181031902014990</v>
      </c>
      <c r="D255" s="427" t="s">
        <v>936</v>
      </c>
      <c r="E255" t="str">
        <f t="shared" si="16"/>
        <v>180103190201499</v>
      </c>
      <c r="F255" t="str">
        <f t="shared" si="17"/>
        <v>0</v>
      </c>
      <c r="G255" t="e">
        <f>+VLOOKUP(L255,BG!$D$10:$F$68,3,FALSE)</f>
        <v>#REF!</v>
      </c>
      <c r="H255" s="427" t="s">
        <v>937</v>
      </c>
      <c r="I255" s="618">
        <v>6248360979</v>
      </c>
      <c r="J255" s="296">
        <f t="shared" si="15"/>
        <v>6248360.9790000003</v>
      </c>
      <c r="K255" t="e">
        <f>+VLOOKUP(D255,#REF!,4,0)</f>
        <v>#REF!</v>
      </c>
      <c r="L255" t="e">
        <f>VLOOKUP(D255,#REF!,5,0)</f>
        <v>#REF!</v>
      </c>
      <c r="M255" t="e">
        <f>VLOOKUP(D255,#REF!,6,0)</f>
        <v>#REF!</v>
      </c>
      <c r="N255" t="e">
        <f>VLOOKUP(D255,#REF!,7,0)</f>
        <v>#REF!</v>
      </c>
      <c r="P255" t="str">
        <f t="shared" si="18"/>
        <v>31902</v>
      </c>
      <c r="Q255" t="str">
        <f t="shared" si="19"/>
        <v>18</v>
      </c>
    </row>
    <row r="256" spans="1:17" hidden="1" x14ac:dyDescent="0.3">
      <c r="A256" s="556" t="s">
        <v>3185</v>
      </c>
      <c r="B256" s="333">
        <v>6</v>
      </c>
      <c r="C256" s="609">
        <v>181031902015990</v>
      </c>
      <c r="D256" s="334" t="s">
        <v>938</v>
      </c>
      <c r="E256" t="str">
        <f t="shared" si="16"/>
        <v>180103190201599</v>
      </c>
      <c r="F256" t="str">
        <f t="shared" si="17"/>
        <v>0</v>
      </c>
      <c r="G256" t="e">
        <f>+VLOOKUP(L256,BG!$D$10:$F$68,3,FALSE)</f>
        <v>#REF!</v>
      </c>
      <c r="H256" s="334" t="s">
        <v>939</v>
      </c>
      <c r="I256" s="619">
        <v>3057340003</v>
      </c>
      <c r="J256" s="296">
        <f t="shared" si="15"/>
        <v>3057340.003</v>
      </c>
      <c r="K256" t="e">
        <f>+VLOOKUP(D256,#REF!,4,0)</f>
        <v>#REF!</v>
      </c>
      <c r="L256" t="e">
        <f>VLOOKUP(D256,#REF!,5,0)</f>
        <v>#REF!</v>
      </c>
      <c r="M256" t="e">
        <f>VLOOKUP(D256,#REF!,6,0)</f>
        <v>#REF!</v>
      </c>
      <c r="N256" t="e">
        <f>VLOOKUP(D256,#REF!,7,0)</f>
        <v>#REF!</v>
      </c>
      <c r="P256" t="str">
        <f t="shared" si="18"/>
        <v>31902</v>
      </c>
      <c r="Q256" t="str">
        <f t="shared" si="19"/>
        <v>18</v>
      </c>
    </row>
    <row r="257" spans="1:17" hidden="1" x14ac:dyDescent="0.3">
      <c r="A257" s="556" t="s">
        <v>3185</v>
      </c>
      <c r="B257" s="332">
        <v>6</v>
      </c>
      <c r="C257" s="608">
        <v>181031904011990</v>
      </c>
      <c r="D257" s="427" t="s">
        <v>940</v>
      </c>
      <c r="E257" t="str">
        <f t="shared" si="16"/>
        <v>180103190401199</v>
      </c>
      <c r="F257" t="str">
        <f t="shared" si="17"/>
        <v>0</v>
      </c>
      <c r="G257" t="e">
        <f>+VLOOKUP(L257,BG!$D$10:$F$68,3,FALSE)</f>
        <v>#REF!</v>
      </c>
      <c r="H257" s="427" t="s">
        <v>941</v>
      </c>
      <c r="I257" s="618">
        <v>4214000000</v>
      </c>
      <c r="J257" s="296">
        <f t="shared" si="15"/>
        <v>4214000</v>
      </c>
      <c r="K257" t="e">
        <f>+VLOOKUP(D257,#REF!,4,0)</f>
        <v>#REF!</v>
      </c>
      <c r="L257" t="e">
        <f>VLOOKUP(D257,#REF!,5,0)</f>
        <v>#REF!</v>
      </c>
      <c r="M257" t="e">
        <f>VLOOKUP(D257,#REF!,6,0)</f>
        <v>#REF!</v>
      </c>
      <c r="N257" t="e">
        <f>VLOOKUP(D257,#REF!,7,0)</f>
        <v>#REF!</v>
      </c>
      <c r="P257" t="str">
        <f t="shared" si="18"/>
        <v>31904</v>
      </c>
      <c r="Q257" t="str">
        <f t="shared" si="19"/>
        <v>18</v>
      </c>
    </row>
    <row r="258" spans="1:17" hidden="1" x14ac:dyDescent="0.3">
      <c r="A258" s="556" t="s">
        <v>3185</v>
      </c>
      <c r="B258" s="333">
        <v>6</v>
      </c>
      <c r="C258" s="609">
        <v>181031992001990</v>
      </c>
      <c r="D258" s="334" t="s">
        <v>942</v>
      </c>
      <c r="E258" t="str">
        <f t="shared" si="16"/>
        <v>180103199200199</v>
      </c>
      <c r="F258" t="str">
        <f t="shared" si="17"/>
        <v>0</v>
      </c>
      <c r="G258" t="e">
        <f>+VLOOKUP(L258,BG!$D$10:$F$68,3,FALSE)</f>
        <v>#REF!</v>
      </c>
      <c r="H258" s="334" t="s">
        <v>943</v>
      </c>
      <c r="I258" s="619">
        <v>-81529067</v>
      </c>
      <c r="J258" s="296">
        <f t="shared" ref="J258:J321" si="20">I258/1000</f>
        <v>-81529.066999999995</v>
      </c>
      <c r="K258" t="e">
        <f>+VLOOKUP(D258,#REF!,4,0)</f>
        <v>#REF!</v>
      </c>
      <c r="L258" t="e">
        <f>VLOOKUP(D258,#REF!,5,0)</f>
        <v>#REF!</v>
      </c>
      <c r="M258" t="e">
        <f>VLOOKUP(D258,#REF!,6,0)</f>
        <v>#REF!</v>
      </c>
      <c r="N258" t="e">
        <f>VLOOKUP(D258,#REF!,7,0)</f>
        <v>#REF!</v>
      </c>
      <c r="P258" t="str">
        <f t="shared" si="18"/>
        <v>31992</v>
      </c>
      <c r="Q258" t="str">
        <f t="shared" si="19"/>
        <v>18</v>
      </c>
    </row>
    <row r="259" spans="1:17" hidden="1" x14ac:dyDescent="0.3">
      <c r="A259" s="556" t="s">
        <v>3185</v>
      </c>
      <c r="B259" s="332">
        <v>6</v>
      </c>
      <c r="C259" s="608">
        <v>181031992002990</v>
      </c>
      <c r="D259" s="427" t="s">
        <v>944</v>
      </c>
      <c r="E259" t="str">
        <f t="shared" si="16"/>
        <v>180103199200299</v>
      </c>
      <c r="F259" t="str">
        <f t="shared" si="17"/>
        <v>0</v>
      </c>
      <c r="G259" t="e">
        <f>+VLOOKUP(L259,BG!$D$10:$F$68,3,FALSE)</f>
        <v>#REF!</v>
      </c>
      <c r="H259" s="427" t="s">
        <v>945</v>
      </c>
      <c r="I259" s="618">
        <v>-2979454351</v>
      </c>
      <c r="J259" s="296">
        <f t="shared" si="20"/>
        <v>-2979454.3509999998</v>
      </c>
      <c r="K259" t="e">
        <f>+VLOOKUP(D259,#REF!,4,0)</f>
        <v>#REF!</v>
      </c>
      <c r="L259" t="e">
        <f>VLOOKUP(D259,#REF!,5,0)</f>
        <v>#REF!</v>
      </c>
      <c r="M259" t="e">
        <f>VLOOKUP(D259,#REF!,6,0)</f>
        <v>#REF!</v>
      </c>
      <c r="N259" t="e">
        <f>VLOOKUP(D259,#REF!,7,0)</f>
        <v>#REF!</v>
      </c>
      <c r="P259" t="str">
        <f t="shared" si="18"/>
        <v>31992</v>
      </c>
      <c r="Q259" t="str">
        <f t="shared" si="19"/>
        <v>18</v>
      </c>
    </row>
    <row r="260" spans="1:17" hidden="1" x14ac:dyDescent="0.3">
      <c r="A260" s="556" t="s">
        <v>3185</v>
      </c>
      <c r="B260" s="333">
        <v>6</v>
      </c>
      <c r="C260" s="609">
        <v>181032102001990</v>
      </c>
      <c r="D260" s="334" t="s">
        <v>947</v>
      </c>
      <c r="E260" t="str">
        <f t="shared" si="16"/>
        <v>180103210200199</v>
      </c>
      <c r="F260" t="str">
        <f t="shared" si="17"/>
        <v>0</v>
      </c>
      <c r="G260" t="e">
        <f>+VLOOKUP(L260,BG!$D$10:$F$68,3,FALSE)</f>
        <v>#REF!</v>
      </c>
      <c r="H260" s="334" t="s">
        <v>948</v>
      </c>
      <c r="I260" s="619">
        <v>3199447357</v>
      </c>
      <c r="J260" s="296">
        <f t="shared" si="20"/>
        <v>3199447.3569999998</v>
      </c>
      <c r="K260" t="e">
        <f>+VLOOKUP(D260,#REF!,4,0)</f>
        <v>#REF!</v>
      </c>
      <c r="L260" t="e">
        <f>VLOOKUP(D260,#REF!,5,0)</f>
        <v>#REF!</v>
      </c>
      <c r="M260" t="e">
        <f>VLOOKUP(D260,#REF!,6,0)</f>
        <v>#REF!</v>
      </c>
      <c r="N260" t="e">
        <f>VLOOKUP(D260,#REF!,7,0)</f>
        <v>#REF!</v>
      </c>
      <c r="P260" t="str">
        <f t="shared" si="18"/>
        <v>32102</v>
      </c>
      <c r="Q260" t="str">
        <f t="shared" si="19"/>
        <v>18</v>
      </c>
    </row>
    <row r="261" spans="1:17" s="516" customFormat="1" hidden="1" x14ac:dyDescent="0.3">
      <c r="A261" s="556" t="s">
        <v>3185</v>
      </c>
      <c r="B261" s="514">
        <v>6</v>
      </c>
      <c r="C261" s="610">
        <v>181032102002990</v>
      </c>
      <c r="D261" s="515" t="s">
        <v>949</v>
      </c>
      <c r="E261" t="str">
        <f t="shared" ref="E261:E324" si="21">+MID(D261,3,2)&amp;+MID(D261,6,1)&amp;+MID(D261,8,2)&amp;+MID(D261,11,3)&amp;+MID(D261,17,2)&amp;+MID(D261,20,3)&amp;+MID(D261,24,2)</f>
        <v>180103210200299</v>
      </c>
      <c r="F261" t="str">
        <f t="shared" ref="F261:F324" si="22">MID(E261,3,1)</f>
        <v>0</v>
      </c>
      <c r="G261" t="e">
        <f>+VLOOKUP(L261,BG!$D$10:$F$68,3,FALSE)</f>
        <v>#REF!</v>
      </c>
      <c r="H261" s="515" t="s">
        <v>950</v>
      </c>
      <c r="I261" s="623">
        <v>280829460</v>
      </c>
      <c r="J261" s="296">
        <f t="shared" si="20"/>
        <v>280829.46000000002</v>
      </c>
      <c r="K261" t="e">
        <f>+VLOOKUP(D261,#REF!,4,0)</f>
        <v>#REF!</v>
      </c>
      <c r="L261" t="e">
        <f>VLOOKUP(D261,#REF!,5,0)</f>
        <v>#REF!</v>
      </c>
      <c r="M261" t="e">
        <f>VLOOKUP(D261,#REF!,6,0)</f>
        <v>#REF!</v>
      </c>
      <c r="N261" t="e">
        <f>VLOOKUP(D261,#REF!,7,0)</f>
        <v>#REF!</v>
      </c>
      <c r="O261"/>
      <c r="P261" t="str">
        <f t="shared" ref="P261:P324" si="23">MID(E261,6,5)</f>
        <v>32102</v>
      </c>
      <c r="Q261" t="str">
        <f t="shared" ref="Q261:Q324" si="24">+LEFT(E261,2)</f>
        <v>18</v>
      </c>
    </row>
    <row r="262" spans="1:17" s="428" customFormat="1" hidden="1" x14ac:dyDescent="0.3">
      <c r="A262" s="556" t="s">
        <v>3185</v>
      </c>
      <c r="B262" s="495">
        <v>6</v>
      </c>
      <c r="C262" s="611">
        <v>181032102004990</v>
      </c>
      <c r="D262" s="496" t="s">
        <v>951</v>
      </c>
      <c r="E262" t="str">
        <f t="shared" si="21"/>
        <v>180103210200499</v>
      </c>
      <c r="F262" t="str">
        <f t="shared" si="22"/>
        <v>0</v>
      </c>
      <c r="G262" t="e">
        <f>+VLOOKUP(L262,BG!$D$10:$F$68,3,FALSE)</f>
        <v>#REF!</v>
      </c>
      <c r="H262" s="496" t="s">
        <v>145</v>
      </c>
      <c r="I262" s="624">
        <v>709184768</v>
      </c>
      <c r="J262" s="296">
        <f t="shared" si="20"/>
        <v>709184.76800000004</v>
      </c>
      <c r="K262" t="e">
        <f>+VLOOKUP(D262,#REF!,4,0)</f>
        <v>#REF!</v>
      </c>
      <c r="L262" t="e">
        <f>VLOOKUP(D262,#REF!,5,0)</f>
        <v>#REF!</v>
      </c>
      <c r="M262" t="e">
        <f>VLOOKUP(D262,#REF!,6,0)</f>
        <v>#REF!</v>
      </c>
      <c r="N262" t="e">
        <f>VLOOKUP(D262,#REF!,7,0)</f>
        <v>#REF!</v>
      </c>
      <c r="O262"/>
      <c r="P262" t="str">
        <f t="shared" si="23"/>
        <v>32102</v>
      </c>
      <c r="Q262" t="str">
        <f t="shared" si="24"/>
        <v>18</v>
      </c>
    </row>
    <row r="263" spans="1:17" s="297" customFormat="1" hidden="1" x14ac:dyDescent="0.3">
      <c r="A263" s="556" t="s">
        <v>3185</v>
      </c>
      <c r="B263" s="332">
        <v>6</v>
      </c>
      <c r="C263" s="608">
        <v>181032104001990</v>
      </c>
      <c r="D263" s="427" t="s">
        <v>952</v>
      </c>
      <c r="E263" t="str">
        <f t="shared" si="21"/>
        <v>180103210400199</v>
      </c>
      <c r="F263" t="str">
        <f t="shared" si="22"/>
        <v>0</v>
      </c>
      <c r="G263" t="e">
        <f>+VLOOKUP(L263,BG!$D$10:$F$68,3,FALSE)</f>
        <v>#REF!</v>
      </c>
      <c r="H263" s="427" t="s">
        <v>953</v>
      </c>
      <c r="I263" s="618">
        <v>652341886</v>
      </c>
      <c r="J263" s="296">
        <f t="shared" si="20"/>
        <v>652341.88600000006</v>
      </c>
      <c r="K263" t="e">
        <f>+VLOOKUP(D263,#REF!,4,0)</f>
        <v>#REF!</v>
      </c>
      <c r="L263" t="e">
        <f>VLOOKUP(D263,#REF!,5,0)</f>
        <v>#REF!</v>
      </c>
      <c r="M263" t="e">
        <f>VLOOKUP(D263,#REF!,6,0)</f>
        <v>#REF!</v>
      </c>
      <c r="N263" t="e">
        <f>VLOOKUP(D263,#REF!,7,0)</f>
        <v>#REF!</v>
      </c>
      <c r="O263"/>
      <c r="P263" t="str">
        <f t="shared" si="23"/>
        <v>32104</v>
      </c>
      <c r="Q263" t="str">
        <f t="shared" si="24"/>
        <v>18</v>
      </c>
    </row>
    <row r="264" spans="1:17" s="297" customFormat="1" hidden="1" x14ac:dyDescent="0.3">
      <c r="A264" s="556" t="s">
        <v>3185</v>
      </c>
      <c r="B264" s="333">
        <v>6</v>
      </c>
      <c r="C264" s="609">
        <v>181032192001990</v>
      </c>
      <c r="D264" s="334" t="s">
        <v>954</v>
      </c>
      <c r="E264" t="str">
        <f t="shared" si="21"/>
        <v>180103219200199</v>
      </c>
      <c r="F264" t="str">
        <f t="shared" si="22"/>
        <v>0</v>
      </c>
      <c r="G264" t="e">
        <f>+VLOOKUP(L264,BG!$D$10:$F$68,3,FALSE)</f>
        <v>#REF!</v>
      </c>
      <c r="H264" s="334" t="s">
        <v>955</v>
      </c>
      <c r="I264" s="619">
        <v>-1548741095</v>
      </c>
      <c r="J264" s="296">
        <f t="shared" si="20"/>
        <v>-1548741.095</v>
      </c>
      <c r="K264" t="e">
        <f>+VLOOKUP(D264,#REF!,4,0)</f>
        <v>#REF!</v>
      </c>
      <c r="L264" t="e">
        <f>VLOOKUP(D264,#REF!,5,0)</f>
        <v>#REF!</v>
      </c>
      <c r="M264" t="e">
        <f>VLOOKUP(D264,#REF!,6,0)</f>
        <v>#REF!</v>
      </c>
      <c r="N264" t="e">
        <f>VLOOKUP(D264,#REF!,7,0)</f>
        <v>#REF!</v>
      </c>
      <c r="O264"/>
      <c r="P264" t="str">
        <f t="shared" si="23"/>
        <v>32192</v>
      </c>
      <c r="Q264" t="str">
        <f t="shared" si="24"/>
        <v>18</v>
      </c>
    </row>
    <row r="265" spans="1:17" s="297" customFormat="1" hidden="1" x14ac:dyDescent="0.3">
      <c r="A265" s="556" t="s">
        <v>3185</v>
      </c>
      <c r="B265" s="332">
        <v>6</v>
      </c>
      <c r="C265" s="608">
        <v>181032192002990</v>
      </c>
      <c r="D265" s="427" t="s">
        <v>956</v>
      </c>
      <c r="E265" t="str">
        <f t="shared" si="21"/>
        <v>180103219200299</v>
      </c>
      <c r="F265" t="str">
        <f t="shared" si="22"/>
        <v>0</v>
      </c>
      <c r="G265" t="e">
        <f>+VLOOKUP(L265,BG!$D$10:$F$68,3,FALSE)</f>
        <v>#REF!</v>
      </c>
      <c r="H265" s="427" t="s">
        <v>957</v>
      </c>
      <c r="I265" s="618">
        <v>-205560769</v>
      </c>
      <c r="J265" s="296">
        <f t="shared" si="20"/>
        <v>-205560.769</v>
      </c>
      <c r="K265" t="e">
        <f>+VLOOKUP(D265,#REF!,4,0)</f>
        <v>#REF!</v>
      </c>
      <c r="L265" t="e">
        <f>VLOOKUP(D265,#REF!,5,0)</f>
        <v>#REF!</v>
      </c>
      <c r="M265" t="e">
        <f>VLOOKUP(D265,#REF!,6,0)</f>
        <v>#REF!</v>
      </c>
      <c r="N265" t="e">
        <f>VLOOKUP(D265,#REF!,7,0)</f>
        <v>#REF!</v>
      </c>
      <c r="O265"/>
      <c r="P265" t="str">
        <f t="shared" si="23"/>
        <v>32192</v>
      </c>
      <c r="Q265" t="str">
        <f t="shared" si="24"/>
        <v>18</v>
      </c>
    </row>
    <row r="266" spans="1:17" s="516" customFormat="1" hidden="1" x14ac:dyDescent="0.3">
      <c r="A266" s="556" t="s">
        <v>3185</v>
      </c>
      <c r="B266" s="520">
        <v>6</v>
      </c>
      <c r="C266" s="612">
        <v>181032192004990</v>
      </c>
      <c r="D266" s="521" t="s">
        <v>958</v>
      </c>
      <c r="E266" t="str">
        <f t="shared" si="21"/>
        <v>180103219200499</v>
      </c>
      <c r="F266" t="str">
        <f t="shared" si="22"/>
        <v>0</v>
      </c>
      <c r="G266" t="e">
        <f>+VLOOKUP(L266,BG!$D$10:$F$68,3,FALSE)</f>
        <v>#REF!</v>
      </c>
      <c r="H266" s="521" t="s">
        <v>959</v>
      </c>
      <c r="I266" s="625">
        <v>-493445906</v>
      </c>
      <c r="J266" s="296">
        <f t="shared" si="20"/>
        <v>-493445.90600000002</v>
      </c>
      <c r="K266" t="e">
        <f>+VLOOKUP(D266,#REF!,4,0)</f>
        <v>#REF!</v>
      </c>
      <c r="L266" t="e">
        <f>VLOOKUP(D266,#REF!,5,0)</f>
        <v>#REF!</v>
      </c>
      <c r="M266" t="e">
        <f>VLOOKUP(D266,#REF!,6,0)</f>
        <v>#REF!</v>
      </c>
      <c r="N266" t="e">
        <f>VLOOKUP(D266,#REF!,7,0)</f>
        <v>#REF!</v>
      </c>
      <c r="O266"/>
      <c r="P266" t="str">
        <f t="shared" si="23"/>
        <v>32192</v>
      </c>
      <c r="Q266" t="str">
        <f t="shared" si="24"/>
        <v>18</v>
      </c>
    </row>
    <row r="267" spans="1:17" s="297" customFormat="1" hidden="1" x14ac:dyDescent="0.3">
      <c r="A267" s="556" t="s">
        <v>3185</v>
      </c>
      <c r="B267" s="332">
        <v>6</v>
      </c>
      <c r="C267" s="608">
        <v>181032194001990</v>
      </c>
      <c r="D267" s="427" t="s">
        <v>961</v>
      </c>
      <c r="E267" t="str">
        <f t="shared" si="21"/>
        <v>180103219400199</v>
      </c>
      <c r="F267" t="str">
        <f t="shared" si="22"/>
        <v>0</v>
      </c>
      <c r="G267" t="e">
        <f>+VLOOKUP(L267,BG!$D$10:$F$68,3,FALSE)</f>
        <v>#REF!</v>
      </c>
      <c r="H267" s="427" t="s">
        <v>960</v>
      </c>
      <c r="I267" s="618">
        <v>-535961688</v>
      </c>
      <c r="J267" s="296">
        <f t="shared" si="20"/>
        <v>-535961.68799999997</v>
      </c>
      <c r="K267" t="e">
        <f>+VLOOKUP(D267,#REF!,4,0)</f>
        <v>#REF!</v>
      </c>
      <c r="L267" t="e">
        <f>VLOOKUP(D267,#REF!,5,0)</f>
        <v>#REF!</v>
      </c>
      <c r="M267" t="e">
        <f>VLOOKUP(D267,#REF!,6,0)</f>
        <v>#REF!</v>
      </c>
      <c r="N267" t="e">
        <f>VLOOKUP(D267,#REF!,7,0)</f>
        <v>#REF!</v>
      </c>
      <c r="O267"/>
      <c r="P267" t="str">
        <f t="shared" si="23"/>
        <v>32194</v>
      </c>
      <c r="Q267" t="str">
        <f t="shared" si="24"/>
        <v>18</v>
      </c>
    </row>
    <row r="268" spans="1:17" s="297" customFormat="1" hidden="1" x14ac:dyDescent="0.3">
      <c r="A268" s="556" t="s">
        <v>3185</v>
      </c>
      <c r="B268" s="333">
        <v>6</v>
      </c>
      <c r="C268" s="609">
        <v>181032302001990</v>
      </c>
      <c r="D268" s="334" t="s">
        <v>963</v>
      </c>
      <c r="E268" t="str">
        <f t="shared" si="21"/>
        <v>180103230200199</v>
      </c>
      <c r="F268" t="str">
        <f t="shared" si="22"/>
        <v>0</v>
      </c>
      <c r="G268" t="e">
        <f>+VLOOKUP(L268,BG!$D$10:$F$68,3,FALSE)</f>
        <v>#REF!</v>
      </c>
      <c r="H268" s="334" t="s">
        <v>964</v>
      </c>
      <c r="I268" s="619">
        <v>8676317358</v>
      </c>
      <c r="J268" s="296">
        <f t="shared" si="20"/>
        <v>8676317.3579999991</v>
      </c>
      <c r="K268" t="e">
        <f>+VLOOKUP(D268,#REF!,4,0)</f>
        <v>#REF!</v>
      </c>
      <c r="L268" t="e">
        <f>VLOOKUP(D268,#REF!,5,0)</f>
        <v>#REF!</v>
      </c>
      <c r="M268" t="e">
        <f>VLOOKUP(D268,#REF!,6,0)</f>
        <v>#REF!</v>
      </c>
      <c r="N268" t="e">
        <f>VLOOKUP(D268,#REF!,7,0)</f>
        <v>#REF!</v>
      </c>
      <c r="O268"/>
      <c r="P268" t="str">
        <f t="shared" si="23"/>
        <v>32302</v>
      </c>
      <c r="Q268" t="str">
        <f t="shared" si="24"/>
        <v>18</v>
      </c>
    </row>
    <row r="269" spans="1:17" s="297" customFormat="1" hidden="1" x14ac:dyDescent="0.3">
      <c r="A269" s="556" t="s">
        <v>3185</v>
      </c>
      <c r="B269" s="332">
        <v>6</v>
      </c>
      <c r="C269" s="608">
        <v>181032392001990</v>
      </c>
      <c r="D269" s="427" t="s">
        <v>965</v>
      </c>
      <c r="E269" t="str">
        <f t="shared" si="21"/>
        <v>180103239200199</v>
      </c>
      <c r="F269" t="str">
        <f t="shared" si="22"/>
        <v>0</v>
      </c>
      <c r="G269" t="e">
        <f>+VLOOKUP(L269,BG!$D$10:$F$68,3,FALSE)</f>
        <v>#REF!</v>
      </c>
      <c r="H269" s="427" t="s">
        <v>966</v>
      </c>
      <c r="I269" s="618">
        <v>-4793592133</v>
      </c>
      <c r="J269" s="296">
        <f t="shared" si="20"/>
        <v>-4793592.1330000004</v>
      </c>
      <c r="K269" t="e">
        <f>+VLOOKUP(D269,#REF!,4,0)</f>
        <v>#REF!</v>
      </c>
      <c r="L269" t="e">
        <f>VLOOKUP(D269,#REF!,5,0)</f>
        <v>#REF!</v>
      </c>
      <c r="M269" t="e">
        <f>VLOOKUP(D269,#REF!,6,0)</f>
        <v>#REF!</v>
      </c>
      <c r="N269" t="e">
        <f>VLOOKUP(D269,#REF!,7,0)</f>
        <v>#REF!</v>
      </c>
      <c r="O269"/>
      <c r="P269" t="str">
        <f t="shared" si="23"/>
        <v>32392</v>
      </c>
      <c r="Q269" t="str">
        <f t="shared" si="24"/>
        <v>18</v>
      </c>
    </row>
    <row r="270" spans="1:17" s="297" customFormat="1" hidden="1" x14ac:dyDescent="0.3">
      <c r="A270" s="556" t="s">
        <v>3185</v>
      </c>
      <c r="B270" s="333">
        <v>7</v>
      </c>
      <c r="C270" s="609">
        <v>181032502001990</v>
      </c>
      <c r="D270" s="334" t="s">
        <v>968</v>
      </c>
      <c r="E270" t="str">
        <f t="shared" si="21"/>
        <v>180103250200199</v>
      </c>
      <c r="F270" t="str">
        <f t="shared" si="22"/>
        <v>0</v>
      </c>
      <c r="G270" t="e">
        <f>+VLOOKUP(L270,BG!$D$10:$F$68,3,FALSE)</f>
        <v>#REF!</v>
      </c>
      <c r="H270" s="334" t="s">
        <v>969</v>
      </c>
      <c r="I270" s="619">
        <v>919482343</v>
      </c>
      <c r="J270" s="296">
        <f t="shared" si="20"/>
        <v>919482.34299999999</v>
      </c>
      <c r="K270" t="e">
        <f>+VLOOKUP(D270,#REF!,4,0)</f>
        <v>#REF!</v>
      </c>
      <c r="L270" t="e">
        <f>VLOOKUP(D270,#REF!,5,0)</f>
        <v>#REF!</v>
      </c>
      <c r="M270" t="e">
        <f>VLOOKUP(D270,#REF!,6,0)</f>
        <v>#REF!</v>
      </c>
      <c r="N270" t="e">
        <f>VLOOKUP(D270,#REF!,7,0)</f>
        <v>#REF!</v>
      </c>
      <c r="O270"/>
      <c r="P270" t="str">
        <f t="shared" si="23"/>
        <v>32502</v>
      </c>
      <c r="Q270" t="str">
        <f t="shared" si="24"/>
        <v>18</v>
      </c>
    </row>
    <row r="271" spans="1:17" s="297" customFormat="1" hidden="1" x14ac:dyDescent="0.3">
      <c r="A271" s="556" t="s">
        <v>3185</v>
      </c>
      <c r="B271" s="332">
        <v>7</v>
      </c>
      <c r="C271" s="608">
        <v>181032592001990</v>
      </c>
      <c r="D271" s="427" t="s">
        <v>970</v>
      </c>
      <c r="E271" t="str">
        <f t="shared" si="21"/>
        <v>180103259200199</v>
      </c>
      <c r="F271" t="str">
        <f t="shared" si="22"/>
        <v>0</v>
      </c>
      <c r="G271" t="e">
        <f>+VLOOKUP(L271,BG!$D$10:$F$68,3,FALSE)</f>
        <v>#REF!</v>
      </c>
      <c r="H271" s="427" t="s">
        <v>971</v>
      </c>
      <c r="I271" s="618">
        <v>-603993837</v>
      </c>
      <c r="J271" s="296">
        <f t="shared" si="20"/>
        <v>-603993.83700000006</v>
      </c>
      <c r="K271" t="e">
        <f>+VLOOKUP(D271,#REF!,4,0)</f>
        <v>#REF!</v>
      </c>
      <c r="L271" t="e">
        <f>VLOOKUP(D271,#REF!,5,0)</f>
        <v>#REF!</v>
      </c>
      <c r="M271" t="e">
        <f>VLOOKUP(D271,#REF!,6,0)</f>
        <v>#REF!</v>
      </c>
      <c r="N271" t="e">
        <f>VLOOKUP(D271,#REF!,7,0)</f>
        <v>#REF!</v>
      </c>
      <c r="O271"/>
      <c r="P271" t="str">
        <f t="shared" si="23"/>
        <v>32592</v>
      </c>
      <c r="Q271" t="str">
        <f t="shared" si="24"/>
        <v>18</v>
      </c>
    </row>
    <row r="272" spans="1:17" s="297" customFormat="1" hidden="1" x14ac:dyDescent="0.3">
      <c r="A272" s="556" t="s">
        <v>3185</v>
      </c>
      <c r="B272" s="333">
        <v>6</v>
      </c>
      <c r="C272" s="609">
        <v>181032702000990</v>
      </c>
      <c r="D272" s="334" t="s">
        <v>973</v>
      </c>
      <c r="E272" t="str">
        <f t="shared" si="21"/>
        <v>180103270200099</v>
      </c>
      <c r="F272" t="str">
        <f t="shared" si="22"/>
        <v>0</v>
      </c>
      <c r="G272" t="e">
        <f>+VLOOKUP(L272,BG!$D$10:$F$68,3,FALSE)</f>
        <v>#REF!</v>
      </c>
      <c r="H272" s="334" t="s">
        <v>974</v>
      </c>
      <c r="I272" s="619">
        <v>184170799</v>
      </c>
      <c r="J272" s="296">
        <f t="shared" si="20"/>
        <v>184170.799</v>
      </c>
      <c r="K272" t="e">
        <f>+VLOOKUP(D272,#REF!,4,0)</f>
        <v>#REF!</v>
      </c>
      <c r="L272" t="e">
        <f>VLOOKUP(D272,#REF!,5,0)</f>
        <v>#REF!</v>
      </c>
      <c r="M272" t="e">
        <f>VLOOKUP(D272,#REF!,6,0)</f>
        <v>#REF!</v>
      </c>
      <c r="N272" t="e">
        <f>VLOOKUP(D272,#REF!,7,0)</f>
        <v>#REF!</v>
      </c>
      <c r="O272"/>
      <c r="P272" t="str">
        <f t="shared" si="23"/>
        <v>32702</v>
      </c>
      <c r="Q272" t="str">
        <f t="shared" si="24"/>
        <v>18</v>
      </c>
    </row>
    <row r="273" spans="1:17" s="297" customFormat="1" hidden="1" x14ac:dyDescent="0.3">
      <c r="A273" s="556" t="s">
        <v>3185</v>
      </c>
      <c r="B273" s="332">
        <v>7</v>
      </c>
      <c r="C273" s="608">
        <v>181032792001990</v>
      </c>
      <c r="D273" s="427" t="s">
        <v>975</v>
      </c>
      <c r="E273" t="str">
        <f t="shared" si="21"/>
        <v>180103279200199</v>
      </c>
      <c r="F273" t="str">
        <f t="shared" si="22"/>
        <v>0</v>
      </c>
      <c r="G273" t="e">
        <f>+VLOOKUP(L273,BG!$D$10:$F$68,3,FALSE)</f>
        <v>#REF!</v>
      </c>
      <c r="H273" s="427" t="s">
        <v>976</v>
      </c>
      <c r="I273" s="618">
        <v>-133416023</v>
      </c>
      <c r="J273" s="296">
        <f t="shared" si="20"/>
        <v>-133416.02299999999</v>
      </c>
      <c r="K273" t="e">
        <f>+VLOOKUP(D273,#REF!,4,0)</f>
        <v>#REF!</v>
      </c>
      <c r="L273" t="e">
        <f>VLOOKUP(D273,#REF!,5,0)</f>
        <v>#REF!</v>
      </c>
      <c r="M273" t="e">
        <f>VLOOKUP(D273,#REF!,6,0)</f>
        <v>#REF!</v>
      </c>
      <c r="N273" t="e">
        <f>VLOOKUP(D273,#REF!,7,0)</f>
        <v>#REF!</v>
      </c>
      <c r="O273"/>
      <c r="P273" t="str">
        <f t="shared" si="23"/>
        <v>32792</v>
      </c>
      <c r="Q273" t="str">
        <f t="shared" si="24"/>
        <v>18</v>
      </c>
    </row>
    <row r="274" spans="1:17" s="297" customFormat="1" hidden="1" x14ac:dyDescent="0.3">
      <c r="A274" s="556" t="s">
        <v>3185</v>
      </c>
      <c r="B274" s="333">
        <v>6</v>
      </c>
      <c r="C274" s="609">
        <v>191033702001990</v>
      </c>
      <c r="D274" s="334" t="s">
        <v>977</v>
      </c>
      <c r="E274" t="str">
        <f t="shared" si="21"/>
        <v>190103370200199</v>
      </c>
      <c r="F274" t="str">
        <f t="shared" si="22"/>
        <v>0</v>
      </c>
      <c r="G274" t="e">
        <f>+VLOOKUP(L274,BG!$D$10:$F$68,3,FALSE)</f>
        <v>#REF!</v>
      </c>
      <c r="H274" s="334" t="s">
        <v>978</v>
      </c>
      <c r="I274" s="619">
        <v>16518002000</v>
      </c>
      <c r="J274" s="296">
        <f t="shared" si="20"/>
        <v>16518002</v>
      </c>
      <c r="K274" t="e">
        <f>+VLOOKUP(D274,#REF!,4,0)</f>
        <v>#REF!</v>
      </c>
      <c r="L274" t="e">
        <f>VLOOKUP(D274,#REF!,5,0)</f>
        <v>#REF!</v>
      </c>
      <c r="M274" t="s">
        <v>978</v>
      </c>
      <c r="N274" t="e">
        <f>VLOOKUP(D274,#REF!,7,0)</f>
        <v>#REF!</v>
      </c>
      <c r="O274"/>
      <c r="P274" t="str">
        <f t="shared" si="23"/>
        <v>33702</v>
      </c>
      <c r="Q274" t="str">
        <f t="shared" si="24"/>
        <v>19</v>
      </c>
    </row>
    <row r="275" spans="1:17" s="297" customFormat="1" hidden="1" x14ac:dyDescent="0.3">
      <c r="A275" s="556" t="s">
        <v>3185</v>
      </c>
      <c r="B275" s="332">
        <v>6</v>
      </c>
      <c r="C275" s="608">
        <v>191033702022990</v>
      </c>
      <c r="D275" s="427" t="s">
        <v>979</v>
      </c>
      <c r="E275" t="str">
        <f t="shared" si="21"/>
        <v>190103370202299</v>
      </c>
      <c r="F275" t="str">
        <f t="shared" si="22"/>
        <v>0</v>
      </c>
      <c r="G275" t="e">
        <f>+VLOOKUP(L275,BG!$D$10:$F$68,3,FALSE)</f>
        <v>#REF!</v>
      </c>
      <c r="H275" s="427" t="s">
        <v>980</v>
      </c>
      <c r="I275" s="618">
        <v>9447237814</v>
      </c>
      <c r="J275" s="296">
        <f t="shared" si="20"/>
        <v>9447237.8139999993</v>
      </c>
      <c r="K275" t="e">
        <f>+VLOOKUP(D275,#REF!,4,0)</f>
        <v>#REF!</v>
      </c>
      <c r="L275" t="e">
        <f>VLOOKUP(D275,#REF!,5,0)</f>
        <v>#REF!</v>
      </c>
      <c r="M275" t="e">
        <f>VLOOKUP(D275,#REF!,6,0)</f>
        <v>#REF!</v>
      </c>
      <c r="N275" t="e">
        <f>VLOOKUP(D275,#REF!,7,0)</f>
        <v>#REF!</v>
      </c>
      <c r="O275"/>
      <c r="P275" t="str">
        <f t="shared" si="23"/>
        <v>33702</v>
      </c>
      <c r="Q275" t="str">
        <f t="shared" si="24"/>
        <v>19</v>
      </c>
    </row>
    <row r="276" spans="1:17" s="297" customFormat="1" hidden="1" x14ac:dyDescent="0.3">
      <c r="A276" s="556" t="s">
        <v>3185</v>
      </c>
      <c r="B276" s="333">
        <v>6</v>
      </c>
      <c r="C276" s="609">
        <v>191033702023990</v>
      </c>
      <c r="D276" s="334" t="s">
        <v>1965</v>
      </c>
      <c r="E276" t="str">
        <f t="shared" si="21"/>
        <v>190103370202399</v>
      </c>
      <c r="F276" t="str">
        <f t="shared" si="22"/>
        <v>0</v>
      </c>
      <c r="G276" t="e">
        <f>+VLOOKUP(L276,BG!$D$10:$F$68,3,FALSE)</f>
        <v>#REF!</v>
      </c>
      <c r="H276" s="607" t="s">
        <v>2144</v>
      </c>
      <c r="I276" s="628">
        <v>2617391073</v>
      </c>
      <c r="J276" s="466">
        <f t="shared" si="20"/>
        <v>2617391.0729999999</v>
      </c>
      <c r="K276" t="e">
        <f>+VLOOKUP(D276,#REF!,4,0)</f>
        <v>#REF!</v>
      </c>
      <c r="L276" t="e">
        <f>VLOOKUP(D276,#REF!,5,0)</f>
        <v>#REF!</v>
      </c>
      <c r="M276" t="e">
        <f>VLOOKUP(D276,#REF!,6,0)</f>
        <v>#REF!</v>
      </c>
      <c r="N276" t="e">
        <f>VLOOKUP(D276,#REF!,7,0)</f>
        <v>#REF!</v>
      </c>
      <c r="O276"/>
      <c r="P276" t="str">
        <f t="shared" si="23"/>
        <v>33702</v>
      </c>
      <c r="Q276" t="str">
        <f t="shared" si="24"/>
        <v>19</v>
      </c>
    </row>
    <row r="277" spans="1:17" s="297" customFormat="1" hidden="1" x14ac:dyDescent="0.3">
      <c r="A277" s="556" t="s">
        <v>3185</v>
      </c>
      <c r="B277" s="332">
        <v>6</v>
      </c>
      <c r="C277" s="608">
        <v>191033704000990</v>
      </c>
      <c r="D277" s="427" t="s">
        <v>981</v>
      </c>
      <c r="E277" t="str">
        <f t="shared" si="21"/>
        <v>190103370400099</v>
      </c>
      <c r="F277" t="str">
        <f t="shared" si="22"/>
        <v>0</v>
      </c>
      <c r="G277" t="e">
        <f>+VLOOKUP(L277,BG!$D$10:$F$68,3,FALSE)</f>
        <v>#REF!</v>
      </c>
      <c r="H277" s="427" t="s">
        <v>982</v>
      </c>
      <c r="I277" s="618">
        <v>149801692</v>
      </c>
      <c r="J277" s="296">
        <f t="shared" si="20"/>
        <v>149801.69200000001</v>
      </c>
      <c r="K277" t="e">
        <f>+VLOOKUP(D277,#REF!,4,0)</f>
        <v>#REF!</v>
      </c>
      <c r="L277" t="e">
        <f>VLOOKUP(D277,#REF!,5,0)</f>
        <v>#REF!</v>
      </c>
      <c r="M277" t="e">
        <f>VLOOKUP(D277,#REF!,6,0)</f>
        <v>#REF!</v>
      </c>
      <c r="N277" t="e">
        <f>VLOOKUP(D277,#REF!,7,0)</f>
        <v>#REF!</v>
      </c>
      <c r="O277"/>
      <c r="P277" t="str">
        <f t="shared" si="23"/>
        <v>33704</v>
      </c>
      <c r="Q277" t="str">
        <f t="shared" si="24"/>
        <v>19</v>
      </c>
    </row>
    <row r="278" spans="1:17" s="297" customFormat="1" hidden="1" x14ac:dyDescent="0.3">
      <c r="A278" s="556" t="s">
        <v>3185</v>
      </c>
      <c r="B278" s="333">
        <v>6</v>
      </c>
      <c r="C278" s="609">
        <v>191033792000990</v>
      </c>
      <c r="D278" s="334" t="s">
        <v>983</v>
      </c>
      <c r="E278" t="str">
        <f t="shared" si="21"/>
        <v>190103379200099</v>
      </c>
      <c r="F278" t="str">
        <f t="shared" si="22"/>
        <v>0</v>
      </c>
      <c r="G278" t="e">
        <f>+VLOOKUP(L278,BG!$D$10:$F$68,3,FALSE)</f>
        <v>#REF!</v>
      </c>
      <c r="H278" s="607" t="s">
        <v>984</v>
      </c>
      <c r="I278" s="628">
        <v>-4753816148</v>
      </c>
      <c r="J278" s="466">
        <f t="shared" si="20"/>
        <v>-4753816.148</v>
      </c>
      <c r="K278" t="e">
        <f>+VLOOKUP(D278,#REF!,4,0)</f>
        <v>#REF!</v>
      </c>
      <c r="L278" t="e">
        <f>VLOOKUP(D278,#REF!,5,0)</f>
        <v>#REF!</v>
      </c>
      <c r="M278" t="e">
        <f>VLOOKUP(D278,#REF!,6,0)</f>
        <v>#REF!</v>
      </c>
      <c r="N278" t="e">
        <f>VLOOKUP(D278,#REF!,7,0)</f>
        <v>#REF!</v>
      </c>
      <c r="O278"/>
      <c r="P278" t="str">
        <f t="shared" si="23"/>
        <v>33792</v>
      </c>
      <c r="Q278" t="str">
        <f t="shared" si="24"/>
        <v>19</v>
      </c>
    </row>
    <row r="279" spans="1:17" s="297" customFormat="1" hidden="1" x14ac:dyDescent="0.3">
      <c r="A279" s="556" t="s">
        <v>3185</v>
      </c>
      <c r="B279" s="332">
        <v>6</v>
      </c>
      <c r="C279" s="608">
        <v>191033792001990</v>
      </c>
      <c r="D279" s="427" t="s">
        <v>2535</v>
      </c>
      <c r="E279" t="str">
        <f t="shared" si="21"/>
        <v>190103379200199</v>
      </c>
      <c r="F279" t="str">
        <f t="shared" si="22"/>
        <v>0</v>
      </c>
      <c r="G279" t="e">
        <f>+VLOOKUP(L279,BG!$D$10:$F$68,3,FALSE)</f>
        <v>#REF!</v>
      </c>
      <c r="H279" s="427" t="s">
        <v>2536</v>
      </c>
      <c r="I279" s="618">
        <v>-1261164291</v>
      </c>
      <c r="J279" s="296">
        <f t="shared" si="20"/>
        <v>-1261164.291</v>
      </c>
      <c r="K279" t="e">
        <f>+VLOOKUP(D279,#REF!,4,0)</f>
        <v>#REF!</v>
      </c>
      <c r="L279" t="e">
        <f>VLOOKUP(D279,#REF!,5,0)</f>
        <v>#REF!</v>
      </c>
      <c r="M279" t="e">
        <f>VLOOKUP(D279,#REF!,6,0)</f>
        <v>#REF!</v>
      </c>
      <c r="N279" t="e">
        <f>VLOOKUP(D279,#REF!,7,0)</f>
        <v>#REF!</v>
      </c>
      <c r="O279"/>
      <c r="P279" t="str">
        <f t="shared" si="23"/>
        <v>33792</v>
      </c>
      <c r="Q279" t="str">
        <f t="shared" si="24"/>
        <v>19</v>
      </c>
    </row>
    <row r="280" spans="1:17" s="297" customFormat="1" hidden="1" x14ac:dyDescent="0.3">
      <c r="A280" s="556" t="s">
        <v>3185</v>
      </c>
      <c r="B280" s="333">
        <v>6</v>
      </c>
      <c r="C280" s="609">
        <v>191033794000990</v>
      </c>
      <c r="D280" s="334" t="s">
        <v>986</v>
      </c>
      <c r="E280" t="str">
        <f t="shared" si="21"/>
        <v>190103379400099</v>
      </c>
      <c r="F280" t="str">
        <f t="shared" si="22"/>
        <v>0</v>
      </c>
      <c r="G280" t="e">
        <f>+VLOOKUP(L280,BG!$D$10:$F$68,3,FALSE)</f>
        <v>#REF!</v>
      </c>
      <c r="H280" s="334" t="s">
        <v>985</v>
      </c>
      <c r="I280" s="619">
        <v>-538793880</v>
      </c>
      <c r="J280" s="296">
        <f t="shared" si="20"/>
        <v>-538793.88</v>
      </c>
      <c r="K280" t="e">
        <f>+VLOOKUP(D280,#REF!,4,0)</f>
        <v>#REF!</v>
      </c>
      <c r="L280" t="e">
        <f>VLOOKUP(D280,#REF!,5,0)</f>
        <v>#REF!</v>
      </c>
      <c r="M280" t="e">
        <f>VLOOKUP(D280,#REF!,6,0)</f>
        <v>#REF!</v>
      </c>
      <c r="N280" t="e">
        <f>VLOOKUP(D280,#REF!,7,0)</f>
        <v>#REF!</v>
      </c>
      <c r="O280"/>
      <c r="P280" t="str">
        <f t="shared" si="23"/>
        <v>33794</v>
      </c>
      <c r="Q280" t="str">
        <f t="shared" si="24"/>
        <v>19</v>
      </c>
    </row>
    <row r="281" spans="1:17" s="297" customFormat="1" hidden="1" x14ac:dyDescent="0.3">
      <c r="A281" s="556" t="s">
        <v>3185</v>
      </c>
      <c r="B281" s="332">
        <v>6</v>
      </c>
      <c r="C281" s="608">
        <v>191033902000990</v>
      </c>
      <c r="D281" s="427" t="s">
        <v>988</v>
      </c>
      <c r="E281" t="str">
        <f t="shared" si="21"/>
        <v>190103390200099</v>
      </c>
      <c r="F281" t="str">
        <f t="shared" si="22"/>
        <v>0</v>
      </c>
      <c r="G281" t="e">
        <f>+VLOOKUP(L281,BG!$D$10:$F$68,3,FALSE)</f>
        <v>#REF!</v>
      </c>
      <c r="H281" s="427" t="s">
        <v>989</v>
      </c>
      <c r="I281" s="618">
        <v>4476185441</v>
      </c>
      <c r="J281" s="296">
        <f t="shared" si="20"/>
        <v>4476185.4409999996</v>
      </c>
      <c r="K281" t="e">
        <f>+VLOOKUP(D281,#REF!,4,0)</f>
        <v>#REF!</v>
      </c>
      <c r="L281" t="e">
        <f>VLOOKUP(D281,#REF!,5,0)</f>
        <v>#REF!</v>
      </c>
      <c r="M281" t="e">
        <f>VLOOKUP(D281,#REF!,6,0)</f>
        <v>#REF!</v>
      </c>
      <c r="N281" t="e">
        <f>VLOOKUP(D281,#REF!,7,0)</f>
        <v>#REF!</v>
      </c>
      <c r="O281"/>
      <c r="P281" t="str">
        <f t="shared" si="23"/>
        <v>33902</v>
      </c>
      <c r="Q281" t="str">
        <f t="shared" si="24"/>
        <v>19</v>
      </c>
    </row>
    <row r="282" spans="1:17" s="297" customFormat="1" hidden="1" x14ac:dyDescent="0.3">
      <c r="A282" s="556" t="s">
        <v>3185</v>
      </c>
      <c r="B282" s="333">
        <v>6</v>
      </c>
      <c r="C282" s="609">
        <v>191033992000990</v>
      </c>
      <c r="D282" s="334" t="s">
        <v>990</v>
      </c>
      <c r="E282" t="str">
        <f t="shared" si="21"/>
        <v>190103399200099</v>
      </c>
      <c r="F282" t="str">
        <f t="shared" si="22"/>
        <v>0</v>
      </c>
      <c r="G282" t="e">
        <f>+VLOOKUP(L282,BG!$D$10:$F$68,3,FALSE)</f>
        <v>#REF!</v>
      </c>
      <c r="H282" s="334" t="s">
        <v>991</v>
      </c>
      <c r="I282" s="619">
        <v>-3002645766</v>
      </c>
      <c r="J282" s="296">
        <f t="shared" si="20"/>
        <v>-3002645.7659999998</v>
      </c>
      <c r="K282" t="e">
        <f>+VLOOKUP(D282,#REF!,4,0)</f>
        <v>#REF!</v>
      </c>
      <c r="L282" t="e">
        <f>VLOOKUP(D282,#REF!,5,0)</f>
        <v>#REF!</v>
      </c>
      <c r="M282" t="e">
        <f>VLOOKUP(D282,#REF!,6,0)</f>
        <v>#REF!</v>
      </c>
      <c r="N282" t="e">
        <f>VLOOKUP(D282,#REF!,7,0)</f>
        <v>#REF!</v>
      </c>
      <c r="O282"/>
      <c r="P282" t="str">
        <f t="shared" si="23"/>
        <v>33992</v>
      </c>
      <c r="Q282" t="str">
        <f t="shared" si="24"/>
        <v>19</v>
      </c>
    </row>
    <row r="283" spans="1:17" s="297" customFormat="1" hidden="1" x14ac:dyDescent="0.3">
      <c r="A283" s="556" t="s">
        <v>3185</v>
      </c>
      <c r="B283" s="332">
        <v>6</v>
      </c>
      <c r="C283" s="608">
        <v>191034102000990</v>
      </c>
      <c r="D283" s="427" t="s">
        <v>992</v>
      </c>
      <c r="E283" t="str">
        <f t="shared" si="21"/>
        <v>190103410200099</v>
      </c>
      <c r="F283" t="str">
        <f t="shared" si="22"/>
        <v>0</v>
      </c>
      <c r="G283" t="e">
        <f>+VLOOKUP(L283,BG!$D$10:$F$68,3,FALSE)</f>
        <v>#REF!</v>
      </c>
      <c r="H283" s="427" t="s">
        <v>993</v>
      </c>
      <c r="I283" s="618">
        <v>6564359436</v>
      </c>
      <c r="J283" s="296">
        <f t="shared" si="20"/>
        <v>6564359.4359999998</v>
      </c>
      <c r="K283" t="e">
        <f>+VLOOKUP(D283,#REF!,4,0)</f>
        <v>#REF!</v>
      </c>
      <c r="L283" t="e">
        <f>VLOOKUP(D283,#REF!,5,0)</f>
        <v>#REF!</v>
      </c>
      <c r="M283" t="e">
        <f>VLOOKUP(D283,#REF!,6,0)</f>
        <v>#REF!</v>
      </c>
      <c r="N283" t="e">
        <f>VLOOKUP(D283,#REF!,7,0)</f>
        <v>#REF!</v>
      </c>
      <c r="O283"/>
      <c r="P283" t="str">
        <f t="shared" si="23"/>
        <v>34102</v>
      </c>
      <c r="Q283" t="str">
        <f t="shared" si="24"/>
        <v>19</v>
      </c>
    </row>
    <row r="284" spans="1:17" hidden="1" x14ac:dyDescent="0.3">
      <c r="A284" s="556" t="s">
        <v>3185</v>
      </c>
      <c r="B284" s="333">
        <v>6</v>
      </c>
      <c r="C284" s="609">
        <v>191034102011990</v>
      </c>
      <c r="D284" s="334" t="s">
        <v>994</v>
      </c>
      <c r="E284" t="str">
        <f t="shared" si="21"/>
        <v>190103410201199</v>
      </c>
      <c r="F284" t="str">
        <f t="shared" si="22"/>
        <v>0</v>
      </c>
      <c r="G284" t="e">
        <f>+VLOOKUP(L284,BG!$D$10:$F$68,3,FALSE)</f>
        <v>#REF!</v>
      </c>
      <c r="H284" s="334" t="s">
        <v>995</v>
      </c>
      <c r="I284" s="619">
        <v>4179923512</v>
      </c>
      <c r="J284" s="296">
        <f t="shared" si="20"/>
        <v>4179923.5120000001</v>
      </c>
      <c r="K284" t="e">
        <f>+VLOOKUP(D284,#REF!,4,0)</f>
        <v>#REF!</v>
      </c>
      <c r="L284" t="e">
        <f>VLOOKUP(D284,#REF!,5,0)</f>
        <v>#REF!</v>
      </c>
      <c r="M284" t="e">
        <f>VLOOKUP(D284,#REF!,6,0)</f>
        <v>#REF!</v>
      </c>
      <c r="N284" t="e">
        <f>VLOOKUP(D284,#REF!,7,0)</f>
        <v>#REF!</v>
      </c>
      <c r="P284" t="str">
        <f t="shared" si="23"/>
        <v>34102</v>
      </c>
      <c r="Q284" t="str">
        <f t="shared" si="24"/>
        <v>19</v>
      </c>
    </row>
    <row r="285" spans="1:17" hidden="1" x14ac:dyDescent="0.3">
      <c r="A285" s="556" t="s">
        <v>3185</v>
      </c>
      <c r="B285" s="332">
        <v>6</v>
      </c>
      <c r="C285" s="608">
        <v>191034192000990</v>
      </c>
      <c r="D285" s="427" t="s">
        <v>998</v>
      </c>
      <c r="E285" t="str">
        <f t="shared" si="21"/>
        <v>190103419200099</v>
      </c>
      <c r="F285" t="str">
        <f t="shared" si="22"/>
        <v>0</v>
      </c>
      <c r="G285" t="e">
        <f>+VLOOKUP(L285,BG!$D$10:$F$68,3,FALSE)</f>
        <v>#REF!</v>
      </c>
      <c r="H285" s="427" t="s">
        <v>999</v>
      </c>
      <c r="I285" s="618">
        <v>-6402622608</v>
      </c>
      <c r="J285" s="296">
        <f t="shared" si="20"/>
        <v>-6402622.608</v>
      </c>
      <c r="K285" t="e">
        <f>+VLOOKUP(D285,#REF!,4,0)</f>
        <v>#REF!</v>
      </c>
      <c r="L285" t="e">
        <f>VLOOKUP(D285,#REF!,5,0)</f>
        <v>#REF!</v>
      </c>
      <c r="M285" t="e">
        <f>VLOOKUP(D285,#REF!,6,0)</f>
        <v>#REF!</v>
      </c>
      <c r="N285" t="e">
        <f>VLOOKUP(D285,#REF!,7,0)</f>
        <v>#REF!</v>
      </c>
      <c r="P285" t="str">
        <f t="shared" si="23"/>
        <v>34192</v>
      </c>
      <c r="Q285" t="str">
        <f t="shared" si="24"/>
        <v>19</v>
      </c>
    </row>
    <row r="286" spans="1:17" hidden="1" x14ac:dyDescent="0.3">
      <c r="A286" s="556" t="s">
        <v>3185</v>
      </c>
      <c r="B286" s="333">
        <v>6</v>
      </c>
      <c r="C286" s="609">
        <v>191034192011990</v>
      </c>
      <c r="D286" s="334" t="s">
        <v>1000</v>
      </c>
      <c r="E286" t="str">
        <f t="shared" si="21"/>
        <v>190103419201199</v>
      </c>
      <c r="F286" t="str">
        <f t="shared" si="22"/>
        <v>0</v>
      </c>
      <c r="G286" t="e">
        <f>+VLOOKUP(L286,BG!$D$10:$F$68,3,FALSE)</f>
        <v>#REF!</v>
      </c>
      <c r="H286" s="334" t="s">
        <v>1001</v>
      </c>
      <c r="I286" s="619">
        <v>-3588988546</v>
      </c>
      <c r="J286" s="296">
        <f t="shared" si="20"/>
        <v>-3588988.5460000001</v>
      </c>
      <c r="K286" t="e">
        <f>+VLOOKUP(D286,#REF!,4,0)</f>
        <v>#REF!</v>
      </c>
      <c r="L286" t="e">
        <f>VLOOKUP(D286,#REF!,5,0)</f>
        <v>#REF!</v>
      </c>
      <c r="M286" t="e">
        <f>VLOOKUP(D286,#REF!,6,0)</f>
        <v>#REF!</v>
      </c>
      <c r="N286" t="e">
        <f>VLOOKUP(D286,#REF!,7,0)</f>
        <v>#REF!</v>
      </c>
      <c r="P286" t="str">
        <f t="shared" si="23"/>
        <v>34192</v>
      </c>
      <c r="Q286" t="str">
        <f t="shared" si="24"/>
        <v>19</v>
      </c>
    </row>
    <row r="287" spans="1:17" s="661" customFormat="1" x14ac:dyDescent="0.3">
      <c r="A287" s="657" t="s">
        <v>3185</v>
      </c>
      <c r="B287" s="658">
        <v>7</v>
      </c>
      <c r="C287" s="659">
        <v>214039002000017</v>
      </c>
      <c r="D287" s="660" t="s">
        <v>1008</v>
      </c>
      <c r="E287" s="661" t="str">
        <f t="shared" si="21"/>
        <v>217403900200001</v>
      </c>
      <c r="F287" s="661" t="str">
        <f t="shared" si="22"/>
        <v>7</v>
      </c>
      <c r="G287" s="661" t="e">
        <f>+VLOOKUP(L287,BG!$D$10:$F$68,3,FALSE)</f>
        <v>#REF!</v>
      </c>
      <c r="H287" s="660" t="s">
        <v>1009</v>
      </c>
      <c r="I287" s="662">
        <v>-696696229</v>
      </c>
      <c r="J287" s="651">
        <f t="shared" si="20"/>
        <v>-696696.22900000005</v>
      </c>
      <c r="K287" s="661" t="e">
        <f>+VLOOKUP(D287,#REF!,4,0)</f>
        <v>#REF!</v>
      </c>
      <c r="L287" s="661" t="e">
        <f>VLOOKUP(D287,#REF!,5,0)</f>
        <v>#REF!</v>
      </c>
      <c r="M287" s="661" t="e">
        <f>VLOOKUP(D287,#REF!,6,0)</f>
        <v>#REF!</v>
      </c>
      <c r="N287" s="661" t="e">
        <f>VLOOKUP(D287,#REF!,7,0)</f>
        <v>#REF!</v>
      </c>
      <c r="P287" s="661" t="str">
        <f t="shared" si="23"/>
        <v>39002</v>
      </c>
      <c r="Q287" s="661" t="str">
        <f t="shared" si="24"/>
        <v>21</v>
      </c>
    </row>
    <row r="288" spans="1:17" s="661" customFormat="1" x14ac:dyDescent="0.3">
      <c r="A288" s="657" t="s">
        <v>3185</v>
      </c>
      <c r="B288" s="658">
        <v>7</v>
      </c>
      <c r="C288" s="659">
        <v>214039002000995</v>
      </c>
      <c r="D288" s="660" t="s">
        <v>1970</v>
      </c>
      <c r="E288" s="661" t="str">
        <f t="shared" si="21"/>
        <v>215403900200099</v>
      </c>
      <c r="F288" s="661" t="str">
        <f t="shared" si="22"/>
        <v>5</v>
      </c>
      <c r="G288" s="661" t="e">
        <f>+VLOOKUP(L288,BG!$D$10:$F$68,3,FALSE)</f>
        <v>#REF!</v>
      </c>
      <c r="H288" s="660" t="s">
        <v>2148</v>
      </c>
      <c r="I288" s="662">
        <v>-7345598495</v>
      </c>
      <c r="J288" s="651">
        <f t="shared" si="20"/>
        <v>-7345598.4950000001</v>
      </c>
      <c r="K288" s="661" t="e">
        <f>+VLOOKUP(D288,#REF!,4,0)</f>
        <v>#REF!</v>
      </c>
      <c r="L288" s="661" t="e">
        <f>VLOOKUP(D288,#REF!,5,0)</f>
        <v>#REF!</v>
      </c>
      <c r="M288" s="661" t="e">
        <f>VLOOKUP(D288,#REF!,6,0)</f>
        <v>#REF!</v>
      </c>
      <c r="N288" s="661" t="e">
        <f>VLOOKUP(D288,#REF!,7,0)</f>
        <v>#REF!</v>
      </c>
      <c r="P288" s="661" t="str">
        <f t="shared" si="23"/>
        <v>39002</v>
      </c>
      <c r="Q288" s="661" t="str">
        <f t="shared" si="24"/>
        <v>21</v>
      </c>
    </row>
    <row r="289" spans="1:17" s="661" customFormat="1" x14ac:dyDescent="0.3">
      <c r="A289" s="657" t="s">
        <v>3185</v>
      </c>
      <c r="B289" s="658">
        <v>7</v>
      </c>
      <c r="C289" s="659">
        <v>214039002000996</v>
      </c>
      <c r="D289" s="660" t="s">
        <v>1010</v>
      </c>
      <c r="E289" s="661" t="str">
        <f t="shared" si="21"/>
        <v>216403900200099</v>
      </c>
      <c r="F289" s="661" t="str">
        <f t="shared" si="22"/>
        <v>6</v>
      </c>
      <c r="G289" s="661" t="e">
        <f>+VLOOKUP(L289,BG!$D$10:$F$68,3,FALSE)</f>
        <v>#REF!</v>
      </c>
      <c r="H289" s="660" t="s">
        <v>1007</v>
      </c>
      <c r="I289" s="662">
        <v>-1004399078</v>
      </c>
      <c r="J289" s="651">
        <f t="shared" si="20"/>
        <v>-1004399.078</v>
      </c>
      <c r="K289" s="661" t="e">
        <f>+VLOOKUP(D289,#REF!,4,0)</f>
        <v>#REF!</v>
      </c>
      <c r="L289" s="661" t="e">
        <f>VLOOKUP(D289,#REF!,5,0)</f>
        <v>#REF!</v>
      </c>
      <c r="M289" s="661" t="e">
        <f>VLOOKUP(D289,#REF!,6,0)</f>
        <v>#REF!</v>
      </c>
      <c r="N289" s="661" t="e">
        <f>VLOOKUP(D289,#REF!,7,0)</f>
        <v>#REF!</v>
      </c>
      <c r="P289" s="661" t="str">
        <f t="shared" si="23"/>
        <v>39002</v>
      </c>
      <c r="Q289" s="661" t="str">
        <f t="shared" si="24"/>
        <v>21</v>
      </c>
    </row>
    <row r="290" spans="1:17" s="661" customFormat="1" x14ac:dyDescent="0.3">
      <c r="A290" s="657" t="s">
        <v>3185</v>
      </c>
      <c r="B290" s="658">
        <v>7</v>
      </c>
      <c r="C290" s="659">
        <v>214039002000997</v>
      </c>
      <c r="D290" s="660" t="s">
        <v>1011</v>
      </c>
      <c r="E290" s="661" t="str">
        <f t="shared" si="21"/>
        <v>217403900200099</v>
      </c>
      <c r="F290" s="661" t="str">
        <f t="shared" si="22"/>
        <v>7</v>
      </c>
      <c r="G290" s="661" t="e">
        <f>+VLOOKUP(L290,BG!$D$10:$F$68,3,FALSE)</f>
        <v>#REF!</v>
      </c>
      <c r="H290" s="660" t="s">
        <v>1009</v>
      </c>
      <c r="I290" s="662">
        <v>-6386205112</v>
      </c>
      <c r="J290" s="651">
        <f t="shared" si="20"/>
        <v>-6386205.1119999997</v>
      </c>
      <c r="K290" s="661" t="e">
        <f>+VLOOKUP(D290,#REF!,4,0)</f>
        <v>#REF!</v>
      </c>
      <c r="L290" s="661" t="e">
        <f>VLOOKUP(D290,#REF!,5,0)</f>
        <v>#REF!</v>
      </c>
      <c r="M290" s="661" t="e">
        <f>VLOOKUP(D290,#REF!,6,0)</f>
        <v>#REF!</v>
      </c>
      <c r="N290" s="661" t="e">
        <f>VLOOKUP(D290,#REF!,7,0)</f>
        <v>#REF!</v>
      </c>
      <c r="P290" s="661" t="str">
        <f t="shared" si="23"/>
        <v>39002</v>
      </c>
      <c r="Q290" s="661" t="str">
        <f t="shared" si="24"/>
        <v>21</v>
      </c>
    </row>
    <row r="291" spans="1:17" s="661" customFormat="1" x14ac:dyDescent="0.3">
      <c r="A291" s="657" t="s">
        <v>3185</v>
      </c>
      <c r="B291" s="658">
        <v>7</v>
      </c>
      <c r="C291" s="659">
        <v>214039002000998</v>
      </c>
      <c r="D291" s="660" t="s">
        <v>1012</v>
      </c>
      <c r="E291" s="661" t="str">
        <f t="shared" si="21"/>
        <v>218403900200099</v>
      </c>
      <c r="F291" s="661" t="str">
        <f t="shared" si="22"/>
        <v>8</v>
      </c>
      <c r="G291" s="661" t="e">
        <f>+VLOOKUP(L291,BG!$D$10:$F$68,3,FALSE)</f>
        <v>#REF!</v>
      </c>
      <c r="H291" s="660" t="s">
        <v>1013</v>
      </c>
      <c r="I291" s="662">
        <v>-128567753925</v>
      </c>
      <c r="J291" s="651">
        <f t="shared" si="20"/>
        <v>-128567753.925</v>
      </c>
      <c r="K291" s="661" t="e">
        <f>+VLOOKUP(D291,#REF!,4,0)</f>
        <v>#REF!</v>
      </c>
      <c r="L291" s="661" t="e">
        <f>VLOOKUP(D291,#REF!,5,0)</f>
        <v>#REF!</v>
      </c>
      <c r="M291" s="661" t="e">
        <f>VLOOKUP(D291,#REF!,6,0)</f>
        <v>#REF!</v>
      </c>
      <c r="N291" s="661" t="e">
        <f>VLOOKUP(D291,#REF!,7,0)</f>
        <v>#REF!</v>
      </c>
      <c r="P291" s="661" t="str">
        <f t="shared" si="23"/>
        <v>39002</v>
      </c>
      <c r="Q291" s="661" t="str">
        <f t="shared" si="24"/>
        <v>21</v>
      </c>
    </row>
    <row r="292" spans="1:17" s="661" customFormat="1" x14ac:dyDescent="0.3">
      <c r="A292" s="657" t="s">
        <v>3185</v>
      </c>
      <c r="B292" s="658">
        <v>7</v>
      </c>
      <c r="C292" s="659">
        <v>214039003000017</v>
      </c>
      <c r="D292" s="660" t="s">
        <v>1578</v>
      </c>
      <c r="E292" s="661" t="str">
        <f t="shared" si="21"/>
        <v>217403900300001</v>
      </c>
      <c r="F292" s="661" t="str">
        <f t="shared" si="22"/>
        <v>7</v>
      </c>
      <c r="G292" s="661" t="e">
        <f>+VLOOKUP(L292,BG!$D$10:$F$68,3,FALSE)</f>
        <v>#REF!</v>
      </c>
      <c r="H292" s="660" t="s">
        <v>2149</v>
      </c>
      <c r="I292" s="662">
        <v>-27547237500</v>
      </c>
      <c r="J292" s="651">
        <f t="shared" si="20"/>
        <v>-27547237.5</v>
      </c>
      <c r="K292" s="661" t="e">
        <f>+VLOOKUP(D292,#REF!,4,0)</f>
        <v>#REF!</v>
      </c>
      <c r="L292" s="661" t="e">
        <f>VLOOKUP(D292,#REF!,5,0)</f>
        <v>#REF!</v>
      </c>
      <c r="M292" s="661" t="e">
        <f>VLOOKUP(D292,#REF!,6,0)</f>
        <v>#REF!</v>
      </c>
      <c r="N292" s="661" t="e">
        <f>VLOOKUP(D292,#REF!,7,0)</f>
        <v>#REF!</v>
      </c>
      <c r="P292" s="661" t="str">
        <f t="shared" si="23"/>
        <v>39003</v>
      </c>
      <c r="Q292" s="661" t="str">
        <f t="shared" si="24"/>
        <v>21</v>
      </c>
    </row>
    <row r="293" spans="1:17" s="661" customFormat="1" x14ac:dyDescent="0.3">
      <c r="A293" s="657" t="s">
        <v>3185</v>
      </c>
      <c r="B293" s="658">
        <v>7</v>
      </c>
      <c r="C293" s="659">
        <v>214039003000018</v>
      </c>
      <c r="D293" s="660" t="s">
        <v>1579</v>
      </c>
      <c r="E293" s="661" t="str">
        <f t="shared" si="21"/>
        <v>218403900300001</v>
      </c>
      <c r="F293" s="661" t="str">
        <f t="shared" si="22"/>
        <v>8</v>
      </c>
      <c r="G293" s="661" t="e">
        <f>+VLOOKUP(L293,BG!$D$10:$F$68,3,FALSE)</f>
        <v>#REF!</v>
      </c>
      <c r="H293" s="660" t="s">
        <v>2149</v>
      </c>
      <c r="I293" s="662">
        <v>-113861915000</v>
      </c>
      <c r="J293" s="651">
        <f t="shared" si="20"/>
        <v>-113861915</v>
      </c>
      <c r="K293" s="661" t="e">
        <f>+VLOOKUP(D293,#REF!,4,0)</f>
        <v>#REF!</v>
      </c>
      <c r="L293" s="661" t="e">
        <f>VLOOKUP(D293,#REF!,5,0)</f>
        <v>#REF!</v>
      </c>
      <c r="M293" s="661" t="e">
        <f>VLOOKUP(D293,#REF!,6,0)</f>
        <v>#REF!</v>
      </c>
      <c r="N293" s="661" t="e">
        <f>VLOOKUP(D293,#REF!,7,0)</f>
        <v>#REF!</v>
      </c>
      <c r="P293" s="661" t="str">
        <f t="shared" si="23"/>
        <v>39003</v>
      </c>
      <c r="Q293" s="661" t="str">
        <f t="shared" si="24"/>
        <v>21</v>
      </c>
    </row>
    <row r="294" spans="1:17" s="661" customFormat="1" x14ac:dyDescent="0.3">
      <c r="A294" s="657" t="s">
        <v>3185</v>
      </c>
      <c r="B294" s="658">
        <v>7</v>
      </c>
      <c r="C294" s="659">
        <v>214039003000998</v>
      </c>
      <c r="D294" s="660" t="s">
        <v>1014</v>
      </c>
      <c r="E294" s="661" t="str">
        <f t="shared" si="21"/>
        <v>218403900300099</v>
      </c>
      <c r="F294" s="661" t="str">
        <f t="shared" si="22"/>
        <v>8</v>
      </c>
      <c r="G294" s="661" t="e">
        <f>+VLOOKUP(L294,BG!$D$10:$F$68,3,FALSE)</f>
        <v>#REF!</v>
      </c>
      <c r="H294" s="660" t="s">
        <v>1015</v>
      </c>
      <c r="I294" s="662">
        <v>-17739108317</v>
      </c>
      <c r="J294" s="651">
        <f t="shared" si="20"/>
        <v>-17739108.317000002</v>
      </c>
      <c r="K294" s="661" t="e">
        <f>+VLOOKUP(D294,#REF!,4,0)</f>
        <v>#REF!</v>
      </c>
      <c r="L294" s="661" t="e">
        <f>VLOOKUP(D294,#REF!,5,0)</f>
        <v>#REF!</v>
      </c>
      <c r="M294" s="661" t="e">
        <f>VLOOKUP(D294,#REF!,6,0)</f>
        <v>#REF!</v>
      </c>
      <c r="N294" s="661" t="e">
        <f>VLOOKUP(D294,#REF!,7,0)</f>
        <v>#REF!</v>
      </c>
      <c r="P294" s="661" t="str">
        <f t="shared" si="23"/>
        <v>39003</v>
      </c>
      <c r="Q294" s="661" t="str">
        <f t="shared" si="24"/>
        <v>21</v>
      </c>
    </row>
    <row r="295" spans="1:17" s="661" customFormat="1" hidden="1" x14ac:dyDescent="0.3">
      <c r="A295" s="657" t="s">
        <v>3185</v>
      </c>
      <c r="B295" s="658">
        <v>7</v>
      </c>
      <c r="C295" s="659">
        <v>214039006000011</v>
      </c>
      <c r="D295" s="660" t="s">
        <v>1971</v>
      </c>
      <c r="E295" s="661" t="str">
        <f t="shared" si="21"/>
        <v>211403900600001</v>
      </c>
      <c r="F295" s="661" t="str">
        <f t="shared" si="22"/>
        <v>1</v>
      </c>
      <c r="G295" s="661" t="e">
        <f>+VLOOKUP(L295,BG!$D$10:$F$68,3,FALSE)</f>
        <v>#REF!</v>
      </c>
      <c r="H295" s="660" t="s">
        <v>2150</v>
      </c>
      <c r="I295" s="662">
        <v>-1476913918</v>
      </c>
      <c r="J295" s="651">
        <f t="shared" si="20"/>
        <v>-1476913.9180000001</v>
      </c>
      <c r="K295" s="661" t="e">
        <f>+VLOOKUP(D295,#REF!,4,0)</f>
        <v>#REF!</v>
      </c>
      <c r="L295" s="661" t="e">
        <f>VLOOKUP(D295,#REF!,5,0)</f>
        <v>#REF!</v>
      </c>
      <c r="M295" s="661" t="e">
        <f>VLOOKUP(D295,#REF!,6,0)</f>
        <v>#REF!</v>
      </c>
      <c r="N295" s="661" t="e">
        <f>VLOOKUP(D295,#REF!,7,0)</f>
        <v>#REF!</v>
      </c>
      <c r="P295" s="661" t="str">
        <f t="shared" si="23"/>
        <v>39006</v>
      </c>
      <c r="Q295" s="661" t="str">
        <f t="shared" si="24"/>
        <v>21</v>
      </c>
    </row>
    <row r="296" spans="1:17" s="661" customFormat="1" hidden="1" x14ac:dyDescent="0.3">
      <c r="A296" s="657" t="s">
        <v>3185</v>
      </c>
      <c r="B296" s="658">
        <v>7</v>
      </c>
      <c r="C296" s="659">
        <v>214039006000991</v>
      </c>
      <c r="D296" s="660" t="s">
        <v>1972</v>
      </c>
      <c r="E296" s="661" t="str">
        <f t="shared" si="21"/>
        <v>211403900600099</v>
      </c>
      <c r="F296" s="661" t="str">
        <f t="shared" si="22"/>
        <v>1</v>
      </c>
      <c r="G296" s="661" t="e">
        <f>+VLOOKUP(L296,BG!$D$10:$F$68,3,FALSE)</f>
        <v>#REF!</v>
      </c>
      <c r="H296" s="660" t="s">
        <v>2150</v>
      </c>
      <c r="I296" s="662">
        <v>-5425400</v>
      </c>
      <c r="J296" s="651">
        <f t="shared" si="20"/>
        <v>-5425.4</v>
      </c>
      <c r="K296" s="661" t="e">
        <f>+VLOOKUP(D296,#REF!,4,0)</f>
        <v>#REF!</v>
      </c>
      <c r="L296" s="661" t="e">
        <f>VLOOKUP(D296,#REF!,5,0)</f>
        <v>#REF!</v>
      </c>
      <c r="M296" s="661" t="e">
        <f>VLOOKUP(D296,#REF!,6,0)</f>
        <v>#REF!</v>
      </c>
      <c r="N296" s="661" t="e">
        <f>VLOOKUP(D296,#REF!,7,0)</f>
        <v>#REF!</v>
      </c>
      <c r="P296" s="661" t="str">
        <f t="shared" si="23"/>
        <v>39006</v>
      </c>
      <c r="Q296" s="661" t="str">
        <f t="shared" si="24"/>
        <v>21</v>
      </c>
    </row>
    <row r="297" spans="1:17" s="661" customFormat="1" hidden="1" x14ac:dyDescent="0.3">
      <c r="A297" s="657" t="s">
        <v>3185</v>
      </c>
      <c r="B297" s="658">
        <v>7</v>
      </c>
      <c r="C297" s="659">
        <v>214039008000998</v>
      </c>
      <c r="D297" s="660" t="s">
        <v>1499</v>
      </c>
      <c r="E297" s="661" t="str">
        <f t="shared" si="21"/>
        <v>218403900800099</v>
      </c>
      <c r="F297" s="661" t="str">
        <f t="shared" si="22"/>
        <v>8</v>
      </c>
      <c r="G297" s="661" t="e">
        <f>+VLOOKUP(L297,BG!$D$10:$F$68,3,FALSE)</f>
        <v>#REF!</v>
      </c>
      <c r="H297" s="660" t="s">
        <v>2151</v>
      </c>
      <c r="I297" s="662">
        <v>-32503513702</v>
      </c>
      <c r="J297" s="651">
        <f t="shared" si="20"/>
        <v>-32503513.702</v>
      </c>
      <c r="K297" s="661" t="e">
        <f>+VLOOKUP(D297,#REF!,4,0)</f>
        <v>#REF!</v>
      </c>
      <c r="L297" s="661" t="e">
        <f>VLOOKUP(D297,#REF!,5,0)</f>
        <v>#REF!</v>
      </c>
      <c r="M297" s="661" t="e">
        <f>VLOOKUP(D297,#REF!,6,0)</f>
        <v>#REF!</v>
      </c>
      <c r="N297" s="661" t="e">
        <f>VLOOKUP(D297,#REF!,7,0)</f>
        <v>#REF!</v>
      </c>
      <c r="P297" s="661" t="str">
        <f t="shared" si="23"/>
        <v>39008</v>
      </c>
      <c r="Q297" s="661" t="str">
        <f t="shared" si="24"/>
        <v>21</v>
      </c>
    </row>
    <row r="298" spans="1:17" s="661" customFormat="1" x14ac:dyDescent="0.3">
      <c r="A298" s="657" t="s">
        <v>3185</v>
      </c>
      <c r="B298" s="658">
        <v>7</v>
      </c>
      <c r="C298" s="659">
        <v>218013482001017</v>
      </c>
      <c r="D298" s="660" t="s">
        <v>1019</v>
      </c>
      <c r="E298" s="661" t="str">
        <f t="shared" si="21"/>
        <v>217801348200101</v>
      </c>
      <c r="F298" s="661" t="str">
        <f t="shared" si="22"/>
        <v>7</v>
      </c>
      <c r="G298" s="661" t="e">
        <f>+VLOOKUP(L298,BG!$D$10:$F$68,3,FALSE)</f>
        <v>#REF!</v>
      </c>
      <c r="H298" s="660" t="s">
        <v>1020</v>
      </c>
      <c r="I298" s="662">
        <v>-16039030</v>
      </c>
      <c r="J298" s="651">
        <f t="shared" si="20"/>
        <v>-16039.03</v>
      </c>
      <c r="K298" s="661" t="e">
        <f>+VLOOKUP(D298,#REF!,4,0)</f>
        <v>#REF!</v>
      </c>
      <c r="L298" s="661" t="e">
        <f>VLOOKUP(D298,#REF!,5,0)</f>
        <v>#REF!</v>
      </c>
      <c r="M298" s="661" t="e">
        <f>VLOOKUP(D298,#REF!,6,0)</f>
        <v>#REF!</v>
      </c>
      <c r="N298" s="661" t="e">
        <f>VLOOKUP(D298,#REF!,7,0)</f>
        <v>#REF!</v>
      </c>
      <c r="P298" s="661" t="str">
        <f t="shared" si="23"/>
        <v>13482</v>
      </c>
      <c r="Q298" s="661" t="str">
        <f t="shared" si="24"/>
        <v>21</v>
      </c>
    </row>
    <row r="299" spans="1:17" s="661" customFormat="1" x14ac:dyDescent="0.3">
      <c r="A299" s="657" t="s">
        <v>3185</v>
      </c>
      <c r="B299" s="658">
        <v>7</v>
      </c>
      <c r="C299" s="659">
        <v>218013482001995</v>
      </c>
      <c r="D299" s="660" t="s">
        <v>1021</v>
      </c>
      <c r="E299" s="661" t="str">
        <f t="shared" si="21"/>
        <v>215801348200199</v>
      </c>
      <c r="F299" s="661" t="str">
        <f t="shared" si="22"/>
        <v>5</v>
      </c>
      <c r="G299" s="661" t="e">
        <f>+VLOOKUP(L299,BG!$D$10:$F$68,3,FALSE)</f>
        <v>#REF!</v>
      </c>
      <c r="H299" s="660" t="s">
        <v>1017</v>
      </c>
      <c r="I299" s="662">
        <v>-345409802</v>
      </c>
      <c r="J299" s="651">
        <f t="shared" si="20"/>
        <v>-345409.80200000003</v>
      </c>
      <c r="K299" s="661" t="e">
        <f>+VLOOKUP(D299,#REF!,4,0)</f>
        <v>#REF!</v>
      </c>
      <c r="L299" s="661" t="e">
        <f>VLOOKUP(D299,#REF!,5,0)</f>
        <v>#REF!</v>
      </c>
      <c r="M299" s="661" t="e">
        <f>VLOOKUP(D299,#REF!,6,0)</f>
        <v>#REF!</v>
      </c>
      <c r="N299" s="661" t="e">
        <f>VLOOKUP(D299,#REF!,7,0)</f>
        <v>#REF!</v>
      </c>
      <c r="P299" s="661" t="str">
        <f t="shared" si="23"/>
        <v>13482</v>
      </c>
      <c r="Q299" s="661" t="str">
        <f t="shared" si="24"/>
        <v>21</v>
      </c>
    </row>
    <row r="300" spans="1:17" s="661" customFormat="1" x14ac:dyDescent="0.3">
      <c r="A300" s="657" t="s">
        <v>3185</v>
      </c>
      <c r="B300" s="658">
        <v>7</v>
      </c>
      <c r="C300" s="659">
        <v>218013482001996</v>
      </c>
      <c r="D300" s="660" t="s">
        <v>1022</v>
      </c>
      <c r="E300" s="661" t="str">
        <f t="shared" si="21"/>
        <v>216801348200199</v>
      </c>
      <c r="F300" s="661" t="str">
        <f t="shared" si="22"/>
        <v>6</v>
      </c>
      <c r="G300" s="661" t="e">
        <f>+VLOOKUP(L300,BG!$D$10:$F$68,3,FALSE)</f>
        <v>#REF!</v>
      </c>
      <c r="H300" s="660" t="s">
        <v>1018</v>
      </c>
      <c r="I300" s="662">
        <v>-9730976</v>
      </c>
      <c r="J300" s="651">
        <f t="shared" si="20"/>
        <v>-9730.9760000000006</v>
      </c>
      <c r="K300" s="661" t="e">
        <f>+VLOOKUP(D300,#REF!,4,0)</f>
        <v>#REF!</v>
      </c>
      <c r="L300" s="661" t="e">
        <f>VLOOKUP(D300,#REF!,5,0)</f>
        <v>#REF!</v>
      </c>
      <c r="M300" s="661" t="e">
        <f>VLOOKUP(D300,#REF!,6,0)</f>
        <v>#REF!</v>
      </c>
      <c r="N300" s="661" t="e">
        <f>VLOOKUP(D300,#REF!,7,0)</f>
        <v>#REF!</v>
      </c>
      <c r="P300" s="661" t="str">
        <f t="shared" si="23"/>
        <v>13482</v>
      </c>
      <c r="Q300" s="661" t="str">
        <f t="shared" si="24"/>
        <v>21</v>
      </c>
    </row>
    <row r="301" spans="1:17" s="661" customFormat="1" x14ac:dyDescent="0.3">
      <c r="A301" s="657" t="s">
        <v>3185</v>
      </c>
      <c r="B301" s="658">
        <v>7</v>
      </c>
      <c r="C301" s="659">
        <v>218013482001997</v>
      </c>
      <c r="D301" s="660" t="s">
        <v>1023</v>
      </c>
      <c r="E301" s="661" t="str">
        <f t="shared" si="21"/>
        <v>217801348200199</v>
      </c>
      <c r="F301" s="661" t="str">
        <f t="shared" si="22"/>
        <v>7</v>
      </c>
      <c r="G301" s="661" t="e">
        <f>+VLOOKUP(L301,BG!$D$10:$F$68,3,FALSE)</f>
        <v>#REF!</v>
      </c>
      <c r="H301" s="660" t="s">
        <v>1020</v>
      </c>
      <c r="I301" s="662">
        <v>-365024059</v>
      </c>
      <c r="J301" s="651">
        <f t="shared" si="20"/>
        <v>-365024.05900000001</v>
      </c>
      <c r="K301" s="661" t="e">
        <f>+VLOOKUP(D301,#REF!,4,0)</f>
        <v>#REF!</v>
      </c>
      <c r="L301" s="661" t="e">
        <f>VLOOKUP(D301,#REF!,5,0)</f>
        <v>#REF!</v>
      </c>
      <c r="M301" s="661" t="e">
        <f>VLOOKUP(D301,#REF!,6,0)</f>
        <v>#REF!</v>
      </c>
      <c r="N301" s="661" t="e">
        <f>VLOOKUP(D301,#REF!,7,0)</f>
        <v>#REF!</v>
      </c>
      <c r="P301" s="661" t="str">
        <f t="shared" si="23"/>
        <v>13482</v>
      </c>
      <c r="Q301" s="661" t="str">
        <f t="shared" si="24"/>
        <v>21</v>
      </c>
    </row>
    <row r="302" spans="1:17" s="661" customFormat="1" x14ac:dyDescent="0.3">
      <c r="A302" s="657" t="s">
        <v>3185</v>
      </c>
      <c r="B302" s="658">
        <v>7</v>
      </c>
      <c r="C302" s="659">
        <v>218013482001998</v>
      </c>
      <c r="D302" s="660" t="s">
        <v>1024</v>
      </c>
      <c r="E302" s="661" t="str">
        <f t="shared" si="21"/>
        <v>218801348200199</v>
      </c>
      <c r="F302" s="661" t="str">
        <f t="shared" si="22"/>
        <v>8</v>
      </c>
      <c r="G302" s="661" t="e">
        <f>+VLOOKUP(L302,BG!$D$10:$F$68,3,FALSE)</f>
        <v>#REF!</v>
      </c>
      <c r="H302" s="660" t="s">
        <v>1025</v>
      </c>
      <c r="I302" s="662">
        <v>-46971775067</v>
      </c>
      <c r="J302" s="651">
        <f t="shared" si="20"/>
        <v>-46971775.067000002</v>
      </c>
      <c r="K302" s="661" t="e">
        <f>+VLOOKUP(D302,#REF!,4,0)</f>
        <v>#REF!</v>
      </c>
      <c r="L302" s="661" t="e">
        <f>VLOOKUP(D302,#REF!,5,0)</f>
        <v>#REF!</v>
      </c>
      <c r="M302" s="661" t="e">
        <f>VLOOKUP(D302,#REF!,6,0)</f>
        <v>#REF!</v>
      </c>
      <c r="N302" s="661" t="e">
        <f>VLOOKUP(D302,#REF!,7,0)</f>
        <v>#REF!</v>
      </c>
      <c r="P302" s="661" t="str">
        <f t="shared" si="23"/>
        <v>13482</v>
      </c>
      <c r="Q302" s="661" t="str">
        <f t="shared" si="24"/>
        <v>21</v>
      </c>
    </row>
    <row r="303" spans="1:17" s="661" customFormat="1" x14ac:dyDescent="0.3">
      <c r="A303" s="657" t="s">
        <v>3185</v>
      </c>
      <c r="B303" s="658">
        <v>7</v>
      </c>
      <c r="C303" s="659">
        <v>218013484000998</v>
      </c>
      <c r="D303" s="660" t="s">
        <v>2540</v>
      </c>
      <c r="E303" s="661" t="str">
        <f t="shared" si="21"/>
        <v>218801348400099</v>
      </c>
      <c r="F303" s="661" t="str">
        <f t="shared" si="22"/>
        <v>8</v>
      </c>
      <c r="G303" s="661" t="e">
        <f>+VLOOKUP(L303,BG!$D$10:$F$68,3,FALSE)</f>
        <v>#REF!</v>
      </c>
      <c r="H303" s="660" t="s">
        <v>2541</v>
      </c>
      <c r="I303" s="662">
        <v>-5117028</v>
      </c>
      <c r="J303" s="651">
        <f t="shared" si="20"/>
        <v>-5117.0280000000002</v>
      </c>
      <c r="K303" s="661" t="e">
        <f>+VLOOKUP(D303,#REF!,4,0)</f>
        <v>#REF!</v>
      </c>
      <c r="L303" s="661" t="e">
        <f>VLOOKUP(D303,#REF!,5,0)</f>
        <v>#REF!</v>
      </c>
      <c r="M303" s="661" t="e">
        <f>VLOOKUP(D303,#REF!,6,0)</f>
        <v>#REF!</v>
      </c>
      <c r="N303" s="661" t="e">
        <f>VLOOKUP(D303,#REF!,7,0)</f>
        <v>#REF!</v>
      </c>
      <c r="P303" s="661" t="str">
        <f t="shared" si="23"/>
        <v>13484</v>
      </c>
      <c r="Q303" s="661" t="str">
        <f t="shared" si="24"/>
        <v>21</v>
      </c>
    </row>
    <row r="304" spans="1:17" s="661" customFormat="1" x14ac:dyDescent="0.3">
      <c r="A304" s="657" t="s">
        <v>3185</v>
      </c>
      <c r="B304" s="658">
        <v>7</v>
      </c>
      <c r="C304" s="659">
        <v>218013484001017</v>
      </c>
      <c r="D304" s="660" t="s">
        <v>2537</v>
      </c>
      <c r="E304" s="661" t="str">
        <f t="shared" si="21"/>
        <v>217801348400101</v>
      </c>
      <c r="F304" s="661" t="str">
        <f t="shared" si="22"/>
        <v>7</v>
      </c>
      <c r="G304" s="661" t="e">
        <f>+VLOOKUP(L304,BG!$D$10:$F$68,3,FALSE)</f>
        <v>#REF!</v>
      </c>
      <c r="H304" s="660" t="s">
        <v>2538</v>
      </c>
      <c r="I304" s="662">
        <v>-364746140</v>
      </c>
      <c r="J304" s="651">
        <f t="shared" si="20"/>
        <v>-364746.14</v>
      </c>
      <c r="K304" s="661" t="e">
        <f>+VLOOKUP(D304,#REF!,4,0)</f>
        <v>#REF!</v>
      </c>
      <c r="L304" s="661" t="e">
        <f>VLOOKUP(D304,#REF!,5,0)</f>
        <v>#REF!</v>
      </c>
      <c r="M304" s="661" t="e">
        <f>VLOOKUP(D304,#REF!,6,0)</f>
        <v>#REF!</v>
      </c>
      <c r="N304" s="661" t="e">
        <f>VLOOKUP(D304,#REF!,7,0)</f>
        <v>#REF!</v>
      </c>
      <c r="P304" s="661" t="str">
        <f t="shared" si="23"/>
        <v>13484</v>
      </c>
      <c r="Q304" s="661" t="str">
        <f t="shared" si="24"/>
        <v>21</v>
      </c>
    </row>
    <row r="305" spans="1:17" s="661" customFormat="1" x14ac:dyDescent="0.3">
      <c r="A305" s="657" t="s">
        <v>3185</v>
      </c>
      <c r="B305" s="658">
        <v>7</v>
      </c>
      <c r="C305" s="659">
        <v>218013484001018</v>
      </c>
      <c r="D305" s="660" t="s">
        <v>2542</v>
      </c>
      <c r="E305" s="661" t="str">
        <f t="shared" si="21"/>
        <v>218801348400101</v>
      </c>
      <c r="F305" s="661" t="str">
        <f t="shared" si="22"/>
        <v>8</v>
      </c>
      <c r="G305" s="661" t="e">
        <f>+VLOOKUP(L305,BG!$D$10:$F$68,3,FALSE)</f>
        <v>#REF!</v>
      </c>
      <c r="H305" s="660" t="s">
        <v>2543</v>
      </c>
      <c r="I305" s="662">
        <v>-2554497352</v>
      </c>
      <c r="J305" s="651">
        <f t="shared" si="20"/>
        <v>-2554497.352</v>
      </c>
      <c r="K305" s="661" t="e">
        <f>+VLOOKUP(D305,#REF!,4,0)</f>
        <v>#REF!</v>
      </c>
      <c r="L305" s="661" t="e">
        <f>VLOOKUP(D305,#REF!,5,0)</f>
        <v>#REF!</v>
      </c>
      <c r="M305" s="661" t="e">
        <f>VLOOKUP(D305,#REF!,6,0)</f>
        <v>#REF!</v>
      </c>
      <c r="N305" s="661" t="e">
        <f>VLOOKUP(D305,#REF!,7,0)</f>
        <v>#REF!</v>
      </c>
      <c r="P305" s="661" t="str">
        <f t="shared" si="23"/>
        <v>13484</v>
      </c>
      <c r="Q305" s="661" t="str">
        <f t="shared" si="24"/>
        <v>21</v>
      </c>
    </row>
    <row r="306" spans="1:17" s="661" customFormat="1" x14ac:dyDescent="0.3">
      <c r="A306" s="657" t="s">
        <v>3185</v>
      </c>
      <c r="B306" s="658">
        <v>7</v>
      </c>
      <c r="C306" s="659">
        <v>218013484001997</v>
      </c>
      <c r="D306" s="660" t="s">
        <v>2539</v>
      </c>
      <c r="E306" s="661" t="str">
        <f t="shared" si="21"/>
        <v>217801348400199</v>
      </c>
      <c r="F306" s="661" t="str">
        <f t="shared" si="22"/>
        <v>7</v>
      </c>
      <c r="G306" s="661" t="e">
        <f>+VLOOKUP(L306,BG!$D$10:$F$68,3,FALSE)</f>
        <v>#REF!</v>
      </c>
      <c r="H306" s="660" t="s">
        <v>2538</v>
      </c>
      <c r="I306" s="662">
        <v>-377824315</v>
      </c>
      <c r="J306" s="651">
        <f t="shared" si="20"/>
        <v>-377824.315</v>
      </c>
      <c r="K306" s="661" t="e">
        <f>+VLOOKUP(D306,#REF!,4,0)</f>
        <v>#REF!</v>
      </c>
      <c r="L306" s="661" t="e">
        <f>VLOOKUP(D306,#REF!,5,0)</f>
        <v>#REF!</v>
      </c>
      <c r="M306" s="661" t="e">
        <f>VLOOKUP(D306,#REF!,6,0)</f>
        <v>#REF!</v>
      </c>
      <c r="N306" s="661" t="e">
        <f>VLOOKUP(D306,#REF!,7,0)</f>
        <v>#REF!</v>
      </c>
      <c r="P306" s="661" t="str">
        <f t="shared" si="23"/>
        <v>13484</v>
      </c>
      <c r="Q306" s="661" t="str">
        <f t="shared" si="24"/>
        <v>21</v>
      </c>
    </row>
    <row r="307" spans="1:17" s="661" customFormat="1" x14ac:dyDescent="0.3">
      <c r="A307" s="657" t="s">
        <v>3185</v>
      </c>
      <c r="B307" s="658">
        <v>7</v>
      </c>
      <c r="C307" s="659">
        <v>218013484001998</v>
      </c>
      <c r="D307" s="660" t="s">
        <v>2544</v>
      </c>
      <c r="E307" s="661" t="str">
        <f t="shared" si="21"/>
        <v>218801348400199</v>
      </c>
      <c r="F307" s="661" t="str">
        <f t="shared" si="22"/>
        <v>8</v>
      </c>
      <c r="G307" s="661" t="e">
        <f>+VLOOKUP(L307,BG!$D$10:$F$68,3,FALSE)</f>
        <v>#REF!</v>
      </c>
      <c r="H307" s="660" t="s">
        <v>2543</v>
      </c>
      <c r="I307" s="662">
        <v>-77389039</v>
      </c>
      <c r="J307" s="651">
        <f t="shared" si="20"/>
        <v>-77389.039000000004</v>
      </c>
      <c r="K307" s="661" t="e">
        <f>+VLOOKUP(D307,#REF!,4,0)</f>
        <v>#REF!</v>
      </c>
      <c r="L307" s="661" t="e">
        <f>VLOOKUP(D307,#REF!,5,0)</f>
        <v>#REF!</v>
      </c>
      <c r="M307" s="661" t="e">
        <f>VLOOKUP(D307,#REF!,6,0)</f>
        <v>#REF!</v>
      </c>
      <c r="N307" s="661" t="e">
        <f>VLOOKUP(D307,#REF!,7,0)</f>
        <v>#REF!</v>
      </c>
      <c r="P307" s="661" t="str">
        <f t="shared" si="23"/>
        <v>13484</v>
      </c>
      <c r="Q307" s="661" t="str">
        <f t="shared" si="24"/>
        <v>21</v>
      </c>
    </row>
    <row r="308" spans="1:17" s="661" customFormat="1" x14ac:dyDescent="0.3">
      <c r="A308" s="657" t="s">
        <v>3185</v>
      </c>
      <c r="B308" s="658">
        <v>7</v>
      </c>
      <c r="C308" s="659">
        <v>218013492001017</v>
      </c>
      <c r="D308" s="660" t="s">
        <v>1028</v>
      </c>
      <c r="E308" s="661" t="str">
        <f t="shared" si="21"/>
        <v>217801349200101</v>
      </c>
      <c r="F308" s="661" t="str">
        <f t="shared" si="22"/>
        <v>7</v>
      </c>
      <c r="G308" s="661" t="e">
        <f>+VLOOKUP(L308,BG!$D$10:$F$68,3,FALSE)</f>
        <v>#REF!</v>
      </c>
      <c r="H308" s="660" t="s">
        <v>1029</v>
      </c>
      <c r="I308" s="662">
        <v>9497406</v>
      </c>
      <c r="J308" s="651">
        <f t="shared" si="20"/>
        <v>9497.4060000000009</v>
      </c>
      <c r="K308" s="661" t="e">
        <f>+VLOOKUP(D308,#REF!,4,0)</f>
        <v>#REF!</v>
      </c>
      <c r="L308" s="661" t="e">
        <f>VLOOKUP(D308,#REF!,5,0)</f>
        <v>#REF!</v>
      </c>
      <c r="M308" s="661" t="e">
        <f>VLOOKUP(D308,#REF!,6,0)</f>
        <v>#REF!</v>
      </c>
      <c r="N308" s="661" t="e">
        <f>VLOOKUP(D308,#REF!,7,0)</f>
        <v>#REF!</v>
      </c>
      <c r="P308" s="661" t="str">
        <f t="shared" si="23"/>
        <v>13492</v>
      </c>
      <c r="Q308" s="661" t="str">
        <f t="shared" si="24"/>
        <v>21</v>
      </c>
    </row>
    <row r="309" spans="1:17" s="661" customFormat="1" x14ac:dyDescent="0.3">
      <c r="A309" s="657" t="s">
        <v>3185</v>
      </c>
      <c r="B309" s="658">
        <v>7</v>
      </c>
      <c r="C309" s="659">
        <v>218013492001995</v>
      </c>
      <c r="D309" s="660" t="s">
        <v>1030</v>
      </c>
      <c r="E309" s="661" t="str">
        <f t="shared" si="21"/>
        <v>215801349200199</v>
      </c>
      <c r="F309" s="661" t="str">
        <f t="shared" si="22"/>
        <v>5</v>
      </c>
      <c r="G309" s="661" t="e">
        <f>+VLOOKUP(L309,BG!$D$10:$F$68,3,FALSE)</f>
        <v>#REF!</v>
      </c>
      <c r="H309" s="660" t="s">
        <v>1026</v>
      </c>
      <c r="I309" s="662">
        <v>163020344</v>
      </c>
      <c r="J309" s="651">
        <f t="shared" si="20"/>
        <v>163020.34400000001</v>
      </c>
      <c r="K309" s="661" t="e">
        <f>+VLOOKUP(D309,#REF!,4,0)</f>
        <v>#REF!</v>
      </c>
      <c r="L309" s="661" t="e">
        <f>VLOOKUP(D309,#REF!,5,0)</f>
        <v>#REF!</v>
      </c>
      <c r="M309" s="661" t="e">
        <f>VLOOKUP(D309,#REF!,6,0)</f>
        <v>#REF!</v>
      </c>
      <c r="N309" s="661" t="e">
        <f>VLOOKUP(D309,#REF!,7,0)</f>
        <v>#REF!</v>
      </c>
      <c r="P309" s="661" t="str">
        <f t="shared" si="23"/>
        <v>13492</v>
      </c>
      <c r="Q309" s="661" t="str">
        <f t="shared" si="24"/>
        <v>21</v>
      </c>
    </row>
    <row r="310" spans="1:17" s="661" customFormat="1" x14ac:dyDescent="0.3">
      <c r="A310" s="657" t="s">
        <v>3185</v>
      </c>
      <c r="B310" s="658">
        <v>7</v>
      </c>
      <c r="C310" s="659">
        <v>218013492001997</v>
      </c>
      <c r="D310" s="660" t="s">
        <v>1032</v>
      </c>
      <c r="E310" s="661" t="str">
        <f t="shared" si="21"/>
        <v>217801349200199</v>
      </c>
      <c r="F310" s="661" t="str">
        <f t="shared" si="22"/>
        <v>7</v>
      </c>
      <c r="G310" s="661" t="e">
        <f>+VLOOKUP(L310,BG!$D$10:$F$68,3,FALSE)</f>
        <v>#REF!</v>
      </c>
      <c r="H310" s="660" t="s">
        <v>1029</v>
      </c>
      <c r="I310" s="662">
        <v>196316936</v>
      </c>
      <c r="J310" s="651">
        <f t="shared" si="20"/>
        <v>196316.93599999999</v>
      </c>
      <c r="K310" s="661" t="e">
        <f>+VLOOKUP(D310,#REF!,4,0)</f>
        <v>#REF!</v>
      </c>
      <c r="L310" s="661" t="e">
        <f>VLOOKUP(D310,#REF!,5,0)</f>
        <v>#REF!</v>
      </c>
      <c r="M310" s="661" t="e">
        <f>VLOOKUP(D310,#REF!,6,0)</f>
        <v>#REF!</v>
      </c>
      <c r="N310" s="661" t="e">
        <f>VLOOKUP(D310,#REF!,7,0)</f>
        <v>#REF!</v>
      </c>
      <c r="P310" s="661" t="str">
        <f t="shared" si="23"/>
        <v>13492</v>
      </c>
      <c r="Q310" s="661" t="str">
        <f t="shared" si="24"/>
        <v>21</v>
      </c>
    </row>
    <row r="311" spans="1:17" s="661" customFormat="1" x14ac:dyDescent="0.3">
      <c r="A311" s="657" t="s">
        <v>3185</v>
      </c>
      <c r="B311" s="658">
        <v>7</v>
      </c>
      <c r="C311" s="659">
        <v>218013492001998</v>
      </c>
      <c r="D311" s="660" t="s">
        <v>1033</v>
      </c>
      <c r="E311" s="661" t="str">
        <f t="shared" si="21"/>
        <v>218801349200199</v>
      </c>
      <c r="F311" s="661" t="str">
        <f t="shared" si="22"/>
        <v>8</v>
      </c>
      <c r="G311" s="661" t="e">
        <f>+VLOOKUP(L311,BG!$D$10:$F$68,3,FALSE)</f>
        <v>#REF!</v>
      </c>
      <c r="H311" s="660" t="s">
        <v>1034</v>
      </c>
      <c r="I311" s="662">
        <v>44136740026</v>
      </c>
      <c r="J311" s="651">
        <f t="shared" si="20"/>
        <v>44136740.026000001</v>
      </c>
      <c r="K311" s="661" t="e">
        <f>+VLOOKUP(D311,#REF!,4,0)</f>
        <v>#REF!</v>
      </c>
      <c r="L311" s="661" t="e">
        <f>VLOOKUP(D311,#REF!,5,0)</f>
        <v>#REF!</v>
      </c>
      <c r="M311" s="661" t="e">
        <f>VLOOKUP(D311,#REF!,6,0)</f>
        <v>#REF!</v>
      </c>
      <c r="N311" s="661" t="e">
        <f>VLOOKUP(D311,#REF!,7,0)</f>
        <v>#REF!</v>
      </c>
      <c r="P311" s="661" t="str">
        <f t="shared" si="23"/>
        <v>13492</v>
      </c>
      <c r="Q311" s="661" t="str">
        <f t="shared" si="24"/>
        <v>21</v>
      </c>
    </row>
    <row r="312" spans="1:17" s="661" customFormat="1" hidden="1" x14ac:dyDescent="0.3">
      <c r="A312" s="657" t="s">
        <v>3185</v>
      </c>
      <c r="B312" s="658">
        <v>7</v>
      </c>
      <c r="C312" s="659">
        <v>226021801000018</v>
      </c>
      <c r="D312" s="660" t="s">
        <v>1975</v>
      </c>
      <c r="E312" s="661" t="str">
        <f t="shared" si="21"/>
        <v>228602180100001</v>
      </c>
      <c r="F312" s="661" t="str">
        <f t="shared" si="22"/>
        <v>8</v>
      </c>
      <c r="G312" s="661" t="e">
        <f>+VLOOKUP(L312,BG!$D$10:$F$68,3,FALSE)</f>
        <v>#REF!</v>
      </c>
      <c r="H312" s="660" t="s">
        <v>2153</v>
      </c>
      <c r="I312" s="662">
        <v>-29383720000</v>
      </c>
      <c r="J312" s="651">
        <f t="shared" si="20"/>
        <v>-29383720</v>
      </c>
      <c r="K312" s="661" t="e">
        <f>+VLOOKUP(D312,#REF!,4,0)</f>
        <v>#REF!</v>
      </c>
      <c r="L312" s="661" t="e">
        <f>VLOOKUP(D312,#REF!,5,0)</f>
        <v>#REF!</v>
      </c>
      <c r="M312" s="661" t="e">
        <f>VLOOKUP(D312,#REF!,6,0)</f>
        <v>#REF!</v>
      </c>
      <c r="N312" s="661" t="e">
        <f>VLOOKUP(D312,#REF!,7,0)</f>
        <v>#REF!</v>
      </c>
      <c r="P312" s="661" t="str">
        <f t="shared" si="23"/>
        <v>21801</v>
      </c>
      <c r="Q312" s="661" t="str">
        <f t="shared" si="24"/>
        <v>22</v>
      </c>
    </row>
    <row r="313" spans="1:17" s="661" customFormat="1" hidden="1" x14ac:dyDescent="0.3">
      <c r="A313" s="657" t="s">
        <v>3185</v>
      </c>
      <c r="B313" s="658">
        <v>7</v>
      </c>
      <c r="C313" s="659">
        <v>226021801000998</v>
      </c>
      <c r="D313" s="660" t="s">
        <v>1977</v>
      </c>
      <c r="E313" s="661" t="str">
        <f t="shared" si="21"/>
        <v>228602180100099</v>
      </c>
      <c r="F313" s="661" t="str">
        <f t="shared" si="22"/>
        <v>8</v>
      </c>
      <c r="G313" s="661" t="e">
        <f>+VLOOKUP(L313,BG!$D$10:$F$68,3,FALSE)</f>
        <v>#REF!</v>
      </c>
      <c r="H313" s="660" t="s">
        <v>2153</v>
      </c>
      <c r="I313" s="662">
        <v>-110000000000</v>
      </c>
      <c r="J313" s="651">
        <f t="shared" si="20"/>
        <v>-110000000</v>
      </c>
      <c r="K313" s="661" t="e">
        <f>+VLOOKUP(D313,#REF!,4,0)</f>
        <v>#REF!</v>
      </c>
      <c r="L313" s="661" t="e">
        <f>VLOOKUP(D313,#REF!,5,0)</f>
        <v>#REF!</v>
      </c>
      <c r="M313" s="661" t="e">
        <f>VLOOKUP(D313,#REF!,6,0)</f>
        <v>#REF!</v>
      </c>
      <c r="N313" s="661" t="e">
        <f>VLOOKUP(D313,#REF!,7,0)</f>
        <v>#REF!</v>
      </c>
      <c r="P313" s="661" t="str">
        <f t="shared" si="23"/>
        <v>21801</v>
      </c>
      <c r="Q313" s="661" t="str">
        <f t="shared" si="24"/>
        <v>22</v>
      </c>
    </row>
    <row r="314" spans="1:17" s="661" customFormat="1" hidden="1" x14ac:dyDescent="0.3">
      <c r="A314" s="657" t="s">
        <v>3185</v>
      </c>
      <c r="B314" s="658">
        <v>7</v>
      </c>
      <c r="C314" s="659">
        <v>226026804002012</v>
      </c>
      <c r="D314" s="660" t="s">
        <v>2742</v>
      </c>
      <c r="E314" s="661" t="str">
        <f t="shared" si="21"/>
        <v>222602680400201</v>
      </c>
      <c r="F314" s="661" t="str">
        <f t="shared" si="22"/>
        <v>2</v>
      </c>
      <c r="G314" s="661" t="e">
        <f>+VLOOKUP(L314,BG!$D$10:$F$68,3,FALSE)</f>
        <v>#REF!</v>
      </c>
      <c r="H314" s="660" t="s">
        <v>2154</v>
      </c>
      <c r="I314" s="662">
        <v>-1474471250</v>
      </c>
      <c r="J314" s="651">
        <f t="shared" si="20"/>
        <v>-1474471.25</v>
      </c>
      <c r="K314" s="661" t="e">
        <f>+VLOOKUP(D314,#REF!,4,0)</f>
        <v>#REF!</v>
      </c>
      <c r="L314" s="661" t="e">
        <f>VLOOKUP(D314,#REF!,5,0)</f>
        <v>#REF!</v>
      </c>
      <c r="M314" s="661" t="e">
        <f>VLOOKUP(D314,#REF!,6,0)</f>
        <v>#REF!</v>
      </c>
      <c r="N314" s="661" t="e">
        <f>VLOOKUP(D314,#REF!,7,0)</f>
        <v>#REF!</v>
      </c>
      <c r="P314" s="661" t="str">
        <f t="shared" si="23"/>
        <v>26804</v>
      </c>
      <c r="Q314" s="661" t="str">
        <f t="shared" si="24"/>
        <v>22</v>
      </c>
    </row>
    <row r="315" spans="1:17" s="661" customFormat="1" hidden="1" x14ac:dyDescent="0.3">
      <c r="A315" s="657" t="s">
        <v>3185</v>
      </c>
      <c r="B315" s="658">
        <v>7</v>
      </c>
      <c r="C315" s="659">
        <v>226026804002013</v>
      </c>
      <c r="D315" s="660" t="s">
        <v>2743</v>
      </c>
      <c r="E315" s="661" t="str">
        <f t="shared" si="21"/>
        <v>223602680400201</v>
      </c>
      <c r="F315" s="661" t="str">
        <f t="shared" si="22"/>
        <v>3</v>
      </c>
      <c r="G315" s="661" t="e">
        <f>+VLOOKUP(L315,BG!$D$10:$F$68,3,FALSE)</f>
        <v>#REF!</v>
      </c>
      <c r="H315" s="660" t="s">
        <v>2154</v>
      </c>
      <c r="I315" s="662">
        <v>-1469186000</v>
      </c>
      <c r="J315" s="651">
        <f t="shared" si="20"/>
        <v>-1469186</v>
      </c>
      <c r="K315" s="661" t="e">
        <f>+VLOOKUP(D315,#REF!,4,0)</f>
        <v>#REF!</v>
      </c>
      <c r="L315" s="661" t="e">
        <f>VLOOKUP(D315,#REF!,5,0)</f>
        <v>#REF!</v>
      </c>
      <c r="M315" s="661" t="e">
        <f>VLOOKUP(D315,#REF!,6,0)</f>
        <v>#REF!</v>
      </c>
      <c r="N315" s="661" t="e">
        <f>VLOOKUP(D315,#REF!,7,0)</f>
        <v>#REF!</v>
      </c>
      <c r="P315" s="661" t="str">
        <f t="shared" si="23"/>
        <v>26804</v>
      </c>
      <c r="Q315" s="661" t="str">
        <f t="shared" si="24"/>
        <v>22</v>
      </c>
    </row>
    <row r="316" spans="1:17" s="661" customFormat="1" hidden="1" x14ac:dyDescent="0.3">
      <c r="A316" s="657" t="s">
        <v>3185</v>
      </c>
      <c r="B316" s="658">
        <v>7</v>
      </c>
      <c r="C316" s="659">
        <v>226026804002014</v>
      </c>
      <c r="D316" s="660" t="s">
        <v>3170</v>
      </c>
      <c r="E316" s="661" t="str">
        <f t="shared" si="21"/>
        <v>224602680400201</v>
      </c>
      <c r="F316" s="661" t="str">
        <f t="shared" si="22"/>
        <v>4</v>
      </c>
      <c r="G316" s="661" t="e">
        <f>+VLOOKUP(L316,BG!$D$10:$F$68,3,FALSE)</f>
        <v>#REF!</v>
      </c>
      <c r="H316" s="660" t="s">
        <v>2154</v>
      </c>
      <c r="I316" s="662">
        <v>-19223780555</v>
      </c>
      <c r="J316" s="651">
        <f t="shared" si="20"/>
        <v>-19223780.555</v>
      </c>
      <c r="K316" s="661" t="e">
        <f>+VLOOKUP(D316,#REF!,4,0)</f>
        <v>#REF!</v>
      </c>
      <c r="L316" s="661" t="e">
        <f>VLOOKUP(D316,#REF!,5,0)</f>
        <v>#REF!</v>
      </c>
      <c r="M316" s="661" t="e">
        <f>VLOOKUP(D316,#REF!,6,0)</f>
        <v>#REF!</v>
      </c>
      <c r="N316" s="661" t="e">
        <f>VLOOKUP(D316,#REF!,7,0)</f>
        <v>#REF!</v>
      </c>
      <c r="P316" s="661" t="str">
        <f t="shared" si="23"/>
        <v>26804</v>
      </c>
      <c r="Q316" s="661" t="str">
        <f t="shared" si="24"/>
        <v>22</v>
      </c>
    </row>
    <row r="317" spans="1:17" s="661" customFormat="1" hidden="1" x14ac:dyDescent="0.3">
      <c r="A317" s="657" t="s">
        <v>3185</v>
      </c>
      <c r="B317" s="658">
        <v>7</v>
      </c>
      <c r="C317" s="659">
        <v>226026804002016</v>
      </c>
      <c r="D317" s="660" t="s">
        <v>1979</v>
      </c>
      <c r="E317" s="661" t="str">
        <f t="shared" si="21"/>
        <v>226602680400201</v>
      </c>
      <c r="F317" s="661" t="str">
        <f t="shared" si="22"/>
        <v>6</v>
      </c>
      <c r="G317" s="661" t="e">
        <f>+VLOOKUP(L317,BG!$D$10:$F$68,3,FALSE)</f>
        <v>#REF!</v>
      </c>
      <c r="H317" s="660" t="s">
        <v>2155</v>
      </c>
      <c r="I317" s="662">
        <v>-5362528900</v>
      </c>
      <c r="J317" s="651">
        <f t="shared" si="20"/>
        <v>-5362528.9000000004</v>
      </c>
      <c r="K317" s="661" t="e">
        <f>+VLOOKUP(D317,#REF!,4,0)</f>
        <v>#REF!</v>
      </c>
      <c r="L317" s="661" t="e">
        <f>VLOOKUP(D317,#REF!,5,0)</f>
        <v>#REF!</v>
      </c>
      <c r="M317" s="661" t="e">
        <f>VLOOKUP(D317,#REF!,6,0)</f>
        <v>#REF!</v>
      </c>
      <c r="N317" s="661" t="e">
        <f>VLOOKUP(D317,#REF!,7,0)</f>
        <v>#REF!</v>
      </c>
      <c r="P317" s="661" t="str">
        <f t="shared" si="23"/>
        <v>26804</v>
      </c>
      <c r="Q317" s="661" t="str">
        <f t="shared" si="24"/>
        <v>22</v>
      </c>
    </row>
    <row r="318" spans="1:17" s="661" customFormat="1" hidden="1" x14ac:dyDescent="0.3">
      <c r="A318" s="657" t="s">
        <v>3185</v>
      </c>
      <c r="B318" s="658">
        <v>7</v>
      </c>
      <c r="C318" s="659">
        <v>226026804002017</v>
      </c>
      <c r="D318" s="660" t="s">
        <v>1980</v>
      </c>
      <c r="E318" s="661" t="str">
        <f t="shared" si="21"/>
        <v>227602680400201</v>
      </c>
      <c r="F318" s="661" t="str">
        <f t="shared" si="22"/>
        <v>7</v>
      </c>
      <c r="G318" s="661" t="e">
        <f>+VLOOKUP(L318,BG!$D$10:$F$68,3,FALSE)</f>
        <v>#REF!</v>
      </c>
      <c r="H318" s="660" t="s">
        <v>2155</v>
      </c>
      <c r="I318" s="662">
        <v>-11841639160</v>
      </c>
      <c r="J318" s="651">
        <f t="shared" si="20"/>
        <v>-11841639.16</v>
      </c>
      <c r="K318" s="661" t="e">
        <f>+VLOOKUP(D318,#REF!,4,0)</f>
        <v>#REF!</v>
      </c>
      <c r="L318" s="661" t="e">
        <f>VLOOKUP(D318,#REF!,5,0)</f>
        <v>#REF!</v>
      </c>
      <c r="M318" s="661" t="e">
        <f>VLOOKUP(D318,#REF!,6,0)</f>
        <v>#REF!</v>
      </c>
      <c r="N318" s="661" t="e">
        <f>VLOOKUP(D318,#REF!,7,0)</f>
        <v>#REF!</v>
      </c>
      <c r="P318" s="661" t="str">
        <f t="shared" si="23"/>
        <v>26804</v>
      </c>
      <c r="Q318" s="661" t="str">
        <f t="shared" si="24"/>
        <v>22</v>
      </c>
    </row>
    <row r="319" spans="1:17" s="661" customFormat="1" hidden="1" x14ac:dyDescent="0.3">
      <c r="A319" s="657" t="s">
        <v>3185</v>
      </c>
      <c r="B319" s="658">
        <v>7</v>
      </c>
      <c r="C319" s="659">
        <v>226026804002018</v>
      </c>
      <c r="D319" s="660" t="s">
        <v>1981</v>
      </c>
      <c r="E319" s="661" t="str">
        <f t="shared" si="21"/>
        <v>228602680400201</v>
      </c>
      <c r="F319" s="661" t="str">
        <f t="shared" si="22"/>
        <v>8</v>
      </c>
      <c r="G319" s="661" t="e">
        <f>+VLOOKUP(L319,BG!$D$10:$F$68,3,FALSE)</f>
        <v>#REF!</v>
      </c>
      <c r="H319" s="660" t="s">
        <v>2156</v>
      </c>
      <c r="I319" s="662">
        <v>-24248914930</v>
      </c>
      <c r="J319" s="651">
        <f t="shared" si="20"/>
        <v>-24248914.93</v>
      </c>
      <c r="K319" s="661" t="e">
        <f>+VLOOKUP(D319,#REF!,4,0)</f>
        <v>#REF!</v>
      </c>
      <c r="L319" s="661" t="e">
        <f>VLOOKUP(D319,#REF!,5,0)</f>
        <v>#REF!</v>
      </c>
      <c r="M319" s="661" t="e">
        <f>VLOOKUP(D319,#REF!,6,0)</f>
        <v>#REF!</v>
      </c>
      <c r="N319" s="661" t="e">
        <f>VLOOKUP(D319,#REF!,7,0)</f>
        <v>#REF!</v>
      </c>
      <c r="P319" s="661" t="str">
        <f t="shared" si="23"/>
        <v>26804</v>
      </c>
      <c r="Q319" s="661" t="str">
        <f t="shared" si="24"/>
        <v>22</v>
      </c>
    </row>
    <row r="320" spans="1:17" s="661" customFormat="1" hidden="1" x14ac:dyDescent="0.3">
      <c r="A320" s="657" t="s">
        <v>3185</v>
      </c>
      <c r="B320" s="658">
        <v>7</v>
      </c>
      <c r="C320" s="659">
        <v>226026804002993</v>
      </c>
      <c r="D320" s="660" t="s">
        <v>2744</v>
      </c>
      <c r="E320" s="661" t="str">
        <f t="shared" si="21"/>
        <v>223602680400299</v>
      </c>
      <c r="F320" s="661" t="str">
        <f t="shared" si="22"/>
        <v>3</v>
      </c>
      <c r="G320" s="661" t="e">
        <f>+VLOOKUP(L320,BG!$D$10:$F$68,3,FALSE)</f>
        <v>#REF!</v>
      </c>
      <c r="H320" s="660" t="s">
        <v>2155</v>
      </c>
      <c r="I320" s="662">
        <v>-9224106809</v>
      </c>
      <c r="J320" s="651">
        <f t="shared" si="20"/>
        <v>-9224106.8090000004</v>
      </c>
      <c r="K320" s="661" t="e">
        <f>+VLOOKUP(D320,#REF!,4,0)</f>
        <v>#REF!</v>
      </c>
      <c r="L320" s="661" t="e">
        <f>VLOOKUP(D320,#REF!,5,0)</f>
        <v>#REF!</v>
      </c>
      <c r="M320" s="661" t="e">
        <f>VLOOKUP(D320,#REF!,6,0)</f>
        <v>#REF!</v>
      </c>
      <c r="N320" s="661" t="e">
        <f>VLOOKUP(D320,#REF!,7,0)</f>
        <v>#REF!</v>
      </c>
      <c r="P320" s="661" t="str">
        <f t="shared" si="23"/>
        <v>26804</v>
      </c>
      <c r="Q320" s="661" t="str">
        <f t="shared" si="24"/>
        <v>22</v>
      </c>
    </row>
    <row r="321" spans="1:17" s="661" customFormat="1" hidden="1" x14ac:dyDescent="0.3">
      <c r="A321" s="657" t="s">
        <v>3185</v>
      </c>
      <c r="B321" s="658">
        <v>7</v>
      </c>
      <c r="C321" s="659">
        <v>226026804002995</v>
      </c>
      <c r="D321" s="660" t="s">
        <v>1982</v>
      </c>
      <c r="E321" s="661" t="str">
        <f t="shared" si="21"/>
        <v>225602680400299</v>
      </c>
      <c r="F321" s="661" t="str">
        <f t="shared" si="22"/>
        <v>5</v>
      </c>
      <c r="G321" s="661" t="e">
        <f>+VLOOKUP(L321,BG!$D$10:$F$68,3,FALSE)</f>
        <v>#REF!</v>
      </c>
      <c r="H321" s="660" t="s">
        <v>2155</v>
      </c>
      <c r="I321" s="662">
        <v>-32741545707</v>
      </c>
      <c r="J321" s="651">
        <f t="shared" si="20"/>
        <v>-32741545.706999999</v>
      </c>
      <c r="K321" s="661" t="e">
        <f>+VLOOKUP(D321,#REF!,4,0)</f>
        <v>#REF!</v>
      </c>
      <c r="L321" s="661" t="e">
        <f>VLOOKUP(D321,#REF!,5,0)</f>
        <v>#REF!</v>
      </c>
      <c r="M321" s="661" t="e">
        <f>VLOOKUP(D321,#REF!,6,0)</f>
        <v>#REF!</v>
      </c>
      <c r="N321" s="661" t="e">
        <f>VLOOKUP(D321,#REF!,7,0)</f>
        <v>#REF!</v>
      </c>
      <c r="P321" s="661" t="str">
        <f t="shared" si="23"/>
        <v>26804</v>
      </c>
      <c r="Q321" s="661" t="str">
        <f t="shared" si="24"/>
        <v>22</v>
      </c>
    </row>
    <row r="322" spans="1:17" s="661" customFormat="1" hidden="1" x14ac:dyDescent="0.3">
      <c r="A322" s="657" t="s">
        <v>3185</v>
      </c>
      <c r="B322" s="658">
        <v>7</v>
      </c>
      <c r="C322" s="659">
        <v>226026804002996</v>
      </c>
      <c r="D322" s="660" t="s">
        <v>1983</v>
      </c>
      <c r="E322" s="661" t="str">
        <f t="shared" si="21"/>
        <v>226602680400299</v>
      </c>
      <c r="F322" s="661" t="str">
        <f t="shared" si="22"/>
        <v>6</v>
      </c>
      <c r="G322" s="661" t="e">
        <f>+VLOOKUP(L322,BG!$D$10:$F$68,3,FALSE)</f>
        <v>#REF!</v>
      </c>
      <c r="H322" s="660" t="s">
        <v>2155</v>
      </c>
      <c r="I322" s="662">
        <v>-10500000000</v>
      </c>
      <c r="J322" s="651">
        <f t="shared" ref="J322:J385" si="25">I322/1000</f>
        <v>-10500000</v>
      </c>
      <c r="K322" s="661" t="e">
        <f>+VLOOKUP(D322,#REF!,4,0)</f>
        <v>#REF!</v>
      </c>
      <c r="L322" s="661" t="e">
        <f>VLOOKUP(D322,#REF!,5,0)</f>
        <v>#REF!</v>
      </c>
      <c r="M322" s="661" t="e">
        <f>VLOOKUP(D322,#REF!,6,0)</f>
        <v>#REF!</v>
      </c>
      <c r="N322" s="661" t="e">
        <f>VLOOKUP(D322,#REF!,7,0)</f>
        <v>#REF!</v>
      </c>
      <c r="P322" s="661" t="str">
        <f t="shared" si="23"/>
        <v>26804</v>
      </c>
      <c r="Q322" s="661" t="str">
        <f t="shared" si="24"/>
        <v>22</v>
      </c>
    </row>
    <row r="323" spans="1:17" s="661" customFormat="1" hidden="1" x14ac:dyDescent="0.3">
      <c r="A323" s="657" t="s">
        <v>3185</v>
      </c>
      <c r="B323" s="658">
        <v>7</v>
      </c>
      <c r="C323" s="659">
        <v>226026804002997</v>
      </c>
      <c r="D323" s="660" t="s">
        <v>1984</v>
      </c>
      <c r="E323" s="661" t="str">
        <f t="shared" si="21"/>
        <v>227602680400299</v>
      </c>
      <c r="F323" s="661" t="str">
        <f t="shared" si="22"/>
        <v>7</v>
      </c>
      <c r="G323" s="661" t="e">
        <f>+VLOOKUP(L323,BG!$D$10:$F$68,3,FALSE)</f>
        <v>#REF!</v>
      </c>
      <c r="H323" s="660" t="s">
        <v>2155</v>
      </c>
      <c r="I323" s="662">
        <v>-2113000000</v>
      </c>
      <c r="J323" s="651">
        <f t="shared" si="25"/>
        <v>-2113000</v>
      </c>
      <c r="K323" s="661" t="e">
        <f>+VLOOKUP(D323,#REF!,4,0)</f>
        <v>#REF!</v>
      </c>
      <c r="L323" s="661" t="e">
        <f>VLOOKUP(D323,#REF!,5,0)</f>
        <v>#REF!</v>
      </c>
      <c r="M323" s="661" t="e">
        <f>VLOOKUP(D323,#REF!,6,0)</f>
        <v>#REF!</v>
      </c>
      <c r="N323" s="661" t="e">
        <f>VLOOKUP(D323,#REF!,7,0)</f>
        <v>#REF!</v>
      </c>
      <c r="P323" s="661" t="str">
        <f t="shared" si="23"/>
        <v>26804</v>
      </c>
      <c r="Q323" s="661" t="str">
        <f t="shared" si="24"/>
        <v>22</v>
      </c>
    </row>
    <row r="324" spans="1:17" s="661" customFormat="1" hidden="1" x14ac:dyDescent="0.3">
      <c r="A324" s="657" t="s">
        <v>3185</v>
      </c>
      <c r="B324" s="658">
        <v>7</v>
      </c>
      <c r="C324" s="659">
        <v>226026804002998</v>
      </c>
      <c r="D324" s="660" t="s">
        <v>1985</v>
      </c>
      <c r="E324" s="661" t="str">
        <f t="shared" si="21"/>
        <v>228602680400299</v>
      </c>
      <c r="F324" s="661" t="str">
        <f t="shared" si="22"/>
        <v>8</v>
      </c>
      <c r="G324" s="661" t="e">
        <f>+VLOOKUP(L324,BG!$D$10:$F$68,3,FALSE)</f>
        <v>#REF!</v>
      </c>
      <c r="H324" s="660" t="s">
        <v>2155</v>
      </c>
      <c r="I324" s="662">
        <v>-79464596805</v>
      </c>
      <c r="J324" s="651">
        <f t="shared" si="25"/>
        <v>-79464596.805000007</v>
      </c>
      <c r="K324" s="661" t="e">
        <f>+VLOOKUP(D324,#REF!,4,0)</f>
        <v>#REF!</v>
      </c>
      <c r="L324" s="661" t="e">
        <f>VLOOKUP(D324,#REF!,5,0)</f>
        <v>#REF!</v>
      </c>
      <c r="M324" s="661" t="e">
        <f>VLOOKUP(D324,#REF!,6,0)</f>
        <v>#REF!</v>
      </c>
      <c r="N324" s="661" t="e">
        <f>VLOOKUP(D324,#REF!,7,0)</f>
        <v>#REF!</v>
      </c>
      <c r="O324" s="661" t="s">
        <v>3184</v>
      </c>
      <c r="P324" s="661" t="str">
        <f t="shared" si="23"/>
        <v>26804</v>
      </c>
      <c r="Q324" s="661" t="str">
        <f t="shared" si="24"/>
        <v>22</v>
      </c>
    </row>
    <row r="325" spans="1:17" s="661" customFormat="1" x14ac:dyDescent="0.3">
      <c r="A325" s="657" t="s">
        <v>3185</v>
      </c>
      <c r="B325" s="658">
        <v>7</v>
      </c>
      <c r="C325" s="659">
        <v>228022482002012</v>
      </c>
      <c r="D325" s="660" t="s">
        <v>2745</v>
      </c>
      <c r="E325" s="661" t="str">
        <f t="shared" ref="E325:E388" si="26">+MID(D325,3,2)&amp;+MID(D325,6,1)&amp;+MID(D325,8,2)&amp;+MID(D325,11,3)&amp;+MID(D325,17,2)&amp;+MID(D325,20,3)&amp;+MID(D325,24,2)</f>
        <v>222802248200201</v>
      </c>
      <c r="F325" s="661" t="str">
        <f t="shared" ref="F325:F388" si="27">MID(E325,3,1)</f>
        <v>2</v>
      </c>
      <c r="G325" s="661" t="e">
        <f>+VLOOKUP(L325,BG!$D$10:$F$68,3,FALSE)</f>
        <v>#REF!</v>
      </c>
      <c r="H325" s="660" t="s">
        <v>2157</v>
      </c>
      <c r="I325" s="662">
        <v>-76021340</v>
      </c>
      <c r="J325" s="651">
        <f t="shared" si="25"/>
        <v>-76021.34</v>
      </c>
      <c r="K325" s="661" t="e">
        <f>+VLOOKUP(D325,#REF!,4,0)</f>
        <v>#REF!</v>
      </c>
      <c r="L325" s="661" t="e">
        <f>VLOOKUP(D325,#REF!,5,0)</f>
        <v>#REF!</v>
      </c>
      <c r="M325" s="661" t="e">
        <f>VLOOKUP(D325,#REF!,6,0)</f>
        <v>#REF!</v>
      </c>
      <c r="N325" s="661" t="e">
        <f>VLOOKUP(D325,#REF!,7,0)</f>
        <v>#REF!</v>
      </c>
      <c r="O325" s="661" t="s">
        <v>3184</v>
      </c>
      <c r="P325" s="661" t="str">
        <f t="shared" ref="P325:P388" si="28">MID(E325,6,5)</f>
        <v>22482</v>
      </c>
      <c r="Q325" s="661" t="str">
        <f t="shared" ref="Q325:Q388" si="29">+LEFT(E325,2)</f>
        <v>22</v>
      </c>
    </row>
    <row r="326" spans="1:17" s="661" customFormat="1" x14ac:dyDescent="0.3">
      <c r="A326" s="657" t="s">
        <v>3185</v>
      </c>
      <c r="B326" s="658">
        <v>7</v>
      </c>
      <c r="C326" s="659">
        <v>228022482002013</v>
      </c>
      <c r="D326" s="660" t="s">
        <v>2746</v>
      </c>
      <c r="E326" s="661" t="str">
        <f t="shared" si="26"/>
        <v>223802248200201</v>
      </c>
      <c r="F326" s="661" t="str">
        <f t="shared" si="27"/>
        <v>3</v>
      </c>
      <c r="G326" s="661" t="e">
        <f>+VLOOKUP(L326,BG!$D$10:$F$68,3,FALSE)</f>
        <v>#REF!</v>
      </c>
      <c r="H326" s="660" t="s">
        <v>2157</v>
      </c>
      <c r="I326" s="662">
        <v>-33680354</v>
      </c>
      <c r="J326" s="651">
        <f t="shared" si="25"/>
        <v>-33680.353999999999</v>
      </c>
      <c r="K326" s="661" t="e">
        <f>+VLOOKUP(D326,#REF!,4,0)</f>
        <v>#REF!</v>
      </c>
      <c r="L326" s="661" t="e">
        <f>VLOOKUP(D326,#REF!,5,0)</f>
        <v>#REF!</v>
      </c>
      <c r="M326" s="661" t="e">
        <f>VLOOKUP(D326,#REF!,6,0)</f>
        <v>#REF!</v>
      </c>
      <c r="N326" s="661" t="e">
        <f>VLOOKUP(D326,#REF!,7,0)</f>
        <v>#REF!</v>
      </c>
      <c r="O326" s="661" t="e">
        <v>#N/A</v>
      </c>
      <c r="P326" s="661" t="str">
        <f t="shared" si="28"/>
        <v>22482</v>
      </c>
      <c r="Q326" s="661" t="str">
        <f t="shared" si="29"/>
        <v>22</v>
      </c>
    </row>
    <row r="327" spans="1:17" s="661" customFormat="1" x14ac:dyDescent="0.3">
      <c r="A327" s="657" t="s">
        <v>3185</v>
      </c>
      <c r="B327" s="658">
        <v>7</v>
      </c>
      <c r="C327" s="659">
        <v>228022482002014</v>
      </c>
      <c r="D327" s="660" t="s">
        <v>3171</v>
      </c>
      <c r="E327" s="661" t="str">
        <f t="shared" si="26"/>
        <v>224802248200201</v>
      </c>
      <c r="F327" s="661" t="str">
        <f t="shared" si="27"/>
        <v>4</v>
      </c>
      <c r="G327" s="661" t="e">
        <f>+VLOOKUP(L327,BG!$D$10:$F$68,3,FALSE)</f>
        <v>#REF!</v>
      </c>
      <c r="H327" s="660" t="s">
        <v>2157</v>
      </c>
      <c r="I327" s="662">
        <v>-1804340310</v>
      </c>
      <c r="J327" s="651">
        <f t="shared" si="25"/>
        <v>-1804340.31</v>
      </c>
      <c r="K327" s="661" t="e">
        <f>+VLOOKUP(D327,#REF!,4,0)</f>
        <v>#REF!</v>
      </c>
      <c r="L327" s="661" t="e">
        <f>VLOOKUP(D327,#REF!,5,0)</f>
        <v>#REF!</v>
      </c>
      <c r="M327" s="661" t="e">
        <f>VLOOKUP(D327,#REF!,6,0)</f>
        <v>#REF!</v>
      </c>
      <c r="N327" s="661" t="e">
        <f>VLOOKUP(D327,#REF!,7,0)</f>
        <v>#REF!</v>
      </c>
      <c r="O327" s="661" t="e">
        <v>#N/A</v>
      </c>
      <c r="P327" s="661" t="str">
        <f t="shared" si="28"/>
        <v>22482</v>
      </c>
      <c r="Q327" s="661" t="str">
        <f t="shared" si="29"/>
        <v>22</v>
      </c>
    </row>
    <row r="328" spans="1:17" s="661" customFormat="1" x14ac:dyDescent="0.3">
      <c r="A328" s="657" t="s">
        <v>3185</v>
      </c>
      <c r="B328" s="658">
        <v>7</v>
      </c>
      <c r="C328" s="659">
        <v>228022482002016</v>
      </c>
      <c r="D328" s="660" t="s">
        <v>1987</v>
      </c>
      <c r="E328" s="661" t="str">
        <f t="shared" si="26"/>
        <v>226802248200201</v>
      </c>
      <c r="F328" s="661" t="str">
        <f t="shared" si="27"/>
        <v>6</v>
      </c>
      <c r="G328" s="661" t="e">
        <f>+VLOOKUP(L328,BG!$D$10:$F$68,3,FALSE)</f>
        <v>#REF!</v>
      </c>
      <c r="H328" s="660" t="s">
        <v>2157</v>
      </c>
      <c r="I328" s="662">
        <v>-302289721</v>
      </c>
      <c r="J328" s="651">
        <f t="shared" si="25"/>
        <v>-302289.72100000002</v>
      </c>
      <c r="K328" s="661" t="e">
        <f>+VLOOKUP(D328,#REF!,4,0)</f>
        <v>#REF!</v>
      </c>
      <c r="L328" s="661" t="e">
        <f>VLOOKUP(D328,#REF!,5,0)</f>
        <v>#REF!</v>
      </c>
      <c r="M328" s="661" t="e">
        <f>VLOOKUP(D328,#REF!,6,0)</f>
        <v>#REF!</v>
      </c>
      <c r="N328" s="661" t="e">
        <f>VLOOKUP(D328,#REF!,7,0)</f>
        <v>#REF!</v>
      </c>
      <c r="O328" s="661" t="s">
        <v>3184</v>
      </c>
      <c r="P328" s="661" t="str">
        <f t="shared" si="28"/>
        <v>22482</v>
      </c>
      <c r="Q328" s="661" t="str">
        <f t="shared" si="29"/>
        <v>22</v>
      </c>
    </row>
    <row r="329" spans="1:17" s="661" customFormat="1" x14ac:dyDescent="0.3">
      <c r="A329" s="657" t="s">
        <v>3185</v>
      </c>
      <c r="B329" s="658">
        <v>7</v>
      </c>
      <c r="C329" s="659">
        <v>228022482002017</v>
      </c>
      <c r="D329" s="660" t="s">
        <v>1988</v>
      </c>
      <c r="E329" s="661" t="str">
        <f t="shared" si="26"/>
        <v>227802248200201</v>
      </c>
      <c r="F329" s="661" t="str">
        <f t="shared" si="27"/>
        <v>7</v>
      </c>
      <c r="G329" s="661" t="e">
        <f>+VLOOKUP(L329,BG!$D$10:$F$68,3,FALSE)</f>
        <v>#REF!</v>
      </c>
      <c r="H329" s="660" t="s">
        <v>2157</v>
      </c>
      <c r="I329" s="662">
        <v>-972780079</v>
      </c>
      <c r="J329" s="651">
        <f t="shared" si="25"/>
        <v>-972780.07900000003</v>
      </c>
      <c r="K329" s="661" t="e">
        <f>+VLOOKUP(D329,#REF!,4,0)</f>
        <v>#REF!</v>
      </c>
      <c r="L329" s="661" t="e">
        <f>VLOOKUP(D329,#REF!,5,0)</f>
        <v>#REF!</v>
      </c>
      <c r="M329" s="661" t="e">
        <f>VLOOKUP(D329,#REF!,6,0)</f>
        <v>#REF!</v>
      </c>
      <c r="N329" s="661" t="e">
        <f>VLOOKUP(D329,#REF!,7,0)</f>
        <v>#REF!</v>
      </c>
      <c r="O329" s="661" t="s">
        <v>3183</v>
      </c>
      <c r="P329" s="661" t="str">
        <f t="shared" si="28"/>
        <v>22482</v>
      </c>
      <c r="Q329" s="661" t="str">
        <f t="shared" si="29"/>
        <v>22</v>
      </c>
    </row>
    <row r="330" spans="1:17" s="661" customFormat="1" x14ac:dyDescent="0.3">
      <c r="A330" s="657" t="s">
        <v>3185</v>
      </c>
      <c r="B330" s="658">
        <v>7</v>
      </c>
      <c r="C330" s="659">
        <v>228022482002018</v>
      </c>
      <c r="D330" s="660" t="s">
        <v>1989</v>
      </c>
      <c r="E330" s="661" t="str">
        <f t="shared" si="26"/>
        <v>228802248200201</v>
      </c>
      <c r="F330" s="661" t="str">
        <f t="shared" si="27"/>
        <v>8</v>
      </c>
      <c r="G330" s="661" t="e">
        <f>+VLOOKUP(L330,BG!$D$10:$F$68,3,FALSE)</f>
        <v>#REF!</v>
      </c>
      <c r="H330" s="660" t="s">
        <v>2157</v>
      </c>
      <c r="I330" s="662">
        <v>-4960732902</v>
      </c>
      <c r="J330" s="651">
        <f t="shared" si="25"/>
        <v>-4960732.9019999998</v>
      </c>
      <c r="K330" s="661" t="e">
        <f>+VLOOKUP(D330,#REF!,4,0)</f>
        <v>#REF!</v>
      </c>
      <c r="L330" s="661" t="e">
        <f>VLOOKUP(D330,#REF!,5,0)</f>
        <v>#REF!</v>
      </c>
      <c r="M330" s="661" t="e">
        <f>VLOOKUP(D330,#REF!,6,0)</f>
        <v>#REF!</v>
      </c>
      <c r="N330" s="661" t="e">
        <f>VLOOKUP(D330,#REF!,7,0)</f>
        <v>#REF!</v>
      </c>
      <c r="O330" s="661" t="s">
        <v>3183</v>
      </c>
      <c r="P330" s="661" t="str">
        <f t="shared" si="28"/>
        <v>22482</v>
      </c>
      <c r="Q330" s="661" t="str">
        <f t="shared" si="29"/>
        <v>22</v>
      </c>
    </row>
    <row r="331" spans="1:17" s="661" customFormat="1" hidden="1" x14ac:dyDescent="0.3">
      <c r="A331" s="657" t="s">
        <v>3185</v>
      </c>
      <c r="B331" s="658">
        <v>7</v>
      </c>
      <c r="C331" s="659">
        <v>228022482002993</v>
      </c>
      <c r="D331" s="660" t="s">
        <v>2747</v>
      </c>
      <c r="E331" s="661" t="str">
        <f t="shared" si="26"/>
        <v>223802248200299</v>
      </c>
      <c r="F331" s="661" t="str">
        <f t="shared" si="27"/>
        <v>3</v>
      </c>
      <c r="G331" s="661" t="e">
        <f>+VLOOKUP(L331,BG!$D$10:$F$68,3,FALSE)</f>
        <v>#REF!</v>
      </c>
      <c r="H331" s="660" t="s">
        <v>2158</v>
      </c>
      <c r="I331" s="662">
        <v>-29223229</v>
      </c>
      <c r="J331" s="651">
        <f t="shared" si="25"/>
        <v>-29223.228999999999</v>
      </c>
      <c r="K331" s="661" t="e">
        <f>+VLOOKUP(D331,#REF!,4,0)</f>
        <v>#REF!</v>
      </c>
      <c r="L331" s="661" t="e">
        <f>VLOOKUP(D331,#REF!,5,0)</f>
        <v>#REF!</v>
      </c>
      <c r="M331" s="661" t="e">
        <f>VLOOKUP(D331,#REF!,6,0)</f>
        <v>#REF!</v>
      </c>
      <c r="N331" s="661" t="e">
        <f>VLOOKUP(D331,#REF!,7,0)</f>
        <v>#REF!</v>
      </c>
      <c r="O331" s="661" t="s">
        <v>3183</v>
      </c>
      <c r="P331" s="661" t="str">
        <f t="shared" si="28"/>
        <v>22482</v>
      </c>
      <c r="Q331" s="661" t="str">
        <f t="shared" si="29"/>
        <v>22</v>
      </c>
    </row>
    <row r="332" spans="1:17" s="661" customFormat="1" hidden="1" x14ac:dyDescent="0.3">
      <c r="A332" s="657" t="s">
        <v>3185</v>
      </c>
      <c r="B332" s="658">
        <v>7</v>
      </c>
      <c r="C332" s="659">
        <v>228022482002995</v>
      </c>
      <c r="D332" s="660" t="s">
        <v>1990</v>
      </c>
      <c r="E332" s="661" t="str">
        <f t="shared" si="26"/>
        <v>225802248200299</v>
      </c>
      <c r="F332" s="661" t="str">
        <f t="shared" si="27"/>
        <v>5</v>
      </c>
      <c r="G332" s="661" t="e">
        <f>+VLOOKUP(L332,BG!$D$10:$F$68,3,FALSE)</f>
        <v>#REF!</v>
      </c>
      <c r="H332" s="660" t="s">
        <v>2158</v>
      </c>
      <c r="I332" s="662">
        <v>-6780078619</v>
      </c>
      <c r="J332" s="651">
        <f t="shared" si="25"/>
        <v>-6780078.6189999999</v>
      </c>
      <c r="K332" s="661" t="e">
        <f>+VLOOKUP(D332,#REF!,4,0)</f>
        <v>#REF!</v>
      </c>
      <c r="L332" s="661" t="e">
        <f>VLOOKUP(D332,#REF!,5,0)</f>
        <v>#REF!</v>
      </c>
      <c r="M332" s="661" t="e">
        <f>VLOOKUP(D332,#REF!,6,0)</f>
        <v>#REF!</v>
      </c>
      <c r="N332" s="661" t="e">
        <f>VLOOKUP(D332,#REF!,7,0)</f>
        <v>#REF!</v>
      </c>
      <c r="O332" s="661" t="s">
        <v>3183</v>
      </c>
      <c r="P332" s="661" t="str">
        <f t="shared" si="28"/>
        <v>22482</v>
      </c>
      <c r="Q332" s="661" t="str">
        <f t="shared" si="29"/>
        <v>22</v>
      </c>
    </row>
    <row r="333" spans="1:17" s="661" customFormat="1" hidden="1" x14ac:dyDescent="0.3">
      <c r="A333" s="657" t="s">
        <v>3185</v>
      </c>
      <c r="B333" s="658">
        <v>7</v>
      </c>
      <c r="C333" s="659">
        <v>228022482002996</v>
      </c>
      <c r="D333" s="660" t="s">
        <v>1991</v>
      </c>
      <c r="E333" s="661" t="str">
        <f t="shared" si="26"/>
        <v>226802248200299</v>
      </c>
      <c r="F333" s="661" t="str">
        <f t="shared" si="27"/>
        <v>6</v>
      </c>
      <c r="G333" s="661" t="e">
        <f>+VLOOKUP(L333,BG!$D$10:$F$68,3,FALSE)</f>
        <v>#REF!</v>
      </c>
      <c r="H333" s="660" t="s">
        <v>2158</v>
      </c>
      <c r="I333" s="662">
        <v>-1364055831</v>
      </c>
      <c r="J333" s="651">
        <f t="shared" si="25"/>
        <v>-1364055.831</v>
      </c>
      <c r="K333" s="661" t="e">
        <f>+VLOOKUP(D333,#REF!,4,0)</f>
        <v>#REF!</v>
      </c>
      <c r="L333" s="661" t="e">
        <f>VLOOKUP(D333,#REF!,5,0)</f>
        <v>#REF!</v>
      </c>
      <c r="M333" s="661" t="e">
        <f>VLOOKUP(D333,#REF!,6,0)</f>
        <v>#REF!</v>
      </c>
      <c r="N333" s="661" t="e">
        <f>VLOOKUP(D333,#REF!,7,0)</f>
        <v>#REF!</v>
      </c>
      <c r="O333" s="661" t="s">
        <v>3183</v>
      </c>
      <c r="P333" s="661" t="str">
        <f t="shared" si="28"/>
        <v>22482</v>
      </c>
      <c r="Q333" s="661" t="str">
        <f t="shared" si="29"/>
        <v>22</v>
      </c>
    </row>
    <row r="334" spans="1:17" s="661" customFormat="1" hidden="1" x14ac:dyDescent="0.3">
      <c r="A334" s="657" t="s">
        <v>3185</v>
      </c>
      <c r="B334" s="658">
        <v>7</v>
      </c>
      <c r="C334" s="659">
        <v>228022482002997</v>
      </c>
      <c r="D334" s="660" t="s">
        <v>1992</v>
      </c>
      <c r="E334" s="661" t="str">
        <f t="shared" si="26"/>
        <v>227802248200299</v>
      </c>
      <c r="F334" s="661" t="str">
        <f t="shared" si="27"/>
        <v>7</v>
      </c>
      <c r="G334" s="661" t="e">
        <f>+VLOOKUP(L334,BG!$D$10:$F$68,3,FALSE)</f>
        <v>#REF!</v>
      </c>
      <c r="H334" s="660" t="s">
        <v>2158</v>
      </c>
      <c r="I334" s="662">
        <v>-78761029</v>
      </c>
      <c r="J334" s="651">
        <f t="shared" si="25"/>
        <v>-78761.028999999995</v>
      </c>
      <c r="K334" s="661" t="e">
        <f>+VLOOKUP(D334,#REF!,4,0)</f>
        <v>#REF!</v>
      </c>
      <c r="L334" s="661" t="e">
        <f>VLOOKUP(D334,#REF!,5,0)</f>
        <v>#REF!</v>
      </c>
      <c r="M334" s="661" t="e">
        <f>VLOOKUP(D334,#REF!,6,0)</f>
        <v>#REF!</v>
      </c>
      <c r="N334" s="661" t="e">
        <f>VLOOKUP(D334,#REF!,7,0)</f>
        <v>#REF!</v>
      </c>
      <c r="O334" s="661" t="s">
        <v>3183</v>
      </c>
      <c r="P334" s="661" t="str">
        <f t="shared" si="28"/>
        <v>22482</v>
      </c>
      <c r="Q334" s="661" t="str">
        <f t="shared" si="29"/>
        <v>22</v>
      </c>
    </row>
    <row r="335" spans="1:17" s="661" customFormat="1" hidden="1" x14ac:dyDescent="0.3">
      <c r="A335" s="657" t="s">
        <v>3185</v>
      </c>
      <c r="B335" s="658">
        <v>7</v>
      </c>
      <c r="C335" s="659">
        <v>228022482002998</v>
      </c>
      <c r="D335" s="660" t="s">
        <v>1993</v>
      </c>
      <c r="E335" s="661" t="str">
        <f t="shared" si="26"/>
        <v>228802248200299</v>
      </c>
      <c r="F335" s="661" t="str">
        <f t="shared" si="27"/>
        <v>8</v>
      </c>
      <c r="G335" s="661" t="e">
        <f>+VLOOKUP(L335,BG!$D$10:$F$68,3,FALSE)</f>
        <v>#REF!</v>
      </c>
      <c r="H335" s="660" t="s">
        <v>2158</v>
      </c>
      <c r="I335" s="662">
        <v>-14304194541</v>
      </c>
      <c r="J335" s="651">
        <f t="shared" si="25"/>
        <v>-14304194.540999999</v>
      </c>
      <c r="K335" s="661" t="e">
        <f>+VLOOKUP(D335,#REF!,4,0)</f>
        <v>#REF!</v>
      </c>
      <c r="L335" s="661" t="e">
        <f>VLOOKUP(D335,#REF!,5,0)</f>
        <v>#REF!</v>
      </c>
      <c r="M335" s="661" t="e">
        <f>VLOOKUP(D335,#REF!,6,0)</f>
        <v>#REF!</v>
      </c>
      <c r="N335" s="661" t="e">
        <f>VLOOKUP(D335,#REF!,7,0)</f>
        <v>#REF!</v>
      </c>
      <c r="O335" s="661" t="s">
        <v>3183</v>
      </c>
      <c r="P335" s="661" t="str">
        <f t="shared" si="28"/>
        <v>22482</v>
      </c>
      <c r="Q335" s="661" t="str">
        <f t="shared" si="29"/>
        <v>22</v>
      </c>
    </row>
    <row r="336" spans="1:17" s="661" customFormat="1" x14ac:dyDescent="0.3">
      <c r="A336" s="657" t="s">
        <v>3185</v>
      </c>
      <c r="B336" s="658">
        <v>7</v>
      </c>
      <c r="C336" s="659">
        <v>228022492002012</v>
      </c>
      <c r="D336" s="660" t="s">
        <v>2748</v>
      </c>
      <c r="E336" s="661" t="str">
        <f t="shared" si="26"/>
        <v>222802249200201</v>
      </c>
      <c r="F336" s="661" t="str">
        <f t="shared" si="27"/>
        <v>2</v>
      </c>
      <c r="G336" s="661" t="e">
        <f>+VLOOKUP(L336,BG!$D$10:$F$68,3,FALSE)</f>
        <v>#REF!</v>
      </c>
      <c r="H336" s="660" t="s">
        <v>2159</v>
      </c>
      <c r="I336" s="662">
        <v>10340939</v>
      </c>
      <c r="J336" s="651">
        <f t="shared" si="25"/>
        <v>10340.939</v>
      </c>
      <c r="K336" s="661" t="e">
        <f>+VLOOKUP(D336,#REF!,4,0)</f>
        <v>#REF!</v>
      </c>
      <c r="L336" s="661" t="e">
        <f>VLOOKUP(D336,#REF!,5,0)</f>
        <v>#REF!</v>
      </c>
      <c r="M336" s="661" t="e">
        <f>VLOOKUP(D336,#REF!,6,0)</f>
        <v>#REF!</v>
      </c>
      <c r="N336" s="661" t="e">
        <f>VLOOKUP(D336,#REF!,7,0)</f>
        <v>#REF!</v>
      </c>
      <c r="O336" s="661" t="s">
        <v>3183</v>
      </c>
      <c r="P336" s="661" t="str">
        <f t="shared" si="28"/>
        <v>22492</v>
      </c>
      <c r="Q336" s="661" t="str">
        <f t="shared" si="29"/>
        <v>22</v>
      </c>
    </row>
    <row r="337" spans="1:17" s="661" customFormat="1" x14ac:dyDescent="0.3">
      <c r="A337" s="657" t="s">
        <v>3185</v>
      </c>
      <c r="B337" s="658">
        <v>7</v>
      </c>
      <c r="C337" s="659">
        <v>228022492002013</v>
      </c>
      <c r="D337" s="660" t="s">
        <v>2749</v>
      </c>
      <c r="E337" s="661" t="str">
        <f t="shared" si="26"/>
        <v>223802249200201</v>
      </c>
      <c r="F337" s="661" t="str">
        <f t="shared" si="27"/>
        <v>3</v>
      </c>
      <c r="G337" s="661" t="e">
        <f>+VLOOKUP(L337,BG!$D$10:$F$68,3,FALSE)</f>
        <v>#REF!</v>
      </c>
      <c r="H337" s="660" t="s">
        <v>2159</v>
      </c>
      <c r="I337" s="662">
        <v>28128668</v>
      </c>
      <c r="J337" s="651">
        <f t="shared" si="25"/>
        <v>28128.668000000001</v>
      </c>
      <c r="K337" s="661" t="e">
        <f>+VLOOKUP(D337,#REF!,4,0)</f>
        <v>#REF!</v>
      </c>
      <c r="L337" s="661" t="e">
        <f>VLOOKUP(D337,#REF!,5,0)</f>
        <v>#REF!</v>
      </c>
      <c r="M337" s="661" t="e">
        <f>VLOOKUP(D337,#REF!,6,0)</f>
        <v>#REF!</v>
      </c>
      <c r="N337" s="661" t="e">
        <f>VLOOKUP(D337,#REF!,7,0)</f>
        <v>#REF!</v>
      </c>
      <c r="O337" s="661" t="s">
        <v>3183</v>
      </c>
      <c r="P337" s="661" t="str">
        <f t="shared" si="28"/>
        <v>22492</v>
      </c>
      <c r="Q337" s="661" t="str">
        <f t="shared" si="29"/>
        <v>22</v>
      </c>
    </row>
    <row r="338" spans="1:17" s="661" customFormat="1" x14ac:dyDescent="0.3">
      <c r="A338" s="657" t="s">
        <v>3185</v>
      </c>
      <c r="B338" s="658">
        <v>7</v>
      </c>
      <c r="C338" s="659">
        <v>228022492002014</v>
      </c>
      <c r="D338" s="660" t="s">
        <v>3172</v>
      </c>
      <c r="E338" s="661" t="str">
        <f t="shared" si="26"/>
        <v>224802249200201</v>
      </c>
      <c r="F338" s="661" t="str">
        <f t="shared" si="27"/>
        <v>4</v>
      </c>
      <c r="G338" s="661" t="e">
        <f>+VLOOKUP(L338,BG!$D$10:$F$68,3,FALSE)</f>
        <v>#REF!</v>
      </c>
      <c r="H338" s="660" t="s">
        <v>2159</v>
      </c>
      <c r="I338" s="662">
        <v>1218852206</v>
      </c>
      <c r="J338" s="651">
        <f t="shared" si="25"/>
        <v>1218852.206</v>
      </c>
      <c r="K338" s="661" t="e">
        <f>+VLOOKUP(D338,#REF!,4,0)</f>
        <v>#REF!</v>
      </c>
      <c r="L338" s="661" t="e">
        <f>VLOOKUP(D338,#REF!,5,0)</f>
        <v>#REF!</v>
      </c>
      <c r="M338" s="661" t="e">
        <f>VLOOKUP(D338,#REF!,6,0)</f>
        <v>#REF!</v>
      </c>
      <c r="N338" s="661" t="e">
        <f>VLOOKUP(D338,#REF!,7,0)</f>
        <v>#REF!</v>
      </c>
      <c r="O338" s="661" t="e">
        <v>#N/A</v>
      </c>
      <c r="P338" s="661" t="str">
        <f t="shared" si="28"/>
        <v>22492</v>
      </c>
      <c r="Q338" s="661" t="str">
        <f t="shared" si="29"/>
        <v>22</v>
      </c>
    </row>
    <row r="339" spans="1:17" s="661" customFormat="1" x14ac:dyDescent="0.3">
      <c r="A339" s="657" t="s">
        <v>3185</v>
      </c>
      <c r="B339" s="658">
        <v>7</v>
      </c>
      <c r="C339" s="659">
        <v>228022492002016</v>
      </c>
      <c r="D339" s="660" t="s">
        <v>1995</v>
      </c>
      <c r="E339" s="661" t="str">
        <f t="shared" si="26"/>
        <v>226802249200201</v>
      </c>
      <c r="F339" s="661" t="str">
        <f t="shared" si="27"/>
        <v>6</v>
      </c>
      <c r="G339" s="661" t="e">
        <f>+VLOOKUP(L339,BG!$D$10:$F$68,3,FALSE)</f>
        <v>#REF!</v>
      </c>
      <c r="H339" s="660" t="s">
        <v>2159</v>
      </c>
      <c r="I339" s="662">
        <v>32504271</v>
      </c>
      <c r="J339" s="651">
        <f t="shared" si="25"/>
        <v>32504.271000000001</v>
      </c>
      <c r="K339" s="661" t="e">
        <f>+VLOOKUP(D339,#REF!,4,0)</f>
        <v>#REF!</v>
      </c>
      <c r="L339" s="661" t="e">
        <f>VLOOKUP(D339,#REF!,5,0)</f>
        <v>#REF!</v>
      </c>
      <c r="M339" s="661" t="e">
        <f>VLOOKUP(D339,#REF!,6,0)</f>
        <v>#REF!</v>
      </c>
      <c r="N339" s="661" t="e">
        <f>VLOOKUP(D339,#REF!,7,0)</f>
        <v>#REF!</v>
      </c>
      <c r="O339" s="661" t="s">
        <v>3183</v>
      </c>
      <c r="P339" s="661" t="str">
        <f t="shared" si="28"/>
        <v>22492</v>
      </c>
      <c r="Q339" s="661" t="str">
        <f t="shared" si="29"/>
        <v>22</v>
      </c>
    </row>
    <row r="340" spans="1:17" s="661" customFormat="1" x14ac:dyDescent="0.3">
      <c r="A340" s="657" t="s">
        <v>3185</v>
      </c>
      <c r="B340" s="658">
        <v>7</v>
      </c>
      <c r="C340" s="659">
        <v>228022492002017</v>
      </c>
      <c r="D340" s="660" t="s">
        <v>1996</v>
      </c>
      <c r="E340" s="661" t="str">
        <f t="shared" si="26"/>
        <v>227802249200201</v>
      </c>
      <c r="F340" s="661" t="str">
        <f t="shared" si="27"/>
        <v>7</v>
      </c>
      <c r="G340" s="661" t="e">
        <f>+VLOOKUP(L340,BG!$D$10:$F$68,3,FALSE)</f>
        <v>#REF!</v>
      </c>
      <c r="H340" s="660" t="s">
        <v>2159</v>
      </c>
      <c r="I340" s="662">
        <v>381214761</v>
      </c>
      <c r="J340" s="651">
        <f t="shared" si="25"/>
        <v>381214.761</v>
      </c>
      <c r="K340" s="661" t="e">
        <f>+VLOOKUP(D340,#REF!,4,0)</f>
        <v>#REF!</v>
      </c>
      <c r="L340" s="661" t="e">
        <f>VLOOKUP(D340,#REF!,5,0)</f>
        <v>#REF!</v>
      </c>
      <c r="M340" s="661" t="e">
        <f>VLOOKUP(D340,#REF!,6,0)</f>
        <v>#REF!</v>
      </c>
      <c r="N340" s="661" t="e">
        <f>VLOOKUP(D340,#REF!,7,0)</f>
        <v>#REF!</v>
      </c>
      <c r="O340" s="661" t="s">
        <v>3183</v>
      </c>
      <c r="P340" s="661" t="str">
        <f t="shared" si="28"/>
        <v>22492</v>
      </c>
      <c r="Q340" s="661" t="str">
        <f t="shared" si="29"/>
        <v>22</v>
      </c>
    </row>
    <row r="341" spans="1:17" s="661" customFormat="1" x14ac:dyDescent="0.3">
      <c r="A341" s="657" t="s">
        <v>3185</v>
      </c>
      <c r="B341" s="658">
        <v>7</v>
      </c>
      <c r="C341" s="659">
        <v>228022492002018</v>
      </c>
      <c r="D341" s="660" t="s">
        <v>1997</v>
      </c>
      <c r="E341" s="661" t="str">
        <f t="shared" si="26"/>
        <v>228802249200201</v>
      </c>
      <c r="F341" s="661" t="str">
        <f t="shared" si="27"/>
        <v>8</v>
      </c>
      <c r="G341" s="661" t="e">
        <f>+VLOOKUP(L341,BG!$D$10:$F$68,3,FALSE)</f>
        <v>#REF!</v>
      </c>
      <c r="H341" s="660" t="s">
        <v>2159</v>
      </c>
      <c r="I341" s="662">
        <v>4530913942</v>
      </c>
      <c r="J341" s="651">
        <f t="shared" si="25"/>
        <v>4530913.9419999998</v>
      </c>
      <c r="K341" s="661" t="e">
        <f>+VLOOKUP(D341,#REF!,4,0)</f>
        <v>#REF!</v>
      </c>
      <c r="L341" s="661" t="e">
        <f>VLOOKUP(D341,#REF!,5,0)</f>
        <v>#REF!</v>
      </c>
      <c r="M341" s="661" t="e">
        <f>VLOOKUP(D341,#REF!,6,0)</f>
        <v>#REF!</v>
      </c>
      <c r="N341" s="661" t="e">
        <f>VLOOKUP(D341,#REF!,7,0)</f>
        <v>#REF!</v>
      </c>
      <c r="O341" s="661" t="s">
        <v>3183</v>
      </c>
      <c r="P341" s="661" t="str">
        <f t="shared" si="28"/>
        <v>22492</v>
      </c>
      <c r="Q341" s="661" t="str">
        <f t="shared" si="29"/>
        <v>22</v>
      </c>
    </row>
    <row r="342" spans="1:17" s="661" customFormat="1" hidden="1" x14ac:dyDescent="0.3">
      <c r="A342" s="657" t="s">
        <v>3185</v>
      </c>
      <c r="B342" s="658">
        <v>7</v>
      </c>
      <c r="C342" s="659">
        <v>228022492002995</v>
      </c>
      <c r="D342" s="660" t="s">
        <v>1998</v>
      </c>
      <c r="E342" s="661" t="str">
        <f t="shared" si="26"/>
        <v>225802249200299</v>
      </c>
      <c r="F342" s="661" t="str">
        <f t="shared" si="27"/>
        <v>5</v>
      </c>
      <c r="G342" s="661" t="e">
        <f>+VLOOKUP(L342,BG!$D$10:$F$68,3,FALSE)</f>
        <v>#REF!</v>
      </c>
      <c r="H342" s="660" t="s">
        <v>2160</v>
      </c>
      <c r="I342" s="662">
        <v>6711030606</v>
      </c>
      <c r="J342" s="651">
        <f t="shared" si="25"/>
        <v>6711030.6059999997</v>
      </c>
      <c r="K342" s="661" t="e">
        <f>+VLOOKUP(D342,#REF!,4,0)</f>
        <v>#REF!</v>
      </c>
      <c r="L342" s="661" t="e">
        <f>VLOOKUP(D342,#REF!,5,0)</f>
        <v>#REF!</v>
      </c>
      <c r="M342" s="661" t="e">
        <f>VLOOKUP(D342,#REF!,6,0)</f>
        <v>#REF!</v>
      </c>
      <c r="N342" s="661" t="e">
        <f>VLOOKUP(D342,#REF!,7,0)</f>
        <v>#REF!</v>
      </c>
      <c r="O342" s="661" t="s">
        <v>3183</v>
      </c>
      <c r="P342" s="661" t="str">
        <f t="shared" si="28"/>
        <v>22492</v>
      </c>
      <c r="Q342" s="661" t="str">
        <f t="shared" si="29"/>
        <v>22</v>
      </c>
    </row>
    <row r="343" spans="1:17" s="661" customFormat="1" hidden="1" x14ac:dyDescent="0.3">
      <c r="A343" s="657" t="s">
        <v>3185</v>
      </c>
      <c r="B343" s="658">
        <v>7</v>
      </c>
      <c r="C343" s="659">
        <v>228022492002996</v>
      </c>
      <c r="D343" s="660" t="s">
        <v>1999</v>
      </c>
      <c r="E343" s="661" t="str">
        <f t="shared" si="26"/>
        <v>226802249200299</v>
      </c>
      <c r="F343" s="661" t="str">
        <f t="shared" si="27"/>
        <v>6</v>
      </c>
      <c r="G343" s="661" t="e">
        <f>+VLOOKUP(L343,BG!$D$10:$F$68,3,FALSE)</f>
        <v>#REF!</v>
      </c>
      <c r="H343" s="660" t="s">
        <v>2160</v>
      </c>
      <c r="I343" s="662">
        <v>372513199</v>
      </c>
      <c r="J343" s="651">
        <f t="shared" si="25"/>
        <v>372513.19900000002</v>
      </c>
      <c r="K343" s="661" t="e">
        <f>+VLOOKUP(D343,#REF!,4,0)</f>
        <v>#REF!</v>
      </c>
      <c r="L343" s="661" t="e">
        <f>VLOOKUP(D343,#REF!,5,0)</f>
        <v>#REF!</v>
      </c>
      <c r="M343" s="661" t="e">
        <f>VLOOKUP(D343,#REF!,6,0)</f>
        <v>#REF!</v>
      </c>
      <c r="N343" s="661" t="e">
        <f>VLOOKUP(D343,#REF!,7,0)</f>
        <v>#REF!</v>
      </c>
      <c r="O343" s="661" t="s">
        <v>3183</v>
      </c>
      <c r="P343" s="661" t="str">
        <f t="shared" si="28"/>
        <v>22492</v>
      </c>
      <c r="Q343" s="661" t="str">
        <f t="shared" si="29"/>
        <v>22</v>
      </c>
    </row>
    <row r="344" spans="1:17" s="661" customFormat="1" hidden="1" x14ac:dyDescent="0.3">
      <c r="A344" s="657" t="s">
        <v>3185</v>
      </c>
      <c r="B344" s="658">
        <v>7</v>
      </c>
      <c r="C344" s="659">
        <v>228022492002997</v>
      </c>
      <c r="D344" s="660" t="s">
        <v>2000</v>
      </c>
      <c r="E344" s="661" t="str">
        <f t="shared" si="26"/>
        <v>227802249200299</v>
      </c>
      <c r="F344" s="661" t="str">
        <f t="shared" si="27"/>
        <v>7</v>
      </c>
      <c r="G344" s="661" t="e">
        <f>+VLOOKUP(L344,BG!$D$10:$F$68,3,FALSE)</f>
        <v>#REF!</v>
      </c>
      <c r="H344" s="660" t="s">
        <v>2160</v>
      </c>
      <c r="I344" s="662">
        <v>42384260</v>
      </c>
      <c r="J344" s="651">
        <f t="shared" si="25"/>
        <v>42384.26</v>
      </c>
      <c r="K344" s="661" t="e">
        <f>+VLOOKUP(D344,#REF!,4,0)</f>
        <v>#REF!</v>
      </c>
      <c r="L344" s="661" t="e">
        <f>VLOOKUP(D344,#REF!,5,0)</f>
        <v>#REF!</v>
      </c>
      <c r="M344" s="661" t="e">
        <f>VLOOKUP(D344,#REF!,6,0)</f>
        <v>#REF!</v>
      </c>
      <c r="N344" s="661" t="e">
        <f>VLOOKUP(D344,#REF!,7,0)</f>
        <v>#REF!</v>
      </c>
      <c r="O344" s="661" t="s">
        <v>3183</v>
      </c>
      <c r="P344" s="661" t="str">
        <f t="shared" si="28"/>
        <v>22492</v>
      </c>
      <c r="Q344" s="661" t="str">
        <f t="shared" si="29"/>
        <v>22</v>
      </c>
    </row>
    <row r="345" spans="1:17" s="661" customFormat="1" hidden="1" x14ac:dyDescent="0.3">
      <c r="A345" s="657" t="s">
        <v>3185</v>
      </c>
      <c r="B345" s="658">
        <v>7</v>
      </c>
      <c r="C345" s="659">
        <v>228022492002998</v>
      </c>
      <c r="D345" s="660" t="s">
        <v>2001</v>
      </c>
      <c r="E345" s="661" t="str">
        <f t="shared" si="26"/>
        <v>228802249200299</v>
      </c>
      <c r="F345" s="661" t="str">
        <f t="shared" si="27"/>
        <v>8</v>
      </c>
      <c r="G345" s="661" t="e">
        <f>+VLOOKUP(L345,BG!$D$10:$F$68,3,FALSE)</f>
        <v>#REF!</v>
      </c>
      <c r="H345" s="660" t="s">
        <v>2160</v>
      </c>
      <c r="I345" s="662">
        <v>12724663282</v>
      </c>
      <c r="J345" s="651">
        <f t="shared" si="25"/>
        <v>12724663.282</v>
      </c>
      <c r="K345" s="661" t="e">
        <f>+VLOOKUP(D345,#REF!,4,0)</f>
        <v>#REF!</v>
      </c>
      <c r="L345" s="661" t="e">
        <f>VLOOKUP(D345,#REF!,5,0)</f>
        <v>#REF!</v>
      </c>
      <c r="M345" s="661" t="e">
        <f>VLOOKUP(D345,#REF!,6,0)</f>
        <v>#REF!</v>
      </c>
      <c r="N345" s="661" t="e">
        <f>VLOOKUP(D345,#REF!,7,0)</f>
        <v>#REF!</v>
      </c>
      <c r="O345" s="661" t="s">
        <v>3183</v>
      </c>
      <c r="P345" s="661" t="str">
        <f t="shared" si="28"/>
        <v>22492</v>
      </c>
      <c r="Q345" s="661" t="str">
        <f t="shared" si="29"/>
        <v>22</v>
      </c>
    </row>
    <row r="346" spans="1:17" s="661" customFormat="1" x14ac:dyDescent="0.3">
      <c r="A346" s="657" t="s">
        <v>3185</v>
      </c>
      <c r="B346" s="658">
        <v>7</v>
      </c>
      <c r="C346" s="659">
        <v>228023482000018</v>
      </c>
      <c r="D346" s="660" t="s">
        <v>2002</v>
      </c>
      <c r="E346" s="661" t="str">
        <f t="shared" si="26"/>
        <v>228802348200001</v>
      </c>
      <c r="F346" s="661" t="str">
        <f t="shared" si="27"/>
        <v>8</v>
      </c>
      <c r="G346" s="661" t="e">
        <f>+VLOOKUP(L346,BG!$D$10:$F$68,3,FALSE)</f>
        <v>#REF!</v>
      </c>
      <c r="H346" s="660" t="s">
        <v>2161</v>
      </c>
      <c r="I346" s="662">
        <v>-2949340208</v>
      </c>
      <c r="J346" s="651">
        <f t="shared" si="25"/>
        <v>-2949340.2080000001</v>
      </c>
      <c r="K346" s="661" t="e">
        <f>+VLOOKUP(D346,#REF!,4,0)</f>
        <v>#REF!</v>
      </c>
      <c r="L346" s="661" t="e">
        <f>VLOOKUP(D346,#REF!,5,0)</f>
        <v>#REF!</v>
      </c>
      <c r="M346" s="661" t="e">
        <f>VLOOKUP(D346,#REF!,6,0)</f>
        <v>#REF!</v>
      </c>
      <c r="N346" s="661" t="e">
        <f>VLOOKUP(D346,#REF!,7,0)</f>
        <v>#REF!</v>
      </c>
      <c r="P346" s="661" t="str">
        <f t="shared" si="28"/>
        <v>23482</v>
      </c>
      <c r="Q346" s="661" t="str">
        <f t="shared" si="29"/>
        <v>22</v>
      </c>
    </row>
    <row r="347" spans="1:17" s="661" customFormat="1" x14ac:dyDescent="0.3">
      <c r="A347" s="657" t="s">
        <v>3185</v>
      </c>
      <c r="B347" s="658">
        <v>7</v>
      </c>
      <c r="C347" s="659">
        <v>228023482000998</v>
      </c>
      <c r="D347" s="660" t="s">
        <v>2004</v>
      </c>
      <c r="E347" s="661" t="str">
        <f t="shared" si="26"/>
        <v>228802348200099</v>
      </c>
      <c r="F347" s="661" t="str">
        <f t="shared" si="27"/>
        <v>8</v>
      </c>
      <c r="G347" s="661" t="e">
        <f>+VLOOKUP(L347,BG!$D$10:$F$68,3,FALSE)</f>
        <v>#REF!</v>
      </c>
      <c r="H347" s="660" t="s">
        <v>2161</v>
      </c>
      <c r="I347" s="662">
        <v>-39092256872</v>
      </c>
      <c r="J347" s="651">
        <f t="shared" si="25"/>
        <v>-39092256.872000001</v>
      </c>
      <c r="K347" s="661" t="e">
        <f>+VLOOKUP(D347,#REF!,4,0)</f>
        <v>#REF!</v>
      </c>
      <c r="L347" s="661" t="e">
        <f>VLOOKUP(D347,#REF!,5,0)</f>
        <v>#REF!</v>
      </c>
      <c r="M347" s="661" t="e">
        <f>VLOOKUP(D347,#REF!,6,0)</f>
        <v>#REF!</v>
      </c>
      <c r="N347" s="661" t="e">
        <f>VLOOKUP(D347,#REF!,7,0)</f>
        <v>#REF!</v>
      </c>
      <c r="P347" s="661" t="str">
        <f t="shared" si="28"/>
        <v>23482</v>
      </c>
      <c r="Q347" s="661" t="str">
        <f t="shared" si="29"/>
        <v>22</v>
      </c>
    </row>
    <row r="348" spans="1:17" s="661" customFormat="1" x14ac:dyDescent="0.3">
      <c r="A348" s="657" t="s">
        <v>3185</v>
      </c>
      <c r="B348" s="658">
        <v>7</v>
      </c>
      <c r="C348" s="659">
        <v>228023492000018</v>
      </c>
      <c r="D348" s="660" t="s">
        <v>2005</v>
      </c>
      <c r="E348" s="661" t="str">
        <f t="shared" si="26"/>
        <v>228802349200001</v>
      </c>
      <c r="F348" s="661" t="str">
        <f t="shared" si="27"/>
        <v>8</v>
      </c>
      <c r="G348" s="661" t="e">
        <f>+VLOOKUP(L348,BG!$D$10:$F$68,3,FALSE)</f>
        <v>#REF!</v>
      </c>
      <c r="H348" s="660" t="s">
        <v>2162</v>
      </c>
      <c r="I348" s="662">
        <v>2669399965</v>
      </c>
      <c r="J348" s="651">
        <f t="shared" si="25"/>
        <v>2669399.9649999999</v>
      </c>
      <c r="K348" s="661" t="e">
        <f>+VLOOKUP(D348,#REF!,4,0)</f>
        <v>#REF!</v>
      </c>
      <c r="L348" s="661" t="e">
        <f>VLOOKUP(D348,#REF!,5,0)</f>
        <v>#REF!</v>
      </c>
      <c r="M348" s="661" t="e">
        <f>VLOOKUP(D348,#REF!,6,0)</f>
        <v>#REF!</v>
      </c>
      <c r="N348" s="661" t="e">
        <f>VLOOKUP(D348,#REF!,7,0)</f>
        <v>#REF!</v>
      </c>
      <c r="P348" s="661" t="str">
        <f t="shared" si="28"/>
        <v>23492</v>
      </c>
      <c r="Q348" s="661" t="str">
        <f t="shared" si="29"/>
        <v>22</v>
      </c>
    </row>
    <row r="349" spans="1:17" s="661" customFormat="1" x14ac:dyDescent="0.3">
      <c r="A349" s="657" t="s">
        <v>3185</v>
      </c>
      <c r="B349" s="658">
        <v>7</v>
      </c>
      <c r="C349" s="659">
        <v>228023492000998</v>
      </c>
      <c r="D349" s="660" t="s">
        <v>2007</v>
      </c>
      <c r="E349" s="661" t="str">
        <f t="shared" si="26"/>
        <v>228802349200099</v>
      </c>
      <c r="F349" s="661" t="str">
        <f t="shared" si="27"/>
        <v>8</v>
      </c>
      <c r="G349" s="661" t="e">
        <f>+VLOOKUP(L349,BG!$D$10:$F$68,3,FALSE)</f>
        <v>#REF!</v>
      </c>
      <c r="H349" s="660" t="s">
        <v>2162</v>
      </c>
      <c r="I349" s="662">
        <v>36755989748</v>
      </c>
      <c r="J349" s="651">
        <f t="shared" si="25"/>
        <v>36755989.748000003</v>
      </c>
      <c r="K349" s="661" t="e">
        <f>+VLOOKUP(D349,#REF!,4,0)</f>
        <v>#REF!</v>
      </c>
      <c r="L349" s="661" t="e">
        <f>VLOOKUP(D349,#REF!,5,0)</f>
        <v>#REF!</v>
      </c>
      <c r="M349" s="661" t="e">
        <f>VLOOKUP(D349,#REF!,6,0)</f>
        <v>#REF!</v>
      </c>
      <c r="N349" s="661" t="e">
        <f>VLOOKUP(D349,#REF!,7,0)</f>
        <v>#REF!</v>
      </c>
      <c r="P349" s="661" t="str">
        <f t="shared" si="28"/>
        <v>23492</v>
      </c>
      <c r="Q349" s="661" t="str">
        <f t="shared" si="29"/>
        <v>22</v>
      </c>
    </row>
    <row r="350" spans="1:17" s="361" customFormat="1" hidden="1" x14ac:dyDescent="0.3">
      <c r="A350" s="556" t="s">
        <v>3185</v>
      </c>
      <c r="B350" s="333">
        <v>6</v>
      </c>
      <c r="C350" s="609">
        <v>241024601001990</v>
      </c>
      <c r="D350" s="334" t="s">
        <v>1367</v>
      </c>
      <c r="E350" t="str">
        <f t="shared" si="26"/>
        <v>240102460100199</v>
      </c>
      <c r="F350" t="str">
        <f t="shared" si="27"/>
        <v>0</v>
      </c>
      <c r="G350" t="e">
        <f>+VLOOKUP(L350,BG!$D$10:$F$68,3,FALSE)</f>
        <v>#REF!</v>
      </c>
      <c r="H350" s="334" t="s">
        <v>1267</v>
      </c>
      <c r="I350" s="619">
        <v>-5492187402</v>
      </c>
      <c r="J350" s="296">
        <f t="shared" si="25"/>
        <v>-5492187.4019999998</v>
      </c>
      <c r="K350" t="e">
        <f>+VLOOKUP(D350,#REF!,4,0)</f>
        <v>#REF!</v>
      </c>
      <c r="L350" t="e">
        <f>VLOOKUP(D350,#REF!,5,0)</f>
        <v>#REF!</v>
      </c>
      <c r="M350" t="e">
        <f>VLOOKUP(D350,#REF!,6,0)</f>
        <v>#REF!</v>
      </c>
      <c r="N350" t="e">
        <f>VLOOKUP(D350,#REF!,7,0)</f>
        <v>#REF!</v>
      </c>
      <c r="O350"/>
      <c r="P350" t="str">
        <f t="shared" si="28"/>
        <v>24601</v>
      </c>
      <c r="Q350" t="str">
        <f t="shared" si="29"/>
        <v>24</v>
      </c>
    </row>
    <row r="351" spans="1:17" s="361" customFormat="1" hidden="1" x14ac:dyDescent="0.3">
      <c r="A351" s="556" t="s">
        <v>3185</v>
      </c>
      <c r="B351" s="332">
        <v>6</v>
      </c>
      <c r="C351" s="608">
        <v>242025001001990</v>
      </c>
      <c r="D351" s="427" t="s">
        <v>1040</v>
      </c>
      <c r="E351" t="str">
        <f t="shared" si="26"/>
        <v>240202500100199</v>
      </c>
      <c r="F351" t="str">
        <f t="shared" si="27"/>
        <v>0</v>
      </c>
      <c r="G351" t="e">
        <f>+VLOOKUP(L351,BG!$D$10:$F$68,3,FALSE)</f>
        <v>#REF!</v>
      </c>
      <c r="H351" s="427" t="s">
        <v>1041</v>
      </c>
      <c r="I351" s="618">
        <v>-456972762</v>
      </c>
      <c r="J351" s="296">
        <f t="shared" si="25"/>
        <v>-456972.76199999999</v>
      </c>
      <c r="K351" t="e">
        <f>+VLOOKUP(D351,#REF!,4,0)</f>
        <v>#REF!</v>
      </c>
      <c r="L351" t="e">
        <f>VLOOKUP(D351,#REF!,5,0)</f>
        <v>#REF!</v>
      </c>
      <c r="M351" s="331" t="s">
        <v>94</v>
      </c>
      <c r="N351" t="e">
        <f>VLOOKUP(D351,#REF!,7,0)</f>
        <v>#REF!</v>
      </c>
      <c r="O351"/>
      <c r="P351" t="str">
        <f t="shared" si="28"/>
        <v>25001</v>
      </c>
      <c r="Q351" t="str">
        <f t="shared" si="29"/>
        <v>24</v>
      </c>
    </row>
    <row r="352" spans="1:17" s="361" customFormat="1" hidden="1" x14ac:dyDescent="0.3">
      <c r="A352" s="556" t="s">
        <v>3185</v>
      </c>
      <c r="B352" s="333">
        <v>7</v>
      </c>
      <c r="C352" s="609">
        <v>243025401007990</v>
      </c>
      <c r="D352" s="334" t="s">
        <v>2008</v>
      </c>
      <c r="E352" t="str">
        <f t="shared" si="26"/>
        <v>240302540100799</v>
      </c>
      <c r="F352" t="str">
        <f t="shared" si="27"/>
        <v>0</v>
      </c>
      <c r="G352" t="e">
        <f>+VLOOKUP(L352,BG!$D$10:$F$68,3,FALSE)</f>
        <v>#REF!</v>
      </c>
      <c r="H352" s="334" t="s">
        <v>1393</v>
      </c>
      <c r="I352" s="619">
        <v>-857076352</v>
      </c>
      <c r="J352" s="296">
        <f t="shared" si="25"/>
        <v>-857076.35199999996</v>
      </c>
      <c r="K352" t="e">
        <f>+VLOOKUP(D352,#REF!,4,0)</f>
        <v>#REF!</v>
      </c>
      <c r="L352" t="e">
        <f>VLOOKUP(D352,#REF!,5,0)</f>
        <v>#REF!</v>
      </c>
      <c r="M352" t="e">
        <f>VLOOKUP(D352,#REF!,6,0)</f>
        <v>#REF!</v>
      </c>
      <c r="N352" t="e">
        <f>VLOOKUP(D352,#REF!,7,0)</f>
        <v>#REF!</v>
      </c>
      <c r="O352"/>
      <c r="P352" t="str">
        <f t="shared" si="28"/>
        <v>25401</v>
      </c>
      <c r="Q352" t="str">
        <f t="shared" si="29"/>
        <v>24</v>
      </c>
    </row>
    <row r="353" spans="1:17" s="361" customFormat="1" hidden="1" x14ac:dyDescent="0.3">
      <c r="A353" s="556" t="s">
        <v>3185</v>
      </c>
      <c r="B353" s="332">
        <v>6</v>
      </c>
      <c r="C353" s="608">
        <v>243025401008990</v>
      </c>
      <c r="D353" s="427" t="s">
        <v>2009</v>
      </c>
      <c r="E353" t="str">
        <f t="shared" si="26"/>
        <v>240302540100899</v>
      </c>
      <c r="F353" t="str">
        <f t="shared" si="27"/>
        <v>0</v>
      </c>
      <c r="G353" t="e">
        <f>+VLOOKUP(L353,BG!$D$10:$F$68,3,FALSE)</f>
        <v>#REF!</v>
      </c>
      <c r="H353" s="427" t="s">
        <v>2163</v>
      </c>
      <c r="I353" s="618">
        <v>-434333985</v>
      </c>
      <c r="J353" s="296">
        <f t="shared" si="25"/>
        <v>-434333.98499999999</v>
      </c>
      <c r="K353" t="e">
        <f>+VLOOKUP(D353,#REF!,4,0)</f>
        <v>#REF!</v>
      </c>
      <c r="L353" t="e">
        <f>VLOOKUP(D353,#REF!,5,0)</f>
        <v>#REF!</v>
      </c>
      <c r="M353" t="e">
        <f>VLOOKUP(D353,#REF!,6,0)</f>
        <v>#REF!</v>
      </c>
      <c r="N353" t="e">
        <f>VLOOKUP(D353,#REF!,7,0)</f>
        <v>#REF!</v>
      </c>
      <c r="O353"/>
      <c r="P353" t="str">
        <f t="shared" si="28"/>
        <v>25401</v>
      </c>
      <c r="Q353" t="str">
        <f t="shared" si="29"/>
        <v>24</v>
      </c>
    </row>
    <row r="354" spans="1:17" s="361" customFormat="1" x14ac:dyDescent="0.3">
      <c r="A354" s="556" t="s">
        <v>3185</v>
      </c>
      <c r="B354" s="333">
        <v>6</v>
      </c>
      <c r="C354" s="609">
        <v>244025802008010</v>
      </c>
      <c r="D354" s="334" t="s">
        <v>1042</v>
      </c>
      <c r="E354" t="str">
        <f t="shared" si="26"/>
        <v>240402580200801</v>
      </c>
      <c r="F354" t="str">
        <f t="shared" si="27"/>
        <v>0</v>
      </c>
      <c r="G354" t="e">
        <f>+VLOOKUP(L354,BG!$D$10:$F$68,3,FALSE)</f>
        <v>#REF!</v>
      </c>
      <c r="H354" s="334" t="s">
        <v>1043</v>
      </c>
      <c r="I354" s="619">
        <v>-1117934774</v>
      </c>
      <c r="J354" s="296">
        <f t="shared" si="25"/>
        <v>-1117934.774</v>
      </c>
      <c r="K354" t="e">
        <f>+VLOOKUP(D354,#REF!,4,0)</f>
        <v>#REF!</v>
      </c>
      <c r="L354" t="e">
        <f>VLOOKUP(D354,#REF!,5,0)</f>
        <v>#REF!</v>
      </c>
      <c r="M354" t="s">
        <v>2397</v>
      </c>
      <c r="N354" t="e">
        <f>VLOOKUP(D354,#REF!,7,0)</f>
        <v>#REF!</v>
      </c>
      <c r="O354"/>
      <c r="P354" t="str">
        <f t="shared" si="28"/>
        <v>25802</v>
      </c>
      <c r="Q354" t="str">
        <f t="shared" si="29"/>
        <v>24</v>
      </c>
    </row>
    <row r="355" spans="1:17" s="361" customFormat="1" x14ac:dyDescent="0.3">
      <c r="A355" s="556" t="s">
        <v>3185</v>
      </c>
      <c r="B355" s="332">
        <v>6</v>
      </c>
      <c r="C355" s="608">
        <v>244025802008990</v>
      </c>
      <c r="D355" s="427" t="s">
        <v>1044</v>
      </c>
      <c r="E355" t="str">
        <f t="shared" si="26"/>
        <v>240402580200899</v>
      </c>
      <c r="F355" t="str">
        <f t="shared" si="27"/>
        <v>0</v>
      </c>
      <c r="G355" t="e">
        <f>+VLOOKUP(L355,BG!$D$10:$F$68,3,FALSE)</f>
        <v>#REF!</v>
      </c>
      <c r="H355" s="427" t="s">
        <v>1043</v>
      </c>
      <c r="I355" s="618">
        <v>-3059573293</v>
      </c>
      <c r="J355" s="296">
        <f t="shared" si="25"/>
        <v>-3059573.2930000001</v>
      </c>
      <c r="K355" t="e">
        <f>+VLOOKUP(D355,#REF!,4,0)</f>
        <v>#REF!</v>
      </c>
      <c r="L355" t="e">
        <f>VLOOKUP(D355,#REF!,5,0)</f>
        <v>#REF!</v>
      </c>
      <c r="M355" t="s">
        <v>2396</v>
      </c>
      <c r="N355" t="e">
        <f>VLOOKUP(D355,#REF!,7,0)</f>
        <v>#REF!</v>
      </c>
      <c r="O355"/>
      <c r="P355" t="str">
        <f t="shared" si="28"/>
        <v>25802</v>
      </c>
      <c r="Q355" t="str">
        <f t="shared" si="29"/>
        <v>24</v>
      </c>
    </row>
    <row r="356" spans="1:17" s="361" customFormat="1" x14ac:dyDescent="0.3">
      <c r="A356" s="556" t="s">
        <v>3185</v>
      </c>
      <c r="B356" s="333">
        <v>6</v>
      </c>
      <c r="C356" s="609">
        <v>244025802022010</v>
      </c>
      <c r="D356" s="334" t="s">
        <v>2879</v>
      </c>
      <c r="E356" t="str">
        <f t="shared" si="26"/>
        <v>240402580202201</v>
      </c>
      <c r="F356" t="str">
        <f t="shared" si="27"/>
        <v>0</v>
      </c>
      <c r="G356" t="e">
        <f>+VLOOKUP(L356,BG!$D$10:$F$68,3,FALSE)</f>
        <v>#REF!</v>
      </c>
      <c r="H356" s="334" t="s">
        <v>2895</v>
      </c>
      <c r="I356" s="619">
        <v>-69915330</v>
      </c>
      <c r="J356" s="296">
        <f t="shared" si="25"/>
        <v>-69915.33</v>
      </c>
      <c r="K356" t="e">
        <f>+VLOOKUP(D356,#REF!,4,0)</f>
        <v>#REF!</v>
      </c>
      <c r="L356" t="e">
        <f>VLOOKUP(D356,#REF!,5,0)</f>
        <v>#REF!</v>
      </c>
      <c r="M356" t="e">
        <f>VLOOKUP(D356,#REF!,6,0)</f>
        <v>#REF!</v>
      </c>
      <c r="N356" t="e">
        <f>VLOOKUP(D356,#REF!,7,0)</f>
        <v>#REF!</v>
      </c>
      <c r="O356"/>
      <c r="P356" t="str">
        <f t="shared" si="28"/>
        <v>25802</v>
      </c>
      <c r="Q356" t="str">
        <f t="shared" si="29"/>
        <v>24</v>
      </c>
    </row>
    <row r="357" spans="1:17" s="361" customFormat="1" x14ac:dyDescent="0.3">
      <c r="A357" s="556" t="s">
        <v>3185</v>
      </c>
      <c r="B357" s="332">
        <v>7</v>
      </c>
      <c r="C357" s="608">
        <v>244026002015990</v>
      </c>
      <c r="D357" s="427" t="s">
        <v>2568</v>
      </c>
      <c r="E357" t="str">
        <f t="shared" si="26"/>
        <v>240402600201599</v>
      </c>
      <c r="F357" t="str">
        <f t="shared" si="27"/>
        <v>0</v>
      </c>
      <c r="G357" t="e">
        <f>+VLOOKUP(L357,BG!$D$10:$F$68,3,FALSE)</f>
        <v>#REF!</v>
      </c>
      <c r="H357" s="427" t="s">
        <v>2569</v>
      </c>
      <c r="I357" s="618">
        <v>-14961546</v>
      </c>
      <c r="J357" s="296">
        <f t="shared" si="25"/>
        <v>-14961.546</v>
      </c>
      <c r="K357" t="e">
        <f>+VLOOKUP(D357,#REF!,4,0)</f>
        <v>#REF!</v>
      </c>
      <c r="L357" t="e">
        <f>VLOOKUP(D357,#REF!,5,0)</f>
        <v>#REF!</v>
      </c>
      <c r="M357" t="e">
        <f>VLOOKUP(D357,#REF!,6,0)</f>
        <v>#REF!</v>
      </c>
      <c r="N357" t="e">
        <f>VLOOKUP(D357,#REF!,7,0)</f>
        <v>#REF!</v>
      </c>
      <c r="O357" t="s">
        <v>3184</v>
      </c>
      <c r="P357" t="str">
        <f t="shared" si="28"/>
        <v>26002</v>
      </c>
      <c r="Q357" t="str">
        <f t="shared" si="29"/>
        <v>24</v>
      </c>
    </row>
    <row r="358" spans="1:17" s="361" customFormat="1" hidden="1" x14ac:dyDescent="0.3">
      <c r="A358" s="556" t="s">
        <v>3185</v>
      </c>
      <c r="B358" s="333">
        <v>6</v>
      </c>
      <c r="C358" s="609">
        <v>244026002020990</v>
      </c>
      <c r="D358" s="334" t="s">
        <v>1047</v>
      </c>
      <c r="E358" t="str">
        <f t="shared" si="26"/>
        <v>240402600202099</v>
      </c>
      <c r="F358" t="str">
        <f t="shared" si="27"/>
        <v>0</v>
      </c>
      <c r="G358" t="e">
        <f>+VLOOKUP(L358,BG!$D$10:$F$68,3,FALSE)</f>
        <v>#REF!</v>
      </c>
      <c r="H358" s="334" t="s">
        <v>1048</v>
      </c>
      <c r="I358" s="619">
        <v>-1019366611</v>
      </c>
      <c r="J358" s="296">
        <f t="shared" si="25"/>
        <v>-1019366.611</v>
      </c>
      <c r="K358" t="e">
        <f>+VLOOKUP(D358,#REF!,4,0)</f>
        <v>#REF!</v>
      </c>
      <c r="L358" t="e">
        <f>VLOOKUP(D358,#REF!,5,0)</f>
        <v>#REF!</v>
      </c>
      <c r="M358" t="e">
        <f>VLOOKUP(D358,#REF!,6,0)</f>
        <v>#REF!</v>
      </c>
      <c r="N358" t="e">
        <f>VLOOKUP(D358,#REF!,7,0)</f>
        <v>#REF!</v>
      </c>
      <c r="O358" t="s">
        <v>3184</v>
      </c>
      <c r="P358" t="str">
        <f t="shared" si="28"/>
        <v>26002</v>
      </c>
      <c r="Q358" t="str">
        <f t="shared" si="29"/>
        <v>24</v>
      </c>
    </row>
    <row r="359" spans="1:17" s="361" customFormat="1" x14ac:dyDescent="0.3">
      <c r="A359" s="556" t="s">
        <v>3185</v>
      </c>
      <c r="B359" s="332">
        <v>6</v>
      </c>
      <c r="C359" s="608">
        <v>244026002049990</v>
      </c>
      <c r="D359" s="427" t="s">
        <v>1050</v>
      </c>
      <c r="E359" t="str">
        <f t="shared" si="26"/>
        <v>240402600204999</v>
      </c>
      <c r="F359" t="str">
        <f t="shared" si="27"/>
        <v>0</v>
      </c>
      <c r="G359" t="e">
        <f>+VLOOKUP(L359,BG!$D$10:$F$68,3,FALSE)</f>
        <v>#REF!</v>
      </c>
      <c r="H359" s="427" t="s">
        <v>1051</v>
      </c>
      <c r="I359" s="618">
        <v>-3000000</v>
      </c>
      <c r="J359" s="296">
        <f t="shared" si="25"/>
        <v>-3000</v>
      </c>
      <c r="K359" t="e">
        <f>+VLOOKUP(D359,#REF!,4,0)</f>
        <v>#REF!</v>
      </c>
      <c r="L359" t="e">
        <f>VLOOKUP(D359,#REF!,5,0)</f>
        <v>#REF!</v>
      </c>
      <c r="M359" t="e">
        <f>VLOOKUP(D359,#REF!,6,0)</f>
        <v>#REF!</v>
      </c>
      <c r="N359" t="e">
        <f>VLOOKUP(D359,#REF!,7,0)</f>
        <v>#REF!</v>
      </c>
      <c r="O359" t="s">
        <v>3183</v>
      </c>
      <c r="P359" t="str">
        <f t="shared" si="28"/>
        <v>26002</v>
      </c>
      <c r="Q359" t="str">
        <f t="shared" si="29"/>
        <v>24</v>
      </c>
    </row>
    <row r="360" spans="1:17" s="361" customFormat="1" hidden="1" x14ac:dyDescent="0.3">
      <c r="A360" s="556" t="s">
        <v>3185</v>
      </c>
      <c r="B360" s="333">
        <v>6</v>
      </c>
      <c r="C360" s="609">
        <v>244026002062990</v>
      </c>
      <c r="D360" s="334" t="s">
        <v>1052</v>
      </c>
      <c r="E360" t="str">
        <f t="shared" si="26"/>
        <v>240402600206299</v>
      </c>
      <c r="F360" t="str">
        <f t="shared" si="27"/>
        <v>0</v>
      </c>
      <c r="G360" t="e">
        <f>+VLOOKUP(L360,BG!$D$10:$F$68,3,FALSE)</f>
        <v>#REF!</v>
      </c>
      <c r="H360" s="334" t="s">
        <v>1053</v>
      </c>
      <c r="I360" s="619">
        <v>0</v>
      </c>
      <c r="J360" s="296">
        <f t="shared" si="25"/>
        <v>0</v>
      </c>
      <c r="K360" t="e">
        <f>+VLOOKUP(D360,#REF!,4,0)</f>
        <v>#REF!</v>
      </c>
      <c r="L360" t="e">
        <f>VLOOKUP(D360,#REF!,5,0)</f>
        <v>#REF!</v>
      </c>
      <c r="M360" t="e">
        <f>VLOOKUP(D360,#REF!,6,0)</f>
        <v>#REF!</v>
      </c>
      <c r="N360" t="e">
        <f>VLOOKUP(D360,#REF!,7,0)</f>
        <v>#REF!</v>
      </c>
      <c r="O360" t="s">
        <v>3183</v>
      </c>
      <c r="P360" t="str">
        <f t="shared" si="28"/>
        <v>26002</v>
      </c>
      <c r="Q360" t="str">
        <f t="shared" si="29"/>
        <v>24</v>
      </c>
    </row>
    <row r="361" spans="1:17" s="361" customFormat="1" hidden="1" x14ac:dyDescent="0.3">
      <c r="A361" s="556" t="s">
        <v>3185</v>
      </c>
      <c r="B361" s="332">
        <v>6</v>
      </c>
      <c r="C361" s="608">
        <v>244026002067990</v>
      </c>
      <c r="D361" s="427" t="s">
        <v>2573</v>
      </c>
      <c r="E361" t="str">
        <f t="shared" si="26"/>
        <v>240402600206799</v>
      </c>
      <c r="F361" t="str">
        <f t="shared" si="27"/>
        <v>0</v>
      </c>
      <c r="G361" t="e">
        <f>+VLOOKUP(L361,BG!$D$10:$F$68,3,FALSE)</f>
        <v>#REF!</v>
      </c>
      <c r="H361" s="427" t="s">
        <v>2572</v>
      </c>
      <c r="I361" s="618">
        <v>-150612500</v>
      </c>
      <c r="J361" s="296">
        <f t="shared" si="25"/>
        <v>-150612.5</v>
      </c>
      <c r="K361" t="e">
        <f>+VLOOKUP(D361,#REF!,4,0)</f>
        <v>#REF!</v>
      </c>
      <c r="L361" t="e">
        <f>VLOOKUP(D361,#REF!,5,0)</f>
        <v>#REF!</v>
      </c>
      <c r="M361" t="e">
        <f>VLOOKUP(D361,#REF!,6,0)</f>
        <v>#REF!</v>
      </c>
      <c r="N361" t="e">
        <f>VLOOKUP(D361,#REF!,7,0)</f>
        <v>#REF!</v>
      </c>
      <c r="O361" t="s">
        <v>3183</v>
      </c>
      <c r="P361" t="str">
        <f t="shared" si="28"/>
        <v>26002</v>
      </c>
      <c r="Q361" t="str">
        <f t="shared" si="29"/>
        <v>24</v>
      </c>
    </row>
    <row r="362" spans="1:17" hidden="1" x14ac:dyDescent="0.3">
      <c r="A362" s="556" t="s">
        <v>3185</v>
      </c>
      <c r="B362" s="333">
        <v>6</v>
      </c>
      <c r="C362" s="609">
        <v>244026002071990</v>
      </c>
      <c r="D362" s="334" t="s">
        <v>2575</v>
      </c>
      <c r="E362" t="str">
        <f t="shared" si="26"/>
        <v>240402600207199</v>
      </c>
      <c r="F362" t="str">
        <f t="shared" si="27"/>
        <v>0</v>
      </c>
      <c r="G362" t="e">
        <f>+VLOOKUP(L362,BG!$D$10:$F$68,3,FALSE)</f>
        <v>#REF!</v>
      </c>
      <c r="H362" s="334" t="s">
        <v>3181</v>
      </c>
      <c r="I362" s="619">
        <v>-3368224847</v>
      </c>
      <c r="J362" s="296">
        <f t="shared" si="25"/>
        <v>-3368224.8470000001</v>
      </c>
      <c r="K362" t="e">
        <f>+VLOOKUP(D362,#REF!,4,0)</f>
        <v>#REF!</v>
      </c>
      <c r="L362" t="e">
        <f>VLOOKUP(D362,#REF!,5,0)</f>
        <v>#REF!</v>
      </c>
      <c r="M362" t="e">
        <f>VLOOKUP(D362,#REF!,6,0)</f>
        <v>#REF!</v>
      </c>
      <c r="N362" t="e">
        <f>VLOOKUP(D362,#REF!,7,0)</f>
        <v>#REF!</v>
      </c>
      <c r="O362" t="s">
        <v>3183</v>
      </c>
      <c r="P362" t="str">
        <f t="shared" si="28"/>
        <v>26002</v>
      </c>
      <c r="Q362" t="str">
        <f t="shared" si="29"/>
        <v>24</v>
      </c>
    </row>
    <row r="363" spans="1:17" hidden="1" x14ac:dyDescent="0.3">
      <c r="A363" s="556" t="s">
        <v>3185</v>
      </c>
      <c r="B363" s="332">
        <v>6</v>
      </c>
      <c r="C363" s="608">
        <v>244026002082990</v>
      </c>
      <c r="D363" s="427" t="s">
        <v>3132</v>
      </c>
      <c r="E363" t="str">
        <f t="shared" si="26"/>
        <v>240402600208299</v>
      </c>
      <c r="F363" t="str">
        <f t="shared" si="27"/>
        <v>0</v>
      </c>
      <c r="G363" t="e">
        <f>+VLOOKUP(L363,BG!$D$10:$F$68,3,FALSE)</f>
        <v>#REF!</v>
      </c>
      <c r="H363" s="427" t="s">
        <v>2945</v>
      </c>
      <c r="I363" s="618">
        <v>-400691575</v>
      </c>
      <c r="J363" s="296">
        <f t="shared" si="25"/>
        <v>-400691.57500000001</v>
      </c>
      <c r="K363" t="e">
        <f>+VLOOKUP(D363,#REF!,4,0)</f>
        <v>#REF!</v>
      </c>
      <c r="L363" t="e">
        <f>VLOOKUP(D363,#REF!,5,0)</f>
        <v>#REF!</v>
      </c>
      <c r="M363" t="e">
        <f>VLOOKUP(D363,#REF!,6,0)</f>
        <v>#REF!</v>
      </c>
      <c r="N363" t="e">
        <f>VLOOKUP(D363,#REF!,7,0)</f>
        <v>#REF!</v>
      </c>
      <c r="O363" t="s">
        <v>3183</v>
      </c>
      <c r="P363" t="str">
        <f t="shared" si="28"/>
        <v>26002</v>
      </c>
      <c r="Q363" t="str">
        <f t="shared" si="29"/>
        <v>24</v>
      </c>
    </row>
    <row r="364" spans="1:17" x14ac:dyDescent="0.3">
      <c r="A364" s="556" t="s">
        <v>3185</v>
      </c>
      <c r="B364" s="333">
        <v>6</v>
      </c>
      <c r="C364" s="609">
        <v>244026002092990</v>
      </c>
      <c r="D364" s="334" t="s">
        <v>2013</v>
      </c>
      <c r="E364" t="str">
        <f t="shared" si="26"/>
        <v>240402600209299</v>
      </c>
      <c r="F364" t="str">
        <f t="shared" si="27"/>
        <v>0</v>
      </c>
      <c r="G364" t="e">
        <f>+VLOOKUP(L364,BG!$D$10:$F$68,3,FALSE)</f>
        <v>#REF!</v>
      </c>
      <c r="H364" s="334" t="s">
        <v>2167</v>
      </c>
      <c r="I364" s="619">
        <v>-118820224</v>
      </c>
      <c r="J364" s="296">
        <f t="shared" si="25"/>
        <v>-118820.224</v>
      </c>
      <c r="K364" t="e">
        <f>+VLOOKUP(D364,#REF!,4,0)</f>
        <v>#REF!</v>
      </c>
      <c r="L364" t="e">
        <f>VLOOKUP(D364,#REF!,5,0)</f>
        <v>#REF!</v>
      </c>
      <c r="M364" t="s">
        <v>2396</v>
      </c>
      <c r="N364" t="e">
        <f>VLOOKUP(D364,#REF!,7,0)</f>
        <v>#REF!</v>
      </c>
      <c r="O364" t="s">
        <v>3183</v>
      </c>
      <c r="P364" t="str">
        <f t="shared" si="28"/>
        <v>26002</v>
      </c>
      <c r="Q364" t="str">
        <f t="shared" si="29"/>
        <v>24</v>
      </c>
    </row>
    <row r="365" spans="1:17" x14ac:dyDescent="0.3">
      <c r="A365" s="556" t="s">
        <v>3185</v>
      </c>
      <c r="B365" s="332">
        <v>6</v>
      </c>
      <c r="C365" s="608">
        <v>244026002093010</v>
      </c>
      <c r="D365" s="427" t="s">
        <v>2014</v>
      </c>
      <c r="E365" t="str">
        <f t="shared" si="26"/>
        <v>240402600209301</v>
      </c>
      <c r="F365" t="str">
        <f t="shared" si="27"/>
        <v>0</v>
      </c>
      <c r="G365" t="e">
        <f>+VLOOKUP(L365,BG!$D$10:$F$68,3,FALSE)</f>
        <v>#REF!</v>
      </c>
      <c r="H365" s="427" t="s">
        <v>2168</v>
      </c>
      <c r="I365" s="618">
        <v>-1293569276</v>
      </c>
      <c r="J365" s="296">
        <f t="shared" si="25"/>
        <v>-1293569.2760000001</v>
      </c>
      <c r="K365" t="e">
        <f>+VLOOKUP(D365,#REF!,4,0)</f>
        <v>#REF!</v>
      </c>
      <c r="L365" t="e">
        <f>VLOOKUP(D365,#REF!,5,0)</f>
        <v>#REF!</v>
      </c>
      <c r="M365" t="s">
        <v>2397</v>
      </c>
      <c r="N365" t="e">
        <f>VLOOKUP(D365,#REF!,7,0)</f>
        <v>#REF!</v>
      </c>
      <c r="O365" t="s">
        <v>3183</v>
      </c>
      <c r="P365" t="str">
        <f t="shared" si="28"/>
        <v>26002</v>
      </c>
      <c r="Q365" t="str">
        <f t="shared" si="29"/>
        <v>24</v>
      </c>
    </row>
    <row r="366" spans="1:17" s="361" customFormat="1" hidden="1" x14ac:dyDescent="0.3">
      <c r="A366" s="556" t="s">
        <v>3185</v>
      </c>
      <c r="B366" s="333">
        <v>6</v>
      </c>
      <c r="C366" s="609">
        <v>244026002117010</v>
      </c>
      <c r="D366" s="334" t="s">
        <v>1054</v>
      </c>
      <c r="E366" t="str">
        <f t="shared" si="26"/>
        <v>240402600211701</v>
      </c>
      <c r="F366" t="str">
        <f t="shared" si="27"/>
        <v>0</v>
      </c>
      <c r="G366" t="e">
        <f>+VLOOKUP(L366,BG!$D$10:$F$68,3,FALSE)</f>
        <v>#REF!</v>
      </c>
      <c r="H366" s="334" t="s">
        <v>1055</v>
      </c>
      <c r="I366" s="619">
        <v>-771368636</v>
      </c>
      <c r="J366" s="296">
        <f t="shared" si="25"/>
        <v>-771368.63600000006</v>
      </c>
      <c r="K366" t="e">
        <f>+VLOOKUP(D366,#REF!,4,0)</f>
        <v>#REF!</v>
      </c>
      <c r="L366" t="e">
        <f>VLOOKUP(D366,#REF!,5,0)</f>
        <v>#REF!</v>
      </c>
      <c r="M366" t="e">
        <f>VLOOKUP(D366,#REF!,6,0)</f>
        <v>#REF!</v>
      </c>
      <c r="N366" t="e">
        <f>VLOOKUP(D366,#REF!,7,0)</f>
        <v>#REF!</v>
      </c>
      <c r="O366" t="s">
        <v>3183</v>
      </c>
      <c r="P366" t="str">
        <f t="shared" si="28"/>
        <v>26002</v>
      </c>
      <c r="Q366" t="str">
        <f t="shared" si="29"/>
        <v>24</v>
      </c>
    </row>
    <row r="367" spans="1:17" s="361" customFormat="1" hidden="1" x14ac:dyDescent="0.3">
      <c r="A367" s="556" t="s">
        <v>3185</v>
      </c>
      <c r="B367" s="332">
        <v>6</v>
      </c>
      <c r="C367" s="608">
        <v>244026002117990</v>
      </c>
      <c r="D367" s="427" t="s">
        <v>1056</v>
      </c>
      <c r="E367" t="str">
        <f t="shared" si="26"/>
        <v>240402600211799</v>
      </c>
      <c r="F367" t="str">
        <f t="shared" si="27"/>
        <v>0</v>
      </c>
      <c r="G367" t="e">
        <f>+VLOOKUP(L367,BG!$D$10:$F$68,3,FALSE)</f>
        <v>#REF!</v>
      </c>
      <c r="H367" s="427" t="s">
        <v>1057</v>
      </c>
      <c r="I367" s="618">
        <v>-500678277</v>
      </c>
      <c r="J367" s="296">
        <f t="shared" si="25"/>
        <v>-500678.277</v>
      </c>
      <c r="K367" t="e">
        <f>+VLOOKUP(D367,#REF!,4,0)</f>
        <v>#REF!</v>
      </c>
      <c r="L367" t="e">
        <f>VLOOKUP(D367,#REF!,5,0)</f>
        <v>#REF!</v>
      </c>
      <c r="M367" t="e">
        <f>VLOOKUP(D367,#REF!,6,0)</f>
        <v>#REF!</v>
      </c>
      <c r="N367" t="e">
        <f>VLOOKUP(D367,#REF!,7,0)</f>
        <v>#REF!</v>
      </c>
      <c r="O367" t="s">
        <v>3183</v>
      </c>
      <c r="P367" t="str">
        <f t="shared" si="28"/>
        <v>26002</v>
      </c>
      <c r="Q367" t="str">
        <f t="shared" si="29"/>
        <v>24</v>
      </c>
    </row>
    <row r="368" spans="1:17" s="361" customFormat="1" hidden="1" x14ac:dyDescent="0.3">
      <c r="A368" s="556" t="s">
        <v>3185</v>
      </c>
      <c r="B368" s="333">
        <v>6</v>
      </c>
      <c r="C368" s="609">
        <v>244026002153990</v>
      </c>
      <c r="D368" s="334" t="s">
        <v>3137</v>
      </c>
      <c r="E368" t="str">
        <f t="shared" si="26"/>
        <v>240402600215399</v>
      </c>
      <c r="F368" t="str">
        <f t="shared" si="27"/>
        <v>0</v>
      </c>
      <c r="G368" t="e">
        <f>+VLOOKUP(L368,BG!$D$10:$F$68,3,FALSE)</f>
        <v>#REF!</v>
      </c>
      <c r="H368" s="334" t="s">
        <v>2948</v>
      </c>
      <c r="I368" s="619">
        <v>-7131858</v>
      </c>
      <c r="J368" s="296">
        <f t="shared" si="25"/>
        <v>-7131.8580000000002</v>
      </c>
      <c r="K368" t="e">
        <f>+VLOOKUP(D368,#REF!,4,0)</f>
        <v>#REF!</v>
      </c>
      <c r="L368" t="e">
        <f>VLOOKUP(D368,#REF!,5,0)</f>
        <v>#REF!</v>
      </c>
      <c r="M368" t="e">
        <f>VLOOKUP(D368,#REF!,6,0)</f>
        <v>#REF!</v>
      </c>
      <c r="N368" t="e">
        <f>VLOOKUP(D368,#REF!,7,0)</f>
        <v>#REF!</v>
      </c>
      <c r="O368" t="s">
        <v>3183</v>
      </c>
      <c r="P368" t="str">
        <f t="shared" si="28"/>
        <v>26002</v>
      </c>
      <c r="Q368" t="str">
        <f t="shared" si="29"/>
        <v>24</v>
      </c>
    </row>
    <row r="369" spans="1:17" s="361" customFormat="1" hidden="1" x14ac:dyDescent="0.3">
      <c r="A369" s="556" t="s">
        <v>3185</v>
      </c>
      <c r="B369" s="332">
        <v>6</v>
      </c>
      <c r="C369" s="608">
        <v>244026002154990</v>
      </c>
      <c r="D369" s="427" t="s">
        <v>3173</v>
      </c>
      <c r="E369" t="str">
        <f t="shared" si="26"/>
        <v>240402600215499</v>
      </c>
      <c r="F369" t="str">
        <f t="shared" si="27"/>
        <v>0</v>
      </c>
      <c r="G369" t="e">
        <f>+VLOOKUP(L369,BG!$D$10:$F$68,3,FALSE)</f>
        <v>#REF!</v>
      </c>
      <c r="H369" s="427" t="s">
        <v>2798</v>
      </c>
      <c r="I369" s="618">
        <v>-40228165</v>
      </c>
      <c r="J369" s="296">
        <f t="shared" si="25"/>
        <v>-40228.165000000001</v>
      </c>
      <c r="K369" t="e">
        <f>+VLOOKUP(D369,#REF!,4,0)</f>
        <v>#REF!</v>
      </c>
      <c r="L369" t="e">
        <f>VLOOKUP(D369,#REF!,5,0)</f>
        <v>#REF!</v>
      </c>
      <c r="M369" t="e">
        <f>VLOOKUP(D369,#REF!,6,0)</f>
        <v>#REF!</v>
      </c>
      <c r="N369" t="e">
        <f>VLOOKUP(D369,#REF!,7,0)</f>
        <v>#REF!</v>
      </c>
      <c r="O369" t="s">
        <v>3183</v>
      </c>
      <c r="P369" t="str">
        <f t="shared" si="28"/>
        <v>26002</v>
      </c>
      <c r="Q369" t="str">
        <f t="shared" si="29"/>
        <v>24</v>
      </c>
    </row>
    <row r="370" spans="1:17" s="361" customFormat="1" hidden="1" x14ac:dyDescent="0.3">
      <c r="A370" s="556" t="s">
        <v>3185</v>
      </c>
      <c r="B370" s="333">
        <v>6</v>
      </c>
      <c r="C370" s="609">
        <v>244026002191990</v>
      </c>
      <c r="D370" s="334" t="s">
        <v>1063</v>
      </c>
      <c r="E370" t="str">
        <f t="shared" si="26"/>
        <v>240402600219199</v>
      </c>
      <c r="F370" t="str">
        <f t="shared" si="27"/>
        <v>0</v>
      </c>
      <c r="G370" t="e">
        <f>+VLOOKUP(L370,BG!$D$10:$F$68,3,FALSE)</f>
        <v>#REF!</v>
      </c>
      <c r="H370" s="334" t="s">
        <v>1064</v>
      </c>
      <c r="I370" s="619">
        <v>-503977</v>
      </c>
      <c r="J370" s="296">
        <f t="shared" si="25"/>
        <v>-503.97699999999998</v>
      </c>
      <c r="K370" t="e">
        <f>+VLOOKUP(D370,#REF!,4,0)</f>
        <v>#REF!</v>
      </c>
      <c r="L370" t="e">
        <f>VLOOKUP(D370,#REF!,5,0)</f>
        <v>#REF!</v>
      </c>
      <c r="M370" t="e">
        <f>VLOOKUP(D370,#REF!,6,0)</f>
        <v>#REF!</v>
      </c>
      <c r="N370" t="e">
        <f>VLOOKUP(D370,#REF!,7,0)</f>
        <v>#REF!</v>
      </c>
      <c r="O370" t="s">
        <v>3183</v>
      </c>
      <c r="P370" t="str">
        <f t="shared" si="28"/>
        <v>26002</v>
      </c>
      <c r="Q370" t="str">
        <f t="shared" si="29"/>
        <v>24</v>
      </c>
    </row>
    <row r="371" spans="1:17" s="361" customFormat="1" hidden="1" x14ac:dyDescent="0.3">
      <c r="A371" s="556" t="s">
        <v>3185</v>
      </c>
      <c r="B371" s="332">
        <v>6</v>
      </c>
      <c r="C371" s="608">
        <v>244026002192010</v>
      </c>
      <c r="D371" s="427" t="s">
        <v>2580</v>
      </c>
      <c r="E371" t="str">
        <f t="shared" si="26"/>
        <v>240402600219201</v>
      </c>
      <c r="F371" t="str">
        <f t="shared" si="27"/>
        <v>0</v>
      </c>
      <c r="G371" t="e">
        <f>+VLOOKUP(L371,BG!$D$10:$F$68,3,FALSE)</f>
        <v>#REF!</v>
      </c>
      <c r="H371" s="427" t="s">
        <v>2581</v>
      </c>
      <c r="I371" s="618">
        <v>-5660333</v>
      </c>
      <c r="J371" s="296">
        <f t="shared" si="25"/>
        <v>-5660.3329999999996</v>
      </c>
      <c r="K371" t="e">
        <f>+VLOOKUP(D371,#REF!,4,0)</f>
        <v>#REF!</v>
      </c>
      <c r="L371" t="e">
        <f>VLOOKUP(D371,#REF!,5,0)</f>
        <v>#REF!</v>
      </c>
      <c r="M371" t="e">
        <f>VLOOKUP(D371,#REF!,6,0)</f>
        <v>#REF!</v>
      </c>
      <c r="N371" t="e">
        <f>VLOOKUP(D371,#REF!,7,0)</f>
        <v>#REF!</v>
      </c>
      <c r="O371" t="s">
        <v>3183</v>
      </c>
      <c r="P371" t="str">
        <f t="shared" si="28"/>
        <v>26002</v>
      </c>
      <c r="Q371" t="str">
        <f t="shared" si="29"/>
        <v>24</v>
      </c>
    </row>
    <row r="372" spans="1:17" s="361" customFormat="1" hidden="1" x14ac:dyDescent="0.3">
      <c r="A372" s="556" t="s">
        <v>3185</v>
      </c>
      <c r="B372" s="333">
        <v>6</v>
      </c>
      <c r="C372" s="609">
        <v>244026002231990</v>
      </c>
      <c r="D372" s="334" t="s">
        <v>2015</v>
      </c>
      <c r="E372" t="str">
        <f t="shared" si="26"/>
        <v>240402600223199</v>
      </c>
      <c r="F372" t="str">
        <f t="shared" si="27"/>
        <v>0</v>
      </c>
      <c r="G372" t="e">
        <f>+VLOOKUP(L372,BG!$D$10:$F$68,3,FALSE)</f>
        <v>#REF!</v>
      </c>
      <c r="H372" s="334" t="s">
        <v>2169</v>
      </c>
      <c r="I372" s="619">
        <v>-171410</v>
      </c>
      <c r="J372" s="296">
        <f t="shared" si="25"/>
        <v>-171.41</v>
      </c>
      <c r="K372" t="e">
        <f>+VLOOKUP(D372,#REF!,4,0)</f>
        <v>#REF!</v>
      </c>
      <c r="L372" t="e">
        <f>VLOOKUP(D372,#REF!,5,0)</f>
        <v>#REF!</v>
      </c>
      <c r="M372" t="e">
        <f>VLOOKUP(D372,#REF!,6,0)</f>
        <v>#REF!</v>
      </c>
      <c r="N372" t="e">
        <f>VLOOKUP(D372,#REF!,7,0)</f>
        <v>#REF!</v>
      </c>
      <c r="O372" t="s">
        <v>3183</v>
      </c>
      <c r="P372" t="str">
        <f t="shared" si="28"/>
        <v>26002</v>
      </c>
      <c r="Q372" t="str">
        <f t="shared" si="29"/>
        <v>24</v>
      </c>
    </row>
    <row r="373" spans="1:17" s="361" customFormat="1" hidden="1" x14ac:dyDescent="0.3">
      <c r="A373" s="556" t="s">
        <v>3185</v>
      </c>
      <c r="B373" s="332">
        <v>6</v>
      </c>
      <c r="C373" s="608">
        <v>244026002240010</v>
      </c>
      <c r="D373" s="427" t="s">
        <v>1065</v>
      </c>
      <c r="E373" t="str">
        <f t="shared" si="26"/>
        <v>240402600224001</v>
      </c>
      <c r="F373" t="str">
        <f t="shared" si="27"/>
        <v>0</v>
      </c>
      <c r="G373" t="e">
        <f>+VLOOKUP(L373,BG!$D$10:$F$68,3,FALSE)</f>
        <v>#REF!</v>
      </c>
      <c r="H373" s="427" t="s">
        <v>1066</v>
      </c>
      <c r="I373" s="618">
        <v>-110189</v>
      </c>
      <c r="J373" s="296">
        <f t="shared" si="25"/>
        <v>-110.18899999999999</v>
      </c>
      <c r="K373" t="e">
        <f>+VLOOKUP(D373,#REF!,4,0)</f>
        <v>#REF!</v>
      </c>
      <c r="L373" t="e">
        <f>VLOOKUP(D373,#REF!,5,0)</f>
        <v>#REF!</v>
      </c>
      <c r="M373" t="e">
        <f>VLOOKUP(D373,#REF!,6,0)</f>
        <v>#REF!</v>
      </c>
      <c r="N373" t="e">
        <f>VLOOKUP(D373,#REF!,7,0)</f>
        <v>#REF!</v>
      </c>
      <c r="O373" t="s">
        <v>3183</v>
      </c>
      <c r="P373" t="str">
        <f t="shared" si="28"/>
        <v>26002</v>
      </c>
      <c r="Q373" t="str">
        <f t="shared" si="29"/>
        <v>24</v>
      </c>
    </row>
    <row r="374" spans="1:17" s="361" customFormat="1" hidden="1" x14ac:dyDescent="0.3">
      <c r="A374" s="556" t="s">
        <v>3185</v>
      </c>
      <c r="B374" s="333">
        <v>6</v>
      </c>
      <c r="C374" s="609">
        <v>244026002888010</v>
      </c>
      <c r="D374" s="334" t="s">
        <v>3191</v>
      </c>
      <c r="E374" t="str">
        <f t="shared" si="26"/>
        <v>240402600288801</v>
      </c>
      <c r="F374" t="str">
        <f t="shared" si="27"/>
        <v>0</v>
      </c>
      <c r="G374" t="e">
        <f>+VLOOKUP(L374,BG!$D$10:$F$68,3,FALSE)</f>
        <v>#REF!</v>
      </c>
      <c r="H374" s="334" t="s">
        <v>3224</v>
      </c>
      <c r="I374" s="619">
        <v>-14177645</v>
      </c>
      <c r="J374" s="296">
        <f t="shared" si="25"/>
        <v>-14177.645</v>
      </c>
      <c r="K374" t="e">
        <f>+VLOOKUP(D374,#REF!,4,0)</f>
        <v>#REF!</v>
      </c>
      <c r="L374" t="e">
        <f>VLOOKUP(D374,#REF!,5,0)</f>
        <v>#REF!</v>
      </c>
      <c r="M374" t="e">
        <f>VLOOKUP(D374,#REF!,6,0)</f>
        <v>#REF!</v>
      </c>
      <c r="N374" t="e">
        <f>VLOOKUP(D374,#REF!,7,0)</f>
        <v>#REF!</v>
      </c>
      <c r="O374" t="s">
        <v>3183</v>
      </c>
      <c r="P374" t="str">
        <f t="shared" si="28"/>
        <v>26002</v>
      </c>
      <c r="Q374" t="str">
        <f t="shared" si="29"/>
        <v>24</v>
      </c>
    </row>
    <row r="375" spans="1:17" s="361" customFormat="1" hidden="1" x14ac:dyDescent="0.3">
      <c r="A375" s="556" t="s">
        <v>3185</v>
      </c>
      <c r="B375" s="332">
        <v>6</v>
      </c>
      <c r="C375" s="608">
        <v>244026002890990</v>
      </c>
      <c r="D375" s="427" t="s">
        <v>3192</v>
      </c>
      <c r="E375" t="str">
        <f t="shared" si="26"/>
        <v>240402600289099</v>
      </c>
      <c r="F375" t="str">
        <f t="shared" si="27"/>
        <v>0</v>
      </c>
      <c r="G375" t="e">
        <f>+VLOOKUP(L375,BG!$D$10:$F$68,3,FALSE)</f>
        <v>#REF!</v>
      </c>
      <c r="H375" s="427" t="s">
        <v>3225</v>
      </c>
      <c r="I375" s="618">
        <v>-18758804</v>
      </c>
      <c r="J375" s="296">
        <f t="shared" si="25"/>
        <v>-18758.804</v>
      </c>
      <c r="K375" t="e">
        <f>+VLOOKUP(D375,#REF!,4,0)</f>
        <v>#REF!</v>
      </c>
      <c r="L375" t="e">
        <f>VLOOKUP(D375,#REF!,5,0)</f>
        <v>#REF!</v>
      </c>
      <c r="M375" t="e">
        <f>VLOOKUP(D375,#REF!,6,0)</f>
        <v>#REF!</v>
      </c>
      <c r="N375" t="e">
        <f>VLOOKUP(D375,#REF!,7,0)</f>
        <v>#REF!</v>
      </c>
      <c r="O375" t="s">
        <v>3183</v>
      </c>
      <c r="P375" t="str">
        <f t="shared" si="28"/>
        <v>26002</v>
      </c>
      <c r="Q375" t="str">
        <f t="shared" si="29"/>
        <v>24</v>
      </c>
    </row>
    <row r="376" spans="1:17" s="361" customFormat="1" hidden="1" x14ac:dyDescent="0.3">
      <c r="A376" s="556" t="s">
        <v>3185</v>
      </c>
      <c r="B376" s="333">
        <v>6</v>
      </c>
      <c r="C376" s="609">
        <v>244026002891990</v>
      </c>
      <c r="D376" s="334" t="s">
        <v>3193</v>
      </c>
      <c r="E376" t="str">
        <f t="shared" si="26"/>
        <v>240402600289199</v>
      </c>
      <c r="F376" t="str">
        <f t="shared" si="27"/>
        <v>0</v>
      </c>
      <c r="G376" t="e">
        <f>+VLOOKUP(L376,BG!$D$10:$F$68,3,FALSE)</f>
        <v>#REF!</v>
      </c>
      <c r="H376" s="334" t="s">
        <v>902</v>
      </c>
      <c r="I376" s="619">
        <v>-1226480041</v>
      </c>
      <c r="J376" s="296">
        <f t="shared" si="25"/>
        <v>-1226480.041</v>
      </c>
      <c r="K376" t="e">
        <f>+VLOOKUP(D376,#REF!,4,0)</f>
        <v>#REF!</v>
      </c>
      <c r="L376" t="e">
        <f>VLOOKUP(D376,#REF!,5,0)</f>
        <v>#REF!</v>
      </c>
      <c r="M376" t="e">
        <f>VLOOKUP(D376,#REF!,6,0)</f>
        <v>#REF!</v>
      </c>
      <c r="N376" t="e">
        <f>VLOOKUP(D376,#REF!,7,0)</f>
        <v>#REF!</v>
      </c>
      <c r="O376" t="s">
        <v>3183</v>
      </c>
      <c r="P376" t="str">
        <f t="shared" si="28"/>
        <v>26002</v>
      </c>
      <c r="Q376" t="str">
        <f t="shared" si="29"/>
        <v>24</v>
      </c>
    </row>
    <row r="377" spans="1:17" s="361" customFormat="1" hidden="1" x14ac:dyDescent="0.3">
      <c r="A377" s="556" t="s">
        <v>3185</v>
      </c>
      <c r="B377" s="332">
        <v>6</v>
      </c>
      <c r="C377" s="608">
        <v>244026002934990</v>
      </c>
      <c r="D377" s="427" t="s">
        <v>2019</v>
      </c>
      <c r="E377" t="str">
        <f t="shared" si="26"/>
        <v>240402600293499</v>
      </c>
      <c r="F377" t="str">
        <f t="shared" si="27"/>
        <v>0</v>
      </c>
      <c r="G377" t="e">
        <f>+VLOOKUP(L377,BG!$D$10:$F$68,3,FALSE)</f>
        <v>#REF!</v>
      </c>
      <c r="H377" s="427" t="s">
        <v>3226</v>
      </c>
      <c r="I377" s="461">
        <v>-3450000000</v>
      </c>
      <c r="J377" s="296">
        <f t="shared" si="25"/>
        <v>-3450000</v>
      </c>
      <c r="K377" t="e">
        <f>+VLOOKUP(D377,#REF!,4,0)</f>
        <v>#REF!</v>
      </c>
      <c r="L377" t="e">
        <f>VLOOKUP(D377,#REF!,5,0)</f>
        <v>#REF!</v>
      </c>
      <c r="M377" t="e">
        <f>VLOOKUP(D377,#REF!,6,0)</f>
        <v>#REF!</v>
      </c>
      <c r="N377" t="e">
        <f>VLOOKUP(D377,#REF!,7,0)</f>
        <v>#REF!</v>
      </c>
      <c r="O377" t="s">
        <v>3183</v>
      </c>
      <c r="P377" t="str">
        <f t="shared" si="28"/>
        <v>26002</v>
      </c>
      <c r="Q377" t="str">
        <f t="shared" si="29"/>
        <v>24</v>
      </c>
    </row>
    <row r="378" spans="1:17" s="361" customFormat="1" hidden="1" x14ac:dyDescent="0.3">
      <c r="A378" s="556" t="s">
        <v>3185</v>
      </c>
      <c r="B378" s="333">
        <v>6</v>
      </c>
      <c r="C378" s="609">
        <v>244026002937990</v>
      </c>
      <c r="D378" s="334" t="s">
        <v>2020</v>
      </c>
      <c r="E378" t="str">
        <f t="shared" si="26"/>
        <v>240402600293799</v>
      </c>
      <c r="F378" t="str">
        <f t="shared" si="27"/>
        <v>0</v>
      </c>
      <c r="G378" t="e">
        <f>+VLOOKUP(L378,BG!$D$10:$F$68,3,FALSE)</f>
        <v>#REF!</v>
      </c>
      <c r="H378" s="334" t="s">
        <v>2173</v>
      </c>
      <c r="I378" s="619">
        <v>-3456820</v>
      </c>
      <c r="J378" s="296">
        <f t="shared" si="25"/>
        <v>-3456.82</v>
      </c>
      <c r="K378" t="e">
        <f>+VLOOKUP(D378,#REF!,4,0)</f>
        <v>#REF!</v>
      </c>
      <c r="L378" t="e">
        <f>VLOOKUP(D378,#REF!,5,0)</f>
        <v>#REF!</v>
      </c>
      <c r="M378" t="e">
        <f>VLOOKUP(D378,#REF!,6,0)</f>
        <v>#REF!</v>
      </c>
      <c r="N378" t="e">
        <f>VLOOKUP(D378,#REF!,7,0)</f>
        <v>#REF!</v>
      </c>
      <c r="O378" t="s">
        <v>3183</v>
      </c>
      <c r="P378" t="str">
        <f t="shared" si="28"/>
        <v>26002</v>
      </c>
      <c r="Q378" t="str">
        <f t="shared" si="29"/>
        <v>24</v>
      </c>
    </row>
    <row r="379" spans="1:17" s="361" customFormat="1" hidden="1" x14ac:dyDescent="0.3">
      <c r="A379" s="556" t="s">
        <v>3185</v>
      </c>
      <c r="B379" s="332">
        <v>6</v>
      </c>
      <c r="C379" s="608">
        <v>244026002941990</v>
      </c>
      <c r="D379" s="427" t="s">
        <v>3194</v>
      </c>
      <c r="E379" t="str">
        <f t="shared" si="26"/>
        <v>240402600294199</v>
      </c>
      <c r="F379" t="str">
        <f t="shared" si="27"/>
        <v>0</v>
      </c>
      <c r="G379" t="e">
        <f>+VLOOKUP(L379,BG!$D$10:$F$68,3,FALSE)</f>
        <v>#REF!</v>
      </c>
      <c r="H379" s="427" t="s">
        <v>3227</v>
      </c>
      <c r="I379" s="618">
        <v>-2330310386</v>
      </c>
      <c r="J379" s="296">
        <f t="shared" si="25"/>
        <v>-2330310.3859999999</v>
      </c>
      <c r="K379" t="e">
        <f>+VLOOKUP(D379,#REF!,4,0)</f>
        <v>#REF!</v>
      </c>
      <c r="L379" t="e">
        <f>VLOOKUP(D379,#REF!,5,0)</f>
        <v>#REF!</v>
      </c>
      <c r="M379" t="e">
        <f>VLOOKUP(D379,#REF!,6,0)</f>
        <v>#REF!</v>
      </c>
      <c r="N379" t="e">
        <f>VLOOKUP(D379,#REF!,7,0)</f>
        <v>#REF!</v>
      </c>
      <c r="O379" t="s">
        <v>3183</v>
      </c>
      <c r="P379" t="str">
        <f t="shared" si="28"/>
        <v>26002</v>
      </c>
      <c r="Q379" t="str">
        <f t="shared" si="29"/>
        <v>24</v>
      </c>
    </row>
    <row r="380" spans="1:17" hidden="1" x14ac:dyDescent="0.3">
      <c r="A380" s="556" t="s">
        <v>3185</v>
      </c>
      <c r="B380" s="333">
        <v>6</v>
      </c>
      <c r="C380" s="609">
        <v>244026002942990</v>
      </c>
      <c r="D380" s="334" t="s">
        <v>3195</v>
      </c>
      <c r="E380" t="str">
        <f t="shared" si="26"/>
        <v>240402600294299</v>
      </c>
      <c r="F380" t="str">
        <f t="shared" si="27"/>
        <v>0</v>
      </c>
      <c r="G380" t="e">
        <f>+VLOOKUP(L380,BG!$D$10:$F$68,3,FALSE)</f>
        <v>#REF!</v>
      </c>
      <c r="H380" s="334" t="s">
        <v>3228</v>
      </c>
      <c r="I380" s="619">
        <v>-559289687</v>
      </c>
      <c r="J380" s="296">
        <f t="shared" si="25"/>
        <v>-559289.68700000003</v>
      </c>
      <c r="K380" t="e">
        <f>+VLOOKUP(D380,#REF!,4,0)</f>
        <v>#REF!</v>
      </c>
      <c r="L380" t="e">
        <f>VLOOKUP(D380,#REF!,5,0)</f>
        <v>#REF!</v>
      </c>
      <c r="M380" t="e">
        <f>VLOOKUP(D380,#REF!,6,0)</f>
        <v>#REF!</v>
      </c>
      <c r="N380" t="e">
        <f>VLOOKUP(D380,#REF!,7,0)</f>
        <v>#REF!</v>
      </c>
      <c r="O380" t="s">
        <v>3183</v>
      </c>
      <c r="P380" t="str">
        <f t="shared" si="28"/>
        <v>26002</v>
      </c>
      <c r="Q380" t="str">
        <f t="shared" si="29"/>
        <v>24</v>
      </c>
    </row>
    <row r="381" spans="1:17" hidden="1" x14ac:dyDescent="0.3">
      <c r="A381" s="556" t="s">
        <v>3185</v>
      </c>
      <c r="B381" s="332">
        <v>6</v>
      </c>
      <c r="C381" s="608">
        <v>244026002943010</v>
      </c>
      <c r="D381" s="427" t="s">
        <v>3196</v>
      </c>
      <c r="E381" t="str">
        <f t="shared" si="26"/>
        <v>240402600294301</v>
      </c>
      <c r="F381" t="str">
        <f t="shared" si="27"/>
        <v>0</v>
      </c>
      <c r="G381" t="e">
        <f>+VLOOKUP(L381,BG!$D$10:$F$68,3,FALSE)</f>
        <v>#REF!</v>
      </c>
      <c r="H381" s="427" t="s">
        <v>3229</v>
      </c>
      <c r="I381" s="618">
        <v>-3672965</v>
      </c>
      <c r="J381" s="296">
        <f t="shared" si="25"/>
        <v>-3672.9650000000001</v>
      </c>
      <c r="K381" t="e">
        <f>+VLOOKUP(D381,#REF!,4,0)</f>
        <v>#REF!</v>
      </c>
      <c r="L381" t="e">
        <f>VLOOKUP(D381,#REF!,5,0)</f>
        <v>#REF!</v>
      </c>
      <c r="M381" t="e">
        <f>VLOOKUP(D381,#REF!,6,0)</f>
        <v>#REF!</v>
      </c>
      <c r="N381" t="e">
        <f>VLOOKUP(D381,#REF!,7,0)</f>
        <v>#REF!</v>
      </c>
      <c r="O381" t="s">
        <v>3183</v>
      </c>
      <c r="P381" t="str">
        <f t="shared" si="28"/>
        <v>26002</v>
      </c>
      <c r="Q381" t="str">
        <f t="shared" si="29"/>
        <v>24</v>
      </c>
    </row>
    <row r="382" spans="1:17" hidden="1" x14ac:dyDescent="0.3">
      <c r="A382" s="556" t="s">
        <v>3185</v>
      </c>
      <c r="B382" s="333">
        <v>6</v>
      </c>
      <c r="C382" s="609">
        <v>244026002944990</v>
      </c>
      <c r="D382" s="334" t="s">
        <v>3197</v>
      </c>
      <c r="E382" t="str">
        <f t="shared" si="26"/>
        <v>240402600294499</v>
      </c>
      <c r="F382" t="str">
        <f t="shared" si="27"/>
        <v>0</v>
      </c>
      <c r="G382" t="e">
        <f>+VLOOKUP(L382,BG!$D$10:$F$68,3,FALSE)</f>
        <v>#REF!</v>
      </c>
      <c r="H382" s="334" t="s">
        <v>3230</v>
      </c>
      <c r="I382" s="619">
        <v>-143500092</v>
      </c>
      <c r="J382" s="296">
        <f t="shared" si="25"/>
        <v>-143500.092</v>
      </c>
      <c r="K382" t="e">
        <f>+VLOOKUP(D382,#REF!,4,0)</f>
        <v>#REF!</v>
      </c>
      <c r="L382" t="e">
        <f>VLOOKUP(D382,#REF!,5,0)</f>
        <v>#REF!</v>
      </c>
      <c r="M382" t="e">
        <f>VLOOKUP(D382,#REF!,6,0)</f>
        <v>#REF!</v>
      </c>
      <c r="N382" t="e">
        <f>VLOOKUP(D382,#REF!,7,0)</f>
        <v>#REF!</v>
      </c>
      <c r="O382" t="s">
        <v>3183</v>
      </c>
      <c r="P382" t="str">
        <f t="shared" si="28"/>
        <v>26002</v>
      </c>
      <c r="Q382" t="str">
        <f t="shared" si="29"/>
        <v>24</v>
      </c>
    </row>
    <row r="383" spans="1:17" hidden="1" x14ac:dyDescent="0.3">
      <c r="A383" s="556" t="s">
        <v>3185</v>
      </c>
      <c r="B383" s="332">
        <v>6</v>
      </c>
      <c r="C383" s="608">
        <v>244026002945990</v>
      </c>
      <c r="D383" s="427" t="s">
        <v>3198</v>
      </c>
      <c r="E383" t="str">
        <f t="shared" si="26"/>
        <v>240402600294599</v>
      </c>
      <c r="F383" t="str">
        <f t="shared" si="27"/>
        <v>0</v>
      </c>
      <c r="G383" t="e">
        <f>+VLOOKUP(L383,BG!$D$10:$F$68,3,FALSE)</f>
        <v>#REF!</v>
      </c>
      <c r="H383" s="427" t="s">
        <v>3231</v>
      </c>
      <c r="I383" s="618">
        <v>-167895788</v>
      </c>
      <c r="J383" s="296">
        <f t="shared" si="25"/>
        <v>-167895.788</v>
      </c>
      <c r="K383" t="e">
        <f>+VLOOKUP(D383,#REF!,4,0)</f>
        <v>#REF!</v>
      </c>
      <c r="L383" t="e">
        <f>VLOOKUP(D383,#REF!,5,0)</f>
        <v>#REF!</v>
      </c>
      <c r="M383" t="e">
        <f>VLOOKUP(D383,#REF!,6,0)</f>
        <v>#REF!</v>
      </c>
      <c r="N383" t="e">
        <f>VLOOKUP(D383,#REF!,7,0)</f>
        <v>#REF!</v>
      </c>
      <c r="O383" t="s">
        <v>3183</v>
      </c>
      <c r="P383" t="str">
        <f t="shared" si="28"/>
        <v>26002</v>
      </c>
      <c r="Q383" t="str">
        <f t="shared" si="29"/>
        <v>24</v>
      </c>
    </row>
    <row r="384" spans="1:17" s="361" customFormat="1" hidden="1" x14ac:dyDescent="0.3">
      <c r="A384" s="556" t="s">
        <v>3185</v>
      </c>
      <c r="B384" s="333">
        <v>6</v>
      </c>
      <c r="C384" s="609">
        <v>244026002946990</v>
      </c>
      <c r="D384" s="334" t="s">
        <v>3199</v>
      </c>
      <c r="E384" t="str">
        <f t="shared" si="26"/>
        <v>240402600294699</v>
      </c>
      <c r="F384" t="str">
        <f t="shared" si="27"/>
        <v>0</v>
      </c>
      <c r="G384" t="e">
        <f>+VLOOKUP(L384,BG!$D$10:$F$68,3,FALSE)</f>
        <v>#REF!</v>
      </c>
      <c r="H384" s="334" t="s">
        <v>888</v>
      </c>
      <c r="I384" s="619">
        <v>-24109728</v>
      </c>
      <c r="J384" s="296">
        <f t="shared" si="25"/>
        <v>-24109.727999999999</v>
      </c>
      <c r="K384" t="e">
        <f>+VLOOKUP(D384,#REF!,4,0)</f>
        <v>#REF!</v>
      </c>
      <c r="L384" t="e">
        <f>VLOOKUP(D384,#REF!,5,0)</f>
        <v>#REF!</v>
      </c>
      <c r="M384" t="e">
        <f>VLOOKUP(D384,#REF!,6,0)</f>
        <v>#REF!</v>
      </c>
      <c r="N384" t="e">
        <f>VLOOKUP(D384,#REF!,7,0)</f>
        <v>#REF!</v>
      </c>
      <c r="O384" t="s">
        <v>3183</v>
      </c>
      <c r="P384" t="str">
        <f t="shared" si="28"/>
        <v>26002</v>
      </c>
      <c r="Q384" t="str">
        <f t="shared" si="29"/>
        <v>24</v>
      </c>
    </row>
    <row r="385" spans="1:17" s="361" customFormat="1" hidden="1" x14ac:dyDescent="0.3">
      <c r="A385" s="556" t="s">
        <v>3185</v>
      </c>
      <c r="B385" s="332">
        <v>6</v>
      </c>
      <c r="C385" s="608">
        <v>244026002947990</v>
      </c>
      <c r="D385" s="427" t="s">
        <v>3200</v>
      </c>
      <c r="E385" t="str">
        <f t="shared" si="26"/>
        <v>240402600294799</v>
      </c>
      <c r="F385" t="str">
        <f t="shared" si="27"/>
        <v>0</v>
      </c>
      <c r="G385" t="e">
        <f>+VLOOKUP(L385,BG!$D$10:$F$68,3,FALSE)</f>
        <v>#REF!</v>
      </c>
      <c r="H385" s="427" t="s">
        <v>3232</v>
      </c>
      <c r="I385" s="618">
        <v>-41640758</v>
      </c>
      <c r="J385" s="296">
        <f t="shared" si="25"/>
        <v>-41640.758000000002</v>
      </c>
      <c r="K385" t="e">
        <f>+VLOOKUP(D385,#REF!,4,0)</f>
        <v>#REF!</v>
      </c>
      <c r="L385" t="e">
        <f>VLOOKUP(D385,#REF!,5,0)</f>
        <v>#REF!</v>
      </c>
      <c r="M385" t="e">
        <f>VLOOKUP(D385,#REF!,6,0)</f>
        <v>#REF!</v>
      </c>
      <c r="N385" t="e">
        <f>VLOOKUP(D385,#REF!,7,0)</f>
        <v>#REF!</v>
      </c>
      <c r="O385"/>
      <c r="P385" t="str">
        <f t="shared" si="28"/>
        <v>26002</v>
      </c>
      <c r="Q385" t="str">
        <f t="shared" si="29"/>
        <v>24</v>
      </c>
    </row>
    <row r="386" spans="1:17" s="361" customFormat="1" hidden="1" x14ac:dyDescent="0.3">
      <c r="A386" s="556" t="s">
        <v>3185</v>
      </c>
      <c r="B386" s="333">
        <v>6</v>
      </c>
      <c r="C386" s="609">
        <v>244026002948990</v>
      </c>
      <c r="D386" s="334" t="s">
        <v>3201</v>
      </c>
      <c r="E386" t="str">
        <f t="shared" si="26"/>
        <v>240402600294899</v>
      </c>
      <c r="F386" t="str">
        <f t="shared" si="27"/>
        <v>0</v>
      </c>
      <c r="G386" t="e">
        <f>+VLOOKUP(L386,BG!$D$10:$F$68,3,FALSE)</f>
        <v>#REF!</v>
      </c>
      <c r="H386" s="334" t="s">
        <v>3233</v>
      </c>
      <c r="I386" s="619">
        <v>-294782510</v>
      </c>
      <c r="J386" s="296">
        <f t="shared" ref="J386:J449" si="30">I386/1000</f>
        <v>-294782.51</v>
      </c>
      <c r="K386" t="e">
        <f>+VLOOKUP(D386,#REF!,4,0)</f>
        <v>#REF!</v>
      </c>
      <c r="L386" t="e">
        <f>VLOOKUP(D386,#REF!,5,0)</f>
        <v>#REF!</v>
      </c>
      <c r="M386" t="e">
        <f>VLOOKUP(D386,#REF!,6,0)</f>
        <v>#REF!</v>
      </c>
      <c r="N386" t="e">
        <f>VLOOKUP(D386,#REF!,7,0)</f>
        <v>#REF!</v>
      </c>
      <c r="O386"/>
      <c r="P386" t="str">
        <f t="shared" si="28"/>
        <v>26002</v>
      </c>
      <c r="Q386" t="str">
        <f t="shared" si="29"/>
        <v>24</v>
      </c>
    </row>
    <row r="387" spans="1:17" s="361" customFormat="1" hidden="1" x14ac:dyDescent="0.3">
      <c r="A387" s="556" t="s">
        <v>3185</v>
      </c>
      <c r="B387" s="332">
        <v>6</v>
      </c>
      <c r="C387" s="608">
        <v>244026002950990</v>
      </c>
      <c r="D387" s="427" t="s">
        <v>3202</v>
      </c>
      <c r="E387" t="str">
        <f t="shared" si="26"/>
        <v>240402600295099</v>
      </c>
      <c r="F387" t="str">
        <f t="shared" si="27"/>
        <v>0</v>
      </c>
      <c r="G387" t="e">
        <f>+VLOOKUP(L387,BG!$D$10:$F$68,3,FALSE)</f>
        <v>#REF!</v>
      </c>
      <c r="H387" s="427" t="s">
        <v>3234</v>
      </c>
      <c r="I387" s="618">
        <v>-7247557</v>
      </c>
      <c r="J387" s="296">
        <f t="shared" si="30"/>
        <v>-7247.5569999999998</v>
      </c>
      <c r="K387" t="e">
        <f>+VLOOKUP(D387,#REF!,4,0)</f>
        <v>#REF!</v>
      </c>
      <c r="L387" t="e">
        <f>VLOOKUP(D387,#REF!,5,0)</f>
        <v>#REF!</v>
      </c>
      <c r="M387" t="e">
        <f>VLOOKUP(D387,#REF!,6,0)</f>
        <v>#REF!</v>
      </c>
      <c r="N387" t="e">
        <f>VLOOKUP(D387,#REF!,7,0)</f>
        <v>#REF!</v>
      </c>
      <c r="O387"/>
      <c r="P387" t="str">
        <f t="shared" si="28"/>
        <v>26002</v>
      </c>
      <c r="Q387" t="str">
        <f t="shared" si="29"/>
        <v>24</v>
      </c>
    </row>
    <row r="388" spans="1:17" s="361" customFormat="1" hidden="1" x14ac:dyDescent="0.3">
      <c r="A388" s="556" t="s">
        <v>3185</v>
      </c>
      <c r="B388" s="333">
        <v>6</v>
      </c>
      <c r="C388" s="609">
        <v>244026002999990</v>
      </c>
      <c r="D388" s="334" t="s">
        <v>3203</v>
      </c>
      <c r="E388" t="str">
        <f t="shared" si="26"/>
        <v>240402600299999</v>
      </c>
      <c r="F388" t="str">
        <f t="shared" si="27"/>
        <v>0</v>
      </c>
      <c r="G388" t="e">
        <f>+VLOOKUP(L388,BG!$D$10:$F$68,3,FALSE)</f>
        <v>#REF!</v>
      </c>
      <c r="H388" s="334" t="s">
        <v>3235</v>
      </c>
      <c r="I388" s="619">
        <v>-50063135</v>
      </c>
      <c r="J388" s="296">
        <f t="shared" si="30"/>
        <v>-50063.135000000002</v>
      </c>
      <c r="K388" t="e">
        <f>+VLOOKUP(D388,#REF!,4,0)</f>
        <v>#REF!</v>
      </c>
      <c r="L388" t="e">
        <f>VLOOKUP(D388,#REF!,5,0)</f>
        <v>#REF!</v>
      </c>
      <c r="M388" t="e">
        <f>VLOOKUP(D388,#REF!,6,0)</f>
        <v>#REF!</v>
      </c>
      <c r="N388" t="e">
        <f>VLOOKUP(D388,#REF!,7,0)</f>
        <v>#REF!</v>
      </c>
      <c r="O388"/>
      <c r="P388" t="str">
        <f t="shared" si="28"/>
        <v>26002</v>
      </c>
      <c r="Q388" t="str">
        <f t="shared" si="29"/>
        <v>24</v>
      </c>
    </row>
    <row r="389" spans="1:17" s="361" customFormat="1" hidden="1" x14ac:dyDescent="0.3">
      <c r="A389" s="556" t="s">
        <v>3185</v>
      </c>
      <c r="B389" s="332">
        <v>6</v>
      </c>
      <c r="C389" s="608">
        <v>251027001001990</v>
      </c>
      <c r="D389" s="427" t="s">
        <v>1069</v>
      </c>
      <c r="E389" t="str">
        <f t="shared" ref="E389:E452" si="31">+MID(D389,3,2)&amp;+MID(D389,6,1)&amp;+MID(D389,8,2)&amp;+MID(D389,11,3)&amp;+MID(D389,17,2)&amp;+MID(D389,20,3)&amp;+MID(D389,24,2)</f>
        <v>250102700100199</v>
      </c>
      <c r="F389" t="str">
        <f t="shared" ref="F389:F452" si="32">MID(E389,3,1)</f>
        <v>0</v>
      </c>
      <c r="G389" t="e">
        <f>+VLOOKUP(L389,BG!$D$10:$F$68,3,FALSE)</f>
        <v>#REF!</v>
      </c>
      <c r="H389" s="427" t="s">
        <v>1070</v>
      </c>
      <c r="I389" s="618">
        <v>-2731016872</v>
      </c>
      <c r="J389" s="296">
        <f t="shared" si="30"/>
        <v>-2731016.872</v>
      </c>
      <c r="K389" t="e">
        <f>+VLOOKUP(D389,#REF!,4,0)</f>
        <v>#REF!</v>
      </c>
      <c r="L389" t="e">
        <f>VLOOKUP(D389,#REF!,5,0)</f>
        <v>#REF!</v>
      </c>
      <c r="M389" t="e">
        <f>VLOOKUP(D389,#REF!,6,0)</f>
        <v>#REF!</v>
      </c>
      <c r="N389" t="e">
        <f>VLOOKUP(D389,#REF!,7,0)</f>
        <v>#REF!</v>
      </c>
      <c r="O389"/>
      <c r="P389" t="str">
        <f t="shared" ref="P389:P452" si="33">MID(E389,6,5)</f>
        <v>27001</v>
      </c>
      <c r="Q389" t="str">
        <f t="shared" ref="Q389:Q452" si="34">+LEFT(E389,2)</f>
        <v>25</v>
      </c>
    </row>
    <row r="390" spans="1:17" s="361" customFormat="1" hidden="1" x14ac:dyDescent="0.3">
      <c r="A390" s="556" t="s">
        <v>3185</v>
      </c>
      <c r="B390" s="333">
        <v>6</v>
      </c>
      <c r="C390" s="609">
        <v>251027201002990</v>
      </c>
      <c r="D390" s="334" t="s">
        <v>1071</v>
      </c>
      <c r="E390" t="str">
        <f t="shared" si="31"/>
        <v>250102720100299</v>
      </c>
      <c r="F390" t="str">
        <f t="shared" si="32"/>
        <v>0</v>
      </c>
      <c r="G390" t="e">
        <f>+VLOOKUP(L390,BG!$D$10:$F$68,3,FALSE)</f>
        <v>#REF!</v>
      </c>
      <c r="H390" s="334" t="s">
        <v>1072</v>
      </c>
      <c r="I390" s="619">
        <v>-734773483</v>
      </c>
      <c r="J390" s="296">
        <f t="shared" si="30"/>
        <v>-734773.48300000001</v>
      </c>
      <c r="K390" t="e">
        <f>+VLOOKUP(D390,#REF!,4,0)</f>
        <v>#REF!</v>
      </c>
      <c r="L390" t="e">
        <f>VLOOKUP(D390,#REF!,5,0)</f>
        <v>#REF!</v>
      </c>
      <c r="M390" s="331" t="s">
        <v>93</v>
      </c>
      <c r="N390" t="e">
        <f>VLOOKUP(D390,#REF!,7,0)</f>
        <v>#REF!</v>
      </c>
      <c r="O390"/>
      <c r="P390" t="str">
        <f t="shared" si="33"/>
        <v>27201</v>
      </c>
      <c r="Q390" t="str">
        <f t="shared" si="34"/>
        <v>25</v>
      </c>
    </row>
    <row r="391" spans="1:17" s="361" customFormat="1" hidden="1" x14ac:dyDescent="0.3">
      <c r="A391" s="556" t="s">
        <v>3185</v>
      </c>
      <c r="B391" s="332">
        <v>6</v>
      </c>
      <c r="C391" s="608">
        <v>311040001001990</v>
      </c>
      <c r="D391" s="427" t="s">
        <v>1076</v>
      </c>
      <c r="E391" t="str">
        <f t="shared" si="31"/>
        <v>310104000100199</v>
      </c>
      <c r="F391" t="str">
        <f t="shared" si="32"/>
        <v>0</v>
      </c>
      <c r="G391" t="e">
        <f>+VLOOKUP(L391,BG!$D$10:$F$68,3,FALSE)</f>
        <v>#REF!</v>
      </c>
      <c r="H391" s="427" t="s">
        <v>1075</v>
      </c>
      <c r="I391" s="618">
        <v>-377818000000</v>
      </c>
      <c r="J391" s="296">
        <f t="shared" si="30"/>
        <v>-377818000</v>
      </c>
      <c r="K391" t="e">
        <f>+VLOOKUP(D391,#REF!,4,0)</f>
        <v>#REF!</v>
      </c>
      <c r="L391" t="e">
        <f>VLOOKUP(D391,#REF!,5,0)</f>
        <v>#REF!</v>
      </c>
      <c r="M391" t="e">
        <f>VLOOKUP(D391,#REF!,6,0)</f>
        <v>#REF!</v>
      </c>
      <c r="N391" t="e">
        <f>VLOOKUP(D391,#REF!,7,0)</f>
        <v>#REF!</v>
      </c>
      <c r="O391"/>
      <c r="P391" t="str">
        <f t="shared" si="33"/>
        <v>40001</v>
      </c>
      <c r="Q391" t="str">
        <f t="shared" si="34"/>
        <v>31</v>
      </c>
    </row>
    <row r="392" spans="1:17" s="361" customFormat="1" hidden="1" x14ac:dyDescent="0.3">
      <c r="A392" s="556" t="s">
        <v>3185</v>
      </c>
      <c r="B392" s="333">
        <v>7</v>
      </c>
      <c r="C392" s="609">
        <v>312040400000990</v>
      </c>
      <c r="D392" s="334" t="s">
        <v>1078</v>
      </c>
      <c r="E392" t="str">
        <f t="shared" si="31"/>
        <v>310204040000099</v>
      </c>
      <c r="F392" t="str">
        <f t="shared" si="32"/>
        <v>0</v>
      </c>
      <c r="G392" t="e">
        <f>+VLOOKUP(L392,BG!$D$10:$F$68,3,FALSE)</f>
        <v>#REF!</v>
      </c>
      <c r="H392" s="334" t="s">
        <v>1077</v>
      </c>
      <c r="I392" s="619">
        <v>-75940709</v>
      </c>
      <c r="J392" s="296">
        <f t="shared" si="30"/>
        <v>-75940.709000000003</v>
      </c>
      <c r="K392" t="e">
        <f>+VLOOKUP(D392,#REF!,4,0)</f>
        <v>#REF!</v>
      </c>
      <c r="L392" t="e">
        <f>VLOOKUP(D392,#REF!,5,0)</f>
        <v>#REF!</v>
      </c>
      <c r="M392" t="e">
        <f>VLOOKUP(D392,#REF!,6,0)</f>
        <v>#REF!</v>
      </c>
      <c r="N392" t="e">
        <f>VLOOKUP(D392,#REF!,7,0)</f>
        <v>#REF!</v>
      </c>
      <c r="O392"/>
      <c r="P392" t="str">
        <f t="shared" si="33"/>
        <v>40400</v>
      </c>
      <c r="Q392" t="str">
        <f t="shared" si="34"/>
        <v>31</v>
      </c>
    </row>
    <row r="393" spans="1:17" s="361" customFormat="1" x14ac:dyDescent="0.3">
      <c r="A393" s="556" t="s">
        <v>3185</v>
      </c>
      <c r="B393" s="332">
        <v>6</v>
      </c>
      <c r="C393" s="608">
        <v>313040801001990</v>
      </c>
      <c r="D393" s="427" t="s">
        <v>1081</v>
      </c>
      <c r="E393" t="str">
        <f t="shared" si="31"/>
        <v>310304080100199</v>
      </c>
      <c r="F393" t="str">
        <f t="shared" si="32"/>
        <v>0</v>
      </c>
      <c r="G393" t="e">
        <f>+VLOOKUP(L393,BG!$D$10:$F$68,3,FALSE)</f>
        <v>#REF!</v>
      </c>
      <c r="H393" s="427" t="s">
        <v>1082</v>
      </c>
      <c r="I393" s="618">
        <v>-2686623331</v>
      </c>
      <c r="J393" s="296">
        <f t="shared" si="30"/>
        <v>-2686623.3309999998</v>
      </c>
      <c r="K393" t="e">
        <f>+VLOOKUP(D393,#REF!,4,0)</f>
        <v>#REF!</v>
      </c>
      <c r="L393" t="e">
        <f>VLOOKUP(D393,#REF!,5,0)</f>
        <v>#REF!</v>
      </c>
      <c r="M393" t="e">
        <f>VLOOKUP(D393,#REF!,6,0)</f>
        <v>#REF!</v>
      </c>
      <c r="N393" t="e">
        <f>VLOOKUP(D393,#REF!,7,0)</f>
        <v>#REF!</v>
      </c>
      <c r="O393"/>
      <c r="P393" t="str">
        <f t="shared" si="33"/>
        <v>40801</v>
      </c>
      <c r="Q393" t="str">
        <f t="shared" si="34"/>
        <v>31</v>
      </c>
    </row>
    <row r="394" spans="1:17" s="361" customFormat="1" x14ac:dyDescent="0.3">
      <c r="A394" s="556" t="s">
        <v>3185</v>
      </c>
      <c r="B394" s="333">
        <v>6</v>
      </c>
      <c r="C394" s="609">
        <v>313040801002990</v>
      </c>
      <c r="D394" s="334" t="s">
        <v>2021</v>
      </c>
      <c r="E394" t="str">
        <f t="shared" si="31"/>
        <v>310304080100299</v>
      </c>
      <c r="F394" t="str">
        <f t="shared" si="32"/>
        <v>0</v>
      </c>
      <c r="G394" t="e">
        <f>+VLOOKUP(L394,BG!$D$10:$F$68,3,FALSE)</f>
        <v>#REF!</v>
      </c>
      <c r="H394" s="334" t="s">
        <v>2174</v>
      </c>
      <c r="I394" s="619">
        <v>-1429066369</v>
      </c>
      <c r="J394" s="296">
        <f t="shared" si="30"/>
        <v>-1429066.3689999999</v>
      </c>
      <c r="K394" t="e">
        <f>+VLOOKUP(D394,#REF!,4,0)</f>
        <v>#REF!</v>
      </c>
      <c r="L394" t="e">
        <f>VLOOKUP(D394,#REF!,5,0)</f>
        <v>#REF!</v>
      </c>
      <c r="M394" t="e">
        <f>VLOOKUP(D394,#REF!,6,0)</f>
        <v>#REF!</v>
      </c>
      <c r="N394" t="e">
        <f>VLOOKUP(D394,#REF!,7,0)</f>
        <v>#REF!</v>
      </c>
      <c r="O394"/>
      <c r="P394" t="str">
        <f t="shared" si="33"/>
        <v>40801</v>
      </c>
      <c r="Q394" t="str">
        <f t="shared" si="34"/>
        <v>31</v>
      </c>
    </row>
    <row r="395" spans="1:17" s="361" customFormat="1" x14ac:dyDescent="0.3">
      <c r="A395" s="556" t="s">
        <v>3185</v>
      </c>
      <c r="B395" s="332">
        <v>6</v>
      </c>
      <c r="C395" s="608">
        <v>314042401001990</v>
      </c>
      <c r="D395" s="427" t="s">
        <v>1085</v>
      </c>
      <c r="E395" t="str">
        <f t="shared" si="31"/>
        <v>310404240100199</v>
      </c>
      <c r="F395" t="str">
        <f t="shared" si="32"/>
        <v>0</v>
      </c>
      <c r="G395" t="e">
        <f>+VLOOKUP(L395,BG!$D$10:$F$68,3,FALSE)</f>
        <v>#REF!</v>
      </c>
      <c r="H395" s="427" t="s">
        <v>1084</v>
      </c>
      <c r="I395" s="618">
        <v>-14264716712</v>
      </c>
      <c r="J395" s="296">
        <f t="shared" si="30"/>
        <v>-14264716.711999999</v>
      </c>
      <c r="K395" t="e">
        <f>+VLOOKUP(D395,#REF!,4,0)</f>
        <v>#REF!</v>
      </c>
      <c r="L395" t="e">
        <f>VLOOKUP(D395,#REF!,5,0)</f>
        <v>#REF!</v>
      </c>
      <c r="M395" t="e">
        <f>VLOOKUP(D395,#REF!,6,0)</f>
        <v>#REF!</v>
      </c>
      <c r="N395" t="e">
        <f>VLOOKUP(D395,#REF!,7,0)</f>
        <v>#REF!</v>
      </c>
      <c r="O395"/>
      <c r="P395" t="str">
        <f t="shared" si="33"/>
        <v>42401</v>
      </c>
      <c r="Q395" t="str">
        <f t="shared" si="34"/>
        <v>31</v>
      </c>
    </row>
    <row r="396" spans="1:17" s="361" customFormat="1" hidden="1" x14ac:dyDescent="0.3">
      <c r="A396" s="556" t="s">
        <v>3185</v>
      </c>
      <c r="B396" s="333">
        <v>6</v>
      </c>
      <c r="C396" s="609">
        <v>315041601000990</v>
      </c>
      <c r="D396" s="334" t="s">
        <v>2588</v>
      </c>
      <c r="E396" t="str">
        <f t="shared" si="31"/>
        <v>310504160100099</v>
      </c>
      <c r="F396" t="str">
        <f t="shared" si="32"/>
        <v>0</v>
      </c>
      <c r="G396" t="e">
        <f>+VLOOKUP(L396,BG!$D$10:$F$68,3,FALSE)</f>
        <v>#REF!</v>
      </c>
      <c r="H396" s="334" t="s">
        <v>2589</v>
      </c>
      <c r="I396" s="619">
        <v>-426310456977</v>
      </c>
      <c r="J396" s="296">
        <f t="shared" si="30"/>
        <v>-426310456.977</v>
      </c>
      <c r="K396" t="e">
        <f>+VLOOKUP(D396,#REF!,4,0)</f>
        <v>#REF!</v>
      </c>
      <c r="L396" t="e">
        <f>VLOOKUP(D396,#REF!,5,0)</f>
        <v>#REF!</v>
      </c>
      <c r="M396" t="e">
        <f>VLOOKUP(D396,#REF!,6,0)</f>
        <v>#REF!</v>
      </c>
      <c r="N396" t="e">
        <f>VLOOKUP(D396,#REF!,7,0)</f>
        <v>#REF!</v>
      </c>
      <c r="O396"/>
      <c r="P396" t="str">
        <f t="shared" si="33"/>
        <v>41601</v>
      </c>
      <c r="Q396" t="str">
        <f t="shared" si="34"/>
        <v>31</v>
      </c>
    </row>
    <row r="397" spans="1:17" s="585" customFormat="1" hidden="1" x14ac:dyDescent="0.3">
      <c r="A397" s="556" t="s">
        <v>3185</v>
      </c>
      <c r="B397" s="582">
        <v>6</v>
      </c>
      <c r="C397" s="613">
        <v>315042001000990</v>
      </c>
      <c r="D397" s="605" t="s">
        <v>2590</v>
      </c>
      <c r="E397" s="583" t="str">
        <f t="shared" si="31"/>
        <v>310504200100099</v>
      </c>
      <c r="F397" s="583" t="str">
        <f t="shared" si="32"/>
        <v>0</v>
      </c>
      <c r="G397" t="e">
        <f>+VLOOKUP(L397,BG!$D$10:$F$68,3,FALSE)</f>
        <v>#REF!</v>
      </c>
      <c r="H397" s="605" t="s">
        <v>2591</v>
      </c>
      <c r="I397" s="626">
        <v>426310456977</v>
      </c>
      <c r="J397" s="421">
        <f t="shared" si="30"/>
        <v>426310456.977</v>
      </c>
      <c r="K397" s="583" t="e">
        <f>+VLOOKUP(D397,#REF!,4,0)</f>
        <v>#REF!</v>
      </c>
      <c r="L397" s="583" t="e">
        <f>VLOOKUP(D397,#REF!,5,0)</f>
        <v>#REF!</v>
      </c>
      <c r="M397" s="583" t="e">
        <f>VLOOKUP(D397,#REF!,6,0)</f>
        <v>#REF!</v>
      </c>
      <c r="N397" s="583" t="e">
        <f>VLOOKUP(D397,#REF!,7,0)</f>
        <v>#REF!</v>
      </c>
      <c r="O397" s="583"/>
      <c r="P397" t="str">
        <f t="shared" si="33"/>
        <v>42001</v>
      </c>
      <c r="Q397" t="str">
        <f t="shared" si="34"/>
        <v>31</v>
      </c>
    </row>
    <row r="398" spans="1:17" s="585" customFormat="1" hidden="1" x14ac:dyDescent="0.3">
      <c r="A398" s="556" t="s">
        <v>3185</v>
      </c>
      <c r="B398" s="586">
        <v>6</v>
      </c>
      <c r="C398" s="614">
        <v>316041801000990</v>
      </c>
      <c r="D398" s="606" t="s">
        <v>1256</v>
      </c>
      <c r="E398" s="583" t="str">
        <f t="shared" si="31"/>
        <v>310604180100099</v>
      </c>
      <c r="F398" s="583" t="str">
        <f t="shared" si="32"/>
        <v>0</v>
      </c>
      <c r="G398" t="e">
        <f>+VLOOKUP(L398,BG!$D$10:$F$68,3,FALSE)</f>
        <v>#REF!</v>
      </c>
      <c r="H398" s="606" t="s">
        <v>1257</v>
      </c>
      <c r="I398" s="627">
        <v>-23638468355</v>
      </c>
      <c r="J398" s="421">
        <f t="shared" si="30"/>
        <v>-23638468.355</v>
      </c>
      <c r="K398" s="583" t="e">
        <f>+VLOOKUP(D398,#REF!,4,0)</f>
        <v>#REF!</v>
      </c>
      <c r="L398" s="583" t="e">
        <f>VLOOKUP(D398,#REF!,5,0)</f>
        <v>#REF!</v>
      </c>
      <c r="M398" s="583" t="e">
        <f>VLOOKUP(D398,#REF!,6,0)</f>
        <v>#REF!</v>
      </c>
      <c r="N398" s="583" t="e">
        <f>VLOOKUP(D398,#REF!,7,0)</f>
        <v>#REF!</v>
      </c>
      <c r="O398" s="583"/>
      <c r="P398" t="str">
        <f t="shared" si="33"/>
        <v>41801</v>
      </c>
      <c r="Q398" t="str">
        <f t="shared" si="34"/>
        <v>31</v>
      </c>
    </row>
    <row r="399" spans="1:17" s="361" customFormat="1" hidden="1" x14ac:dyDescent="0.3">
      <c r="A399" s="556" t="s">
        <v>3185</v>
      </c>
      <c r="B399" s="332">
        <v>6</v>
      </c>
      <c r="C399" s="608">
        <v>411061304000990</v>
      </c>
      <c r="D399" s="427" t="s">
        <v>2022</v>
      </c>
      <c r="E399" t="str">
        <f t="shared" si="31"/>
        <v>410106130400099</v>
      </c>
      <c r="F399" t="str">
        <f t="shared" si="32"/>
        <v>0</v>
      </c>
      <c r="G399" t="e">
        <f>+VLOOKUP(L399,BG!$D$10:$F$68,3,FALSE)</f>
        <v>#REF!</v>
      </c>
      <c r="H399" s="427" t="s">
        <v>693</v>
      </c>
      <c r="I399" s="618">
        <v>29572658819</v>
      </c>
      <c r="J399" s="296">
        <f t="shared" si="30"/>
        <v>29572658.818999998</v>
      </c>
      <c r="K399" t="e">
        <f>+VLOOKUP(D399,#REF!,4,0)</f>
        <v>#REF!</v>
      </c>
      <c r="L399" t="e">
        <f>VLOOKUP(D399,#REF!,5,0)</f>
        <v>#REF!</v>
      </c>
      <c r="M399" t="e">
        <f>VLOOKUP(D399,#REF!,6,0)</f>
        <v>#REF!</v>
      </c>
      <c r="N399" t="e">
        <f>VLOOKUP(D399,#REF!,7,0)</f>
        <v>#REF!</v>
      </c>
      <c r="O399"/>
      <c r="P399" t="str">
        <f t="shared" si="33"/>
        <v>61304</v>
      </c>
      <c r="Q399" t="str">
        <f t="shared" si="34"/>
        <v>41</v>
      </c>
    </row>
    <row r="400" spans="1:17" s="361" customFormat="1" hidden="1" x14ac:dyDescent="0.3">
      <c r="A400" s="556" t="s">
        <v>3185</v>
      </c>
      <c r="B400" s="333">
        <v>6</v>
      </c>
      <c r="C400" s="609">
        <v>421060204000990</v>
      </c>
      <c r="D400" s="334" t="s">
        <v>2023</v>
      </c>
      <c r="E400" t="str">
        <f t="shared" si="31"/>
        <v>420106020400099</v>
      </c>
      <c r="F400" t="str">
        <f t="shared" si="32"/>
        <v>0</v>
      </c>
      <c r="G400" t="e">
        <f>+VLOOKUP(L400,BG!$D$10:$F$68,3,FALSE)</f>
        <v>#REF!</v>
      </c>
      <c r="H400" s="334" t="s">
        <v>693</v>
      </c>
      <c r="I400" s="619">
        <v>-29572658819</v>
      </c>
      <c r="J400" s="296">
        <f t="shared" si="30"/>
        <v>-29572658.818999998</v>
      </c>
      <c r="K400" t="e">
        <f>+VLOOKUP(D400,#REF!,4,0)</f>
        <v>#REF!</v>
      </c>
      <c r="L400" t="e">
        <f>VLOOKUP(D400,#REF!,5,0)</f>
        <v>#REF!</v>
      </c>
      <c r="M400" t="e">
        <f>VLOOKUP(D400,#REF!,6,0)</f>
        <v>#REF!</v>
      </c>
      <c r="N400" t="e">
        <f>VLOOKUP(D400,#REF!,7,0)</f>
        <v>#REF!</v>
      </c>
      <c r="O400"/>
      <c r="P400" t="str">
        <f t="shared" si="33"/>
        <v>60204</v>
      </c>
      <c r="Q400" t="str">
        <f t="shared" si="34"/>
        <v>42</v>
      </c>
    </row>
    <row r="401" spans="1:17" s="361" customFormat="1" hidden="1" x14ac:dyDescent="0.3">
      <c r="A401" s="556" t="s">
        <v>3185</v>
      </c>
      <c r="B401" s="332">
        <v>6</v>
      </c>
      <c r="C401" s="608">
        <v>511065104101990</v>
      </c>
      <c r="D401" s="427" t="s">
        <v>2024</v>
      </c>
      <c r="E401" t="str">
        <f t="shared" si="31"/>
        <v>510106510410199</v>
      </c>
      <c r="F401" t="str">
        <f t="shared" si="32"/>
        <v>0</v>
      </c>
      <c r="G401" t="e">
        <f>+VLOOKUP(L401,BG!$D$10:$F$68,3,FALSE)</f>
        <v>#REF!</v>
      </c>
      <c r="H401" s="427" t="s">
        <v>2175</v>
      </c>
      <c r="I401" s="618">
        <v>14614920000</v>
      </c>
      <c r="J401" s="296">
        <f t="shared" si="30"/>
        <v>14614920</v>
      </c>
      <c r="K401" t="e">
        <f>+VLOOKUP(D401,#REF!,4,0)</f>
        <v>#REF!</v>
      </c>
      <c r="L401" t="e">
        <f>VLOOKUP(D401,#REF!,5,0)</f>
        <v>#REF!</v>
      </c>
      <c r="M401" t="e">
        <f>VLOOKUP(D401,#REF!,6,0)</f>
        <v>#REF!</v>
      </c>
      <c r="N401" t="e">
        <f>VLOOKUP(D401,#REF!,7,0)</f>
        <v>#REF!</v>
      </c>
      <c r="O401"/>
      <c r="P401" t="str">
        <f t="shared" si="33"/>
        <v>65104</v>
      </c>
      <c r="Q401" t="str">
        <f t="shared" si="34"/>
        <v>51</v>
      </c>
    </row>
    <row r="402" spans="1:17" s="361" customFormat="1" hidden="1" x14ac:dyDescent="0.3">
      <c r="A402" s="556" t="s">
        <v>3185</v>
      </c>
      <c r="B402" s="333">
        <v>6</v>
      </c>
      <c r="C402" s="609">
        <v>511065301004010</v>
      </c>
      <c r="D402" s="334" t="s">
        <v>2592</v>
      </c>
      <c r="E402" t="str">
        <f t="shared" si="31"/>
        <v>510106530100401</v>
      </c>
      <c r="F402" t="str">
        <f t="shared" si="32"/>
        <v>0</v>
      </c>
      <c r="G402" t="e">
        <f>+VLOOKUP(L402,BG!$D$10:$F$68,3,FALSE)</f>
        <v>#REF!</v>
      </c>
      <c r="H402" s="334" t="s">
        <v>2593</v>
      </c>
      <c r="I402" s="619">
        <v>5981056</v>
      </c>
      <c r="J402" s="296">
        <f t="shared" si="30"/>
        <v>5981.0559999999996</v>
      </c>
      <c r="K402" t="e">
        <f>+VLOOKUP(D402,#REF!,4,0)</f>
        <v>#REF!</v>
      </c>
      <c r="L402" t="e">
        <f>VLOOKUP(D402,#REF!,5,0)</f>
        <v>#REF!</v>
      </c>
      <c r="M402" t="e">
        <f>VLOOKUP(D402,#REF!,6,0)</f>
        <v>#REF!</v>
      </c>
      <c r="N402" t="e">
        <f>VLOOKUP(D402,#REF!,7,0)</f>
        <v>#REF!</v>
      </c>
      <c r="O402"/>
      <c r="P402" t="str">
        <f t="shared" si="33"/>
        <v>65301</v>
      </c>
      <c r="Q402" t="str">
        <f t="shared" si="34"/>
        <v>51</v>
      </c>
    </row>
    <row r="403" spans="1:17" s="361" customFormat="1" ht="17.25" hidden="1" customHeight="1" x14ac:dyDescent="0.3">
      <c r="A403" s="556" t="s">
        <v>3185</v>
      </c>
      <c r="B403" s="332">
        <v>6</v>
      </c>
      <c r="C403" s="608">
        <v>511065301004990</v>
      </c>
      <c r="D403" s="427" t="s">
        <v>2416</v>
      </c>
      <c r="E403" t="str">
        <f t="shared" si="31"/>
        <v>510106530100499</v>
      </c>
      <c r="F403" t="str">
        <f t="shared" si="32"/>
        <v>0</v>
      </c>
      <c r="G403" t="e">
        <f>+VLOOKUP(L403,BG!$D$10:$F$68,3,FALSE)</f>
        <v>#REF!</v>
      </c>
      <c r="H403" s="427" t="s">
        <v>2417</v>
      </c>
      <c r="I403" s="618">
        <v>4977960758</v>
      </c>
      <c r="J403" s="296">
        <f t="shared" si="30"/>
        <v>4977960.7580000004</v>
      </c>
      <c r="K403" t="e">
        <f>+VLOOKUP(D403,#REF!,4,0)</f>
        <v>#REF!</v>
      </c>
      <c r="L403" t="e">
        <f>VLOOKUP(D403,#REF!,5,0)</f>
        <v>#REF!</v>
      </c>
      <c r="M403" t="e">
        <f>VLOOKUP(D403,#REF!,6,0)</f>
        <v>#REF!</v>
      </c>
      <c r="N403" t="e">
        <f>VLOOKUP(D403,#REF!,7,0)</f>
        <v>#REF!</v>
      </c>
      <c r="O403"/>
      <c r="P403" t="str">
        <f t="shared" si="33"/>
        <v>65301</v>
      </c>
      <c r="Q403" t="str">
        <f t="shared" si="34"/>
        <v>51</v>
      </c>
    </row>
    <row r="404" spans="1:17" s="361" customFormat="1" ht="17.25" hidden="1" customHeight="1" x14ac:dyDescent="0.3">
      <c r="A404" s="556" t="s">
        <v>3185</v>
      </c>
      <c r="B404" s="333">
        <v>6</v>
      </c>
      <c r="C404" s="609">
        <v>514067502000010</v>
      </c>
      <c r="D404" s="334" t="s">
        <v>2594</v>
      </c>
      <c r="E404" t="str">
        <f t="shared" si="31"/>
        <v>510406750200001</v>
      </c>
      <c r="F404" t="str">
        <f t="shared" si="32"/>
        <v>0</v>
      </c>
      <c r="G404" t="e">
        <f>+VLOOKUP(L404,BG!$D$10:$F$68,3,FALSE)</f>
        <v>#REF!</v>
      </c>
      <c r="H404" s="334" t="s">
        <v>2595</v>
      </c>
      <c r="I404" s="619">
        <v>5509447500</v>
      </c>
      <c r="J404" s="296">
        <f t="shared" si="30"/>
        <v>5509447.5</v>
      </c>
      <c r="K404" t="e">
        <f>+VLOOKUP(D404,#REF!,4,0)</f>
        <v>#REF!</v>
      </c>
      <c r="L404" t="e">
        <f>VLOOKUP(D404,#REF!,5,0)</f>
        <v>#REF!</v>
      </c>
      <c r="M404" t="e">
        <f>VLOOKUP(D404,#REF!,6,0)</f>
        <v>#REF!</v>
      </c>
      <c r="N404" t="e">
        <f>VLOOKUP(D404,#REF!,7,0)</f>
        <v>#REF!</v>
      </c>
      <c r="O404"/>
      <c r="P404" t="str">
        <f t="shared" si="33"/>
        <v>67502</v>
      </c>
      <c r="Q404" t="str">
        <f t="shared" si="34"/>
        <v>51</v>
      </c>
    </row>
    <row r="405" spans="1:17" s="361" customFormat="1" ht="17.25" hidden="1" customHeight="1" x14ac:dyDescent="0.3">
      <c r="A405" s="556" t="s">
        <v>3185</v>
      </c>
      <c r="B405" s="332">
        <v>6</v>
      </c>
      <c r="C405" s="608">
        <v>514067502000990</v>
      </c>
      <c r="D405" s="427" t="s">
        <v>2596</v>
      </c>
      <c r="E405" t="str">
        <f t="shared" si="31"/>
        <v>510406750200099</v>
      </c>
      <c r="F405" t="str">
        <f t="shared" si="32"/>
        <v>0</v>
      </c>
      <c r="G405" t="e">
        <f>+VLOOKUP(L405,BG!$D$10:$F$68,3,FALSE)</f>
        <v>#REF!</v>
      </c>
      <c r="H405" s="427" t="s">
        <v>2595</v>
      </c>
      <c r="I405" s="618">
        <v>3676952928</v>
      </c>
      <c r="J405" s="296">
        <f t="shared" si="30"/>
        <v>3676952.9279999998</v>
      </c>
      <c r="K405" t="e">
        <f>+VLOOKUP(D405,#REF!,4,0)</f>
        <v>#REF!</v>
      </c>
      <c r="L405" t="e">
        <f>VLOOKUP(D405,#REF!,5,0)</f>
        <v>#REF!</v>
      </c>
      <c r="M405" t="e">
        <f>VLOOKUP(D405,#REF!,6,0)</f>
        <v>#REF!</v>
      </c>
      <c r="N405" t="e">
        <f>VLOOKUP(D405,#REF!,7,0)</f>
        <v>#REF!</v>
      </c>
      <c r="O405"/>
      <c r="P405" t="str">
        <f t="shared" si="33"/>
        <v>67502</v>
      </c>
      <c r="Q405" t="str">
        <f t="shared" si="34"/>
        <v>51</v>
      </c>
    </row>
    <row r="406" spans="1:17" s="361" customFormat="1" hidden="1" x14ac:dyDescent="0.3">
      <c r="A406" s="556" t="s">
        <v>3185</v>
      </c>
      <c r="B406" s="333">
        <v>6</v>
      </c>
      <c r="C406" s="609">
        <v>514067512000010</v>
      </c>
      <c r="D406" s="334" t="s">
        <v>2597</v>
      </c>
      <c r="E406" t="str">
        <f t="shared" si="31"/>
        <v>510406751200001</v>
      </c>
      <c r="F406" t="str">
        <f t="shared" si="32"/>
        <v>0</v>
      </c>
      <c r="G406" t="e">
        <f>+VLOOKUP(L406,BG!$D$10:$F$68,3,FALSE)</f>
        <v>#REF!</v>
      </c>
      <c r="H406" s="334" t="s">
        <v>2176</v>
      </c>
      <c r="I406" s="619">
        <v>10742755122</v>
      </c>
      <c r="J406" s="296">
        <f t="shared" si="30"/>
        <v>10742755.122</v>
      </c>
      <c r="K406" t="e">
        <f>+VLOOKUP(D406,#REF!,4,0)</f>
        <v>#REF!</v>
      </c>
      <c r="L406" t="e">
        <f>VLOOKUP(D406,#REF!,5,0)</f>
        <v>#REF!</v>
      </c>
      <c r="M406" t="e">
        <f>VLOOKUP(D406,#REF!,6,0)</f>
        <v>#REF!</v>
      </c>
      <c r="N406" t="e">
        <f>VLOOKUP(D406,#REF!,7,0)</f>
        <v>#REF!</v>
      </c>
      <c r="O406"/>
      <c r="P406" t="str">
        <f t="shared" si="33"/>
        <v>67512</v>
      </c>
      <c r="Q406" t="str">
        <f t="shared" si="34"/>
        <v>51</v>
      </c>
    </row>
    <row r="407" spans="1:17" s="361" customFormat="1" hidden="1" x14ac:dyDescent="0.3">
      <c r="A407" s="556" t="s">
        <v>3185</v>
      </c>
      <c r="B407" s="332">
        <v>6</v>
      </c>
      <c r="C407" s="608">
        <v>514067512000990</v>
      </c>
      <c r="D407" s="427" t="s">
        <v>2025</v>
      </c>
      <c r="E407" t="str">
        <f t="shared" si="31"/>
        <v>510406751200099</v>
      </c>
      <c r="F407" t="str">
        <f t="shared" si="32"/>
        <v>0</v>
      </c>
      <c r="G407" t="e">
        <f>+VLOOKUP(L407,BG!$D$10:$F$68,3,FALSE)</f>
        <v>#REF!</v>
      </c>
      <c r="H407" s="427" t="s">
        <v>2176</v>
      </c>
      <c r="I407" s="618">
        <v>-7445825729</v>
      </c>
      <c r="J407" s="296">
        <f t="shared" si="30"/>
        <v>-7445825.7290000003</v>
      </c>
      <c r="K407" t="e">
        <f>+VLOOKUP(D407,#REF!,4,0)</f>
        <v>#REF!</v>
      </c>
      <c r="L407" t="e">
        <f>VLOOKUP(D407,#REF!,5,0)</f>
        <v>#REF!</v>
      </c>
      <c r="M407" t="e">
        <f>VLOOKUP(D407,#REF!,6,0)</f>
        <v>#REF!</v>
      </c>
      <c r="N407" t="e">
        <f>VLOOKUP(D407,#REF!,7,0)</f>
        <v>#REF!</v>
      </c>
      <c r="O407"/>
      <c r="P407" t="str">
        <f t="shared" si="33"/>
        <v>67512</v>
      </c>
      <c r="Q407" t="str">
        <f t="shared" si="34"/>
        <v>51</v>
      </c>
    </row>
    <row r="408" spans="1:17" s="361" customFormat="1" hidden="1" x14ac:dyDescent="0.3">
      <c r="A408" s="556" t="s">
        <v>3185</v>
      </c>
      <c r="B408" s="333">
        <v>6</v>
      </c>
      <c r="C408" s="609">
        <v>521065202101990</v>
      </c>
      <c r="D408" s="334" t="s">
        <v>2026</v>
      </c>
      <c r="E408" t="str">
        <f t="shared" si="31"/>
        <v>520106520210199</v>
      </c>
      <c r="F408" t="str">
        <f t="shared" si="32"/>
        <v>0</v>
      </c>
      <c r="G408" t="e">
        <f>+VLOOKUP(L408,BG!$D$10:$F$68,3,FALSE)</f>
        <v>#REF!</v>
      </c>
      <c r="H408" s="334" t="s">
        <v>2175</v>
      </c>
      <c r="I408" s="619">
        <v>-14614920000</v>
      </c>
      <c r="J408" s="296">
        <f t="shared" si="30"/>
        <v>-14614920</v>
      </c>
      <c r="K408" t="e">
        <f>+VLOOKUP(D408,#REF!,4,0)</f>
        <v>#REF!</v>
      </c>
      <c r="L408" t="e">
        <f>VLOOKUP(D408,#REF!,5,0)</f>
        <v>#REF!</v>
      </c>
      <c r="M408" t="e">
        <f>VLOOKUP(D408,#REF!,6,0)</f>
        <v>#REF!</v>
      </c>
      <c r="N408" t="e">
        <f>VLOOKUP(D408,#REF!,7,0)</f>
        <v>#REF!</v>
      </c>
      <c r="O408"/>
      <c r="P408" t="str">
        <f t="shared" si="33"/>
        <v>65202</v>
      </c>
      <c r="Q408" t="str">
        <f t="shared" si="34"/>
        <v>52</v>
      </c>
    </row>
    <row r="409" spans="1:17" s="361" customFormat="1" hidden="1" x14ac:dyDescent="0.3">
      <c r="A409" s="556" t="s">
        <v>3185</v>
      </c>
      <c r="B409" s="332">
        <v>6</v>
      </c>
      <c r="C409" s="608">
        <v>521065202105990</v>
      </c>
      <c r="D409" s="427" t="s">
        <v>2598</v>
      </c>
      <c r="E409" t="str">
        <f t="shared" si="31"/>
        <v>520106520210599</v>
      </c>
      <c r="F409" t="str">
        <f t="shared" si="32"/>
        <v>0</v>
      </c>
      <c r="G409" t="e">
        <f>+VLOOKUP(L409,BG!$D$10:$F$68,3,FALSE)</f>
        <v>#REF!</v>
      </c>
      <c r="H409" s="427" t="s">
        <v>2599</v>
      </c>
      <c r="I409" s="618">
        <v>-4977960758</v>
      </c>
      <c r="J409" s="296">
        <f t="shared" si="30"/>
        <v>-4977960.7580000004</v>
      </c>
      <c r="K409" t="e">
        <f>+VLOOKUP(D409,#REF!,4,0)</f>
        <v>#REF!</v>
      </c>
      <c r="L409" t="e">
        <f>VLOOKUP(D409,#REF!,5,0)</f>
        <v>#REF!</v>
      </c>
      <c r="M409" t="e">
        <f>VLOOKUP(D409,#REF!,6,0)</f>
        <v>#REF!</v>
      </c>
      <c r="N409" t="e">
        <f>VLOOKUP(D409,#REF!,7,0)</f>
        <v>#REF!</v>
      </c>
      <c r="O409"/>
      <c r="P409" t="str">
        <f t="shared" si="33"/>
        <v>65202</v>
      </c>
      <c r="Q409" t="str">
        <f t="shared" si="34"/>
        <v>52</v>
      </c>
    </row>
    <row r="410" spans="1:17" s="361" customFormat="1" hidden="1" x14ac:dyDescent="0.3">
      <c r="A410" s="556" t="s">
        <v>3185</v>
      </c>
      <c r="B410" s="333">
        <v>6</v>
      </c>
      <c r="C410" s="609">
        <v>521065402004010</v>
      </c>
      <c r="D410" s="334" t="s">
        <v>2600</v>
      </c>
      <c r="E410" t="str">
        <f t="shared" si="31"/>
        <v>520106540200401</v>
      </c>
      <c r="F410" t="str">
        <f t="shared" si="32"/>
        <v>0</v>
      </c>
      <c r="G410" t="e">
        <f>+VLOOKUP(L410,BG!$D$10:$F$68,3,FALSE)</f>
        <v>#REF!</v>
      </c>
      <c r="H410" s="334" t="s">
        <v>2593</v>
      </c>
      <c r="I410" s="619">
        <v>-5981056</v>
      </c>
      <c r="J410" s="296">
        <f t="shared" si="30"/>
        <v>-5981.0559999999996</v>
      </c>
      <c r="K410" t="e">
        <f>+VLOOKUP(D410,#REF!,4,0)</f>
        <v>#REF!</v>
      </c>
      <c r="L410" t="e">
        <f>VLOOKUP(D410,#REF!,5,0)</f>
        <v>#REF!</v>
      </c>
      <c r="M410" t="e">
        <f>VLOOKUP(D410,#REF!,6,0)</f>
        <v>#REF!</v>
      </c>
      <c r="N410" t="e">
        <f>VLOOKUP(D410,#REF!,7,0)</f>
        <v>#REF!</v>
      </c>
      <c r="O410"/>
      <c r="P410" t="str">
        <f t="shared" si="33"/>
        <v>65402</v>
      </c>
      <c r="Q410" t="str">
        <f t="shared" si="34"/>
        <v>52</v>
      </c>
    </row>
    <row r="411" spans="1:17" s="361" customFormat="1" hidden="1" x14ac:dyDescent="0.3">
      <c r="A411" s="556" t="s">
        <v>3185</v>
      </c>
      <c r="B411" s="332">
        <v>6</v>
      </c>
      <c r="C411" s="608">
        <v>524068002000010</v>
      </c>
      <c r="D411" s="427" t="s">
        <v>2601</v>
      </c>
      <c r="E411" t="str">
        <f t="shared" si="31"/>
        <v>520406800200001</v>
      </c>
      <c r="F411" t="str">
        <f t="shared" si="32"/>
        <v>0</v>
      </c>
      <c r="G411" t="e">
        <f>+VLOOKUP(L411,BG!$D$10:$F$68,3,FALSE)</f>
        <v>#REF!</v>
      </c>
      <c r="H411" s="472" t="s">
        <v>2595</v>
      </c>
      <c r="I411" s="618">
        <v>-5509447500</v>
      </c>
      <c r="J411" s="296">
        <f t="shared" si="30"/>
        <v>-5509447.5</v>
      </c>
      <c r="K411" t="e">
        <f>+VLOOKUP(D411,#REF!,4,0)</f>
        <v>#REF!</v>
      </c>
      <c r="L411" t="e">
        <f>VLOOKUP(D411,#REF!,5,0)</f>
        <v>#REF!</v>
      </c>
      <c r="M411" t="e">
        <f>VLOOKUP(D411,#REF!,6,0)</f>
        <v>#REF!</v>
      </c>
      <c r="N411" t="e">
        <f>VLOOKUP(D411,#REF!,7,0)</f>
        <v>#REF!</v>
      </c>
      <c r="O411"/>
      <c r="P411" t="str">
        <f t="shared" si="33"/>
        <v>68002</v>
      </c>
      <c r="Q411" t="str">
        <f t="shared" si="34"/>
        <v>52</v>
      </c>
    </row>
    <row r="412" spans="1:17" s="361" customFormat="1" hidden="1" x14ac:dyDescent="0.3">
      <c r="A412" s="556" t="s">
        <v>3185</v>
      </c>
      <c r="B412" s="333">
        <v>6</v>
      </c>
      <c r="C412" s="609">
        <v>524068002000990</v>
      </c>
      <c r="D412" s="334" t="s">
        <v>2602</v>
      </c>
      <c r="E412" t="str">
        <f t="shared" si="31"/>
        <v>520406800200099</v>
      </c>
      <c r="F412" t="str">
        <f t="shared" si="32"/>
        <v>0</v>
      </c>
      <c r="G412" t="e">
        <f>+VLOOKUP(L412,BG!$D$10:$F$68,3,FALSE)</f>
        <v>#REF!</v>
      </c>
      <c r="H412" s="473" t="s">
        <v>2595</v>
      </c>
      <c r="I412" s="619">
        <v>-3676952928</v>
      </c>
      <c r="J412" s="296">
        <f t="shared" si="30"/>
        <v>-3676952.9279999998</v>
      </c>
      <c r="K412" t="e">
        <f>+VLOOKUP(D412,#REF!,4,0)</f>
        <v>#REF!</v>
      </c>
      <c r="L412" t="e">
        <f>VLOOKUP(D412,#REF!,5,0)</f>
        <v>#REF!</v>
      </c>
      <c r="M412" t="e">
        <f>VLOOKUP(D412,#REF!,6,0)</f>
        <v>#REF!</v>
      </c>
      <c r="N412" t="e">
        <f>VLOOKUP(D412,#REF!,7,0)</f>
        <v>#REF!</v>
      </c>
      <c r="O412"/>
      <c r="P412" t="str">
        <f t="shared" si="33"/>
        <v>68002</v>
      </c>
      <c r="Q412" t="str">
        <f t="shared" si="34"/>
        <v>52</v>
      </c>
    </row>
    <row r="413" spans="1:17" s="361" customFormat="1" hidden="1" x14ac:dyDescent="0.3">
      <c r="A413" s="556" t="s">
        <v>3185</v>
      </c>
      <c r="B413" s="332">
        <v>6</v>
      </c>
      <c r="C413" s="608">
        <v>524068012000010</v>
      </c>
      <c r="D413" s="427" t="s">
        <v>2603</v>
      </c>
      <c r="E413" t="str">
        <f t="shared" si="31"/>
        <v>520406801200001</v>
      </c>
      <c r="F413" t="str">
        <f t="shared" si="32"/>
        <v>0</v>
      </c>
      <c r="G413" t="e">
        <f>+VLOOKUP(L413,BG!$D$10:$F$68,3,FALSE)</f>
        <v>#REF!</v>
      </c>
      <c r="H413" s="427" t="s">
        <v>2176</v>
      </c>
      <c r="I413" s="618">
        <v>-10742755122</v>
      </c>
      <c r="J413" s="296">
        <f t="shared" si="30"/>
        <v>-10742755.122</v>
      </c>
      <c r="K413" t="e">
        <f>+VLOOKUP(D413,#REF!,4,0)</f>
        <v>#REF!</v>
      </c>
      <c r="L413" t="e">
        <f>VLOOKUP(D413,#REF!,5,0)</f>
        <v>#REF!</v>
      </c>
      <c r="M413" t="e">
        <f>VLOOKUP(D413,#REF!,6,0)</f>
        <v>#REF!</v>
      </c>
      <c r="N413" t="e">
        <f>VLOOKUP(D413,#REF!,7,0)</f>
        <v>#REF!</v>
      </c>
      <c r="O413"/>
      <c r="P413" t="str">
        <f t="shared" si="33"/>
        <v>68012</v>
      </c>
      <c r="Q413" t="str">
        <f t="shared" si="34"/>
        <v>52</v>
      </c>
    </row>
    <row r="414" spans="1:17" s="361" customFormat="1" hidden="1" x14ac:dyDescent="0.3">
      <c r="A414" s="556" t="s">
        <v>3185</v>
      </c>
      <c r="B414" s="333">
        <v>6</v>
      </c>
      <c r="C414" s="609">
        <v>524068012000990</v>
      </c>
      <c r="D414" s="334" t="s">
        <v>2027</v>
      </c>
      <c r="E414" t="str">
        <f t="shared" si="31"/>
        <v>520406801200099</v>
      </c>
      <c r="F414" t="str">
        <f t="shared" si="32"/>
        <v>0</v>
      </c>
      <c r="G414" t="e">
        <f>+VLOOKUP(L414,BG!$D$10:$F$68,3,FALSE)</f>
        <v>#REF!</v>
      </c>
      <c r="H414" s="334" t="s">
        <v>2176</v>
      </c>
      <c r="I414" s="619">
        <v>7445825729</v>
      </c>
      <c r="J414" s="296">
        <f t="shared" si="30"/>
        <v>7445825.7290000003</v>
      </c>
      <c r="K414" t="e">
        <f>+VLOOKUP(D414,#REF!,4,0)</f>
        <v>#REF!</v>
      </c>
      <c r="L414" t="e">
        <f>VLOOKUP(D414,#REF!,5,0)</f>
        <v>#REF!</v>
      </c>
      <c r="M414" t="e">
        <f>VLOOKUP(D414,#REF!,6,0)</f>
        <v>#REF!</v>
      </c>
      <c r="N414" t="e">
        <f>VLOOKUP(D414,#REF!,7,0)</f>
        <v>#REF!</v>
      </c>
      <c r="O414"/>
      <c r="P414" t="str">
        <f t="shared" si="33"/>
        <v>68012</v>
      </c>
      <c r="Q414" t="str">
        <f t="shared" si="34"/>
        <v>52</v>
      </c>
    </row>
    <row r="415" spans="1:17" s="361" customFormat="1" x14ac:dyDescent="0.3">
      <c r="A415" s="556" t="s">
        <v>3185</v>
      </c>
      <c r="B415" s="332">
        <v>6</v>
      </c>
      <c r="C415" s="608">
        <v>611070202000010</v>
      </c>
      <c r="D415" s="427" t="s">
        <v>1089</v>
      </c>
      <c r="E415" t="str">
        <f t="shared" si="31"/>
        <v>610107020200001</v>
      </c>
      <c r="F415" t="str">
        <f t="shared" si="32"/>
        <v>0</v>
      </c>
      <c r="G415" t="e">
        <f>+VLOOKUP(L415,BG!$D$10:$F$68,3,FALSE)</f>
        <v>#REF!</v>
      </c>
      <c r="H415" s="427" t="s">
        <v>1090</v>
      </c>
      <c r="I415" s="618">
        <v>-67402386</v>
      </c>
      <c r="J415" s="296">
        <f t="shared" si="30"/>
        <v>-67402.385999999999</v>
      </c>
      <c r="K415" t="e">
        <f>+VLOOKUP(D415,#REF!,4,0)</f>
        <v>#REF!</v>
      </c>
      <c r="L415" t="e">
        <f>VLOOKUP(D415,#REF!,5,0)</f>
        <v>#REF!</v>
      </c>
      <c r="M415" t="e">
        <f>VLOOKUP(D415,#REF!,6,0)</f>
        <v>#REF!</v>
      </c>
      <c r="N415" t="e">
        <f>VLOOKUP(D415,#REF!,7,0)</f>
        <v>#REF!</v>
      </c>
      <c r="O415"/>
      <c r="P415" t="str">
        <f t="shared" si="33"/>
        <v>70202</v>
      </c>
      <c r="Q415" t="str">
        <f t="shared" si="34"/>
        <v>61</v>
      </c>
    </row>
    <row r="416" spans="1:17" s="361" customFormat="1" hidden="1" x14ac:dyDescent="0.3">
      <c r="A416" s="556" t="s">
        <v>3185</v>
      </c>
      <c r="B416" s="333">
        <v>6</v>
      </c>
      <c r="C416" s="609">
        <v>611070202001990</v>
      </c>
      <c r="D416" s="334" t="s">
        <v>1368</v>
      </c>
      <c r="E416" t="str">
        <f t="shared" si="31"/>
        <v>610107020200199</v>
      </c>
      <c r="F416" t="str">
        <f t="shared" si="32"/>
        <v>0</v>
      </c>
      <c r="G416" t="e">
        <f>+VLOOKUP(L416,BG!$D$10:$F$68,3,FALSE)</f>
        <v>#REF!</v>
      </c>
      <c r="H416" s="334" t="s">
        <v>1577</v>
      </c>
      <c r="I416" s="619">
        <v>-4644</v>
      </c>
      <c r="J416" s="296">
        <f t="shared" si="30"/>
        <v>-4.6440000000000001</v>
      </c>
      <c r="K416" t="e">
        <f>+VLOOKUP(D416,#REF!,4,0)</f>
        <v>#REF!</v>
      </c>
      <c r="L416" t="e">
        <f>VLOOKUP(D416,#REF!,5,0)</f>
        <v>#REF!</v>
      </c>
      <c r="M416" t="e">
        <f>VLOOKUP(D416,#REF!,6,0)</f>
        <v>#REF!</v>
      </c>
      <c r="N416" t="e">
        <f>VLOOKUP(D416,#REF!,7,0)</f>
        <v>#REF!</v>
      </c>
      <c r="O416"/>
      <c r="P416" t="str">
        <f t="shared" si="33"/>
        <v>70202</v>
      </c>
      <c r="Q416" t="str">
        <f t="shared" si="34"/>
        <v>61</v>
      </c>
    </row>
    <row r="417" spans="1:17" s="361" customFormat="1" x14ac:dyDescent="0.3">
      <c r="A417" s="556" t="s">
        <v>3185</v>
      </c>
      <c r="B417" s="332">
        <v>6</v>
      </c>
      <c r="C417" s="608">
        <v>611070202005990</v>
      </c>
      <c r="D417" s="427" t="s">
        <v>1091</v>
      </c>
      <c r="E417" t="str">
        <f t="shared" si="31"/>
        <v>610107020200599</v>
      </c>
      <c r="F417" t="str">
        <f t="shared" si="32"/>
        <v>0</v>
      </c>
      <c r="G417" t="e">
        <f>+VLOOKUP(L417,BG!$D$10:$F$68,3,FALSE)</f>
        <v>#REF!</v>
      </c>
      <c r="H417" s="427" t="s">
        <v>1092</v>
      </c>
      <c r="I417" s="618">
        <v>-23836555</v>
      </c>
      <c r="J417" s="296">
        <f t="shared" si="30"/>
        <v>-23836.555</v>
      </c>
      <c r="K417" t="e">
        <f>+VLOOKUP(D417,#REF!,4,0)</f>
        <v>#REF!</v>
      </c>
      <c r="L417" t="e">
        <f>VLOOKUP(D417,#REF!,5,0)</f>
        <v>#REF!</v>
      </c>
      <c r="M417" t="e">
        <f>VLOOKUP(D417,#REF!,6,0)</f>
        <v>#REF!</v>
      </c>
      <c r="N417" t="e">
        <f>VLOOKUP(D417,#REF!,7,0)</f>
        <v>#REF!</v>
      </c>
      <c r="O417"/>
      <c r="P417" t="str">
        <f t="shared" si="33"/>
        <v>70202</v>
      </c>
      <c r="Q417" t="str">
        <f t="shared" si="34"/>
        <v>61</v>
      </c>
    </row>
    <row r="418" spans="1:17" hidden="1" x14ac:dyDescent="0.3">
      <c r="A418" s="556" t="s">
        <v>3185</v>
      </c>
      <c r="B418" s="333">
        <v>6</v>
      </c>
      <c r="C418" s="609">
        <v>611070202008010</v>
      </c>
      <c r="D418" s="334" t="s">
        <v>2676</v>
      </c>
      <c r="E418" t="str">
        <f t="shared" si="31"/>
        <v>610107020200801</v>
      </c>
      <c r="F418" t="str">
        <f t="shared" si="32"/>
        <v>0</v>
      </c>
      <c r="G418" t="e">
        <f>+VLOOKUP(L418,BG!$D$10:$F$68,3,FALSE)</f>
        <v>#REF!</v>
      </c>
      <c r="H418" s="334" t="s">
        <v>2690</v>
      </c>
      <c r="I418" s="619">
        <v>-67502493</v>
      </c>
      <c r="J418" s="296">
        <f t="shared" si="30"/>
        <v>-67502.493000000002</v>
      </c>
      <c r="K418" t="e">
        <f>+VLOOKUP(D418,#REF!,4,0)</f>
        <v>#REF!</v>
      </c>
      <c r="L418" t="e">
        <f>VLOOKUP(D418,#REF!,5,0)</f>
        <v>#REF!</v>
      </c>
      <c r="M418" t="e">
        <f>VLOOKUP(D418,#REF!,6,0)</f>
        <v>#REF!</v>
      </c>
      <c r="N418" t="e">
        <f>VLOOKUP(D418,#REF!,7,0)</f>
        <v>#REF!</v>
      </c>
      <c r="P418" t="str">
        <f t="shared" si="33"/>
        <v>70202</v>
      </c>
      <c r="Q418" t="str">
        <f t="shared" si="34"/>
        <v>61</v>
      </c>
    </row>
    <row r="419" spans="1:17" hidden="1" x14ac:dyDescent="0.3">
      <c r="A419" s="556" t="s">
        <v>3185</v>
      </c>
      <c r="B419" s="332">
        <v>6</v>
      </c>
      <c r="C419" s="608">
        <v>611070202008990</v>
      </c>
      <c r="D419" s="427" t="s">
        <v>1093</v>
      </c>
      <c r="E419" t="str">
        <f t="shared" si="31"/>
        <v>610107020200899</v>
      </c>
      <c r="F419" t="str">
        <f t="shared" si="32"/>
        <v>0</v>
      </c>
      <c r="G419" t="e">
        <f>+VLOOKUP(L419,BG!$D$10:$F$68,3,FALSE)</f>
        <v>#REF!</v>
      </c>
      <c r="H419" s="427" t="s">
        <v>1094</v>
      </c>
      <c r="I419" s="618">
        <v>-3374434278</v>
      </c>
      <c r="J419" s="296">
        <f t="shared" si="30"/>
        <v>-3374434.2779999999</v>
      </c>
      <c r="K419" t="e">
        <f>+VLOOKUP(D419,#REF!,4,0)</f>
        <v>#REF!</v>
      </c>
      <c r="L419" t="e">
        <f>VLOOKUP(D419,#REF!,5,0)</f>
        <v>#REF!</v>
      </c>
      <c r="M419" t="e">
        <f>VLOOKUP(D419,#REF!,6,0)</f>
        <v>#REF!</v>
      </c>
      <c r="N419" t="e">
        <f>VLOOKUP(D419,#REF!,7,0)</f>
        <v>#REF!</v>
      </c>
      <c r="P419" t="str">
        <f t="shared" si="33"/>
        <v>70202</v>
      </c>
      <c r="Q419" t="str">
        <f t="shared" si="34"/>
        <v>61</v>
      </c>
    </row>
    <row r="420" spans="1:17" x14ac:dyDescent="0.3">
      <c r="A420" s="556" t="s">
        <v>3185</v>
      </c>
      <c r="B420" s="333">
        <v>6</v>
      </c>
      <c r="C420" s="609">
        <v>612071202001980</v>
      </c>
      <c r="D420" s="334" t="s">
        <v>1096</v>
      </c>
      <c r="E420" t="str">
        <f t="shared" si="31"/>
        <v>610207120200198</v>
      </c>
      <c r="F420" t="str">
        <f t="shared" si="32"/>
        <v>0</v>
      </c>
      <c r="G420" t="e">
        <f>+VLOOKUP(L420,BG!$D$10:$F$68,3,FALSE)</f>
        <v>#REF!</v>
      </c>
      <c r="H420" s="334" t="s">
        <v>1097</v>
      </c>
      <c r="I420" s="619">
        <v>-1438310075</v>
      </c>
      <c r="J420" s="296">
        <f t="shared" si="30"/>
        <v>-1438310.075</v>
      </c>
      <c r="K420" t="e">
        <f>+VLOOKUP(D420,#REF!,4,0)</f>
        <v>#REF!</v>
      </c>
      <c r="L420" t="e">
        <f>VLOOKUP(D420,#REF!,5,0)</f>
        <v>#REF!</v>
      </c>
      <c r="M420" t="e">
        <f>VLOOKUP(D420,#REF!,6,0)</f>
        <v>#REF!</v>
      </c>
      <c r="N420" t="e">
        <f>VLOOKUP(D420,#REF!,7,0)</f>
        <v>#REF!</v>
      </c>
      <c r="P420" t="str">
        <f t="shared" si="33"/>
        <v>71202</v>
      </c>
      <c r="Q420" t="str">
        <f t="shared" si="34"/>
        <v>61</v>
      </c>
    </row>
    <row r="421" spans="1:17" x14ac:dyDescent="0.3">
      <c r="A421" s="556" t="s">
        <v>3185</v>
      </c>
      <c r="B421" s="332">
        <v>6</v>
      </c>
      <c r="C421" s="608">
        <v>612071202001990</v>
      </c>
      <c r="D421" s="427" t="s">
        <v>1098</v>
      </c>
      <c r="E421" t="str">
        <f t="shared" si="31"/>
        <v>610207120200199</v>
      </c>
      <c r="F421" t="str">
        <f t="shared" si="32"/>
        <v>0</v>
      </c>
      <c r="G421" t="e">
        <f>+VLOOKUP(L421,BG!$D$10:$F$68,3,FALSE)</f>
        <v>#REF!</v>
      </c>
      <c r="H421" s="427" t="s">
        <v>1097</v>
      </c>
      <c r="I421" s="618">
        <v>-10685353517</v>
      </c>
      <c r="J421" s="296">
        <f t="shared" si="30"/>
        <v>-10685353.517000001</v>
      </c>
      <c r="K421" t="e">
        <f>+VLOOKUP(D421,#REF!,4,0)</f>
        <v>#REF!</v>
      </c>
      <c r="L421" t="e">
        <f>VLOOKUP(D421,#REF!,5,0)</f>
        <v>#REF!</v>
      </c>
      <c r="M421" t="e">
        <f>VLOOKUP(D421,#REF!,6,0)</f>
        <v>#REF!</v>
      </c>
      <c r="N421" t="e">
        <f>VLOOKUP(D421,#REF!,7,0)</f>
        <v>#REF!</v>
      </c>
      <c r="P421" t="str">
        <f t="shared" si="33"/>
        <v>71202</v>
      </c>
      <c r="Q421" t="str">
        <f t="shared" si="34"/>
        <v>61</v>
      </c>
    </row>
    <row r="422" spans="1:17" x14ac:dyDescent="0.3">
      <c r="A422" s="556" t="s">
        <v>3185</v>
      </c>
      <c r="B422" s="333">
        <v>6</v>
      </c>
      <c r="C422" s="609">
        <v>612071202002990</v>
      </c>
      <c r="D422" s="334" t="s">
        <v>1099</v>
      </c>
      <c r="E422" t="str">
        <f t="shared" si="31"/>
        <v>610207120200299</v>
      </c>
      <c r="F422" t="str">
        <f t="shared" si="32"/>
        <v>0</v>
      </c>
      <c r="G422" t="e">
        <f>+VLOOKUP(L422,BG!$D$10:$F$68,3,FALSE)</f>
        <v>#REF!</v>
      </c>
      <c r="H422" s="334" t="s">
        <v>1100</v>
      </c>
      <c r="I422" s="619">
        <v>-17667084</v>
      </c>
      <c r="J422" s="296">
        <f t="shared" si="30"/>
        <v>-17667.083999999999</v>
      </c>
      <c r="K422" t="e">
        <f>+VLOOKUP(D422,#REF!,4,0)</f>
        <v>#REF!</v>
      </c>
      <c r="L422" t="e">
        <f>VLOOKUP(D422,#REF!,5,0)</f>
        <v>#REF!</v>
      </c>
      <c r="M422" t="e">
        <f>VLOOKUP(D422,#REF!,6,0)</f>
        <v>#REF!</v>
      </c>
      <c r="N422" t="e">
        <f>VLOOKUP(D422,#REF!,7,0)</f>
        <v>#REF!</v>
      </c>
      <c r="P422" t="str">
        <f t="shared" si="33"/>
        <v>71202</v>
      </c>
      <c r="Q422" t="str">
        <f t="shared" si="34"/>
        <v>61</v>
      </c>
    </row>
    <row r="423" spans="1:17" x14ac:dyDescent="0.3">
      <c r="A423" s="556" t="s">
        <v>3185</v>
      </c>
      <c r="B423" s="332">
        <v>6</v>
      </c>
      <c r="C423" s="608">
        <v>612071203000990</v>
      </c>
      <c r="D423" s="427" t="s">
        <v>1369</v>
      </c>
      <c r="E423" t="str">
        <f t="shared" si="31"/>
        <v>610207120300099</v>
      </c>
      <c r="F423" t="str">
        <f t="shared" si="32"/>
        <v>0</v>
      </c>
      <c r="G423" t="e">
        <f>+VLOOKUP(L423,BG!$D$10:$F$68,3,FALSE)</f>
        <v>#REF!</v>
      </c>
      <c r="H423" s="427" t="s">
        <v>1569</v>
      </c>
      <c r="I423" s="618">
        <v>-871782</v>
      </c>
      <c r="J423" s="296">
        <f t="shared" si="30"/>
        <v>-871.78200000000004</v>
      </c>
      <c r="K423" t="e">
        <f>+VLOOKUP(D423,#REF!,4,0)</f>
        <v>#REF!</v>
      </c>
      <c r="L423" t="e">
        <f>VLOOKUP(D423,#REF!,5,0)</f>
        <v>#REF!</v>
      </c>
      <c r="M423" t="e">
        <f>VLOOKUP(D423,#REF!,6,0)</f>
        <v>#REF!</v>
      </c>
      <c r="N423" t="e">
        <f>VLOOKUP(D423,#REF!,7,0)</f>
        <v>#REF!</v>
      </c>
      <c r="P423" t="str">
        <f t="shared" si="33"/>
        <v>71203</v>
      </c>
      <c r="Q423" t="str">
        <f t="shared" si="34"/>
        <v>61</v>
      </c>
    </row>
    <row r="424" spans="1:17" x14ac:dyDescent="0.3">
      <c r="A424" s="556" t="s">
        <v>3185</v>
      </c>
      <c r="B424" s="333">
        <v>6</v>
      </c>
      <c r="C424" s="609">
        <v>612071402001010</v>
      </c>
      <c r="D424" s="334" t="s">
        <v>2028</v>
      </c>
      <c r="E424" t="str">
        <f t="shared" si="31"/>
        <v>610207140200101</v>
      </c>
      <c r="F424" t="str">
        <f t="shared" si="32"/>
        <v>0</v>
      </c>
      <c r="G424" t="e">
        <f>+VLOOKUP(L424,BG!$D$10:$F$68,3,FALSE)</f>
        <v>#REF!</v>
      </c>
      <c r="H424" s="334" t="s">
        <v>1103</v>
      </c>
      <c r="I424" s="619">
        <v>-949057630</v>
      </c>
      <c r="J424" s="296">
        <f t="shared" si="30"/>
        <v>-949057.63</v>
      </c>
      <c r="K424" t="e">
        <f>+VLOOKUP(D424,#REF!,4,0)</f>
        <v>#REF!</v>
      </c>
      <c r="L424" t="e">
        <f>VLOOKUP(D424,#REF!,5,0)</f>
        <v>#REF!</v>
      </c>
      <c r="M424" t="e">
        <f>VLOOKUP(D424,#REF!,6,0)</f>
        <v>#REF!</v>
      </c>
      <c r="N424" t="e">
        <f>VLOOKUP(D424,#REF!,7,0)</f>
        <v>#REF!</v>
      </c>
      <c r="P424" t="str">
        <f t="shared" si="33"/>
        <v>71402</v>
      </c>
      <c r="Q424" t="str">
        <f t="shared" si="34"/>
        <v>61</v>
      </c>
    </row>
    <row r="425" spans="1:17" x14ac:dyDescent="0.3">
      <c r="A425" s="556" t="s">
        <v>3185</v>
      </c>
      <c r="B425" s="332">
        <v>6</v>
      </c>
      <c r="C425" s="608">
        <v>612071402001980</v>
      </c>
      <c r="D425" s="427" t="s">
        <v>1102</v>
      </c>
      <c r="E425" t="str">
        <f t="shared" si="31"/>
        <v>610207140200198</v>
      </c>
      <c r="F425" t="str">
        <f t="shared" si="32"/>
        <v>0</v>
      </c>
      <c r="G425" t="e">
        <f>+VLOOKUP(L425,BG!$D$10:$F$68,3,FALSE)</f>
        <v>#REF!</v>
      </c>
      <c r="H425" s="427" t="s">
        <v>1103</v>
      </c>
      <c r="I425" s="618">
        <v>-13381022989</v>
      </c>
      <c r="J425" s="296">
        <f t="shared" si="30"/>
        <v>-13381022.989</v>
      </c>
      <c r="K425" t="e">
        <f>+VLOOKUP(D425,#REF!,4,0)</f>
        <v>#REF!</v>
      </c>
      <c r="L425" t="e">
        <f>VLOOKUP(D425,#REF!,5,0)</f>
        <v>#REF!</v>
      </c>
      <c r="M425" t="e">
        <f>VLOOKUP(D425,#REF!,6,0)</f>
        <v>#REF!</v>
      </c>
      <c r="N425" t="e">
        <f>VLOOKUP(D425,#REF!,7,0)</f>
        <v>#REF!</v>
      </c>
      <c r="P425" t="str">
        <f t="shared" si="33"/>
        <v>71402</v>
      </c>
      <c r="Q425" t="str">
        <f t="shared" si="34"/>
        <v>61</v>
      </c>
    </row>
    <row r="426" spans="1:17" x14ac:dyDescent="0.3">
      <c r="A426" s="556" t="s">
        <v>3185</v>
      </c>
      <c r="B426" s="333">
        <v>6</v>
      </c>
      <c r="C426" s="609">
        <v>612071402001990</v>
      </c>
      <c r="D426" s="334" t="s">
        <v>1104</v>
      </c>
      <c r="E426" t="str">
        <f t="shared" si="31"/>
        <v>610207140200199</v>
      </c>
      <c r="F426" t="str">
        <f t="shared" si="32"/>
        <v>0</v>
      </c>
      <c r="G426" t="e">
        <f>+VLOOKUP(L426,BG!$D$10:$F$68,3,FALSE)</f>
        <v>#REF!</v>
      </c>
      <c r="H426" s="334" t="s">
        <v>785</v>
      </c>
      <c r="I426" s="622">
        <v>-18543147608</v>
      </c>
      <c r="J426" s="296">
        <f t="shared" si="30"/>
        <v>-18543147.607999999</v>
      </c>
      <c r="K426" t="e">
        <f>+VLOOKUP(D426,#REF!,4,0)</f>
        <v>#REF!</v>
      </c>
      <c r="L426" t="e">
        <f>VLOOKUP(D426,#REF!,5,0)</f>
        <v>#REF!</v>
      </c>
      <c r="M426" t="e">
        <f>VLOOKUP(D426,#REF!,6,0)</f>
        <v>#REF!</v>
      </c>
      <c r="N426" t="e">
        <f>VLOOKUP(D426,#REF!,7,0)</f>
        <v>#REF!</v>
      </c>
      <c r="P426" t="str">
        <f t="shared" si="33"/>
        <v>71402</v>
      </c>
      <c r="Q426" t="str">
        <f t="shared" si="34"/>
        <v>61</v>
      </c>
    </row>
    <row r="427" spans="1:17" x14ac:dyDescent="0.3">
      <c r="A427" s="556" t="s">
        <v>3185</v>
      </c>
      <c r="B427" s="332">
        <v>6</v>
      </c>
      <c r="C427" s="608">
        <v>612071402002990</v>
      </c>
      <c r="D427" s="427" t="s">
        <v>1105</v>
      </c>
      <c r="E427" t="str">
        <f t="shared" si="31"/>
        <v>610207140200299</v>
      </c>
      <c r="F427" t="str">
        <f t="shared" si="32"/>
        <v>0</v>
      </c>
      <c r="G427" t="e">
        <f>+VLOOKUP(L427,BG!$D$10:$F$68,3,FALSE)</f>
        <v>#REF!</v>
      </c>
      <c r="H427" s="427" t="s">
        <v>1106</v>
      </c>
      <c r="I427" s="618">
        <v>-64963021</v>
      </c>
      <c r="J427" s="296">
        <f t="shared" si="30"/>
        <v>-64963.021000000001</v>
      </c>
      <c r="K427" t="e">
        <f>+VLOOKUP(D427,#REF!,4,0)</f>
        <v>#REF!</v>
      </c>
      <c r="L427" t="e">
        <f>VLOOKUP(D427,#REF!,5,0)</f>
        <v>#REF!</v>
      </c>
      <c r="M427" t="e">
        <f>VLOOKUP(D427,#REF!,6,0)</f>
        <v>#REF!</v>
      </c>
      <c r="N427" t="e">
        <f>VLOOKUP(D427,#REF!,7,0)</f>
        <v>#REF!</v>
      </c>
      <c r="P427" t="str">
        <f t="shared" si="33"/>
        <v>71402</v>
      </c>
      <c r="Q427" t="str">
        <f t="shared" si="34"/>
        <v>61</v>
      </c>
    </row>
    <row r="428" spans="1:17" x14ac:dyDescent="0.3">
      <c r="A428" s="556" t="s">
        <v>3185</v>
      </c>
      <c r="B428" s="333">
        <v>6</v>
      </c>
      <c r="C428" s="609">
        <v>612071402004990</v>
      </c>
      <c r="D428" s="334" t="s">
        <v>2029</v>
      </c>
      <c r="E428" t="str">
        <f t="shared" si="31"/>
        <v>610207140200499</v>
      </c>
      <c r="F428" t="str">
        <f t="shared" si="32"/>
        <v>0</v>
      </c>
      <c r="G428" t="e">
        <f>+VLOOKUP(L428,BG!$D$10:$F$68,3,FALSE)</f>
        <v>#REF!</v>
      </c>
      <c r="H428" s="334" t="s">
        <v>2177</v>
      </c>
      <c r="I428" s="619">
        <v>-424651168</v>
      </c>
      <c r="J428" s="296">
        <f t="shared" si="30"/>
        <v>-424651.16800000001</v>
      </c>
      <c r="K428" t="e">
        <f>+VLOOKUP(D428,#REF!,4,0)</f>
        <v>#REF!</v>
      </c>
      <c r="L428" t="e">
        <f>VLOOKUP(D428,#REF!,5,0)</f>
        <v>#REF!</v>
      </c>
      <c r="M428" t="e">
        <f>VLOOKUP(D428,#REF!,6,0)</f>
        <v>#REF!</v>
      </c>
      <c r="N428" t="e">
        <f>VLOOKUP(D428,#REF!,7,0)</f>
        <v>#REF!</v>
      </c>
      <c r="P428" t="str">
        <f t="shared" si="33"/>
        <v>71402</v>
      </c>
      <c r="Q428" t="str">
        <f t="shared" si="34"/>
        <v>61</v>
      </c>
    </row>
    <row r="429" spans="1:17" x14ac:dyDescent="0.3">
      <c r="A429" s="556" t="s">
        <v>3185</v>
      </c>
      <c r="B429" s="332">
        <v>6</v>
      </c>
      <c r="C429" s="608">
        <v>612071402005980</v>
      </c>
      <c r="D429" s="427" t="s">
        <v>2030</v>
      </c>
      <c r="E429" t="str">
        <f t="shared" si="31"/>
        <v>610207140200598</v>
      </c>
      <c r="F429" t="str">
        <f t="shared" si="32"/>
        <v>0</v>
      </c>
      <c r="G429" t="e">
        <f>+VLOOKUP(L429,BG!$D$10:$F$68,3,FALSE)</f>
        <v>#REF!</v>
      </c>
      <c r="H429" s="427" t="s">
        <v>2178</v>
      </c>
      <c r="I429" s="618">
        <v>-389986667</v>
      </c>
      <c r="J429" s="296">
        <f t="shared" si="30"/>
        <v>-389986.66700000002</v>
      </c>
      <c r="K429" t="e">
        <f>+VLOOKUP(D429,#REF!,4,0)</f>
        <v>#REF!</v>
      </c>
      <c r="L429" t="e">
        <f>VLOOKUP(D429,#REF!,5,0)</f>
        <v>#REF!</v>
      </c>
      <c r="M429" t="e">
        <f>VLOOKUP(D429,#REF!,6,0)</f>
        <v>#REF!</v>
      </c>
      <c r="N429" t="e">
        <f>VLOOKUP(D429,#REF!,7,0)</f>
        <v>#REF!</v>
      </c>
      <c r="P429" t="str">
        <f t="shared" si="33"/>
        <v>71402</v>
      </c>
      <c r="Q429" t="str">
        <f t="shared" si="34"/>
        <v>61</v>
      </c>
    </row>
    <row r="430" spans="1:17" x14ac:dyDescent="0.3">
      <c r="A430" s="556" t="s">
        <v>3185</v>
      </c>
      <c r="B430" s="333">
        <v>6</v>
      </c>
      <c r="C430" s="609">
        <v>612071402005990</v>
      </c>
      <c r="D430" s="334" t="s">
        <v>2031</v>
      </c>
      <c r="E430" t="str">
        <f t="shared" si="31"/>
        <v>610207140200599</v>
      </c>
      <c r="F430" t="str">
        <f t="shared" si="32"/>
        <v>0</v>
      </c>
      <c r="G430" t="e">
        <f>+VLOOKUP(L430,BG!$D$10:$F$68,3,FALSE)</f>
        <v>#REF!</v>
      </c>
      <c r="H430" s="334" t="s">
        <v>2178</v>
      </c>
      <c r="I430" s="619">
        <v>-43306745588</v>
      </c>
      <c r="J430" s="296">
        <f t="shared" si="30"/>
        <v>-43306745.588</v>
      </c>
      <c r="K430" t="e">
        <f>+VLOOKUP(D430,#REF!,4,0)</f>
        <v>#REF!</v>
      </c>
      <c r="L430" t="e">
        <f>VLOOKUP(D430,#REF!,5,0)</f>
        <v>#REF!</v>
      </c>
      <c r="M430" t="e">
        <f>VLOOKUP(D430,#REF!,6,0)</f>
        <v>#REF!</v>
      </c>
      <c r="N430" t="e">
        <f>VLOOKUP(D430,#REF!,7,0)</f>
        <v>#REF!</v>
      </c>
      <c r="P430" t="str">
        <f t="shared" si="33"/>
        <v>71402</v>
      </c>
      <c r="Q430" t="str">
        <f t="shared" si="34"/>
        <v>61</v>
      </c>
    </row>
    <row r="431" spans="1:17" x14ac:dyDescent="0.3">
      <c r="A431" s="556" t="s">
        <v>3185</v>
      </c>
      <c r="B431" s="332">
        <v>6</v>
      </c>
      <c r="C431" s="608">
        <v>612071403000010</v>
      </c>
      <c r="D431" s="427" t="s">
        <v>2032</v>
      </c>
      <c r="E431" t="str">
        <f t="shared" si="31"/>
        <v>610207140300001</v>
      </c>
      <c r="F431" t="str">
        <f t="shared" si="32"/>
        <v>0</v>
      </c>
      <c r="G431" t="e">
        <f>+VLOOKUP(L431,BG!$D$10:$F$68,3,FALSE)</f>
        <v>#REF!</v>
      </c>
      <c r="H431" s="472" t="s">
        <v>2179</v>
      </c>
      <c r="I431" s="618">
        <v>-4334380</v>
      </c>
      <c r="J431" s="296">
        <f t="shared" si="30"/>
        <v>-4334.38</v>
      </c>
      <c r="K431" t="e">
        <f>+VLOOKUP(D431,#REF!,4,0)</f>
        <v>#REF!</v>
      </c>
      <c r="L431" t="e">
        <f>VLOOKUP(D431,#REF!,5,0)</f>
        <v>#REF!</v>
      </c>
      <c r="M431" t="e">
        <f>VLOOKUP(D431,#REF!,6,0)</f>
        <v>#REF!</v>
      </c>
      <c r="N431" t="e">
        <f>VLOOKUP(D431,#REF!,7,0)</f>
        <v>#REF!</v>
      </c>
      <c r="P431" t="str">
        <f t="shared" si="33"/>
        <v>71403</v>
      </c>
      <c r="Q431" t="str">
        <f t="shared" si="34"/>
        <v>61</v>
      </c>
    </row>
    <row r="432" spans="1:17" x14ac:dyDescent="0.3">
      <c r="A432" s="556" t="s">
        <v>3185</v>
      </c>
      <c r="B432" s="333">
        <v>6</v>
      </c>
      <c r="C432" s="609">
        <v>612071802000990</v>
      </c>
      <c r="D432" s="334" t="s">
        <v>1108</v>
      </c>
      <c r="E432" t="str">
        <f t="shared" si="31"/>
        <v>610207180200099</v>
      </c>
      <c r="F432" t="str">
        <f t="shared" si="32"/>
        <v>0</v>
      </c>
      <c r="G432" t="e">
        <f>+VLOOKUP(L432,BG!$D$10:$F$68,3,FALSE)</f>
        <v>#REF!</v>
      </c>
      <c r="H432" s="473" t="s">
        <v>1109</v>
      </c>
      <c r="I432" s="619">
        <v>-256177439</v>
      </c>
      <c r="J432" s="296">
        <f t="shared" si="30"/>
        <v>-256177.43900000001</v>
      </c>
      <c r="K432" t="e">
        <f>+VLOOKUP(D432,#REF!,4,0)</f>
        <v>#REF!</v>
      </c>
      <c r="L432" t="e">
        <f>VLOOKUP(D432,#REF!,5,0)</f>
        <v>#REF!</v>
      </c>
      <c r="M432" t="e">
        <f>VLOOKUP(D432,#REF!,6,0)</f>
        <v>#REF!</v>
      </c>
      <c r="N432" t="e">
        <f>VLOOKUP(D432,#REF!,7,0)</f>
        <v>#REF!</v>
      </c>
      <c r="P432" t="str">
        <f t="shared" si="33"/>
        <v>71802</v>
      </c>
      <c r="Q432" t="str">
        <f t="shared" si="34"/>
        <v>61</v>
      </c>
    </row>
    <row r="433" spans="1:17" x14ac:dyDescent="0.3">
      <c r="A433" s="556" t="s">
        <v>3185</v>
      </c>
      <c r="B433" s="332">
        <v>6</v>
      </c>
      <c r="C433" s="608">
        <v>612071802001010</v>
      </c>
      <c r="D433" s="427" t="s">
        <v>1268</v>
      </c>
      <c r="E433" t="str">
        <f t="shared" si="31"/>
        <v>610207180200101</v>
      </c>
      <c r="F433" t="str">
        <f t="shared" si="32"/>
        <v>0</v>
      </c>
      <c r="G433" t="e">
        <f>+VLOOKUP(L433,BG!$D$10:$F$68,3,FALSE)</f>
        <v>#REF!</v>
      </c>
      <c r="H433" s="427" t="s">
        <v>1109</v>
      </c>
      <c r="I433" s="618">
        <v>-2047620</v>
      </c>
      <c r="J433" s="296">
        <f t="shared" si="30"/>
        <v>-2047.62</v>
      </c>
      <c r="K433" t="e">
        <f>+VLOOKUP(D433,#REF!,4,0)</f>
        <v>#REF!</v>
      </c>
      <c r="L433" t="e">
        <f>VLOOKUP(D433,#REF!,5,0)</f>
        <v>#REF!</v>
      </c>
      <c r="M433" t="e">
        <f>VLOOKUP(D433,#REF!,6,0)</f>
        <v>#REF!</v>
      </c>
      <c r="N433" t="e">
        <f>VLOOKUP(D433,#REF!,7,0)</f>
        <v>#REF!</v>
      </c>
      <c r="P433" t="str">
        <f t="shared" si="33"/>
        <v>71802</v>
      </c>
      <c r="Q433" t="str">
        <f t="shared" si="34"/>
        <v>61</v>
      </c>
    </row>
    <row r="434" spans="1:17" x14ac:dyDescent="0.3">
      <c r="A434" s="556" t="s">
        <v>3185</v>
      </c>
      <c r="B434" s="333">
        <v>6</v>
      </c>
      <c r="C434" s="609">
        <v>612071802001980</v>
      </c>
      <c r="D434" s="334" t="s">
        <v>1110</v>
      </c>
      <c r="E434" t="str">
        <f t="shared" si="31"/>
        <v>610207180200198</v>
      </c>
      <c r="F434" t="str">
        <f t="shared" si="32"/>
        <v>0</v>
      </c>
      <c r="G434" t="e">
        <f>+VLOOKUP(L434,BG!$D$10:$F$68,3,FALSE)</f>
        <v>#REF!</v>
      </c>
      <c r="H434" s="334" t="s">
        <v>1109</v>
      </c>
      <c r="I434" s="619">
        <v>-527255330</v>
      </c>
      <c r="J434" s="296">
        <f t="shared" si="30"/>
        <v>-527255.32999999996</v>
      </c>
      <c r="K434" t="e">
        <f>+VLOOKUP(D434,#REF!,4,0)</f>
        <v>#REF!</v>
      </c>
      <c r="L434" t="e">
        <f>VLOOKUP(D434,#REF!,5,0)</f>
        <v>#REF!</v>
      </c>
      <c r="M434" t="e">
        <f>VLOOKUP(D434,#REF!,6,0)</f>
        <v>#REF!</v>
      </c>
      <c r="N434" t="e">
        <f>VLOOKUP(D434,#REF!,7,0)</f>
        <v>#REF!</v>
      </c>
      <c r="P434" t="str">
        <f t="shared" si="33"/>
        <v>71802</v>
      </c>
      <c r="Q434" t="str">
        <f t="shared" si="34"/>
        <v>61</v>
      </c>
    </row>
    <row r="435" spans="1:17" hidden="1" x14ac:dyDescent="0.3">
      <c r="A435" s="556" t="s">
        <v>3185</v>
      </c>
      <c r="B435" s="332">
        <v>6</v>
      </c>
      <c r="C435" s="608">
        <v>612071802002990</v>
      </c>
      <c r="D435" s="427" t="s">
        <v>1111</v>
      </c>
      <c r="E435" t="str">
        <f t="shared" si="31"/>
        <v>610207180200299</v>
      </c>
      <c r="F435" t="str">
        <f t="shared" si="32"/>
        <v>0</v>
      </c>
      <c r="G435" t="e">
        <f>+VLOOKUP(L435,BG!$D$10:$F$68,3,FALSE)</f>
        <v>#REF!</v>
      </c>
      <c r="H435" s="427" t="s">
        <v>1112</v>
      </c>
      <c r="I435" s="618">
        <v>-35870103</v>
      </c>
      <c r="J435" s="296">
        <f t="shared" si="30"/>
        <v>-35870.103000000003</v>
      </c>
      <c r="K435" t="e">
        <f>+VLOOKUP(D435,#REF!,4,0)</f>
        <v>#REF!</v>
      </c>
      <c r="L435" t="e">
        <f>VLOOKUP(D435,#REF!,5,0)</f>
        <v>#REF!</v>
      </c>
      <c r="M435" t="e">
        <f>VLOOKUP(D435,#REF!,6,0)</f>
        <v>#REF!</v>
      </c>
      <c r="N435" t="e">
        <f>VLOOKUP(D435,#REF!,7,0)</f>
        <v>#REF!</v>
      </c>
      <c r="P435" t="str">
        <f t="shared" si="33"/>
        <v>71802</v>
      </c>
      <c r="Q435" t="str">
        <f t="shared" si="34"/>
        <v>61</v>
      </c>
    </row>
    <row r="436" spans="1:17" x14ac:dyDescent="0.3">
      <c r="A436" s="556" t="s">
        <v>3185</v>
      </c>
      <c r="B436" s="333">
        <v>6</v>
      </c>
      <c r="C436" s="609">
        <v>612085002000990</v>
      </c>
      <c r="D436" s="334" t="s">
        <v>2033</v>
      </c>
      <c r="E436" t="str">
        <f t="shared" si="31"/>
        <v>610208500200099</v>
      </c>
      <c r="F436" t="str">
        <f t="shared" si="32"/>
        <v>0</v>
      </c>
      <c r="G436" t="e">
        <f>+VLOOKUP(L436,BG!$D$10:$F$68,3,FALSE)</f>
        <v>#REF!</v>
      </c>
      <c r="H436" s="334" t="s">
        <v>2180</v>
      </c>
      <c r="I436" s="619">
        <v>-30216</v>
      </c>
      <c r="J436" s="296">
        <f t="shared" si="30"/>
        <v>-30.216000000000001</v>
      </c>
      <c r="K436" t="e">
        <f>+VLOOKUP(D436,#REF!,4,0)</f>
        <v>#REF!</v>
      </c>
      <c r="L436" t="e">
        <f>VLOOKUP(D436,#REF!,5,0)</f>
        <v>#REF!</v>
      </c>
      <c r="M436" t="e">
        <f>VLOOKUP(D436,#REF!,6,0)</f>
        <v>#REF!</v>
      </c>
      <c r="N436" t="e">
        <f>VLOOKUP(D436,#REF!,7,0)</f>
        <v>#REF!</v>
      </c>
      <c r="P436" t="str">
        <f t="shared" si="33"/>
        <v>85002</v>
      </c>
      <c r="Q436" t="str">
        <f t="shared" si="34"/>
        <v>61</v>
      </c>
    </row>
    <row r="437" spans="1:17" x14ac:dyDescent="0.3">
      <c r="A437" s="556" t="s">
        <v>3185</v>
      </c>
      <c r="B437" s="332">
        <v>6</v>
      </c>
      <c r="C437" s="608">
        <v>613075202001990</v>
      </c>
      <c r="D437" s="427" t="s">
        <v>1114</v>
      </c>
      <c r="E437" t="str">
        <f t="shared" si="31"/>
        <v>610307520200199</v>
      </c>
      <c r="F437" t="str">
        <f t="shared" si="32"/>
        <v>0</v>
      </c>
      <c r="G437" t="e">
        <f>+VLOOKUP(L437,BG!$D$10:$F$68,3,FALSE)</f>
        <v>#REF!</v>
      </c>
      <c r="H437" s="427" t="s">
        <v>1115</v>
      </c>
      <c r="I437" s="618">
        <v>-519050942</v>
      </c>
      <c r="J437" s="296">
        <f t="shared" si="30"/>
        <v>-519050.94199999998</v>
      </c>
      <c r="K437" t="e">
        <f>+VLOOKUP(D437,#REF!,4,0)</f>
        <v>#REF!</v>
      </c>
      <c r="L437" t="e">
        <f>VLOOKUP(D437,#REF!,5,0)</f>
        <v>#REF!</v>
      </c>
      <c r="M437" t="e">
        <f>VLOOKUP(D437,#REF!,6,0)</f>
        <v>#REF!</v>
      </c>
      <c r="N437" t="e">
        <f>VLOOKUP(D437,#REF!,7,0)</f>
        <v>#REF!</v>
      </c>
      <c r="P437" t="str">
        <f t="shared" si="33"/>
        <v>75202</v>
      </c>
      <c r="Q437" t="str">
        <f t="shared" si="34"/>
        <v>61</v>
      </c>
    </row>
    <row r="438" spans="1:17" hidden="1" x14ac:dyDescent="0.3">
      <c r="A438" s="556" t="s">
        <v>3185</v>
      </c>
      <c r="B438" s="333">
        <v>6</v>
      </c>
      <c r="C438" s="609">
        <v>613076002000990</v>
      </c>
      <c r="D438" s="334" t="s">
        <v>1370</v>
      </c>
      <c r="E438" t="str">
        <f t="shared" si="31"/>
        <v>610307600200099</v>
      </c>
      <c r="F438" t="str">
        <f t="shared" si="32"/>
        <v>0</v>
      </c>
      <c r="G438" t="e">
        <f>+VLOOKUP(L438,BG!$D$10:$F$68,3,FALSE)</f>
        <v>#REF!</v>
      </c>
      <c r="H438" s="334" t="s">
        <v>1394</v>
      </c>
      <c r="I438" s="619">
        <v>-2982061</v>
      </c>
      <c r="J438" s="296">
        <f t="shared" si="30"/>
        <v>-2982.0610000000001</v>
      </c>
      <c r="K438" t="e">
        <f>+VLOOKUP(D438,#REF!,4,0)</f>
        <v>#REF!</v>
      </c>
      <c r="L438" t="e">
        <f>VLOOKUP(D438,#REF!,5,0)</f>
        <v>#REF!</v>
      </c>
      <c r="M438" t="e">
        <f>VLOOKUP(D438,#REF!,6,0)</f>
        <v>#REF!</v>
      </c>
      <c r="N438" t="e">
        <f>VLOOKUP(D438,#REF!,7,0)</f>
        <v>#REF!</v>
      </c>
      <c r="P438" t="str">
        <f t="shared" si="33"/>
        <v>76002</v>
      </c>
      <c r="Q438" t="str">
        <f t="shared" si="34"/>
        <v>61</v>
      </c>
    </row>
    <row r="439" spans="1:17" x14ac:dyDescent="0.3">
      <c r="A439" s="556" t="s">
        <v>3185</v>
      </c>
      <c r="B439" s="332">
        <v>6</v>
      </c>
      <c r="C439" s="608">
        <v>616076602000990</v>
      </c>
      <c r="D439" s="427" t="s">
        <v>1117</v>
      </c>
      <c r="E439" t="str">
        <f t="shared" si="31"/>
        <v>610607660200099</v>
      </c>
      <c r="F439" t="str">
        <f t="shared" si="32"/>
        <v>0</v>
      </c>
      <c r="G439" t="e">
        <f>+VLOOKUP(L439,BG!$D$10:$F$68,3,FALSE)</f>
        <v>#REF!</v>
      </c>
      <c r="H439" s="427" t="s">
        <v>1116</v>
      </c>
      <c r="I439" s="618">
        <v>-309060078059</v>
      </c>
      <c r="J439" s="296">
        <f t="shared" si="30"/>
        <v>-309060078.05900002</v>
      </c>
      <c r="K439" t="e">
        <f>+VLOOKUP(D439,#REF!,4,0)</f>
        <v>#REF!</v>
      </c>
      <c r="L439" t="e">
        <f>VLOOKUP(D439,#REF!,5,0)</f>
        <v>#REF!</v>
      </c>
      <c r="M439" t="e">
        <f>+L439</f>
        <v>#REF!</v>
      </c>
      <c r="N439" t="e">
        <f>VLOOKUP(D439,#REF!,7,0)</f>
        <v>#REF!</v>
      </c>
      <c r="P439" t="str">
        <f t="shared" si="33"/>
        <v>76602</v>
      </c>
      <c r="Q439" t="str">
        <f t="shared" si="34"/>
        <v>61</v>
      </c>
    </row>
    <row r="440" spans="1:17" x14ac:dyDescent="0.3">
      <c r="A440" s="556" t="s">
        <v>3185</v>
      </c>
      <c r="B440" s="333">
        <v>7</v>
      </c>
      <c r="C440" s="609">
        <v>616076602001990</v>
      </c>
      <c r="D440" s="334" t="s">
        <v>1118</v>
      </c>
      <c r="E440" t="str">
        <f t="shared" si="31"/>
        <v>610607660200199</v>
      </c>
      <c r="F440" t="str">
        <f t="shared" si="32"/>
        <v>0</v>
      </c>
      <c r="G440" t="e">
        <f>+VLOOKUP(L440,BG!$D$10:$F$68,3,FALSE)</f>
        <v>#REF!</v>
      </c>
      <c r="H440" s="334" t="s">
        <v>1116</v>
      </c>
      <c r="I440" s="619">
        <v>-117020</v>
      </c>
      <c r="J440" s="296">
        <f t="shared" si="30"/>
        <v>-117.02</v>
      </c>
      <c r="K440" t="e">
        <f>+VLOOKUP(D440,#REF!,4,0)</f>
        <v>#REF!</v>
      </c>
      <c r="L440" t="e">
        <f>VLOOKUP(D440,#REF!,5,0)</f>
        <v>#REF!</v>
      </c>
      <c r="M440" t="e">
        <f t="shared" ref="M440:M445" si="35">+L440</f>
        <v>#REF!</v>
      </c>
      <c r="N440" t="e">
        <f>VLOOKUP(D440,#REF!,7,0)</f>
        <v>#REF!</v>
      </c>
      <c r="P440" t="str">
        <f t="shared" si="33"/>
        <v>76602</v>
      </c>
      <c r="Q440" t="str">
        <f t="shared" si="34"/>
        <v>61</v>
      </c>
    </row>
    <row r="441" spans="1:17" x14ac:dyDescent="0.3">
      <c r="A441" s="556" t="s">
        <v>3185</v>
      </c>
      <c r="B441" s="332">
        <v>6</v>
      </c>
      <c r="C441" s="608">
        <v>616076603000990</v>
      </c>
      <c r="D441" s="427" t="s">
        <v>2034</v>
      </c>
      <c r="E441" t="str">
        <f t="shared" si="31"/>
        <v>610607660300099</v>
      </c>
      <c r="F441" t="str">
        <f t="shared" si="32"/>
        <v>0</v>
      </c>
      <c r="G441" t="e">
        <f>+VLOOKUP(L441,BG!$D$10:$F$68,3,FALSE)</f>
        <v>#REF!</v>
      </c>
      <c r="H441" s="427" t="s">
        <v>2181</v>
      </c>
      <c r="I441" s="618">
        <v>-66503908</v>
      </c>
      <c r="J441" s="296">
        <f t="shared" si="30"/>
        <v>-66503.907999999996</v>
      </c>
      <c r="K441" t="e">
        <f>+VLOOKUP(D441,#REF!,4,0)</f>
        <v>#REF!</v>
      </c>
      <c r="L441" t="e">
        <f>VLOOKUP(D441,#REF!,5,0)</f>
        <v>#REF!</v>
      </c>
      <c r="M441" t="e">
        <f t="shared" si="35"/>
        <v>#REF!</v>
      </c>
      <c r="N441" t="e">
        <f>VLOOKUP(D441,#REF!,7,0)</f>
        <v>#REF!</v>
      </c>
      <c r="P441" t="str">
        <f t="shared" si="33"/>
        <v>76603</v>
      </c>
      <c r="Q441" t="str">
        <f t="shared" si="34"/>
        <v>61</v>
      </c>
    </row>
    <row r="442" spans="1:17" x14ac:dyDescent="0.3">
      <c r="A442" s="556" t="s">
        <v>3185</v>
      </c>
      <c r="B442" s="333">
        <v>6</v>
      </c>
      <c r="C442" s="609">
        <v>616076604000990</v>
      </c>
      <c r="D442" s="334" t="s">
        <v>1119</v>
      </c>
      <c r="E442" t="str">
        <f t="shared" si="31"/>
        <v>610607660400099</v>
      </c>
      <c r="F442" t="str">
        <f t="shared" si="32"/>
        <v>0</v>
      </c>
      <c r="G442" t="e">
        <f>+VLOOKUP(L442,BG!$D$10:$F$68,3,FALSE)</f>
        <v>#REF!</v>
      </c>
      <c r="H442" s="334" t="s">
        <v>1120</v>
      </c>
      <c r="I442" s="619">
        <v>-708712555</v>
      </c>
      <c r="J442" s="296">
        <f t="shared" si="30"/>
        <v>-708712.55500000005</v>
      </c>
      <c r="K442" t="e">
        <f>+VLOOKUP(D442,#REF!,4,0)</f>
        <v>#REF!</v>
      </c>
      <c r="L442" t="e">
        <f>VLOOKUP(D442,#REF!,5,0)</f>
        <v>#REF!</v>
      </c>
      <c r="M442" t="e">
        <f t="shared" si="35"/>
        <v>#REF!</v>
      </c>
      <c r="N442" t="e">
        <f>VLOOKUP(D442,#REF!,7,0)</f>
        <v>#REF!</v>
      </c>
      <c r="P442" t="str">
        <f t="shared" si="33"/>
        <v>76604</v>
      </c>
      <c r="Q442" t="str">
        <f t="shared" si="34"/>
        <v>61</v>
      </c>
    </row>
    <row r="443" spans="1:17" x14ac:dyDescent="0.3">
      <c r="A443" s="556" t="s">
        <v>3185</v>
      </c>
      <c r="B443" s="332">
        <v>6</v>
      </c>
      <c r="C443" s="608">
        <v>616076606000990</v>
      </c>
      <c r="D443" s="427" t="s">
        <v>1121</v>
      </c>
      <c r="E443" t="str">
        <f t="shared" si="31"/>
        <v>610607660600099</v>
      </c>
      <c r="F443" t="str">
        <f t="shared" si="32"/>
        <v>0</v>
      </c>
      <c r="G443" t="e">
        <f>+VLOOKUP(L443,BG!$D$10:$F$68,3,FALSE)</f>
        <v>#REF!</v>
      </c>
      <c r="H443" s="427" t="s">
        <v>1122</v>
      </c>
      <c r="I443" s="618">
        <v>-86136251942</v>
      </c>
      <c r="J443" s="296">
        <f t="shared" si="30"/>
        <v>-86136251.942000002</v>
      </c>
      <c r="K443" t="e">
        <f>+VLOOKUP(D443,#REF!,4,0)</f>
        <v>#REF!</v>
      </c>
      <c r="L443" t="e">
        <f>VLOOKUP(D443,#REF!,5,0)</f>
        <v>#REF!</v>
      </c>
      <c r="M443" t="e">
        <f t="shared" si="35"/>
        <v>#REF!</v>
      </c>
      <c r="N443" t="e">
        <f>VLOOKUP(D443,#REF!,7,0)</f>
        <v>#REF!</v>
      </c>
      <c r="P443" t="str">
        <f t="shared" si="33"/>
        <v>76606</v>
      </c>
      <c r="Q443" t="str">
        <f t="shared" si="34"/>
        <v>61</v>
      </c>
    </row>
    <row r="444" spans="1:17" x14ac:dyDescent="0.3">
      <c r="A444" s="556" t="s">
        <v>3185</v>
      </c>
      <c r="B444" s="333">
        <v>6</v>
      </c>
      <c r="C444" s="609">
        <v>616076607000990</v>
      </c>
      <c r="D444" s="334" t="s">
        <v>2677</v>
      </c>
      <c r="E444" t="str">
        <f t="shared" si="31"/>
        <v>610607660700099</v>
      </c>
      <c r="F444" t="str">
        <f t="shared" si="32"/>
        <v>0</v>
      </c>
      <c r="G444" t="e">
        <f>+VLOOKUP(L444,BG!$D$10:$F$68,3,FALSE)</f>
        <v>#REF!</v>
      </c>
      <c r="H444" s="334" t="s">
        <v>2691</v>
      </c>
      <c r="I444" s="619">
        <v>-146</v>
      </c>
      <c r="J444" s="296">
        <f t="shared" si="30"/>
        <v>-0.14599999999999999</v>
      </c>
      <c r="K444" t="e">
        <f>+VLOOKUP(D444,#REF!,4,0)</f>
        <v>#REF!</v>
      </c>
      <c r="L444" t="e">
        <f>VLOOKUP(D444,#REF!,5,0)</f>
        <v>#REF!</v>
      </c>
      <c r="M444" t="e">
        <f t="shared" si="35"/>
        <v>#REF!</v>
      </c>
      <c r="N444" t="e">
        <f>VLOOKUP(D444,#REF!,7,0)</f>
        <v>#REF!</v>
      </c>
      <c r="P444" t="str">
        <f t="shared" si="33"/>
        <v>76607</v>
      </c>
      <c r="Q444" t="str">
        <f t="shared" si="34"/>
        <v>61</v>
      </c>
    </row>
    <row r="445" spans="1:17" x14ac:dyDescent="0.3">
      <c r="A445" s="556" t="s">
        <v>3185</v>
      </c>
      <c r="B445" s="332">
        <v>6</v>
      </c>
      <c r="C445" s="608">
        <v>616076608000990</v>
      </c>
      <c r="D445" s="427" t="s">
        <v>1123</v>
      </c>
      <c r="E445" t="str">
        <f t="shared" si="31"/>
        <v>610607660800099</v>
      </c>
      <c r="F445" t="str">
        <f t="shared" si="32"/>
        <v>0</v>
      </c>
      <c r="G445" t="e">
        <f>+VLOOKUP(L445,BG!$D$10:$F$68,3,FALSE)</f>
        <v>#REF!</v>
      </c>
      <c r="H445" s="427" t="s">
        <v>1124</v>
      </c>
      <c r="I445" s="618">
        <v>-5999121155</v>
      </c>
      <c r="J445" s="296">
        <f t="shared" si="30"/>
        <v>-5999121.1550000003</v>
      </c>
      <c r="K445" t="e">
        <f>+VLOOKUP(D445,#REF!,4,0)</f>
        <v>#REF!</v>
      </c>
      <c r="L445" t="e">
        <f>VLOOKUP(D445,#REF!,5,0)</f>
        <v>#REF!</v>
      </c>
      <c r="M445" t="e">
        <f t="shared" si="35"/>
        <v>#REF!</v>
      </c>
      <c r="N445" t="e">
        <f>VLOOKUP(D445,#REF!,7,0)</f>
        <v>#REF!</v>
      </c>
      <c r="P445" t="str">
        <f t="shared" si="33"/>
        <v>76608</v>
      </c>
      <c r="Q445" t="str">
        <f t="shared" si="34"/>
        <v>61</v>
      </c>
    </row>
    <row r="446" spans="1:17" x14ac:dyDescent="0.3">
      <c r="A446" s="556" t="s">
        <v>3185</v>
      </c>
      <c r="B446" s="333">
        <v>6</v>
      </c>
      <c r="C446" s="609">
        <v>618077202000990</v>
      </c>
      <c r="D446" s="334" t="s">
        <v>2035</v>
      </c>
      <c r="E446" t="str">
        <f t="shared" si="31"/>
        <v>610807720200099</v>
      </c>
      <c r="F446" t="str">
        <f t="shared" si="32"/>
        <v>0</v>
      </c>
      <c r="G446" t="e">
        <f>+VLOOKUP(L446,BG!$D$10:$F$68,3,FALSE)</f>
        <v>#REF!</v>
      </c>
      <c r="H446" s="334" t="s">
        <v>2182</v>
      </c>
      <c r="I446" s="619">
        <v>-43640899774</v>
      </c>
      <c r="J446" s="296">
        <f t="shared" si="30"/>
        <v>-43640899.773999996</v>
      </c>
      <c r="K446" t="e">
        <f>+VLOOKUP(D446,#REF!,4,0)</f>
        <v>#REF!</v>
      </c>
      <c r="L446" t="e">
        <f>VLOOKUP(D446,#REF!,5,0)</f>
        <v>#REF!</v>
      </c>
      <c r="M446" t="s">
        <v>3261</v>
      </c>
      <c r="N446" t="e">
        <f>VLOOKUP(D446,#REF!,7,0)</f>
        <v>#REF!</v>
      </c>
      <c r="P446" t="str">
        <f t="shared" si="33"/>
        <v>77202</v>
      </c>
      <c r="Q446" t="str">
        <f t="shared" si="34"/>
        <v>61</v>
      </c>
    </row>
    <row r="447" spans="1:17" hidden="1" x14ac:dyDescent="0.3">
      <c r="A447" s="556" t="s">
        <v>3185</v>
      </c>
      <c r="B447" s="332">
        <v>6</v>
      </c>
      <c r="C447" s="608">
        <v>621077602004990</v>
      </c>
      <c r="D447" s="427" t="s">
        <v>1270</v>
      </c>
      <c r="E447" t="str">
        <f t="shared" si="31"/>
        <v>620107760200499</v>
      </c>
      <c r="F447" t="str">
        <f t="shared" si="32"/>
        <v>0</v>
      </c>
      <c r="G447" t="e">
        <f>+VLOOKUP(L447,BG!$D$10:$F$68,3,FALSE)</f>
        <v>#REF!</v>
      </c>
      <c r="H447" s="427" t="s">
        <v>1271</v>
      </c>
      <c r="I447" s="618">
        <v>-495962</v>
      </c>
      <c r="J447" s="296">
        <f t="shared" si="30"/>
        <v>-495.96199999999999</v>
      </c>
      <c r="K447" t="e">
        <f>+VLOOKUP(D447,#REF!,4,0)</f>
        <v>#REF!</v>
      </c>
      <c r="L447" t="e">
        <f>VLOOKUP(D447,#REF!,5,0)</f>
        <v>#REF!</v>
      </c>
      <c r="M447" t="e">
        <f>VLOOKUP(D447,#REF!,6,0)</f>
        <v>#REF!</v>
      </c>
      <c r="N447" t="e">
        <f>VLOOKUP(D447,#REF!,7,0)</f>
        <v>#REF!</v>
      </c>
      <c r="P447" t="str">
        <f t="shared" si="33"/>
        <v>77602</v>
      </c>
      <c r="Q447" t="str">
        <f t="shared" si="34"/>
        <v>62</v>
      </c>
    </row>
    <row r="448" spans="1:17" hidden="1" x14ac:dyDescent="0.3">
      <c r="A448" s="556" t="s">
        <v>3185</v>
      </c>
      <c r="B448" s="333">
        <v>6</v>
      </c>
      <c r="C448" s="609">
        <v>621077602010990</v>
      </c>
      <c r="D448" s="334" t="s">
        <v>1272</v>
      </c>
      <c r="E448" t="str">
        <f t="shared" si="31"/>
        <v>620107760201099</v>
      </c>
      <c r="F448" t="str">
        <f t="shared" si="32"/>
        <v>0</v>
      </c>
      <c r="G448" t="e">
        <f>+VLOOKUP(L448,BG!$D$10:$F$68,3,FALSE)</f>
        <v>#REF!</v>
      </c>
      <c r="H448" s="334" t="s">
        <v>1273</v>
      </c>
      <c r="I448" s="619">
        <v>-189332</v>
      </c>
      <c r="J448" s="296">
        <f t="shared" si="30"/>
        <v>-189.33199999999999</v>
      </c>
      <c r="K448" t="e">
        <f>+VLOOKUP(D448,#REF!,4,0)</f>
        <v>#REF!</v>
      </c>
      <c r="L448" t="e">
        <f>VLOOKUP(D448,#REF!,5,0)</f>
        <v>#REF!</v>
      </c>
      <c r="M448" t="e">
        <f>VLOOKUP(D448,#REF!,6,0)</f>
        <v>#REF!</v>
      </c>
      <c r="N448" t="e">
        <f>VLOOKUP(D448,#REF!,7,0)</f>
        <v>#REF!</v>
      </c>
      <c r="P448" t="str">
        <f t="shared" si="33"/>
        <v>77602</v>
      </c>
      <c r="Q448" t="str">
        <f t="shared" si="34"/>
        <v>62</v>
      </c>
    </row>
    <row r="449" spans="1:17" hidden="1" x14ac:dyDescent="0.3">
      <c r="A449" s="556" t="s">
        <v>3185</v>
      </c>
      <c r="B449" s="332">
        <v>6</v>
      </c>
      <c r="C449" s="608">
        <v>621077602012990</v>
      </c>
      <c r="D449" s="427" t="s">
        <v>1274</v>
      </c>
      <c r="E449" t="str">
        <f t="shared" si="31"/>
        <v>620107760201299</v>
      </c>
      <c r="F449" t="str">
        <f t="shared" si="32"/>
        <v>0</v>
      </c>
      <c r="G449" t="e">
        <f>+VLOOKUP(L449,BG!$D$10:$F$68,3,FALSE)</f>
        <v>#REF!</v>
      </c>
      <c r="H449" s="427" t="s">
        <v>1275</v>
      </c>
      <c r="I449" s="618">
        <v>-31484</v>
      </c>
      <c r="J449" s="296">
        <f t="shared" si="30"/>
        <v>-31.484000000000002</v>
      </c>
      <c r="K449" t="e">
        <f>+VLOOKUP(D449,#REF!,4,0)</f>
        <v>#REF!</v>
      </c>
      <c r="L449" t="e">
        <f>VLOOKUP(D449,#REF!,5,0)</f>
        <v>#REF!</v>
      </c>
      <c r="M449" t="e">
        <f>VLOOKUP(D449,#REF!,6,0)</f>
        <v>#REF!</v>
      </c>
      <c r="N449" t="e">
        <f>VLOOKUP(D449,#REF!,7,0)</f>
        <v>#REF!</v>
      </c>
      <c r="P449" t="str">
        <f t="shared" si="33"/>
        <v>77602</v>
      </c>
      <c r="Q449" t="str">
        <f t="shared" si="34"/>
        <v>62</v>
      </c>
    </row>
    <row r="450" spans="1:17" hidden="1" x14ac:dyDescent="0.3">
      <c r="A450" s="556" t="s">
        <v>3185</v>
      </c>
      <c r="B450" s="333">
        <v>6</v>
      </c>
      <c r="C450" s="609">
        <v>621077602021990</v>
      </c>
      <c r="D450" s="334" t="s">
        <v>1276</v>
      </c>
      <c r="E450" t="str">
        <f t="shared" si="31"/>
        <v>620107760202199</v>
      </c>
      <c r="F450" t="str">
        <f t="shared" si="32"/>
        <v>0</v>
      </c>
      <c r="G450" t="e">
        <f>+VLOOKUP(L450,BG!$D$10:$F$68,3,FALSE)</f>
        <v>#REF!</v>
      </c>
      <c r="H450" s="334" t="s">
        <v>1277</v>
      </c>
      <c r="I450" s="619">
        <v>-6692891</v>
      </c>
      <c r="J450" s="296">
        <f t="shared" ref="J450:J513" si="36">I450/1000</f>
        <v>-6692.8909999999996</v>
      </c>
      <c r="K450" t="e">
        <f>+VLOOKUP(D450,#REF!,4,0)</f>
        <v>#REF!</v>
      </c>
      <c r="L450" t="e">
        <f>VLOOKUP(D450,#REF!,5,0)</f>
        <v>#REF!</v>
      </c>
      <c r="M450" t="e">
        <f>VLOOKUP(D450,#REF!,6,0)</f>
        <v>#REF!</v>
      </c>
      <c r="N450" t="e">
        <f>VLOOKUP(D450,#REF!,7,0)</f>
        <v>#REF!</v>
      </c>
      <c r="P450" t="str">
        <f t="shared" si="33"/>
        <v>77602</v>
      </c>
      <c r="Q450" t="str">
        <f t="shared" si="34"/>
        <v>62</v>
      </c>
    </row>
    <row r="451" spans="1:17" x14ac:dyDescent="0.3">
      <c r="A451" s="556" t="s">
        <v>3185</v>
      </c>
      <c r="B451" s="332">
        <v>6</v>
      </c>
      <c r="C451" s="608">
        <v>621077602023990</v>
      </c>
      <c r="D451" s="427" t="s">
        <v>1278</v>
      </c>
      <c r="E451" t="str">
        <f t="shared" si="31"/>
        <v>620107760202399</v>
      </c>
      <c r="F451" t="str">
        <f t="shared" si="32"/>
        <v>0</v>
      </c>
      <c r="G451" t="e">
        <f>+VLOOKUP(L451,BG!$D$10:$F$68,3,FALSE)</f>
        <v>#REF!</v>
      </c>
      <c r="H451" s="427" t="s">
        <v>1279</v>
      </c>
      <c r="I451" s="618">
        <v>-64548</v>
      </c>
      <c r="J451" s="296">
        <f t="shared" si="36"/>
        <v>-64.548000000000002</v>
      </c>
      <c r="K451" t="e">
        <f>+VLOOKUP(D451,#REF!,4,0)</f>
        <v>#REF!</v>
      </c>
      <c r="L451" t="e">
        <f>VLOOKUP(D451,#REF!,5,0)</f>
        <v>#REF!</v>
      </c>
      <c r="M451" t="e">
        <f>VLOOKUP(D451,#REF!,6,0)</f>
        <v>#REF!</v>
      </c>
      <c r="N451" t="e">
        <f>VLOOKUP(D451,#REF!,7,0)</f>
        <v>#REF!</v>
      </c>
      <c r="P451" t="str">
        <f t="shared" si="33"/>
        <v>77602</v>
      </c>
      <c r="Q451" t="str">
        <f t="shared" si="34"/>
        <v>62</v>
      </c>
    </row>
    <row r="452" spans="1:17" x14ac:dyDescent="0.3">
      <c r="A452" s="556" t="s">
        <v>3185</v>
      </c>
      <c r="B452" s="333">
        <v>6</v>
      </c>
      <c r="C452" s="609">
        <v>621077602025990</v>
      </c>
      <c r="D452" s="334" t="s">
        <v>1280</v>
      </c>
      <c r="E452" t="str">
        <f t="shared" si="31"/>
        <v>620107760202599</v>
      </c>
      <c r="F452" t="str">
        <f t="shared" si="32"/>
        <v>0</v>
      </c>
      <c r="G452" t="e">
        <f>+VLOOKUP(L452,BG!$D$10:$F$68,3,FALSE)</f>
        <v>#REF!</v>
      </c>
      <c r="H452" s="334" t="s">
        <v>1281</v>
      </c>
      <c r="I452" s="619">
        <v>-4212894</v>
      </c>
      <c r="J452" s="296">
        <f t="shared" si="36"/>
        <v>-4212.8940000000002</v>
      </c>
      <c r="K452" t="e">
        <f>+VLOOKUP(D452,#REF!,4,0)</f>
        <v>#REF!</v>
      </c>
      <c r="L452" t="e">
        <f>VLOOKUP(D452,#REF!,5,0)</f>
        <v>#REF!</v>
      </c>
      <c r="M452" t="e">
        <f>VLOOKUP(D452,#REF!,6,0)</f>
        <v>#REF!</v>
      </c>
      <c r="N452" t="e">
        <f>VLOOKUP(D452,#REF!,7,0)</f>
        <v>#REF!</v>
      </c>
      <c r="P452" t="str">
        <f t="shared" si="33"/>
        <v>77602</v>
      </c>
      <c r="Q452" t="str">
        <f t="shared" si="34"/>
        <v>62</v>
      </c>
    </row>
    <row r="453" spans="1:17" x14ac:dyDescent="0.3">
      <c r="A453" s="556" t="s">
        <v>3185</v>
      </c>
      <c r="B453" s="332">
        <v>6</v>
      </c>
      <c r="C453" s="608">
        <v>621077602026990</v>
      </c>
      <c r="D453" s="427" t="s">
        <v>1371</v>
      </c>
      <c r="E453" t="str">
        <f t="shared" ref="E453:E516" si="37">+MID(D453,3,2)&amp;+MID(D453,6,1)&amp;+MID(D453,8,2)&amp;+MID(D453,11,3)&amp;+MID(D453,17,2)&amp;+MID(D453,20,3)&amp;+MID(D453,24,2)</f>
        <v>620107760202699</v>
      </c>
      <c r="F453" t="str">
        <f t="shared" ref="F453:F516" si="38">MID(E453,3,1)</f>
        <v>0</v>
      </c>
      <c r="G453" t="e">
        <f>+VLOOKUP(L453,BG!$D$10:$F$68,3,FALSE)</f>
        <v>#REF!</v>
      </c>
      <c r="H453" s="427" t="s">
        <v>1397</v>
      </c>
      <c r="I453" s="618">
        <v>-5150154</v>
      </c>
      <c r="J453" s="296">
        <f t="shared" si="36"/>
        <v>-5150.1540000000005</v>
      </c>
      <c r="K453" t="e">
        <f>+VLOOKUP(D453,#REF!,4,0)</f>
        <v>#REF!</v>
      </c>
      <c r="L453" t="e">
        <f>VLOOKUP(D453,#REF!,5,0)</f>
        <v>#REF!</v>
      </c>
      <c r="M453" t="e">
        <f>VLOOKUP(D453,#REF!,6,0)</f>
        <v>#REF!</v>
      </c>
      <c r="N453" t="e">
        <f>VLOOKUP(D453,#REF!,7,0)</f>
        <v>#REF!</v>
      </c>
      <c r="P453" t="str">
        <f t="shared" ref="P453:P516" si="39">MID(E453,6,5)</f>
        <v>77602</v>
      </c>
      <c r="Q453" t="str">
        <f t="shared" ref="Q453:Q516" si="40">+LEFT(E453,2)</f>
        <v>62</v>
      </c>
    </row>
    <row r="454" spans="1:17" hidden="1" x14ac:dyDescent="0.3">
      <c r="A454" s="556" t="s">
        <v>3185</v>
      </c>
      <c r="B454" s="333">
        <v>6</v>
      </c>
      <c r="C454" s="609">
        <v>621077602046990</v>
      </c>
      <c r="D454" s="334" t="s">
        <v>1282</v>
      </c>
      <c r="E454" t="str">
        <f t="shared" si="37"/>
        <v>620107760204699</v>
      </c>
      <c r="F454" t="str">
        <f t="shared" si="38"/>
        <v>0</v>
      </c>
      <c r="G454" t="e">
        <f>+VLOOKUP(L454,BG!$D$10:$F$68,3,FALSE)</f>
        <v>#REF!</v>
      </c>
      <c r="H454" s="334" t="s">
        <v>1283</v>
      </c>
      <c r="I454" s="619">
        <v>-200000</v>
      </c>
      <c r="J454" s="296">
        <f t="shared" si="36"/>
        <v>-200</v>
      </c>
      <c r="K454" t="e">
        <f>+VLOOKUP(D454,#REF!,4,0)</f>
        <v>#REF!</v>
      </c>
      <c r="L454" t="e">
        <f>VLOOKUP(D454,#REF!,5,0)</f>
        <v>#REF!</v>
      </c>
      <c r="M454" t="e">
        <f>VLOOKUP(D454,#REF!,6,0)</f>
        <v>#REF!</v>
      </c>
      <c r="N454" t="e">
        <f>VLOOKUP(D454,#REF!,7,0)</f>
        <v>#REF!</v>
      </c>
      <c r="P454" t="str">
        <f t="shared" si="39"/>
        <v>77602</v>
      </c>
      <c r="Q454" t="str">
        <f t="shared" si="40"/>
        <v>62</v>
      </c>
    </row>
    <row r="455" spans="1:17" hidden="1" x14ac:dyDescent="0.3">
      <c r="A455" s="556" t="s">
        <v>3185</v>
      </c>
      <c r="B455" s="332">
        <v>6</v>
      </c>
      <c r="C455" s="608">
        <v>621080602002990</v>
      </c>
      <c r="D455" s="427" t="s">
        <v>2036</v>
      </c>
      <c r="E455" t="str">
        <f t="shared" si="37"/>
        <v>620108060200299</v>
      </c>
      <c r="F455" t="str">
        <f t="shared" si="38"/>
        <v>0</v>
      </c>
      <c r="G455" t="e">
        <f>+VLOOKUP(L455,BG!$D$10:$F$68,3,FALSE)</f>
        <v>#REF!</v>
      </c>
      <c r="H455" s="427" t="s">
        <v>2183</v>
      </c>
      <c r="I455" s="618">
        <v>-342599318</v>
      </c>
      <c r="J455" s="296">
        <f t="shared" si="36"/>
        <v>-342599.31800000003</v>
      </c>
      <c r="K455" t="e">
        <f>+VLOOKUP(D455,#REF!,4,0)</f>
        <v>#REF!</v>
      </c>
      <c r="L455" t="e">
        <f>VLOOKUP(D455,#REF!,5,0)</f>
        <v>#REF!</v>
      </c>
      <c r="M455" t="e">
        <f>VLOOKUP(D455,#REF!,6,0)</f>
        <v>#REF!</v>
      </c>
      <c r="N455" t="e">
        <f>VLOOKUP(D455,#REF!,7,0)</f>
        <v>#REF!</v>
      </c>
      <c r="P455" t="str">
        <f t="shared" si="39"/>
        <v>80602</v>
      </c>
      <c r="Q455" t="str">
        <f t="shared" si="40"/>
        <v>62</v>
      </c>
    </row>
    <row r="456" spans="1:17" x14ac:dyDescent="0.3">
      <c r="A456" s="556" t="s">
        <v>3185</v>
      </c>
      <c r="B456" s="333">
        <v>6</v>
      </c>
      <c r="C456" s="609">
        <v>621080602008980</v>
      </c>
      <c r="D456" s="334" t="s">
        <v>2678</v>
      </c>
      <c r="E456" t="str">
        <f t="shared" si="37"/>
        <v>620108060200898</v>
      </c>
      <c r="F456" t="str">
        <f t="shared" si="38"/>
        <v>0</v>
      </c>
      <c r="G456" t="e">
        <f>+VLOOKUP(L456,BG!$D$10:$F$68,3,FALSE)</f>
        <v>#REF!</v>
      </c>
      <c r="H456" s="334" t="s">
        <v>1127</v>
      </c>
      <c r="I456" s="619">
        <v>-10149385</v>
      </c>
      <c r="J456" s="296">
        <f t="shared" si="36"/>
        <v>-10149.385</v>
      </c>
      <c r="K456" t="e">
        <f>+VLOOKUP(D456,#REF!,4,0)</f>
        <v>#REF!</v>
      </c>
      <c r="L456" t="e">
        <f>VLOOKUP(D456,#REF!,5,0)</f>
        <v>#REF!</v>
      </c>
      <c r="M456" t="e">
        <f>VLOOKUP(D456,#REF!,6,0)</f>
        <v>#REF!</v>
      </c>
      <c r="N456" t="e">
        <f>VLOOKUP(D456,#REF!,7,0)</f>
        <v>#REF!</v>
      </c>
      <c r="P456" t="str">
        <f t="shared" si="39"/>
        <v>80602</v>
      </c>
      <c r="Q456" t="str">
        <f t="shared" si="40"/>
        <v>62</v>
      </c>
    </row>
    <row r="457" spans="1:17" hidden="1" x14ac:dyDescent="0.3">
      <c r="A457" s="556" t="s">
        <v>3185</v>
      </c>
      <c r="B457" s="332">
        <v>6</v>
      </c>
      <c r="C457" s="608">
        <v>621080602009990</v>
      </c>
      <c r="D457" s="427" t="s">
        <v>2037</v>
      </c>
      <c r="E457" t="str">
        <f t="shared" si="37"/>
        <v>620108060200999</v>
      </c>
      <c r="F457" t="str">
        <f t="shared" si="38"/>
        <v>0</v>
      </c>
      <c r="G457" t="e">
        <f>+VLOOKUP(L457,BG!$D$10:$F$68,3,FALSE)</f>
        <v>#REF!</v>
      </c>
      <c r="H457" s="427" t="s">
        <v>2184</v>
      </c>
      <c r="I457" s="618">
        <v>-8821738</v>
      </c>
      <c r="J457" s="296">
        <f t="shared" si="36"/>
        <v>-8821.7379999999994</v>
      </c>
      <c r="K457" t="e">
        <f>+VLOOKUP(D457,#REF!,4,0)</f>
        <v>#REF!</v>
      </c>
      <c r="L457" t="e">
        <f>VLOOKUP(D457,#REF!,5,0)</f>
        <v>#REF!</v>
      </c>
      <c r="M457" t="e">
        <f>VLOOKUP(D457,#REF!,6,0)</f>
        <v>#REF!</v>
      </c>
      <c r="N457" t="e">
        <f>VLOOKUP(D457,#REF!,7,0)</f>
        <v>#REF!</v>
      </c>
      <c r="P457" t="str">
        <f t="shared" si="39"/>
        <v>80602</v>
      </c>
      <c r="Q457" t="str">
        <f t="shared" si="40"/>
        <v>62</v>
      </c>
    </row>
    <row r="458" spans="1:17" hidden="1" x14ac:dyDescent="0.3">
      <c r="A458" s="556" t="s">
        <v>3185</v>
      </c>
      <c r="B458" s="333">
        <v>6</v>
      </c>
      <c r="C458" s="609">
        <v>621080602040980</v>
      </c>
      <c r="D458" s="334" t="s">
        <v>2038</v>
      </c>
      <c r="E458" t="str">
        <f t="shared" si="37"/>
        <v>620108060204098</v>
      </c>
      <c r="F458" t="str">
        <f t="shared" si="38"/>
        <v>0</v>
      </c>
      <c r="G458" t="e">
        <f>+VLOOKUP(L458,BG!$D$10:$F$68,3,FALSE)</f>
        <v>#REF!</v>
      </c>
      <c r="H458" s="334" t="s">
        <v>2185</v>
      </c>
      <c r="I458" s="619">
        <v>-25421841</v>
      </c>
      <c r="J458" s="296">
        <f t="shared" si="36"/>
        <v>-25421.841</v>
      </c>
      <c r="K458" t="e">
        <f>+VLOOKUP(D458,#REF!,4,0)</f>
        <v>#REF!</v>
      </c>
      <c r="L458" t="e">
        <f>VLOOKUP(D458,#REF!,5,0)</f>
        <v>#REF!</v>
      </c>
      <c r="M458" t="e">
        <f>VLOOKUP(D458,#REF!,6,0)</f>
        <v>#REF!</v>
      </c>
      <c r="N458" t="e">
        <f>VLOOKUP(D458,#REF!,7,0)</f>
        <v>#REF!</v>
      </c>
      <c r="P458" t="str">
        <f t="shared" si="39"/>
        <v>80602</v>
      </c>
      <c r="Q458" t="str">
        <f t="shared" si="40"/>
        <v>62</v>
      </c>
    </row>
    <row r="459" spans="1:17" hidden="1" x14ac:dyDescent="0.3">
      <c r="A459" s="556" t="s">
        <v>3185</v>
      </c>
      <c r="B459" s="332">
        <v>6</v>
      </c>
      <c r="C459" s="608">
        <v>621080602040990</v>
      </c>
      <c r="D459" s="427" t="s">
        <v>2039</v>
      </c>
      <c r="E459" t="str">
        <f t="shared" si="37"/>
        <v>620108060204099</v>
      </c>
      <c r="F459" t="str">
        <f t="shared" si="38"/>
        <v>0</v>
      </c>
      <c r="G459" t="e">
        <f>+VLOOKUP(L459,BG!$D$10:$F$68,3,FALSE)</f>
        <v>#REF!</v>
      </c>
      <c r="H459" s="427" t="s">
        <v>2186</v>
      </c>
      <c r="I459" s="618">
        <v>-3583742713</v>
      </c>
      <c r="J459" s="296">
        <f t="shared" si="36"/>
        <v>-3583742.713</v>
      </c>
      <c r="K459" t="e">
        <f>+VLOOKUP(D459,#REF!,4,0)</f>
        <v>#REF!</v>
      </c>
      <c r="L459" t="e">
        <f>VLOOKUP(D459,#REF!,5,0)</f>
        <v>#REF!</v>
      </c>
      <c r="M459" t="e">
        <f>VLOOKUP(D459,#REF!,6,0)</f>
        <v>#REF!</v>
      </c>
      <c r="N459" t="e">
        <f>VLOOKUP(D459,#REF!,7,0)</f>
        <v>#REF!</v>
      </c>
      <c r="P459" t="str">
        <f t="shared" si="39"/>
        <v>80602</v>
      </c>
      <c r="Q459" t="str">
        <f t="shared" si="40"/>
        <v>62</v>
      </c>
    </row>
    <row r="460" spans="1:17" x14ac:dyDescent="0.3">
      <c r="A460" s="556" t="s">
        <v>3185</v>
      </c>
      <c r="B460" s="333">
        <v>7</v>
      </c>
      <c r="C460" s="609">
        <v>621080602110990</v>
      </c>
      <c r="D460" s="334" t="s">
        <v>2040</v>
      </c>
      <c r="E460" t="str">
        <f t="shared" si="37"/>
        <v>620108060211099</v>
      </c>
      <c r="F460" t="str">
        <f t="shared" si="38"/>
        <v>0</v>
      </c>
      <c r="G460" t="e">
        <f>+VLOOKUP(L460,BG!$D$10:$F$68,3,FALSE)</f>
        <v>#REF!</v>
      </c>
      <c r="H460" s="334" t="s">
        <v>2187</v>
      </c>
      <c r="I460" s="619">
        <v>-12683330</v>
      </c>
      <c r="J460" s="296">
        <f t="shared" si="36"/>
        <v>-12683.33</v>
      </c>
      <c r="K460" t="e">
        <f>+VLOOKUP(D460,#REF!,4,0)</f>
        <v>#REF!</v>
      </c>
      <c r="L460" t="e">
        <f>VLOOKUP(D460,#REF!,5,0)</f>
        <v>#REF!</v>
      </c>
      <c r="M460" t="e">
        <f>VLOOKUP(D460,#REF!,6,0)</f>
        <v>#REF!</v>
      </c>
      <c r="N460" t="e">
        <f>VLOOKUP(D460,#REF!,7,0)</f>
        <v>#REF!</v>
      </c>
      <c r="P460" t="str">
        <f t="shared" si="39"/>
        <v>80602</v>
      </c>
      <c r="Q460" t="str">
        <f t="shared" si="40"/>
        <v>62</v>
      </c>
    </row>
    <row r="461" spans="1:17" hidden="1" x14ac:dyDescent="0.3">
      <c r="A461" s="556" t="s">
        <v>3185</v>
      </c>
      <c r="B461" s="332">
        <v>6</v>
      </c>
      <c r="C461" s="608">
        <v>621080602112980</v>
      </c>
      <c r="D461" s="427" t="s">
        <v>2041</v>
      </c>
      <c r="E461" t="str">
        <f t="shared" si="37"/>
        <v>620108060211298</v>
      </c>
      <c r="F461" t="str">
        <f t="shared" si="38"/>
        <v>0</v>
      </c>
      <c r="G461" t="e">
        <f>+VLOOKUP(L461,BG!$D$10:$F$68,3,FALSE)</f>
        <v>#REF!</v>
      </c>
      <c r="H461" s="427" t="s">
        <v>2188</v>
      </c>
      <c r="I461" s="618">
        <v>-1265787</v>
      </c>
      <c r="J461" s="296">
        <f t="shared" si="36"/>
        <v>-1265.787</v>
      </c>
      <c r="K461" t="e">
        <f>+VLOOKUP(D461,#REF!,4,0)</f>
        <v>#REF!</v>
      </c>
      <c r="L461" t="e">
        <f>VLOOKUP(D461,#REF!,5,0)</f>
        <v>#REF!</v>
      </c>
      <c r="M461" t="e">
        <f>VLOOKUP(D461,#REF!,6,0)</f>
        <v>#REF!</v>
      </c>
      <c r="N461" t="e">
        <f>VLOOKUP(D461,#REF!,7,0)</f>
        <v>#REF!</v>
      </c>
      <c r="P461" t="str">
        <f t="shared" si="39"/>
        <v>80602</v>
      </c>
      <c r="Q461" t="str">
        <f t="shared" si="40"/>
        <v>62</v>
      </c>
    </row>
    <row r="462" spans="1:17" x14ac:dyDescent="0.3">
      <c r="A462" s="556" t="s">
        <v>3185</v>
      </c>
      <c r="B462" s="333">
        <v>6</v>
      </c>
      <c r="C462" s="609">
        <v>631080804000980</v>
      </c>
      <c r="D462" s="334" t="s">
        <v>2042</v>
      </c>
      <c r="E462" t="str">
        <f t="shared" si="37"/>
        <v>630108080400098</v>
      </c>
      <c r="F462" t="str">
        <f t="shared" si="38"/>
        <v>0</v>
      </c>
      <c r="G462" t="e">
        <f>+VLOOKUP(L462,BG!$D$10:$F$68,3,FALSE)</f>
        <v>#REF!</v>
      </c>
      <c r="H462" s="334" t="s">
        <v>1128</v>
      </c>
      <c r="I462" s="619">
        <v>-14958786</v>
      </c>
      <c r="J462" s="296">
        <f t="shared" si="36"/>
        <v>-14958.786</v>
      </c>
      <c r="K462" t="e">
        <f>+VLOOKUP(D462,#REF!,4,0)</f>
        <v>#REF!</v>
      </c>
      <c r="L462" t="e">
        <f>VLOOKUP(D462,#REF!,5,0)</f>
        <v>#REF!</v>
      </c>
      <c r="M462" t="e">
        <f>VLOOKUP(D462,#REF!,6,0)</f>
        <v>#REF!</v>
      </c>
      <c r="N462" t="e">
        <f>VLOOKUP(D462,#REF!,7,0)</f>
        <v>#REF!</v>
      </c>
      <c r="P462" t="str">
        <f t="shared" si="39"/>
        <v>80804</v>
      </c>
      <c r="Q462" t="str">
        <f t="shared" si="40"/>
        <v>63</v>
      </c>
    </row>
    <row r="463" spans="1:17" hidden="1" x14ac:dyDescent="0.3">
      <c r="A463" s="556" t="s">
        <v>3185</v>
      </c>
      <c r="B463" s="332">
        <v>6</v>
      </c>
      <c r="C463" s="608">
        <v>631080804001980</v>
      </c>
      <c r="D463" s="427" t="s">
        <v>1285</v>
      </c>
      <c r="E463" t="str">
        <f t="shared" si="37"/>
        <v>630108080400198</v>
      </c>
      <c r="F463" t="str">
        <f t="shared" si="38"/>
        <v>0</v>
      </c>
      <c r="G463" t="e">
        <f>+VLOOKUP(L463,BG!$D$10:$F$68,3,FALSE)</f>
        <v>#REF!</v>
      </c>
      <c r="H463" s="427" t="s">
        <v>1130</v>
      </c>
      <c r="I463" s="618">
        <v>-1959526</v>
      </c>
      <c r="J463" s="296">
        <f t="shared" si="36"/>
        <v>-1959.5260000000001</v>
      </c>
      <c r="K463" t="e">
        <f>+VLOOKUP(D463,#REF!,4,0)</f>
        <v>#REF!</v>
      </c>
      <c r="L463" t="e">
        <f>VLOOKUP(D463,#REF!,5,0)</f>
        <v>#REF!</v>
      </c>
      <c r="M463" t="e">
        <f>VLOOKUP(D463,#REF!,6,0)</f>
        <v>#REF!</v>
      </c>
      <c r="N463" t="e">
        <f>VLOOKUP(D463,#REF!,7,0)</f>
        <v>#REF!</v>
      </c>
      <c r="P463" t="str">
        <f t="shared" si="39"/>
        <v>80804</v>
      </c>
      <c r="Q463" t="str">
        <f t="shared" si="40"/>
        <v>63</v>
      </c>
    </row>
    <row r="464" spans="1:17" hidden="1" x14ac:dyDescent="0.3">
      <c r="A464" s="556" t="s">
        <v>3185</v>
      </c>
      <c r="B464" s="333">
        <v>6</v>
      </c>
      <c r="C464" s="609">
        <v>631080804001990</v>
      </c>
      <c r="D464" s="334" t="s">
        <v>1129</v>
      </c>
      <c r="E464" t="str">
        <f t="shared" si="37"/>
        <v>630108080400199</v>
      </c>
      <c r="F464" t="str">
        <f t="shared" si="38"/>
        <v>0</v>
      </c>
      <c r="G464" t="e">
        <f>+VLOOKUP(L464,BG!$D$10:$F$68,3,FALSE)</f>
        <v>#REF!</v>
      </c>
      <c r="H464" s="334" t="s">
        <v>1130</v>
      </c>
      <c r="I464" s="619">
        <v>-1037656916</v>
      </c>
      <c r="J464" s="296">
        <f t="shared" si="36"/>
        <v>-1037656.916</v>
      </c>
      <c r="K464" t="e">
        <f>+VLOOKUP(D464,#REF!,4,0)</f>
        <v>#REF!</v>
      </c>
      <c r="L464" t="e">
        <f>VLOOKUP(D464,#REF!,5,0)</f>
        <v>#REF!</v>
      </c>
      <c r="M464" t="e">
        <f>VLOOKUP(D464,#REF!,6,0)</f>
        <v>#REF!</v>
      </c>
      <c r="N464" t="e">
        <f>VLOOKUP(D464,#REF!,7,0)</f>
        <v>#REF!</v>
      </c>
      <c r="P464" t="str">
        <f t="shared" si="39"/>
        <v>80804</v>
      </c>
      <c r="Q464" t="str">
        <f t="shared" si="40"/>
        <v>63</v>
      </c>
    </row>
    <row r="465" spans="1:17" hidden="1" x14ac:dyDescent="0.3">
      <c r="A465" s="556" t="s">
        <v>3185</v>
      </c>
      <c r="B465" s="332">
        <v>6</v>
      </c>
      <c r="C465" s="608">
        <v>631080804004980</v>
      </c>
      <c r="D465" s="427" t="s">
        <v>2043</v>
      </c>
      <c r="E465" t="str">
        <f t="shared" si="37"/>
        <v>630108080400498</v>
      </c>
      <c r="F465" t="str">
        <f t="shared" si="38"/>
        <v>0</v>
      </c>
      <c r="G465" t="e">
        <f>+VLOOKUP(L465,BG!$D$10:$F$68,3,FALSE)</f>
        <v>#REF!</v>
      </c>
      <c r="H465" s="427" t="s">
        <v>2189</v>
      </c>
      <c r="I465" s="618">
        <v>-1361195</v>
      </c>
      <c r="J465" s="296">
        <f t="shared" si="36"/>
        <v>-1361.1949999999999</v>
      </c>
      <c r="K465" t="e">
        <f>+VLOOKUP(D465,#REF!,4,0)</f>
        <v>#REF!</v>
      </c>
      <c r="L465" t="e">
        <f>VLOOKUP(D465,#REF!,5,0)</f>
        <v>#REF!</v>
      </c>
      <c r="M465" t="e">
        <f>VLOOKUP(D465,#REF!,6,0)</f>
        <v>#REF!</v>
      </c>
      <c r="N465" t="e">
        <f>VLOOKUP(D465,#REF!,7,0)</f>
        <v>#REF!</v>
      </c>
      <c r="P465" t="str">
        <f t="shared" si="39"/>
        <v>80804</v>
      </c>
      <c r="Q465" t="str">
        <f t="shared" si="40"/>
        <v>63</v>
      </c>
    </row>
    <row r="466" spans="1:17" hidden="1" x14ac:dyDescent="0.3">
      <c r="A466" s="556" t="s">
        <v>3185</v>
      </c>
      <c r="B466" s="333">
        <v>6</v>
      </c>
      <c r="C466" s="609">
        <v>631080804004990</v>
      </c>
      <c r="D466" s="334" t="s">
        <v>2044</v>
      </c>
      <c r="E466" t="str">
        <f t="shared" si="37"/>
        <v>630108080400499</v>
      </c>
      <c r="F466" t="str">
        <f t="shared" si="38"/>
        <v>0</v>
      </c>
      <c r="G466" t="e">
        <f>+VLOOKUP(L466,BG!$D$10:$F$68,3,FALSE)</f>
        <v>#REF!</v>
      </c>
      <c r="H466" s="334" t="s">
        <v>2189</v>
      </c>
      <c r="I466" s="619">
        <v>-176787351</v>
      </c>
      <c r="J466" s="296">
        <f t="shared" si="36"/>
        <v>-176787.351</v>
      </c>
      <c r="K466" t="e">
        <f>+VLOOKUP(D466,#REF!,4,0)</f>
        <v>#REF!</v>
      </c>
      <c r="L466" t="e">
        <f>VLOOKUP(D466,#REF!,5,0)</f>
        <v>#REF!</v>
      </c>
      <c r="M466" t="e">
        <f>VLOOKUP(D466,#REF!,6,0)</f>
        <v>#REF!</v>
      </c>
      <c r="N466" t="e">
        <f>VLOOKUP(D466,#REF!,7,0)</f>
        <v>#REF!</v>
      </c>
      <c r="P466" t="str">
        <f t="shared" si="39"/>
        <v>80804</v>
      </c>
      <c r="Q466" t="str">
        <f t="shared" si="40"/>
        <v>63</v>
      </c>
    </row>
    <row r="467" spans="1:17" hidden="1" x14ac:dyDescent="0.3">
      <c r="A467" s="556" t="s">
        <v>3185</v>
      </c>
      <c r="B467" s="332">
        <v>6</v>
      </c>
      <c r="C467" s="608">
        <v>631080804011990</v>
      </c>
      <c r="D467" s="427" t="s">
        <v>2045</v>
      </c>
      <c r="E467" t="str">
        <f t="shared" si="37"/>
        <v>630108080401199</v>
      </c>
      <c r="F467" t="str">
        <f t="shared" si="38"/>
        <v>0</v>
      </c>
      <c r="G467" t="e">
        <f>+VLOOKUP(L467,BG!$D$10:$F$68,3,FALSE)</f>
        <v>#REF!</v>
      </c>
      <c r="H467" s="427" t="s">
        <v>2190</v>
      </c>
      <c r="I467" s="618">
        <v>-1047819815</v>
      </c>
      <c r="J467" s="296">
        <f t="shared" si="36"/>
        <v>-1047819.8149999999</v>
      </c>
      <c r="K467" t="e">
        <f>+VLOOKUP(D467,#REF!,4,0)</f>
        <v>#REF!</v>
      </c>
      <c r="L467" t="e">
        <f>VLOOKUP(D467,#REF!,5,0)</f>
        <v>#REF!</v>
      </c>
      <c r="M467" t="e">
        <f>VLOOKUP(D467,#REF!,6,0)</f>
        <v>#REF!</v>
      </c>
      <c r="N467" t="e">
        <f>VLOOKUP(D467,#REF!,7,0)</f>
        <v>#REF!</v>
      </c>
      <c r="P467" t="str">
        <f t="shared" si="39"/>
        <v>80804</v>
      </c>
      <c r="Q467" t="str">
        <f t="shared" si="40"/>
        <v>63</v>
      </c>
    </row>
    <row r="468" spans="1:17" hidden="1" x14ac:dyDescent="0.3">
      <c r="A468" s="556" t="s">
        <v>3185</v>
      </c>
      <c r="B468" s="333">
        <v>6</v>
      </c>
      <c r="C468" s="609">
        <v>631081002000990</v>
      </c>
      <c r="D468" s="334" t="s">
        <v>1132</v>
      </c>
      <c r="E468" t="str">
        <f t="shared" si="37"/>
        <v>630108100200099</v>
      </c>
      <c r="F468" t="str">
        <f t="shared" si="38"/>
        <v>0</v>
      </c>
      <c r="G468" t="e">
        <f>+VLOOKUP(L468,BG!$D$10:$F$68,3,FALSE)</f>
        <v>#REF!</v>
      </c>
      <c r="H468" s="334" t="s">
        <v>1131</v>
      </c>
      <c r="I468" s="619">
        <v>-346</v>
      </c>
      <c r="J468" s="296">
        <f t="shared" si="36"/>
        <v>-0.34599999999999997</v>
      </c>
      <c r="K468" t="e">
        <f>+VLOOKUP(D468,#REF!,4,0)</f>
        <v>#REF!</v>
      </c>
      <c r="L468" t="e">
        <f>VLOOKUP(D468,#REF!,5,0)</f>
        <v>#REF!</v>
      </c>
      <c r="M468" t="e">
        <f>+L468</f>
        <v>#REF!</v>
      </c>
      <c r="N468" t="e">
        <f>VLOOKUP(D468,#REF!,7,0)</f>
        <v>#REF!</v>
      </c>
      <c r="P468" t="str">
        <f t="shared" si="39"/>
        <v>81002</v>
      </c>
      <c r="Q468" t="str">
        <f t="shared" si="40"/>
        <v>63</v>
      </c>
    </row>
    <row r="469" spans="1:17" hidden="1" x14ac:dyDescent="0.3">
      <c r="A469" s="556" t="s">
        <v>3185</v>
      </c>
      <c r="B469" s="332">
        <v>6</v>
      </c>
      <c r="C469" s="608">
        <v>633081602000990</v>
      </c>
      <c r="D469" s="427" t="s">
        <v>2046</v>
      </c>
      <c r="E469" t="str">
        <f t="shared" si="37"/>
        <v>630308160200099</v>
      </c>
      <c r="F469" t="str">
        <f t="shared" si="38"/>
        <v>0</v>
      </c>
      <c r="G469" t="e">
        <f>+VLOOKUP(L469,BG!$D$10:$F$68,3,FALSE)</f>
        <v>#REF!</v>
      </c>
      <c r="H469" s="427" t="s">
        <v>2191</v>
      </c>
      <c r="I469" s="618">
        <v>-76758314</v>
      </c>
      <c r="J469" s="296">
        <f t="shared" si="36"/>
        <v>-76758.313999999998</v>
      </c>
      <c r="K469" t="e">
        <f>+VLOOKUP(D469,#REF!,4,0)</f>
        <v>#REF!</v>
      </c>
      <c r="L469" t="e">
        <f>VLOOKUP(D469,#REF!,5,0)</f>
        <v>#REF!</v>
      </c>
      <c r="M469" t="e">
        <f>VLOOKUP(D469,#REF!,6,0)</f>
        <v>#REF!</v>
      </c>
      <c r="N469" t="e">
        <f>VLOOKUP(D469,#REF!,7,0)</f>
        <v>#REF!</v>
      </c>
      <c r="P469" t="str">
        <f t="shared" si="39"/>
        <v>81602</v>
      </c>
      <c r="Q469" t="str">
        <f t="shared" si="40"/>
        <v>63</v>
      </c>
    </row>
    <row r="470" spans="1:17" x14ac:dyDescent="0.3">
      <c r="A470" s="556" t="s">
        <v>3185</v>
      </c>
      <c r="B470" s="333">
        <v>6</v>
      </c>
      <c r="C470" s="609">
        <v>633081802000990</v>
      </c>
      <c r="D470" s="334" t="s">
        <v>2047</v>
      </c>
      <c r="E470" t="str">
        <f t="shared" si="37"/>
        <v>630308180200099</v>
      </c>
      <c r="F470" t="str">
        <f t="shared" si="38"/>
        <v>0</v>
      </c>
      <c r="G470" t="e">
        <f>+VLOOKUP(L470,BG!$D$10:$F$68,3,FALSE)</f>
        <v>#REF!</v>
      </c>
      <c r="H470" s="334" t="s">
        <v>1287</v>
      </c>
      <c r="I470" s="619">
        <v>-200747302</v>
      </c>
      <c r="J470" s="296">
        <f t="shared" si="36"/>
        <v>-200747.302</v>
      </c>
      <c r="K470" t="e">
        <f>+VLOOKUP(D470,#REF!,4,0)</f>
        <v>#REF!</v>
      </c>
      <c r="L470" t="e">
        <f>VLOOKUP(D470,#REF!,5,0)</f>
        <v>#REF!</v>
      </c>
      <c r="M470" t="e">
        <f>VLOOKUP(D470,#REF!,6,0)</f>
        <v>#REF!</v>
      </c>
      <c r="N470" t="e">
        <f>VLOOKUP(D470,#REF!,7,0)</f>
        <v>#REF!</v>
      </c>
      <c r="P470" t="str">
        <f t="shared" si="39"/>
        <v>81802</v>
      </c>
      <c r="Q470" t="str">
        <f t="shared" si="40"/>
        <v>63</v>
      </c>
    </row>
    <row r="471" spans="1:17" x14ac:dyDescent="0.3">
      <c r="A471" s="556" t="s">
        <v>3185</v>
      </c>
      <c r="B471" s="332">
        <v>6</v>
      </c>
      <c r="C471" s="608">
        <v>633081802001980</v>
      </c>
      <c r="D471" s="427" t="s">
        <v>1286</v>
      </c>
      <c r="E471" t="str">
        <f t="shared" si="37"/>
        <v>630308180200198</v>
      </c>
      <c r="F471" t="str">
        <f t="shared" si="38"/>
        <v>0</v>
      </c>
      <c r="G471" t="e">
        <f>+VLOOKUP(L471,BG!$D$10:$F$68,3,FALSE)</f>
        <v>#REF!</v>
      </c>
      <c r="H471" s="427" t="s">
        <v>1287</v>
      </c>
      <c r="I471" s="618">
        <v>-2215313</v>
      </c>
      <c r="J471" s="296">
        <f t="shared" si="36"/>
        <v>-2215.3130000000001</v>
      </c>
      <c r="K471" t="e">
        <f>+VLOOKUP(D471,#REF!,4,0)</f>
        <v>#REF!</v>
      </c>
      <c r="L471" t="e">
        <f>VLOOKUP(D471,#REF!,5,0)</f>
        <v>#REF!</v>
      </c>
      <c r="M471" t="e">
        <f>VLOOKUP(D471,#REF!,6,0)</f>
        <v>#REF!</v>
      </c>
      <c r="N471" t="e">
        <f>VLOOKUP(D471,#REF!,7,0)</f>
        <v>#REF!</v>
      </c>
      <c r="P471" t="str">
        <f t="shared" si="39"/>
        <v>81802</v>
      </c>
      <c r="Q471" t="str">
        <f t="shared" si="40"/>
        <v>63</v>
      </c>
    </row>
    <row r="472" spans="1:17" hidden="1" x14ac:dyDescent="0.3">
      <c r="A472" s="556" t="s">
        <v>3185</v>
      </c>
      <c r="B472" s="333">
        <v>6</v>
      </c>
      <c r="C472" s="609">
        <v>633081802008990</v>
      </c>
      <c r="D472" s="334" t="s">
        <v>1133</v>
      </c>
      <c r="E472" t="str">
        <f t="shared" si="37"/>
        <v>630308180200899</v>
      </c>
      <c r="F472" t="str">
        <f t="shared" si="38"/>
        <v>0</v>
      </c>
      <c r="G472" t="e">
        <f>+VLOOKUP(L472,BG!$D$10:$F$68,3,FALSE)</f>
        <v>#REF!</v>
      </c>
      <c r="H472" s="334" t="s">
        <v>1134</v>
      </c>
      <c r="I472" s="619">
        <v>-54898536</v>
      </c>
      <c r="J472" s="296">
        <f t="shared" si="36"/>
        <v>-54898.536</v>
      </c>
      <c r="K472" t="e">
        <f>+VLOOKUP(D472,#REF!,4,0)</f>
        <v>#REF!</v>
      </c>
      <c r="L472" t="e">
        <f>VLOOKUP(D472,#REF!,5,0)</f>
        <v>#REF!</v>
      </c>
      <c r="M472" t="e">
        <f>VLOOKUP(D472,#REF!,6,0)</f>
        <v>#REF!</v>
      </c>
      <c r="N472" t="e">
        <f>VLOOKUP(D472,#REF!,7,0)</f>
        <v>#REF!</v>
      </c>
      <c r="P472" t="str">
        <f t="shared" si="39"/>
        <v>81802</v>
      </c>
      <c r="Q472" t="str">
        <f t="shared" si="40"/>
        <v>63</v>
      </c>
    </row>
    <row r="473" spans="1:17" x14ac:dyDescent="0.3">
      <c r="A473" s="556" t="s">
        <v>3185</v>
      </c>
      <c r="B473" s="332">
        <v>6</v>
      </c>
      <c r="C473" s="608">
        <v>634082004000990</v>
      </c>
      <c r="D473" s="427" t="s">
        <v>1135</v>
      </c>
      <c r="E473" t="str">
        <f t="shared" si="37"/>
        <v>630408200400099</v>
      </c>
      <c r="F473" t="str">
        <f t="shared" si="38"/>
        <v>0</v>
      </c>
      <c r="G473" t="e">
        <f>+VLOOKUP(L473,BG!$D$10:$F$68,3,FALSE)</f>
        <v>#REF!</v>
      </c>
      <c r="H473" s="427" t="s">
        <v>1136</v>
      </c>
      <c r="I473" s="618">
        <v>-337004438924</v>
      </c>
      <c r="J473" s="296">
        <f t="shared" si="36"/>
        <v>-337004438.92400002</v>
      </c>
      <c r="K473" t="e">
        <f>+VLOOKUP(D473,#REF!,4,0)</f>
        <v>#REF!</v>
      </c>
      <c r="L473" t="e">
        <f>VLOOKUP(D473,#REF!,5,0)</f>
        <v>#REF!</v>
      </c>
      <c r="M473" t="e">
        <f>+L473</f>
        <v>#REF!</v>
      </c>
      <c r="N473" t="e">
        <f>VLOOKUP(D473,#REF!,7,0)</f>
        <v>#REF!</v>
      </c>
      <c r="P473" t="str">
        <f t="shared" si="39"/>
        <v>82004</v>
      </c>
      <c r="Q473" t="str">
        <f t="shared" si="40"/>
        <v>63</v>
      </c>
    </row>
    <row r="474" spans="1:17" hidden="1" x14ac:dyDescent="0.3">
      <c r="A474" s="556" t="s">
        <v>3185</v>
      </c>
      <c r="B474" s="333">
        <v>6</v>
      </c>
      <c r="C474" s="609">
        <v>634082006000990</v>
      </c>
      <c r="D474" s="334" t="s">
        <v>1137</v>
      </c>
      <c r="E474" t="str">
        <f t="shared" si="37"/>
        <v>630408200600099</v>
      </c>
      <c r="F474" t="str">
        <f t="shared" si="38"/>
        <v>0</v>
      </c>
      <c r="G474" t="e">
        <f>+VLOOKUP(L474,BG!$D$10:$F$68,3,FALSE)</f>
        <v>#REF!</v>
      </c>
      <c r="H474" s="334" t="s">
        <v>1138</v>
      </c>
      <c r="I474" s="619">
        <v>-495425791</v>
      </c>
      <c r="J474" s="296">
        <f t="shared" si="36"/>
        <v>-495425.79100000003</v>
      </c>
      <c r="K474" t="e">
        <f>+VLOOKUP(D474,#REF!,4,0)</f>
        <v>#REF!</v>
      </c>
      <c r="L474" t="e">
        <f>VLOOKUP(D474,#REF!,5,0)</f>
        <v>#REF!</v>
      </c>
      <c r="M474" t="e">
        <f>+L474</f>
        <v>#REF!</v>
      </c>
      <c r="N474" t="e">
        <f>VLOOKUP(D474,#REF!,7,0)</f>
        <v>#REF!</v>
      </c>
      <c r="P474" t="str">
        <f t="shared" si="39"/>
        <v>82006</v>
      </c>
      <c r="Q474" t="str">
        <f t="shared" si="40"/>
        <v>63</v>
      </c>
    </row>
    <row r="475" spans="1:17" x14ac:dyDescent="0.3">
      <c r="A475" s="556" t="s">
        <v>3185</v>
      </c>
      <c r="B475" s="332">
        <v>6</v>
      </c>
      <c r="C475" s="608">
        <v>634082202000990</v>
      </c>
      <c r="D475" s="427" t="s">
        <v>1139</v>
      </c>
      <c r="E475" t="str">
        <f t="shared" si="37"/>
        <v>630408220200099</v>
      </c>
      <c r="F475" t="str">
        <f t="shared" si="38"/>
        <v>0</v>
      </c>
      <c r="G475" t="e">
        <f>+VLOOKUP(L475,BG!$D$10:$F$68,3,FALSE)</f>
        <v>#REF!</v>
      </c>
      <c r="H475" s="427" t="s">
        <v>1140</v>
      </c>
      <c r="I475" s="618">
        <v>-109242009385</v>
      </c>
      <c r="J475" s="296">
        <f t="shared" si="36"/>
        <v>-109242009.38500001</v>
      </c>
      <c r="K475" t="e">
        <f>+VLOOKUP(D475,#REF!,4,0)</f>
        <v>#REF!</v>
      </c>
      <c r="L475" t="e">
        <f>VLOOKUP(D475,#REF!,5,0)</f>
        <v>#REF!</v>
      </c>
      <c r="M475" t="e">
        <f>+L475</f>
        <v>#REF!</v>
      </c>
      <c r="N475" t="e">
        <f>VLOOKUP(D475,#REF!,7,0)</f>
        <v>#REF!</v>
      </c>
      <c r="P475" t="str">
        <f t="shared" si="39"/>
        <v>82202</v>
      </c>
      <c r="Q475" t="str">
        <f t="shared" si="40"/>
        <v>63</v>
      </c>
    </row>
    <row r="476" spans="1:17" hidden="1" x14ac:dyDescent="0.3">
      <c r="A476" s="556" t="s">
        <v>3185</v>
      </c>
      <c r="B476" s="333">
        <v>6</v>
      </c>
      <c r="C476" s="609">
        <v>634082204000990</v>
      </c>
      <c r="D476" s="334" t="s">
        <v>1141</v>
      </c>
      <c r="E476" t="str">
        <f t="shared" si="37"/>
        <v>630408220400099</v>
      </c>
      <c r="F476" t="str">
        <f t="shared" si="38"/>
        <v>0</v>
      </c>
      <c r="G476" t="e">
        <f>+VLOOKUP(L476,BG!$D$10:$F$68,3,FALSE)</f>
        <v>#REF!</v>
      </c>
      <c r="H476" s="334" t="s">
        <v>51</v>
      </c>
      <c r="I476" s="619">
        <v>-66092979587</v>
      </c>
      <c r="J476" s="296">
        <f t="shared" si="36"/>
        <v>-66092979.586999997</v>
      </c>
      <c r="K476" t="e">
        <f>+VLOOKUP(D476,#REF!,4,0)</f>
        <v>#REF!</v>
      </c>
      <c r="L476" t="e">
        <f>VLOOKUP(D476,#REF!,5,0)</f>
        <v>#REF!</v>
      </c>
      <c r="M476" t="e">
        <f>+L476</f>
        <v>#REF!</v>
      </c>
      <c r="N476" t="e">
        <f>VLOOKUP(D476,#REF!,7,0)</f>
        <v>#REF!</v>
      </c>
      <c r="P476" t="str">
        <f t="shared" si="39"/>
        <v>82204</v>
      </c>
      <c r="Q476" t="str">
        <f t="shared" si="40"/>
        <v>63</v>
      </c>
    </row>
    <row r="477" spans="1:17" hidden="1" x14ac:dyDescent="0.3">
      <c r="A477" s="556" t="s">
        <v>3185</v>
      </c>
      <c r="B477" s="332">
        <v>6</v>
      </c>
      <c r="C477" s="608">
        <v>641082801000990</v>
      </c>
      <c r="D477" s="427" t="s">
        <v>1872</v>
      </c>
      <c r="E477" t="str">
        <f t="shared" si="37"/>
        <v>640108280100099</v>
      </c>
      <c r="F477" t="str">
        <f t="shared" si="38"/>
        <v>0</v>
      </c>
      <c r="G477" t="e">
        <f>+VLOOKUP(L477,BG!$D$10:$F$68,3,FALSE)</f>
        <v>#REF!</v>
      </c>
      <c r="H477" s="427" t="s">
        <v>1497</v>
      </c>
      <c r="I477" s="618">
        <v>-24630542</v>
      </c>
      <c r="J477" s="296">
        <f t="shared" si="36"/>
        <v>-24630.542000000001</v>
      </c>
      <c r="K477" t="e">
        <f>+VLOOKUP(D477,#REF!,4,0)</f>
        <v>#REF!</v>
      </c>
      <c r="L477" t="e">
        <f>VLOOKUP(D477,#REF!,5,0)</f>
        <v>#REF!</v>
      </c>
      <c r="M477" t="e">
        <f>VLOOKUP(D477,#REF!,6,0)</f>
        <v>#REF!</v>
      </c>
      <c r="N477" t="e">
        <f>VLOOKUP(D477,#REF!,7,0)</f>
        <v>#REF!</v>
      </c>
      <c r="P477" t="str">
        <f t="shared" si="39"/>
        <v>82801</v>
      </c>
      <c r="Q477" t="str">
        <f t="shared" si="40"/>
        <v>64</v>
      </c>
    </row>
    <row r="478" spans="1:17" x14ac:dyDescent="0.3">
      <c r="A478" s="556" t="s">
        <v>3185</v>
      </c>
      <c r="B478" s="333">
        <v>6</v>
      </c>
      <c r="C478" s="609">
        <v>641083201001990</v>
      </c>
      <c r="D478" s="334" t="s">
        <v>1142</v>
      </c>
      <c r="E478" t="str">
        <f t="shared" si="37"/>
        <v>640108320100199</v>
      </c>
      <c r="F478" t="str">
        <f t="shared" si="38"/>
        <v>0</v>
      </c>
      <c r="G478" t="e">
        <f>+VLOOKUP(L478,BG!$D$10:$F$68,3,FALSE)</f>
        <v>#REF!</v>
      </c>
      <c r="H478" s="334" t="s">
        <v>1143</v>
      </c>
      <c r="I478" s="619">
        <v>-9342579798</v>
      </c>
      <c r="J478" s="296">
        <f t="shared" si="36"/>
        <v>-9342579.7980000004</v>
      </c>
      <c r="K478" t="e">
        <f>+VLOOKUP(D478,#REF!,4,0)</f>
        <v>#REF!</v>
      </c>
      <c r="L478" t="e">
        <f>VLOOKUP(D478,#REF!,5,0)</f>
        <v>#REF!</v>
      </c>
      <c r="M478" t="e">
        <f>VLOOKUP(D478,#REF!,6,0)</f>
        <v>#REF!</v>
      </c>
      <c r="N478" t="e">
        <f>VLOOKUP(D478,#REF!,7,0)</f>
        <v>#REF!</v>
      </c>
      <c r="P478" t="str">
        <f t="shared" si="39"/>
        <v>83201</v>
      </c>
      <c r="Q478" t="str">
        <f t="shared" si="40"/>
        <v>64</v>
      </c>
    </row>
    <row r="479" spans="1:17" hidden="1" x14ac:dyDescent="0.3">
      <c r="A479" s="556" t="s">
        <v>3185</v>
      </c>
      <c r="B479" s="332">
        <v>6</v>
      </c>
      <c r="C479" s="608">
        <v>641083201007990</v>
      </c>
      <c r="D479" s="427" t="s">
        <v>1258</v>
      </c>
      <c r="E479" t="str">
        <f t="shared" si="37"/>
        <v>640108320100799</v>
      </c>
      <c r="F479" t="str">
        <f t="shared" si="38"/>
        <v>0</v>
      </c>
      <c r="G479" t="e">
        <f>+VLOOKUP(L479,BG!$D$10:$F$68,3,FALSE)</f>
        <v>#REF!</v>
      </c>
      <c r="H479" s="427" t="s">
        <v>1259</v>
      </c>
      <c r="I479" s="618">
        <v>-16607924</v>
      </c>
      <c r="J479" s="296">
        <f t="shared" si="36"/>
        <v>-16607.923999999999</v>
      </c>
      <c r="K479" t="e">
        <f>+VLOOKUP(D479,#REF!,4,0)</f>
        <v>#REF!</v>
      </c>
      <c r="L479" t="e">
        <f>VLOOKUP(D479,#REF!,5,0)</f>
        <v>#REF!</v>
      </c>
      <c r="M479" t="e">
        <f>+L479</f>
        <v>#REF!</v>
      </c>
      <c r="N479" t="e">
        <f>VLOOKUP(D479,#REF!,7,0)</f>
        <v>#REF!</v>
      </c>
      <c r="P479" t="str">
        <f t="shared" si="39"/>
        <v>83201</v>
      </c>
      <c r="Q479" t="str">
        <f t="shared" si="40"/>
        <v>64</v>
      </c>
    </row>
    <row r="480" spans="1:17" x14ac:dyDescent="0.3">
      <c r="A480" s="556" t="s">
        <v>3185</v>
      </c>
      <c r="B480" s="333">
        <v>6</v>
      </c>
      <c r="C480" s="609">
        <v>641083201010990</v>
      </c>
      <c r="D480" s="334" t="s">
        <v>2679</v>
      </c>
      <c r="E480" t="str">
        <f t="shared" si="37"/>
        <v>640108320101099</v>
      </c>
      <c r="F480" t="str">
        <f t="shared" si="38"/>
        <v>0</v>
      </c>
      <c r="G480" t="e">
        <f>+VLOOKUP(L480,BG!$D$10:$F$68,3,FALSE)</f>
        <v>#REF!</v>
      </c>
      <c r="H480" s="607" t="s">
        <v>2692</v>
      </c>
      <c r="I480" s="628">
        <v>-1336102934</v>
      </c>
      <c r="J480" s="466">
        <f t="shared" si="36"/>
        <v>-1336102.9339999999</v>
      </c>
      <c r="K480" t="e">
        <f>+VLOOKUP(D480,#REF!,4,0)</f>
        <v>#REF!</v>
      </c>
      <c r="L480" t="e">
        <f>VLOOKUP(D480,#REF!,5,0)</f>
        <v>#REF!</v>
      </c>
      <c r="M480" t="e">
        <f>VLOOKUP(D480,#REF!,6,0)</f>
        <v>#REF!</v>
      </c>
      <c r="N480" t="e">
        <f>VLOOKUP(D480,#REF!,7,0)</f>
        <v>#REF!</v>
      </c>
      <c r="P480" t="str">
        <f t="shared" si="39"/>
        <v>83201</v>
      </c>
      <c r="Q480" t="str">
        <f t="shared" si="40"/>
        <v>64</v>
      </c>
    </row>
    <row r="481" spans="1:17" x14ac:dyDescent="0.3">
      <c r="A481" s="556" t="s">
        <v>3185</v>
      </c>
      <c r="B481" s="332">
        <v>6</v>
      </c>
      <c r="C481" s="608">
        <v>641083201013990</v>
      </c>
      <c r="D481" s="427" t="s">
        <v>3204</v>
      </c>
      <c r="E481" t="str">
        <f t="shared" si="37"/>
        <v>640108320101399</v>
      </c>
      <c r="F481" t="str">
        <f t="shared" si="38"/>
        <v>0</v>
      </c>
      <c r="G481" t="e">
        <f>+VLOOKUP(L481,BG!$D$10:$F$68,3,FALSE)</f>
        <v>#REF!</v>
      </c>
      <c r="H481" s="427" t="s">
        <v>3236</v>
      </c>
      <c r="I481" s="618">
        <v>-38873000000</v>
      </c>
      <c r="J481" s="296">
        <f t="shared" si="36"/>
        <v>-38873000</v>
      </c>
      <c r="K481" t="e">
        <f>+VLOOKUP(D481,#REF!,4,0)</f>
        <v>#REF!</v>
      </c>
      <c r="L481" t="e">
        <f>VLOOKUP(D481,#REF!,5,0)</f>
        <v>#REF!</v>
      </c>
      <c r="M481" t="e">
        <f>+L481</f>
        <v>#REF!</v>
      </c>
      <c r="N481" t="e">
        <f>VLOOKUP(D481,#REF!,7,0)</f>
        <v>#REF!</v>
      </c>
      <c r="P481" t="str">
        <f t="shared" si="39"/>
        <v>83201</v>
      </c>
      <c r="Q481" t="str">
        <f t="shared" si="40"/>
        <v>64</v>
      </c>
    </row>
    <row r="482" spans="1:17" x14ac:dyDescent="0.3">
      <c r="A482" s="556" t="s">
        <v>3185</v>
      </c>
      <c r="B482" s="333">
        <v>6</v>
      </c>
      <c r="C482" s="609">
        <v>641083201014990</v>
      </c>
      <c r="D482" s="334" t="s">
        <v>3205</v>
      </c>
      <c r="E482" t="str">
        <f t="shared" si="37"/>
        <v>640108320101499</v>
      </c>
      <c r="F482" t="str">
        <f t="shared" si="38"/>
        <v>0</v>
      </c>
      <c r="G482" t="e">
        <f>+VLOOKUP(L482,BG!$D$10:$F$68,3,FALSE)</f>
        <v>#N/A</v>
      </c>
      <c r="H482" s="334" t="s">
        <v>3237</v>
      </c>
      <c r="I482" s="619">
        <v>-2301000000</v>
      </c>
      <c r="J482" s="296">
        <f t="shared" si="36"/>
        <v>-2301000</v>
      </c>
      <c r="K482" t="e">
        <f>+VLOOKUP(D482,#REF!,4,0)</f>
        <v>#REF!</v>
      </c>
      <c r="L482" t="s">
        <v>99</v>
      </c>
      <c r="M482" t="e">
        <f>VLOOKUP(D482,#REF!,6,0)</f>
        <v>#REF!</v>
      </c>
      <c r="N482" t="e">
        <f>VLOOKUP(D482,#REF!,7,0)</f>
        <v>#REF!</v>
      </c>
      <c r="P482" t="str">
        <f t="shared" si="39"/>
        <v>83201</v>
      </c>
      <c r="Q482" t="str">
        <f t="shared" si="40"/>
        <v>64</v>
      </c>
    </row>
    <row r="483" spans="1:17" hidden="1" x14ac:dyDescent="0.3">
      <c r="A483" s="556" t="s">
        <v>3185</v>
      </c>
      <c r="B483" s="332">
        <v>6</v>
      </c>
      <c r="C483" s="608">
        <v>641083201016990</v>
      </c>
      <c r="D483" s="427" t="s">
        <v>2803</v>
      </c>
      <c r="E483" t="str">
        <f t="shared" si="37"/>
        <v>640108320101699</v>
      </c>
      <c r="F483" t="str">
        <f t="shared" si="38"/>
        <v>0</v>
      </c>
      <c r="G483" t="e">
        <f>+VLOOKUP(L483,BG!$D$10:$F$68,3,FALSE)</f>
        <v>#REF!</v>
      </c>
      <c r="H483" s="427" t="s">
        <v>2804</v>
      </c>
      <c r="I483" s="618">
        <v>-5259838392</v>
      </c>
      <c r="J483" s="296">
        <f t="shared" si="36"/>
        <v>-5259838.392</v>
      </c>
      <c r="K483" t="e">
        <f>+VLOOKUP(D483,#REF!,4,0)</f>
        <v>#REF!</v>
      </c>
      <c r="L483" t="e">
        <f>VLOOKUP(D483,#REF!,5,0)</f>
        <v>#REF!</v>
      </c>
      <c r="M483" t="e">
        <f>VLOOKUP(D483,#REF!,6,0)</f>
        <v>#REF!</v>
      </c>
      <c r="N483" t="e">
        <f>VLOOKUP(D483,#REF!,7,0)</f>
        <v>#REF!</v>
      </c>
      <c r="P483" t="str">
        <f t="shared" si="39"/>
        <v>83201</v>
      </c>
      <c r="Q483" t="str">
        <f t="shared" si="40"/>
        <v>64</v>
      </c>
    </row>
    <row r="484" spans="1:17" hidden="1" x14ac:dyDescent="0.3">
      <c r="A484" s="556" t="s">
        <v>3185</v>
      </c>
      <c r="B484" s="333">
        <v>6</v>
      </c>
      <c r="C484" s="609">
        <v>641083201021990</v>
      </c>
      <c r="D484" s="334" t="s">
        <v>1146</v>
      </c>
      <c r="E484" t="str">
        <f t="shared" si="37"/>
        <v>640108320102199</v>
      </c>
      <c r="F484" t="str">
        <f t="shared" si="38"/>
        <v>0</v>
      </c>
      <c r="G484" t="e">
        <f>+VLOOKUP(L484,BG!$D$10:$F$68,3,FALSE)</f>
        <v>#REF!</v>
      </c>
      <c r="H484" s="334" t="s">
        <v>1147</v>
      </c>
      <c r="I484" s="619">
        <v>-72506484</v>
      </c>
      <c r="J484" s="296">
        <f t="shared" si="36"/>
        <v>-72506.483999999997</v>
      </c>
      <c r="K484" t="e">
        <f>+VLOOKUP(D484,#REF!,4,0)</f>
        <v>#REF!</v>
      </c>
      <c r="L484" t="e">
        <f>VLOOKUP(D484,#REF!,5,0)</f>
        <v>#REF!</v>
      </c>
      <c r="M484" t="e">
        <f>VLOOKUP(D484,#REF!,6,0)</f>
        <v>#REF!</v>
      </c>
      <c r="N484" t="e">
        <f>VLOOKUP(D484,#REF!,7,0)</f>
        <v>#REF!</v>
      </c>
      <c r="P484" t="str">
        <f t="shared" si="39"/>
        <v>83201</v>
      </c>
      <c r="Q484" t="str">
        <f t="shared" si="40"/>
        <v>64</v>
      </c>
    </row>
    <row r="485" spans="1:17" hidden="1" x14ac:dyDescent="0.3">
      <c r="A485" s="556" t="s">
        <v>3185</v>
      </c>
      <c r="B485" s="332">
        <v>6</v>
      </c>
      <c r="C485" s="608">
        <v>641083201024990</v>
      </c>
      <c r="D485" s="427" t="s">
        <v>3148</v>
      </c>
      <c r="E485" t="str">
        <f t="shared" si="37"/>
        <v>640108320102499</v>
      </c>
      <c r="F485" t="str">
        <f t="shared" si="38"/>
        <v>0</v>
      </c>
      <c r="G485" t="e">
        <f>+VLOOKUP(L485,BG!$D$10:$F$68,3,FALSE)</f>
        <v>#REF!</v>
      </c>
      <c r="H485" s="427" t="s">
        <v>2953</v>
      </c>
      <c r="I485" s="618">
        <v>-27813831618</v>
      </c>
      <c r="J485" s="296">
        <f t="shared" si="36"/>
        <v>-27813831.618000001</v>
      </c>
      <c r="K485" t="e">
        <f>+VLOOKUP(D485,#REF!,4,0)</f>
        <v>#REF!</v>
      </c>
      <c r="L485" t="e">
        <f>VLOOKUP(D485,#REF!,5,0)</f>
        <v>#REF!</v>
      </c>
      <c r="M485" t="e">
        <f>VLOOKUP(D485,#REF!,6,0)</f>
        <v>#REF!</v>
      </c>
      <c r="N485" t="e">
        <f>VLOOKUP(D485,#REF!,7,0)</f>
        <v>#REF!</v>
      </c>
      <c r="P485" t="str">
        <f t="shared" si="39"/>
        <v>83201</v>
      </c>
      <c r="Q485" t="str">
        <f t="shared" si="40"/>
        <v>64</v>
      </c>
    </row>
    <row r="486" spans="1:17" hidden="1" x14ac:dyDescent="0.3">
      <c r="A486" s="556" t="s">
        <v>3185</v>
      </c>
      <c r="B486" s="333">
        <v>6</v>
      </c>
      <c r="C486" s="609">
        <v>641083201025990</v>
      </c>
      <c r="D486" s="334" t="s">
        <v>3206</v>
      </c>
      <c r="E486" t="str">
        <f t="shared" si="37"/>
        <v>640108320102599</v>
      </c>
      <c r="F486" t="str">
        <f t="shared" si="38"/>
        <v>0</v>
      </c>
      <c r="G486" t="e">
        <f>+VLOOKUP(L486,BG!$D$10:$F$68,3,FALSE)</f>
        <v>#REF!</v>
      </c>
      <c r="H486" s="334" t="s">
        <v>3238</v>
      </c>
      <c r="I486" s="619">
        <v>-3801286406</v>
      </c>
      <c r="J486" s="296">
        <f t="shared" si="36"/>
        <v>-3801286.406</v>
      </c>
      <c r="K486" t="e">
        <f>+VLOOKUP(D486,#REF!,4,0)</f>
        <v>#REF!</v>
      </c>
      <c r="L486" t="e">
        <f>VLOOKUP(D486,#REF!,5,0)</f>
        <v>#REF!</v>
      </c>
      <c r="M486" t="e">
        <f>VLOOKUP(D486,#REF!,6,0)</f>
        <v>#REF!</v>
      </c>
      <c r="N486" t="e">
        <f>VLOOKUP(D486,#REF!,7,0)</f>
        <v>#REF!</v>
      </c>
      <c r="P486" t="str">
        <f t="shared" si="39"/>
        <v>83201</v>
      </c>
      <c r="Q486" t="str">
        <f t="shared" si="40"/>
        <v>64</v>
      </c>
    </row>
    <row r="487" spans="1:17" hidden="1" x14ac:dyDescent="0.3">
      <c r="A487" s="556" t="s">
        <v>3185</v>
      </c>
      <c r="B487" s="332">
        <v>6</v>
      </c>
      <c r="C487" s="608">
        <v>641083201026990</v>
      </c>
      <c r="D487" s="427" t="s">
        <v>3207</v>
      </c>
      <c r="E487" t="str">
        <f t="shared" si="37"/>
        <v>640108320102699</v>
      </c>
      <c r="F487" t="str">
        <f t="shared" si="38"/>
        <v>0</v>
      </c>
      <c r="G487" t="e">
        <f>+VLOOKUP(L487,BG!$D$10:$F$68,3,FALSE)</f>
        <v>#REF!</v>
      </c>
      <c r="H487" s="427" t="s">
        <v>3239</v>
      </c>
      <c r="I487" s="618">
        <v>-1894403051</v>
      </c>
      <c r="J487" s="296">
        <f t="shared" si="36"/>
        <v>-1894403.051</v>
      </c>
      <c r="K487" t="e">
        <f>+VLOOKUP(D487,#REF!,4,0)</f>
        <v>#REF!</v>
      </c>
      <c r="L487" t="e">
        <f>VLOOKUP(D487,#REF!,5,0)</f>
        <v>#REF!</v>
      </c>
      <c r="M487" t="e">
        <f>VLOOKUP(D487,#REF!,6,0)</f>
        <v>#REF!</v>
      </c>
      <c r="N487" t="e">
        <f>VLOOKUP(D487,#REF!,7,0)</f>
        <v>#REF!</v>
      </c>
      <c r="P487" t="str">
        <f t="shared" si="39"/>
        <v>83201</v>
      </c>
      <c r="Q487" t="str">
        <f t="shared" si="40"/>
        <v>64</v>
      </c>
    </row>
    <row r="488" spans="1:17" x14ac:dyDescent="0.3">
      <c r="A488" s="556" t="s">
        <v>3185</v>
      </c>
      <c r="B488" s="333">
        <v>6</v>
      </c>
      <c r="C488" s="609">
        <v>651083406000990</v>
      </c>
      <c r="D488" s="334" t="s">
        <v>2048</v>
      </c>
      <c r="E488" t="str">
        <f t="shared" si="37"/>
        <v>650108340600099</v>
      </c>
      <c r="F488" t="str">
        <f t="shared" si="38"/>
        <v>0</v>
      </c>
      <c r="G488" t="e">
        <f>+VLOOKUP(L488,BG!$D$10:$F$68,3,FALSE)</f>
        <v>#REF!</v>
      </c>
      <c r="H488" s="334" t="s">
        <v>2192</v>
      </c>
      <c r="I488" s="619">
        <v>-1164654783</v>
      </c>
      <c r="J488" s="296">
        <f t="shared" si="36"/>
        <v>-1164654.7830000001</v>
      </c>
      <c r="K488" t="e">
        <f>+VLOOKUP(D488,#REF!,4,0)</f>
        <v>#REF!</v>
      </c>
      <c r="L488" t="e">
        <f>VLOOKUP(D488,#REF!,5,0)</f>
        <v>#REF!</v>
      </c>
      <c r="M488" t="e">
        <f>+L488</f>
        <v>#REF!</v>
      </c>
      <c r="N488" t="e">
        <f>VLOOKUP(D488,#REF!,7,0)</f>
        <v>#REF!</v>
      </c>
      <c r="P488" t="str">
        <f t="shared" si="39"/>
        <v>83406</v>
      </c>
      <c r="Q488" t="str">
        <f t="shared" si="40"/>
        <v>65</v>
      </c>
    </row>
    <row r="489" spans="1:17" x14ac:dyDescent="0.3">
      <c r="A489" s="556" t="s">
        <v>3185</v>
      </c>
      <c r="B489" s="332">
        <v>6</v>
      </c>
      <c r="C489" s="608">
        <v>711070502000010</v>
      </c>
      <c r="D489" s="427" t="s">
        <v>1148</v>
      </c>
      <c r="E489" t="str">
        <f t="shared" si="37"/>
        <v>710107050200001</v>
      </c>
      <c r="F489" t="str">
        <f t="shared" si="38"/>
        <v>0</v>
      </c>
      <c r="G489" t="e">
        <f>+VLOOKUP(L489,BG!$D$10:$F$68,3,FALSE)</f>
        <v>#REF!</v>
      </c>
      <c r="H489" s="427" t="s">
        <v>2193</v>
      </c>
      <c r="I489" s="618">
        <v>4978242754</v>
      </c>
      <c r="J489" s="296">
        <f t="shared" si="36"/>
        <v>4978242.7539999997</v>
      </c>
      <c r="K489" t="e">
        <f>+VLOOKUP(D489,#REF!,4,0)</f>
        <v>#REF!</v>
      </c>
      <c r="L489" t="e">
        <f>VLOOKUP(D489,#REF!,5,0)</f>
        <v>#REF!</v>
      </c>
      <c r="M489" t="s">
        <v>3258</v>
      </c>
      <c r="N489" t="e">
        <f>VLOOKUP(D489,#REF!,7,0)</f>
        <v>#REF!</v>
      </c>
      <c r="P489" t="str">
        <f t="shared" si="39"/>
        <v>70502</v>
      </c>
      <c r="Q489" t="str">
        <f t="shared" si="40"/>
        <v>71</v>
      </c>
    </row>
    <row r="490" spans="1:17" hidden="1" x14ac:dyDescent="0.3">
      <c r="A490" s="556" t="s">
        <v>3185</v>
      </c>
      <c r="B490" s="333">
        <v>6</v>
      </c>
      <c r="C490" s="609">
        <v>711070502000990</v>
      </c>
      <c r="D490" s="334" t="s">
        <v>1149</v>
      </c>
      <c r="E490" t="str">
        <f t="shared" si="37"/>
        <v>710107050200099</v>
      </c>
      <c r="F490" t="str">
        <f t="shared" si="38"/>
        <v>0</v>
      </c>
      <c r="G490" t="e">
        <f>+VLOOKUP(L490,BG!$D$10:$F$68,3,FALSE)</f>
        <v>#REF!</v>
      </c>
      <c r="H490" s="334" t="s">
        <v>1150</v>
      </c>
      <c r="I490" s="619">
        <v>660826469</v>
      </c>
      <c r="J490" s="296">
        <f t="shared" si="36"/>
        <v>660826.46900000004</v>
      </c>
      <c r="K490" t="e">
        <f>+VLOOKUP(D490,#REF!,4,0)</f>
        <v>#REF!</v>
      </c>
      <c r="L490" t="e">
        <f>VLOOKUP(D490,#REF!,5,0)</f>
        <v>#REF!</v>
      </c>
      <c r="M490" t="e">
        <f>VLOOKUP(D490,#REF!,6,0)</f>
        <v>#REF!</v>
      </c>
      <c r="N490" t="e">
        <f>VLOOKUP(D490,#REF!,7,0)</f>
        <v>#REF!</v>
      </c>
      <c r="P490" t="str">
        <f t="shared" si="39"/>
        <v>70502</v>
      </c>
      <c r="Q490" t="str">
        <f t="shared" si="40"/>
        <v>71</v>
      </c>
    </row>
    <row r="491" spans="1:17" x14ac:dyDescent="0.3">
      <c r="A491" s="556" t="s">
        <v>3185</v>
      </c>
      <c r="B491" s="332">
        <v>6</v>
      </c>
      <c r="C491" s="608">
        <v>711070502001990</v>
      </c>
      <c r="D491" s="427" t="s">
        <v>1152</v>
      </c>
      <c r="E491" t="str">
        <f t="shared" si="37"/>
        <v>710107050200199</v>
      </c>
      <c r="F491" t="str">
        <f t="shared" si="38"/>
        <v>0</v>
      </c>
      <c r="G491" t="e">
        <f>+VLOOKUP(L491,BG!$D$10:$F$68,3,FALSE)</f>
        <v>#REF!</v>
      </c>
      <c r="H491" s="427" t="s">
        <v>2193</v>
      </c>
      <c r="I491" s="618">
        <v>42822347185</v>
      </c>
      <c r="J491" s="296">
        <f t="shared" si="36"/>
        <v>42822347.185000002</v>
      </c>
      <c r="K491" t="e">
        <f>+VLOOKUP(D491,#REF!,4,0)</f>
        <v>#REF!</v>
      </c>
      <c r="L491" t="e">
        <f>VLOOKUP(D491,#REF!,5,0)</f>
        <v>#REF!</v>
      </c>
      <c r="M491" t="s">
        <v>3258</v>
      </c>
      <c r="N491" t="e">
        <f>VLOOKUP(D491,#REF!,7,0)</f>
        <v>#REF!</v>
      </c>
      <c r="P491" t="str">
        <f t="shared" si="39"/>
        <v>70502</v>
      </c>
      <c r="Q491" t="str">
        <f t="shared" si="40"/>
        <v>71</v>
      </c>
    </row>
    <row r="492" spans="1:17" x14ac:dyDescent="0.3">
      <c r="A492" s="556" t="s">
        <v>3185</v>
      </c>
      <c r="B492" s="333">
        <v>6</v>
      </c>
      <c r="C492" s="609">
        <v>711070502002990</v>
      </c>
      <c r="D492" s="334" t="s">
        <v>1153</v>
      </c>
      <c r="E492" t="str">
        <f t="shared" si="37"/>
        <v>710107050200299</v>
      </c>
      <c r="F492" t="str">
        <f t="shared" si="38"/>
        <v>0</v>
      </c>
      <c r="G492" t="e">
        <f>+VLOOKUP(L492,BG!$D$10:$F$68,3,FALSE)</f>
        <v>#REF!</v>
      </c>
      <c r="H492" s="334" t="s">
        <v>2194</v>
      </c>
      <c r="I492" s="619">
        <v>4438313</v>
      </c>
      <c r="J492" s="296">
        <f t="shared" si="36"/>
        <v>4438.3130000000001</v>
      </c>
      <c r="K492" t="e">
        <f>+VLOOKUP(D492,#REF!,4,0)</f>
        <v>#REF!</v>
      </c>
      <c r="L492" t="e">
        <f>VLOOKUP(D492,#REF!,5,0)</f>
        <v>#REF!</v>
      </c>
      <c r="M492" t="s">
        <v>3258</v>
      </c>
      <c r="N492" t="e">
        <f>VLOOKUP(D492,#REF!,7,0)</f>
        <v>#REF!</v>
      </c>
      <c r="P492" t="str">
        <f t="shared" si="39"/>
        <v>70502</v>
      </c>
      <c r="Q492" t="str">
        <f t="shared" si="40"/>
        <v>71</v>
      </c>
    </row>
    <row r="493" spans="1:17" hidden="1" x14ac:dyDescent="0.3">
      <c r="A493" s="556" t="s">
        <v>3185</v>
      </c>
      <c r="B493" s="332">
        <v>6</v>
      </c>
      <c r="C493" s="608">
        <v>711070502003990</v>
      </c>
      <c r="D493" s="427" t="s">
        <v>1288</v>
      </c>
      <c r="E493" t="str">
        <f t="shared" si="37"/>
        <v>710107050200399</v>
      </c>
      <c r="F493" t="str">
        <f t="shared" si="38"/>
        <v>0</v>
      </c>
      <c r="G493" t="e">
        <f>+VLOOKUP(L493,BG!$D$10:$F$68,3,FALSE)</f>
        <v>#REF!</v>
      </c>
      <c r="H493" s="427" t="s">
        <v>2195</v>
      </c>
      <c r="I493" s="618">
        <v>1454389204</v>
      </c>
      <c r="J493" s="296">
        <f t="shared" si="36"/>
        <v>1454389.2039999999</v>
      </c>
      <c r="K493" t="e">
        <f>+VLOOKUP(D493,#REF!,4,0)</f>
        <v>#REF!</v>
      </c>
      <c r="L493" t="e">
        <f>VLOOKUP(D493,#REF!,5,0)</f>
        <v>#REF!</v>
      </c>
      <c r="M493" t="s">
        <v>3258</v>
      </c>
      <c r="N493" t="e">
        <f>VLOOKUP(D493,#REF!,7,0)</f>
        <v>#REF!</v>
      </c>
      <c r="P493" t="str">
        <f t="shared" si="39"/>
        <v>70502</v>
      </c>
      <c r="Q493" t="str">
        <f t="shared" si="40"/>
        <v>71</v>
      </c>
    </row>
    <row r="494" spans="1:17" x14ac:dyDescent="0.3">
      <c r="A494" s="556" t="s">
        <v>3185</v>
      </c>
      <c r="B494" s="333">
        <v>6</v>
      </c>
      <c r="C494" s="609">
        <v>711070502005990</v>
      </c>
      <c r="D494" s="334" t="s">
        <v>1289</v>
      </c>
      <c r="E494" t="str">
        <f t="shared" si="37"/>
        <v>710107050200599</v>
      </c>
      <c r="F494" t="str">
        <f t="shared" si="38"/>
        <v>0</v>
      </c>
      <c r="G494" t="e">
        <f>+VLOOKUP(L494,BG!$D$10:$F$68,3,FALSE)</f>
        <v>#REF!</v>
      </c>
      <c r="H494" s="334" t="s">
        <v>2196</v>
      </c>
      <c r="I494" s="619">
        <v>1196309987</v>
      </c>
      <c r="J494" s="296">
        <f t="shared" si="36"/>
        <v>1196309.987</v>
      </c>
      <c r="K494" t="e">
        <f>+VLOOKUP(D494,#REF!,4,0)</f>
        <v>#REF!</v>
      </c>
      <c r="L494" t="e">
        <f>VLOOKUP(D494,#REF!,5,0)</f>
        <v>#REF!</v>
      </c>
      <c r="M494" t="s">
        <v>3258</v>
      </c>
      <c r="N494" t="e">
        <f>VLOOKUP(D494,#REF!,7,0)</f>
        <v>#REF!</v>
      </c>
      <c r="P494" t="str">
        <f t="shared" si="39"/>
        <v>70502</v>
      </c>
      <c r="Q494" t="str">
        <f t="shared" si="40"/>
        <v>71</v>
      </c>
    </row>
    <row r="495" spans="1:17" hidden="1" x14ac:dyDescent="0.3">
      <c r="A495" s="556" t="s">
        <v>3185</v>
      </c>
      <c r="B495" s="332">
        <v>6</v>
      </c>
      <c r="C495" s="608">
        <v>711070502006990</v>
      </c>
      <c r="D495" s="427" t="s">
        <v>2049</v>
      </c>
      <c r="E495" t="str">
        <f t="shared" si="37"/>
        <v>710107050200699</v>
      </c>
      <c r="F495" t="str">
        <f t="shared" si="38"/>
        <v>0</v>
      </c>
      <c r="G495" t="e">
        <f>+VLOOKUP(L495,BG!$D$10:$F$68,3,FALSE)</f>
        <v>#REF!</v>
      </c>
      <c r="H495" s="427" t="s">
        <v>2197</v>
      </c>
      <c r="I495" s="618">
        <v>45634484</v>
      </c>
      <c r="J495" s="296">
        <f t="shared" si="36"/>
        <v>45634.483999999997</v>
      </c>
      <c r="K495" t="e">
        <f>+VLOOKUP(D495,#REF!,4,0)</f>
        <v>#REF!</v>
      </c>
      <c r="L495" t="e">
        <f>VLOOKUP(D495,#REF!,5,0)</f>
        <v>#REF!</v>
      </c>
      <c r="M495" t="s">
        <v>3258</v>
      </c>
      <c r="N495" t="e">
        <f>VLOOKUP(D495,#REF!,7,0)</f>
        <v>#REF!</v>
      </c>
      <c r="P495" t="str">
        <f t="shared" si="39"/>
        <v>70502</v>
      </c>
      <c r="Q495" t="str">
        <f t="shared" si="40"/>
        <v>71</v>
      </c>
    </row>
    <row r="496" spans="1:17" x14ac:dyDescent="0.3">
      <c r="A496" s="556" t="s">
        <v>3185</v>
      </c>
      <c r="B496" s="333">
        <v>6</v>
      </c>
      <c r="C496" s="609">
        <v>711070503001990</v>
      </c>
      <c r="D496" s="334" t="s">
        <v>1290</v>
      </c>
      <c r="E496" t="str">
        <f t="shared" si="37"/>
        <v>710107050300199</v>
      </c>
      <c r="F496" t="str">
        <f t="shared" si="38"/>
        <v>0</v>
      </c>
      <c r="G496" t="e">
        <f>+VLOOKUP(L496,BG!$D$10:$F$68,3,FALSE)</f>
        <v>#REF!</v>
      </c>
      <c r="H496" s="334" t="s">
        <v>2198</v>
      </c>
      <c r="I496" s="619">
        <v>17413858097</v>
      </c>
      <c r="J496" s="296">
        <f t="shared" si="36"/>
        <v>17413858.096999999</v>
      </c>
      <c r="K496" t="e">
        <f>+VLOOKUP(D496,#REF!,4,0)</f>
        <v>#REF!</v>
      </c>
      <c r="L496" t="e">
        <f>VLOOKUP(D496,#REF!,5,0)</f>
        <v>#REF!</v>
      </c>
      <c r="M496" t="s">
        <v>3258</v>
      </c>
      <c r="N496" t="e">
        <f>VLOOKUP(D496,#REF!,7,0)</f>
        <v>#REF!</v>
      </c>
      <c r="P496" t="str">
        <f t="shared" si="39"/>
        <v>70503</v>
      </c>
      <c r="Q496" t="str">
        <f t="shared" si="40"/>
        <v>71</v>
      </c>
    </row>
    <row r="497" spans="1:17" hidden="1" x14ac:dyDescent="0.3">
      <c r="A497" s="556" t="s">
        <v>3185</v>
      </c>
      <c r="B497" s="332">
        <v>6</v>
      </c>
      <c r="C497" s="608">
        <v>711070503002990</v>
      </c>
      <c r="D497" s="427" t="s">
        <v>2050</v>
      </c>
      <c r="E497" t="str">
        <f t="shared" si="37"/>
        <v>710107050300299</v>
      </c>
      <c r="F497" t="str">
        <f t="shared" si="38"/>
        <v>0</v>
      </c>
      <c r="G497" t="e">
        <f>+VLOOKUP(L497,BG!$D$10:$F$68,3,FALSE)</f>
        <v>#REF!</v>
      </c>
      <c r="H497" s="427" t="s">
        <v>2199</v>
      </c>
      <c r="I497" s="618">
        <v>881785025</v>
      </c>
      <c r="J497" s="296">
        <f t="shared" si="36"/>
        <v>881785.02500000002</v>
      </c>
      <c r="K497" t="e">
        <f>+VLOOKUP(D497,#REF!,4,0)</f>
        <v>#REF!</v>
      </c>
      <c r="L497" t="e">
        <f>VLOOKUP(D497,#REF!,5,0)</f>
        <v>#REF!</v>
      </c>
      <c r="M497" t="e">
        <f>VLOOKUP(D497,#REF!,6,0)</f>
        <v>#REF!</v>
      </c>
      <c r="N497" t="e">
        <f>VLOOKUP(D497,#REF!,7,0)</f>
        <v>#REF!</v>
      </c>
      <c r="P497" t="str">
        <f t="shared" si="39"/>
        <v>70503</v>
      </c>
      <c r="Q497" t="str">
        <f t="shared" si="40"/>
        <v>71</v>
      </c>
    </row>
    <row r="498" spans="1:17" hidden="1" x14ac:dyDescent="0.3">
      <c r="A498" s="556" t="s">
        <v>3185</v>
      </c>
      <c r="B498" s="333">
        <v>6</v>
      </c>
      <c r="C498" s="609">
        <v>712071902001990</v>
      </c>
      <c r="D498" s="334" t="s">
        <v>2051</v>
      </c>
      <c r="E498" t="str">
        <f t="shared" si="37"/>
        <v>710207190200199</v>
      </c>
      <c r="F498" t="str">
        <f t="shared" si="38"/>
        <v>0</v>
      </c>
      <c r="G498" t="e">
        <f>+VLOOKUP(L498,BG!$D$10:$F$68,3,FALSE)</f>
        <v>#REF!</v>
      </c>
      <c r="H498" s="334" t="s">
        <v>1496</v>
      </c>
      <c r="I498" s="619">
        <v>348684415</v>
      </c>
      <c r="J498" s="296">
        <f t="shared" si="36"/>
        <v>348684.41499999998</v>
      </c>
      <c r="K498" t="e">
        <f>+VLOOKUP(D498,#REF!,4,0)</f>
        <v>#REF!</v>
      </c>
      <c r="L498" t="e">
        <f>VLOOKUP(D498,#REF!,5,0)</f>
        <v>#REF!</v>
      </c>
      <c r="M498" t="e">
        <f>VLOOKUP(D498,#REF!,6,0)</f>
        <v>#REF!</v>
      </c>
      <c r="N498" t="e">
        <f>VLOOKUP(D498,#REF!,7,0)</f>
        <v>#REF!</v>
      </c>
      <c r="P498" t="str">
        <f t="shared" si="39"/>
        <v>71902</v>
      </c>
      <c r="Q498" t="str">
        <f t="shared" si="40"/>
        <v>71</v>
      </c>
    </row>
    <row r="499" spans="1:17" hidden="1" x14ac:dyDescent="0.3">
      <c r="A499" s="556" t="s">
        <v>3185</v>
      </c>
      <c r="B499" s="332">
        <v>7</v>
      </c>
      <c r="C499" s="608">
        <v>712072102001990</v>
      </c>
      <c r="D499" s="427" t="s">
        <v>1372</v>
      </c>
      <c r="E499" t="str">
        <f t="shared" si="37"/>
        <v>710207210200199</v>
      </c>
      <c r="F499" t="str">
        <f t="shared" si="38"/>
        <v>0</v>
      </c>
      <c r="G499" t="e">
        <f>+VLOOKUP(L499,BG!$D$10:$F$68,3,FALSE)</f>
        <v>#REF!</v>
      </c>
      <c r="H499" s="427" t="s">
        <v>1412</v>
      </c>
      <c r="I499" s="618">
        <v>365749</v>
      </c>
      <c r="J499" s="296">
        <f t="shared" si="36"/>
        <v>365.74900000000002</v>
      </c>
      <c r="K499" t="e">
        <f>+VLOOKUP(D499,#REF!,4,0)</f>
        <v>#REF!</v>
      </c>
      <c r="L499" t="e">
        <f>VLOOKUP(D499,#REF!,5,0)</f>
        <v>#REF!</v>
      </c>
      <c r="M499" t="e">
        <f>VLOOKUP(D499,#REF!,6,0)</f>
        <v>#REF!</v>
      </c>
      <c r="N499" t="e">
        <f>VLOOKUP(D499,#REF!,7,0)</f>
        <v>#REF!</v>
      </c>
      <c r="P499" t="str">
        <f t="shared" si="39"/>
        <v>72102</v>
      </c>
      <c r="Q499" t="str">
        <f t="shared" si="40"/>
        <v>71</v>
      </c>
    </row>
    <row r="500" spans="1:17" x14ac:dyDescent="0.3">
      <c r="A500" s="556" t="s">
        <v>3185</v>
      </c>
      <c r="B500" s="333">
        <v>6</v>
      </c>
      <c r="C500" s="609">
        <v>712072102009990</v>
      </c>
      <c r="D500" s="334" t="s">
        <v>1374</v>
      </c>
      <c r="E500" t="str">
        <f t="shared" si="37"/>
        <v>710207210200999</v>
      </c>
      <c r="F500" t="str">
        <f t="shared" si="38"/>
        <v>0</v>
      </c>
      <c r="G500" t="e">
        <f>+VLOOKUP(L500,BG!$D$10:$F$68,3,FALSE)</f>
        <v>#REF!</v>
      </c>
      <c r="H500" s="334" t="s">
        <v>1409</v>
      </c>
      <c r="I500" s="619">
        <v>14539858255</v>
      </c>
      <c r="J500" s="296">
        <f t="shared" si="36"/>
        <v>14539858.255000001</v>
      </c>
      <c r="K500" t="e">
        <f>+VLOOKUP(D500,#REF!,4,0)</f>
        <v>#REF!</v>
      </c>
      <c r="L500" t="e">
        <f>VLOOKUP(D500,#REF!,5,0)</f>
        <v>#REF!</v>
      </c>
      <c r="M500" t="s">
        <v>3258</v>
      </c>
      <c r="N500" t="e">
        <f>VLOOKUP(D500,#REF!,7,0)</f>
        <v>#REF!</v>
      </c>
      <c r="P500" t="str">
        <f t="shared" si="39"/>
        <v>72102</v>
      </c>
      <c r="Q500" t="str">
        <f t="shared" si="40"/>
        <v>71</v>
      </c>
    </row>
    <row r="501" spans="1:17" hidden="1" x14ac:dyDescent="0.3">
      <c r="A501" s="556" t="s">
        <v>3185</v>
      </c>
      <c r="B501" s="332">
        <v>6</v>
      </c>
      <c r="C501" s="608">
        <v>712072302000990</v>
      </c>
      <c r="D501" s="427" t="s">
        <v>1291</v>
      </c>
      <c r="E501" t="str">
        <f t="shared" si="37"/>
        <v>710207230200099</v>
      </c>
      <c r="F501" t="str">
        <f t="shared" si="38"/>
        <v>0</v>
      </c>
      <c r="G501" t="e">
        <f>+VLOOKUP(L501,BG!$D$10:$F$68,3,FALSE)</f>
        <v>#REF!</v>
      </c>
      <c r="H501" s="427" t="s">
        <v>1292</v>
      </c>
      <c r="I501" s="618">
        <v>24612725</v>
      </c>
      <c r="J501" s="296">
        <f t="shared" si="36"/>
        <v>24612.724999999999</v>
      </c>
      <c r="K501" t="e">
        <f>+VLOOKUP(D501,#REF!,4,0)</f>
        <v>#REF!</v>
      </c>
      <c r="L501" t="e">
        <f>VLOOKUP(D501,#REF!,5,0)</f>
        <v>#REF!</v>
      </c>
      <c r="M501" t="s">
        <v>3260</v>
      </c>
      <c r="N501" t="e">
        <f>VLOOKUP(D501,#REF!,7,0)</f>
        <v>#REF!</v>
      </c>
      <c r="P501" t="str">
        <f t="shared" si="39"/>
        <v>72302</v>
      </c>
      <c r="Q501" t="str">
        <f t="shared" si="40"/>
        <v>71</v>
      </c>
    </row>
    <row r="502" spans="1:17" hidden="1" x14ac:dyDescent="0.3">
      <c r="A502" s="556" t="s">
        <v>3185</v>
      </c>
      <c r="B502" s="333">
        <v>6</v>
      </c>
      <c r="C502" s="609">
        <v>712072302001990</v>
      </c>
      <c r="D502" s="334" t="s">
        <v>1293</v>
      </c>
      <c r="E502" t="str">
        <f t="shared" si="37"/>
        <v>710207230200199</v>
      </c>
      <c r="F502" t="str">
        <f t="shared" si="38"/>
        <v>0</v>
      </c>
      <c r="G502" t="e">
        <f>+VLOOKUP(L502,BG!$D$10:$F$68,3,FALSE)</f>
        <v>#REF!</v>
      </c>
      <c r="H502" s="334" t="s">
        <v>1294</v>
      </c>
      <c r="I502" s="619">
        <v>61170060</v>
      </c>
      <c r="J502" s="296">
        <f t="shared" si="36"/>
        <v>61170.06</v>
      </c>
      <c r="K502" t="e">
        <f>+VLOOKUP(D502,#REF!,4,0)</f>
        <v>#REF!</v>
      </c>
      <c r="L502" t="e">
        <f>VLOOKUP(D502,#REF!,5,0)</f>
        <v>#REF!</v>
      </c>
      <c r="M502" t="s">
        <v>3260</v>
      </c>
      <c r="N502" t="e">
        <f>VLOOKUP(D502,#REF!,7,0)</f>
        <v>#REF!</v>
      </c>
      <c r="P502" t="str">
        <f t="shared" si="39"/>
        <v>72302</v>
      </c>
      <c r="Q502" t="str">
        <f t="shared" si="40"/>
        <v>71</v>
      </c>
    </row>
    <row r="503" spans="1:17" hidden="1" x14ac:dyDescent="0.3">
      <c r="A503" s="556" t="s">
        <v>3185</v>
      </c>
      <c r="B503" s="332">
        <v>6</v>
      </c>
      <c r="C503" s="608">
        <v>712079701002990</v>
      </c>
      <c r="D503" s="427" t="s">
        <v>1154</v>
      </c>
      <c r="E503" t="str">
        <f t="shared" si="37"/>
        <v>710207970100299</v>
      </c>
      <c r="F503" t="str">
        <f t="shared" si="38"/>
        <v>0</v>
      </c>
      <c r="G503" t="e">
        <f>+VLOOKUP(L503,BG!$D$10:$F$68,3,FALSE)</f>
        <v>#REF!</v>
      </c>
      <c r="H503" s="427" t="s">
        <v>1155</v>
      </c>
      <c r="I503" s="618">
        <v>343506635</v>
      </c>
      <c r="J503" s="296">
        <f t="shared" si="36"/>
        <v>343506.63500000001</v>
      </c>
      <c r="K503" t="e">
        <f>+VLOOKUP(D503,#REF!,4,0)</f>
        <v>#REF!</v>
      </c>
      <c r="L503" t="e">
        <f>VLOOKUP(D503,#REF!,5,0)</f>
        <v>#REF!</v>
      </c>
      <c r="M503" t="s">
        <v>3258</v>
      </c>
      <c r="N503" t="e">
        <f>VLOOKUP(D503,#REF!,7,0)</f>
        <v>#REF!</v>
      </c>
      <c r="P503" t="str">
        <f t="shared" si="39"/>
        <v>79701</v>
      </c>
      <c r="Q503" t="str">
        <f t="shared" si="40"/>
        <v>71</v>
      </c>
    </row>
    <row r="504" spans="1:17" x14ac:dyDescent="0.3">
      <c r="A504" s="556" t="s">
        <v>3185</v>
      </c>
      <c r="B504" s="333">
        <v>6</v>
      </c>
      <c r="C504" s="609">
        <v>714073902000990</v>
      </c>
      <c r="D504" s="334" t="s">
        <v>1156</v>
      </c>
      <c r="E504" t="str">
        <f t="shared" si="37"/>
        <v>710407390200099</v>
      </c>
      <c r="F504" t="str">
        <f t="shared" si="38"/>
        <v>0</v>
      </c>
      <c r="G504" t="e">
        <f>+VLOOKUP(L504,BG!$D$10:$F$68,3,FALSE)</f>
        <v>#REF!</v>
      </c>
      <c r="H504" s="334" t="s">
        <v>1116</v>
      </c>
      <c r="I504" s="619">
        <v>87696938204</v>
      </c>
      <c r="J504" s="296">
        <f t="shared" si="36"/>
        <v>87696938.203999996</v>
      </c>
      <c r="K504" t="e">
        <f>+VLOOKUP(D504,#REF!,4,0)</f>
        <v>#REF!</v>
      </c>
      <c r="L504" t="e">
        <f>VLOOKUP(D504,#REF!,5,0)</f>
        <v>#REF!</v>
      </c>
      <c r="M504" t="e">
        <f>+L504</f>
        <v>#REF!</v>
      </c>
      <c r="N504" t="e">
        <f>VLOOKUP(D504,#REF!,7,0)</f>
        <v>#REF!</v>
      </c>
      <c r="P504" t="str">
        <f t="shared" si="39"/>
        <v>73902</v>
      </c>
      <c r="Q504" t="str">
        <f t="shared" si="40"/>
        <v>71</v>
      </c>
    </row>
    <row r="505" spans="1:17" x14ac:dyDescent="0.3">
      <c r="A505" s="556" t="s">
        <v>3185</v>
      </c>
      <c r="B505" s="332">
        <v>7</v>
      </c>
      <c r="C505" s="608">
        <v>714073902001990</v>
      </c>
      <c r="D505" s="427" t="s">
        <v>1157</v>
      </c>
      <c r="E505" t="str">
        <f t="shared" si="37"/>
        <v>710407390200199</v>
      </c>
      <c r="F505" t="str">
        <f t="shared" si="38"/>
        <v>0</v>
      </c>
      <c r="G505" t="e">
        <f>+VLOOKUP(L505,BG!$D$10:$F$68,3,FALSE)</f>
        <v>#REF!</v>
      </c>
      <c r="H505" s="427" t="s">
        <v>1116</v>
      </c>
      <c r="I505" s="618">
        <v>2003637914</v>
      </c>
      <c r="J505" s="296">
        <f t="shared" si="36"/>
        <v>2003637.9140000001</v>
      </c>
      <c r="K505" t="e">
        <f>+VLOOKUP(D505,#REF!,4,0)</f>
        <v>#REF!</v>
      </c>
      <c r="L505" t="e">
        <f>VLOOKUP(D505,#REF!,5,0)</f>
        <v>#REF!</v>
      </c>
      <c r="M505" t="e">
        <f>+L505</f>
        <v>#REF!</v>
      </c>
      <c r="N505" t="e">
        <f>VLOOKUP(D505,#REF!,7,0)</f>
        <v>#REF!</v>
      </c>
      <c r="P505" t="str">
        <f t="shared" si="39"/>
        <v>73902</v>
      </c>
      <c r="Q505" t="str">
        <f t="shared" si="40"/>
        <v>71</v>
      </c>
    </row>
    <row r="506" spans="1:17" x14ac:dyDescent="0.3">
      <c r="A506" s="556" t="s">
        <v>3185</v>
      </c>
      <c r="B506" s="333">
        <v>6</v>
      </c>
      <c r="C506" s="609">
        <v>714073903000990</v>
      </c>
      <c r="D506" s="334" t="s">
        <v>2052</v>
      </c>
      <c r="E506" t="str">
        <f t="shared" si="37"/>
        <v>710407390300099</v>
      </c>
      <c r="F506" t="str">
        <f t="shared" si="38"/>
        <v>0</v>
      </c>
      <c r="G506" t="e">
        <f>+VLOOKUP(L506,BG!$D$10:$F$68,3,FALSE)</f>
        <v>#REF!</v>
      </c>
      <c r="H506" s="334" t="s">
        <v>2200</v>
      </c>
      <c r="I506" s="619">
        <v>53453151</v>
      </c>
      <c r="J506" s="296">
        <f t="shared" si="36"/>
        <v>53453.150999999998</v>
      </c>
      <c r="K506" t="e">
        <f>+VLOOKUP(D506,#REF!,4,0)</f>
        <v>#REF!</v>
      </c>
      <c r="L506" t="e">
        <f>VLOOKUP(D506,#REF!,5,0)</f>
        <v>#REF!</v>
      </c>
      <c r="M506" t="e">
        <f>+L506</f>
        <v>#REF!</v>
      </c>
      <c r="N506" t="e">
        <f>VLOOKUP(D506,#REF!,7,0)</f>
        <v>#REF!</v>
      </c>
      <c r="P506" t="str">
        <f t="shared" si="39"/>
        <v>73903</v>
      </c>
      <c r="Q506" t="str">
        <f t="shared" si="40"/>
        <v>71</v>
      </c>
    </row>
    <row r="507" spans="1:17" x14ac:dyDescent="0.3">
      <c r="A507" s="556" t="s">
        <v>3185</v>
      </c>
      <c r="B507" s="332">
        <v>6</v>
      </c>
      <c r="C507" s="608">
        <v>714073904000990</v>
      </c>
      <c r="D507" s="427" t="s">
        <v>1158</v>
      </c>
      <c r="E507" t="str">
        <f t="shared" si="37"/>
        <v>710407390400099</v>
      </c>
      <c r="F507" t="str">
        <f t="shared" si="38"/>
        <v>0</v>
      </c>
      <c r="G507" t="e">
        <f>+VLOOKUP(L507,BG!$D$10:$F$68,3,FALSE)</f>
        <v>#REF!</v>
      </c>
      <c r="H507" s="427" t="s">
        <v>1159</v>
      </c>
      <c r="I507" s="618">
        <v>707224826</v>
      </c>
      <c r="J507" s="296">
        <f t="shared" si="36"/>
        <v>707224.826</v>
      </c>
      <c r="K507" t="e">
        <f>+VLOOKUP(D507,#REF!,4,0)</f>
        <v>#REF!</v>
      </c>
      <c r="L507" t="e">
        <f>VLOOKUP(D507,#REF!,5,0)</f>
        <v>#REF!</v>
      </c>
      <c r="M507" t="e">
        <f>+L507</f>
        <v>#REF!</v>
      </c>
      <c r="N507" t="e">
        <f>VLOOKUP(D507,#REF!,7,0)</f>
        <v>#REF!</v>
      </c>
      <c r="P507" t="str">
        <f t="shared" si="39"/>
        <v>73904</v>
      </c>
      <c r="Q507" t="str">
        <f t="shared" si="40"/>
        <v>71</v>
      </c>
    </row>
    <row r="508" spans="1:17" x14ac:dyDescent="0.3">
      <c r="A508" s="556" t="s">
        <v>3185</v>
      </c>
      <c r="B508" s="333">
        <v>6</v>
      </c>
      <c r="C508" s="609">
        <v>714073906000990</v>
      </c>
      <c r="D508" s="334" t="s">
        <v>1160</v>
      </c>
      <c r="E508" t="str">
        <f t="shared" si="37"/>
        <v>710407390600099</v>
      </c>
      <c r="F508" t="str">
        <f t="shared" si="38"/>
        <v>0</v>
      </c>
      <c r="G508" t="e">
        <f>+VLOOKUP(L508,BG!$D$10:$F$68,3,FALSE)</f>
        <v>#REF!</v>
      </c>
      <c r="H508" s="334" t="s">
        <v>1161</v>
      </c>
      <c r="I508" s="619">
        <v>79106680711</v>
      </c>
      <c r="J508" s="296">
        <f t="shared" si="36"/>
        <v>79106680.710999995</v>
      </c>
      <c r="K508" t="e">
        <f>+VLOOKUP(D508,#REF!,4,0)</f>
        <v>#REF!</v>
      </c>
      <c r="L508" t="e">
        <f>VLOOKUP(D508,#REF!,5,0)</f>
        <v>#REF!</v>
      </c>
      <c r="M508" t="e">
        <f>+L508</f>
        <v>#REF!</v>
      </c>
      <c r="N508" t="e">
        <f>VLOOKUP(D508,#REF!,7,0)</f>
        <v>#REF!</v>
      </c>
      <c r="P508" t="str">
        <f t="shared" si="39"/>
        <v>73906</v>
      </c>
      <c r="Q508" t="str">
        <f t="shared" si="40"/>
        <v>71</v>
      </c>
    </row>
    <row r="509" spans="1:17" x14ac:dyDescent="0.3">
      <c r="A509" s="556" t="s">
        <v>3185</v>
      </c>
      <c r="B509" s="332">
        <v>6</v>
      </c>
      <c r="C509" s="608">
        <v>714073907000990</v>
      </c>
      <c r="D509" s="427" t="s">
        <v>3208</v>
      </c>
      <c r="E509" t="str">
        <f t="shared" si="37"/>
        <v>710407390700099</v>
      </c>
      <c r="F509" t="str">
        <f t="shared" si="38"/>
        <v>0</v>
      </c>
      <c r="G509" t="e">
        <f>+VLOOKUP(L509,BG!$D$10:$F$68,3,FALSE)</f>
        <v>#REF!</v>
      </c>
      <c r="H509" s="427" t="s">
        <v>3240</v>
      </c>
      <c r="I509" s="618">
        <v>197</v>
      </c>
      <c r="J509" s="296">
        <f t="shared" si="36"/>
        <v>0.19700000000000001</v>
      </c>
      <c r="K509" t="e">
        <f>+VLOOKUP(D509,#REF!,4,0)</f>
        <v>#REF!</v>
      </c>
      <c r="L509" t="e">
        <f>VLOOKUP(D509,#REF!,5,0)</f>
        <v>#REF!</v>
      </c>
      <c r="M509" t="s">
        <v>3258</v>
      </c>
      <c r="N509" t="e">
        <f>VLOOKUP(D509,#REF!,7,0)</f>
        <v>#REF!</v>
      </c>
      <c r="P509" t="str">
        <f t="shared" si="39"/>
        <v>73907</v>
      </c>
      <c r="Q509" t="str">
        <f t="shared" si="40"/>
        <v>71</v>
      </c>
    </row>
    <row r="510" spans="1:17" x14ac:dyDescent="0.3">
      <c r="A510" s="556" t="s">
        <v>3185</v>
      </c>
      <c r="B510" s="333">
        <v>6</v>
      </c>
      <c r="C510" s="609">
        <v>714073908000990</v>
      </c>
      <c r="D510" s="334" t="s">
        <v>1162</v>
      </c>
      <c r="E510" t="str">
        <f t="shared" si="37"/>
        <v>710407390800099</v>
      </c>
      <c r="F510" t="str">
        <f t="shared" si="38"/>
        <v>0</v>
      </c>
      <c r="G510" t="e">
        <f>+VLOOKUP(L510,BG!$D$10:$F$68,3,FALSE)</f>
        <v>#REF!</v>
      </c>
      <c r="H510" s="334" t="s">
        <v>1163</v>
      </c>
      <c r="I510" s="619">
        <v>6558268522</v>
      </c>
      <c r="J510" s="296">
        <f t="shared" si="36"/>
        <v>6558268.5219999999</v>
      </c>
      <c r="K510" t="e">
        <f>+VLOOKUP(D510,#REF!,4,0)</f>
        <v>#REF!</v>
      </c>
      <c r="L510" t="e">
        <f>VLOOKUP(D510,#REF!,5,0)</f>
        <v>#REF!</v>
      </c>
      <c r="M510" t="e">
        <f>+L510</f>
        <v>#REF!</v>
      </c>
      <c r="N510" t="e">
        <f>VLOOKUP(D510,#REF!,7,0)</f>
        <v>#REF!</v>
      </c>
      <c r="P510" t="str">
        <f t="shared" si="39"/>
        <v>73908</v>
      </c>
      <c r="Q510" t="str">
        <f t="shared" si="40"/>
        <v>71</v>
      </c>
    </row>
    <row r="511" spans="1:17" x14ac:dyDescent="0.3">
      <c r="A511" s="556" t="s">
        <v>3185</v>
      </c>
      <c r="B511" s="332">
        <v>6</v>
      </c>
      <c r="C511" s="608">
        <v>715074302000990</v>
      </c>
      <c r="D511" s="427" t="s">
        <v>1375</v>
      </c>
      <c r="E511" t="str">
        <f t="shared" si="37"/>
        <v>710507430200099</v>
      </c>
      <c r="F511" t="str">
        <f t="shared" si="38"/>
        <v>0</v>
      </c>
      <c r="G511" t="e">
        <f>+VLOOKUP(L511,BG!$D$10:$F$68,3,FALSE)</f>
        <v>#REF!</v>
      </c>
      <c r="H511" s="427" t="s">
        <v>1449</v>
      </c>
      <c r="I511" s="618">
        <v>63812781722</v>
      </c>
      <c r="J511" s="296">
        <f t="shared" si="36"/>
        <v>63812781.722000003</v>
      </c>
      <c r="K511" t="e">
        <f>+VLOOKUP(D511,#REF!,4,0)</f>
        <v>#REF!</v>
      </c>
      <c r="L511" t="e">
        <f>VLOOKUP(D511,#REF!,5,0)</f>
        <v>#REF!</v>
      </c>
      <c r="M511" t="s">
        <v>3261</v>
      </c>
      <c r="N511" t="e">
        <f>VLOOKUP(D511,#REF!,7,0)</f>
        <v>#REF!</v>
      </c>
      <c r="P511" t="str">
        <f t="shared" si="39"/>
        <v>74302</v>
      </c>
      <c r="Q511" t="str">
        <f t="shared" si="40"/>
        <v>71</v>
      </c>
    </row>
    <row r="512" spans="1:17" hidden="1" x14ac:dyDescent="0.3">
      <c r="A512" s="556" t="s">
        <v>3185</v>
      </c>
      <c r="B512" s="333">
        <v>6</v>
      </c>
      <c r="C512" s="609">
        <v>715074701000980</v>
      </c>
      <c r="D512" s="334" t="s">
        <v>2053</v>
      </c>
      <c r="E512" t="str">
        <f t="shared" si="37"/>
        <v>710507470100098</v>
      </c>
      <c r="F512" t="str">
        <f t="shared" si="38"/>
        <v>0</v>
      </c>
      <c r="G512" t="e">
        <f>+VLOOKUP(L512,BG!$D$10:$F$68,3,FALSE)</f>
        <v>#REF!</v>
      </c>
      <c r="H512" s="334" t="s">
        <v>1164</v>
      </c>
      <c r="I512" s="619">
        <v>149069681</v>
      </c>
      <c r="J512" s="296">
        <f t="shared" si="36"/>
        <v>149069.68100000001</v>
      </c>
      <c r="K512" t="e">
        <f>+VLOOKUP(D512,#REF!,4,0)</f>
        <v>#REF!</v>
      </c>
      <c r="L512" t="e">
        <f>VLOOKUP(D512,#REF!,5,0)</f>
        <v>#REF!</v>
      </c>
      <c r="M512" t="e">
        <f>+L512</f>
        <v>#REF!</v>
      </c>
      <c r="N512" t="e">
        <f>VLOOKUP(D512,#REF!,7,0)</f>
        <v>#REF!</v>
      </c>
      <c r="P512" t="str">
        <f t="shared" si="39"/>
        <v>74701</v>
      </c>
      <c r="Q512" t="str">
        <f t="shared" si="40"/>
        <v>71</v>
      </c>
    </row>
    <row r="513" spans="1:17" hidden="1" x14ac:dyDescent="0.3">
      <c r="A513" s="556" t="s">
        <v>3185</v>
      </c>
      <c r="B513" s="332">
        <v>6</v>
      </c>
      <c r="C513" s="608">
        <v>715074701000990</v>
      </c>
      <c r="D513" s="427" t="s">
        <v>1165</v>
      </c>
      <c r="E513" t="str">
        <f t="shared" si="37"/>
        <v>710507470100099</v>
      </c>
      <c r="F513" t="str">
        <f t="shared" si="38"/>
        <v>0</v>
      </c>
      <c r="G513" t="e">
        <f>+VLOOKUP(L513,BG!$D$10:$F$68,3,FALSE)</f>
        <v>#REF!</v>
      </c>
      <c r="H513" s="427" t="s">
        <v>1164</v>
      </c>
      <c r="I513" s="618">
        <v>387528508</v>
      </c>
      <c r="J513" s="296">
        <f t="shared" si="36"/>
        <v>387528.50799999997</v>
      </c>
      <c r="K513" t="e">
        <f>+VLOOKUP(D513,#REF!,4,0)</f>
        <v>#REF!</v>
      </c>
      <c r="L513" t="e">
        <f>VLOOKUP(D513,#REF!,5,0)</f>
        <v>#REF!</v>
      </c>
      <c r="M513" t="e">
        <f>+L513</f>
        <v>#REF!</v>
      </c>
      <c r="N513" t="e">
        <f>VLOOKUP(D513,#REF!,7,0)</f>
        <v>#REF!</v>
      </c>
      <c r="P513" t="str">
        <f t="shared" si="39"/>
        <v>74701</v>
      </c>
      <c r="Q513" t="str">
        <f t="shared" si="40"/>
        <v>71</v>
      </c>
    </row>
    <row r="514" spans="1:17" hidden="1" x14ac:dyDescent="0.3">
      <c r="A514" s="556" t="s">
        <v>3185</v>
      </c>
      <c r="B514" s="333">
        <v>6</v>
      </c>
      <c r="C514" s="609">
        <v>721075702007990</v>
      </c>
      <c r="D514" s="334" t="s">
        <v>1295</v>
      </c>
      <c r="E514" t="str">
        <f t="shared" si="37"/>
        <v>720107570200799</v>
      </c>
      <c r="F514" t="str">
        <f t="shared" si="38"/>
        <v>0</v>
      </c>
      <c r="G514" t="e">
        <f>+VLOOKUP(L514,BG!$D$10:$F$68,3,FALSE)</f>
        <v>#REF!</v>
      </c>
      <c r="H514" s="334" t="s">
        <v>1296</v>
      </c>
      <c r="I514" s="619">
        <v>2814598</v>
      </c>
      <c r="J514" s="296">
        <f t="shared" ref="J514:J577" si="41">I514/1000</f>
        <v>2814.598</v>
      </c>
      <c r="K514" t="e">
        <f>+VLOOKUP(D514,#REF!,4,0)</f>
        <v>#REF!</v>
      </c>
      <c r="L514" t="e">
        <f>VLOOKUP(D514,#REF!,5,0)</f>
        <v>#REF!</v>
      </c>
      <c r="M514" t="s">
        <v>3260</v>
      </c>
      <c r="N514" t="e">
        <f>VLOOKUP(D514,#REF!,7,0)</f>
        <v>#REF!</v>
      </c>
      <c r="P514" t="str">
        <f t="shared" si="39"/>
        <v>75702</v>
      </c>
      <c r="Q514" t="str">
        <f t="shared" si="40"/>
        <v>72</v>
      </c>
    </row>
    <row r="515" spans="1:17" hidden="1" x14ac:dyDescent="0.3">
      <c r="A515" s="556" t="s">
        <v>3185</v>
      </c>
      <c r="B515" s="332">
        <v>6</v>
      </c>
      <c r="C515" s="608">
        <v>721075702008990</v>
      </c>
      <c r="D515" s="427" t="s">
        <v>1166</v>
      </c>
      <c r="E515" t="str">
        <f t="shared" si="37"/>
        <v>720107570200899</v>
      </c>
      <c r="F515" t="str">
        <f t="shared" si="38"/>
        <v>0</v>
      </c>
      <c r="G515" t="e">
        <f>+VLOOKUP(L515,BG!$D$10:$F$68,3,FALSE)</f>
        <v>#REF!</v>
      </c>
      <c r="H515" s="427" t="s">
        <v>1167</v>
      </c>
      <c r="I515" s="618">
        <v>4552251215</v>
      </c>
      <c r="J515" s="296">
        <f t="shared" si="41"/>
        <v>4552251.2149999999</v>
      </c>
      <c r="K515" t="e">
        <f>+VLOOKUP(D515,#REF!,4,0)</f>
        <v>#REF!</v>
      </c>
      <c r="L515" t="e">
        <f>VLOOKUP(D515,#REF!,5,0)</f>
        <v>#REF!</v>
      </c>
      <c r="M515" t="e">
        <f>VLOOKUP(D515,#REF!,6,0)</f>
        <v>#REF!</v>
      </c>
      <c r="N515" t="e">
        <f>VLOOKUP(D515,#REF!,7,0)</f>
        <v>#REF!</v>
      </c>
      <c r="P515" t="str">
        <f t="shared" si="39"/>
        <v>75702</v>
      </c>
      <c r="Q515" t="str">
        <f t="shared" si="40"/>
        <v>72</v>
      </c>
    </row>
    <row r="516" spans="1:17" hidden="1" x14ac:dyDescent="0.3">
      <c r="A516" s="556" t="s">
        <v>3185</v>
      </c>
      <c r="B516" s="333">
        <v>6</v>
      </c>
      <c r="C516" s="609">
        <v>721075702010990</v>
      </c>
      <c r="D516" s="334" t="s">
        <v>1168</v>
      </c>
      <c r="E516" t="str">
        <f t="shared" si="37"/>
        <v>720107570201099</v>
      </c>
      <c r="F516" t="str">
        <f t="shared" si="38"/>
        <v>0</v>
      </c>
      <c r="G516" t="e">
        <f>+VLOOKUP(L516,BG!$D$10:$F$68,3,FALSE)</f>
        <v>#REF!</v>
      </c>
      <c r="H516" s="334" t="s">
        <v>1169</v>
      </c>
      <c r="I516" s="619">
        <v>2202029236</v>
      </c>
      <c r="J516" s="296">
        <f t="shared" si="41"/>
        <v>2202029.236</v>
      </c>
      <c r="K516" t="e">
        <f>+VLOOKUP(D516,#REF!,4,0)</f>
        <v>#REF!</v>
      </c>
      <c r="L516" t="e">
        <f>VLOOKUP(D516,#REF!,5,0)</f>
        <v>#REF!</v>
      </c>
      <c r="M516" t="e">
        <f>VLOOKUP(D516,#REF!,6,0)</f>
        <v>#REF!</v>
      </c>
      <c r="N516" t="e">
        <f>VLOOKUP(D516,#REF!,7,0)</f>
        <v>#REF!</v>
      </c>
      <c r="P516" t="str">
        <f t="shared" si="39"/>
        <v>75702</v>
      </c>
      <c r="Q516" t="str">
        <f t="shared" si="40"/>
        <v>72</v>
      </c>
    </row>
    <row r="517" spans="1:17" hidden="1" x14ac:dyDescent="0.3">
      <c r="A517" s="556" t="s">
        <v>3185</v>
      </c>
      <c r="B517" s="332">
        <v>6</v>
      </c>
      <c r="C517" s="608">
        <v>721075702020990</v>
      </c>
      <c r="D517" s="427" t="s">
        <v>2054</v>
      </c>
      <c r="E517" t="str">
        <f t="shared" ref="E517:E580" si="42">+MID(D517,3,2)&amp;+MID(D517,6,1)&amp;+MID(D517,8,2)&amp;+MID(D517,11,3)&amp;+MID(D517,17,2)&amp;+MID(D517,20,3)&amp;+MID(D517,24,2)</f>
        <v>720107570202099</v>
      </c>
      <c r="F517" t="str">
        <f t="shared" ref="F517:F580" si="43">MID(E517,3,1)</f>
        <v>0</v>
      </c>
      <c r="G517" t="e">
        <f>+VLOOKUP(L517,BG!$D$10:$F$68,3,FALSE)</f>
        <v>#REF!</v>
      </c>
      <c r="H517" s="427" t="s">
        <v>3241</v>
      </c>
      <c r="I517" s="618">
        <v>148619551</v>
      </c>
      <c r="J517" s="296">
        <f t="shared" si="41"/>
        <v>148619.55100000001</v>
      </c>
      <c r="K517" t="e">
        <f>+VLOOKUP(D517,#REF!,4,0)</f>
        <v>#REF!</v>
      </c>
      <c r="L517" t="e">
        <f>VLOOKUP(D517,#REF!,5,0)</f>
        <v>#REF!</v>
      </c>
      <c r="M517" t="e">
        <f>VLOOKUP(D517,#REF!,6,0)</f>
        <v>#REF!</v>
      </c>
      <c r="N517" t="e">
        <f>VLOOKUP(D517,#REF!,7,0)</f>
        <v>#REF!</v>
      </c>
      <c r="P517" t="str">
        <f t="shared" ref="P517:P580" si="44">MID(E517,6,5)</f>
        <v>75702</v>
      </c>
      <c r="Q517" t="str">
        <f t="shared" ref="Q517:Q580" si="45">+LEFT(E517,2)</f>
        <v>72</v>
      </c>
    </row>
    <row r="518" spans="1:17" x14ac:dyDescent="0.3">
      <c r="A518" s="556" t="s">
        <v>3185</v>
      </c>
      <c r="B518" s="333">
        <v>6</v>
      </c>
      <c r="C518" s="609">
        <v>721075702040990</v>
      </c>
      <c r="D518" s="334" t="s">
        <v>2055</v>
      </c>
      <c r="E518" t="str">
        <f t="shared" si="42"/>
        <v>720107570204099</v>
      </c>
      <c r="F518" t="str">
        <f t="shared" si="43"/>
        <v>0</v>
      </c>
      <c r="G518" t="e">
        <f>+VLOOKUP(L518,BG!$D$10:$F$68,3,FALSE)</f>
        <v>#REF!</v>
      </c>
      <c r="H518" s="334" t="s">
        <v>2202</v>
      </c>
      <c r="I518" s="619">
        <v>56570523</v>
      </c>
      <c r="J518" s="296">
        <f t="shared" si="41"/>
        <v>56570.523000000001</v>
      </c>
      <c r="K518" t="e">
        <f>+VLOOKUP(D518,#REF!,4,0)</f>
        <v>#REF!</v>
      </c>
      <c r="L518" t="e">
        <f>VLOOKUP(D518,#REF!,5,0)</f>
        <v>#REF!</v>
      </c>
      <c r="M518" t="e">
        <f>VLOOKUP(D518,#REF!,6,0)</f>
        <v>#REF!</v>
      </c>
      <c r="N518" t="e">
        <f>VLOOKUP(D518,#REF!,7,0)</f>
        <v>#REF!</v>
      </c>
      <c r="P518" t="str">
        <f t="shared" si="44"/>
        <v>75702</v>
      </c>
      <c r="Q518" t="str">
        <f t="shared" si="45"/>
        <v>72</v>
      </c>
    </row>
    <row r="519" spans="1:17" hidden="1" x14ac:dyDescent="0.3">
      <c r="A519" s="556" t="s">
        <v>3185</v>
      </c>
      <c r="B519" s="332">
        <v>6</v>
      </c>
      <c r="C519" s="608">
        <v>721075702042990</v>
      </c>
      <c r="D519" s="427" t="s">
        <v>1170</v>
      </c>
      <c r="E519" t="str">
        <f t="shared" si="42"/>
        <v>720107570204299</v>
      </c>
      <c r="F519" t="str">
        <f t="shared" si="43"/>
        <v>0</v>
      </c>
      <c r="G519" t="e">
        <f>+VLOOKUP(L519,BG!$D$10:$F$68,3,FALSE)</f>
        <v>#REF!</v>
      </c>
      <c r="H519" s="427" t="s">
        <v>1171</v>
      </c>
      <c r="I519" s="618">
        <v>54324164</v>
      </c>
      <c r="J519" s="296">
        <f t="shared" si="41"/>
        <v>54324.163999999997</v>
      </c>
      <c r="K519" t="e">
        <f>+VLOOKUP(D519,#REF!,4,0)</f>
        <v>#REF!</v>
      </c>
      <c r="L519" t="e">
        <f>VLOOKUP(D519,#REF!,5,0)</f>
        <v>#REF!</v>
      </c>
      <c r="M519" t="e">
        <f>VLOOKUP(D519,#REF!,6,0)</f>
        <v>#REF!</v>
      </c>
      <c r="N519" t="e">
        <f>VLOOKUP(D519,#REF!,7,0)</f>
        <v>#REF!</v>
      </c>
      <c r="P519" t="str">
        <f t="shared" si="44"/>
        <v>75702</v>
      </c>
      <c r="Q519" t="str">
        <f t="shared" si="45"/>
        <v>72</v>
      </c>
    </row>
    <row r="520" spans="1:17" hidden="1" x14ac:dyDescent="0.3">
      <c r="A520" s="556" t="s">
        <v>3185</v>
      </c>
      <c r="B520" s="333">
        <v>6</v>
      </c>
      <c r="C520" s="609">
        <v>721075702044990</v>
      </c>
      <c r="D520" s="334" t="s">
        <v>1297</v>
      </c>
      <c r="E520" t="str">
        <f t="shared" si="42"/>
        <v>720107570204499</v>
      </c>
      <c r="F520" t="str">
        <f t="shared" si="43"/>
        <v>0</v>
      </c>
      <c r="G520" t="e">
        <f>+VLOOKUP(L520,BG!$D$10:$F$68,3,FALSE)</f>
        <v>#REF!</v>
      </c>
      <c r="H520" s="334" t="s">
        <v>1298</v>
      </c>
      <c r="I520" s="619">
        <v>267067864</v>
      </c>
      <c r="J520" s="296">
        <f t="shared" si="41"/>
        <v>267067.864</v>
      </c>
      <c r="K520" t="e">
        <f>+VLOOKUP(D520,#REF!,4,0)</f>
        <v>#REF!</v>
      </c>
      <c r="L520" t="e">
        <f>VLOOKUP(D520,#REF!,5,0)</f>
        <v>#REF!</v>
      </c>
      <c r="M520" t="e">
        <f>VLOOKUP(D520,#REF!,6,0)</f>
        <v>#REF!</v>
      </c>
      <c r="N520" t="e">
        <f>VLOOKUP(D520,#REF!,7,0)</f>
        <v>#REF!</v>
      </c>
      <c r="P520" t="str">
        <f t="shared" si="44"/>
        <v>75702</v>
      </c>
      <c r="Q520" t="str">
        <f t="shared" si="45"/>
        <v>72</v>
      </c>
    </row>
    <row r="521" spans="1:17" x14ac:dyDescent="0.3">
      <c r="A521" s="556" t="s">
        <v>3185</v>
      </c>
      <c r="B521" s="332">
        <v>6</v>
      </c>
      <c r="C521" s="608">
        <v>731075902001990</v>
      </c>
      <c r="D521" s="427" t="s">
        <v>1172</v>
      </c>
      <c r="E521" t="str">
        <f t="shared" si="42"/>
        <v>730107590200199</v>
      </c>
      <c r="F521" t="str">
        <f t="shared" si="43"/>
        <v>0</v>
      </c>
      <c r="G521" t="e">
        <f>+VLOOKUP(L521,BG!$D$10:$F$68,3,FALSE)</f>
        <v>#REF!</v>
      </c>
      <c r="H521" s="427" t="s">
        <v>1173</v>
      </c>
      <c r="I521" s="618">
        <v>1472202228</v>
      </c>
      <c r="J521" s="296">
        <f t="shared" si="41"/>
        <v>1472202.2279999999</v>
      </c>
      <c r="K521" t="e">
        <f>+VLOOKUP(D521,#REF!,4,0)</f>
        <v>#REF!</v>
      </c>
      <c r="L521" t="e">
        <f>VLOOKUP(D521,#REF!,5,0)</f>
        <v>#REF!</v>
      </c>
      <c r="M521" t="e">
        <f>VLOOKUP(D521,#REF!,6,0)</f>
        <v>#REF!</v>
      </c>
      <c r="N521" t="e">
        <f>VLOOKUP(D521,#REF!,7,0)</f>
        <v>#REF!</v>
      </c>
      <c r="P521" t="str">
        <f t="shared" si="44"/>
        <v>75902</v>
      </c>
      <c r="Q521" t="str">
        <f t="shared" si="45"/>
        <v>73</v>
      </c>
    </row>
    <row r="522" spans="1:17" hidden="1" x14ac:dyDescent="0.3">
      <c r="A522" s="556" t="s">
        <v>3185</v>
      </c>
      <c r="B522" s="333">
        <v>6</v>
      </c>
      <c r="C522" s="609">
        <v>731075902002990</v>
      </c>
      <c r="D522" s="334" t="s">
        <v>2056</v>
      </c>
      <c r="E522" t="str">
        <f t="shared" si="42"/>
        <v>730107590200299</v>
      </c>
      <c r="F522" t="str">
        <f t="shared" si="43"/>
        <v>0</v>
      </c>
      <c r="G522" t="e">
        <f>+VLOOKUP(L522,BG!$D$10:$F$68,3,FALSE)</f>
        <v>#REF!</v>
      </c>
      <c r="H522" s="334" t="s">
        <v>2203</v>
      </c>
      <c r="I522" s="619">
        <v>10000000</v>
      </c>
      <c r="J522" s="296">
        <f t="shared" si="41"/>
        <v>10000</v>
      </c>
      <c r="K522" t="e">
        <f>+VLOOKUP(D522,#REF!,4,0)</f>
        <v>#REF!</v>
      </c>
      <c r="L522" t="e">
        <f>VLOOKUP(D522,#REF!,5,0)</f>
        <v>#REF!</v>
      </c>
      <c r="M522" t="e">
        <f>VLOOKUP(D522,#REF!,6,0)</f>
        <v>#REF!</v>
      </c>
      <c r="N522" t="e">
        <f>VLOOKUP(D522,#REF!,7,0)</f>
        <v>#REF!</v>
      </c>
      <c r="P522" t="str">
        <f t="shared" si="44"/>
        <v>75902</v>
      </c>
      <c r="Q522" t="str">
        <f t="shared" si="45"/>
        <v>73</v>
      </c>
    </row>
    <row r="523" spans="1:17" hidden="1" x14ac:dyDescent="0.3">
      <c r="A523" s="556" t="s">
        <v>3185</v>
      </c>
      <c r="B523" s="332">
        <v>6</v>
      </c>
      <c r="C523" s="608">
        <v>731075904001990</v>
      </c>
      <c r="D523" s="427" t="s">
        <v>1299</v>
      </c>
      <c r="E523" t="str">
        <f t="shared" si="42"/>
        <v>730107590400199</v>
      </c>
      <c r="F523" t="str">
        <f t="shared" si="43"/>
        <v>0</v>
      </c>
      <c r="G523" t="e">
        <f>+VLOOKUP(L523,BG!$D$10:$F$68,3,FALSE)</f>
        <v>#REF!</v>
      </c>
      <c r="H523" s="427" t="s">
        <v>1300</v>
      </c>
      <c r="I523" s="618">
        <v>1698078106</v>
      </c>
      <c r="J523" s="296">
        <f t="shared" si="41"/>
        <v>1698078.1059999999</v>
      </c>
      <c r="K523" t="e">
        <f>+VLOOKUP(D523,#REF!,4,0)</f>
        <v>#REF!</v>
      </c>
      <c r="L523" t="e">
        <f>VLOOKUP(D523,#REF!,5,0)</f>
        <v>#REF!</v>
      </c>
      <c r="M523" t="e">
        <f>VLOOKUP(D523,#REF!,6,0)</f>
        <v>#REF!</v>
      </c>
      <c r="N523" t="e">
        <f>VLOOKUP(D523,#REF!,7,0)</f>
        <v>#REF!</v>
      </c>
      <c r="P523" t="str">
        <f t="shared" si="44"/>
        <v>75904</v>
      </c>
      <c r="Q523" t="str">
        <f t="shared" si="45"/>
        <v>73</v>
      </c>
    </row>
    <row r="524" spans="1:17" hidden="1" x14ac:dyDescent="0.3">
      <c r="A524" s="556" t="s">
        <v>3185</v>
      </c>
      <c r="B524" s="333">
        <v>6</v>
      </c>
      <c r="C524" s="609">
        <v>731075904006990</v>
      </c>
      <c r="D524" s="334" t="s">
        <v>3209</v>
      </c>
      <c r="E524" t="str">
        <f t="shared" si="42"/>
        <v>730107590400699</v>
      </c>
      <c r="F524" t="str">
        <f t="shared" si="43"/>
        <v>0</v>
      </c>
      <c r="G524" t="e">
        <f>+VLOOKUP(L524,BG!$D$10:$F$68,3,FALSE)</f>
        <v>#REF!</v>
      </c>
      <c r="H524" s="334" t="s">
        <v>3242</v>
      </c>
      <c r="I524" s="619">
        <v>2014302364</v>
      </c>
      <c r="J524" s="296">
        <f t="shared" si="41"/>
        <v>2014302.3640000001</v>
      </c>
      <c r="K524" t="e">
        <f>+VLOOKUP(D524,#REF!,4,0)</f>
        <v>#REF!</v>
      </c>
      <c r="L524" t="e">
        <f>VLOOKUP(D524,#REF!,5,0)</f>
        <v>#REF!</v>
      </c>
      <c r="M524" t="s">
        <v>3259</v>
      </c>
      <c r="N524" t="e">
        <f>VLOOKUP(D524,#REF!,7,0)</f>
        <v>#REF!</v>
      </c>
      <c r="P524" t="str">
        <f t="shared" si="44"/>
        <v>75904</v>
      </c>
      <c r="Q524" t="str">
        <f t="shared" si="45"/>
        <v>73</v>
      </c>
    </row>
    <row r="525" spans="1:17" hidden="1" x14ac:dyDescent="0.3">
      <c r="A525" s="556" t="s">
        <v>3185</v>
      </c>
      <c r="B525" s="332">
        <v>7</v>
      </c>
      <c r="C525" s="608">
        <v>731075906001990</v>
      </c>
      <c r="D525" s="427" t="s">
        <v>1174</v>
      </c>
      <c r="E525" t="str">
        <f t="shared" si="42"/>
        <v>730107590600199</v>
      </c>
      <c r="F525" t="str">
        <f t="shared" si="43"/>
        <v>0</v>
      </c>
      <c r="G525" t="e">
        <f>+VLOOKUP(L525,BG!$D$10:$F$68,3,FALSE)</f>
        <v>#REF!</v>
      </c>
      <c r="H525" s="427" t="s">
        <v>1175</v>
      </c>
      <c r="I525" s="618">
        <v>316783386</v>
      </c>
      <c r="J525" s="296">
        <f t="shared" si="41"/>
        <v>316783.386</v>
      </c>
      <c r="K525" t="e">
        <f>+VLOOKUP(D525,#REF!,4,0)</f>
        <v>#REF!</v>
      </c>
      <c r="L525" t="e">
        <f>VLOOKUP(D525,#REF!,5,0)</f>
        <v>#REF!</v>
      </c>
      <c r="M525" t="e">
        <f>VLOOKUP(D525,#REF!,6,0)</f>
        <v>#REF!</v>
      </c>
      <c r="N525" t="e">
        <f>VLOOKUP(D525,#REF!,7,0)</f>
        <v>#REF!</v>
      </c>
      <c r="P525" t="str">
        <f t="shared" si="44"/>
        <v>75906</v>
      </c>
      <c r="Q525" t="str">
        <f t="shared" si="45"/>
        <v>73</v>
      </c>
    </row>
    <row r="526" spans="1:17" hidden="1" x14ac:dyDescent="0.3">
      <c r="A526" s="556" t="s">
        <v>3185</v>
      </c>
      <c r="B526" s="333">
        <v>6</v>
      </c>
      <c r="C526" s="609">
        <v>731075908000990</v>
      </c>
      <c r="D526" s="334" t="s">
        <v>1177</v>
      </c>
      <c r="E526" t="str">
        <f t="shared" si="42"/>
        <v>730107590800099</v>
      </c>
      <c r="F526" t="str">
        <f t="shared" si="43"/>
        <v>0</v>
      </c>
      <c r="G526" t="e">
        <f>+VLOOKUP(L526,BG!$D$10:$F$68,3,FALSE)</f>
        <v>#REF!</v>
      </c>
      <c r="H526" s="334" t="s">
        <v>1176</v>
      </c>
      <c r="I526" s="619">
        <v>54261392</v>
      </c>
      <c r="J526" s="296">
        <f t="shared" si="41"/>
        <v>54261.392</v>
      </c>
      <c r="K526" t="e">
        <f>+VLOOKUP(D526,#REF!,4,0)</f>
        <v>#REF!</v>
      </c>
      <c r="L526" t="e">
        <f>VLOOKUP(D526,#REF!,5,0)</f>
        <v>#REF!</v>
      </c>
      <c r="M526" t="e">
        <f>VLOOKUP(D526,#REF!,6,0)</f>
        <v>#REF!</v>
      </c>
      <c r="N526" t="e">
        <f>VLOOKUP(D526,#REF!,7,0)</f>
        <v>#REF!</v>
      </c>
      <c r="P526" t="str">
        <f t="shared" si="44"/>
        <v>75908</v>
      </c>
      <c r="Q526" t="str">
        <f t="shared" si="45"/>
        <v>73</v>
      </c>
    </row>
    <row r="527" spans="1:17" hidden="1" x14ac:dyDescent="0.3">
      <c r="A527" s="556" t="s">
        <v>3185</v>
      </c>
      <c r="B527" s="332">
        <v>6</v>
      </c>
      <c r="C527" s="608">
        <v>731075912002990</v>
      </c>
      <c r="D527" s="427" t="s">
        <v>1377</v>
      </c>
      <c r="E527" t="str">
        <f t="shared" si="42"/>
        <v>730107591200299</v>
      </c>
      <c r="F527" t="str">
        <f t="shared" si="43"/>
        <v>0</v>
      </c>
      <c r="G527" t="e">
        <f>+VLOOKUP(L527,BG!$D$10:$F$68,3,FALSE)</f>
        <v>#REF!</v>
      </c>
      <c r="H527" s="427" t="s">
        <v>1410</v>
      </c>
      <c r="I527" s="618">
        <v>15080000</v>
      </c>
      <c r="J527" s="296">
        <f t="shared" si="41"/>
        <v>15080</v>
      </c>
      <c r="K527" t="e">
        <f>+VLOOKUP(D527,#REF!,4,0)</f>
        <v>#REF!</v>
      </c>
      <c r="L527" t="e">
        <f>VLOOKUP(D527,#REF!,5,0)</f>
        <v>#REF!</v>
      </c>
      <c r="M527" t="e">
        <f>VLOOKUP(D527,#REF!,6,0)</f>
        <v>#REF!</v>
      </c>
      <c r="N527" t="e">
        <f>VLOOKUP(D527,#REF!,7,0)</f>
        <v>#REF!</v>
      </c>
      <c r="P527" t="str">
        <f t="shared" si="44"/>
        <v>75912</v>
      </c>
      <c r="Q527" t="str">
        <f t="shared" si="45"/>
        <v>73</v>
      </c>
    </row>
    <row r="528" spans="1:17" hidden="1" x14ac:dyDescent="0.3">
      <c r="A528" s="556" t="s">
        <v>3185</v>
      </c>
      <c r="B528" s="333">
        <v>6</v>
      </c>
      <c r="C528" s="609">
        <v>731075914003990</v>
      </c>
      <c r="D528" s="334" t="s">
        <v>2057</v>
      </c>
      <c r="E528" t="str">
        <f t="shared" si="42"/>
        <v>730107591400399</v>
      </c>
      <c r="F528" t="str">
        <f t="shared" si="43"/>
        <v>0</v>
      </c>
      <c r="G528" t="e">
        <f>+VLOOKUP(L528,BG!$D$10:$F$68,3,FALSE)</f>
        <v>#REF!</v>
      </c>
      <c r="H528" s="334" t="s">
        <v>2204</v>
      </c>
      <c r="I528" s="619">
        <v>109878955</v>
      </c>
      <c r="J528" s="296">
        <f t="shared" si="41"/>
        <v>109878.955</v>
      </c>
      <c r="K528" t="e">
        <f>+VLOOKUP(D528,#REF!,4,0)</f>
        <v>#REF!</v>
      </c>
      <c r="L528" t="e">
        <f>VLOOKUP(D528,#REF!,5,0)</f>
        <v>#REF!</v>
      </c>
      <c r="M528" t="e">
        <f>VLOOKUP(D528,#REF!,6,0)</f>
        <v>#REF!</v>
      </c>
      <c r="N528" t="e">
        <f>VLOOKUP(D528,#REF!,7,0)</f>
        <v>#REF!</v>
      </c>
      <c r="P528" t="str">
        <f t="shared" si="44"/>
        <v>75914</v>
      </c>
      <c r="Q528" t="str">
        <f t="shared" si="45"/>
        <v>73</v>
      </c>
    </row>
    <row r="529" spans="1:17" hidden="1" x14ac:dyDescent="0.3">
      <c r="A529" s="556" t="s">
        <v>3185</v>
      </c>
      <c r="B529" s="332">
        <v>6</v>
      </c>
      <c r="C529" s="608">
        <v>731075914004990</v>
      </c>
      <c r="D529" s="427" t="s">
        <v>2058</v>
      </c>
      <c r="E529" t="str">
        <f t="shared" si="42"/>
        <v>730107591400499</v>
      </c>
      <c r="F529" t="str">
        <f t="shared" si="43"/>
        <v>0</v>
      </c>
      <c r="G529" t="e">
        <f>+VLOOKUP(L529,BG!$D$10:$F$68,3,FALSE)</f>
        <v>#REF!</v>
      </c>
      <c r="H529" s="427" t="s">
        <v>2205</v>
      </c>
      <c r="I529" s="618">
        <v>30932450</v>
      </c>
      <c r="J529" s="296">
        <f t="shared" si="41"/>
        <v>30932.45</v>
      </c>
      <c r="K529" t="e">
        <f>+VLOOKUP(D529,#REF!,4,0)</f>
        <v>#REF!</v>
      </c>
      <c r="L529" t="e">
        <f>VLOOKUP(D529,#REF!,5,0)</f>
        <v>#REF!</v>
      </c>
      <c r="M529" t="e">
        <f>VLOOKUP(D529,#REF!,6,0)</f>
        <v>#REF!</v>
      </c>
      <c r="N529" t="e">
        <f>VLOOKUP(D529,#REF!,7,0)</f>
        <v>#REF!</v>
      </c>
      <c r="P529" t="str">
        <f t="shared" si="44"/>
        <v>75914</v>
      </c>
      <c r="Q529" t="str">
        <f t="shared" si="45"/>
        <v>73</v>
      </c>
    </row>
    <row r="530" spans="1:17" hidden="1" x14ac:dyDescent="0.3">
      <c r="A530" s="556" t="s">
        <v>3185</v>
      </c>
      <c r="B530" s="333">
        <v>6</v>
      </c>
      <c r="C530" s="609">
        <v>731075914008990</v>
      </c>
      <c r="D530" s="334" t="s">
        <v>2059</v>
      </c>
      <c r="E530" t="str">
        <f t="shared" si="42"/>
        <v>730107591400899</v>
      </c>
      <c r="F530" t="str">
        <f t="shared" si="43"/>
        <v>0</v>
      </c>
      <c r="G530" t="e">
        <f>+VLOOKUP(L530,BG!$D$10:$F$68,3,FALSE)</f>
        <v>#REF!</v>
      </c>
      <c r="H530" s="334" t="s">
        <v>2206</v>
      </c>
      <c r="I530" s="619">
        <v>65417067</v>
      </c>
      <c r="J530" s="296">
        <f t="shared" si="41"/>
        <v>65417.067000000003</v>
      </c>
      <c r="K530" t="e">
        <f>+VLOOKUP(D530,#REF!,4,0)</f>
        <v>#REF!</v>
      </c>
      <c r="L530" t="e">
        <f>VLOOKUP(D530,#REF!,5,0)</f>
        <v>#REF!</v>
      </c>
      <c r="M530" t="e">
        <f>VLOOKUP(D530,#REF!,6,0)</f>
        <v>#REF!</v>
      </c>
      <c r="N530" t="e">
        <f>VLOOKUP(D530,#REF!,7,0)</f>
        <v>#REF!</v>
      </c>
      <c r="P530" t="str">
        <f t="shared" si="44"/>
        <v>75914</v>
      </c>
      <c r="Q530" t="str">
        <f t="shared" si="45"/>
        <v>73</v>
      </c>
    </row>
    <row r="531" spans="1:17" hidden="1" x14ac:dyDescent="0.3">
      <c r="A531" s="556" t="s">
        <v>3185</v>
      </c>
      <c r="B531" s="332">
        <v>6</v>
      </c>
      <c r="C531" s="608">
        <v>731075914010990</v>
      </c>
      <c r="D531" s="427" t="s">
        <v>1260</v>
      </c>
      <c r="E531" t="str">
        <f t="shared" si="42"/>
        <v>730107591401099</v>
      </c>
      <c r="F531" t="str">
        <f t="shared" si="43"/>
        <v>0</v>
      </c>
      <c r="G531" t="e">
        <f>+VLOOKUP(L531,BG!$D$10:$F$68,3,FALSE)</f>
        <v>#REF!</v>
      </c>
      <c r="H531" s="427" t="s">
        <v>1261</v>
      </c>
      <c r="I531" s="618">
        <v>3600000</v>
      </c>
      <c r="J531" s="296">
        <f t="shared" si="41"/>
        <v>3600</v>
      </c>
      <c r="K531" t="e">
        <f>+VLOOKUP(D531,#REF!,4,0)</f>
        <v>#REF!</v>
      </c>
      <c r="L531" t="e">
        <f>VLOOKUP(D531,#REF!,5,0)</f>
        <v>#REF!</v>
      </c>
      <c r="M531" t="e">
        <f>VLOOKUP(D531,#REF!,6,0)</f>
        <v>#REF!</v>
      </c>
      <c r="N531" t="e">
        <f>VLOOKUP(D531,#REF!,7,0)</f>
        <v>#REF!</v>
      </c>
      <c r="P531" t="str">
        <f t="shared" si="44"/>
        <v>75914</v>
      </c>
      <c r="Q531" t="str">
        <f t="shared" si="45"/>
        <v>73</v>
      </c>
    </row>
    <row r="532" spans="1:17" hidden="1" x14ac:dyDescent="0.3">
      <c r="A532" s="556" t="s">
        <v>3185</v>
      </c>
      <c r="B532" s="333">
        <v>6</v>
      </c>
      <c r="C532" s="609">
        <v>731075918000990</v>
      </c>
      <c r="D532" s="334" t="s">
        <v>2882</v>
      </c>
      <c r="E532" t="str">
        <f t="shared" si="42"/>
        <v>730107591800099</v>
      </c>
      <c r="F532" t="str">
        <f t="shared" si="43"/>
        <v>0</v>
      </c>
      <c r="G532" t="e">
        <f>+VLOOKUP(L532,BG!$D$10:$F$68,3,FALSE)</f>
        <v>#REF!</v>
      </c>
      <c r="H532" s="334" t="s">
        <v>2897</v>
      </c>
      <c r="I532" s="619">
        <v>328182</v>
      </c>
      <c r="J532" s="296">
        <f t="shared" si="41"/>
        <v>328.18200000000002</v>
      </c>
      <c r="K532" t="e">
        <f>+VLOOKUP(D532,#REF!,4,0)</f>
        <v>#REF!</v>
      </c>
      <c r="L532" t="e">
        <f>VLOOKUP(D532,#REF!,5,0)</f>
        <v>#REF!</v>
      </c>
      <c r="M532" t="e">
        <f>VLOOKUP(D532,#REF!,6,0)</f>
        <v>#REF!</v>
      </c>
      <c r="N532" t="e">
        <f>VLOOKUP(D532,#REF!,7,0)</f>
        <v>#REF!</v>
      </c>
      <c r="P532" t="str">
        <f t="shared" si="44"/>
        <v>75918</v>
      </c>
      <c r="Q532" t="str">
        <f t="shared" si="45"/>
        <v>73</v>
      </c>
    </row>
    <row r="533" spans="1:17" hidden="1" x14ac:dyDescent="0.3">
      <c r="A533" s="556" t="s">
        <v>3185</v>
      </c>
      <c r="B533" s="332">
        <v>7</v>
      </c>
      <c r="C533" s="608">
        <v>731075918005990</v>
      </c>
      <c r="D533" s="427" t="s">
        <v>1178</v>
      </c>
      <c r="E533" t="str">
        <f t="shared" si="42"/>
        <v>730107591800599</v>
      </c>
      <c r="F533" t="str">
        <f t="shared" si="43"/>
        <v>0</v>
      </c>
      <c r="G533" t="e">
        <f>+VLOOKUP(L533,BG!$D$10:$F$68,3,FALSE)</f>
        <v>#REF!</v>
      </c>
      <c r="H533" s="427" t="s">
        <v>1179</v>
      </c>
      <c r="I533" s="618">
        <v>17582418</v>
      </c>
      <c r="J533" s="296">
        <f t="shared" si="41"/>
        <v>17582.418000000001</v>
      </c>
      <c r="K533" t="e">
        <f>+VLOOKUP(D533,#REF!,4,0)</f>
        <v>#REF!</v>
      </c>
      <c r="L533" t="e">
        <f>VLOOKUP(D533,#REF!,5,0)</f>
        <v>#REF!</v>
      </c>
      <c r="M533" t="e">
        <f>VLOOKUP(D533,#REF!,6,0)</f>
        <v>#REF!</v>
      </c>
      <c r="N533" t="e">
        <f>VLOOKUP(D533,#REF!,7,0)</f>
        <v>#REF!</v>
      </c>
      <c r="P533" t="str">
        <f t="shared" si="44"/>
        <v>75918</v>
      </c>
      <c r="Q533" t="str">
        <f t="shared" si="45"/>
        <v>73</v>
      </c>
    </row>
    <row r="534" spans="1:17" hidden="1" x14ac:dyDescent="0.3">
      <c r="A534" s="556" t="s">
        <v>3185</v>
      </c>
      <c r="B534" s="333">
        <v>7</v>
      </c>
      <c r="C534" s="609">
        <v>731075918007990</v>
      </c>
      <c r="D534" s="334" t="s">
        <v>1379</v>
      </c>
      <c r="E534" t="str">
        <f t="shared" si="42"/>
        <v>730107591800799</v>
      </c>
      <c r="F534" t="str">
        <f t="shared" si="43"/>
        <v>0</v>
      </c>
      <c r="G534" t="e">
        <f>+VLOOKUP(L534,BG!$D$10:$F$68,3,FALSE)</f>
        <v>#REF!</v>
      </c>
      <c r="H534" s="334" t="s">
        <v>1450</v>
      </c>
      <c r="I534" s="619">
        <v>91329490</v>
      </c>
      <c r="J534" s="296">
        <f t="shared" si="41"/>
        <v>91329.49</v>
      </c>
      <c r="K534" t="e">
        <f>+VLOOKUP(D534,#REF!,4,0)</f>
        <v>#REF!</v>
      </c>
      <c r="L534" t="e">
        <f>VLOOKUP(D534,#REF!,5,0)</f>
        <v>#REF!</v>
      </c>
      <c r="M534" t="e">
        <f>VLOOKUP(D534,#REF!,6,0)</f>
        <v>#REF!</v>
      </c>
      <c r="N534" t="e">
        <f>VLOOKUP(D534,#REF!,7,0)</f>
        <v>#REF!</v>
      </c>
      <c r="P534" t="str">
        <f t="shared" si="44"/>
        <v>75918</v>
      </c>
      <c r="Q534" t="str">
        <f t="shared" si="45"/>
        <v>73</v>
      </c>
    </row>
    <row r="535" spans="1:17" hidden="1" x14ac:dyDescent="0.3">
      <c r="A535" s="556" t="s">
        <v>3185</v>
      </c>
      <c r="B535" s="332">
        <v>6</v>
      </c>
      <c r="C535" s="608">
        <v>731075918016990</v>
      </c>
      <c r="D535" s="427" t="s">
        <v>2060</v>
      </c>
      <c r="E535" t="str">
        <f t="shared" si="42"/>
        <v>730107591801699</v>
      </c>
      <c r="F535" t="str">
        <f t="shared" si="43"/>
        <v>0</v>
      </c>
      <c r="G535" t="e">
        <f>+VLOOKUP(L535,BG!$D$10:$F$68,3,FALSE)</f>
        <v>#REF!</v>
      </c>
      <c r="H535" s="427" t="s">
        <v>1180</v>
      </c>
      <c r="I535" s="618">
        <v>332861272</v>
      </c>
      <c r="J535" s="296">
        <f t="shared" si="41"/>
        <v>332861.272</v>
      </c>
      <c r="K535" t="e">
        <f>+VLOOKUP(D535,#REF!,4,0)</f>
        <v>#REF!</v>
      </c>
      <c r="L535" t="e">
        <f>VLOOKUP(D535,#REF!,5,0)</f>
        <v>#REF!</v>
      </c>
      <c r="M535" t="e">
        <f>VLOOKUP(D535,#REF!,6,0)</f>
        <v>#REF!</v>
      </c>
      <c r="N535" t="e">
        <f>VLOOKUP(D535,#REF!,7,0)</f>
        <v>#REF!</v>
      </c>
      <c r="P535" t="str">
        <f t="shared" si="44"/>
        <v>75918</v>
      </c>
      <c r="Q535" t="str">
        <f t="shared" si="45"/>
        <v>73</v>
      </c>
    </row>
    <row r="536" spans="1:17" hidden="1" x14ac:dyDescent="0.3">
      <c r="A536" s="556" t="s">
        <v>3185</v>
      </c>
      <c r="B536" s="333">
        <v>6</v>
      </c>
      <c r="C536" s="609">
        <v>731075918020990</v>
      </c>
      <c r="D536" s="334" t="s">
        <v>2061</v>
      </c>
      <c r="E536" t="str">
        <f t="shared" si="42"/>
        <v>730107591802099</v>
      </c>
      <c r="F536" t="str">
        <f t="shared" si="43"/>
        <v>0</v>
      </c>
      <c r="G536" t="e">
        <f>+VLOOKUP(L536,BG!$D$10:$F$68,3,FALSE)</f>
        <v>#REF!</v>
      </c>
      <c r="H536" s="334" t="s">
        <v>1181</v>
      </c>
      <c r="I536" s="619">
        <v>10007273</v>
      </c>
      <c r="J536" s="296">
        <f t="shared" si="41"/>
        <v>10007.272999999999</v>
      </c>
      <c r="K536" t="e">
        <f>+VLOOKUP(D536,#REF!,4,0)</f>
        <v>#REF!</v>
      </c>
      <c r="L536" t="e">
        <f>VLOOKUP(D536,#REF!,5,0)</f>
        <v>#REF!</v>
      </c>
      <c r="M536" t="e">
        <f>VLOOKUP(D536,#REF!,6,0)</f>
        <v>#REF!</v>
      </c>
      <c r="N536" t="e">
        <f>VLOOKUP(D536,#REF!,7,0)</f>
        <v>#REF!</v>
      </c>
      <c r="P536" t="str">
        <f t="shared" si="44"/>
        <v>75918</v>
      </c>
      <c r="Q536" t="str">
        <f t="shared" si="45"/>
        <v>73</v>
      </c>
    </row>
    <row r="537" spans="1:17" hidden="1" x14ac:dyDescent="0.3">
      <c r="A537" s="556" t="s">
        <v>3185</v>
      </c>
      <c r="B537" s="332">
        <v>7</v>
      </c>
      <c r="C537" s="608">
        <v>731075920002990</v>
      </c>
      <c r="D537" s="427" t="s">
        <v>1182</v>
      </c>
      <c r="E537" t="str">
        <f t="shared" si="42"/>
        <v>730107592000299</v>
      </c>
      <c r="F537" t="str">
        <f t="shared" si="43"/>
        <v>0</v>
      </c>
      <c r="G537" t="e">
        <f>+VLOOKUP(L537,BG!$D$10:$F$68,3,FALSE)</f>
        <v>#REF!</v>
      </c>
      <c r="H537" s="427" t="s">
        <v>1183</v>
      </c>
      <c r="I537" s="618">
        <v>661734644</v>
      </c>
      <c r="J537" s="296">
        <f t="shared" si="41"/>
        <v>661734.64399999997</v>
      </c>
      <c r="K537" t="e">
        <f>+VLOOKUP(D537,#REF!,4,0)</f>
        <v>#REF!</v>
      </c>
      <c r="L537" t="e">
        <f>VLOOKUP(D537,#REF!,5,0)</f>
        <v>#REF!</v>
      </c>
      <c r="M537" t="e">
        <f>VLOOKUP(D537,#REF!,6,0)</f>
        <v>#REF!</v>
      </c>
      <c r="N537" t="e">
        <f>VLOOKUP(D537,#REF!,7,0)</f>
        <v>#REF!</v>
      </c>
      <c r="P537" t="str">
        <f t="shared" si="44"/>
        <v>75920</v>
      </c>
      <c r="Q537" t="str">
        <f t="shared" si="45"/>
        <v>73</v>
      </c>
    </row>
    <row r="538" spans="1:17" hidden="1" x14ac:dyDescent="0.3">
      <c r="A538" s="556" t="s">
        <v>3185</v>
      </c>
      <c r="B538" s="333">
        <v>6</v>
      </c>
      <c r="C538" s="609">
        <v>731075922001990</v>
      </c>
      <c r="D538" s="334" t="s">
        <v>1301</v>
      </c>
      <c r="E538" t="str">
        <f t="shared" si="42"/>
        <v>730107592200199</v>
      </c>
      <c r="F538" t="str">
        <f t="shared" si="43"/>
        <v>0</v>
      </c>
      <c r="G538" t="e">
        <f>+VLOOKUP(L538,BG!$D$10:$F$68,3,FALSE)</f>
        <v>#REF!</v>
      </c>
      <c r="H538" s="334" t="s">
        <v>1302</v>
      </c>
      <c r="I538" s="619">
        <v>13642279</v>
      </c>
      <c r="J538" s="296">
        <f t="shared" si="41"/>
        <v>13642.279</v>
      </c>
      <c r="K538" t="e">
        <f>+VLOOKUP(D538,#REF!,4,0)</f>
        <v>#REF!</v>
      </c>
      <c r="L538" t="e">
        <f>VLOOKUP(D538,#REF!,5,0)</f>
        <v>#REF!</v>
      </c>
      <c r="M538" t="e">
        <f>VLOOKUP(D538,#REF!,6,0)</f>
        <v>#REF!</v>
      </c>
      <c r="N538" t="e">
        <f>VLOOKUP(D538,#REF!,7,0)</f>
        <v>#REF!</v>
      </c>
      <c r="P538" t="str">
        <f t="shared" si="44"/>
        <v>75922</v>
      </c>
      <c r="Q538" t="str">
        <f t="shared" si="45"/>
        <v>73</v>
      </c>
    </row>
    <row r="539" spans="1:17" hidden="1" x14ac:dyDescent="0.3">
      <c r="A539" s="556" t="s">
        <v>3185</v>
      </c>
      <c r="B539" s="332">
        <v>6</v>
      </c>
      <c r="C539" s="608">
        <v>731075922003990</v>
      </c>
      <c r="D539" s="427" t="s">
        <v>1303</v>
      </c>
      <c r="E539" t="str">
        <f t="shared" si="42"/>
        <v>730107592200399</v>
      </c>
      <c r="F539" t="str">
        <f t="shared" si="43"/>
        <v>0</v>
      </c>
      <c r="G539" t="e">
        <f>+VLOOKUP(L539,BG!$D$10:$F$68,3,FALSE)</f>
        <v>#REF!</v>
      </c>
      <c r="H539" s="427" t="s">
        <v>1304</v>
      </c>
      <c r="I539" s="618">
        <v>500000</v>
      </c>
      <c r="J539" s="296">
        <f t="shared" si="41"/>
        <v>500</v>
      </c>
      <c r="K539" t="e">
        <f>+VLOOKUP(D539,#REF!,4,0)</f>
        <v>#REF!</v>
      </c>
      <c r="L539" t="e">
        <f>VLOOKUP(D539,#REF!,5,0)</f>
        <v>#REF!</v>
      </c>
      <c r="M539" t="e">
        <f>VLOOKUP(D539,#REF!,6,0)</f>
        <v>#REF!</v>
      </c>
      <c r="N539" t="e">
        <f>VLOOKUP(D539,#REF!,7,0)</f>
        <v>#REF!</v>
      </c>
      <c r="P539" t="str">
        <f t="shared" si="44"/>
        <v>75922</v>
      </c>
      <c r="Q539" t="str">
        <f t="shared" si="45"/>
        <v>73</v>
      </c>
    </row>
    <row r="540" spans="1:17" hidden="1" x14ac:dyDescent="0.3">
      <c r="A540" s="556" t="s">
        <v>3185</v>
      </c>
      <c r="B540" s="333">
        <v>6</v>
      </c>
      <c r="C540" s="609">
        <v>731076102022990</v>
      </c>
      <c r="D540" s="334" t="s">
        <v>2062</v>
      </c>
      <c r="E540" t="str">
        <f t="shared" si="42"/>
        <v>730107610202299</v>
      </c>
      <c r="F540" t="str">
        <f t="shared" si="43"/>
        <v>0</v>
      </c>
      <c r="G540" t="e">
        <f>+VLOOKUP(L540,BG!$D$10:$F$68,3,FALSE)</f>
        <v>#REF!</v>
      </c>
      <c r="H540" s="334" t="s">
        <v>2207</v>
      </c>
      <c r="I540" s="619">
        <v>2249667</v>
      </c>
      <c r="J540" s="296">
        <f t="shared" si="41"/>
        <v>2249.6669999999999</v>
      </c>
      <c r="K540" t="e">
        <f>+VLOOKUP(D540,#REF!,4,0)</f>
        <v>#REF!</v>
      </c>
      <c r="L540" t="e">
        <f>VLOOKUP(D540,#REF!,5,0)</f>
        <v>#REF!</v>
      </c>
      <c r="M540" t="e">
        <f>VLOOKUP(D540,#REF!,6,0)</f>
        <v>#REF!</v>
      </c>
      <c r="N540" t="e">
        <f>VLOOKUP(D540,#REF!,7,0)</f>
        <v>#REF!</v>
      </c>
      <c r="P540" t="str">
        <f t="shared" si="44"/>
        <v>76102</v>
      </c>
      <c r="Q540" t="str">
        <f t="shared" si="45"/>
        <v>73</v>
      </c>
    </row>
    <row r="541" spans="1:17" hidden="1" x14ac:dyDescent="0.3">
      <c r="A541" s="556" t="s">
        <v>3185</v>
      </c>
      <c r="B541" s="332">
        <v>6</v>
      </c>
      <c r="C541" s="608">
        <v>731076104024990</v>
      </c>
      <c r="D541" s="427" t="s">
        <v>1380</v>
      </c>
      <c r="E541" t="str">
        <f t="shared" si="42"/>
        <v>730107610402499</v>
      </c>
      <c r="F541" t="str">
        <f t="shared" si="43"/>
        <v>0</v>
      </c>
      <c r="G541" t="e">
        <f>+VLOOKUP(L541,BG!$D$10:$F$68,3,FALSE)</f>
        <v>#REF!</v>
      </c>
      <c r="H541" s="427" t="s">
        <v>1414</v>
      </c>
      <c r="I541" s="618">
        <v>13277897</v>
      </c>
      <c r="J541" s="296">
        <f t="shared" si="41"/>
        <v>13277.897000000001</v>
      </c>
      <c r="K541" t="e">
        <f>+VLOOKUP(D541,#REF!,4,0)</f>
        <v>#REF!</v>
      </c>
      <c r="L541" t="e">
        <f>VLOOKUP(D541,#REF!,5,0)</f>
        <v>#REF!</v>
      </c>
      <c r="M541" t="e">
        <f>VLOOKUP(D541,#REF!,6,0)</f>
        <v>#REF!</v>
      </c>
      <c r="N541" t="e">
        <f>VLOOKUP(D541,#REF!,7,0)</f>
        <v>#REF!</v>
      </c>
      <c r="P541" t="str">
        <f t="shared" si="44"/>
        <v>76104</v>
      </c>
      <c r="Q541" t="str">
        <f t="shared" si="45"/>
        <v>73</v>
      </c>
    </row>
    <row r="542" spans="1:17" hidden="1" x14ac:dyDescent="0.3">
      <c r="A542" s="556" t="s">
        <v>3185</v>
      </c>
      <c r="B542" s="333">
        <v>6</v>
      </c>
      <c r="C542" s="609">
        <v>731076110000990</v>
      </c>
      <c r="D542" s="334" t="s">
        <v>2063</v>
      </c>
      <c r="E542" t="str">
        <f t="shared" si="42"/>
        <v>730107611000099</v>
      </c>
      <c r="F542" t="str">
        <f t="shared" si="43"/>
        <v>0</v>
      </c>
      <c r="G542" t="e">
        <f>+VLOOKUP(L542,BG!$D$10:$F$68,3,FALSE)</f>
        <v>#REF!</v>
      </c>
      <c r="H542" s="334" t="s">
        <v>2208</v>
      </c>
      <c r="I542" s="619">
        <v>498793246</v>
      </c>
      <c r="J542" s="296">
        <f t="shared" si="41"/>
        <v>498793.24599999998</v>
      </c>
      <c r="K542" t="e">
        <f>+VLOOKUP(D542,#REF!,4,0)</f>
        <v>#REF!</v>
      </c>
      <c r="L542" t="e">
        <f>VLOOKUP(D542,#REF!,5,0)</f>
        <v>#REF!</v>
      </c>
      <c r="M542" t="e">
        <f>VLOOKUP(D542,#REF!,6,0)</f>
        <v>#REF!</v>
      </c>
      <c r="N542" t="e">
        <f>VLOOKUP(D542,#REF!,7,0)</f>
        <v>#REF!</v>
      </c>
      <c r="P542" t="str">
        <f t="shared" si="44"/>
        <v>76110</v>
      </c>
      <c r="Q542" t="str">
        <f t="shared" si="45"/>
        <v>73</v>
      </c>
    </row>
    <row r="543" spans="1:17" hidden="1" x14ac:dyDescent="0.3">
      <c r="A543" s="556" t="s">
        <v>3185</v>
      </c>
      <c r="B543" s="332">
        <v>6</v>
      </c>
      <c r="C543" s="608">
        <v>731076110001990</v>
      </c>
      <c r="D543" s="427" t="s">
        <v>1415</v>
      </c>
      <c r="E543" t="str">
        <f t="shared" si="42"/>
        <v>730107611000199</v>
      </c>
      <c r="F543" t="str">
        <f t="shared" si="43"/>
        <v>0</v>
      </c>
      <c r="G543" t="e">
        <f>+VLOOKUP(L543,BG!$D$10:$F$68,3,FALSE)</f>
        <v>#REF!</v>
      </c>
      <c r="H543" s="427" t="s">
        <v>1305</v>
      </c>
      <c r="I543" s="618">
        <v>278877</v>
      </c>
      <c r="J543" s="296">
        <f t="shared" si="41"/>
        <v>278.87700000000001</v>
      </c>
      <c r="K543" t="e">
        <f>+VLOOKUP(D543,#REF!,4,0)</f>
        <v>#REF!</v>
      </c>
      <c r="L543" t="e">
        <f>VLOOKUP(D543,#REF!,5,0)</f>
        <v>#REF!</v>
      </c>
      <c r="M543" t="e">
        <f>VLOOKUP(D543,#REF!,6,0)</f>
        <v>#REF!</v>
      </c>
      <c r="N543" t="e">
        <f>VLOOKUP(D543,#REF!,7,0)</f>
        <v>#REF!</v>
      </c>
      <c r="P543" t="str">
        <f t="shared" si="44"/>
        <v>76110</v>
      </c>
      <c r="Q543" t="str">
        <f t="shared" si="45"/>
        <v>73</v>
      </c>
    </row>
    <row r="544" spans="1:17" hidden="1" x14ac:dyDescent="0.3">
      <c r="A544" s="556" t="s">
        <v>3185</v>
      </c>
      <c r="B544" s="333">
        <v>7</v>
      </c>
      <c r="C544" s="609">
        <v>731076110005990</v>
      </c>
      <c r="D544" s="334" t="s">
        <v>1347</v>
      </c>
      <c r="E544" t="str">
        <f t="shared" si="42"/>
        <v>730107611000599</v>
      </c>
      <c r="F544" t="str">
        <f t="shared" si="43"/>
        <v>0</v>
      </c>
      <c r="G544" t="e">
        <f>+VLOOKUP(L544,BG!$D$10:$F$68,3,FALSE)</f>
        <v>#REF!</v>
      </c>
      <c r="H544" s="334" t="s">
        <v>1348</v>
      </c>
      <c r="I544" s="619">
        <v>18078922</v>
      </c>
      <c r="J544" s="296">
        <f t="shared" si="41"/>
        <v>18078.921999999999</v>
      </c>
      <c r="K544" t="e">
        <f>+VLOOKUP(D544,#REF!,4,0)</f>
        <v>#REF!</v>
      </c>
      <c r="L544" t="e">
        <f>VLOOKUP(D544,#REF!,5,0)</f>
        <v>#REF!</v>
      </c>
      <c r="M544" t="e">
        <f>VLOOKUP(D544,#REF!,6,0)</f>
        <v>#REF!</v>
      </c>
      <c r="N544" t="e">
        <f>VLOOKUP(D544,#REF!,7,0)</f>
        <v>#REF!</v>
      </c>
      <c r="P544" t="str">
        <f t="shared" si="44"/>
        <v>76110</v>
      </c>
      <c r="Q544" t="str">
        <f t="shared" si="45"/>
        <v>73</v>
      </c>
    </row>
    <row r="545" spans="1:17" hidden="1" x14ac:dyDescent="0.3">
      <c r="A545" s="556" t="s">
        <v>3185</v>
      </c>
      <c r="B545" s="332">
        <v>6</v>
      </c>
      <c r="C545" s="608">
        <v>731076110039990</v>
      </c>
      <c r="D545" s="427" t="s">
        <v>2064</v>
      </c>
      <c r="E545" t="str">
        <f t="shared" si="42"/>
        <v>730107611003999</v>
      </c>
      <c r="F545" t="str">
        <f t="shared" si="43"/>
        <v>0</v>
      </c>
      <c r="G545" t="e">
        <f>+VLOOKUP(L545,BG!$D$10:$F$68,3,FALSE)</f>
        <v>#REF!</v>
      </c>
      <c r="H545" s="427" t="s">
        <v>2209</v>
      </c>
      <c r="I545" s="618">
        <v>25215080</v>
      </c>
      <c r="J545" s="296">
        <f t="shared" si="41"/>
        <v>25215.08</v>
      </c>
      <c r="K545" t="e">
        <f>+VLOOKUP(D545,#REF!,4,0)</f>
        <v>#REF!</v>
      </c>
      <c r="L545" t="e">
        <f>VLOOKUP(D545,#REF!,5,0)</f>
        <v>#REF!</v>
      </c>
      <c r="M545" t="e">
        <f>VLOOKUP(D545,#REF!,6,0)</f>
        <v>#REF!</v>
      </c>
      <c r="N545" t="e">
        <f>VLOOKUP(D545,#REF!,7,0)</f>
        <v>#REF!</v>
      </c>
      <c r="P545" t="str">
        <f t="shared" si="44"/>
        <v>76110</v>
      </c>
      <c r="Q545" t="str">
        <f t="shared" si="45"/>
        <v>73</v>
      </c>
    </row>
    <row r="546" spans="1:17" hidden="1" x14ac:dyDescent="0.3">
      <c r="A546" s="556" t="s">
        <v>3185</v>
      </c>
      <c r="B546" s="333">
        <v>6</v>
      </c>
      <c r="C546" s="609">
        <v>731076302001990</v>
      </c>
      <c r="D546" s="334" t="s">
        <v>1306</v>
      </c>
      <c r="E546" t="str">
        <f t="shared" si="42"/>
        <v>730107630200199</v>
      </c>
      <c r="F546" t="str">
        <f t="shared" si="43"/>
        <v>0</v>
      </c>
      <c r="G546" t="e">
        <f>+VLOOKUP(L546,BG!$D$10:$F$68,3,FALSE)</f>
        <v>#REF!</v>
      </c>
      <c r="H546" s="334" t="s">
        <v>1307</v>
      </c>
      <c r="I546" s="619">
        <v>407725632</v>
      </c>
      <c r="J546" s="296">
        <f t="shared" si="41"/>
        <v>407725.63199999998</v>
      </c>
      <c r="K546" t="e">
        <f>+VLOOKUP(D546,#REF!,4,0)</f>
        <v>#REF!</v>
      </c>
      <c r="L546" t="e">
        <f>VLOOKUP(D546,#REF!,5,0)</f>
        <v>#REF!</v>
      </c>
      <c r="M546" t="e">
        <f>+L546</f>
        <v>#REF!</v>
      </c>
      <c r="N546" t="e">
        <f>VLOOKUP(D546,#REF!,7,0)</f>
        <v>#REF!</v>
      </c>
      <c r="P546" t="str">
        <f t="shared" si="44"/>
        <v>76302</v>
      </c>
      <c r="Q546" t="str">
        <f t="shared" si="45"/>
        <v>73</v>
      </c>
    </row>
    <row r="547" spans="1:17" hidden="1" x14ac:dyDescent="0.3">
      <c r="A547" s="556" t="s">
        <v>3185</v>
      </c>
      <c r="B547" s="332">
        <v>6</v>
      </c>
      <c r="C547" s="608">
        <v>731076304000990</v>
      </c>
      <c r="D547" s="427" t="s">
        <v>1308</v>
      </c>
      <c r="E547" t="str">
        <f t="shared" si="42"/>
        <v>730107630400099</v>
      </c>
      <c r="F547" t="str">
        <f t="shared" si="43"/>
        <v>0</v>
      </c>
      <c r="G547" t="e">
        <f>+VLOOKUP(L547,BG!$D$10:$F$68,3,FALSE)</f>
        <v>#REF!</v>
      </c>
      <c r="H547" s="427" t="s">
        <v>1309</v>
      </c>
      <c r="I547" s="618">
        <v>275231848</v>
      </c>
      <c r="J547" s="296">
        <f t="shared" si="41"/>
        <v>275231.848</v>
      </c>
      <c r="K547" t="e">
        <f>+VLOOKUP(D547,#REF!,4,0)</f>
        <v>#REF!</v>
      </c>
      <c r="L547" t="e">
        <f>VLOOKUP(D547,#REF!,5,0)</f>
        <v>#REF!</v>
      </c>
      <c r="M547" t="e">
        <f t="shared" ref="M547:M552" si="46">+L547</f>
        <v>#REF!</v>
      </c>
      <c r="N547" t="e">
        <f>VLOOKUP(D547,#REF!,7,0)</f>
        <v>#REF!</v>
      </c>
      <c r="P547" t="str">
        <f t="shared" si="44"/>
        <v>76304</v>
      </c>
      <c r="Q547" t="str">
        <f t="shared" si="45"/>
        <v>73</v>
      </c>
    </row>
    <row r="548" spans="1:17" hidden="1" x14ac:dyDescent="0.3">
      <c r="A548" s="556" t="s">
        <v>3185</v>
      </c>
      <c r="B548" s="333">
        <v>6</v>
      </c>
      <c r="C548" s="609">
        <v>731076304003990</v>
      </c>
      <c r="D548" s="334" t="s">
        <v>1873</v>
      </c>
      <c r="E548" t="str">
        <f t="shared" si="42"/>
        <v>730107630400399</v>
      </c>
      <c r="F548" t="str">
        <f t="shared" si="43"/>
        <v>0</v>
      </c>
      <c r="G548" t="e">
        <f>+VLOOKUP(L548,BG!$D$10:$F$68,3,FALSE)</f>
        <v>#REF!</v>
      </c>
      <c r="H548" s="334" t="s">
        <v>950</v>
      </c>
      <c r="I548" s="619">
        <v>28787195</v>
      </c>
      <c r="J548" s="296">
        <f t="shared" si="41"/>
        <v>28787.195</v>
      </c>
      <c r="K548" t="e">
        <f>+VLOOKUP(D548,#REF!,4,0)</f>
        <v>#REF!</v>
      </c>
      <c r="L548" t="e">
        <f>VLOOKUP(D548,#REF!,5,0)</f>
        <v>#REF!</v>
      </c>
      <c r="M548" t="e">
        <f t="shared" si="46"/>
        <v>#REF!</v>
      </c>
      <c r="N548" t="e">
        <f>VLOOKUP(D548,#REF!,7,0)</f>
        <v>#REF!</v>
      </c>
      <c r="P548" t="str">
        <f t="shared" si="44"/>
        <v>76304</v>
      </c>
      <c r="Q548" t="str">
        <f t="shared" si="45"/>
        <v>73</v>
      </c>
    </row>
    <row r="549" spans="1:17" hidden="1" x14ac:dyDescent="0.3">
      <c r="A549" s="556" t="s">
        <v>3185</v>
      </c>
      <c r="B549" s="332">
        <v>6</v>
      </c>
      <c r="C549" s="608">
        <v>731076304006990</v>
      </c>
      <c r="D549" s="427" t="s">
        <v>1310</v>
      </c>
      <c r="E549" t="str">
        <f t="shared" si="42"/>
        <v>730107630400699</v>
      </c>
      <c r="F549" t="str">
        <f t="shared" si="43"/>
        <v>0</v>
      </c>
      <c r="G549" t="e">
        <f>+VLOOKUP(L549,BG!$D$10:$F$68,3,FALSE)</f>
        <v>#REF!</v>
      </c>
      <c r="H549" s="427" t="s">
        <v>1311</v>
      </c>
      <c r="I549" s="618">
        <v>16675344</v>
      </c>
      <c r="J549" s="296">
        <f t="shared" si="41"/>
        <v>16675.344000000001</v>
      </c>
      <c r="K549" t="e">
        <f>+VLOOKUP(D549,#REF!,4,0)</f>
        <v>#REF!</v>
      </c>
      <c r="L549" t="e">
        <f>VLOOKUP(D549,#REF!,5,0)</f>
        <v>#REF!</v>
      </c>
      <c r="M549" t="e">
        <f t="shared" si="46"/>
        <v>#REF!</v>
      </c>
      <c r="N549" t="e">
        <f>VLOOKUP(D549,#REF!,7,0)</f>
        <v>#REF!</v>
      </c>
      <c r="P549" t="str">
        <f t="shared" si="44"/>
        <v>76304</v>
      </c>
      <c r="Q549" t="str">
        <f t="shared" si="45"/>
        <v>73</v>
      </c>
    </row>
    <row r="550" spans="1:17" hidden="1" x14ac:dyDescent="0.3">
      <c r="A550" s="556" t="s">
        <v>3185</v>
      </c>
      <c r="B550" s="333">
        <v>6</v>
      </c>
      <c r="C550" s="609">
        <v>731076306000990</v>
      </c>
      <c r="D550" s="334" t="s">
        <v>1312</v>
      </c>
      <c r="E550" t="str">
        <f t="shared" si="42"/>
        <v>730107630600099</v>
      </c>
      <c r="F550" t="str">
        <f t="shared" si="43"/>
        <v>0</v>
      </c>
      <c r="G550" t="e">
        <f>+VLOOKUP(L550,BG!$D$10:$F$68,3,FALSE)</f>
        <v>#REF!</v>
      </c>
      <c r="H550" s="334" t="s">
        <v>962</v>
      </c>
      <c r="I550" s="619">
        <v>1384035431</v>
      </c>
      <c r="J550" s="296">
        <f t="shared" si="41"/>
        <v>1384035.4310000001</v>
      </c>
      <c r="K550" t="e">
        <f>+VLOOKUP(D550,#REF!,4,0)</f>
        <v>#REF!</v>
      </c>
      <c r="L550" t="e">
        <f>VLOOKUP(D550,#REF!,5,0)</f>
        <v>#REF!</v>
      </c>
      <c r="M550" t="e">
        <f t="shared" si="46"/>
        <v>#REF!</v>
      </c>
      <c r="N550" t="e">
        <f>VLOOKUP(D550,#REF!,7,0)</f>
        <v>#REF!</v>
      </c>
      <c r="P550" t="str">
        <f t="shared" si="44"/>
        <v>76306</v>
      </c>
      <c r="Q550" t="str">
        <f t="shared" si="45"/>
        <v>73</v>
      </c>
    </row>
    <row r="551" spans="1:17" hidden="1" x14ac:dyDescent="0.3">
      <c r="A551" s="556" t="s">
        <v>3185</v>
      </c>
      <c r="B551" s="332">
        <v>6</v>
      </c>
      <c r="C551" s="608">
        <v>731076308000990</v>
      </c>
      <c r="D551" s="427" t="s">
        <v>1313</v>
      </c>
      <c r="E551" t="str">
        <f t="shared" si="42"/>
        <v>730107630800099</v>
      </c>
      <c r="F551" t="str">
        <f t="shared" si="43"/>
        <v>0</v>
      </c>
      <c r="G551" t="e">
        <f>+VLOOKUP(L551,BG!$D$10:$F$68,3,FALSE)</f>
        <v>#REF!</v>
      </c>
      <c r="H551" s="427" t="s">
        <v>967</v>
      </c>
      <c r="I551" s="618">
        <v>41532553</v>
      </c>
      <c r="J551" s="296">
        <f t="shared" si="41"/>
        <v>41532.553</v>
      </c>
      <c r="K551" t="e">
        <f>+VLOOKUP(D551,#REF!,4,0)</f>
        <v>#REF!</v>
      </c>
      <c r="L551" t="e">
        <f>VLOOKUP(D551,#REF!,5,0)</f>
        <v>#REF!</v>
      </c>
      <c r="M551" t="e">
        <f t="shared" si="46"/>
        <v>#REF!</v>
      </c>
      <c r="N551" t="e">
        <f>VLOOKUP(D551,#REF!,7,0)</f>
        <v>#REF!</v>
      </c>
      <c r="P551" t="str">
        <f t="shared" si="44"/>
        <v>76308</v>
      </c>
      <c r="Q551" t="str">
        <f t="shared" si="45"/>
        <v>73</v>
      </c>
    </row>
    <row r="552" spans="1:17" hidden="1" x14ac:dyDescent="0.3">
      <c r="A552" s="556" t="s">
        <v>3185</v>
      </c>
      <c r="B552" s="333">
        <v>6</v>
      </c>
      <c r="C552" s="609">
        <v>731076310000990</v>
      </c>
      <c r="D552" s="334" t="s">
        <v>1314</v>
      </c>
      <c r="E552" t="str">
        <f t="shared" si="42"/>
        <v>730107631000099</v>
      </c>
      <c r="F552" t="str">
        <f t="shared" si="43"/>
        <v>0</v>
      </c>
      <c r="G552" t="e">
        <f>+VLOOKUP(L552,BG!$D$10:$F$68,3,FALSE)</f>
        <v>#REF!</v>
      </c>
      <c r="H552" s="334" t="s">
        <v>972</v>
      </c>
      <c r="I552" s="619">
        <v>19991365</v>
      </c>
      <c r="J552" s="296">
        <f t="shared" si="41"/>
        <v>19991.365000000002</v>
      </c>
      <c r="K552" t="e">
        <f>+VLOOKUP(D552,#REF!,4,0)</f>
        <v>#REF!</v>
      </c>
      <c r="L552" t="e">
        <f>VLOOKUP(D552,#REF!,5,0)</f>
        <v>#REF!</v>
      </c>
      <c r="M552" t="e">
        <f t="shared" si="46"/>
        <v>#REF!</v>
      </c>
      <c r="N552" t="e">
        <f>VLOOKUP(D552,#REF!,7,0)</f>
        <v>#REF!</v>
      </c>
      <c r="P552" t="str">
        <f t="shared" si="44"/>
        <v>76310</v>
      </c>
      <c r="Q552" t="str">
        <f t="shared" si="45"/>
        <v>73</v>
      </c>
    </row>
    <row r="553" spans="1:17" hidden="1" x14ac:dyDescent="0.3">
      <c r="A553" s="556" t="s">
        <v>3185</v>
      </c>
      <c r="B553" s="332">
        <v>6</v>
      </c>
      <c r="C553" s="608">
        <v>731076702001990</v>
      </c>
      <c r="D553" s="427" t="s">
        <v>1184</v>
      </c>
      <c r="E553" t="str">
        <f t="shared" si="42"/>
        <v>730107670200199</v>
      </c>
      <c r="F553" t="str">
        <f t="shared" si="43"/>
        <v>0</v>
      </c>
      <c r="G553" t="e">
        <f>+VLOOKUP(L553,BG!$D$10:$F$68,3,FALSE)</f>
        <v>#REF!</v>
      </c>
      <c r="H553" s="427" t="s">
        <v>1185</v>
      </c>
      <c r="I553" s="461">
        <v>2487928006</v>
      </c>
      <c r="J553" s="296">
        <f t="shared" si="41"/>
        <v>2487928.0060000001</v>
      </c>
      <c r="K553" t="e">
        <f>+VLOOKUP(D553,#REF!,4,0)</f>
        <v>#REF!</v>
      </c>
      <c r="L553" t="e">
        <f>VLOOKUP(D553,#REF!,5,0)</f>
        <v>#REF!</v>
      </c>
      <c r="M553" t="e">
        <f>+L553</f>
        <v>#REF!</v>
      </c>
      <c r="N553" t="e">
        <f>VLOOKUP(D553,#REF!,7,0)</f>
        <v>#REF!</v>
      </c>
      <c r="P553" t="str">
        <f t="shared" si="44"/>
        <v>76702</v>
      </c>
      <c r="Q553" t="str">
        <f t="shared" si="45"/>
        <v>73</v>
      </c>
    </row>
    <row r="554" spans="1:17" hidden="1" x14ac:dyDescent="0.3">
      <c r="A554" s="556" t="s">
        <v>3185</v>
      </c>
      <c r="B554" s="333">
        <v>6</v>
      </c>
      <c r="C554" s="609">
        <v>731076702003990</v>
      </c>
      <c r="D554" s="334" t="s">
        <v>2604</v>
      </c>
      <c r="E554" t="str">
        <f t="shared" si="42"/>
        <v>730107670200399</v>
      </c>
      <c r="F554" t="str">
        <f t="shared" si="43"/>
        <v>0</v>
      </c>
      <c r="G554" t="e">
        <f>+VLOOKUP(L554,BG!$D$10:$F$68,3,FALSE)</f>
        <v>#REF!</v>
      </c>
      <c r="H554" s="334" t="s">
        <v>2605</v>
      </c>
      <c r="I554" s="619">
        <v>625300888</v>
      </c>
      <c r="J554" s="296">
        <f t="shared" si="41"/>
        <v>625300.88800000004</v>
      </c>
      <c r="K554" t="e">
        <f>+VLOOKUP(D554,#REF!,4,0)</f>
        <v>#REF!</v>
      </c>
      <c r="L554" t="e">
        <f>VLOOKUP(D554,#REF!,5,0)</f>
        <v>#REF!</v>
      </c>
      <c r="M554" t="e">
        <f>VLOOKUP(D554,#REF!,6,0)</f>
        <v>#REF!</v>
      </c>
      <c r="N554" t="e">
        <f>VLOOKUP(D554,#REF!,7,0)</f>
        <v>#REF!</v>
      </c>
      <c r="P554" t="str">
        <f t="shared" si="44"/>
        <v>76702</v>
      </c>
      <c r="Q554" t="str">
        <f t="shared" si="45"/>
        <v>73</v>
      </c>
    </row>
    <row r="555" spans="1:17" hidden="1" x14ac:dyDescent="0.3">
      <c r="A555" s="556" t="s">
        <v>3185</v>
      </c>
      <c r="B555" s="332">
        <v>6</v>
      </c>
      <c r="C555" s="608">
        <v>731076704000990</v>
      </c>
      <c r="D555" s="427" t="s">
        <v>1186</v>
      </c>
      <c r="E555" t="str">
        <f t="shared" si="42"/>
        <v>730107670400099</v>
      </c>
      <c r="F555" t="str">
        <f t="shared" si="43"/>
        <v>0</v>
      </c>
      <c r="G555" t="e">
        <f>+VLOOKUP(L555,BG!$D$10:$F$68,3,FALSE)</f>
        <v>#REF!</v>
      </c>
      <c r="H555" s="427" t="s">
        <v>987</v>
      </c>
      <c r="I555" s="618">
        <v>614375938</v>
      </c>
      <c r="J555" s="296">
        <f t="shared" si="41"/>
        <v>614375.93799999997</v>
      </c>
      <c r="K555" t="e">
        <f>+VLOOKUP(D555,#REF!,4,0)</f>
        <v>#REF!</v>
      </c>
      <c r="L555" t="e">
        <f>VLOOKUP(D555,#REF!,5,0)</f>
        <v>#REF!</v>
      </c>
      <c r="M555" t="e">
        <f>VLOOKUP(D555,#REF!,6,0)</f>
        <v>#REF!</v>
      </c>
      <c r="N555" t="e">
        <f>VLOOKUP(D555,#REF!,7,0)</f>
        <v>#REF!</v>
      </c>
      <c r="P555" t="str">
        <f t="shared" si="44"/>
        <v>76704</v>
      </c>
      <c r="Q555" t="str">
        <f t="shared" si="45"/>
        <v>73</v>
      </c>
    </row>
    <row r="556" spans="1:17" hidden="1" x14ac:dyDescent="0.3">
      <c r="A556" s="556" t="s">
        <v>3185</v>
      </c>
      <c r="B556" s="333">
        <v>6</v>
      </c>
      <c r="C556" s="609">
        <v>731076706000990</v>
      </c>
      <c r="D556" s="334" t="s">
        <v>2065</v>
      </c>
      <c r="E556" t="str">
        <f t="shared" si="42"/>
        <v>730107670600099</v>
      </c>
      <c r="F556" t="str">
        <f t="shared" si="43"/>
        <v>0</v>
      </c>
      <c r="G556" t="e">
        <f>+VLOOKUP(L556,BG!$D$10:$F$68,3,FALSE)</f>
        <v>#REF!</v>
      </c>
      <c r="H556" s="334" t="s">
        <v>2210</v>
      </c>
      <c r="I556" s="619">
        <v>316164074</v>
      </c>
      <c r="J556" s="296">
        <f t="shared" si="41"/>
        <v>316164.07400000002</v>
      </c>
      <c r="K556" t="e">
        <f>+VLOOKUP(D556,#REF!,4,0)</f>
        <v>#REF!</v>
      </c>
      <c r="L556" t="e">
        <f>VLOOKUP(D556,#REF!,5,0)</f>
        <v>#REF!</v>
      </c>
      <c r="M556" t="e">
        <f>+L556</f>
        <v>#REF!</v>
      </c>
      <c r="N556" t="e">
        <f>VLOOKUP(D556,#REF!,7,0)</f>
        <v>#REF!</v>
      </c>
      <c r="P556" t="str">
        <f t="shared" si="44"/>
        <v>76706</v>
      </c>
      <c r="Q556" t="str">
        <f t="shared" si="45"/>
        <v>73</v>
      </c>
    </row>
    <row r="557" spans="1:17" hidden="1" x14ac:dyDescent="0.3">
      <c r="A557" s="556" t="s">
        <v>3185</v>
      </c>
      <c r="B557" s="332">
        <v>6</v>
      </c>
      <c r="C557" s="608">
        <v>731076706002990</v>
      </c>
      <c r="D557" s="427" t="s">
        <v>1187</v>
      </c>
      <c r="E557" t="str">
        <f t="shared" si="42"/>
        <v>730107670600299</v>
      </c>
      <c r="F557" t="str">
        <f t="shared" si="43"/>
        <v>0</v>
      </c>
      <c r="G557" t="e">
        <f>+VLOOKUP(L557,BG!$D$10:$F$68,3,FALSE)</f>
        <v>#REF!</v>
      </c>
      <c r="H557" s="427" t="s">
        <v>1188</v>
      </c>
      <c r="I557" s="618">
        <v>3413310987</v>
      </c>
      <c r="J557" s="296">
        <f t="shared" si="41"/>
        <v>3413310.9870000002</v>
      </c>
      <c r="K557" t="e">
        <f>+VLOOKUP(D557,#REF!,4,0)</f>
        <v>#REF!</v>
      </c>
      <c r="L557" t="e">
        <f>VLOOKUP(D557,#REF!,5,0)</f>
        <v>#REF!</v>
      </c>
      <c r="M557" t="e">
        <f>+L557</f>
        <v>#REF!</v>
      </c>
      <c r="N557" t="e">
        <f>VLOOKUP(D557,#REF!,7,0)</f>
        <v>#REF!</v>
      </c>
      <c r="P557" t="str">
        <f t="shared" si="44"/>
        <v>76706</v>
      </c>
      <c r="Q557" t="str">
        <f t="shared" si="45"/>
        <v>73</v>
      </c>
    </row>
    <row r="558" spans="1:17" hidden="1" x14ac:dyDescent="0.3">
      <c r="A558" s="556" t="s">
        <v>3185</v>
      </c>
      <c r="B558" s="333">
        <v>6</v>
      </c>
      <c r="C558" s="609">
        <v>731076902000990</v>
      </c>
      <c r="D558" s="334" t="s">
        <v>1343</v>
      </c>
      <c r="E558" t="str">
        <f t="shared" si="42"/>
        <v>730107690200099</v>
      </c>
      <c r="F558" t="str">
        <f t="shared" si="43"/>
        <v>0</v>
      </c>
      <c r="G558" t="e">
        <f>+VLOOKUP(L558,BG!$D$10:$F$68,3,FALSE)</f>
        <v>#REF!</v>
      </c>
      <c r="H558" s="334" t="s">
        <v>1398</v>
      </c>
      <c r="I558" s="619">
        <v>2731016872</v>
      </c>
      <c r="J558" s="296">
        <f t="shared" si="41"/>
        <v>2731016.872</v>
      </c>
      <c r="K558" t="e">
        <f>+VLOOKUP(D558,#REF!,4,0)</f>
        <v>#REF!</v>
      </c>
      <c r="L558" t="e">
        <f>VLOOKUP(D558,#REF!,5,0)</f>
        <v>#REF!</v>
      </c>
      <c r="M558" t="e">
        <f>VLOOKUP(D558,#REF!,6,0)</f>
        <v>#REF!</v>
      </c>
      <c r="N558" t="e">
        <f>VLOOKUP(D558,#REF!,7,0)</f>
        <v>#REF!</v>
      </c>
      <c r="P558" t="str">
        <f t="shared" si="44"/>
        <v>76902</v>
      </c>
      <c r="Q558" t="str">
        <f t="shared" si="45"/>
        <v>73</v>
      </c>
    </row>
    <row r="559" spans="1:17" hidden="1" x14ac:dyDescent="0.3">
      <c r="A559" s="556" t="s">
        <v>3185</v>
      </c>
      <c r="B559" s="332">
        <v>6</v>
      </c>
      <c r="C559" s="608">
        <v>731076906016990</v>
      </c>
      <c r="D559" s="427" t="s">
        <v>1340</v>
      </c>
      <c r="E559" t="str">
        <f t="shared" si="42"/>
        <v>730107690601699</v>
      </c>
      <c r="F559" t="str">
        <f t="shared" si="43"/>
        <v>0</v>
      </c>
      <c r="G559" t="e">
        <f>+VLOOKUP(L559,BG!$D$10:$F$68,3,FALSE)</f>
        <v>#REF!</v>
      </c>
      <c r="H559" s="427" t="s">
        <v>1341</v>
      </c>
      <c r="I559" s="618">
        <v>48127605</v>
      </c>
      <c r="J559" s="296">
        <f t="shared" si="41"/>
        <v>48127.605000000003</v>
      </c>
      <c r="K559" t="e">
        <f>+VLOOKUP(D559,#REF!,4,0)</f>
        <v>#REF!</v>
      </c>
      <c r="L559" t="e">
        <f>VLOOKUP(D559,#REF!,5,0)</f>
        <v>#REF!</v>
      </c>
      <c r="M559" t="e">
        <f>VLOOKUP(D559,#REF!,6,0)</f>
        <v>#REF!</v>
      </c>
      <c r="N559" t="e">
        <f>VLOOKUP(D559,#REF!,7,0)</f>
        <v>#REF!</v>
      </c>
      <c r="P559" t="str">
        <f t="shared" si="44"/>
        <v>76906</v>
      </c>
      <c r="Q559" t="str">
        <f t="shared" si="45"/>
        <v>73</v>
      </c>
    </row>
    <row r="560" spans="1:17" hidden="1" x14ac:dyDescent="0.3">
      <c r="A560" s="556" t="s">
        <v>3185</v>
      </c>
      <c r="B560" s="333">
        <v>6</v>
      </c>
      <c r="C560" s="609">
        <v>731076906017990</v>
      </c>
      <c r="D560" s="334" t="s">
        <v>2066</v>
      </c>
      <c r="E560" t="str">
        <f t="shared" si="42"/>
        <v>730107690601799</v>
      </c>
      <c r="F560" t="str">
        <f t="shared" si="43"/>
        <v>0</v>
      </c>
      <c r="G560" t="e">
        <f>+VLOOKUP(L560,BG!$D$10:$F$68,3,FALSE)</f>
        <v>#REF!</v>
      </c>
      <c r="H560" s="334" t="s">
        <v>2211</v>
      </c>
      <c r="I560" s="619">
        <v>138247765</v>
      </c>
      <c r="J560" s="296">
        <f t="shared" si="41"/>
        <v>138247.76500000001</v>
      </c>
      <c r="K560" t="e">
        <f>+VLOOKUP(D560,#REF!,4,0)</f>
        <v>#REF!</v>
      </c>
      <c r="L560" t="e">
        <f>VLOOKUP(D560,#REF!,5,0)</f>
        <v>#REF!</v>
      </c>
      <c r="M560" t="e">
        <f>VLOOKUP(D560,#REF!,6,0)</f>
        <v>#REF!</v>
      </c>
      <c r="N560" t="e">
        <f>VLOOKUP(D560,#REF!,7,0)</f>
        <v>#REF!</v>
      </c>
      <c r="P560" t="str">
        <f t="shared" si="44"/>
        <v>76906</v>
      </c>
      <c r="Q560" t="str">
        <f t="shared" si="45"/>
        <v>73</v>
      </c>
    </row>
    <row r="561" spans="1:17" hidden="1" x14ac:dyDescent="0.3">
      <c r="A561" s="556" t="s">
        <v>3185</v>
      </c>
      <c r="B561" s="332">
        <v>6</v>
      </c>
      <c r="C561" s="608">
        <v>731076910001990</v>
      </c>
      <c r="D561" s="427" t="s">
        <v>1349</v>
      </c>
      <c r="E561" t="str">
        <f t="shared" si="42"/>
        <v>730107691000199</v>
      </c>
      <c r="F561" t="str">
        <f t="shared" si="43"/>
        <v>0</v>
      </c>
      <c r="G561" t="e">
        <f>+VLOOKUP(L561,BG!$D$10:$F$68,3,FALSE)</f>
        <v>#REF!</v>
      </c>
      <c r="H561" s="427" t="s">
        <v>1350</v>
      </c>
      <c r="I561" s="618">
        <v>249086323</v>
      </c>
      <c r="J561" s="296">
        <f t="shared" si="41"/>
        <v>249086.323</v>
      </c>
      <c r="K561" t="e">
        <f>+VLOOKUP(D561,#REF!,4,0)</f>
        <v>#REF!</v>
      </c>
      <c r="L561" t="e">
        <f>VLOOKUP(D561,#REF!,5,0)</f>
        <v>#REF!</v>
      </c>
      <c r="M561" t="e">
        <f>VLOOKUP(D561,#REF!,6,0)</f>
        <v>#REF!</v>
      </c>
      <c r="N561" t="e">
        <f>VLOOKUP(D561,#REF!,7,0)</f>
        <v>#REF!</v>
      </c>
      <c r="P561" t="str">
        <f t="shared" si="44"/>
        <v>76910</v>
      </c>
      <c r="Q561" t="str">
        <f t="shared" si="45"/>
        <v>73</v>
      </c>
    </row>
    <row r="562" spans="1:17" hidden="1" x14ac:dyDescent="0.3">
      <c r="A562" s="556" t="s">
        <v>3185</v>
      </c>
      <c r="B562" s="333">
        <v>6</v>
      </c>
      <c r="C562" s="609">
        <v>731076910002990</v>
      </c>
      <c r="D562" s="334" t="s">
        <v>1189</v>
      </c>
      <c r="E562" t="str">
        <f t="shared" si="42"/>
        <v>730107691000299</v>
      </c>
      <c r="F562" t="str">
        <f t="shared" si="43"/>
        <v>0</v>
      </c>
      <c r="G562" t="e">
        <f>+VLOOKUP(L562,BG!$D$10:$F$68,3,FALSE)</f>
        <v>#REF!</v>
      </c>
      <c r="H562" s="334" t="s">
        <v>1190</v>
      </c>
      <c r="I562" s="619">
        <v>1304336811</v>
      </c>
      <c r="J562" s="296">
        <f t="shared" si="41"/>
        <v>1304336.811</v>
      </c>
      <c r="K562" t="e">
        <f>+VLOOKUP(D562,#REF!,4,0)</f>
        <v>#REF!</v>
      </c>
      <c r="L562" t="e">
        <f>VLOOKUP(D562,#REF!,5,0)</f>
        <v>#REF!</v>
      </c>
      <c r="M562" t="e">
        <f>VLOOKUP(D562,#REF!,6,0)</f>
        <v>#REF!</v>
      </c>
      <c r="N562" t="e">
        <f>VLOOKUP(D562,#REF!,7,0)</f>
        <v>#REF!</v>
      </c>
      <c r="P562" t="str">
        <f t="shared" si="44"/>
        <v>76910</v>
      </c>
      <c r="Q562" t="str">
        <f t="shared" si="45"/>
        <v>73</v>
      </c>
    </row>
    <row r="563" spans="1:17" hidden="1" x14ac:dyDescent="0.3">
      <c r="A563" s="556" t="s">
        <v>3185</v>
      </c>
      <c r="B563" s="332">
        <v>6</v>
      </c>
      <c r="C563" s="608">
        <v>731076910004990</v>
      </c>
      <c r="D563" s="427" t="s">
        <v>1381</v>
      </c>
      <c r="E563" t="str">
        <f t="shared" si="42"/>
        <v>730107691000499</v>
      </c>
      <c r="F563" t="str">
        <f t="shared" si="43"/>
        <v>0</v>
      </c>
      <c r="G563" t="e">
        <f>+VLOOKUP(L563,BG!$D$10:$F$68,3,FALSE)</f>
        <v>#REF!</v>
      </c>
      <c r="H563" s="427" t="s">
        <v>1451</v>
      </c>
      <c r="I563" s="618">
        <v>499818</v>
      </c>
      <c r="J563" s="296">
        <f t="shared" si="41"/>
        <v>499.81799999999998</v>
      </c>
      <c r="K563" t="e">
        <f>+VLOOKUP(D563,#REF!,4,0)</f>
        <v>#REF!</v>
      </c>
      <c r="L563" t="e">
        <f>VLOOKUP(D563,#REF!,5,0)</f>
        <v>#REF!</v>
      </c>
      <c r="M563" t="e">
        <f>VLOOKUP(D563,#REF!,6,0)</f>
        <v>#REF!</v>
      </c>
      <c r="N563" t="e">
        <f>VLOOKUP(D563,#REF!,7,0)</f>
        <v>#REF!</v>
      </c>
      <c r="P563" t="str">
        <f t="shared" si="44"/>
        <v>76910</v>
      </c>
      <c r="Q563" t="str">
        <f t="shared" si="45"/>
        <v>73</v>
      </c>
    </row>
    <row r="564" spans="1:17" hidden="1" x14ac:dyDescent="0.3">
      <c r="A564" s="556" t="s">
        <v>3185</v>
      </c>
      <c r="B564" s="333">
        <v>6</v>
      </c>
      <c r="C564" s="609">
        <v>731076910005990</v>
      </c>
      <c r="D564" s="334" t="s">
        <v>2606</v>
      </c>
      <c r="E564" t="str">
        <f t="shared" si="42"/>
        <v>730107691000599</v>
      </c>
      <c r="F564" t="str">
        <f t="shared" si="43"/>
        <v>0</v>
      </c>
      <c r="G564" t="e">
        <f>+VLOOKUP(L564,BG!$D$10:$F$68,3,FALSE)</f>
        <v>#REF!</v>
      </c>
      <c r="H564" s="334" t="s">
        <v>2607</v>
      </c>
      <c r="I564" s="619">
        <v>18594987</v>
      </c>
      <c r="J564" s="296">
        <f t="shared" si="41"/>
        <v>18594.987000000001</v>
      </c>
      <c r="K564" t="e">
        <f>+VLOOKUP(D564,#REF!,4,0)</f>
        <v>#REF!</v>
      </c>
      <c r="L564" t="e">
        <f>VLOOKUP(D564,#REF!,5,0)</f>
        <v>#REF!</v>
      </c>
      <c r="M564" t="e">
        <f>VLOOKUP(D564,#REF!,6,0)</f>
        <v>#REF!</v>
      </c>
      <c r="N564" t="e">
        <f>VLOOKUP(D564,#REF!,7,0)</f>
        <v>#REF!</v>
      </c>
      <c r="P564" t="str">
        <f t="shared" si="44"/>
        <v>76910</v>
      </c>
      <c r="Q564" t="str">
        <f t="shared" si="45"/>
        <v>73</v>
      </c>
    </row>
    <row r="565" spans="1:17" hidden="1" x14ac:dyDescent="0.3">
      <c r="A565" s="556" t="s">
        <v>3185</v>
      </c>
      <c r="B565" s="332">
        <v>6</v>
      </c>
      <c r="C565" s="608">
        <v>731076910007990</v>
      </c>
      <c r="D565" s="427" t="s">
        <v>1351</v>
      </c>
      <c r="E565" t="str">
        <f t="shared" si="42"/>
        <v>730107691000799</v>
      </c>
      <c r="F565" t="str">
        <f t="shared" si="43"/>
        <v>0</v>
      </c>
      <c r="G565" t="e">
        <f>+VLOOKUP(L565,BG!$D$10:$F$68,3,FALSE)</f>
        <v>#REF!</v>
      </c>
      <c r="H565" s="427" t="s">
        <v>1352</v>
      </c>
      <c r="I565" s="618">
        <v>16420070</v>
      </c>
      <c r="J565" s="296">
        <f t="shared" si="41"/>
        <v>16420.07</v>
      </c>
      <c r="K565" t="e">
        <f>+VLOOKUP(D565,#REF!,4,0)</f>
        <v>#REF!</v>
      </c>
      <c r="L565" t="e">
        <f>VLOOKUP(D565,#REF!,5,0)</f>
        <v>#REF!</v>
      </c>
      <c r="M565" t="e">
        <f>VLOOKUP(D565,#REF!,6,0)</f>
        <v>#REF!</v>
      </c>
      <c r="N565" t="e">
        <f>VLOOKUP(D565,#REF!,7,0)</f>
        <v>#REF!</v>
      </c>
      <c r="P565" t="str">
        <f t="shared" si="44"/>
        <v>76910</v>
      </c>
      <c r="Q565" t="str">
        <f t="shared" si="45"/>
        <v>73</v>
      </c>
    </row>
    <row r="566" spans="1:17" hidden="1" x14ac:dyDescent="0.3">
      <c r="A566" s="556" t="s">
        <v>3185</v>
      </c>
      <c r="B566" s="333">
        <v>6</v>
      </c>
      <c r="C566" s="609">
        <v>731076910008990</v>
      </c>
      <c r="D566" s="334" t="s">
        <v>1317</v>
      </c>
      <c r="E566" t="str">
        <f t="shared" si="42"/>
        <v>730107691000899</v>
      </c>
      <c r="F566" t="str">
        <f t="shared" si="43"/>
        <v>0</v>
      </c>
      <c r="G566" t="e">
        <f>+VLOOKUP(L566,BG!$D$10:$F$68,3,FALSE)</f>
        <v>#REF!</v>
      </c>
      <c r="H566" s="334" t="s">
        <v>1318</v>
      </c>
      <c r="I566" s="619">
        <v>151332318</v>
      </c>
      <c r="J566" s="296">
        <f t="shared" si="41"/>
        <v>151332.318</v>
      </c>
      <c r="K566" t="e">
        <f>+VLOOKUP(D566,#REF!,4,0)</f>
        <v>#REF!</v>
      </c>
      <c r="L566" t="e">
        <f>VLOOKUP(D566,#REF!,5,0)</f>
        <v>#REF!</v>
      </c>
      <c r="M566" t="e">
        <f>VLOOKUP(D566,#REF!,6,0)</f>
        <v>#REF!</v>
      </c>
      <c r="N566" t="e">
        <f>VLOOKUP(D566,#REF!,7,0)</f>
        <v>#REF!</v>
      </c>
      <c r="P566" t="str">
        <f t="shared" si="44"/>
        <v>76910</v>
      </c>
      <c r="Q566" t="str">
        <f t="shared" si="45"/>
        <v>73</v>
      </c>
    </row>
    <row r="567" spans="1:17" x14ac:dyDescent="0.3">
      <c r="A567" s="556" t="s">
        <v>3185</v>
      </c>
      <c r="B567" s="332">
        <v>6</v>
      </c>
      <c r="C567" s="608">
        <v>731076914000990</v>
      </c>
      <c r="D567" s="427" t="s">
        <v>1191</v>
      </c>
      <c r="E567" t="str">
        <f t="shared" si="42"/>
        <v>730107691400099</v>
      </c>
      <c r="F567" t="str">
        <f t="shared" si="43"/>
        <v>0</v>
      </c>
      <c r="G567" t="e">
        <f>+VLOOKUP(L567,BG!$D$10:$F$68,3,FALSE)</f>
        <v>#REF!</v>
      </c>
      <c r="H567" s="427" t="s">
        <v>1192</v>
      </c>
      <c r="I567" s="618">
        <v>1163554444</v>
      </c>
      <c r="J567" s="296">
        <f t="shared" si="41"/>
        <v>1163554.4439999999</v>
      </c>
      <c r="K567" t="e">
        <f>+VLOOKUP(D567,#REF!,4,0)</f>
        <v>#REF!</v>
      </c>
      <c r="L567" t="e">
        <f>VLOOKUP(D567,#REF!,5,0)</f>
        <v>#REF!</v>
      </c>
      <c r="M567" t="e">
        <f>VLOOKUP(D567,#REF!,6,0)</f>
        <v>#REF!</v>
      </c>
      <c r="N567" t="e">
        <f>VLOOKUP(D567,#REF!,7,0)</f>
        <v>#REF!</v>
      </c>
      <c r="P567" t="str">
        <f t="shared" si="44"/>
        <v>76914</v>
      </c>
      <c r="Q567" t="str">
        <f t="shared" si="45"/>
        <v>73</v>
      </c>
    </row>
    <row r="568" spans="1:17" x14ac:dyDescent="0.3">
      <c r="A568" s="556" t="s">
        <v>3185</v>
      </c>
      <c r="B568" s="333">
        <v>6</v>
      </c>
      <c r="C568" s="609">
        <v>731076914001990</v>
      </c>
      <c r="D568" s="334" t="s">
        <v>2067</v>
      </c>
      <c r="E568" t="str">
        <f t="shared" si="42"/>
        <v>730107691400199</v>
      </c>
      <c r="F568" t="str">
        <f t="shared" si="43"/>
        <v>0</v>
      </c>
      <c r="G568" t="e">
        <f>+VLOOKUP(L568,BG!$D$10:$F$68,3,FALSE)</f>
        <v>#REF!</v>
      </c>
      <c r="H568" s="334" t="s">
        <v>2212</v>
      </c>
      <c r="I568" s="619">
        <v>147412500</v>
      </c>
      <c r="J568" s="296">
        <f t="shared" si="41"/>
        <v>147412.5</v>
      </c>
      <c r="K568" t="e">
        <f>+VLOOKUP(D568,#REF!,4,0)</f>
        <v>#REF!</v>
      </c>
      <c r="L568" t="e">
        <f>VLOOKUP(D568,#REF!,5,0)</f>
        <v>#REF!</v>
      </c>
      <c r="M568" t="e">
        <f>VLOOKUP(D568,#REF!,6,0)</f>
        <v>#REF!</v>
      </c>
      <c r="N568" t="e">
        <f>VLOOKUP(D568,#REF!,7,0)</f>
        <v>#REF!</v>
      </c>
      <c r="P568" t="str">
        <f t="shared" si="44"/>
        <v>76914</v>
      </c>
      <c r="Q568" t="str">
        <f t="shared" si="45"/>
        <v>73</v>
      </c>
    </row>
    <row r="569" spans="1:17" x14ac:dyDescent="0.3">
      <c r="A569" s="556" t="s">
        <v>3185</v>
      </c>
      <c r="B569" s="332">
        <v>6</v>
      </c>
      <c r="C569" s="608">
        <v>731077102001990</v>
      </c>
      <c r="D569" s="427" t="s">
        <v>1193</v>
      </c>
      <c r="E569" t="str">
        <f t="shared" si="42"/>
        <v>730107710200199</v>
      </c>
      <c r="F569" t="str">
        <f t="shared" si="43"/>
        <v>0</v>
      </c>
      <c r="G569" t="e">
        <f>+VLOOKUP(L569,BG!$D$10:$F$68,3,FALSE)</f>
        <v>#REF!</v>
      </c>
      <c r="H569" s="427" t="s">
        <v>1194</v>
      </c>
      <c r="I569" s="618">
        <v>776652211</v>
      </c>
      <c r="J569" s="296">
        <f t="shared" si="41"/>
        <v>776652.21100000001</v>
      </c>
      <c r="K569" t="e">
        <f>+VLOOKUP(D569,#REF!,4,0)</f>
        <v>#REF!</v>
      </c>
      <c r="L569" t="e">
        <f>VLOOKUP(D569,#REF!,5,0)</f>
        <v>#REF!</v>
      </c>
      <c r="M569" t="e">
        <f>VLOOKUP(D569,#REF!,6,0)</f>
        <v>#REF!</v>
      </c>
      <c r="N569" t="e">
        <f>VLOOKUP(D569,#REF!,7,0)</f>
        <v>#REF!</v>
      </c>
      <c r="P569" t="str">
        <f t="shared" si="44"/>
        <v>77102</v>
      </c>
      <c r="Q569" t="str">
        <f t="shared" si="45"/>
        <v>73</v>
      </c>
    </row>
    <row r="570" spans="1:17" hidden="1" x14ac:dyDescent="0.3">
      <c r="A570" s="556" t="s">
        <v>3185</v>
      </c>
      <c r="B570" s="333">
        <v>6</v>
      </c>
      <c r="C570" s="609">
        <v>731077102002990</v>
      </c>
      <c r="D570" s="334" t="s">
        <v>1195</v>
      </c>
      <c r="E570" t="str">
        <f t="shared" si="42"/>
        <v>730107710200299</v>
      </c>
      <c r="F570" t="str">
        <f t="shared" si="43"/>
        <v>0</v>
      </c>
      <c r="G570" t="e">
        <f>+VLOOKUP(L570,BG!$D$10:$F$68,3,FALSE)</f>
        <v>#REF!</v>
      </c>
      <c r="H570" s="334" t="s">
        <v>1196</v>
      </c>
      <c r="I570" s="619">
        <v>273223796</v>
      </c>
      <c r="J570" s="296">
        <f t="shared" si="41"/>
        <v>273223.79599999997</v>
      </c>
      <c r="K570" t="e">
        <f>+VLOOKUP(D570,#REF!,4,0)</f>
        <v>#REF!</v>
      </c>
      <c r="L570" t="e">
        <f>VLOOKUP(D570,#REF!,5,0)</f>
        <v>#REF!</v>
      </c>
      <c r="M570" t="e">
        <f>VLOOKUP(D570,#REF!,6,0)</f>
        <v>#REF!</v>
      </c>
      <c r="N570" t="e">
        <f>VLOOKUP(D570,#REF!,7,0)</f>
        <v>#REF!</v>
      </c>
      <c r="P570" t="str">
        <f t="shared" si="44"/>
        <v>77102</v>
      </c>
      <c r="Q570" t="str">
        <f t="shared" si="45"/>
        <v>73</v>
      </c>
    </row>
    <row r="571" spans="1:17" x14ac:dyDescent="0.3">
      <c r="A571" s="556" t="s">
        <v>3185</v>
      </c>
      <c r="B571" s="332">
        <v>6</v>
      </c>
      <c r="C571" s="608">
        <v>731077102004990</v>
      </c>
      <c r="D571" s="427" t="s">
        <v>1197</v>
      </c>
      <c r="E571" t="str">
        <f t="shared" si="42"/>
        <v>730107710200499</v>
      </c>
      <c r="F571" t="str">
        <f t="shared" si="43"/>
        <v>0</v>
      </c>
      <c r="G571" t="e">
        <f>+VLOOKUP(L571,BG!$D$10:$F$68,3,FALSE)</f>
        <v>#REF!</v>
      </c>
      <c r="H571" s="427" t="s">
        <v>1198</v>
      </c>
      <c r="I571" s="618">
        <v>7936836</v>
      </c>
      <c r="J571" s="296">
        <f t="shared" si="41"/>
        <v>7936.8360000000002</v>
      </c>
      <c r="K571" t="e">
        <f>+VLOOKUP(D571,#REF!,4,0)</f>
        <v>#REF!</v>
      </c>
      <c r="L571" t="e">
        <f>VLOOKUP(D571,#REF!,5,0)</f>
        <v>#REF!</v>
      </c>
      <c r="M571" t="e">
        <f>VLOOKUP(D571,#REF!,6,0)</f>
        <v>#REF!</v>
      </c>
      <c r="N571" t="e">
        <f>VLOOKUP(D571,#REF!,7,0)</f>
        <v>#REF!</v>
      </c>
      <c r="P571" t="str">
        <f t="shared" si="44"/>
        <v>77102</v>
      </c>
      <c r="Q571" t="str">
        <f t="shared" si="45"/>
        <v>73</v>
      </c>
    </row>
    <row r="572" spans="1:17" hidden="1" x14ac:dyDescent="0.3">
      <c r="A572" s="556" t="s">
        <v>3185</v>
      </c>
      <c r="B572" s="333">
        <v>6</v>
      </c>
      <c r="C572" s="609">
        <v>731077104402010</v>
      </c>
      <c r="D572" s="334" t="s">
        <v>1382</v>
      </c>
      <c r="E572" t="str">
        <f t="shared" si="42"/>
        <v>730107710440201</v>
      </c>
      <c r="F572" t="str">
        <f t="shared" si="43"/>
        <v>0</v>
      </c>
      <c r="G572" t="e">
        <f>+VLOOKUP(L572,BG!$D$10:$F$68,3,FALSE)</f>
        <v>#REF!</v>
      </c>
      <c r="H572" s="334" t="s">
        <v>1395</v>
      </c>
      <c r="I572" s="619">
        <v>2219605</v>
      </c>
      <c r="J572" s="296">
        <f t="shared" si="41"/>
        <v>2219.605</v>
      </c>
      <c r="K572" t="e">
        <f>+VLOOKUP(D572,#REF!,4,0)</f>
        <v>#REF!</v>
      </c>
      <c r="L572" t="e">
        <f>VLOOKUP(D572,#REF!,5,0)</f>
        <v>#REF!</v>
      </c>
      <c r="M572" t="e">
        <f>VLOOKUP(D572,#REF!,6,0)</f>
        <v>#REF!</v>
      </c>
      <c r="N572" t="e">
        <f>VLOOKUP(D572,#REF!,7,0)</f>
        <v>#REF!</v>
      </c>
      <c r="P572" t="str">
        <f t="shared" si="44"/>
        <v>77104</v>
      </c>
      <c r="Q572" t="str">
        <f t="shared" si="45"/>
        <v>73</v>
      </c>
    </row>
    <row r="573" spans="1:17" hidden="1" x14ac:dyDescent="0.3">
      <c r="A573" s="556" t="s">
        <v>3185</v>
      </c>
      <c r="B573" s="332">
        <v>6</v>
      </c>
      <c r="C573" s="608">
        <v>731077104402990</v>
      </c>
      <c r="D573" s="427" t="s">
        <v>1383</v>
      </c>
      <c r="E573" t="str">
        <f t="shared" si="42"/>
        <v>730107710440299</v>
      </c>
      <c r="F573" t="str">
        <f t="shared" si="43"/>
        <v>0</v>
      </c>
      <c r="G573" t="e">
        <f>+VLOOKUP(L573,BG!$D$10:$F$68,3,FALSE)</f>
        <v>#REF!</v>
      </c>
      <c r="H573" s="427" t="s">
        <v>1396</v>
      </c>
      <c r="I573" s="618">
        <v>2917656</v>
      </c>
      <c r="J573" s="296">
        <f t="shared" si="41"/>
        <v>2917.6559999999999</v>
      </c>
      <c r="K573" t="e">
        <f>+VLOOKUP(D573,#REF!,4,0)</f>
        <v>#REF!</v>
      </c>
      <c r="L573" t="e">
        <f>VLOOKUP(D573,#REF!,5,0)</f>
        <v>#REF!</v>
      </c>
      <c r="M573" t="e">
        <f>VLOOKUP(D573,#REF!,6,0)</f>
        <v>#REF!</v>
      </c>
      <c r="N573" t="e">
        <f>VLOOKUP(D573,#REF!,7,0)</f>
        <v>#REF!</v>
      </c>
      <c r="P573" t="str">
        <f t="shared" si="44"/>
        <v>77104</v>
      </c>
      <c r="Q573" t="str">
        <f t="shared" si="45"/>
        <v>73</v>
      </c>
    </row>
    <row r="574" spans="1:17" hidden="1" x14ac:dyDescent="0.3">
      <c r="A574" s="556" t="s">
        <v>3185</v>
      </c>
      <c r="B574" s="333">
        <v>6</v>
      </c>
      <c r="C574" s="609">
        <v>731077104404990</v>
      </c>
      <c r="D574" s="334" t="s">
        <v>2608</v>
      </c>
      <c r="E574" t="str">
        <f t="shared" si="42"/>
        <v>730107710440499</v>
      </c>
      <c r="F574" t="str">
        <f t="shared" si="43"/>
        <v>0</v>
      </c>
      <c r="G574" t="e">
        <f>+VLOOKUP(L574,BG!$D$10:$F$68,3,FALSE)</f>
        <v>#REF!</v>
      </c>
      <c r="H574" s="334" t="s">
        <v>2609</v>
      </c>
      <c r="I574" s="619">
        <v>30540279</v>
      </c>
      <c r="J574" s="296">
        <f t="shared" si="41"/>
        <v>30540.278999999999</v>
      </c>
      <c r="K574" t="e">
        <f>+VLOOKUP(D574,#REF!,4,0)</f>
        <v>#REF!</v>
      </c>
      <c r="L574" t="e">
        <f>VLOOKUP(D574,#REF!,5,0)</f>
        <v>#REF!</v>
      </c>
      <c r="M574" t="e">
        <f>VLOOKUP(D574,#REF!,6,0)</f>
        <v>#REF!</v>
      </c>
      <c r="N574" t="e">
        <f>VLOOKUP(D574,#REF!,7,0)</f>
        <v>#REF!</v>
      </c>
      <c r="P574" t="str">
        <f t="shared" si="44"/>
        <v>77104</v>
      </c>
      <c r="Q574" t="str">
        <f t="shared" si="45"/>
        <v>73</v>
      </c>
    </row>
    <row r="575" spans="1:17" hidden="1" x14ac:dyDescent="0.3">
      <c r="A575" s="556" t="s">
        <v>3185</v>
      </c>
      <c r="B575" s="332">
        <v>6</v>
      </c>
      <c r="C575" s="608">
        <v>731077106000990</v>
      </c>
      <c r="D575" s="427" t="s">
        <v>1384</v>
      </c>
      <c r="E575" t="str">
        <f t="shared" si="42"/>
        <v>730107710600099</v>
      </c>
      <c r="F575" t="str">
        <f t="shared" si="43"/>
        <v>0</v>
      </c>
      <c r="G575" t="e">
        <f>+VLOOKUP(L575,BG!$D$10:$F$68,3,FALSE)</f>
        <v>#REF!</v>
      </c>
      <c r="H575" s="427" t="s">
        <v>1399</v>
      </c>
      <c r="I575" s="618">
        <v>74409194</v>
      </c>
      <c r="J575" s="296">
        <f t="shared" si="41"/>
        <v>74409.194000000003</v>
      </c>
      <c r="K575" t="e">
        <f>+VLOOKUP(D575,#REF!,4,0)</f>
        <v>#REF!</v>
      </c>
      <c r="L575" t="e">
        <f>VLOOKUP(D575,#REF!,5,0)</f>
        <v>#REF!</v>
      </c>
      <c r="M575" t="e">
        <f>VLOOKUP(D575,#REF!,6,0)</f>
        <v>#REF!</v>
      </c>
      <c r="N575" t="e">
        <f>VLOOKUP(D575,#REF!,7,0)</f>
        <v>#REF!</v>
      </c>
      <c r="P575" t="str">
        <f t="shared" si="44"/>
        <v>77106</v>
      </c>
      <c r="Q575" t="str">
        <f t="shared" si="45"/>
        <v>73</v>
      </c>
    </row>
    <row r="576" spans="1:17" hidden="1" x14ac:dyDescent="0.3">
      <c r="A576" s="556" t="s">
        <v>3185</v>
      </c>
      <c r="B576" s="333">
        <v>6</v>
      </c>
      <c r="C576" s="609">
        <v>731077106008990</v>
      </c>
      <c r="D576" s="334" t="s">
        <v>1319</v>
      </c>
      <c r="E576" t="str">
        <f t="shared" si="42"/>
        <v>730107710600899</v>
      </c>
      <c r="F576" t="str">
        <f t="shared" si="43"/>
        <v>0</v>
      </c>
      <c r="G576" t="e">
        <f>+VLOOKUP(L576,BG!$D$10:$F$68,3,FALSE)</f>
        <v>#REF!</v>
      </c>
      <c r="H576" s="334" t="s">
        <v>1320</v>
      </c>
      <c r="I576" s="619">
        <v>6660992</v>
      </c>
      <c r="J576" s="296">
        <f t="shared" si="41"/>
        <v>6660.9920000000002</v>
      </c>
      <c r="K576" t="e">
        <f>+VLOOKUP(D576,#REF!,4,0)</f>
        <v>#REF!</v>
      </c>
      <c r="L576" t="e">
        <f>VLOOKUP(D576,#REF!,5,0)</f>
        <v>#REF!</v>
      </c>
      <c r="M576" t="e">
        <f>VLOOKUP(D576,#REF!,6,0)</f>
        <v>#REF!</v>
      </c>
      <c r="N576" t="e">
        <f>VLOOKUP(D576,#REF!,7,0)</f>
        <v>#REF!</v>
      </c>
      <c r="P576" t="str">
        <f t="shared" si="44"/>
        <v>77106</v>
      </c>
      <c r="Q576" t="str">
        <f t="shared" si="45"/>
        <v>73</v>
      </c>
    </row>
    <row r="577" spans="1:17" hidden="1" x14ac:dyDescent="0.3">
      <c r="A577" s="556" t="s">
        <v>3185</v>
      </c>
      <c r="B577" s="332">
        <v>6</v>
      </c>
      <c r="C577" s="608">
        <v>731077106010990</v>
      </c>
      <c r="D577" s="427" t="s">
        <v>1385</v>
      </c>
      <c r="E577" t="str">
        <f t="shared" si="42"/>
        <v>730107710601099</v>
      </c>
      <c r="F577" t="str">
        <f t="shared" si="43"/>
        <v>0</v>
      </c>
      <c r="G577" t="e">
        <f>+VLOOKUP(L577,BG!$D$10:$F$68,3,FALSE)</f>
        <v>#REF!</v>
      </c>
      <c r="H577" s="427" t="s">
        <v>1501</v>
      </c>
      <c r="I577" s="618">
        <v>2128464</v>
      </c>
      <c r="J577" s="296">
        <f t="shared" si="41"/>
        <v>2128.4639999999999</v>
      </c>
      <c r="K577" t="e">
        <f>+VLOOKUP(D577,#REF!,4,0)</f>
        <v>#REF!</v>
      </c>
      <c r="L577" t="e">
        <f>VLOOKUP(D577,#REF!,5,0)</f>
        <v>#REF!</v>
      </c>
      <c r="M577" t="e">
        <f>VLOOKUP(D577,#REF!,6,0)</f>
        <v>#REF!</v>
      </c>
      <c r="N577" t="e">
        <f>VLOOKUP(D577,#REF!,7,0)</f>
        <v>#REF!</v>
      </c>
      <c r="P577" t="str">
        <f t="shared" si="44"/>
        <v>77106</v>
      </c>
      <c r="Q577" t="str">
        <f t="shared" si="45"/>
        <v>73</v>
      </c>
    </row>
    <row r="578" spans="1:17" hidden="1" x14ac:dyDescent="0.3">
      <c r="A578" s="556" t="s">
        <v>3185</v>
      </c>
      <c r="B578" s="333">
        <v>6</v>
      </c>
      <c r="C578" s="609">
        <v>731077108001990</v>
      </c>
      <c r="D578" s="334" t="s">
        <v>1200</v>
      </c>
      <c r="E578" t="str">
        <f t="shared" si="42"/>
        <v>730107710800199</v>
      </c>
      <c r="F578" t="str">
        <f t="shared" si="43"/>
        <v>0</v>
      </c>
      <c r="G578" t="e">
        <f>+VLOOKUP(L578,BG!$D$10:$F$68,3,FALSE)</f>
        <v>#REF!</v>
      </c>
      <c r="H578" s="334" t="s">
        <v>1201</v>
      </c>
      <c r="I578" s="619">
        <v>105539386</v>
      </c>
      <c r="J578" s="296">
        <f t="shared" ref="J578:J641" si="47">I578/1000</f>
        <v>105539.386</v>
      </c>
      <c r="K578" t="e">
        <f>+VLOOKUP(D578,#REF!,4,0)</f>
        <v>#REF!</v>
      </c>
      <c r="L578" t="e">
        <f>VLOOKUP(D578,#REF!,5,0)</f>
        <v>#REF!</v>
      </c>
      <c r="M578" t="e">
        <f>VLOOKUP(D578,#REF!,6,0)</f>
        <v>#REF!</v>
      </c>
      <c r="N578" t="e">
        <f>VLOOKUP(D578,#REF!,7,0)</f>
        <v>#REF!</v>
      </c>
      <c r="P578" t="str">
        <f t="shared" si="44"/>
        <v>77108</v>
      </c>
      <c r="Q578" t="str">
        <f t="shared" si="45"/>
        <v>73</v>
      </c>
    </row>
    <row r="579" spans="1:17" hidden="1" x14ac:dyDescent="0.3">
      <c r="A579" s="556" t="s">
        <v>3185</v>
      </c>
      <c r="B579" s="332">
        <v>6</v>
      </c>
      <c r="C579" s="608">
        <v>731077108002990</v>
      </c>
      <c r="D579" s="427" t="s">
        <v>1202</v>
      </c>
      <c r="E579" t="str">
        <f t="shared" si="42"/>
        <v>730107710800299</v>
      </c>
      <c r="F579" t="str">
        <f t="shared" si="43"/>
        <v>0</v>
      </c>
      <c r="G579" t="e">
        <f>+VLOOKUP(L579,BG!$D$10:$F$68,3,FALSE)</f>
        <v>#REF!</v>
      </c>
      <c r="H579" s="427" t="s">
        <v>1203</v>
      </c>
      <c r="I579" s="618">
        <v>909091</v>
      </c>
      <c r="J579" s="296">
        <f t="shared" si="47"/>
        <v>909.09100000000001</v>
      </c>
      <c r="K579" t="e">
        <f>+VLOOKUP(D579,#REF!,4,0)</f>
        <v>#REF!</v>
      </c>
      <c r="L579" t="e">
        <f>VLOOKUP(D579,#REF!,5,0)</f>
        <v>#REF!</v>
      </c>
      <c r="M579" t="e">
        <f>VLOOKUP(D579,#REF!,6,0)</f>
        <v>#REF!</v>
      </c>
      <c r="N579" t="e">
        <f>VLOOKUP(D579,#REF!,7,0)</f>
        <v>#REF!</v>
      </c>
      <c r="P579" t="str">
        <f t="shared" si="44"/>
        <v>77108</v>
      </c>
      <c r="Q579" t="str">
        <f t="shared" si="45"/>
        <v>73</v>
      </c>
    </row>
    <row r="580" spans="1:17" hidden="1" x14ac:dyDescent="0.3">
      <c r="A580" s="556" t="s">
        <v>3185</v>
      </c>
      <c r="B580" s="333">
        <v>6</v>
      </c>
      <c r="C580" s="609">
        <v>731077108004990</v>
      </c>
      <c r="D580" s="334" t="s">
        <v>1321</v>
      </c>
      <c r="E580" t="str">
        <f t="shared" si="42"/>
        <v>730107710800499</v>
      </c>
      <c r="F580" t="str">
        <f t="shared" si="43"/>
        <v>0</v>
      </c>
      <c r="G580" t="e">
        <f>+VLOOKUP(L580,BG!$D$10:$F$68,3,FALSE)</f>
        <v>#REF!</v>
      </c>
      <c r="H580" s="334" t="s">
        <v>1322</v>
      </c>
      <c r="I580" s="619">
        <v>1454546</v>
      </c>
      <c r="J580" s="296">
        <f t="shared" si="47"/>
        <v>1454.546</v>
      </c>
      <c r="K580" t="e">
        <f>+VLOOKUP(D580,#REF!,4,0)</f>
        <v>#REF!</v>
      </c>
      <c r="L580" t="e">
        <f>VLOOKUP(D580,#REF!,5,0)</f>
        <v>#REF!</v>
      </c>
      <c r="M580" t="e">
        <f>VLOOKUP(D580,#REF!,6,0)</f>
        <v>#REF!</v>
      </c>
      <c r="N580" t="e">
        <f>VLOOKUP(D580,#REF!,7,0)</f>
        <v>#REF!</v>
      </c>
      <c r="P580" t="str">
        <f t="shared" si="44"/>
        <v>77108</v>
      </c>
      <c r="Q580" t="str">
        <f t="shared" si="45"/>
        <v>73</v>
      </c>
    </row>
    <row r="581" spans="1:17" hidden="1" x14ac:dyDescent="0.3">
      <c r="A581" s="556" t="s">
        <v>3185</v>
      </c>
      <c r="B581" s="332">
        <v>6</v>
      </c>
      <c r="C581" s="608">
        <v>731077108006990</v>
      </c>
      <c r="D581" s="427" t="s">
        <v>1323</v>
      </c>
      <c r="E581" t="str">
        <f t="shared" ref="E581:E644" si="48">+MID(D581,3,2)&amp;+MID(D581,6,1)&amp;+MID(D581,8,2)&amp;+MID(D581,11,3)&amp;+MID(D581,17,2)&amp;+MID(D581,20,3)&amp;+MID(D581,24,2)</f>
        <v>730107710800699</v>
      </c>
      <c r="F581" t="str">
        <f t="shared" ref="F581:F644" si="49">MID(E581,3,1)</f>
        <v>0</v>
      </c>
      <c r="G581" t="e">
        <f>+VLOOKUP(L581,BG!$D$10:$F$68,3,FALSE)</f>
        <v>#REF!</v>
      </c>
      <c r="H581" s="427" t="s">
        <v>1324</v>
      </c>
      <c r="I581" s="618">
        <v>595000</v>
      </c>
      <c r="J581" s="296">
        <f t="shared" si="47"/>
        <v>595</v>
      </c>
      <c r="K581" t="e">
        <f>+VLOOKUP(D581,#REF!,4,0)</f>
        <v>#REF!</v>
      </c>
      <c r="L581" t="e">
        <f>VLOOKUP(D581,#REF!,5,0)</f>
        <v>#REF!</v>
      </c>
      <c r="M581" t="e">
        <f>VLOOKUP(D581,#REF!,6,0)</f>
        <v>#REF!</v>
      </c>
      <c r="N581" t="e">
        <f>VLOOKUP(D581,#REF!,7,0)</f>
        <v>#REF!</v>
      </c>
      <c r="P581" t="str">
        <f t="shared" ref="P581:P644" si="50">MID(E581,6,5)</f>
        <v>77108</v>
      </c>
      <c r="Q581" t="str">
        <f t="shared" ref="Q581:Q644" si="51">+LEFT(E581,2)</f>
        <v>73</v>
      </c>
    </row>
    <row r="582" spans="1:17" hidden="1" x14ac:dyDescent="0.3">
      <c r="A582" s="556" t="s">
        <v>3185</v>
      </c>
      <c r="B582" s="333">
        <v>6</v>
      </c>
      <c r="C582" s="609">
        <v>731077108007990</v>
      </c>
      <c r="D582" s="334" t="s">
        <v>1386</v>
      </c>
      <c r="E582" t="str">
        <f t="shared" si="48"/>
        <v>730107710800799</v>
      </c>
      <c r="F582" t="str">
        <f t="shared" si="49"/>
        <v>0</v>
      </c>
      <c r="G582" t="e">
        <f>+VLOOKUP(L582,BG!$D$10:$F$68,3,FALSE)</f>
        <v>#REF!</v>
      </c>
      <c r="H582" s="334" t="s">
        <v>1584</v>
      </c>
      <c r="I582" s="619">
        <v>110909096</v>
      </c>
      <c r="J582" s="296">
        <f t="shared" si="47"/>
        <v>110909.09600000001</v>
      </c>
      <c r="K582" t="e">
        <f>+VLOOKUP(D582,#REF!,4,0)</f>
        <v>#REF!</v>
      </c>
      <c r="L582" t="e">
        <f>VLOOKUP(D582,#REF!,5,0)</f>
        <v>#REF!</v>
      </c>
      <c r="M582" t="e">
        <f>VLOOKUP(D582,#REF!,6,0)</f>
        <v>#REF!</v>
      </c>
      <c r="N582" t="e">
        <f>VLOOKUP(D582,#REF!,7,0)</f>
        <v>#REF!</v>
      </c>
      <c r="P582" t="str">
        <f t="shared" si="50"/>
        <v>77108</v>
      </c>
      <c r="Q582" t="str">
        <f t="shared" si="51"/>
        <v>73</v>
      </c>
    </row>
    <row r="583" spans="1:17" hidden="1" x14ac:dyDescent="0.3">
      <c r="A583" s="556" t="s">
        <v>3185</v>
      </c>
      <c r="B583" s="332">
        <v>6</v>
      </c>
      <c r="C583" s="608">
        <v>731077108012990</v>
      </c>
      <c r="D583" s="427" t="s">
        <v>2883</v>
      </c>
      <c r="E583" t="str">
        <f t="shared" si="48"/>
        <v>730107710801299</v>
      </c>
      <c r="F583" t="str">
        <f t="shared" si="49"/>
        <v>0</v>
      </c>
      <c r="G583" t="e">
        <f>+VLOOKUP(L583,BG!$D$10:$F$68,3,FALSE)</f>
        <v>#REF!</v>
      </c>
      <c r="H583" s="427" t="s">
        <v>1583</v>
      </c>
      <c r="I583" s="618">
        <v>29092</v>
      </c>
      <c r="J583" s="296">
        <f t="shared" si="47"/>
        <v>29.091999999999999</v>
      </c>
      <c r="K583" t="e">
        <f>+VLOOKUP(D583,#REF!,4,0)</f>
        <v>#REF!</v>
      </c>
      <c r="L583" t="e">
        <f>VLOOKUP(D583,#REF!,5,0)</f>
        <v>#REF!</v>
      </c>
      <c r="M583" t="e">
        <f>VLOOKUP(D583,#REF!,6,0)</f>
        <v>#REF!</v>
      </c>
      <c r="N583" t="e">
        <f>VLOOKUP(D583,#REF!,7,0)</f>
        <v>#REF!</v>
      </c>
      <c r="P583" t="str">
        <f t="shared" si="50"/>
        <v>77108</v>
      </c>
      <c r="Q583" t="str">
        <f t="shared" si="51"/>
        <v>73</v>
      </c>
    </row>
    <row r="584" spans="1:17" hidden="1" x14ac:dyDescent="0.3">
      <c r="A584" s="556" t="s">
        <v>3185</v>
      </c>
      <c r="B584" s="333">
        <v>6</v>
      </c>
      <c r="C584" s="609">
        <v>731077108803990</v>
      </c>
      <c r="D584" s="334" t="s">
        <v>2068</v>
      </c>
      <c r="E584" t="str">
        <f t="shared" si="48"/>
        <v>730107710880399</v>
      </c>
      <c r="F584" t="str">
        <f t="shared" si="49"/>
        <v>0</v>
      </c>
      <c r="G584" t="e">
        <f>+VLOOKUP(L584,BG!$D$10:$F$68,3,FALSE)</f>
        <v>#REF!</v>
      </c>
      <c r="H584" s="334" t="s">
        <v>2213</v>
      </c>
      <c r="I584" s="619">
        <v>85206750</v>
      </c>
      <c r="J584" s="296">
        <f t="shared" si="47"/>
        <v>85206.75</v>
      </c>
      <c r="K584" t="e">
        <f>+VLOOKUP(D584,#REF!,4,0)</f>
        <v>#REF!</v>
      </c>
      <c r="L584" t="e">
        <f>VLOOKUP(D584,#REF!,5,0)</f>
        <v>#REF!</v>
      </c>
      <c r="M584" t="e">
        <f>VLOOKUP(D584,#REF!,6,0)</f>
        <v>#REF!</v>
      </c>
      <c r="N584" t="e">
        <f>VLOOKUP(D584,#REF!,7,0)</f>
        <v>#REF!</v>
      </c>
      <c r="P584" t="str">
        <f t="shared" si="50"/>
        <v>77108</v>
      </c>
      <c r="Q584" t="str">
        <f t="shared" si="51"/>
        <v>73</v>
      </c>
    </row>
    <row r="585" spans="1:17" hidden="1" x14ac:dyDescent="0.3">
      <c r="A585" s="556" t="s">
        <v>3185</v>
      </c>
      <c r="B585" s="332">
        <v>6</v>
      </c>
      <c r="C585" s="608">
        <v>731077110000990</v>
      </c>
      <c r="D585" s="427" t="s">
        <v>1387</v>
      </c>
      <c r="E585" t="str">
        <f t="shared" si="48"/>
        <v>730107711000099</v>
      </c>
      <c r="F585" t="str">
        <f t="shared" si="49"/>
        <v>0</v>
      </c>
      <c r="G585" t="e">
        <f>+VLOOKUP(L585,BG!$D$10:$F$68,3,FALSE)</f>
        <v>#REF!</v>
      </c>
      <c r="H585" s="427" t="s">
        <v>1585</v>
      </c>
      <c r="I585" s="618">
        <v>47763508</v>
      </c>
      <c r="J585" s="296">
        <f t="shared" si="47"/>
        <v>47763.508000000002</v>
      </c>
      <c r="K585" t="e">
        <f>+VLOOKUP(D585,#REF!,4,0)</f>
        <v>#REF!</v>
      </c>
      <c r="L585" t="e">
        <f>VLOOKUP(D585,#REF!,5,0)</f>
        <v>#REF!</v>
      </c>
      <c r="M585" t="e">
        <f>VLOOKUP(D585,#REF!,6,0)</f>
        <v>#REF!</v>
      </c>
      <c r="N585" t="e">
        <f>VLOOKUP(D585,#REF!,7,0)</f>
        <v>#REF!</v>
      </c>
      <c r="P585" t="str">
        <f t="shared" si="50"/>
        <v>77110</v>
      </c>
      <c r="Q585" t="str">
        <f t="shared" si="51"/>
        <v>73</v>
      </c>
    </row>
    <row r="586" spans="1:17" hidden="1" x14ac:dyDescent="0.3">
      <c r="A586" s="556" t="s">
        <v>3185</v>
      </c>
      <c r="B586" s="333">
        <v>6</v>
      </c>
      <c r="C586" s="609">
        <v>731077112001990</v>
      </c>
      <c r="D586" s="334" t="s">
        <v>1204</v>
      </c>
      <c r="E586" t="str">
        <f t="shared" si="48"/>
        <v>730107711200199</v>
      </c>
      <c r="F586" t="str">
        <f t="shared" si="49"/>
        <v>0</v>
      </c>
      <c r="G586" t="e">
        <f>+VLOOKUP(L586,BG!$D$10:$F$68,3,FALSE)</f>
        <v>#REF!</v>
      </c>
      <c r="H586" s="334" t="s">
        <v>1205</v>
      </c>
      <c r="I586" s="619">
        <v>28365459</v>
      </c>
      <c r="J586" s="296">
        <f t="shared" si="47"/>
        <v>28365.458999999999</v>
      </c>
      <c r="K586" t="e">
        <f>+VLOOKUP(D586,#REF!,4,0)</f>
        <v>#REF!</v>
      </c>
      <c r="L586" t="e">
        <f>VLOOKUP(D586,#REF!,5,0)</f>
        <v>#REF!</v>
      </c>
      <c r="M586" t="e">
        <f>VLOOKUP(D586,#REF!,6,0)</f>
        <v>#REF!</v>
      </c>
      <c r="N586" t="e">
        <f>VLOOKUP(D586,#REF!,7,0)</f>
        <v>#REF!</v>
      </c>
      <c r="P586" t="str">
        <f t="shared" si="50"/>
        <v>77112</v>
      </c>
      <c r="Q586" t="str">
        <f t="shared" si="51"/>
        <v>73</v>
      </c>
    </row>
    <row r="587" spans="1:17" hidden="1" x14ac:dyDescent="0.3">
      <c r="A587" s="556" t="s">
        <v>3185</v>
      </c>
      <c r="B587" s="332">
        <v>7</v>
      </c>
      <c r="C587" s="608">
        <v>731077112002990</v>
      </c>
      <c r="D587" s="427" t="s">
        <v>1206</v>
      </c>
      <c r="E587" t="str">
        <f t="shared" si="48"/>
        <v>730107711200299</v>
      </c>
      <c r="F587" t="str">
        <f t="shared" si="49"/>
        <v>0</v>
      </c>
      <c r="G587" t="e">
        <f>+VLOOKUP(L587,BG!$D$10:$F$68,3,FALSE)</f>
        <v>#REF!</v>
      </c>
      <c r="H587" s="427" t="s">
        <v>1207</v>
      </c>
      <c r="I587" s="618">
        <v>20925495</v>
      </c>
      <c r="J587" s="296">
        <f t="shared" si="47"/>
        <v>20925.494999999999</v>
      </c>
      <c r="K587" t="e">
        <f>+VLOOKUP(D587,#REF!,4,0)</f>
        <v>#REF!</v>
      </c>
      <c r="L587" t="e">
        <f>VLOOKUP(D587,#REF!,5,0)</f>
        <v>#REF!</v>
      </c>
      <c r="M587" t="e">
        <f>VLOOKUP(D587,#REF!,6,0)</f>
        <v>#REF!</v>
      </c>
      <c r="N587" t="e">
        <f>VLOOKUP(D587,#REF!,7,0)</f>
        <v>#REF!</v>
      </c>
      <c r="P587" t="str">
        <f t="shared" si="50"/>
        <v>77112</v>
      </c>
      <c r="Q587" t="str">
        <f t="shared" si="51"/>
        <v>73</v>
      </c>
    </row>
    <row r="588" spans="1:17" hidden="1" x14ac:dyDescent="0.3">
      <c r="A588" s="556" t="s">
        <v>3185</v>
      </c>
      <c r="B588" s="333">
        <v>6</v>
      </c>
      <c r="C588" s="609">
        <v>731077114001990</v>
      </c>
      <c r="D588" s="334" t="s">
        <v>1209</v>
      </c>
      <c r="E588" t="str">
        <f t="shared" si="48"/>
        <v>730107711400199</v>
      </c>
      <c r="F588" t="str">
        <f t="shared" si="49"/>
        <v>0</v>
      </c>
      <c r="G588" t="e">
        <f>+VLOOKUP(L588,BG!$D$10:$F$68,3,FALSE)</f>
        <v>#REF!</v>
      </c>
      <c r="H588" s="334" t="s">
        <v>1208</v>
      </c>
      <c r="I588" s="619">
        <v>59198009</v>
      </c>
      <c r="J588" s="296">
        <f t="shared" si="47"/>
        <v>59198.008999999998</v>
      </c>
      <c r="K588" t="e">
        <f>+VLOOKUP(D588,#REF!,4,0)</f>
        <v>#REF!</v>
      </c>
      <c r="L588" t="e">
        <f>VLOOKUP(D588,#REF!,5,0)</f>
        <v>#REF!</v>
      </c>
      <c r="M588" t="e">
        <f>VLOOKUP(D588,#REF!,6,0)</f>
        <v>#REF!</v>
      </c>
      <c r="N588" t="e">
        <f>VLOOKUP(D588,#REF!,7,0)</f>
        <v>#REF!</v>
      </c>
      <c r="P588" t="str">
        <f t="shared" si="50"/>
        <v>77114</v>
      </c>
      <c r="Q588" t="str">
        <f t="shared" si="51"/>
        <v>73</v>
      </c>
    </row>
    <row r="589" spans="1:17" hidden="1" x14ac:dyDescent="0.3">
      <c r="A589" s="556" t="s">
        <v>3185</v>
      </c>
      <c r="B589" s="332">
        <v>6</v>
      </c>
      <c r="C589" s="608">
        <v>731077116006990</v>
      </c>
      <c r="D589" s="427" t="s">
        <v>1325</v>
      </c>
      <c r="E589" t="str">
        <f t="shared" si="48"/>
        <v>730107711600699</v>
      </c>
      <c r="F589" t="str">
        <f t="shared" si="49"/>
        <v>0</v>
      </c>
      <c r="G589" t="e">
        <f>+VLOOKUP(L589,BG!$D$10:$F$68,3,FALSE)</f>
        <v>#REF!</v>
      </c>
      <c r="H589" s="427" t="s">
        <v>1326</v>
      </c>
      <c r="I589" s="618">
        <v>32034637</v>
      </c>
      <c r="J589" s="296">
        <f t="shared" si="47"/>
        <v>32034.636999999999</v>
      </c>
      <c r="K589" t="e">
        <f>+VLOOKUP(D589,#REF!,4,0)</f>
        <v>#REF!</v>
      </c>
      <c r="L589" t="e">
        <f>VLOOKUP(D589,#REF!,5,0)</f>
        <v>#REF!</v>
      </c>
      <c r="M589" t="e">
        <f>VLOOKUP(D589,#REF!,6,0)</f>
        <v>#REF!</v>
      </c>
      <c r="N589" t="e">
        <f>VLOOKUP(D589,#REF!,7,0)</f>
        <v>#REF!</v>
      </c>
      <c r="P589" t="str">
        <f t="shared" si="50"/>
        <v>77116</v>
      </c>
      <c r="Q589" t="str">
        <f t="shared" si="51"/>
        <v>73</v>
      </c>
    </row>
    <row r="590" spans="1:17" hidden="1" x14ac:dyDescent="0.3">
      <c r="A590" s="556" t="s">
        <v>3185</v>
      </c>
      <c r="B590" s="333">
        <v>7</v>
      </c>
      <c r="C590" s="609">
        <v>731077116007990</v>
      </c>
      <c r="D590" s="334" t="s">
        <v>1327</v>
      </c>
      <c r="E590" t="str">
        <f t="shared" si="48"/>
        <v>730107711600799</v>
      </c>
      <c r="F590" t="str">
        <f t="shared" si="49"/>
        <v>0</v>
      </c>
      <c r="G590" t="e">
        <f>+VLOOKUP(L590,BG!$D$10:$F$68,3,FALSE)</f>
        <v>#REF!</v>
      </c>
      <c r="H590" s="334" t="s">
        <v>1328</v>
      </c>
      <c r="I590" s="619">
        <v>76966471</v>
      </c>
      <c r="J590" s="296">
        <f t="shared" si="47"/>
        <v>76966.471000000005</v>
      </c>
      <c r="K590" t="e">
        <f>+VLOOKUP(D590,#REF!,4,0)</f>
        <v>#REF!</v>
      </c>
      <c r="L590" t="e">
        <f>VLOOKUP(D590,#REF!,5,0)</f>
        <v>#REF!</v>
      </c>
      <c r="M590" t="e">
        <f>VLOOKUP(D590,#REF!,6,0)</f>
        <v>#REF!</v>
      </c>
      <c r="N590" t="e">
        <f>VLOOKUP(D590,#REF!,7,0)</f>
        <v>#REF!</v>
      </c>
      <c r="P590" t="str">
        <f t="shared" si="50"/>
        <v>77116</v>
      </c>
      <c r="Q590" t="str">
        <f t="shared" si="51"/>
        <v>73</v>
      </c>
    </row>
    <row r="591" spans="1:17" hidden="1" x14ac:dyDescent="0.3">
      <c r="A591" s="556" t="s">
        <v>3185</v>
      </c>
      <c r="B591" s="332">
        <v>7</v>
      </c>
      <c r="C591" s="608">
        <v>731077116014990</v>
      </c>
      <c r="D591" s="427" t="s">
        <v>1210</v>
      </c>
      <c r="E591" t="str">
        <f t="shared" si="48"/>
        <v>730107711601499</v>
      </c>
      <c r="F591" t="str">
        <f t="shared" si="49"/>
        <v>0</v>
      </c>
      <c r="G591" t="e">
        <f>+VLOOKUP(L591,BG!$D$10:$F$68,3,FALSE)</f>
        <v>#REF!</v>
      </c>
      <c r="H591" s="427" t="s">
        <v>1211</v>
      </c>
      <c r="I591" s="618">
        <v>194629072</v>
      </c>
      <c r="J591" s="296">
        <f t="shared" si="47"/>
        <v>194629.07199999999</v>
      </c>
      <c r="K591" t="e">
        <f>+VLOOKUP(D591,#REF!,4,0)</f>
        <v>#REF!</v>
      </c>
      <c r="L591" t="e">
        <f>VLOOKUP(D591,#REF!,5,0)</f>
        <v>#REF!</v>
      </c>
      <c r="M591" t="e">
        <f>VLOOKUP(D591,#REF!,6,0)</f>
        <v>#REF!</v>
      </c>
      <c r="N591" t="e">
        <f>VLOOKUP(D591,#REF!,7,0)</f>
        <v>#REF!</v>
      </c>
      <c r="P591" t="str">
        <f t="shared" si="50"/>
        <v>77116</v>
      </c>
      <c r="Q591" t="str">
        <f t="shared" si="51"/>
        <v>73</v>
      </c>
    </row>
    <row r="592" spans="1:17" hidden="1" x14ac:dyDescent="0.3">
      <c r="A592" s="556" t="s">
        <v>3185</v>
      </c>
      <c r="B592" s="333">
        <v>6</v>
      </c>
      <c r="C592" s="609">
        <v>731077118001990</v>
      </c>
      <c r="D592" s="334" t="s">
        <v>1212</v>
      </c>
      <c r="E592" t="str">
        <f t="shared" si="48"/>
        <v>730107711800199</v>
      </c>
      <c r="F592" t="str">
        <f t="shared" si="49"/>
        <v>0</v>
      </c>
      <c r="G592" t="e">
        <f>+VLOOKUP(L592,BG!$D$10:$F$68,3,FALSE)</f>
        <v>#REF!</v>
      </c>
      <c r="H592" s="334" t="s">
        <v>1213</v>
      </c>
      <c r="I592" s="619">
        <v>11964636</v>
      </c>
      <c r="J592" s="296">
        <f t="shared" si="47"/>
        <v>11964.636</v>
      </c>
      <c r="K592" t="e">
        <f>+VLOOKUP(D592,#REF!,4,0)</f>
        <v>#REF!</v>
      </c>
      <c r="L592" t="e">
        <f>VLOOKUP(D592,#REF!,5,0)</f>
        <v>#REF!</v>
      </c>
      <c r="M592" t="e">
        <f>VLOOKUP(D592,#REF!,6,0)</f>
        <v>#REF!</v>
      </c>
      <c r="N592" t="e">
        <f>VLOOKUP(D592,#REF!,7,0)</f>
        <v>#REF!</v>
      </c>
      <c r="P592" t="str">
        <f t="shared" si="50"/>
        <v>77118</v>
      </c>
      <c r="Q592" t="str">
        <f t="shared" si="51"/>
        <v>73</v>
      </c>
    </row>
    <row r="593" spans="1:17" hidden="1" x14ac:dyDescent="0.3">
      <c r="A593" s="556" t="s">
        <v>3185</v>
      </c>
      <c r="B593" s="332">
        <v>6</v>
      </c>
      <c r="C593" s="608">
        <v>731077120010990</v>
      </c>
      <c r="D593" s="427" t="s">
        <v>1214</v>
      </c>
      <c r="E593" t="str">
        <f t="shared" si="48"/>
        <v>730107712001099</v>
      </c>
      <c r="F593" t="str">
        <f t="shared" si="49"/>
        <v>0</v>
      </c>
      <c r="G593" t="e">
        <f>+VLOOKUP(L593,BG!$D$10:$F$68,3,FALSE)</f>
        <v>#REF!</v>
      </c>
      <c r="H593" s="427" t="s">
        <v>1215</v>
      </c>
      <c r="I593" s="618">
        <v>9200000</v>
      </c>
      <c r="J593" s="296">
        <f t="shared" si="47"/>
        <v>9200</v>
      </c>
      <c r="K593" t="e">
        <f>+VLOOKUP(D593,#REF!,4,0)</f>
        <v>#REF!</v>
      </c>
      <c r="L593" t="e">
        <f>VLOOKUP(D593,#REF!,5,0)</f>
        <v>#REF!</v>
      </c>
      <c r="M593" t="e">
        <f>VLOOKUP(D593,#REF!,6,0)</f>
        <v>#REF!</v>
      </c>
      <c r="N593" t="e">
        <f>VLOOKUP(D593,#REF!,7,0)</f>
        <v>#REF!</v>
      </c>
      <c r="P593" t="str">
        <f t="shared" si="50"/>
        <v>77120</v>
      </c>
      <c r="Q593" t="str">
        <f t="shared" si="51"/>
        <v>73</v>
      </c>
    </row>
    <row r="594" spans="1:17" hidden="1" x14ac:dyDescent="0.3">
      <c r="A594" s="556" t="s">
        <v>3185</v>
      </c>
      <c r="B594" s="333">
        <v>6</v>
      </c>
      <c r="C594" s="609">
        <v>731077122001990</v>
      </c>
      <c r="D594" s="334" t="s">
        <v>1216</v>
      </c>
      <c r="E594" t="str">
        <f t="shared" si="48"/>
        <v>730107712200199</v>
      </c>
      <c r="F594" t="str">
        <f t="shared" si="49"/>
        <v>0</v>
      </c>
      <c r="G594" t="e">
        <f>+VLOOKUP(L594,BG!$D$10:$F$68,3,FALSE)</f>
        <v>#REF!</v>
      </c>
      <c r="H594" s="334" t="s">
        <v>1217</v>
      </c>
      <c r="I594" s="619">
        <v>5121818</v>
      </c>
      <c r="J594" s="296">
        <f t="shared" si="47"/>
        <v>5121.8180000000002</v>
      </c>
      <c r="K594" t="e">
        <f>+VLOOKUP(D594,#REF!,4,0)</f>
        <v>#REF!</v>
      </c>
      <c r="L594" t="e">
        <f>VLOOKUP(D594,#REF!,5,0)</f>
        <v>#REF!</v>
      </c>
      <c r="M594" t="e">
        <f>VLOOKUP(D594,#REF!,6,0)</f>
        <v>#REF!</v>
      </c>
      <c r="N594" t="e">
        <f>VLOOKUP(D594,#REF!,7,0)</f>
        <v>#REF!</v>
      </c>
      <c r="P594" t="str">
        <f t="shared" si="50"/>
        <v>77122</v>
      </c>
      <c r="Q594" t="str">
        <f t="shared" si="51"/>
        <v>73</v>
      </c>
    </row>
    <row r="595" spans="1:17" hidden="1" x14ac:dyDescent="0.3">
      <c r="A595" s="556" t="s">
        <v>3185</v>
      </c>
      <c r="B595" s="332">
        <v>6</v>
      </c>
      <c r="C595" s="608">
        <v>731077122002990</v>
      </c>
      <c r="D595" s="427" t="s">
        <v>2069</v>
      </c>
      <c r="E595" t="str">
        <f t="shared" si="48"/>
        <v>730107712200299</v>
      </c>
      <c r="F595" t="str">
        <f t="shared" si="49"/>
        <v>0</v>
      </c>
      <c r="G595" t="e">
        <f>+VLOOKUP(L595,BG!$D$10:$F$68,3,FALSE)</f>
        <v>#REF!</v>
      </c>
      <c r="H595" s="427" t="s">
        <v>2214</v>
      </c>
      <c r="I595" s="618">
        <v>29894904</v>
      </c>
      <c r="J595" s="296">
        <f t="shared" si="47"/>
        <v>29894.903999999999</v>
      </c>
      <c r="K595" t="e">
        <f>+VLOOKUP(D595,#REF!,4,0)</f>
        <v>#REF!</v>
      </c>
      <c r="L595" t="e">
        <f>VLOOKUP(D595,#REF!,5,0)</f>
        <v>#REF!</v>
      </c>
      <c r="M595" t="e">
        <f>VLOOKUP(D595,#REF!,6,0)</f>
        <v>#REF!</v>
      </c>
      <c r="N595" t="e">
        <f>VLOOKUP(D595,#REF!,7,0)</f>
        <v>#REF!</v>
      </c>
      <c r="P595" t="str">
        <f t="shared" si="50"/>
        <v>77122</v>
      </c>
      <c r="Q595" t="str">
        <f t="shared" si="51"/>
        <v>73</v>
      </c>
    </row>
    <row r="596" spans="1:17" hidden="1" x14ac:dyDescent="0.3">
      <c r="A596" s="556" t="s">
        <v>3185</v>
      </c>
      <c r="B596" s="333">
        <v>6</v>
      </c>
      <c r="C596" s="609">
        <v>731077126001990</v>
      </c>
      <c r="D596" s="334" t="s">
        <v>1218</v>
      </c>
      <c r="E596" t="str">
        <f t="shared" si="48"/>
        <v>730107712600199</v>
      </c>
      <c r="F596" t="str">
        <f t="shared" si="49"/>
        <v>0</v>
      </c>
      <c r="G596" t="e">
        <f>+VLOOKUP(L596,BG!$D$10:$F$68,3,FALSE)</f>
        <v>#REF!</v>
      </c>
      <c r="H596" s="334" t="s">
        <v>1219</v>
      </c>
      <c r="I596" s="619">
        <v>8040013</v>
      </c>
      <c r="J596" s="296">
        <f t="shared" si="47"/>
        <v>8040.0129999999999</v>
      </c>
      <c r="K596" t="e">
        <f>+VLOOKUP(D596,#REF!,4,0)</f>
        <v>#REF!</v>
      </c>
      <c r="L596" t="e">
        <f>VLOOKUP(D596,#REF!,5,0)</f>
        <v>#REF!</v>
      </c>
      <c r="M596" t="e">
        <f>VLOOKUP(D596,#REF!,6,0)</f>
        <v>#REF!</v>
      </c>
      <c r="N596" t="e">
        <f>VLOOKUP(D596,#REF!,7,0)</f>
        <v>#REF!</v>
      </c>
      <c r="P596" t="str">
        <f t="shared" si="50"/>
        <v>77126</v>
      </c>
      <c r="Q596" t="str">
        <f t="shared" si="51"/>
        <v>73</v>
      </c>
    </row>
    <row r="597" spans="1:17" hidden="1" x14ac:dyDescent="0.3">
      <c r="A597" s="556" t="s">
        <v>3185</v>
      </c>
      <c r="B597" s="332">
        <v>6</v>
      </c>
      <c r="C597" s="608">
        <v>731077128001990</v>
      </c>
      <c r="D597" s="427" t="s">
        <v>1329</v>
      </c>
      <c r="E597" t="str">
        <f t="shared" si="48"/>
        <v>730107712800199</v>
      </c>
      <c r="F597" t="str">
        <f t="shared" si="49"/>
        <v>0</v>
      </c>
      <c r="G597" t="e">
        <f>+VLOOKUP(L597,BG!$D$10:$F$68,3,FALSE)</f>
        <v>#REF!</v>
      </c>
      <c r="H597" s="427" t="s">
        <v>1330</v>
      </c>
      <c r="I597" s="618">
        <v>85200</v>
      </c>
      <c r="J597" s="296">
        <f t="shared" si="47"/>
        <v>85.2</v>
      </c>
      <c r="K597" t="e">
        <f>+VLOOKUP(D597,#REF!,4,0)</f>
        <v>#REF!</v>
      </c>
      <c r="L597" t="e">
        <f>VLOOKUP(D597,#REF!,5,0)</f>
        <v>#REF!</v>
      </c>
      <c r="M597" t="e">
        <f>VLOOKUP(D597,#REF!,6,0)</f>
        <v>#REF!</v>
      </c>
      <c r="N597" t="e">
        <f>VLOOKUP(D597,#REF!,7,0)</f>
        <v>#REF!</v>
      </c>
      <c r="P597" t="str">
        <f t="shared" si="50"/>
        <v>77128</v>
      </c>
      <c r="Q597" t="str">
        <f t="shared" si="51"/>
        <v>73</v>
      </c>
    </row>
    <row r="598" spans="1:17" hidden="1" x14ac:dyDescent="0.3">
      <c r="A598" s="556" t="s">
        <v>3185</v>
      </c>
      <c r="B598" s="333">
        <v>6</v>
      </c>
      <c r="C598" s="609">
        <v>731077128006990</v>
      </c>
      <c r="D598" s="334" t="s">
        <v>2070</v>
      </c>
      <c r="E598" t="str">
        <f t="shared" si="48"/>
        <v>730107712800699</v>
      </c>
      <c r="F598" t="str">
        <f t="shared" si="49"/>
        <v>0</v>
      </c>
      <c r="G598" t="e">
        <f>+VLOOKUP(L598,BG!$D$10:$F$68,3,FALSE)</f>
        <v>#REF!</v>
      </c>
      <c r="H598" s="334" t="s">
        <v>2215</v>
      </c>
      <c r="I598" s="619">
        <v>10305966</v>
      </c>
      <c r="J598" s="296">
        <f t="shared" si="47"/>
        <v>10305.966</v>
      </c>
      <c r="K598" t="e">
        <f>+VLOOKUP(D598,#REF!,4,0)</f>
        <v>#REF!</v>
      </c>
      <c r="L598" t="e">
        <f>VLOOKUP(D598,#REF!,5,0)</f>
        <v>#REF!</v>
      </c>
      <c r="M598" t="e">
        <f>VLOOKUP(D598,#REF!,6,0)</f>
        <v>#REF!</v>
      </c>
      <c r="N598" t="e">
        <f>VLOOKUP(D598,#REF!,7,0)</f>
        <v>#REF!</v>
      </c>
      <c r="P598" t="str">
        <f t="shared" si="50"/>
        <v>77128</v>
      </c>
      <c r="Q598" t="str">
        <f t="shared" si="51"/>
        <v>73</v>
      </c>
    </row>
    <row r="599" spans="1:17" hidden="1" x14ac:dyDescent="0.3">
      <c r="A599" s="556" t="s">
        <v>3185</v>
      </c>
      <c r="B599" s="332">
        <v>6</v>
      </c>
      <c r="C599" s="608">
        <v>731077128008990</v>
      </c>
      <c r="D599" s="427" t="s">
        <v>2071</v>
      </c>
      <c r="E599" t="str">
        <f t="shared" si="48"/>
        <v>730107712800899</v>
      </c>
      <c r="F599" t="str">
        <f t="shared" si="49"/>
        <v>0</v>
      </c>
      <c r="G599" t="e">
        <f>+VLOOKUP(L599,BG!$D$10:$F$68,3,FALSE)</f>
        <v>#REF!</v>
      </c>
      <c r="H599" s="427" t="s">
        <v>1331</v>
      </c>
      <c r="I599" s="618">
        <v>22138523</v>
      </c>
      <c r="J599" s="296">
        <f t="shared" si="47"/>
        <v>22138.523000000001</v>
      </c>
      <c r="K599" t="e">
        <f>+VLOOKUP(D599,#REF!,4,0)</f>
        <v>#REF!</v>
      </c>
      <c r="L599" t="e">
        <f>VLOOKUP(D599,#REF!,5,0)</f>
        <v>#REF!</v>
      </c>
      <c r="M599" t="e">
        <f>VLOOKUP(D599,#REF!,6,0)</f>
        <v>#REF!</v>
      </c>
      <c r="N599" t="e">
        <f>VLOOKUP(D599,#REF!,7,0)</f>
        <v>#REF!</v>
      </c>
      <c r="P599" t="str">
        <f t="shared" si="50"/>
        <v>77128</v>
      </c>
      <c r="Q599" t="str">
        <f t="shared" si="51"/>
        <v>73</v>
      </c>
    </row>
    <row r="600" spans="1:17" hidden="1" x14ac:dyDescent="0.3">
      <c r="A600" s="556" t="s">
        <v>3185</v>
      </c>
      <c r="B600" s="333">
        <v>6</v>
      </c>
      <c r="C600" s="609">
        <v>731077130000990</v>
      </c>
      <c r="D600" s="334" t="s">
        <v>1221</v>
      </c>
      <c r="E600" t="str">
        <f t="shared" si="48"/>
        <v>730107713000099</v>
      </c>
      <c r="F600" t="str">
        <f t="shared" si="49"/>
        <v>0</v>
      </c>
      <c r="G600" t="e">
        <f>+VLOOKUP(L600,BG!$D$10:$F$68,3,FALSE)</f>
        <v>#REF!</v>
      </c>
      <c r="H600" s="334" t="s">
        <v>1222</v>
      </c>
      <c r="I600" s="619">
        <v>1258536</v>
      </c>
      <c r="J600" s="296">
        <f t="shared" si="47"/>
        <v>1258.5360000000001</v>
      </c>
      <c r="K600" t="e">
        <f>+VLOOKUP(D600,#REF!,4,0)</f>
        <v>#REF!</v>
      </c>
      <c r="L600" t="e">
        <f>VLOOKUP(D600,#REF!,5,0)</f>
        <v>#REF!</v>
      </c>
      <c r="M600" t="e">
        <f>VLOOKUP(D600,#REF!,6,0)</f>
        <v>#REF!</v>
      </c>
      <c r="N600" t="e">
        <f>VLOOKUP(D600,#REF!,7,0)</f>
        <v>#REF!</v>
      </c>
      <c r="P600" t="str">
        <f t="shared" si="50"/>
        <v>77130</v>
      </c>
      <c r="Q600" t="str">
        <f t="shared" si="51"/>
        <v>73</v>
      </c>
    </row>
    <row r="601" spans="1:17" hidden="1" x14ac:dyDescent="0.3">
      <c r="A601" s="556" t="s">
        <v>3185</v>
      </c>
      <c r="B601" s="332">
        <v>6</v>
      </c>
      <c r="C601" s="608">
        <v>731077130001990</v>
      </c>
      <c r="D601" s="427" t="s">
        <v>1388</v>
      </c>
      <c r="E601" t="str">
        <f t="shared" si="48"/>
        <v>730107713000199</v>
      </c>
      <c r="F601" t="str">
        <f t="shared" si="49"/>
        <v>0</v>
      </c>
      <c r="G601" t="e">
        <f>+VLOOKUP(L601,BG!$D$10:$F$68,3,FALSE)</f>
        <v>#REF!</v>
      </c>
      <c r="H601" s="427" t="s">
        <v>1220</v>
      </c>
      <c r="I601" s="618">
        <v>142635351</v>
      </c>
      <c r="J601" s="296">
        <f t="shared" si="47"/>
        <v>142635.351</v>
      </c>
      <c r="K601" t="e">
        <f>+VLOOKUP(D601,#REF!,4,0)</f>
        <v>#REF!</v>
      </c>
      <c r="L601" t="e">
        <f>VLOOKUP(D601,#REF!,5,0)</f>
        <v>#REF!</v>
      </c>
      <c r="M601" t="e">
        <f>VLOOKUP(D601,#REF!,6,0)</f>
        <v>#REF!</v>
      </c>
      <c r="N601" t="e">
        <f>VLOOKUP(D601,#REF!,7,0)</f>
        <v>#REF!</v>
      </c>
      <c r="P601" t="str">
        <f t="shared" si="50"/>
        <v>77130</v>
      </c>
      <c r="Q601" t="str">
        <f t="shared" si="51"/>
        <v>73</v>
      </c>
    </row>
    <row r="602" spans="1:17" s="297" customFormat="1" x14ac:dyDescent="0.3">
      <c r="A602" s="556" t="s">
        <v>3185</v>
      </c>
      <c r="B602" s="601">
        <v>6</v>
      </c>
      <c r="C602" s="615">
        <v>731077130007990</v>
      </c>
      <c r="D602" s="607" t="s">
        <v>1223</v>
      </c>
      <c r="E602" s="297" t="str">
        <f t="shared" si="48"/>
        <v>730107713000799</v>
      </c>
      <c r="F602" s="297" t="str">
        <f t="shared" si="49"/>
        <v>0</v>
      </c>
      <c r="G602" t="e">
        <f>+VLOOKUP(L602,BG!$D$10:$F$68,3,FALSE)</f>
        <v>#REF!</v>
      </c>
      <c r="H602" s="607" t="s">
        <v>1224</v>
      </c>
      <c r="I602" s="628">
        <v>5163905</v>
      </c>
      <c r="J602" s="466">
        <f t="shared" si="47"/>
        <v>5163.9049999999997</v>
      </c>
      <c r="K602" s="297" t="e">
        <f>+VLOOKUP(D602,#REF!,4,0)</f>
        <v>#REF!</v>
      </c>
      <c r="L602" s="297" t="e">
        <f>VLOOKUP(D602,#REF!,5,0)</f>
        <v>#REF!</v>
      </c>
      <c r="M602" s="297" t="e">
        <f>VLOOKUP(D602,#REF!,6,0)</f>
        <v>#REF!</v>
      </c>
      <c r="N602" s="297" t="e">
        <f>VLOOKUP(D602,#REF!,7,0)</f>
        <v>#REF!</v>
      </c>
      <c r="P602" t="str">
        <f t="shared" si="50"/>
        <v>77130</v>
      </c>
      <c r="Q602" t="str">
        <f t="shared" si="51"/>
        <v>73</v>
      </c>
    </row>
    <row r="603" spans="1:17" hidden="1" x14ac:dyDescent="0.3">
      <c r="A603" s="556" t="s">
        <v>3185</v>
      </c>
      <c r="B603" s="332">
        <v>6</v>
      </c>
      <c r="C603" s="608">
        <v>731077130011990</v>
      </c>
      <c r="D603" s="427" t="s">
        <v>1389</v>
      </c>
      <c r="E603" t="str">
        <f t="shared" si="48"/>
        <v>730107713001199</v>
      </c>
      <c r="F603" t="str">
        <f t="shared" si="49"/>
        <v>0</v>
      </c>
      <c r="G603" t="e">
        <f>+VLOOKUP(L603,BG!$D$10:$F$68,3,FALSE)</f>
        <v>#REF!</v>
      </c>
      <c r="H603" s="427" t="s">
        <v>1586</v>
      </c>
      <c r="I603" s="618">
        <v>300000</v>
      </c>
      <c r="J603" s="296">
        <f t="shared" si="47"/>
        <v>300</v>
      </c>
      <c r="K603" t="e">
        <f>+VLOOKUP(D603,#REF!,4,0)</f>
        <v>#REF!</v>
      </c>
      <c r="L603" t="e">
        <f>VLOOKUP(D603,#REF!,5,0)</f>
        <v>#REF!</v>
      </c>
      <c r="M603" t="e">
        <f>VLOOKUP(D603,#REF!,6,0)</f>
        <v>#REF!</v>
      </c>
      <c r="N603" t="e">
        <f>VLOOKUP(D603,#REF!,7,0)</f>
        <v>#REF!</v>
      </c>
      <c r="P603" t="str">
        <f t="shared" si="50"/>
        <v>77130</v>
      </c>
      <c r="Q603" t="str">
        <f t="shared" si="51"/>
        <v>73</v>
      </c>
    </row>
    <row r="604" spans="1:17" hidden="1" x14ac:dyDescent="0.3">
      <c r="A604" s="556" t="s">
        <v>3185</v>
      </c>
      <c r="B604" s="333">
        <v>6</v>
      </c>
      <c r="C604" s="609">
        <v>731077130016990</v>
      </c>
      <c r="D604" s="334" t="s">
        <v>1332</v>
      </c>
      <c r="E604" t="str">
        <f t="shared" si="48"/>
        <v>730107713001699</v>
      </c>
      <c r="F604" t="str">
        <f t="shared" si="49"/>
        <v>0</v>
      </c>
      <c r="G604" t="e">
        <f>+VLOOKUP(L604,BG!$D$10:$F$68,3,FALSE)</f>
        <v>#REF!</v>
      </c>
      <c r="H604" s="334" t="s">
        <v>2216</v>
      </c>
      <c r="I604" s="619">
        <v>8243220</v>
      </c>
      <c r="J604" s="296">
        <f t="shared" si="47"/>
        <v>8243.2199999999993</v>
      </c>
      <c r="K604" t="e">
        <f>+VLOOKUP(D604,#REF!,4,0)</f>
        <v>#REF!</v>
      </c>
      <c r="L604" t="e">
        <f>VLOOKUP(D604,#REF!,5,0)</f>
        <v>#REF!</v>
      </c>
      <c r="M604" t="e">
        <f>VLOOKUP(D604,#REF!,6,0)</f>
        <v>#REF!</v>
      </c>
      <c r="N604" t="e">
        <f>VLOOKUP(D604,#REF!,7,0)</f>
        <v>#REF!</v>
      </c>
      <c r="P604" t="str">
        <f t="shared" si="50"/>
        <v>77130</v>
      </c>
      <c r="Q604" t="str">
        <f t="shared" si="51"/>
        <v>73</v>
      </c>
    </row>
    <row r="605" spans="1:17" hidden="1" x14ac:dyDescent="0.3">
      <c r="A605" s="556" t="s">
        <v>3185</v>
      </c>
      <c r="B605" s="332">
        <v>6</v>
      </c>
      <c r="C605" s="608">
        <v>731077132006990</v>
      </c>
      <c r="D605" s="427" t="s">
        <v>2072</v>
      </c>
      <c r="E605" t="str">
        <f t="shared" si="48"/>
        <v>730107713200699</v>
      </c>
      <c r="F605" t="str">
        <f t="shared" si="49"/>
        <v>0</v>
      </c>
      <c r="G605" t="e">
        <f>+VLOOKUP(L605,BG!$D$10:$F$68,3,FALSE)</f>
        <v>#REF!</v>
      </c>
      <c r="H605" s="427" t="s">
        <v>2217</v>
      </c>
      <c r="I605" s="618">
        <v>195487307</v>
      </c>
      <c r="J605" s="296">
        <f t="shared" si="47"/>
        <v>195487.307</v>
      </c>
      <c r="K605" t="e">
        <f>+VLOOKUP(D605,#REF!,4,0)</f>
        <v>#REF!</v>
      </c>
      <c r="L605" t="e">
        <f>VLOOKUP(D605,#REF!,5,0)</f>
        <v>#REF!</v>
      </c>
      <c r="M605" t="e">
        <f>VLOOKUP(D605,#REF!,6,0)</f>
        <v>#REF!</v>
      </c>
      <c r="N605" t="e">
        <f>VLOOKUP(D605,#REF!,7,0)</f>
        <v>#REF!</v>
      </c>
      <c r="P605" t="str">
        <f t="shared" si="50"/>
        <v>77132</v>
      </c>
      <c r="Q605" t="str">
        <f t="shared" si="51"/>
        <v>73</v>
      </c>
    </row>
    <row r="606" spans="1:17" hidden="1" x14ac:dyDescent="0.3">
      <c r="A606" s="556" t="s">
        <v>3185</v>
      </c>
      <c r="B606" s="333">
        <v>6</v>
      </c>
      <c r="C606" s="609">
        <v>731077132008990</v>
      </c>
      <c r="D606" s="334" t="s">
        <v>2073</v>
      </c>
      <c r="E606" t="str">
        <f t="shared" si="48"/>
        <v>730107713200899</v>
      </c>
      <c r="F606" t="str">
        <f t="shared" si="49"/>
        <v>0</v>
      </c>
      <c r="G606" t="e">
        <f>+VLOOKUP(L606,BG!$D$10:$F$68,3,FALSE)</f>
        <v>#REF!</v>
      </c>
      <c r="H606" s="334" t="s">
        <v>1225</v>
      </c>
      <c r="I606" s="619">
        <v>44738980</v>
      </c>
      <c r="J606" s="296">
        <f t="shared" si="47"/>
        <v>44738.98</v>
      </c>
      <c r="K606" t="e">
        <f>+VLOOKUP(D606,#REF!,4,0)</f>
        <v>#REF!</v>
      </c>
      <c r="L606" t="e">
        <f>VLOOKUP(D606,#REF!,5,0)</f>
        <v>#REF!</v>
      </c>
      <c r="M606" t="e">
        <f>VLOOKUP(D606,#REF!,6,0)</f>
        <v>#REF!</v>
      </c>
      <c r="N606" t="e">
        <f>VLOOKUP(D606,#REF!,7,0)</f>
        <v>#REF!</v>
      </c>
      <c r="P606" t="str">
        <f t="shared" si="50"/>
        <v>77132</v>
      </c>
      <c r="Q606" t="str">
        <f t="shared" si="51"/>
        <v>73</v>
      </c>
    </row>
    <row r="607" spans="1:17" hidden="1" x14ac:dyDescent="0.3">
      <c r="A607" s="556" t="s">
        <v>3185</v>
      </c>
      <c r="B607" s="332">
        <v>6</v>
      </c>
      <c r="C607" s="608">
        <v>731077140000990</v>
      </c>
      <c r="D607" s="427" t="s">
        <v>1354</v>
      </c>
      <c r="E607" t="str">
        <f t="shared" si="48"/>
        <v>730107714000099</v>
      </c>
      <c r="F607" t="str">
        <f t="shared" si="49"/>
        <v>0</v>
      </c>
      <c r="G607" t="e">
        <f>+VLOOKUP(L607,BG!$D$10:$F$68,3,FALSE)</f>
        <v>#REF!</v>
      </c>
      <c r="H607" s="427" t="s">
        <v>1353</v>
      </c>
      <c r="I607" s="618">
        <v>206762903</v>
      </c>
      <c r="J607" s="296">
        <f t="shared" si="47"/>
        <v>206762.90299999999</v>
      </c>
      <c r="K607" t="e">
        <f>+VLOOKUP(D607,#REF!,4,0)</f>
        <v>#REF!</v>
      </c>
      <c r="L607" t="e">
        <f>VLOOKUP(D607,#REF!,5,0)</f>
        <v>#REF!</v>
      </c>
      <c r="M607" t="e">
        <f>VLOOKUP(D607,#REF!,6,0)</f>
        <v>#REF!</v>
      </c>
      <c r="N607" t="e">
        <f>VLOOKUP(D607,#REF!,7,0)</f>
        <v>#REF!</v>
      </c>
      <c r="P607" t="str">
        <f t="shared" si="50"/>
        <v>77140</v>
      </c>
      <c r="Q607" t="str">
        <f t="shared" si="51"/>
        <v>73</v>
      </c>
    </row>
    <row r="608" spans="1:17" hidden="1" x14ac:dyDescent="0.3">
      <c r="A608" s="556" t="s">
        <v>3185</v>
      </c>
      <c r="B608" s="333">
        <v>6</v>
      </c>
      <c r="C608" s="609">
        <v>731077144001010</v>
      </c>
      <c r="D608" s="334" t="s">
        <v>1390</v>
      </c>
      <c r="E608" t="str">
        <f t="shared" si="48"/>
        <v>730107714400101</v>
      </c>
      <c r="F608" t="str">
        <f t="shared" si="49"/>
        <v>0</v>
      </c>
      <c r="G608" t="e">
        <f>+VLOOKUP(L608,BG!$D$10:$F$68,3,FALSE)</f>
        <v>#REF!</v>
      </c>
      <c r="H608" s="334" t="s">
        <v>1452</v>
      </c>
      <c r="I608" s="619">
        <v>330566850</v>
      </c>
      <c r="J608" s="296">
        <f t="shared" si="47"/>
        <v>330566.84999999998</v>
      </c>
      <c r="K608" t="e">
        <f>+VLOOKUP(D608,#REF!,4,0)</f>
        <v>#REF!</v>
      </c>
      <c r="L608" t="e">
        <f>VLOOKUP(D608,#REF!,5,0)</f>
        <v>#REF!</v>
      </c>
      <c r="M608" t="e">
        <f>VLOOKUP(D608,#REF!,6,0)</f>
        <v>#REF!</v>
      </c>
      <c r="N608" t="e">
        <f>VLOOKUP(D608,#REF!,7,0)</f>
        <v>#REF!</v>
      </c>
      <c r="P608" t="str">
        <f t="shared" si="50"/>
        <v>77144</v>
      </c>
      <c r="Q608" t="str">
        <f t="shared" si="51"/>
        <v>73</v>
      </c>
    </row>
    <row r="609" spans="1:17" s="297" customFormat="1" hidden="1" x14ac:dyDescent="0.3">
      <c r="A609" s="556" t="s">
        <v>3185</v>
      </c>
      <c r="B609" s="603">
        <v>6</v>
      </c>
      <c r="C609" s="616">
        <v>731077144002990</v>
      </c>
      <c r="D609" s="479" t="s">
        <v>1226</v>
      </c>
      <c r="E609" s="297" t="str">
        <f t="shared" si="48"/>
        <v>730107714400299</v>
      </c>
      <c r="F609" s="297" t="str">
        <f t="shared" si="49"/>
        <v>0</v>
      </c>
      <c r="G609" t="e">
        <f>+VLOOKUP(L609,BG!$D$10:$F$68,3,FALSE)</f>
        <v>#REF!</v>
      </c>
      <c r="H609" s="479" t="s">
        <v>1227</v>
      </c>
      <c r="I609" s="629">
        <v>47741115</v>
      </c>
      <c r="J609" s="466">
        <f t="shared" si="47"/>
        <v>47741.114999999998</v>
      </c>
      <c r="K609" s="297" t="e">
        <f>+VLOOKUP(D609,#REF!,4,0)</f>
        <v>#REF!</v>
      </c>
      <c r="L609" s="297" t="e">
        <f>VLOOKUP(D609,#REF!,5,0)</f>
        <v>#REF!</v>
      </c>
      <c r="M609" s="297" t="e">
        <f>VLOOKUP(D609,#REF!,6,0)</f>
        <v>#REF!</v>
      </c>
      <c r="N609" s="297" t="e">
        <f>VLOOKUP(D609,#REF!,7,0)</f>
        <v>#REF!</v>
      </c>
      <c r="P609" t="str">
        <f t="shared" si="50"/>
        <v>77144</v>
      </c>
      <c r="Q609" t="str">
        <f t="shared" si="51"/>
        <v>73</v>
      </c>
    </row>
    <row r="610" spans="1:17" hidden="1" x14ac:dyDescent="0.3">
      <c r="A610" s="556" t="s">
        <v>3185</v>
      </c>
      <c r="B610" s="333">
        <v>6</v>
      </c>
      <c r="C610" s="609">
        <v>731077144003990</v>
      </c>
      <c r="D610" s="334" t="s">
        <v>1228</v>
      </c>
      <c r="E610" t="str">
        <f t="shared" si="48"/>
        <v>730107714400399</v>
      </c>
      <c r="F610" t="str">
        <f t="shared" si="49"/>
        <v>0</v>
      </c>
      <c r="G610" t="e">
        <f>+VLOOKUP(L610,BG!$D$10:$F$68,3,FALSE)</f>
        <v>#REF!</v>
      </c>
      <c r="H610" s="334" t="s">
        <v>1229</v>
      </c>
      <c r="I610" s="619">
        <v>1102306442</v>
      </c>
      <c r="J610" s="296">
        <f t="shared" si="47"/>
        <v>1102306.442</v>
      </c>
      <c r="K610" t="e">
        <f>+VLOOKUP(D610,#REF!,4,0)</f>
        <v>#REF!</v>
      </c>
      <c r="L610" t="e">
        <f>VLOOKUP(D610,#REF!,5,0)</f>
        <v>#REF!</v>
      </c>
      <c r="M610" t="e">
        <f>VLOOKUP(D610,#REF!,6,0)</f>
        <v>#REF!</v>
      </c>
      <c r="N610" t="e">
        <f>VLOOKUP(D610,#REF!,7,0)</f>
        <v>#REF!</v>
      </c>
      <c r="P610" t="str">
        <f t="shared" si="50"/>
        <v>77144</v>
      </c>
      <c r="Q610" t="str">
        <f t="shared" si="51"/>
        <v>73</v>
      </c>
    </row>
    <row r="611" spans="1:17" hidden="1" x14ac:dyDescent="0.3">
      <c r="A611" s="556" t="s">
        <v>3185</v>
      </c>
      <c r="B611" s="332">
        <v>6</v>
      </c>
      <c r="C611" s="608">
        <v>731077144004990</v>
      </c>
      <c r="D611" s="427" t="s">
        <v>1334</v>
      </c>
      <c r="E611" t="str">
        <f t="shared" si="48"/>
        <v>730107714400499</v>
      </c>
      <c r="F611" t="str">
        <f t="shared" si="49"/>
        <v>0</v>
      </c>
      <c r="G611" t="e">
        <f>+VLOOKUP(L611,BG!$D$10:$F$68,3,FALSE)</f>
        <v>#REF!</v>
      </c>
      <c r="H611" s="427" t="s">
        <v>1335</v>
      </c>
      <c r="I611" s="618">
        <v>1099999</v>
      </c>
      <c r="J611" s="296">
        <f t="shared" si="47"/>
        <v>1099.999</v>
      </c>
      <c r="K611" t="e">
        <f>+VLOOKUP(D611,#REF!,4,0)</f>
        <v>#REF!</v>
      </c>
      <c r="L611" t="e">
        <f>VLOOKUP(D611,#REF!,5,0)</f>
        <v>#REF!</v>
      </c>
      <c r="M611" t="e">
        <f>VLOOKUP(D611,#REF!,6,0)</f>
        <v>#REF!</v>
      </c>
      <c r="N611" t="e">
        <f>VLOOKUP(D611,#REF!,7,0)</f>
        <v>#REF!</v>
      </c>
      <c r="P611" t="str">
        <f t="shared" si="50"/>
        <v>77144</v>
      </c>
      <c r="Q611" t="str">
        <f t="shared" si="51"/>
        <v>73</v>
      </c>
    </row>
    <row r="612" spans="1:17" s="297" customFormat="1" x14ac:dyDescent="0.3">
      <c r="A612" s="556" t="s">
        <v>3185</v>
      </c>
      <c r="B612" s="601">
        <v>6</v>
      </c>
      <c r="C612" s="615">
        <v>731077144009990</v>
      </c>
      <c r="D612" s="607" t="s">
        <v>1336</v>
      </c>
      <c r="E612" s="297" t="str">
        <f t="shared" si="48"/>
        <v>730107714400999</v>
      </c>
      <c r="F612" s="297" t="str">
        <f t="shared" si="49"/>
        <v>0</v>
      </c>
      <c r="G612" t="e">
        <f>+VLOOKUP(L612,BG!$D$10:$F$68,3,FALSE)</f>
        <v>#REF!</v>
      </c>
      <c r="H612" s="607" t="s">
        <v>1337</v>
      </c>
      <c r="I612" s="628">
        <v>56141041</v>
      </c>
      <c r="J612" s="466">
        <f t="shared" si="47"/>
        <v>56141.040999999997</v>
      </c>
      <c r="K612" s="297" t="e">
        <f>+VLOOKUP(D612,#REF!,4,0)</f>
        <v>#REF!</v>
      </c>
      <c r="L612" s="297" t="e">
        <f>VLOOKUP(D612,#REF!,5,0)</f>
        <v>#REF!</v>
      </c>
      <c r="M612" s="297" t="e">
        <f>VLOOKUP(D612,#REF!,6,0)</f>
        <v>#REF!</v>
      </c>
      <c r="N612" s="297" t="e">
        <f>VLOOKUP(D612,#REF!,7,0)</f>
        <v>#REF!</v>
      </c>
      <c r="P612" t="str">
        <f t="shared" si="50"/>
        <v>77144</v>
      </c>
      <c r="Q612" t="str">
        <f t="shared" si="51"/>
        <v>73</v>
      </c>
    </row>
    <row r="613" spans="1:17" s="297" customFormat="1" x14ac:dyDescent="0.3">
      <c r="A613" s="556" t="s">
        <v>3185</v>
      </c>
      <c r="B613" s="603">
        <v>6</v>
      </c>
      <c r="C613" s="616">
        <v>731077144014990</v>
      </c>
      <c r="D613" s="479" t="s">
        <v>1230</v>
      </c>
      <c r="E613" s="297" t="str">
        <f t="shared" si="48"/>
        <v>730107714401499</v>
      </c>
      <c r="F613" s="297" t="str">
        <f t="shared" si="49"/>
        <v>0</v>
      </c>
      <c r="G613" t="e">
        <f>+VLOOKUP(L613,BG!$D$10:$F$68,3,FALSE)</f>
        <v>#REF!</v>
      </c>
      <c r="H613" s="479" t="s">
        <v>1231</v>
      </c>
      <c r="I613" s="629">
        <v>456958415</v>
      </c>
      <c r="J613" s="466">
        <f t="shared" si="47"/>
        <v>456958.41499999998</v>
      </c>
      <c r="K613" s="297" t="e">
        <f>+VLOOKUP(D613,#REF!,4,0)</f>
        <v>#REF!</v>
      </c>
      <c r="L613" s="297" t="e">
        <f>VLOOKUP(D613,#REF!,5,0)</f>
        <v>#REF!</v>
      </c>
      <c r="M613" s="297" t="e">
        <f>VLOOKUP(D613,#REF!,6,0)</f>
        <v>#REF!</v>
      </c>
      <c r="N613" s="297" t="e">
        <f>VLOOKUP(D613,#REF!,7,0)</f>
        <v>#REF!</v>
      </c>
      <c r="P613" t="str">
        <f t="shared" si="50"/>
        <v>77144</v>
      </c>
      <c r="Q613" t="str">
        <f t="shared" si="51"/>
        <v>73</v>
      </c>
    </row>
    <row r="614" spans="1:17" hidden="1" x14ac:dyDescent="0.3">
      <c r="A614" s="556" t="s">
        <v>3185</v>
      </c>
      <c r="B614" s="333">
        <v>6</v>
      </c>
      <c r="C614" s="609">
        <v>731077144019990</v>
      </c>
      <c r="D614" s="334" t="s">
        <v>1232</v>
      </c>
      <c r="E614" t="str">
        <f t="shared" si="48"/>
        <v>730107714401999</v>
      </c>
      <c r="F614" t="str">
        <f t="shared" si="49"/>
        <v>0</v>
      </c>
      <c r="G614" t="e">
        <f>+VLOOKUP(L614,BG!$D$10:$F$68,3,FALSE)</f>
        <v>#REF!</v>
      </c>
      <c r="H614" s="334" t="s">
        <v>1233</v>
      </c>
      <c r="I614" s="619">
        <v>28740788</v>
      </c>
      <c r="J614" s="296">
        <f t="shared" si="47"/>
        <v>28740.788</v>
      </c>
      <c r="K614" t="e">
        <f>+VLOOKUP(D614,#REF!,4,0)</f>
        <v>#REF!</v>
      </c>
      <c r="L614" t="e">
        <f>VLOOKUP(D614,#REF!,5,0)</f>
        <v>#REF!</v>
      </c>
      <c r="M614" t="e">
        <f>VLOOKUP(D614,#REF!,6,0)</f>
        <v>#REF!</v>
      </c>
      <c r="N614" t="e">
        <f>VLOOKUP(D614,#REF!,7,0)</f>
        <v>#REF!</v>
      </c>
      <c r="P614" t="str">
        <f t="shared" si="50"/>
        <v>77144</v>
      </c>
      <c r="Q614" t="str">
        <f t="shared" si="51"/>
        <v>73</v>
      </c>
    </row>
    <row r="615" spans="1:17" hidden="1" x14ac:dyDescent="0.3">
      <c r="A615" s="556" t="s">
        <v>3185</v>
      </c>
      <c r="B615" s="332">
        <v>6</v>
      </c>
      <c r="C615" s="608">
        <v>731077144023990</v>
      </c>
      <c r="D615" s="427" t="s">
        <v>1234</v>
      </c>
      <c r="E615" t="str">
        <f t="shared" si="48"/>
        <v>730107714402399</v>
      </c>
      <c r="F615" t="str">
        <f t="shared" si="49"/>
        <v>0</v>
      </c>
      <c r="G615" t="e">
        <f>+VLOOKUP(L615,BG!$D$10:$F$68,3,FALSE)</f>
        <v>#REF!</v>
      </c>
      <c r="H615" s="427" t="s">
        <v>1235</v>
      </c>
      <c r="I615" s="618">
        <v>160000</v>
      </c>
      <c r="J615" s="296">
        <f t="shared" si="47"/>
        <v>160</v>
      </c>
      <c r="K615" t="e">
        <f>+VLOOKUP(D615,#REF!,4,0)</f>
        <v>#REF!</v>
      </c>
      <c r="L615" t="e">
        <f>VLOOKUP(D615,#REF!,5,0)</f>
        <v>#REF!</v>
      </c>
      <c r="M615" t="e">
        <f>VLOOKUP(D615,#REF!,6,0)</f>
        <v>#REF!</v>
      </c>
      <c r="N615" t="e">
        <f>VLOOKUP(D615,#REF!,7,0)</f>
        <v>#REF!</v>
      </c>
      <c r="P615" t="str">
        <f t="shared" si="50"/>
        <v>77144</v>
      </c>
      <c r="Q615" t="str">
        <f t="shared" si="51"/>
        <v>73</v>
      </c>
    </row>
    <row r="616" spans="1:17" hidden="1" x14ac:dyDescent="0.3">
      <c r="A616" s="556" t="s">
        <v>3185</v>
      </c>
      <c r="B616">
        <v>6</v>
      </c>
      <c r="C616" s="617">
        <v>731077144027990</v>
      </c>
      <c r="D616" s="331" t="s">
        <v>2074</v>
      </c>
      <c r="E616" t="str">
        <f t="shared" si="48"/>
        <v>730107714402799</v>
      </c>
      <c r="F616" t="str">
        <f t="shared" si="49"/>
        <v>0</v>
      </c>
      <c r="G616" t="e">
        <f>+VLOOKUP(L616,BG!$D$10:$F$68,3,FALSE)</f>
        <v>#REF!</v>
      </c>
      <c r="H616" s="331" t="s">
        <v>1199</v>
      </c>
      <c r="I616" s="630">
        <v>6401400</v>
      </c>
      <c r="J616" s="296">
        <f t="shared" si="47"/>
        <v>6401.4</v>
      </c>
      <c r="K616" t="e">
        <f>+VLOOKUP(D616,#REF!,4,0)</f>
        <v>#REF!</v>
      </c>
      <c r="L616" t="e">
        <f>VLOOKUP(D616,#REF!,5,0)</f>
        <v>#REF!</v>
      </c>
      <c r="M616" t="e">
        <f>VLOOKUP(D616,#REF!,6,0)</f>
        <v>#REF!</v>
      </c>
      <c r="N616" t="e">
        <f>VLOOKUP(D616,#REF!,7,0)</f>
        <v>#REF!</v>
      </c>
      <c r="P616" t="str">
        <f t="shared" si="50"/>
        <v>77144</v>
      </c>
      <c r="Q616" t="str">
        <f t="shared" si="51"/>
        <v>73</v>
      </c>
    </row>
    <row r="617" spans="1:17" hidden="1" x14ac:dyDescent="0.3">
      <c r="A617" s="556" t="s">
        <v>3185</v>
      </c>
      <c r="B617">
        <v>6</v>
      </c>
      <c r="C617" s="617">
        <v>731077144028990</v>
      </c>
      <c r="D617" s="331" t="s">
        <v>1391</v>
      </c>
      <c r="E617" t="str">
        <f t="shared" si="48"/>
        <v>730107714402899</v>
      </c>
      <c r="F617" t="str">
        <f t="shared" si="49"/>
        <v>0</v>
      </c>
      <c r="G617" t="e">
        <f>+VLOOKUP(L617,BG!$D$10:$F$68,3,FALSE)</f>
        <v>#REF!</v>
      </c>
      <c r="H617" s="331" t="s">
        <v>1587</v>
      </c>
      <c r="I617" s="630">
        <v>600000</v>
      </c>
      <c r="J617" s="296">
        <f t="shared" si="47"/>
        <v>600</v>
      </c>
      <c r="K617" t="e">
        <f>+VLOOKUP(D617,#REF!,4,0)</f>
        <v>#REF!</v>
      </c>
      <c r="L617" t="e">
        <f>VLOOKUP(D617,#REF!,5,0)</f>
        <v>#REF!</v>
      </c>
      <c r="M617" t="e">
        <f>VLOOKUP(D617,#REF!,6,0)</f>
        <v>#REF!</v>
      </c>
      <c r="N617" t="e">
        <f>VLOOKUP(D617,#REF!,7,0)</f>
        <v>#REF!</v>
      </c>
      <c r="P617" t="str">
        <f t="shared" si="50"/>
        <v>77144</v>
      </c>
      <c r="Q617" t="str">
        <f t="shared" si="51"/>
        <v>73</v>
      </c>
    </row>
    <row r="618" spans="1:17" hidden="1" x14ac:dyDescent="0.3">
      <c r="A618" s="556" t="s">
        <v>3185</v>
      </c>
      <c r="B618">
        <v>6</v>
      </c>
      <c r="C618" s="617">
        <v>731077144038990</v>
      </c>
      <c r="D618" s="331" t="s">
        <v>1236</v>
      </c>
      <c r="E618" t="str">
        <f t="shared" si="48"/>
        <v>730107714403899</v>
      </c>
      <c r="F618" t="str">
        <f t="shared" si="49"/>
        <v>0</v>
      </c>
      <c r="G618" t="e">
        <f>+VLOOKUP(L618,BG!$D$10:$F$68,3,FALSE)</f>
        <v>#REF!</v>
      </c>
      <c r="H618" s="331" t="s">
        <v>1237</v>
      </c>
      <c r="I618" s="630">
        <v>61303380</v>
      </c>
      <c r="J618" s="296">
        <f t="shared" si="47"/>
        <v>61303.38</v>
      </c>
      <c r="K618" t="e">
        <f>+VLOOKUP(D618,#REF!,4,0)</f>
        <v>#REF!</v>
      </c>
      <c r="L618" t="e">
        <f>VLOOKUP(D618,#REF!,5,0)</f>
        <v>#REF!</v>
      </c>
      <c r="M618" t="e">
        <f>VLOOKUP(D618,#REF!,6,0)</f>
        <v>#REF!</v>
      </c>
      <c r="N618" t="e">
        <f>VLOOKUP(D618,#REF!,7,0)</f>
        <v>#REF!</v>
      </c>
      <c r="P618" t="str">
        <f t="shared" si="50"/>
        <v>77144</v>
      </c>
      <c r="Q618" t="str">
        <f t="shared" si="51"/>
        <v>73</v>
      </c>
    </row>
    <row r="619" spans="1:17" x14ac:dyDescent="0.3">
      <c r="A619" s="556" t="s">
        <v>3185</v>
      </c>
      <c r="B619">
        <v>6</v>
      </c>
      <c r="C619" s="617">
        <v>731077144039990</v>
      </c>
      <c r="D619" s="331" t="s">
        <v>3210</v>
      </c>
      <c r="E619" t="str">
        <f t="shared" si="48"/>
        <v>730107714403999</v>
      </c>
      <c r="F619" t="str">
        <f t="shared" si="49"/>
        <v>0</v>
      </c>
      <c r="G619" t="e">
        <f>+VLOOKUP(L619,BG!$D$10:$F$68,3,FALSE)</f>
        <v>#REF!</v>
      </c>
      <c r="H619" s="331" t="s">
        <v>3243</v>
      </c>
      <c r="I619" s="630">
        <v>550366667</v>
      </c>
      <c r="J619" s="296">
        <f t="shared" si="47"/>
        <v>550366.66700000002</v>
      </c>
      <c r="K619" t="e">
        <f>+VLOOKUP(D619,#REF!,4,0)</f>
        <v>#REF!</v>
      </c>
      <c r="L619" t="e">
        <f>VLOOKUP(D619,#REF!,5,0)</f>
        <v>#REF!</v>
      </c>
      <c r="M619" t="s">
        <v>3259</v>
      </c>
      <c r="N619" t="e">
        <f>VLOOKUP(D619,#REF!,7,0)</f>
        <v>#REF!</v>
      </c>
      <c r="P619" t="str">
        <f t="shared" si="50"/>
        <v>77144</v>
      </c>
      <c r="Q619" t="str">
        <f t="shared" si="51"/>
        <v>73</v>
      </c>
    </row>
    <row r="620" spans="1:17" hidden="1" x14ac:dyDescent="0.3">
      <c r="A620" s="556" t="s">
        <v>3185</v>
      </c>
      <c r="B620">
        <v>6</v>
      </c>
      <c r="C620" s="617">
        <v>731077144074990</v>
      </c>
      <c r="D620" s="331" t="s">
        <v>2075</v>
      </c>
      <c r="E620" t="str">
        <f t="shared" si="48"/>
        <v>730107714407499</v>
      </c>
      <c r="F620" t="str">
        <f t="shared" si="49"/>
        <v>0</v>
      </c>
      <c r="G620" t="e">
        <f>+VLOOKUP(L620,BG!$D$10:$F$68,3,FALSE)</f>
        <v>#REF!</v>
      </c>
      <c r="H620" s="331" t="s">
        <v>2218</v>
      </c>
      <c r="I620" s="630">
        <v>20702260</v>
      </c>
      <c r="J620" s="296">
        <f t="shared" si="47"/>
        <v>20702.259999999998</v>
      </c>
      <c r="K620" t="e">
        <f>+VLOOKUP(D620,#REF!,4,0)</f>
        <v>#REF!</v>
      </c>
      <c r="L620" t="e">
        <f>VLOOKUP(D620,#REF!,5,0)</f>
        <v>#REF!</v>
      </c>
      <c r="M620" t="e">
        <f>VLOOKUP(D620,#REF!,6,0)</f>
        <v>#REF!</v>
      </c>
      <c r="N620" t="e">
        <f>VLOOKUP(D620,#REF!,7,0)</f>
        <v>#REF!</v>
      </c>
      <c r="P620" t="str">
        <f t="shared" si="50"/>
        <v>77144</v>
      </c>
      <c r="Q620" t="str">
        <f t="shared" si="51"/>
        <v>73</v>
      </c>
    </row>
    <row r="621" spans="1:17" hidden="1" x14ac:dyDescent="0.3">
      <c r="A621" s="556" t="s">
        <v>3185</v>
      </c>
      <c r="B621">
        <v>6</v>
      </c>
      <c r="C621" s="617">
        <v>731077144077990</v>
      </c>
      <c r="D621" s="331" t="s">
        <v>1392</v>
      </c>
      <c r="E621" t="str">
        <f t="shared" si="48"/>
        <v>730107714407799</v>
      </c>
      <c r="F621" t="str">
        <f t="shared" si="49"/>
        <v>0</v>
      </c>
      <c r="G621" t="e">
        <f>+VLOOKUP(L621,BG!$D$10:$F$68,3,FALSE)</f>
        <v>#REF!</v>
      </c>
      <c r="H621" s="331" t="s">
        <v>1411</v>
      </c>
      <c r="I621" s="630">
        <v>2367261</v>
      </c>
      <c r="J621" s="296">
        <f t="shared" si="47"/>
        <v>2367.261</v>
      </c>
      <c r="K621" t="e">
        <f>+VLOOKUP(D621,#REF!,4,0)</f>
        <v>#REF!</v>
      </c>
      <c r="L621" t="e">
        <f>VLOOKUP(D621,#REF!,5,0)</f>
        <v>#REF!</v>
      </c>
      <c r="M621" t="e">
        <f>VLOOKUP(D621,#REF!,6,0)</f>
        <v>#REF!</v>
      </c>
      <c r="N621" t="e">
        <f>VLOOKUP(D621,#REF!,7,0)</f>
        <v>#REF!</v>
      </c>
      <c r="P621" t="str">
        <f t="shared" si="50"/>
        <v>77144</v>
      </c>
      <c r="Q621" t="str">
        <f t="shared" si="51"/>
        <v>73</v>
      </c>
    </row>
    <row r="622" spans="1:17" hidden="1" x14ac:dyDescent="0.3">
      <c r="A622" s="556" t="s">
        <v>3185</v>
      </c>
      <c r="B622">
        <v>6</v>
      </c>
      <c r="C622" s="617">
        <v>731077144079990</v>
      </c>
      <c r="D622" s="331" t="s">
        <v>1238</v>
      </c>
      <c r="E622" t="str">
        <f t="shared" si="48"/>
        <v>730107714407999</v>
      </c>
      <c r="F622" t="str">
        <f t="shared" si="49"/>
        <v>0</v>
      </c>
      <c r="G622" t="e">
        <f>+VLOOKUP(L622,BG!$D$10:$F$68,3,FALSE)</f>
        <v>#REF!</v>
      </c>
      <c r="H622" s="331" t="s">
        <v>1239</v>
      </c>
      <c r="I622" s="630">
        <v>278789016</v>
      </c>
      <c r="J622" s="296">
        <f t="shared" si="47"/>
        <v>278789.016</v>
      </c>
      <c r="K622" t="e">
        <f>+VLOOKUP(D622,#REF!,4,0)</f>
        <v>#REF!</v>
      </c>
      <c r="L622" t="e">
        <f>VLOOKUP(D622,#REF!,5,0)</f>
        <v>#REF!</v>
      </c>
      <c r="M622" t="s">
        <v>1459</v>
      </c>
      <c r="N622" t="e">
        <f>VLOOKUP(D622,#REF!,7,0)</f>
        <v>#REF!</v>
      </c>
      <c r="P622" t="str">
        <f t="shared" si="50"/>
        <v>77144</v>
      </c>
      <c r="Q622" t="str">
        <f t="shared" si="51"/>
        <v>73</v>
      </c>
    </row>
    <row r="623" spans="1:17" hidden="1" x14ac:dyDescent="0.3">
      <c r="A623" s="556" t="s">
        <v>3185</v>
      </c>
      <c r="B623">
        <v>6</v>
      </c>
      <c r="C623" s="617">
        <v>731077144081990</v>
      </c>
      <c r="D623" s="331" t="s">
        <v>1355</v>
      </c>
      <c r="E623" t="str">
        <f t="shared" si="48"/>
        <v>730107714408199</v>
      </c>
      <c r="F623" t="str">
        <f t="shared" si="49"/>
        <v>0</v>
      </c>
      <c r="G623" t="e">
        <f>+VLOOKUP(L623,BG!$D$10:$F$68,3,FALSE)</f>
        <v>#REF!</v>
      </c>
      <c r="H623" s="331" t="s">
        <v>1356</v>
      </c>
      <c r="I623" s="630">
        <v>4197236783</v>
      </c>
      <c r="J623" s="296">
        <f t="shared" si="47"/>
        <v>4197236.7829999998</v>
      </c>
      <c r="K623" t="e">
        <f>+VLOOKUP(D623,#REF!,4,0)</f>
        <v>#REF!</v>
      </c>
      <c r="L623" t="e">
        <f>VLOOKUP(D623,#REF!,5,0)</f>
        <v>#REF!</v>
      </c>
      <c r="M623" t="s">
        <v>1459</v>
      </c>
      <c r="N623" t="e">
        <f>VLOOKUP(D623,#REF!,7,0)</f>
        <v>#REF!</v>
      </c>
      <c r="P623" t="str">
        <f t="shared" si="50"/>
        <v>77144</v>
      </c>
      <c r="Q623" t="str">
        <f t="shared" si="51"/>
        <v>73</v>
      </c>
    </row>
    <row r="624" spans="1:17" hidden="1" x14ac:dyDescent="0.3">
      <c r="A624" s="556" t="s">
        <v>3185</v>
      </c>
      <c r="B624">
        <v>6</v>
      </c>
      <c r="C624" s="617">
        <v>731077144085990</v>
      </c>
      <c r="D624" s="331" t="s">
        <v>2805</v>
      </c>
      <c r="E624" t="str">
        <f t="shared" si="48"/>
        <v>730107714408599</v>
      </c>
      <c r="F624" t="str">
        <f t="shared" si="49"/>
        <v>0</v>
      </c>
      <c r="G624" t="e">
        <f>+VLOOKUP(L624,BG!$D$10:$F$68,3,FALSE)</f>
        <v>#REF!</v>
      </c>
      <c r="H624" s="331" t="s">
        <v>2806</v>
      </c>
      <c r="I624" s="630">
        <v>525510641</v>
      </c>
      <c r="J624" s="296">
        <f t="shared" si="47"/>
        <v>525510.64099999995</v>
      </c>
      <c r="K624" t="e">
        <f>+VLOOKUP(D624,#REF!,4,0)</f>
        <v>#REF!</v>
      </c>
      <c r="L624" t="e">
        <f>VLOOKUP(D624,#REF!,5,0)</f>
        <v>#REF!</v>
      </c>
      <c r="M624" t="e">
        <f>+L624</f>
        <v>#REF!</v>
      </c>
      <c r="N624" t="e">
        <f>VLOOKUP(D624,#REF!,7,0)</f>
        <v>#REF!</v>
      </c>
      <c r="P624" t="str">
        <f t="shared" si="50"/>
        <v>77144</v>
      </c>
      <c r="Q624" t="str">
        <f t="shared" si="51"/>
        <v>73</v>
      </c>
    </row>
    <row r="625" spans="1:17" hidden="1" x14ac:dyDescent="0.3">
      <c r="A625" s="556" t="s">
        <v>3185</v>
      </c>
      <c r="B625">
        <v>7</v>
      </c>
      <c r="C625" s="617">
        <v>731077144605990</v>
      </c>
      <c r="D625" s="331" t="s">
        <v>1240</v>
      </c>
      <c r="E625" t="str">
        <f t="shared" si="48"/>
        <v>730107714460599</v>
      </c>
      <c r="F625" t="str">
        <f t="shared" si="49"/>
        <v>0</v>
      </c>
      <c r="G625" t="e">
        <f>+VLOOKUP(L625,BG!$D$10:$F$68,3,FALSE)</f>
        <v>#REF!</v>
      </c>
      <c r="H625" s="331" t="s">
        <v>1241</v>
      </c>
      <c r="I625" s="630">
        <v>1093721333</v>
      </c>
      <c r="J625" s="296">
        <f t="shared" si="47"/>
        <v>1093721.3330000001</v>
      </c>
      <c r="K625" t="e">
        <f>+VLOOKUP(D625,#REF!,4,0)</f>
        <v>#REF!</v>
      </c>
      <c r="L625" t="e">
        <f>VLOOKUP(D625,#REF!,5,0)</f>
        <v>#REF!</v>
      </c>
      <c r="M625" t="e">
        <f>VLOOKUP(D625,#REF!,6,0)</f>
        <v>#REF!</v>
      </c>
      <c r="N625" t="e">
        <f>VLOOKUP(D625,#REF!,7,0)</f>
        <v>#REF!</v>
      </c>
      <c r="P625" t="str">
        <f t="shared" si="50"/>
        <v>77144</v>
      </c>
      <c r="Q625" t="str">
        <f t="shared" si="51"/>
        <v>73</v>
      </c>
    </row>
    <row r="626" spans="1:17" hidden="1" x14ac:dyDescent="0.3">
      <c r="A626" s="556" t="s">
        <v>3185</v>
      </c>
      <c r="B626">
        <v>6</v>
      </c>
      <c r="C626" s="617">
        <v>731077144702990</v>
      </c>
      <c r="D626" s="331" t="s">
        <v>1242</v>
      </c>
      <c r="E626" t="str">
        <f t="shared" si="48"/>
        <v>730107714470299</v>
      </c>
      <c r="F626" t="str">
        <f t="shared" si="49"/>
        <v>0</v>
      </c>
      <c r="G626" t="e">
        <f>+VLOOKUP(L626,BG!$D$10:$F$68,3,FALSE)</f>
        <v>#REF!</v>
      </c>
      <c r="H626" s="331" t="s">
        <v>1243</v>
      </c>
      <c r="I626" s="630">
        <v>2845080228</v>
      </c>
      <c r="J626" s="296">
        <f t="shared" si="47"/>
        <v>2845080.2280000001</v>
      </c>
      <c r="K626" t="e">
        <f>+VLOOKUP(D626,#REF!,4,0)</f>
        <v>#REF!</v>
      </c>
      <c r="L626" t="e">
        <f>VLOOKUP(D626,#REF!,5,0)</f>
        <v>#REF!</v>
      </c>
      <c r="M626" t="e">
        <f>VLOOKUP(D626,#REF!,6,0)</f>
        <v>#REF!</v>
      </c>
      <c r="N626" t="e">
        <f>VLOOKUP(D626,#REF!,7,0)</f>
        <v>#REF!</v>
      </c>
      <c r="P626" t="str">
        <f t="shared" si="50"/>
        <v>77144</v>
      </c>
      <c r="Q626" t="str">
        <f t="shared" si="51"/>
        <v>73</v>
      </c>
    </row>
    <row r="627" spans="1:17" hidden="1" x14ac:dyDescent="0.3">
      <c r="A627" s="556" t="s">
        <v>3185</v>
      </c>
      <c r="B627">
        <v>6</v>
      </c>
      <c r="C627" s="617">
        <v>731077144708990</v>
      </c>
      <c r="D627" s="331" t="s">
        <v>2076</v>
      </c>
      <c r="E627" t="str">
        <f t="shared" si="48"/>
        <v>730107714470899</v>
      </c>
      <c r="F627" t="str">
        <f t="shared" si="49"/>
        <v>0</v>
      </c>
      <c r="G627" t="e">
        <f>+VLOOKUP(L627,BG!$D$10:$F$68,3,FALSE)</f>
        <v>#REF!</v>
      </c>
      <c r="H627" s="331" t="s">
        <v>1244</v>
      </c>
      <c r="I627" s="630">
        <v>477973371</v>
      </c>
      <c r="J627" s="296">
        <f t="shared" si="47"/>
        <v>477973.37099999998</v>
      </c>
      <c r="K627" t="e">
        <f>+VLOOKUP(D627,#REF!,4,0)</f>
        <v>#REF!</v>
      </c>
      <c r="L627" t="e">
        <f>VLOOKUP(D627,#REF!,5,0)</f>
        <v>#REF!</v>
      </c>
      <c r="M627" t="e">
        <f>VLOOKUP(D627,#REF!,6,0)</f>
        <v>#REF!</v>
      </c>
      <c r="N627" t="e">
        <f>VLOOKUP(D627,#REF!,7,0)</f>
        <v>#REF!</v>
      </c>
      <c r="P627" t="str">
        <f t="shared" si="50"/>
        <v>77144</v>
      </c>
      <c r="Q627" t="str">
        <f t="shared" si="51"/>
        <v>73</v>
      </c>
    </row>
    <row r="628" spans="1:17" hidden="1" x14ac:dyDescent="0.3">
      <c r="A628" s="556" t="s">
        <v>3185</v>
      </c>
      <c r="B628">
        <v>6</v>
      </c>
      <c r="C628" s="617">
        <v>731077144709990</v>
      </c>
      <c r="D628" s="331" t="s">
        <v>2077</v>
      </c>
      <c r="E628" t="str">
        <f t="shared" si="48"/>
        <v>730107714470999</v>
      </c>
      <c r="F628" t="str">
        <f t="shared" si="49"/>
        <v>0</v>
      </c>
      <c r="G628" t="e">
        <f>+VLOOKUP(L628,BG!$D$10:$F$68,3,FALSE)</f>
        <v>#REF!</v>
      </c>
      <c r="H628" s="331" t="s">
        <v>2219</v>
      </c>
      <c r="I628" s="630">
        <v>2169169655</v>
      </c>
      <c r="J628" s="296">
        <f t="shared" si="47"/>
        <v>2169169.6549999998</v>
      </c>
      <c r="K628" t="e">
        <f>+VLOOKUP(D628,#REF!,4,0)</f>
        <v>#REF!</v>
      </c>
      <c r="L628" t="e">
        <f>VLOOKUP(D628,#REF!,5,0)</f>
        <v>#REF!</v>
      </c>
      <c r="M628" t="e">
        <f>VLOOKUP(D628,#REF!,6,0)</f>
        <v>#REF!</v>
      </c>
      <c r="N628" t="e">
        <f>VLOOKUP(D628,#REF!,7,0)</f>
        <v>#REF!</v>
      </c>
      <c r="P628" t="str">
        <f t="shared" si="50"/>
        <v>77144</v>
      </c>
      <c r="Q628" t="str">
        <f t="shared" si="51"/>
        <v>73</v>
      </c>
    </row>
    <row r="629" spans="1:17" hidden="1" x14ac:dyDescent="0.3">
      <c r="A629" s="556" t="s">
        <v>3185</v>
      </c>
      <c r="B629">
        <v>6</v>
      </c>
      <c r="C629" s="617">
        <v>731077144710990</v>
      </c>
      <c r="D629" s="331" t="s">
        <v>2078</v>
      </c>
      <c r="E629" t="str">
        <f t="shared" si="48"/>
        <v>730107714471099</v>
      </c>
      <c r="F629" t="str">
        <f t="shared" si="49"/>
        <v>0</v>
      </c>
      <c r="G629" t="e">
        <f>+VLOOKUP(L629,BG!$D$10:$F$68,3,FALSE)</f>
        <v>#REF!</v>
      </c>
      <c r="H629" s="331" t="s">
        <v>2220</v>
      </c>
      <c r="I629" s="630">
        <v>385565962</v>
      </c>
      <c r="J629" s="296">
        <f t="shared" si="47"/>
        <v>385565.962</v>
      </c>
      <c r="K629" t="e">
        <f>+VLOOKUP(D629,#REF!,4,0)</f>
        <v>#REF!</v>
      </c>
      <c r="L629" t="e">
        <f>VLOOKUP(D629,#REF!,5,0)</f>
        <v>#REF!</v>
      </c>
      <c r="M629" t="e">
        <f>VLOOKUP(D629,#REF!,6,0)</f>
        <v>#REF!</v>
      </c>
      <c r="N629" t="e">
        <f>VLOOKUP(D629,#REF!,7,0)</f>
        <v>#REF!</v>
      </c>
      <c r="P629" t="str">
        <f t="shared" si="50"/>
        <v>77144</v>
      </c>
      <c r="Q629" t="str">
        <f t="shared" si="51"/>
        <v>73</v>
      </c>
    </row>
    <row r="630" spans="1:17" hidden="1" x14ac:dyDescent="0.3">
      <c r="A630" s="556" t="s">
        <v>3185</v>
      </c>
      <c r="B630">
        <v>6</v>
      </c>
      <c r="C630" s="617">
        <v>731077144712990</v>
      </c>
      <c r="D630" s="331" t="s">
        <v>2079</v>
      </c>
      <c r="E630" t="str">
        <f t="shared" si="48"/>
        <v>730107714471299</v>
      </c>
      <c r="F630" t="str">
        <f t="shared" si="49"/>
        <v>0</v>
      </c>
      <c r="G630" t="e">
        <f>+VLOOKUP(L630,BG!$D$10:$F$68,3,FALSE)</f>
        <v>#REF!</v>
      </c>
      <c r="H630" s="331" t="s">
        <v>2221</v>
      </c>
      <c r="I630" s="630">
        <v>47673128</v>
      </c>
      <c r="J630" s="296">
        <f t="shared" si="47"/>
        <v>47673.127999999997</v>
      </c>
      <c r="K630" t="e">
        <f>+VLOOKUP(D630,#REF!,4,0)</f>
        <v>#REF!</v>
      </c>
      <c r="L630" t="e">
        <f>VLOOKUP(D630,#REF!,5,0)</f>
        <v>#REF!</v>
      </c>
      <c r="M630" t="e">
        <f>VLOOKUP(D630,#REF!,6,0)</f>
        <v>#REF!</v>
      </c>
      <c r="N630" t="e">
        <f>VLOOKUP(D630,#REF!,7,0)</f>
        <v>#REF!</v>
      </c>
      <c r="P630" t="str">
        <f t="shared" si="50"/>
        <v>77144</v>
      </c>
      <c r="Q630" t="str">
        <f t="shared" si="51"/>
        <v>73</v>
      </c>
    </row>
    <row r="631" spans="1:17" x14ac:dyDescent="0.3">
      <c r="A631" s="556" t="s">
        <v>3185</v>
      </c>
      <c r="B631">
        <v>6</v>
      </c>
      <c r="C631" s="617">
        <v>731077144714990</v>
      </c>
      <c r="D631" s="331" t="s">
        <v>2080</v>
      </c>
      <c r="E631" t="str">
        <f t="shared" si="48"/>
        <v>730107714471499</v>
      </c>
      <c r="F631" t="str">
        <f t="shared" si="49"/>
        <v>0</v>
      </c>
      <c r="G631" t="e">
        <f>+VLOOKUP(L631,BG!$D$10:$F$68,3,FALSE)</f>
        <v>#REF!</v>
      </c>
      <c r="H631" s="331" t="s">
        <v>1357</v>
      </c>
      <c r="I631" s="630">
        <v>16718182</v>
      </c>
      <c r="J631" s="296">
        <f t="shared" si="47"/>
        <v>16718.182000000001</v>
      </c>
      <c r="K631" t="e">
        <f>+VLOOKUP(D631,#REF!,4,0)</f>
        <v>#REF!</v>
      </c>
      <c r="L631" t="e">
        <f>VLOOKUP(D631,#REF!,5,0)</f>
        <v>#REF!</v>
      </c>
      <c r="M631" t="e">
        <f>VLOOKUP(D631,#REF!,6,0)</f>
        <v>#REF!</v>
      </c>
      <c r="N631" t="e">
        <f>VLOOKUP(D631,#REF!,7,0)</f>
        <v>#REF!</v>
      </c>
      <c r="P631" t="str">
        <f t="shared" si="50"/>
        <v>77144</v>
      </c>
      <c r="Q631" t="str">
        <f t="shared" si="51"/>
        <v>73</v>
      </c>
    </row>
    <row r="632" spans="1:17" hidden="1" x14ac:dyDescent="0.3">
      <c r="A632" s="556" t="s">
        <v>3185</v>
      </c>
      <c r="B632">
        <v>6</v>
      </c>
      <c r="C632" s="617">
        <v>731077144718990</v>
      </c>
      <c r="D632" s="331" t="s">
        <v>2082</v>
      </c>
      <c r="E632" t="str">
        <f t="shared" si="48"/>
        <v>730107714471899</v>
      </c>
      <c r="F632" t="str">
        <f t="shared" si="49"/>
        <v>0</v>
      </c>
      <c r="G632" t="e">
        <f>+VLOOKUP(L632,BG!$D$10:$F$68,3,FALSE)</f>
        <v>#REF!</v>
      </c>
      <c r="H632" s="331" t="s">
        <v>2223</v>
      </c>
      <c r="I632" s="630">
        <v>18518182</v>
      </c>
      <c r="J632" s="296">
        <f t="shared" si="47"/>
        <v>18518.182000000001</v>
      </c>
      <c r="K632" t="e">
        <f>+VLOOKUP(D632,#REF!,4,0)</f>
        <v>#REF!</v>
      </c>
      <c r="L632" t="e">
        <f>VLOOKUP(D632,#REF!,5,0)</f>
        <v>#REF!</v>
      </c>
      <c r="M632" t="e">
        <f>VLOOKUP(D632,#REF!,6,0)</f>
        <v>#REF!</v>
      </c>
      <c r="N632" t="e">
        <f>VLOOKUP(D632,#REF!,7,0)</f>
        <v>#REF!</v>
      </c>
      <c r="P632" t="str">
        <f t="shared" si="50"/>
        <v>77144</v>
      </c>
      <c r="Q632" t="str">
        <f t="shared" si="51"/>
        <v>73</v>
      </c>
    </row>
    <row r="633" spans="1:17" hidden="1" x14ac:dyDescent="0.3">
      <c r="A633" s="556" t="s">
        <v>3185</v>
      </c>
      <c r="B633">
        <v>6</v>
      </c>
      <c r="C633" s="617">
        <v>731077144720990</v>
      </c>
      <c r="D633" s="331" t="s">
        <v>2083</v>
      </c>
      <c r="E633" t="str">
        <f t="shared" si="48"/>
        <v>730107714472099</v>
      </c>
      <c r="F633" t="str">
        <f t="shared" si="49"/>
        <v>0</v>
      </c>
      <c r="G633" t="e">
        <f>+VLOOKUP(L633,BG!$D$10:$F$68,3,FALSE)</f>
        <v>#REF!</v>
      </c>
      <c r="H633" s="331" t="s">
        <v>2224</v>
      </c>
      <c r="I633" s="630">
        <v>134162531</v>
      </c>
      <c r="J633" s="296">
        <f t="shared" si="47"/>
        <v>134162.53099999999</v>
      </c>
      <c r="K633" t="e">
        <f>+VLOOKUP(D633,#REF!,4,0)</f>
        <v>#REF!</v>
      </c>
      <c r="L633" t="e">
        <f>VLOOKUP(D633,#REF!,5,0)</f>
        <v>#REF!</v>
      </c>
      <c r="M633" t="e">
        <f>VLOOKUP(D633,#REF!,6,0)</f>
        <v>#REF!</v>
      </c>
      <c r="N633" t="e">
        <f>VLOOKUP(D633,#REF!,7,0)</f>
        <v>#REF!</v>
      </c>
      <c r="P633" t="str">
        <f t="shared" si="50"/>
        <v>77144</v>
      </c>
      <c r="Q633" t="str">
        <f t="shared" si="51"/>
        <v>73</v>
      </c>
    </row>
    <row r="634" spans="1:17" hidden="1" x14ac:dyDescent="0.3">
      <c r="A634" s="556" t="s">
        <v>3185</v>
      </c>
      <c r="B634">
        <v>6</v>
      </c>
      <c r="C634" s="617">
        <v>731077302001990</v>
      </c>
      <c r="D634" s="331" t="s">
        <v>1358</v>
      </c>
      <c r="E634" t="str">
        <f t="shared" si="48"/>
        <v>730107730200199</v>
      </c>
      <c r="F634" t="str">
        <f t="shared" si="49"/>
        <v>0</v>
      </c>
      <c r="G634" t="e">
        <f>+VLOOKUP(L634,BG!$D$10:$F$68,3,FALSE)</f>
        <v>#REF!</v>
      </c>
      <c r="H634" s="331" t="s">
        <v>1359</v>
      </c>
      <c r="I634" s="630">
        <v>120000000</v>
      </c>
      <c r="J634" s="296">
        <f t="shared" si="47"/>
        <v>120000</v>
      </c>
      <c r="K634" t="e">
        <f>+VLOOKUP(D634,#REF!,4,0)</f>
        <v>#REF!</v>
      </c>
      <c r="L634" t="e">
        <f>VLOOKUP(D634,#REF!,5,0)</f>
        <v>#REF!</v>
      </c>
      <c r="M634" t="e">
        <f>VLOOKUP(D634,#REF!,6,0)</f>
        <v>#REF!</v>
      </c>
      <c r="N634" t="e">
        <f>VLOOKUP(D634,#REF!,7,0)</f>
        <v>#REF!</v>
      </c>
      <c r="P634" t="str">
        <f t="shared" si="50"/>
        <v>77302</v>
      </c>
      <c r="Q634" t="str">
        <f t="shared" si="51"/>
        <v>73</v>
      </c>
    </row>
    <row r="635" spans="1:17" x14ac:dyDescent="0.3">
      <c r="A635" s="556" t="s">
        <v>3185</v>
      </c>
      <c r="B635">
        <v>6</v>
      </c>
      <c r="C635" s="617">
        <v>731077302004990</v>
      </c>
      <c r="D635" s="331" t="s">
        <v>2084</v>
      </c>
      <c r="E635" t="str">
        <f t="shared" si="48"/>
        <v>730107730200499</v>
      </c>
      <c r="F635" t="str">
        <f t="shared" si="49"/>
        <v>0</v>
      </c>
      <c r="G635" t="e">
        <f>+VLOOKUP(L635,BG!$D$10:$F$68,3,FALSE)</f>
        <v>#REF!</v>
      </c>
      <c r="H635" s="331" t="s">
        <v>2225</v>
      </c>
      <c r="I635" s="630">
        <v>4510000</v>
      </c>
      <c r="J635" s="296">
        <f t="shared" si="47"/>
        <v>4510</v>
      </c>
      <c r="K635" t="e">
        <f>+VLOOKUP(D635,#REF!,4,0)</f>
        <v>#REF!</v>
      </c>
      <c r="L635" t="e">
        <f>VLOOKUP(D635,#REF!,5,0)</f>
        <v>#REF!</v>
      </c>
      <c r="M635" t="e">
        <f>VLOOKUP(D635,#REF!,6,0)</f>
        <v>#REF!</v>
      </c>
      <c r="N635" t="e">
        <f>VLOOKUP(D635,#REF!,7,0)</f>
        <v>#REF!</v>
      </c>
      <c r="P635" t="str">
        <f t="shared" si="50"/>
        <v>77302</v>
      </c>
      <c r="Q635" t="str">
        <f t="shared" si="51"/>
        <v>73</v>
      </c>
    </row>
    <row r="636" spans="1:17" hidden="1" x14ac:dyDescent="0.3">
      <c r="A636" s="556" t="s">
        <v>3185</v>
      </c>
      <c r="B636">
        <v>6</v>
      </c>
      <c r="C636" s="617">
        <v>731077502000990</v>
      </c>
      <c r="D636" s="331" t="s">
        <v>1246</v>
      </c>
      <c r="E636" t="str">
        <f t="shared" si="48"/>
        <v>730107750200099</v>
      </c>
      <c r="F636" t="str">
        <f t="shared" si="49"/>
        <v>0</v>
      </c>
      <c r="G636" t="e">
        <f>+VLOOKUP(L636,BG!$D$10:$F$68,3,FALSE)</f>
        <v>#REF!</v>
      </c>
      <c r="H636" s="331" t="s">
        <v>1131</v>
      </c>
      <c r="I636" s="630">
        <v>218</v>
      </c>
      <c r="J636" s="296">
        <f t="shared" si="47"/>
        <v>0.218</v>
      </c>
      <c r="K636" t="e">
        <f>+VLOOKUP(D636,#REF!,4,0)</f>
        <v>#REF!</v>
      </c>
      <c r="L636" t="e">
        <f>VLOOKUP(D636,#REF!,5,0)</f>
        <v>#REF!</v>
      </c>
      <c r="M636" t="e">
        <f t="shared" ref="M636:M641" si="52">+L636</f>
        <v>#REF!</v>
      </c>
      <c r="N636" t="e">
        <f>VLOOKUP(D636,#REF!,7,0)</f>
        <v>#REF!</v>
      </c>
      <c r="P636" t="str">
        <f t="shared" si="50"/>
        <v>77502</v>
      </c>
      <c r="Q636" t="str">
        <f t="shared" si="51"/>
        <v>73</v>
      </c>
    </row>
    <row r="637" spans="1:17" x14ac:dyDescent="0.3">
      <c r="A637" s="556" t="s">
        <v>3185</v>
      </c>
      <c r="B637">
        <v>6</v>
      </c>
      <c r="C637" s="617">
        <v>732077904000990</v>
      </c>
      <c r="D637" s="331" t="s">
        <v>1247</v>
      </c>
      <c r="E637" t="str">
        <f t="shared" si="48"/>
        <v>730207790400099</v>
      </c>
      <c r="F637" t="str">
        <f t="shared" si="49"/>
        <v>0</v>
      </c>
      <c r="G637" t="e">
        <f>+VLOOKUP(L637,BG!$D$10:$F$68,3,FALSE)</f>
        <v>#REF!</v>
      </c>
      <c r="H637" s="331" t="s">
        <v>1136</v>
      </c>
      <c r="I637" s="630">
        <v>356922320956</v>
      </c>
      <c r="J637" s="296">
        <f t="shared" si="47"/>
        <v>356922320.95599997</v>
      </c>
      <c r="K637" t="e">
        <f>+VLOOKUP(D637,#REF!,4,0)</f>
        <v>#REF!</v>
      </c>
      <c r="L637" t="e">
        <f>VLOOKUP(D637,#REF!,5,0)</f>
        <v>#REF!</v>
      </c>
      <c r="M637" t="e">
        <f t="shared" si="52"/>
        <v>#REF!</v>
      </c>
      <c r="N637" t="e">
        <f>VLOOKUP(D637,#REF!,7,0)</f>
        <v>#REF!</v>
      </c>
      <c r="P637" t="str">
        <f t="shared" si="50"/>
        <v>77904</v>
      </c>
      <c r="Q637" t="str">
        <f t="shared" si="51"/>
        <v>73</v>
      </c>
    </row>
    <row r="638" spans="1:17" hidden="1" x14ac:dyDescent="0.3">
      <c r="A638" s="556" t="s">
        <v>3185</v>
      </c>
      <c r="B638">
        <v>6</v>
      </c>
      <c r="C638" s="617">
        <v>732077906000990</v>
      </c>
      <c r="D638" s="331" t="s">
        <v>1248</v>
      </c>
      <c r="E638" t="str">
        <f t="shared" si="48"/>
        <v>730207790600099</v>
      </c>
      <c r="F638" t="str">
        <f t="shared" si="49"/>
        <v>0</v>
      </c>
      <c r="G638" t="e">
        <f>+VLOOKUP(L638,BG!$D$10:$F$68,3,FALSE)</f>
        <v>#REF!</v>
      </c>
      <c r="H638" s="331" t="s">
        <v>1138</v>
      </c>
      <c r="I638" s="630">
        <v>431400404</v>
      </c>
      <c r="J638" s="296">
        <f t="shared" si="47"/>
        <v>431400.40399999998</v>
      </c>
      <c r="K638" t="e">
        <f>+VLOOKUP(D638,#REF!,4,0)</f>
        <v>#REF!</v>
      </c>
      <c r="L638" t="e">
        <f>VLOOKUP(D638,#REF!,5,0)</f>
        <v>#REF!</v>
      </c>
      <c r="M638" t="e">
        <f t="shared" si="52"/>
        <v>#REF!</v>
      </c>
      <c r="N638" t="e">
        <f>VLOOKUP(D638,#REF!,7,0)</f>
        <v>#REF!</v>
      </c>
      <c r="P638" t="str">
        <f t="shared" si="50"/>
        <v>77906</v>
      </c>
      <c r="Q638" t="str">
        <f t="shared" si="51"/>
        <v>73</v>
      </c>
    </row>
    <row r="639" spans="1:17" x14ac:dyDescent="0.3">
      <c r="A639" s="556" t="s">
        <v>3185</v>
      </c>
      <c r="B639">
        <v>6</v>
      </c>
      <c r="C639" s="617">
        <v>732078102000990</v>
      </c>
      <c r="D639" s="331" t="s">
        <v>1249</v>
      </c>
      <c r="E639" t="str">
        <f t="shared" si="48"/>
        <v>730207810200099</v>
      </c>
      <c r="F639" t="str">
        <f t="shared" si="49"/>
        <v>0</v>
      </c>
      <c r="G639" t="e">
        <f>+VLOOKUP(L639,BG!$D$10:$F$68,3,FALSE)</f>
        <v>#REF!</v>
      </c>
      <c r="H639" s="331" t="s">
        <v>1250</v>
      </c>
      <c r="I639" s="630">
        <v>306748140635</v>
      </c>
      <c r="J639" s="296">
        <f t="shared" si="47"/>
        <v>306748140.63499999</v>
      </c>
      <c r="K639" t="e">
        <f>+VLOOKUP(D639,#REF!,4,0)</f>
        <v>#REF!</v>
      </c>
      <c r="L639" t="e">
        <f>VLOOKUP(D639,#REF!,5,0)</f>
        <v>#REF!</v>
      </c>
      <c r="M639" t="e">
        <f t="shared" si="52"/>
        <v>#REF!</v>
      </c>
      <c r="N639" t="e">
        <f>VLOOKUP(D639,#REF!,7,0)</f>
        <v>#REF!</v>
      </c>
      <c r="P639" t="str">
        <f t="shared" si="50"/>
        <v>78102</v>
      </c>
      <c r="Q639" t="str">
        <f t="shared" si="51"/>
        <v>73</v>
      </c>
    </row>
    <row r="640" spans="1:17" hidden="1" x14ac:dyDescent="0.3">
      <c r="A640" s="556" t="s">
        <v>3185</v>
      </c>
      <c r="B640">
        <v>6</v>
      </c>
      <c r="C640" s="617">
        <v>732078104000990</v>
      </c>
      <c r="D640" s="331" t="s">
        <v>1251</v>
      </c>
      <c r="E640" t="str">
        <f t="shared" si="48"/>
        <v>730207810400099</v>
      </c>
      <c r="F640" t="str">
        <f t="shared" si="49"/>
        <v>0</v>
      </c>
      <c r="G640" t="e">
        <f>+VLOOKUP(L640,BG!$D$10:$F$68,3,FALSE)</f>
        <v>#REF!</v>
      </c>
      <c r="H640" s="331" t="s">
        <v>51</v>
      </c>
      <c r="I640" s="630">
        <v>82148856860</v>
      </c>
      <c r="J640" s="296">
        <f t="shared" si="47"/>
        <v>82148856.859999999</v>
      </c>
      <c r="K640" t="e">
        <f>+VLOOKUP(D640,#REF!,4,0)</f>
        <v>#REF!</v>
      </c>
      <c r="L640" t="e">
        <f>VLOOKUP(D640,#REF!,5,0)</f>
        <v>#REF!</v>
      </c>
      <c r="M640" t="e">
        <f t="shared" si="52"/>
        <v>#REF!</v>
      </c>
      <c r="N640" t="e">
        <f>VLOOKUP(D640,#REF!,7,0)</f>
        <v>#REF!</v>
      </c>
      <c r="P640" t="str">
        <f t="shared" si="50"/>
        <v>78104</v>
      </c>
      <c r="Q640" t="str">
        <f t="shared" si="51"/>
        <v>73</v>
      </c>
    </row>
    <row r="641" spans="1:17" hidden="1" x14ac:dyDescent="0.3">
      <c r="A641" s="556" t="s">
        <v>3185</v>
      </c>
      <c r="B641">
        <v>6</v>
      </c>
      <c r="C641" s="617">
        <v>741079101000990</v>
      </c>
      <c r="D641" s="331" t="s">
        <v>1360</v>
      </c>
      <c r="E641" t="str">
        <f t="shared" si="48"/>
        <v>740107910100099</v>
      </c>
      <c r="F641" t="str">
        <f t="shared" si="49"/>
        <v>0</v>
      </c>
      <c r="G641" t="e">
        <f>+VLOOKUP(L641,BG!$D$10:$F$68,3,FALSE)</f>
        <v>#REF!</v>
      </c>
      <c r="H641" s="331" t="s">
        <v>1361</v>
      </c>
      <c r="I641" s="630">
        <v>42600628</v>
      </c>
      <c r="J641" s="296">
        <f t="shared" si="47"/>
        <v>42600.627999999997</v>
      </c>
      <c r="K641" t="e">
        <f>+VLOOKUP(D641,#REF!,4,0)</f>
        <v>#REF!</v>
      </c>
      <c r="L641" t="e">
        <f>VLOOKUP(D641,#REF!,5,0)</f>
        <v>#REF!</v>
      </c>
      <c r="M641" t="e">
        <f t="shared" si="52"/>
        <v>#REF!</v>
      </c>
      <c r="N641" t="e">
        <f>VLOOKUP(D641,#REF!,7,0)</f>
        <v>#REF!</v>
      </c>
      <c r="P641" t="str">
        <f t="shared" si="50"/>
        <v>79101</v>
      </c>
      <c r="Q641" t="str">
        <f t="shared" si="51"/>
        <v>74</v>
      </c>
    </row>
    <row r="642" spans="1:17" hidden="1" x14ac:dyDescent="0.3">
      <c r="A642" s="556" t="s">
        <v>3185</v>
      </c>
      <c r="B642">
        <v>6</v>
      </c>
      <c r="C642" s="617">
        <v>741079301006990</v>
      </c>
      <c r="D642" s="331" t="s">
        <v>2628</v>
      </c>
      <c r="E642" t="str">
        <f t="shared" si="48"/>
        <v>740107930100699</v>
      </c>
      <c r="F642" t="str">
        <f t="shared" si="49"/>
        <v>0</v>
      </c>
      <c r="G642" t="e">
        <f>+VLOOKUP(L642,BG!$D$10:$F$68,3,FALSE)</f>
        <v>#REF!</v>
      </c>
      <c r="H642" s="331" t="s">
        <v>2633</v>
      </c>
      <c r="I642" s="630">
        <v>1117478271</v>
      </c>
      <c r="J642" s="296">
        <f t="shared" ref="J642:J678" si="53">I642/1000</f>
        <v>1117478.2709999999</v>
      </c>
      <c r="K642" t="e">
        <f>+VLOOKUP(D642,#REF!,4,0)</f>
        <v>#REF!</v>
      </c>
      <c r="L642" t="e">
        <f>VLOOKUP(D642,#REF!,5,0)</f>
        <v>#REF!</v>
      </c>
      <c r="M642" t="s">
        <v>1459</v>
      </c>
      <c r="N642" t="e">
        <f>VLOOKUP(D642,#REF!,7,0)</f>
        <v>#REF!</v>
      </c>
      <c r="P642" t="str">
        <f t="shared" si="50"/>
        <v>79301</v>
      </c>
      <c r="Q642" t="str">
        <f t="shared" si="51"/>
        <v>74</v>
      </c>
    </row>
    <row r="643" spans="1:17" hidden="1" x14ac:dyDescent="0.3">
      <c r="A643" s="556" t="s">
        <v>3185</v>
      </c>
      <c r="B643">
        <v>6</v>
      </c>
      <c r="C643" s="617">
        <v>741079301016990</v>
      </c>
      <c r="D643" s="331" t="s">
        <v>3174</v>
      </c>
      <c r="E643" t="str">
        <f t="shared" si="48"/>
        <v>740107930101699</v>
      </c>
      <c r="F643" t="str">
        <f t="shared" si="49"/>
        <v>0</v>
      </c>
      <c r="G643" t="e">
        <f>+VLOOKUP(L643,BG!$D$10:$F$68,3,FALSE)</f>
        <v>#REF!</v>
      </c>
      <c r="H643" s="331" t="s">
        <v>3178</v>
      </c>
      <c r="I643" s="630">
        <v>6377192196</v>
      </c>
      <c r="J643" s="296">
        <f t="shared" si="53"/>
        <v>6377192.1960000005</v>
      </c>
      <c r="K643" t="e">
        <f>+VLOOKUP(D643,#REF!,4,0)</f>
        <v>#REF!</v>
      </c>
      <c r="L643" t="e">
        <f>VLOOKUP(D643,#REF!,5,0)</f>
        <v>#REF!</v>
      </c>
      <c r="M643" t="s">
        <v>1459</v>
      </c>
      <c r="N643" t="e">
        <f>VLOOKUP(D643,#REF!,7,0)</f>
        <v>#REF!</v>
      </c>
      <c r="P643" t="str">
        <f t="shared" si="50"/>
        <v>79301</v>
      </c>
      <c r="Q643" t="str">
        <f t="shared" si="51"/>
        <v>74</v>
      </c>
    </row>
    <row r="644" spans="1:17" hidden="1" x14ac:dyDescent="0.3">
      <c r="A644" s="556" t="s">
        <v>3185</v>
      </c>
      <c r="B644">
        <v>6</v>
      </c>
      <c r="C644" s="617">
        <v>741079301018990</v>
      </c>
      <c r="D644" s="331" t="s">
        <v>3154</v>
      </c>
      <c r="E644" t="str">
        <f t="shared" si="48"/>
        <v>740107930101899</v>
      </c>
      <c r="F644" t="str">
        <f t="shared" si="49"/>
        <v>0</v>
      </c>
      <c r="G644" t="e">
        <f>+VLOOKUP(L644,BG!$D$10:$F$68,3,FALSE)</f>
        <v>#REF!</v>
      </c>
      <c r="H644" s="331" t="s">
        <v>2962</v>
      </c>
      <c r="I644" s="630">
        <v>320765468</v>
      </c>
      <c r="J644" s="296">
        <f t="shared" si="53"/>
        <v>320765.46799999999</v>
      </c>
      <c r="K644" t="e">
        <f>+VLOOKUP(D644,#REF!,4,0)</f>
        <v>#REF!</v>
      </c>
      <c r="L644" t="e">
        <f>VLOOKUP(D644,#REF!,5,0)</f>
        <v>#REF!</v>
      </c>
      <c r="M644" t="e">
        <f>+L644</f>
        <v>#REF!</v>
      </c>
      <c r="N644" t="e">
        <f>VLOOKUP(D644,#REF!,7,0)</f>
        <v>#REF!</v>
      </c>
      <c r="P644" t="str">
        <f t="shared" si="50"/>
        <v>79301</v>
      </c>
      <c r="Q644" t="str">
        <f t="shared" si="51"/>
        <v>74</v>
      </c>
    </row>
    <row r="645" spans="1:17" x14ac:dyDescent="0.3">
      <c r="A645" s="556" t="s">
        <v>3185</v>
      </c>
      <c r="B645">
        <v>6</v>
      </c>
      <c r="C645" s="617">
        <v>751079506000990</v>
      </c>
      <c r="D645" s="331" t="s">
        <v>2085</v>
      </c>
      <c r="E645" t="str">
        <f t="shared" ref="E645:E678" si="54">+MID(D645,3,2)&amp;+MID(D645,6,1)&amp;+MID(D645,8,2)&amp;+MID(D645,11,3)&amp;+MID(D645,17,2)&amp;+MID(D645,20,3)&amp;+MID(D645,24,2)</f>
        <v>750107950600099</v>
      </c>
      <c r="F645" t="str">
        <f t="shared" ref="F645:F678" si="55">MID(E645,3,1)</f>
        <v>0</v>
      </c>
      <c r="G645" t="e">
        <f>+VLOOKUP(L645,BG!$D$10:$F$68,3,FALSE)</f>
        <v>#REF!</v>
      </c>
      <c r="H645" s="331" t="s">
        <v>2226</v>
      </c>
      <c r="I645" s="630">
        <v>12812090</v>
      </c>
      <c r="J645" s="296">
        <f t="shared" si="53"/>
        <v>12812.09</v>
      </c>
      <c r="K645" t="e">
        <f>+VLOOKUP(D645,#REF!,4,0)</f>
        <v>#REF!</v>
      </c>
      <c r="L645" t="e">
        <f>VLOOKUP(D645,#REF!,5,0)</f>
        <v>#REF!</v>
      </c>
      <c r="M645" t="e">
        <f>+L645</f>
        <v>#REF!</v>
      </c>
      <c r="N645" t="e">
        <f>VLOOKUP(D645,#REF!,7,0)</f>
        <v>#REF!</v>
      </c>
      <c r="P645" t="str">
        <f t="shared" ref="P645:P678" si="56">MID(E645,6,5)</f>
        <v>79506</v>
      </c>
      <c r="Q645" t="str">
        <f t="shared" ref="Q645:Q678" si="57">+LEFT(E645,2)</f>
        <v>75</v>
      </c>
    </row>
    <row r="646" spans="1:17" hidden="1" x14ac:dyDescent="0.3">
      <c r="A646" s="556" t="s">
        <v>3185</v>
      </c>
      <c r="B646">
        <v>7</v>
      </c>
      <c r="C646" s="617">
        <v>751079508001990</v>
      </c>
      <c r="D646" s="331" t="s">
        <v>2885</v>
      </c>
      <c r="E646" t="str">
        <f t="shared" si="54"/>
        <v>750107950800199</v>
      </c>
      <c r="F646" t="str">
        <f t="shared" si="55"/>
        <v>0</v>
      </c>
      <c r="G646" t="e">
        <f>+VLOOKUP(L646,BG!$D$10:$F$68,3,FALSE)</f>
        <v>#REF!</v>
      </c>
      <c r="H646" s="331" t="s">
        <v>1338</v>
      </c>
      <c r="I646" s="630">
        <v>52500000</v>
      </c>
      <c r="J646" s="296">
        <f t="shared" si="53"/>
        <v>52500</v>
      </c>
      <c r="K646" t="e">
        <f>+VLOOKUP(D646,#REF!,4,0)</f>
        <v>#REF!</v>
      </c>
      <c r="L646" t="e">
        <f>VLOOKUP(D646,#REF!,5,0)</f>
        <v>#REF!</v>
      </c>
      <c r="M646" t="e">
        <f>+L646</f>
        <v>#REF!</v>
      </c>
      <c r="N646" t="e">
        <f>VLOOKUP(D646,#REF!,7,0)</f>
        <v>#REF!</v>
      </c>
      <c r="P646" t="str">
        <f t="shared" si="56"/>
        <v>79508</v>
      </c>
      <c r="Q646" t="str">
        <f t="shared" si="57"/>
        <v>75</v>
      </c>
    </row>
    <row r="647" spans="1:17" hidden="1" x14ac:dyDescent="0.3">
      <c r="A647" s="556"/>
      <c r="C647" s="617"/>
      <c r="D647" s="331"/>
      <c r="E647" t="str">
        <f t="shared" si="54"/>
        <v/>
      </c>
      <c r="F647" t="str">
        <f t="shared" si="55"/>
        <v/>
      </c>
      <c r="G647" t="e">
        <f>+VLOOKUP(L647,BG!$D$10:$F$68,3,FALSE)</f>
        <v>#REF!</v>
      </c>
      <c r="H647" s="331"/>
      <c r="I647" s="647"/>
      <c r="J647" s="296">
        <f t="shared" si="53"/>
        <v>0</v>
      </c>
      <c r="K647" t="e">
        <f>+VLOOKUP(D647,#REF!,4,0)</f>
        <v>#REF!</v>
      </c>
      <c r="L647" t="e">
        <f>VLOOKUP(D647,#REF!,5,0)</f>
        <v>#REF!</v>
      </c>
      <c r="M647" t="e">
        <f>VLOOKUP(D647,#REF!,6,0)</f>
        <v>#REF!</v>
      </c>
      <c r="N647" t="e">
        <f>VLOOKUP(D647,#REF!,7,0)</f>
        <v>#REF!</v>
      </c>
      <c r="P647" t="str">
        <f t="shared" si="56"/>
        <v/>
      </c>
      <c r="Q647" t="str">
        <f t="shared" si="57"/>
        <v/>
      </c>
    </row>
    <row r="648" spans="1:17" hidden="1" x14ac:dyDescent="0.3">
      <c r="A648" s="556"/>
      <c r="C648" s="617"/>
      <c r="D648" s="331"/>
      <c r="E648" t="str">
        <f t="shared" si="54"/>
        <v/>
      </c>
      <c r="F648" t="str">
        <f t="shared" si="55"/>
        <v/>
      </c>
      <c r="G648" t="e">
        <f>+VLOOKUP(L648,BG!$D$10:$F$68,3,FALSE)</f>
        <v>#REF!</v>
      </c>
      <c r="H648" s="331"/>
      <c r="I648" s="647"/>
      <c r="J648" s="296">
        <f t="shared" si="53"/>
        <v>0</v>
      </c>
      <c r="K648" t="e">
        <f>+VLOOKUP(D648,#REF!,4,0)</f>
        <v>#REF!</v>
      </c>
      <c r="L648" t="e">
        <f>VLOOKUP(D648,#REF!,5,0)</f>
        <v>#REF!</v>
      </c>
      <c r="M648" t="e">
        <f>VLOOKUP(D648,#REF!,6,0)</f>
        <v>#REF!</v>
      </c>
      <c r="N648" t="e">
        <f>VLOOKUP(D648,#REF!,7,0)</f>
        <v>#REF!</v>
      </c>
      <c r="P648" t="str">
        <f t="shared" si="56"/>
        <v/>
      </c>
      <c r="Q648" t="str">
        <f t="shared" si="57"/>
        <v/>
      </c>
    </row>
    <row r="649" spans="1:17" hidden="1" x14ac:dyDescent="0.3">
      <c r="A649" s="556"/>
      <c r="C649" s="617"/>
      <c r="D649" s="331"/>
      <c r="E649" t="str">
        <f t="shared" si="54"/>
        <v/>
      </c>
      <c r="F649" t="str">
        <f t="shared" si="55"/>
        <v/>
      </c>
      <c r="G649" t="e">
        <f>+VLOOKUP(L649,BG!$D$10:$F$68,3,FALSE)</f>
        <v>#REF!</v>
      </c>
      <c r="H649" s="331"/>
      <c r="I649" s="647"/>
      <c r="J649" s="296">
        <f t="shared" si="53"/>
        <v>0</v>
      </c>
      <c r="K649" t="e">
        <f>+VLOOKUP(D649,#REF!,4,0)</f>
        <v>#REF!</v>
      </c>
      <c r="L649" t="e">
        <f>VLOOKUP(D649,#REF!,5,0)</f>
        <v>#REF!</v>
      </c>
      <c r="M649" t="e">
        <f>VLOOKUP(D649,#REF!,6,0)</f>
        <v>#REF!</v>
      </c>
      <c r="N649" t="e">
        <f>VLOOKUP(D649,#REF!,7,0)</f>
        <v>#REF!</v>
      </c>
      <c r="P649" t="str">
        <f t="shared" si="56"/>
        <v/>
      </c>
      <c r="Q649" t="str">
        <f t="shared" si="57"/>
        <v/>
      </c>
    </row>
    <row r="650" spans="1:17" hidden="1" x14ac:dyDescent="0.3">
      <c r="A650" s="556"/>
      <c r="C650" s="617"/>
      <c r="D650" s="331"/>
      <c r="E650" t="str">
        <f t="shared" si="54"/>
        <v/>
      </c>
      <c r="F650" t="str">
        <f t="shared" si="55"/>
        <v/>
      </c>
      <c r="G650" t="e">
        <f>+VLOOKUP(L650,BG!$D$10:$F$68,3,FALSE)</f>
        <v>#REF!</v>
      </c>
      <c r="H650" s="331"/>
      <c r="I650" s="647"/>
      <c r="J650" s="296">
        <f t="shared" si="53"/>
        <v>0</v>
      </c>
      <c r="K650" t="e">
        <f>+VLOOKUP(D650,#REF!,4,0)</f>
        <v>#REF!</v>
      </c>
      <c r="L650" t="e">
        <f>VLOOKUP(D650,#REF!,5,0)</f>
        <v>#REF!</v>
      </c>
      <c r="M650" t="e">
        <f>VLOOKUP(D650,#REF!,6,0)</f>
        <v>#REF!</v>
      </c>
      <c r="N650" t="e">
        <f>VLOOKUP(D650,#REF!,7,0)</f>
        <v>#REF!</v>
      </c>
      <c r="P650" t="str">
        <f t="shared" si="56"/>
        <v/>
      </c>
      <c r="Q650" t="str">
        <f t="shared" si="57"/>
        <v/>
      </c>
    </row>
    <row r="651" spans="1:17" hidden="1" x14ac:dyDescent="0.3">
      <c r="A651" s="556"/>
      <c r="C651" s="617"/>
      <c r="D651" s="331"/>
      <c r="E651" t="str">
        <f t="shared" si="54"/>
        <v/>
      </c>
      <c r="F651" t="str">
        <f t="shared" si="55"/>
        <v/>
      </c>
      <c r="G651" t="e">
        <f>+VLOOKUP(L651,BG!$D$10:$F$68,3,FALSE)</f>
        <v>#REF!</v>
      </c>
      <c r="H651" s="331"/>
      <c r="I651" s="647"/>
      <c r="J651" s="296">
        <f t="shared" si="53"/>
        <v>0</v>
      </c>
      <c r="K651" t="e">
        <f>+VLOOKUP(D651,#REF!,4,0)</f>
        <v>#REF!</v>
      </c>
      <c r="L651" t="e">
        <f>VLOOKUP(D651,#REF!,5,0)</f>
        <v>#REF!</v>
      </c>
      <c r="M651" t="e">
        <f>VLOOKUP(D651,#REF!,6,0)</f>
        <v>#REF!</v>
      </c>
      <c r="N651" t="e">
        <f>VLOOKUP(D651,#REF!,7,0)</f>
        <v>#REF!</v>
      </c>
      <c r="P651" t="str">
        <f t="shared" si="56"/>
        <v/>
      </c>
      <c r="Q651" t="str">
        <f t="shared" si="57"/>
        <v/>
      </c>
    </row>
    <row r="652" spans="1:17" hidden="1" x14ac:dyDescent="0.3">
      <c r="A652" s="556"/>
      <c r="C652" s="617"/>
      <c r="D652" s="331"/>
      <c r="E652" t="str">
        <f t="shared" si="54"/>
        <v/>
      </c>
      <c r="F652" t="str">
        <f t="shared" si="55"/>
        <v/>
      </c>
      <c r="G652" t="e">
        <f>+VLOOKUP(L652,BG!$D$10:$F$68,3,FALSE)</f>
        <v>#REF!</v>
      </c>
      <c r="H652" s="331"/>
      <c r="I652" s="647"/>
      <c r="J652" s="296">
        <f t="shared" si="53"/>
        <v>0</v>
      </c>
      <c r="K652" t="e">
        <f>+VLOOKUP(D652,#REF!,4,0)</f>
        <v>#REF!</v>
      </c>
      <c r="L652" t="e">
        <f>VLOOKUP(D652,#REF!,5,0)</f>
        <v>#REF!</v>
      </c>
      <c r="M652" t="e">
        <f>VLOOKUP(D652,#REF!,6,0)</f>
        <v>#REF!</v>
      </c>
      <c r="N652" t="e">
        <f>VLOOKUP(D652,#REF!,7,0)</f>
        <v>#REF!</v>
      </c>
      <c r="P652" t="str">
        <f t="shared" si="56"/>
        <v/>
      </c>
      <c r="Q652" t="str">
        <f t="shared" si="57"/>
        <v/>
      </c>
    </row>
    <row r="653" spans="1:17" hidden="1" x14ac:dyDescent="0.3">
      <c r="A653" s="556"/>
      <c r="C653" s="617"/>
      <c r="D653" s="331"/>
      <c r="E653" t="str">
        <f t="shared" si="54"/>
        <v/>
      </c>
      <c r="F653" t="str">
        <f t="shared" si="55"/>
        <v/>
      </c>
      <c r="G653" t="e">
        <f>+VLOOKUP(L653,BG!$D$10:$F$68,3,FALSE)</f>
        <v>#REF!</v>
      </c>
      <c r="H653" s="331"/>
      <c r="I653" s="647"/>
      <c r="J653" s="296">
        <f t="shared" si="53"/>
        <v>0</v>
      </c>
      <c r="K653" t="e">
        <f>+VLOOKUP(D653,#REF!,4,0)</f>
        <v>#REF!</v>
      </c>
      <c r="L653" t="e">
        <f>VLOOKUP(D653,#REF!,5,0)</f>
        <v>#REF!</v>
      </c>
      <c r="M653" t="e">
        <f>VLOOKUP(D653,#REF!,6,0)</f>
        <v>#REF!</v>
      </c>
      <c r="N653" t="e">
        <f>VLOOKUP(D653,#REF!,7,0)</f>
        <v>#REF!</v>
      </c>
      <c r="P653" t="str">
        <f t="shared" si="56"/>
        <v/>
      </c>
      <c r="Q653" t="str">
        <f t="shared" si="57"/>
        <v/>
      </c>
    </row>
    <row r="654" spans="1:17" hidden="1" x14ac:dyDescent="0.3">
      <c r="A654" s="556"/>
      <c r="C654" s="617"/>
      <c r="D654" s="331"/>
      <c r="E654" t="str">
        <f t="shared" si="54"/>
        <v/>
      </c>
      <c r="F654" t="str">
        <f t="shared" si="55"/>
        <v/>
      </c>
      <c r="G654" t="e">
        <f>+VLOOKUP(L654,BG!$D$10:$F$68,3,FALSE)</f>
        <v>#REF!</v>
      </c>
      <c r="H654" s="331"/>
      <c r="I654" s="647"/>
      <c r="J654" s="296">
        <f t="shared" si="53"/>
        <v>0</v>
      </c>
      <c r="K654" t="e">
        <f>+VLOOKUP(D654,#REF!,4,0)</f>
        <v>#REF!</v>
      </c>
      <c r="L654" t="e">
        <f>VLOOKUP(D654,#REF!,5,0)</f>
        <v>#REF!</v>
      </c>
      <c r="M654" t="e">
        <f>VLOOKUP(D654,#REF!,6,0)</f>
        <v>#REF!</v>
      </c>
      <c r="N654" t="e">
        <f>VLOOKUP(D654,#REF!,7,0)</f>
        <v>#REF!</v>
      </c>
      <c r="P654" t="str">
        <f t="shared" si="56"/>
        <v/>
      </c>
      <c r="Q654" t="str">
        <f t="shared" si="57"/>
        <v/>
      </c>
    </row>
    <row r="655" spans="1:17" hidden="1" x14ac:dyDescent="0.3">
      <c r="A655" s="556"/>
      <c r="C655" s="617"/>
      <c r="D655" s="331"/>
      <c r="E655" t="str">
        <f t="shared" si="54"/>
        <v/>
      </c>
      <c r="F655" t="str">
        <f t="shared" si="55"/>
        <v/>
      </c>
      <c r="G655" t="e">
        <f>+VLOOKUP(L655,BG!$D$10:$F$68,3,FALSE)</f>
        <v>#REF!</v>
      </c>
      <c r="H655" s="331"/>
      <c r="I655" s="647"/>
      <c r="J655" s="296">
        <f t="shared" si="53"/>
        <v>0</v>
      </c>
      <c r="K655" t="e">
        <f>+VLOOKUP(D655,#REF!,4,0)</f>
        <v>#REF!</v>
      </c>
      <c r="L655" t="e">
        <f>VLOOKUP(D655,#REF!,5,0)</f>
        <v>#REF!</v>
      </c>
      <c r="M655" t="e">
        <f>VLOOKUP(D655,#REF!,6,0)</f>
        <v>#REF!</v>
      </c>
      <c r="N655" t="e">
        <f>VLOOKUP(D655,#REF!,7,0)</f>
        <v>#REF!</v>
      </c>
      <c r="P655" t="str">
        <f t="shared" si="56"/>
        <v/>
      </c>
      <c r="Q655" t="str">
        <f t="shared" si="57"/>
        <v/>
      </c>
    </row>
    <row r="656" spans="1:17" hidden="1" x14ac:dyDescent="0.3">
      <c r="A656" s="556"/>
      <c r="C656" s="617"/>
      <c r="D656" s="331"/>
      <c r="E656" t="str">
        <f t="shared" si="54"/>
        <v/>
      </c>
      <c r="F656" t="str">
        <f t="shared" si="55"/>
        <v/>
      </c>
      <c r="G656" t="e">
        <f>+VLOOKUP(L656,BG!$D$10:$F$68,3,FALSE)</f>
        <v>#REF!</v>
      </c>
      <c r="H656" s="331"/>
      <c r="I656" s="647"/>
      <c r="J656" s="296">
        <f t="shared" si="53"/>
        <v>0</v>
      </c>
      <c r="K656" t="e">
        <f>+VLOOKUP(D656,#REF!,4,0)</f>
        <v>#REF!</v>
      </c>
      <c r="L656" t="e">
        <f>VLOOKUP(D656,#REF!,5,0)</f>
        <v>#REF!</v>
      </c>
      <c r="M656" t="e">
        <f>VLOOKUP(D656,#REF!,6,0)</f>
        <v>#REF!</v>
      </c>
      <c r="N656" t="e">
        <f>VLOOKUP(D656,#REF!,7,0)</f>
        <v>#REF!</v>
      </c>
      <c r="P656" t="str">
        <f t="shared" si="56"/>
        <v/>
      </c>
      <c r="Q656" t="str">
        <f t="shared" si="57"/>
        <v/>
      </c>
    </row>
    <row r="657" spans="1:17" hidden="1" x14ac:dyDescent="0.3">
      <c r="A657" s="556"/>
      <c r="C657" s="617"/>
      <c r="D657" s="331"/>
      <c r="E657" t="str">
        <f t="shared" si="54"/>
        <v/>
      </c>
      <c r="F657" t="str">
        <f t="shared" si="55"/>
        <v/>
      </c>
      <c r="G657" t="e">
        <f>+VLOOKUP(L657,BG!$D$10:$F$68,3,FALSE)</f>
        <v>#REF!</v>
      </c>
      <c r="H657" s="331"/>
      <c r="I657" s="647"/>
      <c r="J657" s="296">
        <f t="shared" si="53"/>
        <v>0</v>
      </c>
      <c r="K657" t="e">
        <f>+VLOOKUP(D657,#REF!,4,0)</f>
        <v>#REF!</v>
      </c>
      <c r="L657" t="e">
        <f>VLOOKUP(D657,#REF!,5,0)</f>
        <v>#REF!</v>
      </c>
      <c r="M657" t="e">
        <f>VLOOKUP(D657,#REF!,6,0)</f>
        <v>#REF!</v>
      </c>
      <c r="N657" t="e">
        <f>VLOOKUP(D657,#REF!,7,0)</f>
        <v>#REF!</v>
      </c>
      <c r="P657" t="str">
        <f t="shared" si="56"/>
        <v/>
      </c>
      <c r="Q657" t="str">
        <f t="shared" si="57"/>
        <v/>
      </c>
    </row>
    <row r="658" spans="1:17" hidden="1" x14ac:dyDescent="0.3">
      <c r="A658" s="556"/>
      <c r="C658" s="617"/>
      <c r="D658" s="331"/>
      <c r="E658" t="str">
        <f t="shared" si="54"/>
        <v/>
      </c>
      <c r="F658" t="str">
        <f t="shared" si="55"/>
        <v/>
      </c>
      <c r="G658" t="e">
        <f>+VLOOKUP(L658,BG!$D$10:$F$68,3,FALSE)</f>
        <v>#REF!</v>
      </c>
      <c r="H658" s="331"/>
      <c r="I658" s="647"/>
      <c r="J658" s="296">
        <f t="shared" si="53"/>
        <v>0</v>
      </c>
      <c r="K658" t="e">
        <f>+VLOOKUP(D658,#REF!,4,0)</f>
        <v>#REF!</v>
      </c>
      <c r="L658" t="e">
        <f>VLOOKUP(D658,#REF!,5,0)</f>
        <v>#REF!</v>
      </c>
      <c r="M658" t="e">
        <f>VLOOKUP(D658,#REF!,6,0)</f>
        <v>#REF!</v>
      </c>
      <c r="N658" t="e">
        <f>VLOOKUP(D658,#REF!,7,0)</f>
        <v>#REF!</v>
      </c>
      <c r="P658" t="str">
        <f t="shared" si="56"/>
        <v/>
      </c>
      <c r="Q658" t="str">
        <f t="shared" si="57"/>
        <v/>
      </c>
    </row>
    <row r="659" spans="1:17" hidden="1" x14ac:dyDescent="0.3">
      <c r="A659" s="556"/>
      <c r="C659" s="617"/>
      <c r="D659" s="331"/>
      <c r="E659" t="str">
        <f t="shared" si="54"/>
        <v/>
      </c>
      <c r="F659" t="str">
        <f t="shared" si="55"/>
        <v/>
      </c>
      <c r="G659" t="e">
        <f>+VLOOKUP(L659,BG!$D$10:$F$68,3,FALSE)</f>
        <v>#REF!</v>
      </c>
      <c r="H659" s="331"/>
      <c r="I659" s="647"/>
      <c r="J659" s="296">
        <f t="shared" si="53"/>
        <v>0</v>
      </c>
      <c r="K659" t="e">
        <f>+VLOOKUP(D659,#REF!,4,0)</f>
        <v>#REF!</v>
      </c>
      <c r="L659" t="e">
        <f>VLOOKUP(D659,#REF!,5,0)</f>
        <v>#REF!</v>
      </c>
      <c r="M659" t="e">
        <f>VLOOKUP(D659,#REF!,6,0)</f>
        <v>#REF!</v>
      </c>
      <c r="N659" t="e">
        <f>VLOOKUP(D659,#REF!,7,0)</f>
        <v>#REF!</v>
      </c>
      <c r="P659" t="str">
        <f t="shared" si="56"/>
        <v/>
      </c>
      <c r="Q659" t="str">
        <f t="shared" si="57"/>
        <v/>
      </c>
    </row>
    <row r="660" spans="1:17" hidden="1" x14ac:dyDescent="0.3">
      <c r="A660" s="556"/>
      <c r="C660" s="617"/>
      <c r="D660" s="331"/>
      <c r="E660" t="str">
        <f t="shared" si="54"/>
        <v/>
      </c>
      <c r="F660" t="str">
        <f t="shared" si="55"/>
        <v/>
      </c>
      <c r="G660" t="e">
        <f>+VLOOKUP(L660,BG!$D$10:$F$68,3,FALSE)</f>
        <v>#REF!</v>
      </c>
      <c r="H660" s="331"/>
      <c r="I660" s="647"/>
      <c r="J660" s="296">
        <f t="shared" si="53"/>
        <v>0</v>
      </c>
      <c r="K660" t="e">
        <f>+VLOOKUP(D660,#REF!,4,0)</f>
        <v>#REF!</v>
      </c>
      <c r="L660" t="e">
        <f>VLOOKUP(D660,#REF!,5,0)</f>
        <v>#REF!</v>
      </c>
      <c r="M660" t="e">
        <f>VLOOKUP(D660,#REF!,6,0)</f>
        <v>#REF!</v>
      </c>
      <c r="N660" t="e">
        <f>VLOOKUP(D660,#REF!,7,0)</f>
        <v>#REF!</v>
      </c>
      <c r="P660" t="str">
        <f t="shared" si="56"/>
        <v/>
      </c>
      <c r="Q660" t="str">
        <f t="shared" si="57"/>
        <v/>
      </c>
    </row>
    <row r="661" spans="1:17" hidden="1" x14ac:dyDescent="0.3">
      <c r="A661" s="556"/>
      <c r="C661" s="617"/>
      <c r="D661" s="331"/>
      <c r="E661" t="str">
        <f t="shared" si="54"/>
        <v/>
      </c>
      <c r="F661" t="str">
        <f t="shared" si="55"/>
        <v/>
      </c>
      <c r="G661" t="e">
        <f>+VLOOKUP(L661,BG!$D$10:$F$68,3,FALSE)</f>
        <v>#REF!</v>
      </c>
      <c r="H661" s="331"/>
      <c r="I661" s="647"/>
      <c r="J661" s="296">
        <f t="shared" si="53"/>
        <v>0</v>
      </c>
      <c r="K661" t="e">
        <f>+VLOOKUP(D661,#REF!,4,0)</f>
        <v>#REF!</v>
      </c>
      <c r="L661" t="e">
        <f>VLOOKUP(D661,#REF!,5,0)</f>
        <v>#REF!</v>
      </c>
      <c r="M661" t="e">
        <f>VLOOKUP(D661,#REF!,6,0)</f>
        <v>#REF!</v>
      </c>
      <c r="N661" t="e">
        <f>VLOOKUP(D661,#REF!,7,0)</f>
        <v>#REF!</v>
      </c>
      <c r="P661" t="str">
        <f t="shared" si="56"/>
        <v/>
      </c>
      <c r="Q661" t="str">
        <f t="shared" si="57"/>
        <v/>
      </c>
    </row>
    <row r="662" spans="1:17" hidden="1" x14ac:dyDescent="0.3">
      <c r="A662" s="556"/>
      <c r="C662" s="617"/>
      <c r="D662" s="331"/>
      <c r="E662" t="str">
        <f t="shared" si="54"/>
        <v/>
      </c>
      <c r="F662" t="str">
        <f t="shared" si="55"/>
        <v/>
      </c>
      <c r="G662" t="e">
        <f>+VLOOKUP(L662,BG!$D$10:$F$68,3,FALSE)</f>
        <v>#REF!</v>
      </c>
      <c r="H662" s="331"/>
      <c r="I662" s="647"/>
      <c r="J662" s="296">
        <f t="shared" si="53"/>
        <v>0</v>
      </c>
      <c r="K662" t="e">
        <f>+VLOOKUP(D662,#REF!,4,0)</f>
        <v>#REF!</v>
      </c>
      <c r="L662" t="e">
        <f>VLOOKUP(D662,#REF!,5,0)</f>
        <v>#REF!</v>
      </c>
      <c r="M662" t="e">
        <f>VLOOKUP(D662,#REF!,6,0)</f>
        <v>#REF!</v>
      </c>
      <c r="N662" t="e">
        <f>VLOOKUP(D662,#REF!,7,0)</f>
        <v>#REF!</v>
      </c>
      <c r="P662" t="str">
        <f t="shared" si="56"/>
        <v/>
      </c>
      <c r="Q662" t="str">
        <f t="shared" si="57"/>
        <v/>
      </c>
    </row>
    <row r="663" spans="1:17" hidden="1" x14ac:dyDescent="0.3">
      <c r="A663" s="556"/>
      <c r="C663" s="617"/>
      <c r="D663" s="331"/>
      <c r="E663" t="str">
        <f t="shared" si="54"/>
        <v/>
      </c>
      <c r="F663" t="str">
        <f t="shared" si="55"/>
        <v/>
      </c>
      <c r="G663" t="e">
        <f>+VLOOKUP(L663,BG!$D$10:$F$68,3,FALSE)</f>
        <v>#REF!</v>
      </c>
      <c r="H663" s="331"/>
      <c r="I663" s="647"/>
      <c r="J663" s="296">
        <f t="shared" si="53"/>
        <v>0</v>
      </c>
      <c r="K663" t="e">
        <f>+VLOOKUP(D663,#REF!,4,0)</f>
        <v>#REF!</v>
      </c>
      <c r="L663" t="e">
        <f>VLOOKUP(D663,#REF!,5,0)</f>
        <v>#REF!</v>
      </c>
      <c r="M663" t="e">
        <f>VLOOKUP(D663,#REF!,6,0)</f>
        <v>#REF!</v>
      </c>
      <c r="N663" t="e">
        <f>VLOOKUP(D663,#REF!,7,0)</f>
        <v>#REF!</v>
      </c>
      <c r="P663" t="str">
        <f t="shared" si="56"/>
        <v/>
      </c>
      <c r="Q663" t="str">
        <f t="shared" si="57"/>
        <v/>
      </c>
    </row>
    <row r="664" spans="1:17" hidden="1" x14ac:dyDescent="0.3">
      <c r="A664" s="556"/>
      <c r="C664" s="617"/>
      <c r="D664" s="331"/>
      <c r="E664" t="str">
        <f t="shared" si="54"/>
        <v/>
      </c>
      <c r="F664" t="str">
        <f t="shared" si="55"/>
        <v/>
      </c>
      <c r="G664" t="e">
        <f>+VLOOKUP(L664,BG!$D$10:$F$68,3,FALSE)</f>
        <v>#REF!</v>
      </c>
      <c r="H664" s="331"/>
      <c r="I664" s="647"/>
      <c r="J664" s="296">
        <f t="shared" si="53"/>
        <v>0</v>
      </c>
      <c r="K664" t="e">
        <f>+VLOOKUP(D664,#REF!,4,0)</f>
        <v>#REF!</v>
      </c>
      <c r="L664" t="e">
        <f>VLOOKUP(D664,#REF!,5,0)</f>
        <v>#REF!</v>
      </c>
      <c r="M664" t="e">
        <f>VLOOKUP(D664,#REF!,6,0)</f>
        <v>#REF!</v>
      </c>
      <c r="N664" t="e">
        <f>VLOOKUP(D664,#REF!,7,0)</f>
        <v>#REF!</v>
      </c>
      <c r="P664" t="str">
        <f t="shared" si="56"/>
        <v/>
      </c>
      <c r="Q664" t="str">
        <f t="shared" si="57"/>
        <v/>
      </c>
    </row>
    <row r="665" spans="1:17" hidden="1" x14ac:dyDescent="0.3">
      <c r="A665" s="556"/>
      <c r="C665" s="617"/>
      <c r="D665" s="331"/>
      <c r="E665" t="str">
        <f t="shared" si="54"/>
        <v/>
      </c>
      <c r="F665" t="str">
        <f t="shared" si="55"/>
        <v/>
      </c>
      <c r="G665" t="e">
        <f>+VLOOKUP(L665,BG!$D$10:$F$68,3,FALSE)</f>
        <v>#REF!</v>
      </c>
      <c r="H665" s="331"/>
      <c r="I665" s="647"/>
      <c r="J665" s="296">
        <f t="shared" si="53"/>
        <v>0</v>
      </c>
      <c r="K665" t="e">
        <f>+VLOOKUP(D665,#REF!,4,0)</f>
        <v>#REF!</v>
      </c>
      <c r="L665" t="e">
        <f>VLOOKUP(D665,#REF!,5,0)</f>
        <v>#REF!</v>
      </c>
      <c r="M665" t="e">
        <f>VLOOKUP(D665,#REF!,6,0)</f>
        <v>#REF!</v>
      </c>
      <c r="N665" t="e">
        <f>VLOOKUP(D665,#REF!,7,0)</f>
        <v>#REF!</v>
      </c>
      <c r="P665" t="str">
        <f t="shared" si="56"/>
        <v/>
      </c>
      <c r="Q665" t="str">
        <f t="shared" si="57"/>
        <v/>
      </c>
    </row>
    <row r="666" spans="1:17" hidden="1" x14ac:dyDescent="0.3">
      <c r="A666" s="556"/>
      <c r="C666" s="617"/>
      <c r="D666" s="331"/>
      <c r="E666" t="str">
        <f t="shared" si="54"/>
        <v/>
      </c>
      <c r="F666" t="str">
        <f t="shared" si="55"/>
        <v/>
      </c>
      <c r="G666" t="e">
        <f>+VLOOKUP(L666,BG!$D$10:$F$68,3,FALSE)</f>
        <v>#REF!</v>
      </c>
      <c r="H666" s="331"/>
      <c r="I666" s="647"/>
      <c r="J666" s="296">
        <f t="shared" si="53"/>
        <v>0</v>
      </c>
      <c r="K666" t="e">
        <f>+VLOOKUP(D666,#REF!,4,0)</f>
        <v>#REF!</v>
      </c>
      <c r="L666" t="e">
        <f>VLOOKUP(D666,#REF!,5,0)</f>
        <v>#REF!</v>
      </c>
      <c r="M666" t="e">
        <f>VLOOKUP(D666,#REF!,6,0)</f>
        <v>#REF!</v>
      </c>
      <c r="N666" t="e">
        <f>VLOOKUP(D666,#REF!,7,0)</f>
        <v>#REF!</v>
      </c>
      <c r="P666" t="str">
        <f t="shared" si="56"/>
        <v/>
      </c>
      <c r="Q666" t="str">
        <f t="shared" si="57"/>
        <v/>
      </c>
    </row>
    <row r="667" spans="1:17" hidden="1" x14ac:dyDescent="0.3">
      <c r="A667" s="556"/>
      <c r="C667" s="617"/>
      <c r="D667" s="331"/>
      <c r="E667" t="str">
        <f t="shared" si="54"/>
        <v/>
      </c>
      <c r="F667" t="str">
        <f t="shared" si="55"/>
        <v/>
      </c>
      <c r="G667" t="e">
        <f>+VLOOKUP(L667,BG!$D$10:$F$68,3,FALSE)</f>
        <v>#REF!</v>
      </c>
      <c r="H667" s="331"/>
      <c r="I667" s="647"/>
      <c r="J667" s="296">
        <f t="shared" si="53"/>
        <v>0</v>
      </c>
      <c r="K667" t="e">
        <f>+VLOOKUP(D667,#REF!,4,0)</f>
        <v>#REF!</v>
      </c>
      <c r="L667" t="e">
        <f>VLOOKUP(D667,#REF!,5,0)</f>
        <v>#REF!</v>
      </c>
      <c r="M667" t="e">
        <f>VLOOKUP(D667,#REF!,6,0)</f>
        <v>#REF!</v>
      </c>
      <c r="N667" t="e">
        <f>VLOOKUP(D667,#REF!,7,0)</f>
        <v>#REF!</v>
      </c>
      <c r="P667" t="str">
        <f t="shared" si="56"/>
        <v/>
      </c>
      <c r="Q667" t="str">
        <f t="shared" si="57"/>
        <v/>
      </c>
    </row>
    <row r="668" spans="1:17" hidden="1" x14ac:dyDescent="0.3">
      <c r="A668" s="556"/>
      <c r="C668" s="617"/>
      <c r="D668" s="331"/>
      <c r="E668" t="str">
        <f t="shared" si="54"/>
        <v/>
      </c>
      <c r="F668" t="str">
        <f t="shared" si="55"/>
        <v/>
      </c>
      <c r="G668" t="e">
        <f>+VLOOKUP(L668,BG!$D$10:$F$68,3,FALSE)</f>
        <v>#REF!</v>
      </c>
      <c r="H668" s="331"/>
      <c r="I668" s="647"/>
      <c r="J668" s="296">
        <f t="shared" si="53"/>
        <v>0</v>
      </c>
      <c r="K668" t="e">
        <f>+VLOOKUP(D668,#REF!,4,0)</f>
        <v>#REF!</v>
      </c>
      <c r="L668" t="e">
        <f>VLOOKUP(D668,#REF!,5,0)</f>
        <v>#REF!</v>
      </c>
      <c r="M668" t="e">
        <f>VLOOKUP(D668,#REF!,6,0)</f>
        <v>#REF!</v>
      </c>
      <c r="N668" t="e">
        <f>VLOOKUP(D668,#REF!,7,0)</f>
        <v>#REF!</v>
      </c>
      <c r="P668" t="str">
        <f t="shared" si="56"/>
        <v/>
      </c>
      <c r="Q668" t="str">
        <f t="shared" si="57"/>
        <v/>
      </c>
    </row>
    <row r="669" spans="1:17" hidden="1" x14ac:dyDescent="0.3">
      <c r="A669" s="556"/>
      <c r="C669" s="617"/>
      <c r="D669" s="331"/>
      <c r="E669" t="str">
        <f t="shared" si="54"/>
        <v/>
      </c>
      <c r="F669" t="str">
        <f t="shared" si="55"/>
        <v/>
      </c>
      <c r="G669" t="e">
        <f>+VLOOKUP(L669,BG!$D$10:$F$68,3,FALSE)</f>
        <v>#REF!</v>
      </c>
      <c r="H669" s="331"/>
      <c r="I669" s="647"/>
      <c r="J669" s="296">
        <f t="shared" si="53"/>
        <v>0</v>
      </c>
      <c r="K669" t="e">
        <f>+VLOOKUP(D669,#REF!,4,0)</f>
        <v>#REF!</v>
      </c>
      <c r="L669" t="e">
        <f>VLOOKUP(D669,#REF!,5,0)</f>
        <v>#REF!</v>
      </c>
      <c r="M669" t="e">
        <f>VLOOKUP(D669,#REF!,6,0)</f>
        <v>#REF!</v>
      </c>
      <c r="N669" t="e">
        <f>VLOOKUP(D669,#REF!,7,0)</f>
        <v>#REF!</v>
      </c>
      <c r="P669" t="str">
        <f t="shared" si="56"/>
        <v/>
      </c>
      <c r="Q669" t="str">
        <f t="shared" si="57"/>
        <v/>
      </c>
    </row>
    <row r="670" spans="1:17" hidden="1" x14ac:dyDescent="0.3">
      <c r="A670" s="556"/>
      <c r="C670" s="617"/>
      <c r="D670" s="331"/>
      <c r="E670" t="str">
        <f t="shared" si="54"/>
        <v/>
      </c>
      <c r="F670" t="str">
        <f t="shared" si="55"/>
        <v/>
      </c>
      <c r="G670" t="e">
        <f>+VLOOKUP(L670,BG!$D$10:$F$68,3,FALSE)</f>
        <v>#REF!</v>
      </c>
      <c r="H670" s="331"/>
      <c r="I670" s="647"/>
      <c r="J670" s="296">
        <f t="shared" si="53"/>
        <v>0</v>
      </c>
      <c r="K670" t="e">
        <f>+VLOOKUP(D670,#REF!,4,0)</f>
        <v>#REF!</v>
      </c>
      <c r="L670" t="e">
        <f>VLOOKUP(D670,#REF!,5,0)</f>
        <v>#REF!</v>
      </c>
      <c r="M670" t="e">
        <f>VLOOKUP(D670,#REF!,6,0)</f>
        <v>#REF!</v>
      </c>
      <c r="N670" t="e">
        <f>VLOOKUP(D670,#REF!,7,0)</f>
        <v>#REF!</v>
      </c>
      <c r="P670" t="str">
        <f t="shared" si="56"/>
        <v/>
      </c>
      <c r="Q670" t="str">
        <f t="shared" si="57"/>
        <v/>
      </c>
    </row>
    <row r="671" spans="1:17" hidden="1" x14ac:dyDescent="0.3">
      <c r="A671" s="556"/>
      <c r="C671" s="617"/>
      <c r="D671" s="331"/>
      <c r="E671" t="str">
        <f t="shared" si="54"/>
        <v/>
      </c>
      <c r="F671" t="str">
        <f t="shared" si="55"/>
        <v/>
      </c>
      <c r="G671" t="e">
        <f>+VLOOKUP(L671,BG!$D$10:$F$68,3,FALSE)</f>
        <v>#REF!</v>
      </c>
      <c r="H671" s="331"/>
      <c r="I671" s="647"/>
      <c r="J671" s="296">
        <f t="shared" si="53"/>
        <v>0</v>
      </c>
      <c r="K671" t="e">
        <f>+VLOOKUP(D671,#REF!,4,0)</f>
        <v>#REF!</v>
      </c>
      <c r="L671" t="e">
        <f>VLOOKUP(D671,#REF!,5,0)</f>
        <v>#REF!</v>
      </c>
      <c r="M671" t="e">
        <f>VLOOKUP(D671,#REF!,6,0)</f>
        <v>#REF!</v>
      </c>
      <c r="N671" t="e">
        <f>VLOOKUP(D671,#REF!,7,0)</f>
        <v>#REF!</v>
      </c>
      <c r="P671" t="str">
        <f t="shared" si="56"/>
        <v/>
      </c>
      <c r="Q671" t="str">
        <f t="shared" si="57"/>
        <v/>
      </c>
    </row>
    <row r="672" spans="1:17" hidden="1" x14ac:dyDescent="0.3">
      <c r="A672" s="556"/>
      <c r="C672" s="617"/>
      <c r="D672" s="331"/>
      <c r="E672" t="str">
        <f t="shared" si="54"/>
        <v/>
      </c>
      <c r="F672" t="str">
        <f t="shared" si="55"/>
        <v/>
      </c>
      <c r="G672" t="e">
        <f>+VLOOKUP(L672,BG!$D$10:$F$68,3,FALSE)</f>
        <v>#REF!</v>
      </c>
      <c r="H672" s="331"/>
      <c r="I672" s="647"/>
      <c r="J672" s="296">
        <f t="shared" si="53"/>
        <v>0</v>
      </c>
      <c r="K672" t="e">
        <f>+VLOOKUP(D672,#REF!,4,0)</f>
        <v>#REF!</v>
      </c>
      <c r="L672" t="e">
        <f>VLOOKUP(D672,#REF!,5,0)</f>
        <v>#REF!</v>
      </c>
      <c r="M672" t="e">
        <f>VLOOKUP(D672,#REF!,6,0)</f>
        <v>#REF!</v>
      </c>
      <c r="N672" t="e">
        <f>VLOOKUP(D672,#REF!,7,0)</f>
        <v>#REF!</v>
      </c>
      <c r="P672" t="str">
        <f t="shared" si="56"/>
        <v/>
      </c>
      <c r="Q672" t="str">
        <f t="shared" si="57"/>
        <v/>
      </c>
    </row>
    <row r="673" spans="1:17" hidden="1" x14ac:dyDescent="0.3">
      <c r="A673" s="556"/>
      <c r="C673" s="617"/>
      <c r="D673" s="331"/>
      <c r="E673" t="str">
        <f t="shared" si="54"/>
        <v/>
      </c>
      <c r="F673" t="str">
        <f t="shared" si="55"/>
        <v/>
      </c>
      <c r="G673" t="e">
        <f>+VLOOKUP(L673,BG!$D$10:$F$68,3,FALSE)</f>
        <v>#REF!</v>
      </c>
      <c r="H673" s="331"/>
      <c r="I673" s="647"/>
      <c r="J673" s="296">
        <f t="shared" si="53"/>
        <v>0</v>
      </c>
      <c r="K673" t="e">
        <f>+VLOOKUP(D673,#REF!,4,0)</f>
        <v>#REF!</v>
      </c>
      <c r="L673" t="e">
        <f>VLOOKUP(D673,#REF!,5,0)</f>
        <v>#REF!</v>
      </c>
      <c r="M673" t="e">
        <f>VLOOKUP(D673,#REF!,6,0)</f>
        <v>#REF!</v>
      </c>
      <c r="N673" t="e">
        <f>VLOOKUP(D673,#REF!,7,0)</f>
        <v>#REF!</v>
      </c>
      <c r="P673" t="str">
        <f t="shared" si="56"/>
        <v/>
      </c>
      <c r="Q673" t="str">
        <f t="shared" si="57"/>
        <v/>
      </c>
    </row>
    <row r="674" spans="1:17" hidden="1" x14ac:dyDescent="0.3">
      <c r="A674" s="556"/>
      <c r="C674" s="617"/>
      <c r="D674" s="331"/>
      <c r="E674" t="str">
        <f t="shared" si="54"/>
        <v/>
      </c>
      <c r="F674" t="str">
        <f t="shared" si="55"/>
        <v/>
      </c>
      <c r="G674" t="e">
        <f>+VLOOKUP(L674,BG!$D$10:$F$68,3,FALSE)</f>
        <v>#REF!</v>
      </c>
      <c r="H674" s="331"/>
      <c r="I674" s="647"/>
      <c r="J674" s="296">
        <f t="shared" si="53"/>
        <v>0</v>
      </c>
      <c r="K674" t="e">
        <f>+VLOOKUP(D674,#REF!,4,0)</f>
        <v>#REF!</v>
      </c>
      <c r="L674" t="e">
        <f>VLOOKUP(D674,#REF!,5,0)</f>
        <v>#REF!</v>
      </c>
      <c r="M674" t="e">
        <f>VLOOKUP(D674,#REF!,6,0)</f>
        <v>#REF!</v>
      </c>
      <c r="N674" t="e">
        <f>VLOOKUP(D674,#REF!,7,0)</f>
        <v>#REF!</v>
      </c>
      <c r="P674" t="str">
        <f t="shared" si="56"/>
        <v/>
      </c>
      <c r="Q674" t="str">
        <f t="shared" si="57"/>
        <v/>
      </c>
    </row>
    <row r="675" spans="1:17" hidden="1" x14ac:dyDescent="0.3">
      <c r="A675" s="556"/>
      <c r="C675" s="617"/>
      <c r="D675" s="331"/>
      <c r="E675" t="str">
        <f t="shared" si="54"/>
        <v/>
      </c>
      <c r="F675" t="str">
        <f t="shared" si="55"/>
        <v/>
      </c>
      <c r="G675" t="e">
        <f>+VLOOKUP(L675,BG!$D$10:$F$68,3,FALSE)</f>
        <v>#REF!</v>
      </c>
      <c r="H675" s="331"/>
      <c r="I675" s="647"/>
      <c r="J675" s="296">
        <f t="shared" si="53"/>
        <v>0</v>
      </c>
      <c r="K675" t="e">
        <f>+VLOOKUP(D675,#REF!,4,0)</f>
        <v>#REF!</v>
      </c>
      <c r="L675" t="e">
        <f>VLOOKUP(D675,#REF!,5,0)</f>
        <v>#REF!</v>
      </c>
      <c r="M675" t="e">
        <f>VLOOKUP(D675,#REF!,6,0)</f>
        <v>#REF!</v>
      </c>
      <c r="N675" t="e">
        <f>VLOOKUP(D675,#REF!,7,0)</f>
        <v>#REF!</v>
      </c>
      <c r="P675" t="str">
        <f t="shared" si="56"/>
        <v/>
      </c>
      <c r="Q675" t="str">
        <f t="shared" si="57"/>
        <v/>
      </c>
    </row>
    <row r="676" spans="1:17" hidden="1" x14ac:dyDescent="0.3">
      <c r="A676" s="556"/>
      <c r="C676" s="617"/>
      <c r="D676" s="331"/>
      <c r="E676" t="str">
        <f t="shared" si="54"/>
        <v/>
      </c>
      <c r="F676" t="str">
        <f t="shared" si="55"/>
        <v/>
      </c>
      <c r="G676" t="e">
        <f>+VLOOKUP(L676,BG!$D$10:$F$68,3,FALSE)</f>
        <v>#REF!</v>
      </c>
      <c r="H676" s="377"/>
      <c r="I676" s="649"/>
      <c r="J676" s="466">
        <f t="shared" si="53"/>
        <v>0</v>
      </c>
      <c r="K676" t="e">
        <f>+VLOOKUP(D676,#REF!,4,0)</f>
        <v>#REF!</v>
      </c>
      <c r="L676" t="e">
        <f>VLOOKUP(D676,#REF!,5,0)</f>
        <v>#REF!</v>
      </c>
      <c r="M676" t="e">
        <f>VLOOKUP(D676,#REF!,6,0)</f>
        <v>#REF!</v>
      </c>
      <c r="N676" t="e">
        <f>VLOOKUP(D676,#REF!,7,0)</f>
        <v>#REF!</v>
      </c>
      <c r="P676" t="str">
        <f t="shared" si="56"/>
        <v/>
      </c>
      <c r="Q676" t="str">
        <f t="shared" si="57"/>
        <v/>
      </c>
    </row>
    <row r="677" spans="1:17" hidden="1" x14ac:dyDescent="0.3">
      <c r="A677" s="556"/>
      <c r="C677" s="617"/>
      <c r="D677" s="331"/>
      <c r="E677" t="str">
        <f t="shared" si="54"/>
        <v/>
      </c>
      <c r="F677" t="str">
        <f t="shared" si="55"/>
        <v/>
      </c>
      <c r="G677" t="e">
        <f>+VLOOKUP(L677,BG!$D$10:$F$68,3,FALSE)</f>
        <v>#REF!</v>
      </c>
      <c r="H677" s="331"/>
      <c r="I677" s="647"/>
      <c r="J677" s="296">
        <f t="shared" si="53"/>
        <v>0</v>
      </c>
      <c r="K677" t="e">
        <f>+VLOOKUP(D677,#REF!,4,0)</f>
        <v>#REF!</v>
      </c>
      <c r="L677" t="e">
        <f>VLOOKUP(D677,#REF!,5,0)</f>
        <v>#REF!</v>
      </c>
      <c r="M677" t="e">
        <f>VLOOKUP(D677,#REF!,6,0)</f>
        <v>#REF!</v>
      </c>
      <c r="N677" t="e">
        <f>VLOOKUP(D677,#REF!,7,0)</f>
        <v>#REF!</v>
      </c>
      <c r="P677" t="str">
        <f t="shared" si="56"/>
        <v/>
      </c>
      <c r="Q677" t="str">
        <f t="shared" si="57"/>
        <v/>
      </c>
    </row>
    <row r="678" spans="1:17" hidden="1" x14ac:dyDescent="0.3">
      <c r="A678" s="556"/>
      <c r="C678" s="617"/>
      <c r="D678" s="331"/>
      <c r="E678" t="str">
        <f t="shared" si="54"/>
        <v/>
      </c>
      <c r="F678" t="str">
        <f t="shared" si="55"/>
        <v/>
      </c>
      <c r="G678" t="e">
        <f>+VLOOKUP(L678,BG!$D$10:$F$68,3,FALSE)</f>
        <v>#REF!</v>
      </c>
      <c r="H678" s="331"/>
      <c r="I678" s="647"/>
      <c r="J678" s="296">
        <f t="shared" si="53"/>
        <v>0</v>
      </c>
      <c r="K678" t="e">
        <f>+VLOOKUP(D678,#REF!,4,0)</f>
        <v>#REF!</v>
      </c>
      <c r="L678" t="e">
        <f>VLOOKUP(D678,#REF!,5,0)</f>
        <v>#REF!</v>
      </c>
      <c r="M678" t="e">
        <f>VLOOKUP(D678,#REF!,6,0)</f>
        <v>#REF!</v>
      </c>
      <c r="N678" t="e">
        <f>VLOOKUP(D678,#REF!,7,0)</f>
        <v>#REF!</v>
      </c>
      <c r="P678" t="str">
        <f t="shared" si="56"/>
        <v/>
      </c>
      <c r="Q678" t="str">
        <f t="shared" si="57"/>
        <v/>
      </c>
    </row>
  </sheetData>
  <autoFilter ref="A1:Q678" xr:uid="{71C8A7B4-14D9-4536-89B5-03C3505B8304}">
    <filterColumn colId="7">
      <filters>
        <filter val="(Cargos Financieros Docum, a Devengar - Resid)"/>
        <filter val="(Cargos Financieros Documentados a Devengar - Residentes)"/>
        <filter val="(Int.a Deveng.Prest.Direc.Plazo Mayor a 1080 Dias)"/>
        <filter val="(Int.a Deveng.Prest.Directos Plazo 361-1080 Dias)"/>
        <filter val="(Int.a Deveng.Prest.Directos Plazo 91-180 Dias)"/>
        <filter val="(Prevision Coloc.Vencida  -Prestamos Residentes)"/>
        <filter val="(Previsiones p/Riesg.Credit.-Prestamos)"/>
        <filter val="(Previsiones s/Prest,Amortiz. -Mayores 3 Años)"/>
        <filter val="(Previsiones s/Prest,Amortiz. -Men,1 Año)"/>
        <filter val="(Previsiones s/Prest,Amortiz. -Menores 180 Dias)"/>
        <filter val="(Previsiones s/Prest,Amortiz. -Menores 30 Dias)"/>
        <filter val="(Previsiones s/Prest,Amortiz. -Menores 60 Dias)"/>
        <filter val="(Previsiones s/Prest,Amortiz. -Menores 90 Dias)"/>
        <filter val="(Prod. Financ. Docum. a Devengar - Resid. &lt; 1 Aðo)"/>
        <filter val="(Prod. Financ. Docum. a Devengar - Resid. &lt; 180 Dias)"/>
        <filter val="(Prod. Financ. Docum. a Devengar - Resid. &lt; 3 Aðos)"/>
        <filter val="(Prod. Financ. Docum. a Devengar - Resid. &gt; 3 Aðos)"/>
        <filter val="(Productos Financieros Documentados a Devengar - Residentes)"/>
        <filter val="Acciones en Otras Empresas"/>
        <filter val="Alquileres Pagados"/>
        <filter val="Alquileres Pagados Estacionamiento"/>
        <filter val="Anticipos por Compra de Bienes y Servicios -Resid."/>
        <filter val="Basa Cta.Cte. Netel/Pago Express - 100081992"/>
        <filter val="Cajero Fielcorresponsal a Pagar Usd"/>
        <filter val="Carg.Fin.No Doc- Prest Exterior"/>
        <filter val="Carg.Fin.No Doc- s/Cajas de Ahorro Vista -Res."/>
        <filter val="Cargos Financ,No Documentados-Residentes"/>
        <filter val="Cargos Financieros Documentados - Residentes"/>
        <filter val="Cargos Financieros Documentados - Residentes-Irf"/>
        <filter val="Cheques Diferidos Descontados -Mayores de Tres Años"/>
        <filter val="Cheques Diferidos Descontados -Menores de Tres Años"/>
        <filter val="Colocacion Vencida-Residente"/>
        <filter val="Comisiones Pagadas - Vendedores Ext."/>
        <filter val="Constitucion de Prevision  -Prestamos"/>
        <filter val="Cred.Vig. X Inter.Financ.-Sector Financ. - Resid"/>
        <filter val="Cred.Vig. X Inter.Financ.-Sector No Financ.-No Resid."/>
        <filter val="Cred.Vig. X Inter.Financ.-Sector No Financ.-Resid."/>
        <filter val="Creditos Diversos Resid."/>
        <filter val="Creditos en Gestion - Residentes"/>
        <filter val="Creditos en Gestion No Reajustables -Residentes"/>
        <filter val="Creditos en Gestion -Residentes"/>
        <filter val="Creditos Morosos  No Reaj, -Residentes"/>
        <filter val="Creditos Morosos - Prestamos"/>
        <filter val="Creditos Reestructurados -P.Amortiz. -Mayores de Tres Años"/>
        <filter val="Creditos Reestructurados -P.Amortiz. -Menores de Tres Años"/>
        <filter val="Creditos Refinanciados -P.Amortizables -Mayores de Tres Años"/>
        <filter val="Creditos Refinanciados -P.Amortizables -Menores de Tres Años"/>
        <filter val="Creditos Vencidos por Intermed,Financiera -Resid."/>
        <filter val="Creditos Vencidos por Intermediacion Financiera -Res."/>
        <filter val="Creditos Vigentes por Int,Financ.Sect, No Financ.No Res."/>
        <filter val="Creditos Vigentes por Int,Financ.Sect, No Financ.Res."/>
        <filter val="Creditos Vigentes por Int.Financ Sect.Financ.-.Res."/>
        <filter val="Cuota Interes"/>
        <filter val="Desafectacion de Prevision  -Prestamos"/>
        <filter val="Deudores Varios - Operaciones"/>
        <filter val="Deudores Varios Bienes a Integrar"/>
        <filter val="Disponibilidades  - No Residentes"/>
        <filter val="Disponibilidades - No Residentes"/>
        <filter val="Disponibilidades - Residentes"/>
        <filter val="Documentos Descontados  Resid.-Mayores de Tres Años"/>
        <filter val="Documentos Descontados  Resid.-Menores de Tres Años"/>
        <filter val="Eventos de la Empresa"/>
        <filter val="Garantia Alquiler Residentes"/>
        <filter val="Gastos a Recuperar - Residentes"/>
        <filter val="Gestion de Cobranza Prestamos"/>
        <filter val="Honor. Asesores y Consultores"/>
        <filter val="Honor. Asesores y Consultores Costo"/>
        <filter val="Honorarios Tasadores"/>
        <filter val="Impresos Publicit."/>
        <filter val="Ingreso por Acciones en Otras Empresas"/>
        <filter val="Ingresos por Compra de Cartera"/>
        <filter val="Ingresos por Seguros Cob"/>
        <filter val="Ingresos Varios"/>
        <filter val="Ingresos Varios - No Operativos"/>
        <filter val="Int. a Pagar Prest. Directos Plazo 181-360 Dias"/>
        <filter val="Int. a Pagar Prest. Directos Plazo 91-180 Dias"/>
        <filter val="Int. Cobrados s/Prestamos Amortizables"/>
        <filter val="Int.a Pagar Prest.Directos Plazo 361-1080 Dias"/>
        <filter val="Int.a Pagar Prest.Directos Plazo Mayor a 1080 Dias"/>
        <filter val="Interes"/>
        <filter val="Interes Morat.s/Cred.en Gestion"/>
        <filter val="Interes Moratorio y Punitorio"/>
        <filter val="Interes Punitorio"/>
        <filter val="Intereses Caja de Ahorro - Bancos del Pais"/>
        <filter val="Intereses Cobrados Prestamos a Plazo Fijo"/>
        <filter val="Intereses Morarios y Punitorios"/>
        <filter val="Intereses Moratorios"/>
        <filter val="Intereses Pagados Varios"/>
        <filter val="Intereses Prestamos - Directos"/>
        <filter val="Intereses Prestamos - Exterior"/>
        <filter val="Intereses Prestamos - Redescuentos"/>
        <filter val="Mora Prest. Amortizables No Reajustables"/>
        <filter val="Multas,Recargos e Intereses"/>
        <filter val="Multas,Recargos,Intereses"/>
        <filter val="No Reajustables Residentes -Produc.por Colocac."/>
        <filter val="Obligaciones Diversas Resid."/>
        <filter val="Obligaciones Diversas-Residentes"/>
        <filter val="Operaciones a Liquidar Carsa-Cobro Prestamos"/>
        <filter val="Operaciones a Liquidar Documenta - Prestamos"/>
        <filter val="Operaciones a Liquidar Netel - Prestamos"/>
        <filter val="Operaciones a Liquidar Pronet-Cobros de Prestamos"/>
        <filter val="Otras Ganancias Operativas Resid."/>
        <filter val="Otras Perdidas Operativas Resid."/>
        <filter val="Pago a Proveedores en Cuotas Usd"/>
        <filter val="Pago a Proveedores Varios"/>
        <filter val="Pagos a Proveedores en Cuotas"/>
        <filter val="Prest, Plazo Fijo -Resid. -Mayores de Tres Años"/>
        <filter val="Prest, Plazo Fijo -Resid. -Menores de 180 Dias"/>
        <filter val="Prest, Plazo Fijo -Resid. -Menores de Tres Años"/>
        <filter val="Prest, Plazo Fijo -Resid. -Menores de Un Año"/>
        <filter val="Prest,Amortizables -Resid -Mayores de Tres Años"/>
        <filter val="Prest,Amortizables -Resid -Menores de 180 Dias"/>
        <filter val="Prest,Amortizables -Resid -Menores de 60 Dias"/>
        <filter val="Prest,Amortizables -Resid -Menores de Tres Años"/>
        <filter val="Prest,Amortizables -Resid -Menores de Un Año"/>
        <filter val="Prest. Amort. Res.-Corporativo"/>
        <filter val="Prest. Amortizables No Reajustables - Afd"/>
        <filter val="Prest. con Recursos Administrados"/>
        <filter val="Prest. Pf No Reajustables - Corporativos"/>
        <filter val="Prest. Rec. del Exterior Gs"/>
        <filter val="Prest. Rec. del Exterior Usd"/>
        <filter val="Prestamos Al Personal -Mayores de Tres Años"/>
        <filter val="Prestamos Al Personal -Menores de 180 Dias"/>
        <filter val="Prestamos Al Personal -Menores de Tres Años"/>
        <filter val="Prestamos Al Personal -Menores de Un Año"/>
        <filter val="Prestamos Amortizables No Reajustables"/>
        <filter val="Prestamos con Recursos Administrados por la Agencia Financie"/>
        <filter val="Prestamos Directos Plazo 181-360 Dias"/>
        <filter val="Prestamos Directos Plazo 361-1080 Dias"/>
        <filter val="Prestamos Directos Plazo 91-180 Dias"/>
        <filter val="Prestamos Directos Plazo Mayor a 1080 Dias"/>
        <filter val="Prod, Financ,Docum, Cred,Morosos - Residentes"/>
        <filter val="Prod,Fin,Doc,-Resid.-Doc.Descont.-Mayores.3 Años"/>
        <filter val="Prod,Fin,Doc,-Resid.-Doc.Descont.-Men.3 Años"/>
        <filter val="Prod,Fin,Doc,-Resid.-P,Amortizables.-Mayores.3 Años"/>
        <filter val="Prod,Fin,Doc,-Resid.-P,Amortizables.-Men.3 Años"/>
        <filter val="Prod,s/ Documentos Descontados -Residentes"/>
        <filter val="Prod.p/ Prest, Amortizables-No Residentes"/>
        <filter val="Product.Financ.Document.- Residentes"/>
        <filter val="Productos Financ. Document. - Residentes"/>
        <filter val="Productos Financ.Doc. - Resid.&lt; de 3 Aðos"/>
        <filter val="Productos Financ.Documentados - Residentes"/>
        <filter val="Productos Financi. Doc. - Resid. &lt; de 1 Aðo"/>
        <filter val="Productos Financi. Doc. - Resid. &lt; de 180 Dias"/>
        <filter val="Productos Financi. Doc. - Resid. &gt; de 3 Aðos"/>
        <filter val="Productos por Medida Excepcional - Residentes"/>
        <filter val="Productos por Prestamos a Plazo Fijo -No Residentes"/>
        <filter val="Remuneraciones a Directores"/>
        <filter val="Reserva de Revaluo"/>
        <filter val="Reserva Legal"/>
        <filter val="Reservas por Revalorizacion"/>
        <filter val="Residentes"/>
        <filter val="Responsabilidad Social Empresarial"/>
        <filter val="Retencion Cuotas Prestamos - Salarios"/>
        <filter val="Ueno Cta.Cte. 37345003 Gs. Proveedores"/>
      </filters>
    </filterColumn>
  </autoFilter>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tabColor theme="9"/>
  </sheetPr>
  <dimension ref="C1:AC18"/>
  <sheetViews>
    <sheetView showGridLines="0" zoomScale="85" zoomScaleNormal="85" workbookViewId="0">
      <selection activeCell="H24" sqref="H24"/>
    </sheetView>
  </sheetViews>
  <sheetFormatPr baseColWidth="10" defaultColWidth="11.44140625" defaultRowHeight="13.2" x14ac:dyDescent="0.25"/>
  <cols>
    <col min="1" max="2" width="2.33203125" style="2" customWidth="1"/>
    <col min="3" max="3" width="51.6640625" style="35" customWidth="1"/>
    <col min="4" max="5" width="15.6640625" style="35" customWidth="1"/>
    <col min="6" max="6" width="2.33203125" style="35" customWidth="1"/>
    <col min="7" max="8" width="11.33203125" style="35"/>
    <col min="9" max="9" width="20.109375" style="35" bestFit="1" customWidth="1"/>
    <col min="10" max="11" width="11.44140625" style="2"/>
    <col min="12" max="12" width="42.109375" style="2" bestFit="1" customWidth="1"/>
    <col min="13" max="13" width="12.88671875" style="2" bestFit="1" customWidth="1"/>
    <col min="14" max="14" width="11.5546875" style="2" bestFit="1" customWidth="1"/>
    <col min="15" max="24" width="11.44140625" style="2"/>
    <col min="25" max="25" width="14.44140625" style="2" bestFit="1" customWidth="1"/>
    <col min="26" max="26" width="11.44140625" style="2"/>
    <col min="27" max="27" width="11.5546875" style="2" bestFit="1" customWidth="1"/>
    <col min="28" max="28" width="14.44140625" style="2" bestFit="1" customWidth="1"/>
    <col min="29" max="29" width="11.5546875" style="2" bestFit="1" customWidth="1"/>
    <col min="30" max="16384" width="11.44140625" style="2"/>
  </cols>
  <sheetData>
    <row r="1" spans="3:29" x14ac:dyDescent="0.25">
      <c r="C1" s="11">
        <v>0</v>
      </c>
      <c r="I1" s="684" t="s">
        <v>88</v>
      </c>
    </row>
    <row r="2" spans="3:29" x14ac:dyDescent="0.25">
      <c r="D2" s="150"/>
    </row>
    <row r="3" spans="3:29" ht="13.8" x14ac:dyDescent="0.25">
      <c r="C3" s="843" t="s">
        <v>1536</v>
      </c>
      <c r="D3" s="843"/>
      <c r="E3" s="843"/>
    </row>
    <row r="4" spans="3:29" s="5" customFormat="1" x14ac:dyDescent="0.25">
      <c r="C4" s="154" t="s">
        <v>192</v>
      </c>
      <c r="D4" s="44"/>
      <c r="E4" s="44"/>
      <c r="F4" s="44"/>
    </row>
    <row r="5" spans="3:29" s="5" customFormat="1" x14ac:dyDescent="0.25">
      <c r="C5" s="18" t="s">
        <v>1423</v>
      </c>
      <c r="D5" s="44"/>
      <c r="E5" s="44"/>
      <c r="F5" s="44"/>
    </row>
    <row r="6" spans="3:29" x14ac:dyDescent="0.25">
      <c r="D6" s="5"/>
      <c r="E6" s="5"/>
    </row>
    <row r="7" spans="3:29" x14ac:dyDescent="0.25">
      <c r="C7" s="7" t="s">
        <v>2</v>
      </c>
      <c r="D7" s="801">
        <v>45291</v>
      </c>
      <c r="E7" s="801">
        <v>44896</v>
      </c>
      <c r="M7" s="277"/>
      <c r="N7" s="277"/>
      <c r="Y7" s="277"/>
      <c r="Z7" s="277"/>
      <c r="AA7" s="277"/>
      <c r="AB7" s="277"/>
      <c r="AC7" s="277"/>
    </row>
    <row r="8" spans="3:29" hidden="1" x14ac:dyDescent="0.25">
      <c r="C8" s="35" t="s">
        <v>2398</v>
      </c>
      <c r="D8" s="27">
        <v>0</v>
      </c>
      <c r="E8" s="27">
        <v>0</v>
      </c>
      <c r="N8" s="335"/>
      <c r="Y8" s="277"/>
      <c r="Z8" s="277"/>
      <c r="AA8" s="277"/>
      <c r="AB8" s="277"/>
      <c r="AC8" s="277"/>
    </row>
    <row r="9" spans="3:29" hidden="1" x14ac:dyDescent="0.25">
      <c r="C9" s="35" t="s">
        <v>2399</v>
      </c>
      <c r="D9" s="27">
        <v>0</v>
      </c>
      <c r="E9" s="27">
        <v>0</v>
      </c>
      <c r="M9" s="277"/>
      <c r="N9" s="277"/>
      <c r="Y9" s="277"/>
      <c r="Z9" s="277"/>
      <c r="AA9" s="277"/>
      <c r="AB9" s="277"/>
      <c r="AC9" s="277"/>
    </row>
    <row r="10" spans="3:29" x14ac:dyDescent="0.25">
      <c r="C10" s="35" t="s">
        <v>3265</v>
      </c>
      <c r="D10" s="27">
        <v>7931689.2129999995</v>
      </c>
      <c r="E10" s="27">
        <v>8223204.2740000002</v>
      </c>
      <c r="M10" s="277"/>
      <c r="N10" s="277"/>
      <c r="Y10" s="277"/>
      <c r="Z10" s="277"/>
      <c r="AA10" s="277"/>
      <c r="AB10" s="277"/>
      <c r="AC10" s="277"/>
    </row>
    <row r="11" spans="3:29" x14ac:dyDescent="0.25">
      <c r="D11" s="27"/>
      <c r="E11" s="27"/>
      <c r="M11" s="277"/>
      <c r="N11" s="277"/>
      <c r="Y11" s="277"/>
      <c r="Z11" s="277"/>
      <c r="AA11" s="277"/>
      <c r="AB11" s="277"/>
      <c r="AC11" s="277"/>
    </row>
    <row r="12" spans="3:29" x14ac:dyDescent="0.25">
      <c r="C12" s="152" t="s">
        <v>0</v>
      </c>
      <c r="D12" s="376">
        <v>7931689.2129999995</v>
      </c>
      <c r="E12" s="376">
        <v>8223204.2740000002</v>
      </c>
      <c r="N12" s="335"/>
      <c r="Y12" s="277"/>
      <c r="Z12" s="277"/>
      <c r="AA12" s="277"/>
      <c r="AB12" s="277"/>
      <c r="AC12" s="277"/>
    </row>
    <row r="13" spans="3:29" x14ac:dyDescent="0.25">
      <c r="M13" s="277"/>
      <c r="N13" s="277"/>
    </row>
    <row r="14" spans="3:29" x14ac:dyDescent="0.25">
      <c r="M14" s="277"/>
      <c r="N14" s="277"/>
    </row>
    <row r="15" spans="3:29" x14ac:dyDescent="0.25">
      <c r="M15" s="277"/>
      <c r="N15" s="277"/>
    </row>
    <row r="16" spans="3:29" x14ac:dyDescent="0.25">
      <c r="N16" s="335"/>
    </row>
    <row r="18" spans="6:6" x14ac:dyDescent="0.25">
      <c r="F18" s="2"/>
    </row>
  </sheetData>
  <mergeCells count="1">
    <mergeCell ref="C3:E3"/>
  </mergeCells>
  <hyperlinks>
    <hyperlink ref="I1" location="BG!A1" display="BG" xr:uid="{00000000-0004-0000-1500-000000000000}"/>
  </hyperlink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tabColor theme="9"/>
  </sheetPr>
  <dimension ref="C1:H12"/>
  <sheetViews>
    <sheetView showGridLines="0" zoomScale="85" zoomScaleNormal="85" workbookViewId="0">
      <selection activeCell="G17" sqref="G17"/>
    </sheetView>
  </sheetViews>
  <sheetFormatPr baseColWidth="10" defaultColWidth="11.33203125" defaultRowHeight="13.2" x14ac:dyDescent="0.25"/>
  <cols>
    <col min="1" max="2" width="2.33203125" style="2" customWidth="1"/>
    <col min="3" max="3" width="54.5546875" style="35" customWidth="1"/>
    <col min="4" max="5" width="15.6640625" style="35" customWidth="1"/>
    <col min="6" max="6" width="2.33203125" style="35" customWidth="1"/>
    <col min="7" max="8" width="11.33203125" style="35"/>
    <col min="9" max="16384" width="11.33203125" style="2"/>
  </cols>
  <sheetData>
    <row r="1" spans="3:6" x14ac:dyDescent="0.25">
      <c r="C1" s="11">
        <v>0</v>
      </c>
      <c r="F1" s="149" t="s">
        <v>88</v>
      </c>
    </row>
    <row r="3" spans="3:6" ht="13.8" x14ac:dyDescent="0.25">
      <c r="C3" s="843" t="s">
        <v>1521</v>
      </c>
      <c r="D3" s="843"/>
      <c r="E3" s="843"/>
    </row>
    <row r="4" spans="3:6" x14ac:dyDescent="0.25">
      <c r="C4" s="93" t="s">
        <v>192</v>
      </c>
    </row>
    <row r="5" spans="3:6" x14ac:dyDescent="0.25">
      <c r="D5" s="5"/>
      <c r="E5" s="5"/>
    </row>
    <row r="6" spans="3:6" x14ac:dyDescent="0.25">
      <c r="C6" s="345" t="s">
        <v>2</v>
      </c>
      <c r="D6" s="801">
        <v>45291</v>
      </c>
      <c r="E6" s="801">
        <v>44896</v>
      </c>
    </row>
    <row r="7" spans="3:6" x14ac:dyDescent="0.25">
      <c r="C7" s="90" t="s">
        <v>3429</v>
      </c>
      <c r="D7" s="27">
        <v>0</v>
      </c>
      <c r="E7" s="27">
        <v>69915.33</v>
      </c>
    </row>
    <row r="8" spans="3:6" x14ac:dyDescent="0.25">
      <c r="C8" s="90" t="s">
        <v>1393</v>
      </c>
      <c r="D8" s="27">
        <v>2422227.02</v>
      </c>
      <c r="E8" s="27">
        <v>0</v>
      </c>
    </row>
    <row r="9" spans="3:6" x14ac:dyDescent="0.25">
      <c r="C9" s="11" t="s">
        <v>0</v>
      </c>
      <c r="D9" s="701">
        <v>2422227.02</v>
      </c>
      <c r="E9" s="346">
        <v>69915.33</v>
      </c>
    </row>
    <row r="12" spans="3:6" x14ac:dyDescent="0.25">
      <c r="F12" s="2"/>
    </row>
  </sheetData>
  <mergeCells count="1">
    <mergeCell ref="C3:E3"/>
  </mergeCells>
  <hyperlinks>
    <hyperlink ref="F1" location="BG!A1" display="BG" xr:uid="{00000000-0004-0000-1600-000000000000}"/>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tabColor theme="9"/>
  </sheetPr>
  <dimension ref="C1:F25"/>
  <sheetViews>
    <sheetView showGridLines="0" zoomScale="85" zoomScaleNormal="85" workbookViewId="0">
      <selection activeCell="I20" sqref="I20"/>
    </sheetView>
  </sheetViews>
  <sheetFormatPr baseColWidth="10" defaultColWidth="11.44140625" defaultRowHeight="13.2" x14ac:dyDescent="0.25"/>
  <cols>
    <col min="1" max="2" width="2.33203125" style="2" customWidth="1"/>
    <col min="3" max="3" width="54.5546875" style="2" customWidth="1"/>
    <col min="4" max="5" width="15.6640625" style="2" customWidth="1"/>
    <col min="6" max="6" width="3.33203125" style="2" bestFit="1" customWidth="1"/>
    <col min="7" max="16384" width="11.44140625" style="2"/>
  </cols>
  <sheetData>
    <row r="1" spans="3:6" x14ac:dyDescent="0.25">
      <c r="C1" s="11">
        <v>0</v>
      </c>
      <c r="F1" s="156" t="s">
        <v>88</v>
      </c>
    </row>
    <row r="2" spans="3:6" x14ac:dyDescent="0.25">
      <c r="D2" s="77"/>
    </row>
    <row r="3" spans="3:6" ht="13.8" x14ac:dyDescent="0.25">
      <c r="C3" s="843" t="s">
        <v>1550</v>
      </c>
      <c r="D3" s="843"/>
      <c r="E3" s="246"/>
    </row>
    <row r="4" spans="3:6" x14ac:dyDescent="0.25">
      <c r="C4" s="900" t="s">
        <v>192</v>
      </c>
      <c r="D4" s="900"/>
    </row>
    <row r="5" spans="3:6" x14ac:dyDescent="0.25">
      <c r="C5" s="18" t="s">
        <v>1424</v>
      </c>
    </row>
    <row r="6" spans="3:6" x14ac:dyDescent="0.25">
      <c r="C6" s="18"/>
    </row>
    <row r="7" spans="3:6" x14ac:dyDescent="0.25">
      <c r="C7" s="157" t="s">
        <v>1508</v>
      </c>
    </row>
    <row r="8" spans="3:6" x14ac:dyDescent="0.25">
      <c r="C8" s="157"/>
    </row>
    <row r="9" spans="3:6" x14ac:dyDescent="0.25">
      <c r="C9" s="13" t="s">
        <v>2</v>
      </c>
      <c r="D9" s="801">
        <v>45291</v>
      </c>
      <c r="E9" s="801">
        <v>44896</v>
      </c>
    </row>
    <row r="10" spans="3:6" hidden="1" x14ac:dyDescent="0.25">
      <c r="C10" s="5" t="s">
        <v>1005</v>
      </c>
      <c r="D10" s="82">
        <v>0</v>
      </c>
      <c r="E10" s="82">
        <v>0</v>
      </c>
    </row>
    <row r="11" spans="3:6" x14ac:dyDescent="0.25">
      <c r="C11" s="5" t="s">
        <v>1458</v>
      </c>
      <c r="D11" s="82">
        <v>237919407.05299994</v>
      </c>
      <c r="E11" s="426">
        <v>14618095.840000002</v>
      </c>
    </row>
    <row r="12" spans="3:6" hidden="1" x14ac:dyDescent="0.25">
      <c r="C12" s="5" t="s">
        <v>1339</v>
      </c>
      <c r="D12" s="82">
        <v>0</v>
      </c>
      <c r="E12" s="426">
        <v>0</v>
      </c>
    </row>
    <row r="13" spans="3:6" x14ac:dyDescent="0.25">
      <c r="C13" s="5"/>
      <c r="D13" s="82"/>
      <c r="E13" s="82"/>
    </row>
    <row r="14" spans="3:6" s="5" customFormat="1" x14ac:dyDescent="0.25">
      <c r="C14" s="16" t="s">
        <v>10</v>
      </c>
      <c r="D14" s="256">
        <v>237919407.05299994</v>
      </c>
      <c r="E14" s="256">
        <v>14618095.840000002</v>
      </c>
    </row>
    <row r="15" spans="3:6" s="5" customFormat="1" x14ac:dyDescent="0.25">
      <c r="C15" s="16"/>
      <c r="D15" s="84"/>
      <c r="E15" s="82"/>
    </row>
    <row r="16" spans="3:6" s="5" customFormat="1" x14ac:dyDescent="0.25">
      <c r="C16" s="157" t="s">
        <v>1509</v>
      </c>
      <c r="D16" s="84"/>
      <c r="E16" s="85"/>
    </row>
    <row r="18" spans="3:5" x14ac:dyDescent="0.25">
      <c r="C18" s="13" t="s">
        <v>2</v>
      </c>
      <c r="D18" s="801">
        <v>45291</v>
      </c>
      <c r="E18" s="801">
        <v>44561</v>
      </c>
    </row>
    <row r="19" spans="3:5" x14ac:dyDescent="0.25">
      <c r="C19" s="14" t="s">
        <v>12</v>
      </c>
      <c r="D19" s="82">
        <v>0</v>
      </c>
      <c r="E19" s="82">
        <v>0</v>
      </c>
    </row>
    <row r="20" spans="3:5" x14ac:dyDescent="0.25">
      <c r="C20" s="5" t="s">
        <v>1457</v>
      </c>
      <c r="D20" s="82">
        <v>0</v>
      </c>
      <c r="E20" s="82">
        <v>0</v>
      </c>
    </row>
    <row r="21" spans="3:5" x14ac:dyDescent="0.25">
      <c r="C21" s="5" t="s">
        <v>95</v>
      </c>
      <c r="D21" s="82">
        <v>0</v>
      </c>
      <c r="E21" s="82">
        <v>0</v>
      </c>
    </row>
    <row r="22" spans="3:5" x14ac:dyDescent="0.25">
      <c r="C22" s="65"/>
      <c r="D22" s="82"/>
    </row>
    <row r="23" spans="3:5" x14ac:dyDescent="0.25">
      <c r="C23" s="16" t="s">
        <v>10</v>
      </c>
      <c r="D23" s="261">
        <v>0</v>
      </c>
      <c r="E23" s="261">
        <v>0</v>
      </c>
    </row>
    <row r="24" spans="3:5" x14ac:dyDescent="0.25">
      <c r="C24" s="5"/>
      <c r="D24" s="5"/>
      <c r="E24" s="5"/>
    </row>
    <row r="25" spans="3:5" x14ac:dyDescent="0.25">
      <c r="C25" s="16"/>
      <c r="D25" s="5"/>
      <c r="E25" s="9"/>
    </row>
  </sheetData>
  <mergeCells count="2">
    <mergeCell ref="C4:D4"/>
    <mergeCell ref="C3:D3"/>
  </mergeCells>
  <hyperlinks>
    <hyperlink ref="F1" location="BG!A1" display="BG" xr:uid="{00000000-0004-0000-1700-000000000000}"/>
  </hyperlinks>
  <printOptions horizontalCentered="1"/>
  <pageMargins left="0.70866141732283472" right="0.70866141732283472" top="0.74803149606299213" bottom="0.74803149606299213" header="0.31496062992125984" footer="0.31496062992125984"/>
  <pageSetup paperSize="5" scale="8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tabColor theme="9"/>
  </sheetPr>
  <dimension ref="C1:G17"/>
  <sheetViews>
    <sheetView showGridLines="0" zoomScale="85" zoomScaleNormal="85" workbookViewId="0">
      <selection activeCell="G13" sqref="G13"/>
    </sheetView>
  </sheetViews>
  <sheetFormatPr baseColWidth="10" defaultColWidth="11.44140625" defaultRowHeight="13.2" x14ac:dyDescent="0.25"/>
  <cols>
    <col min="1" max="2" width="2.33203125" style="2" customWidth="1"/>
    <col min="3" max="3" width="54.5546875" style="2" customWidth="1"/>
    <col min="4" max="5" width="15.6640625" style="2" customWidth="1"/>
    <col min="6" max="6" width="2.33203125" style="2" customWidth="1"/>
    <col min="7" max="7" width="10.6640625" style="2" customWidth="1"/>
    <col min="8" max="16384" width="11.44140625" style="2"/>
  </cols>
  <sheetData>
    <row r="1" spans="3:7" x14ac:dyDescent="0.25">
      <c r="C1" s="11">
        <v>0</v>
      </c>
      <c r="F1" s="156" t="s">
        <v>88</v>
      </c>
    </row>
    <row r="3" spans="3:7" ht="13.8" x14ac:dyDescent="0.25">
      <c r="C3" s="843" t="s">
        <v>1522</v>
      </c>
      <c r="D3" s="843"/>
      <c r="E3" s="246"/>
      <c r="G3" s="55"/>
    </row>
    <row r="4" spans="3:7" x14ac:dyDescent="0.25">
      <c r="C4" s="900" t="s">
        <v>192</v>
      </c>
      <c r="D4" s="900"/>
    </row>
    <row r="5" spans="3:7" x14ac:dyDescent="0.25">
      <c r="C5" s="18" t="s">
        <v>1425</v>
      </c>
    </row>
    <row r="7" spans="3:7" x14ac:dyDescent="0.25">
      <c r="C7" s="13" t="s">
        <v>2</v>
      </c>
      <c r="D7" s="801">
        <v>45291</v>
      </c>
      <c r="E7" s="801">
        <v>44896</v>
      </c>
    </row>
    <row r="8" spans="3:7" x14ac:dyDescent="0.25">
      <c r="C8" s="2" t="s">
        <v>653</v>
      </c>
      <c r="D8" s="27">
        <v>387751000</v>
      </c>
      <c r="E8" s="27">
        <v>377818000</v>
      </c>
    </row>
    <row r="9" spans="3:7" x14ac:dyDescent="0.25">
      <c r="C9" s="2" t="s">
        <v>1265</v>
      </c>
      <c r="D9" s="27">
        <v>94107.975999999995</v>
      </c>
      <c r="E9" s="27">
        <v>75940.709000000003</v>
      </c>
    </row>
    <row r="11" spans="3:7" x14ac:dyDescent="0.25">
      <c r="C11" s="2" t="s">
        <v>655</v>
      </c>
      <c r="D11" s="27">
        <v>387751</v>
      </c>
      <c r="E11" s="27">
        <v>377818</v>
      </c>
    </row>
    <row r="12" spans="3:7" x14ac:dyDescent="0.25">
      <c r="C12" s="2" t="s">
        <v>654</v>
      </c>
      <c r="D12" s="27">
        <v>1000000</v>
      </c>
      <c r="E12" s="27">
        <v>1000000</v>
      </c>
    </row>
    <row r="13" spans="3:7" x14ac:dyDescent="0.25">
      <c r="D13" s="27"/>
      <c r="E13" s="27"/>
    </row>
    <row r="14" spans="3:7" x14ac:dyDescent="0.25">
      <c r="C14" s="11"/>
      <c r="D14" s="86"/>
      <c r="E14" s="86"/>
    </row>
    <row r="17" spans="4:4" x14ac:dyDescent="0.25">
      <c r="D17" s="27"/>
    </row>
  </sheetData>
  <mergeCells count="2">
    <mergeCell ref="C4:D4"/>
    <mergeCell ref="C3:D3"/>
  </mergeCells>
  <hyperlinks>
    <hyperlink ref="F1" location="BG!A1" display="BG" xr:uid="{00000000-0004-0000-1800-000000000000}"/>
  </hyperlinks>
  <pageMargins left="0.70866141732283472" right="0.70866141732283472" top="0.74803149606299213" bottom="0.74803149606299213" header="0.31496062992125984" footer="0.31496062992125984"/>
  <pageSetup paperSize="9" scale="8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tabColor theme="9"/>
  </sheetPr>
  <dimension ref="C1:H38"/>
  <sheetViews>
    <sheetView showGridLines="0" zoomScale="85" zoomScaleNormal="85" workbookViewId="0">
      <selection activeCell="G13" sqref="G13"/>
    </sheetView>
  </sheetViews>
  <sheetFormatPr baseColWidth="10" defaultColWidth="11.44140625" defaultRowHeight="13.2" x14ac:dyDescent="0.25"/>
  <cols>
    <col min="1" max="2" width="2.33203125" style="2" customWidth="1"/>
    <col min="3" max="3" width="30" style="35" customWidth="1"/>
    <col min="4" max="5" width="15.6640625" style="35" customWidth="1"/>
    <col min="6" max="6" width="2.33203125" style="35" customWidth="1"/>
    <col min="7" max="7" width="14.6640625" style="35" customWidth="1"/>
    <col min="8" max="8" width="11.33203125" style="35"/>
    <col min="9" max="16384" width="11.44140625" style="2"/>
  </cols>
  <sheetData>
    <row r="1" spans="3:8" x14ac:dyDescent="0.25">
      <c r="C1" s="11">
        <v>0</v>
      </c>
      <c r="G1" s="149" t="s">
        <v>88</v>
      </c>
    </row>
    <row r="2" spans="3:8" x14ac:dyDescent="0.25">
      <c r="H2" s="5"/>
    </row>
    <row r="3" spans="3:8" ht="13.8" x14ac:dyDescent="0.25">
      <c r="C3" s="843" t="s">
        <v>1523</v>
      </c>
      <c r="D3" s="843"/>
      <c r="E3" s="246"/>
      <c r="H3" s="5"/>
    </row>
    <row r="4" spans="3:8" x14ac:dyDescent="0.25">
      <c r="C4" s="900" t="s">
        <v>192</v>
      </c>
      <c r="D4" s="900"/>
      <c r="H4" s="5"/>
    </row>
    <row r="5" spans="3:8" x14ac:dyDescent="0.25">
      <c r="C5" s="18" t="s">
        <v>1426</v>
      </c>
      <c r="D5" s="2"/>
      <c r="E5" s="5"/>
    </row>
    <row r="6" spans="3:8" x14ac:dyDescent="0.25">
      <c r="D6" s="5"/>
      <c r="E6" s="5"/>
    </row>
    <row r="7" spans="3:8" x14ac:dyDescent="0.25">
      <c r="D7" s="5"/>
      <c r="E7" s="5"/>
    </row>
    <row r="8" spans="3:8" x14ac:dyDescent="0.25">
      <c r="C8" s="13" t="s">
        <v>2</v>
      </c>
      <c r="D8" s="801">
        <v>45291</v>
      </c>
      <c r="E8" s="801">
        <v>44896</v>
      </c>
    </row>
    <row r="9" spans="3:8" x14ac:dyDescent="0.25">
      <c r="C9" s="157"/>
    </row>
    <row r="10" spans="3:8" x14ac:dyDescent="0.25">
      <c r="C10" s="158" t="s">
        <v>1542</v>
      </c>
      <c r="D10" s="159">
        <v>2686623.3309999998</v>
      </c>
      <c r="E10" s="159">
        <v>2686623.3309999998</v>
      </c>
    </row>
    <row r="11" spans="3:8" x14ac:dyDescent="0.25">
      <c r="C11" s="152"/>
      <c r="D11" s="151"/>
    </row>
    <row r="12" spans="3:8" x14ac:dyDescent="0.25">
      <c r="C12" s="902" t="s">
        <v>1541</v>
      </c>
      <c r="D12" s="902"/>
      <c r="E12" s="902"/>
    </row>
    <row r="13" spans="3:8" x14ac:dyDescent="0.25">
      <c r="C13" s="902"/>
      <c r="D13" s="902"/>
      <c r="E13" s="902"/>
    </row>
    <row r="14" spans="3:8" x14ac:dyDescent="0.25">
      <c r="C14" s="152"/>
      <c r="D14" s="151"/>
    </row>
    <row r="15" spans="3:8" x14ac:dyDescent="0.25">
      <c r="C15" s="152"/>
      <c r="D15" s="151"/>
    </row>
    <row r="16" spans="3:8" x14ac:dyDescent="0.25">
      <c r="C16" s="158" t="s">
        <v>1543</v>
      </c>
      <c r="D16" s="159">
        <v>15446640.130000001</v>
      </c>
      <c r="E16" s="159">
        <v>13132124.267999999</v>
      </c>
    </row>
    <row r="17" spans="3:6" x14ac:dyDescent="0.25">
      <c r="C17" s="152"/>
      <c r="D17" s="151"/>
    </row>
    <row r="18" spans="3:6" ht="12.75" customHeight="1" x14ac:dyDescent="0.25">
      <c r="C18" s="901" t="s">
        <v>1546</v>
      </c>
      <c r="D18" s="901"/>
      <c r="E18" s="901"/>
    </row>
    <row r="19" spans="3:6" x14ac:dyDescent="0.25">
      <c r="C19" s="901"/>
      <c r="D19" s="901"/>
      <c r="E19" s="901"/>
      <c r="F19" s="2"/>
    </row>
    <row r="20" spans="3:6" x14ac:dyDescent="0.25">
      <c r="C20" s="901"/>
      <c r="D20" s="901"/>
      <c r="E20" s="901"/>
    </row>
    <row r="21" spans="3:6" x14ac:dyDescent="0.25">
      <c r="C21" s="901"/>
      <c r="D21" s="901"/>
      <c r="E21" s="901"/>
    </row>
    <row r="22" spans="3:6" x14ac:dyDescent="0.25">
      <c r="C22" s="901"/>
      <c r="D22" s="901"/>
      <c r="E22" s="901"/>
    </row>
    <row r="23" spans="3:6" x14ac:dyDescent="0.25">
      <c r="C23" s="251"/>
      <c r="D23" s="251"/>
      <c r="E23" s="251"/>
    </row>
    <row r="24" spans="3:6" x14ac:dyDescent="0.25">
      <c r="C24" s="152"/>
      <c r="D24" s="151"/>
    </row>
    <row r="25" spans="3:6" x14ac:dyDescent="0.25">
      <c r="C25" s="158" t="s">
        <v>1544</v>
      </c>
      <c r="D25" s="159">
        <v>0</v>
      </c>
      <c r="E25" s="159">
        <v>0</v>
      </c>
    </row>
    <row r="26" spans="3:6" x14ac:dyDescent="0.25">
      <c r="C26" s="152"/>
      <c r="D26" s="151"/>
    </row>
    <row r="27" spans="3:6" x14ac:dyDescent="0.25">
      <c r="C27" s="152"/>
      <c r="D27" s="151"/>
    </row>
    <row r="28" spans="3:6" x14ac:dyDescent="0.25">
      <c r="C28" s="158" t="s">
        <v>1545</v>
      </c>
      <c r="D28" s="159">
        <v>0</v>
      </c>
      <c r="E28" s="159">
        <v>0</v>
      </c>
    </row>
    <row r="29" spans="3:6" x14ac:dyDescent="0.25">
      <c r="D29" s="151"/>
    </row>
    <row r="30" spans="3:6" x14ac:dyDescent="0.25">
      <c r="D30" s="151"/>
    </row>
    <row r="31" spans="3:6" x14ac:dyDescent="0.25">
      <c r="C31" s="158" t="s">
        <v>2725</v>
      </c>
      <c r="D31" s="159">
        <v>1429066.3689999999</v>
      </c>
      <c r="E31" s="159">
        <v>1429066.3689999999</v>
      </c>
    </row>
    <row r="32" spans="3:6" x14ac:dyDescent="0.25">
      <c r="D32" s="151"/>
    </row>
    <row r="33" spans="4:4" x14ac:dyDescent="0.25">
      <c r="D33" s="151"/>
    </row>
    <row r="34" spans="4:4" x14ac:dyDescent="0.25">
      <c r="D34" s="151"/>
    </row>
    <row r="35" spans="4:4" x14ac:dyDescent="0.25">
      <c r="D35" s="151"/>
    </row>
    <row r="36" spans="4:4" x14ac:dyDescent="0.25">
      <c r="D36" s="151"/>
    </row>
    <row r="37" spans="4:4" x14ac:dyDescent="0.25">
      <c r="D37" s="151"/>
    </row>
    <row r="38" spans="4:4" x14ac:dyDescent="0.25">
      <c r="D38" s="151"/>
    </row>
  </sheetData>
  <mergeCells count="4">
    <mergeCell ref="C18:E22"/>
    <mergeCell ref="C4:D4"/>
    <mergeCell ref="C3:D3"/>
    <mergeCell ref="C12:E13"/>
  </mergeCells>
  <hyperlinks>
    <hyperlink ref="G1" location="BG!A1" display="BG" xr:uid="{00000000-0004-0000-19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tabColor theme="9"/>
  </sheetPr>
  <dimension ref="C1:AA15"/>
  <sheetViews>
    <sheetView showGridLines="0" zoomScale="85" zoomScaleNormal="85" workbookViewId="0">
      <selection activeCell="J15" sqref="J15"/>
    </sheetView>
  </sheetViews>
  <sheetFormatPr baseColWidth="10" defaultColWidth="11.33203125" defaultRowHeight="14.4" x14ac:dyDescent="0.3"/>
  <cols>
    <col min="1" max="2" width="2.33203125" customWidth="1"/>
    <col min="3" max="3" width="54.5546875" style="17" customWidth="1"/>
    <col min="4" max="5" width="15.6640625" style="17" customWidth="1"/>
    <col min="6" max="6" width="2.33203125" style="17" customWidth="1"/>
    <col min="7" max="27" width="11.33203125" style="17"/>
  </cols>
  <sheetData>
    <row r="1" spans="3:8" x14ac:dyDescent="0.3">
      <c r="C1" s="11">
        <v>0</v>
      </c>
      <c r="H1" s="45" t="s">
        <v>88</v>
      </c>
    </row>
    <row r="4" spans="3:8" x14ac:dyDescent="0.3">
      <c r="C4" s="843" t="s">
        <v>1524</v>
      </c>
      <c r="D4" s="843"/>
      <c r="E4" s="843"/>
      <c r="G4" s="55"/>
      <c r="H4" s="56"/>
    </row>
    <row r="5" spans="3:8" x14ac:dyDescent="0.3">
      <c r="C5" s="145" t="s">
        <v>192</v>
      </c>
    </row>
    <row r="6" spans="3:8" x14ac:dyDescent="0.3">
      <c r="E6" s="57"/>
    </row>
    <row r="7" spans="3:8" x14ac:dyDescent="0.3">
      <c r="C7" s="13" t="s">
        <v>2</v>
      </c>
      <c r="D7" s="801">
        <v>45291</v>
      </c>
      <c r="E7" s="801">
        <v>44896</v>
      </c>
    </row>
    <row r="8" spans="3:8" x14ac:dyDescent="0.3">
      <c r="C8" s="46" t="s">
        <v>1416</v>
      </c>
    </row>
    <row r="10" spans="3:8" ht="15" thickBot="1" x14ac:dyDescent="0.35">
      <c r="C10" s="6" t="s">
        <v>194</v>
      </c>
      <c r="D10" s="163">
        <v>0</v>
      </c>
      <c r="E10" s="163">
        <v>0</v>
      </c>
      <c r="F10" s="436"/>
    </row>
    <row r="11" spans="3:8" ht="15" thickTop="1" x14ac:dyDescent="0.3"/>
    <row r="15" spans="3:8" x14ac:dyDescent="0.3">
      <c r="F15"/>
    </row>
  </sheetData>
  <mergeCells count="1">
    <mergeCell ref="C4:E4"/>
  </mergeCells>
  <hyperlinks>
    <hyperlink ref="H1" location="BG!A1" display="BG" xr:uid="{00000000-0004-0000-1A00-000000000000}"/>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tabColor theme="9"/>
  </sheetPr>
  <dimension ref="C1:I19"/>
  <sheetViews>
    <sheetView showGridLines="0" zoomScale="85" zoomScaleNormal="85" workbookViewId="0">
      <selection activeCell="K16" sqref="K16"/>
    </sheetView>
  </sheetViews>
  <sheetFormatPr baseColWidth="10" defaultColWidth="11.44140625" defaultRowHeight="13.2" x14ac:dyDescent="0.25"/>
  <cols>
    <col min="1" max="2" width="2.33203125" style="2" customWidth="1"/>
    <col min="3" max="3" width="54.6640625" style="5" customWidth="1"/>
    <col min="4" max="5" width="15.6640625" style="5" customWidth="1"/>
    <col min="6" max="6" width="2.33203125" style="5" customWidth="1"/>
    <col min="7" max="7" width="14.6640625" style="5" customWidth="1"/>
    <col min="8" max="9" width="11.33203125" style="5"/>
    <col min="10" max="16384" width="11.44140625" style="2"/>
  </cols>
  <sheetData>
    <row r="1" spans="3:7" x14ac:dyDescent="0.25">
      <c r="C1" s="11">
        <v>0</v>
      </c>
      <c r="G1" s="161" t="s">
        <v>88</v>
      </c>
    </row>
    <row r="2" spans="3:7" x14ac:dyDescent="0.25">
      <c r="D2" s="162"/>
      <c r="E2" s="162"/>
    </row>
    <row r="3" spans="3:7" ht="13.8" x14ac:dyDescent="0.25">
      <c r="C3" s="843" t="s">
        <v>1537</v>
      </c>
      <c r="D3" s="843"/>
      <c r="E3" s="246"/>
    </row>
    <row r="4" spans="3:7" x14ac:dyDescent="0.25">
      <c r="C4" s="900" t="s">
        <v>192</v>
      </c>
      <c r="D4" s="900"/>
    </row>
    <row r="5" spans="3:7" x14ac:dyDescent="0.25">
      <c r="C5" s="18" t="s">
        <v>1427</v>
      </c>
      <c r="D5" s="2"/>
    </row>
    <row r="7" spans="3:7" x14ac:dyDescent="0.25">
      <c r="C7" s="13" t="s">
        <v>2</v>
      </c>
      <c r="D7" s="801">
        <v>45291</v>
      </c>
      <c r="E7" s="801">
        <v>44896</v>
      </c>
    </row>
    <row r="8" spans="3:7" x14ac:dyDescent="0.25">
      <c r="C8" s="5" t="s">
        <v>1493</v>
      </c>
      <c r="D8" s="82">
        <v>0</v>
      </c>
      <c r="E8" s="82">
        <v>0</v>
      </c>
    </row>
    <row r="9" spans="3:7" x14ac:dyDescent="0.25">
      <c r="C9" s="5" t="s">
        <v>1428</v>
      </c>
      <c r="D9" s="82">
        <v>23594022.934</v>
      </c>
      <c r="E9" s="82">
        <v>23638468.355</v>
      </c>
    </row>
    <row r="10" spans="3:7" x14ac:dyDescent="0.25">
      <c r="D10" s="82"/>
      <c r="E10" s="82"/>
    </row>
    <row r="11" spans="3:7" x14ac:dyDescent="0.25">
      <c r="C11" s="6" t="s">
        <v>194</v>
      </c>
      <c r="D11" s="263">
        <v>23594022.934</v>
      </c>
      <c r="E11" s="263">
        <v>23638468.355</v>
      </c>
    </row>
    <row r="14" spans="3:7" x14ac:dyDescent="0.25">
      <c r="D14" s="82"/>
    </row>
    <row r="19" spans="6:6" x14ac:dyDescent="0.25">
      <c r="F19" s="2"/>
    </row>
  </sheetData>
  <mergeCells count="2">
    <mergeCell ref="C4:D4"/>
    <mergeCell ref="C3:D3"/>
  </mergeCells>
  <hyperlinks>
    <hyperlink ref="G1" location="BG!A1" display="BG" xr:uid="{00000000-0004-0000-1B00-000000000000}"/>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tabColor theme="9"/>
  </sheetPr>
  <dimension ref="C1:AJ16"/>
  <sheetViews>
    <sheetView showGridLines="0" zoomScale="85" zoomScaleNormal="85" workbookViewId="0">
      <selection activeCell="L13" sqref="L13"/>
    </sheetView>
  </sheetViews>
  <sheetFormatPr baseColWidth="10" defaultColWidth="11.33203125" defaultRowHeight="14.4" x14ac:dyDescent="0.3"/>
  <cols>
    <col min="1" max="2" width="2.33203125" customWidth="1"/>
    <col min="3" max="3" width="54.5546875" style="17" customWidth="1"/>
    <col min="4" max="5" width="15.6640625" style="17" customWidth="1"/>
    <col min="6" max="6" width="2.33203125" style="17" customWidth="1"/>
    <col min="7" max="8" width="11.33203125" style="17"/>
    <col min="9" max="36" width="11.33203125" style="36"/>
  </cols>
  <sheetData>
    <row r="1" spans="3:8" x14ac:dyDescent="0.3">
      <c r="C1" s="11">
        <v>0</v>
      </c>
      <c r="H1" s="45" t="s">
        <v>88</v>
      </c>
    </row>
    <row r="4" spans="3:8" x14ac:dyDescent="0.3">
      <c r="C4" s="843" t="s">
        <v>1525</v>
      </c>
      <c r="D4" s="843"/>
      <c r="E4" s="843"/>
      <c r="G4" s="55"/>
      <c r="H4" s="56"/>
    </row>
    <row r="5" spans="3:8" x14ac:dyDescent="0.3">
      <c r="C5" s="145" t="s">
        <v>192</v>
      </c>
      <c r="D5" s="57"/>
      <c r="E5" s="57"/>
    </row>
    <row r="6" spans="3:8" x14ac:dyDescent="0.3">
      <c r="D6" s="219"/>
      <c r="E6" s="219"/>
    </row>
    <row r="7" spans="3:8" x14ac:dyDescent="0.3">
      <c r="C7" s="13" t="s">
        <v>2</v>
      </c>
      <c r="D7" s="801">
        <v>45291</v>
      </c>
      <c r="E7" s="801">
        <v>44896</v>
      </c>
    </row>
    <row r="8" spans="3:8" x14ac:dyDescent="0.3">
      <c r="C8" s="17" t="s">
        <v>1416</v>
      </c>
    </row>
    <row r="10" spans="3:8" ht="15" thickBot="1" x14ac:dyDescent="0.35">
      <c r="C10" s="6" t="s">
        <v>194</v>
      </c>
      <c r="D10" s="163">
        <v>0</v>
      </c>
      <c r="E10" s="163">
        <v>0</v>
      </c>
    </row>
    <row r="11" spans="3:8" ht="15" thickTop="1" x14ac:dyDescent="0.3"/>
    <row r="16" spans="3:8" x14ac:dyDescent="0.3">
      <c r="F16"/>
    </row>
  </sheetData>
  <mergeCells count="1">
    <mergeCell ref="C4:E4"/>
  </mergeCells>
  <hyperlinks>
    <hyperlink ref="H1" location="BG!A1" display="BG" xr:uid="{00000000-0004-0000-1C00-000000000000}"/>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tabColor theme="9"/>
  </sheetPr>
  <dimension ref="C1:F34"/>
  <sheetViews>
    <sheetView showGridLines="0" zoomScale="85" zoomScaleNormal="85" workbookViewId="0">
      <selection activeCell="G30" sqref="G30"/>
    </sheetView>
  </sheetViews>
  <sheetFormatPr baseColWidth="10" defaultColWidth="11.44140625" defaultRowHeight="13.2" x14ac:dyDescent="0.25"/>
  <cols>
    <col min="1" max="2" width="2.33203125" style="2" customWidth="1"/>
    <col min="3" max="3" width="51" style="35" bestFit="1" customWidth="1"/>
    <col min="4" max="5" width="15.6640625" style="35" customWidth="1"/>
    <col min="6" max="6" width="2.33203125" style="35" customWidth="1"/>
    <col min="7" max="16384" width="11.44140625" style="2"/>
  </cols>
  <sheetData>
    <row r="1" spans="3:6" x14ac:dyDescent="0.25">
      <c r="C1" s="11"/>
      <c r="E1" s="684" t="s">
        <v>96</v>
      </c>
    </row>
    <row r="3" spans="3:6" ht="13.8" x14ac:dyDescent="0.25">
      <c r="C3" s="843" t="s">
        <v>2642</v>
      </c>
      <c r="D3" s="843"/>
      <c r="E3" s="246"/>
    </row>
    <row r="4" spans="3:6" x14ac:dyDescent="0.25">
      <c r="C4" s="93" t="s">
        <v>192</v>
      </c>
    </row>
    <row r="5" spans="3:6" x14ac:dyDescent="0.25">
      <c r="C5" s="18" t="s">
        <v>1436</v>
      </c>
    </row>
    <row r="6" spans="3:6" x14ac:dyDescent="0.25">
      <c r="D6" s="5"/>
      <c r="E6" s="5"/>
    </row>
    <row r="7" spans="3:6" x14ac:dyDescent="0.25">
      <c r="C7" s="13" t="s">
        <v>2</v>
      </c>
      <c r="D7" s="801">
        <v>45291</v>
      </c>
      <c r="E7" s="801">
        <v>44926</v>
      </c>
      <c r="F7" s="5"/>
    </row>
    <row r="8" spans="3:6" x14ac:dyDescent="0.25">
      <c r="C8" s="5" t="s">
        <v>1088</v>
      </c>
      <c r="D8" s="307">
        <v>2240445.5120000001</v>
      </c>
      <c r="E8" s="489">
        <v>3533180</v>
      </c>
      <c r="F8" s="5"/>
    </row>
    <row r="9" spans="3:6" x14ac:dyDescent="0.25">
      <c r="C9" s="5" t="s">
        <v>1107</v>
      </c>
      <c r="D9" s="307">
        <v>36757.264999999999</v>
      </c>
      <c r="E9" s="489">
        <v>821350</v>
      </c>
      <c r="F9" s="5"/>
    </row>
    <row r="10" spans="3:6" x14ac:dyDescent="0.25">
      <c r="C10" s="5" t="s">
        <v>1095</v>
      </c>
      <c r="D10" s="307">
        <v>2332689.6009999998</v>
      </c>
      <c r="E10" s="489">
        <v>12142202</v>
      </c>
      <c r="F10" s="5"/>
    </row>
    <row r="11" spans="3:6" x14ac:dyDescent="0.25">
      <c r="C11" s="5" t="s">
        <v>1101</v>
      </c>
      <c r="D11" s="307">
        <v>27337459.387000002</v>
      </c>
      <c r="E11" s="489">
        <v>77063909</v>
      </c>
      <c r="F11" s="5"/>
    </row>
    <row r="12" spans="3:6" hidden="1" x14ac:dyDescent="0.25">
      <c r="C12" s="5" t="s">
        <v>1447</v>
      </c>
      <c r="D12" s="307">
        <v>0</v>
      </c>
      <c r="E12" s="489"/>
      <c r="F12" s="5"/>
    </row>
    <row r="13" spans="3:6" x14ac:dyDescent="0.25">
      <c r="C13" s="5" t="s">
        <v>1500</v>
      </c>
      <c r="D13" s="307">
        <v>2076.902</v>
      </c>
      <c r="E13" s="489">
        <v>30</v>
      </c>
      <c r="F13" s="5"/>
    </row>
    <row r="14" spans="3:6" hidden="1" x14ac:dyDescent="0.25">
      <c r="C14" s="5" t="s">
        <v>1346</v>
      </c>
      <c r="D14" s="307">
        <v>0</v>
      </c>
      <c r="E14" s="489"/>
      <c r="F14" s="5"/>
    </row>
    <row r="15" spans="3:6" x14ac:dyDescent="0.25">
      <c r="C15" s="5" t="s">
        <v>1113</v>
      </c>
      <c r="D15" s="307">
        <v>593649.65899999999</v>
      </c>
      <c r="E15" s="489">
        <v>519051</v>
      </c>
      <c r="F15" s="5"/>
    </row>
    <row r="16" spans="3:6" x14ac:dyDescent="0.25">
      <c r="C16" s="5" t="s">
        <v>2411</v>
      </c>
      <c r="D16" s="307">
        <v>10927.498</v>
      </c>
      <c r="E16" s="489">
        <v>2982</v>
      </c>
      <c r="F16" s="5"/>
    </row>
    <row r="17" spans="3:6" hidden="1" x14ac:dyDescent="0.25">
      <c r="C17" s="2" t="s">
        <v>1125</v>
      </c>
      <c r="D17" s="307">
        <v>0</v>
      </c>
      <c r="E17" s="489"/>
      <c r="F17" s="5"/>
    </row>
    <row r="18" spans="3:6" x14ac:dyDescent="0.25">
      <c r="C18" s="2" t="s">
        <v>1269</v>
      </c>
      <c r="D18" s="307">
        <v>0</v>
      </c>
      <c r="E18" s="489">
        <v>17037</v>
      </c>
      <c r="F18" s="5"/>
    </row>
    <row r="19" spans="3:6" x14ac:dyDescent="0.25">
      <c r="C19" s="2" t="s">
        <v>3452</v>
      </c>
      <c r="D19" s="307">
        <v>0</v>
      </c>
      <c r="E19" s="489"/>
      <c r="F19" s="2"/>
    </row>
    <row r="20" spans="3:6" hidden="1" x14ac:dyDescent="0.25">
      <c r="C20" s="2" t="s">
        <v>1126</v>
      </c>
      <c r="D20" s="307">
        <v>0</v>
      </c>
      <c r="E20" s="489"/>
      <c r="F20" s="5"/>
    </row>
    <row r="21" spans="3:6" hidden="1" x14ac:dyDescent="0.25">
      <c r="C21" s="2" t="s">
        <v>1284</v>
      </c>
      <c r="D21" s="307">
        <v>0</v>
      </c>
      <c r="E21" s="489"/>
      <c r="F21" s="5"/>
    </row>
    <row r="22" spans="3:6" x14ac:dyDescent="0.25">
      <c r="C22" s="2" t="s">
        <v>2412</v>
      </c>
      <c r="D22" s="307">
        <v>3737.4580000000001</v>
      </c>
      <c r="E22" s="489">
        <v>3984684</v>
      </c>
      <c r="F22" s="5"/>
    </row>
    <row r="23" spans="3:6" x14ac:dyDescent="0.25">
      <c r="C23" s="2" t="s">
        <v>3426</v>
      </c>
      <c r="D23" s="307">
        <v>54880643.236000009</v>
      </c>
      <c r="E23" s="489">
        <v>49545179</v>
      </c>
      <c r="F23" s="5"/>
    </row>
    <row r="24" spans="3:6" hidden="1" x14ac:dyDescent="0.25">
      <c r="C24" s="2" t="s">
        <v>1868</v>
      </c>
      <c r="D24" s="307">
        <v>0</v>
      </c>
      <c r="E24" s="489"/>
      <c r="F24" s="5"/>
    </row>
    <row r="25" spans="3:6" hidden="1" x14ac:dyDescent="0.25">
      <c r="C25" s="2" t="s">
        <v>2415</v>
      </c>
      <c r="D25" s="307">
        <v>0</v>
      </c>
      <c r="E25" s="489"/>
      <c r="F25" s="5"/>
    </row>
    <row r="26" spans="3:6" ht="14.4" x14ac:dyDescent="0.3">
      <c r="C26" t="s">
        <v>2410</v>
      </c>
      <c r="D26" s="307">
        <v>7641542.4210000001</v>
      </c>
      <c r="E26" s="489">
        <v>2280544</v>
      </c>
      <c r="F26" s="5"/>
    </row>
    <row r="27" spans="3:6" x14ac:dyDescent="0.25">
      <c r="C27" s="5" t="s">
        <v>2610</v>
      </c>
      <c r="D27" s="307">
        <v>289244.99200000003</v>
      </c>
      <c r="E27" s="489">
        <v>334621</v>
      </c>
      <c r="F27" s="5"/>
    </row>
    <row r="28" spans="3:6" x14ac:dyDescent="0.25">
      <c r="C28" s="6" t="s">
        <v>0</v>
      </c>
      <c r="D28" s="264">
        <v>95369173.931000009</v>
      </c>
      <c r="E28" s="264">
        <v>150244769</v>
      </c>
    </row>
    <row r="29" spans="3:6" x14ac:dyDescent="0.25">
      <c r="C29" s="65"/>
      <c r="D29" s="82"/>
      <c r="E29" s="82"/>
      <c r="F29" s="5"/>
    </row>
    <row r="30" spans="3:6" x14ac:dyDescent="0.25">
      <c r="D30" s="151"/>
      <c r="E30" s="151"/>
      <c r="F30" s="5"/>
    </row>
    <row r="31" spans="3:6" x14ac:dyDescent="0.25">
      <c r="C31" s="5"/>
      <c r="D31" s="82"/>
      <c r="E31" s="82"/>
      <c r="F31" s="5"/>
    </row>
    <row r="32" spans="3:6" x14ac:dyDescent="0.25">
      <c r="D32" s="151"/>
      <c r="E32" s="151"/>
    </row>
    <row r="34" spans="5:5" x14ac:dyDescent="0.25">
      <c r="E34" s="291"/>
    </row>
  </sheetData>
  <mergeCells count="1">
    <mergeCell ref="C3:D3"/>
  </mergeCells>
  <hyperlinks>
    <hyperlink ref="E1" location="ER!A1" display="ER" xr:uid="{7E57C9B2-EC83-45D6-960A-9D264D382E8C}"/>
  </hyperlink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tabColor theme="9"/>
  </sheetPr>
  <dimension ref="C1:AG19"/>
  <sheetViews>
    <sheetView showGridLines="0" zoomScale="85" zoomScaleNormal="85" workbookViewId="0">
      <selection activeCell="I28" sqref="I28"/>
    </sheetView>
  </sheetViews>
  <sheetFormatPr baseColWidth="10" defaultColWidth="11.33203125" defaultRowHeight="13.2" x14ac:dyDescent="0.25"/>
  <cols>
    <col min="1" max="2" width="2.33203125" style="2" customWidth="1"/>
    <col min="3" max="3" width="54.5546875" style="35" customWidth="1"/>
    <col min="4" max="5" width="15.6640625" style="35" customWidth="1"/>
    <col min="6" max="6" width="2.33203125" style="35" customWidth="1"/>
    <col min="7" max="33" width="11.33203125" style="35"/>
    <col min="34" max="16384" width="11.33203125" style="2"/>
  </cols>
  <sheetData>
    <row r="1" spans="3:33" x14ac:dyDescent="0.25">
      <c r="C1" s="11"/>
      <c r="G1" s="149" t="s">
        <v>96</v>
      </c>
    </row>
    <row r="2" spans="3:33" x14ac:dyDescent="0.25">
      <c r="D2" s="164">
        <v>45291</v>
      </c>
    </row>
    <row r="3" spans="3:33" ht="13.8" x14ac:dyDescent="0.25">
      <c r="C3" s="843" t="s">
        <v>1526</v>
      </c>
      <c r="D3" s="843"/>
      <c r="E3" s="843"/>
      <c r="I3" s="5"/>
      <c r="J3" s="5"/>
      <c r="K3" s="5"/>
      <c r="L3" s="5"/>
      <c r="M3" s="5"/>
      <c r="N3" s="5"/>
      <c r="O3" s="5"/>
      <c r="P3" s="5"/>
      <c r="Q3" s="5"/>
      <c r="R3" s="5"/>
      <c r="S3" s="5"/>
      <c r="T3" s="5"/>
      <c r="U3" s="5"/>
      <c r="V3" s="5"/>
      <c r="W3" s="5"/>
      <c r="X3" s="5"/>
      <c r="Y3" s="5"/>
      <c r="Z3" s="5"/>
      <c r="AA3" s="5"/>
      <c r="AB3" s="5"/>
      <c r="AC3" s="5"/>
      <c r="AD3" s="5"/>
      <c r="AE3" s="5"/>
      <c r="AF3" s="5"/>
      <c r="AG3" s="5"/>
    </row>
    <row r="4" spans="3:33" x14ac:dyDescent="0.25">
      <c r="C4" s="200" t="s">
        <v>162</v>
      </c>
      <c r="D4" s="199"/>
    </row>
    <row r="5" spans="3:33" x14ac:dyDescent="0.25">
      <c r="D5" s="903"/>
      <c r="E5" s="903"/>
    </row>
    <row r="6" spans="3:33" x14ac:dyDescent="0.25">
      <c r="D6" s="903"/>
      <c r="E6" s="903"/>
    </row>
    <row r="7" spans="3:33" x14ac:dyDescent="0.25">
      <c r="C7" s="6" t="s">
        <v>97</v>
      </c>
      <c r="D7" s="729">
        <v>45291</v>
      </c>
      <c r="E7" s="729">
        <v>44926</v>
      </c>
      <c r="F7" s="5"/>
      <c r="G7" s="5"/>
      <c r="H7" s="5"/>
      <c r="I7" s="5"/>
      <c r="J7" s="5"/>
      <c r="K7" s="5"/>
      <c r="L7" s="5"/>
      <c r="M7" s="5"/>
      <c r="N7" s="5"/>
      <c r="O7" s="5"/>
      <c r="P7" s="5"/>
      <c r="Q7" s="5"/>
      <c r="R7" s="5"/>
      <c r="S7" s="5"/>
      <c r="T7" s="5"/>
      <c r="U7" s="5"/>
      <c r="V7" s="5"/>
      <c r="W7" s="5"/>
      <c r="X7" s="5"/>
      <c r="Y7" s="5"/>
      <c r="Z7" s="5"/>
      <c r="AA7" s="5"/>
      <c r="AB7" s="5"/>
      <c r="AC7" s="5"/>
      <c r="AD7" s="5"/>
      <c r="AE7" s="5"/>
      <c r="AF7" s="5"/>
      <c r="AG7" s="5"/>
    </row>
    <row r="8" spans="3:33" x14ac:dyDescent="0.25">
      <c r="C8" s="6" t="s">
        <v>658</v>
      </c>
      <c r="D8" s="165"/>
      <c r="E8" s="165"/>
      <c r="F8" s="5"/>
      <c r="G8" s="5"/>
      <c r="H8" s="5"/>
      <c r="I8" s="5"/>
      <c r="J8" s="5"/>
      <c r="K8" s="5"/>
      <c r="L8" s="5"/>
      <c r="M8" s="5"/>
      <c r="N8" s="5"/>
      <c r="O8" s="5"/>
      <c r="P8" s="5"/>
      <c r="Q8" s="5"/>
      <c r="R8" s="5"/>
      <c r="S8" s="5"/>
      <c r="T8" s="5"/>
      <c r="U8" s="5"/>
      <c r="V8" s="5"/>
      <c r="W8" s="5"/>
      <c r="X8" s="5"/>
      <c r="Y8" s="5"/>
      <c r="Z8" s="5"/>
      <c r="AA8" s="5"/>
      <c r="AB8" s="5"/>
      <c r="AC8" s="5"/>
      <c r="AD8" s="5"/>
      <c r="AE8" s="5"/>
      <c r="AF8" s="5"/>
      <c r="AG8" s="5"/>
    </row>
    <row r="9" spans="3:33" x14ac:dyDescent="0.25">
      <c r="C9" s="6" t="s">
        <v>659</v>
      </c>
      <c r="D9" s="82">
        <v>0</v>
      </c>
      <c r="E9" s="190"/>
      <c r="F9" s="5"/>
      <c r="G9" s="5"/>
      <c r="H9" s="5"/>
      <c r="I9" s="5"/>
      <c r="J9" s="5"/>
      <c r="K9" s="5"/>
      <c r="L9" s="5"/>
      <c r="M9" s="5"/>
      <c r="N9" s="5"/>
      <c r="O9" s="5"/>
      <c r="P9" s="5"/>
      <c r="Q9" s="5"/>
      <c r="R9" s="5"/>
      <c r="S9" s="5"/>
      <c r="T9" s="5"/>
      <c r="U9" s="5"/>
      <c r="V9" s="5"/>
      <c r="W9" s="5"/>
      <c r="X9" s="5"/>
      <c r="Y9" s="5"/>
      <c r="Z9" s="5"/>
      <c r="AA9" s="5"/>
      <c r="AB9" s="5"/>
      <c r="AC9" s="5"/>
      <c r="AD9" s="5"/>
      <c r="AE9" s="5"/>
      <c r="AF9" s="5"/>
      <c r="AG9" s="5"/>
    </row>
    <row r="10" spans="3:33" x14ac:dyDescent="0.25">
      <c r="C10" s="5" t="s">
        <v>164</v>
      </c>
      <c r="D10" s="82">
        <v>0</v>
      </c>
      <c r="E10" s="82"/>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row>
    <row r="11" spans="3:33" x14ac:dyDescent="0.25">
      <c r="C11" s="191" t="s">
        <v>165</v>
      </c>
      <c r="D11" s="82">
        <v>0</v>
      </c>
      <c r="E11" s="82"/>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row>
    <row r="12" spans="3:33" x14ac:dyDescent="0.25">
      <c r="C12" s="191" t="s">
        <v>166</v>
      </c>
      <c r="D12" s="82">
        <v>0</v>
      </c>
      <c r="E12" s="82"/>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row>
    <row r="13" spans="3:33" x14ac:dyDescent="0.25">
      <c r="C13" s="191" t="s">
        <v>167</v>
      </c>
      <c r="D13" s="82">
        <v>0</v>
      </c>
      <c r="E13" s="82"/>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row>
    <row r="14" spans="3:33" x14ac:dyDescent="0.25">
      <c r="C14" s="176"/>
      <c r="D14" s="82"/>
      <c r="E14" s="82"/>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row>
    <row r="15" spans="3:33" ht="13.8" thickBot="1" x14ac:dyDescent="0.3">
      <c r="C15" s="6" t="s">
        <v>168</v>
      </c>
      <c r="D15" s="83">
        <v>0</v>
      </c>
      <c r="E15" s="83">
        <v>0</v>
      </c>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row>
    <row r="16" spans="3:33" ht="13.8" thickTop="1" x14ac:dyDescent="0.25">
      <c r="C16" s="5"/>
      <c r="D16" s="82"/>
      <c r="E16" s="82"/>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row>
    <row r="17" spans="4:6" x14ac:dyDescent="0.25">
      <c r="D17" s="151"/>
      <c r="E17" s="151"/>
    </row>
    <row r="18" spans="4:6" x14ac:dyDescent="0.25">
      <c r="D18" s="151"/>
      <c r="E18" s="151"/>
    </row>
    <row r="19" spans="4:6" x14ac:dyDescent="0.25">
      <c r="F19" s="2"/>
    </row>
  </sheetData>
  <mergeCells count="3">
    <mergeCell ref="D5:E5"/>
    <mergeCell ref="D6:E6"/>
    <mergeCell ref="C3:E3"/>
  </mergeCells>
  <hyperlinks>
    <hyperlink ref="G1" location="ER!A1" display="ER" xr:uid="{00000000-0004-0000-1E00-000000000000}"/>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5DFA3-2EC4-4A9B-94EF-3468435941D8}">
  <sheetPr filterMode="1"/>
  <dimension ref="A1:Q610"/>
  <sheetViews>
    <sheetView topLeftCell="C212" zoomScale="70" zoomScaleNormal="70" workbookViewId="0">
      <selection activeCell="I6" sqref="I6:I265"/>
    </sheetView>
  </sheetViews>
  <sheetFormatPr baseColWidth="10" defaultColWidth="11.44140625" defaultRowHeight="14.4" x14ac:dyDescent="0.3"/>
  <cols>
    <col min="1" max="1" width="12" style="555" bestFit="1" customWidth="1"/>
    <col min="2" max="2" width="10.33203125" bestFit="1" customWidth="1"/>
    <col min="3" max="3" width="23" bestFit="1" customWidth="1"/>
    <col min="4" max="4" width="32.88671875" bestFit="1" customWidth="1"/>
    <col min="5" max="5" width="25.33203125" bestFit="1" customWidth="1"/>
    <col min="6" max="6" width="11.5546875" bestFit="1" customWidth="1"/>
    <col min="7" max="7" width="10.33203125" bestFit="1" customWidth="1"/>
    <col min="8" max="8" width="63.88671875" bestFit="1" customWidth="1"/>
    <col min="9" max="9" width="19.33203125" style="276" bestFit="1" customWidth="1"/>
    <col min="10" max="10" width="21.5546875" style="444" bestFit="1" customWidth="1"/>
    <col min="11" max="11" width="48.88671875" bestFit="1" customWidth="1"/>
    <col min="12" max="12" width="78.5546875" bestFit="1" customWidth="1"/>
    <col min="13" max="13" width="21.5546875" bestFit="1" customWidth="1"/>
    <col min="14" max="14" width="13.5546875" bestFit="1" customWidth="1"/>
    <col min="15" max="15" width="43" bestFit="1" customWidth="1"/>
    <col min="16" max="16" width="17.88671875" bestFit="1" customWidth="1"/>
    <col min="17" max="17" width="13.44140625" bestFit="1" customWidth="1"/>
  </cols>
  <sheetData>
    <row r="1" spans="1:17" ht="17.25" customHeight="1" x14ac:dyDescent="0.3">
      <c r="A1" s="555" t="s">
        <v>680</v>
      </c>
      <c r="B1" t="s">
        <v>681</v>
      </c>
      <c r="C1" s="331" t="s">
        <v>682</v>
      </c>
      <c r="D1" t="s">
        <v>683</v>
      </c>
      <c r="E1" t="s">
        <v>1736</v>
      </c>
      <c r="F1" t="s">
        <v>1735</v>
      </c>
      <c r="G1" t="s">
        <v>1859</v>
      </c>
      <c r="H1" t="s">
        <v>684</v>
      </c>
      <c r="I1" s="381" t="s">
        <v>686</v>
      </c>
      <c r="J1" s="641" t="s">
        <v>1870</v>
      </c>
      <c r="K1" s="296" t="s">
        <v>2392</v>
      </c>
      <c r="L1" s="296" t="s">
        <v>1588</v>
      </c>
      <c r="M1" s="296" t="s">
        <v>2393</v>
      </c>
      <c r="N1" s="296" t="s">
        <v>1871</v>
      </c>
      <c r="O1" s="275" t="s">
        <v>685</v>
      </c>
      <c r="P1" s="362" t="s">
        <v>2407</v>
      </c>
      <c r="Q1" s="512" t="s">
        <v>3159</v>
      </c>
    </row>
    <row r="2" spans="1:17" hidden="1" x14ac:dyDescent="0.3">
      <c r="C2" s="331"/>
      <c r="H2" s="334" t="s">
        <v>687</v>
      </c>
      <c r="I2" s="631">
        <v>21921791.43</v>
      </c>
      <c r="J2" s="296">
        <f t="shared" ref="J2:J65" si="0">I2/1000</f>
        <v>21921.791430000001</v>
      </c>
      <c r="K2" s="552"/>
      <c r="L2" s="296"/>
      <c r="M2" s="296"/>
      <c r="N2" s="296"/>
      <c r="O2" s="382">
        <f>+I2</f>
        <v>21921791.43</v>
      </c>
      <c r="P2" s="296"/>
    </row>
    <row r="3" spans="1:17" hidden="1" x14ac:dyDescent="0.3">
      <c r="C3" s="331"/>
      <c r="H3" s="334" t="s">
        <v>1004</v>
      </c>
      <c r="I3" s="631">
        <v>-35398121.630000003</v>
      </c>
      <c r="J3" s="296">
        <f t="shared" si="0"/>
        <v>-35398.121630000001</v>
      </c>
      <c r="K3" s="552"/>
      <c r="L3" s="296"/>
      <c r="M3" s="296"/>
      <c r="N3" s="296"/>
      <c r="O3" s="382">
        <f>+I3</f>
        <v>-35398121.630000003</v>
      </c>
    </row>
    <row r="4" spans="1:17" hidden="1" x14ac:dyDescent="0.3">
      <c r="C4" s="331"/>
      <c r="H4" s="334" t="s">
        <v>2622</v>
      </c>
      <c r="I4" s="295">
        <v>-425962346156</v>
      </c>
      <c r="J4" s="296">
        <f t="shared" si="0"/>
        <v>-425962346.15600002</v>
      </c>
      <c r="K4" s="552"/>
      <c r="L4" s="296"/>
      <c r="M4" s="296"/>
      <c r="N4" s="296"/>
      <c r="O4" s="395"/>
    </row>
    <row r="5" spans="1:17" hidden="1" x14ac:dyDescent="0.3">
      <c r="A5" s="556" t="s">
        <v>3355</v>
      </c>
      <c r="B5" s="332">
        <v>7</v>
      </c>
      <c r="C5" s="608">
        <v>111010102001991</v>
      </c>
      <c r="D5" s="427" t="s">
        <v>688</v>
      </c>
      <c r="E5" t="str">
        <f t="shared" ref="E5:E68" si="1">+MID(D5,3,2)&amp;+MID(D5,6,1)&amp;+MID(D5,8,2)&amp;+MID(D5,11,3)&amp;+MID(D5,17,2)&amp;+MID(D5,20,3)&amp;+MID(D5,24,2)</f>
        <v>111101010200199</v>
      </c>
      <c r="F5" s="297" t="str">
        <f t="shared" ref="F5:F68" si="2">MID(E5,3,1)</f>
        <v>1</v>
      </c>
      <c r="G5" t="e">
        <f>+VLOOKUP(L5,BG!$D$10:$F$68,3,FALSE)</f>
        <v>#REF!</v>
      </c>
      <c r="H5" s="427" t="s">
        <v>689</v>
      </c>
      <c r="I5" s="332">
        <v>32084741</v>
      </c>
      <c r="J5" s="296">
        <f t="shared" si="0"/>
        <v>32084.741000000002</v>
      </c>
      <c r="K5" t="e">
        <f>+VLOOKUP(D5,#REF!,4,0)</f>
        <v>#REF!</v>
      </c>
      <c r="L5" t="e">
        <f>VLOOKUP(D5,#REF!,5,0)</f>
        <v>#REF!</v>
      </c>
      <c r="M5" t="e">
        <f>VLOOKUP(D5,#REF!,6,0)</f>
        <v>#REF!</v>
      </c>
      <c r="N5" t="e">
        <f>VLOOKUP(D5,#REF!,7,0)</f>
        <v>#REF!</v>
      </c>
      <c r="P5" t="str">
        <f>MID(E5,6,5)</f>
        <v>10102</v>
      </c>
      <c r="Q5" t="str">
        <f>+LEFT(E5,2)</f>
        <v>11</v>
      </c>
    </row>
    <row r="6" spans="1:17" x14ac:dyDescent="0.3">
      <c r="A6" s="556" t="s">
        <v>3355</v>
      </c>
      <c r="B6" s="333">
        <v>7</v>
      </c>
      <c r="C6" s="609">
        <v>111010102506011</v>
      </c>
      <c r="D6" s="334" t="s">
        <v>691</v>
      </c>
      <c r="E6" t="str">
        <f t="shared" si="1"/>
        <v>111101010250601</v>
      </c>
      <c r="F6" t="str">
        <f t="shared" si="2"/>
        <v>1</v>
      </c>
      <c r="G6" t="e">
        <f>+VLOOKUP(L6,BG!$D$10:$F$68,3,FALSE)</f>
        <v>#REF!</v>
      </c>
      <c r="H6" s="334" t="s">
        <v>690</v>
      </c>
      <c r="I6" s="295">
        <v>4497149</v>
      </c>
      <c r="J6" s="296">
        <f t="shared" si="0"/>
        <v>4497.1490000000003</v>
      </c>
      <c r="K6" t="e">
        <f>+VLOOKUP(D6,#REF!,4,0)</f>
        <v>#REF!</v>
      </c>
      <c r="L6" t="e">
        <f>VLOOKUP(D6,#REF!,5,0)</f>
        <v>#REF!</v>
      </c>
      <c r="M6" t="e">
        <f>VLOOKUP(D6,#REF!,6,0)</f>
        <v>#REF!</v>
      </c>
      <c r="N6" t="e">
        <f>VLOOKUP(D6,#REF!,7,0)</f>
        <v>#REF!</v>
      </c>
      <c r="P6" t="str">
        <f>MID(E6,6,5)</f>
        <v>10102</v>
      </c>
      <c r="Q6" t="str">
        <f>+LEFT(E6,2)</f>
        <v>11</v>
      </c>
    </row>
    <row r="7" spans="1:17" hidden="1" x14ac:dyDescent="0.3">
      <c r="A7" s="556" t="s">
        <v>3355</v>
      </c>
      <c r="B7" s="332">
        <v>7</v>
      </c>
      <c r="C7" s="608">
        <v>112010902002991</v>
      </c>
      <c r="D7" s="427" t="s">
        <v>692</v>
      </c>
      <c r="E7" t="str">
        <f t="shared" si="1"/>
        <v>111201090200299</v>
      </c>
      <c r="F7" t="str">
        <f t="shared" si="2"/>
        <v>1</v>
      </c>
      <c r="G7" t="e">
        <f>+VLOOKUP(L7,BG!$D$10:$F$68,3,FALSE)</f>
        <v>#REF!</v>
      </c>
      <c r="H7" s="427" t="s">
        <v>3211</v>
      </c>
      <c r="I7" s="332">
        <v>120902801</v>
      </c>
      <c r="J7" s="296">
        <f t="shared" si="0"/>
        <v>120902.80100000001</v>
      </c>
      <c r="K7" t="e">
        <f>+VLOOKUP(D7,#REF!,4,0)</f>
        <v>#REF!</v>
      </c>
      <c r="L7" t="e">
        <f>VLOOKUP(D7,#REF!,5,0)</f>
        <v>#REF!</v>
      </c>
      <c r="M7" t="e">
        <f>VLOOKUP(D7,#REF!,6,0)</f>
        <v>#REF!</v>
      </c>
      <c r="N7" t="e">
        <f>VLOOKUP(D7,#REF!,7,0)</f>
        <v>#REF!</v>
      </c>
      <c r="P7" t="str">
        <f t="shared" ref="P7:P70" si="3">MID(E7,6,5)</f>
        <v>10902</v>
      </c>
      <c r="Q7" t="str">
        <f t="shared" ref="Q7:Q70" si="4">+LEFT(E7,2)</f>
        <v>11</v>
      </c>
    </row>
    <row r="8" spans="1:17" hidden="1" x14ac:dyDescent="0.3">
      <c r="A8" s="556" t="s">
        <v>3355</v>
      </c>
      <c r="B8" s="333">
        <v>7</v>
      </c>
      <c r="C8" s="609">
        <v>112010902214991</v>
      </c>
      <c r="D8" s="334" t="s">
        <v>1876</v>
      </c>
      <c r="E8" t="str">
        <f t="shared" si="1"/>
        <v>111201090221499</v>
      </c>
      <c r="F8" t="str">
        <f t="shared" si="2"/>
        <v>1</v>
      </c>
      <c r="G8" t="e">
        <f>+VLOOKUP(L8,BG!$D$10:$F$68,3,FALSE)</f>
        <v>#REF!</v>
      </c>
      <c r="H8" s="334" t="s">
        <v>2086</v>
      </c>
      <c r="I8" s="333">
        <v>13903609</v>
      </c>
      <c r="J8" s="296">
        <f t="shared" si="0"/>
        <v>13903.609</v>
      </c>
      <c r="K8" t="e">
        <f>+VLOOKUP(D8,#REF!,4,0)</f>
        <v>#REF!</v>
      </c>
      <c r="L8" t="e">
        <f>VLOOKUP(D8,#REF!,5,0)</f>
        <v>#REF!</v>
      </c>
      <c r="M8" t="e">
        <f>VLOOKUP(D8,#REF!,6,0)</f>
        <v>#REF!</v>
      </c>
      <c r="N8" t="e">
        <f>VLOOKUP(D8,#REF!,7,0)</f>
        <v>#REF!</v>
      </c>
      <c r="P8" t="str">
        <f t="shared" si="3"/>
        <v>10902</v>
      </c>
      <c r="Q8" t="str">
        <f t="shared" si="4"/>
        <v>11</v>
      </c>
    </row>
    <row r="9" spans="1:17" x14ac:dyDescent="0.3">
      <c r="A9" s="556" t="s">
        <v>3355</v>
      </c>
      <c r="B9" s="332">
        <v>7</v>
      </c>
      <c r="C9" s="608">
        <v>112010903001011</v>
      </c>
      <c r="D9" s="427" t="s">
        <v>1877</v>
      </c>
      <c r="E9" t="str">
        <f t="shared" si="1"/>
        <v>111201090300101</v>
      </c>
      <c r="F9" t="str">
        <f t="shared" si="2"/>
        <v>1</v>
      </c>
      <c r="G9" t="e">
        <f>+VLOOKUP(L9,BG!$D$10:$F$68,3,FALSE)</f>
        <v>#REF!</v>
      </c>
      <c r="H9" s="427" t="s">
        <v>2087</v>
      </c>
      <c r="I9" s="294">
        <v>1228178069</v>
      </c>
      <c r="J9" s="296">
        <f t="shared" si="0"/>
        <v>1228178.0689999999</v>
      </c>
      <c r="K9" t="e">
        <f>+VLOOKUP(D9,#REF!,4,0)</f>
        <v>#REF!</v>
      </c>
      <c r="L9" t="e">
        <f>VLOOKUP(D9,#REF!,5,0)</f>
        <v>#REF!</v>
      </c>
      <c r="M9" t="e">
        <f>VLOOKUP(D9,#REF!,6,0)</f>
        <v>#REF!</v>
      </c>
      <c r="N9" t="e">
        <f>VLOOKUP(D9,#REF!,7,0)</f>
        <v>#REF!</v>
      </c>
      <c r="P9" t="str">
        <f t="shared" si="3"/>
        <v>10903</v>
      </c>
      <c r="Q9" t="str">
        <f t="shared" si="4"/>
        <v>11</v>
      </c>
    </row>
    <row r="10" spans="1:17" hidden="1" x14ac:dyDescent="0.3">
      <c r="A10" s="556" t="s">
        <v>3355</v>
      </c>
      <c r="B10" s="333">
        <v>7</v>
      </c>
      <c r="C10" s="609">
        <v>112010904006991</v>
      </c>
      <c r="D10" s="334" t="s">
        <v>695</v>
      </c>
      <c r="E10" t="str">
        <f t="shared" si="1"/>
        <v>111201090400699</v>
      </c>
      <c r="F10" t="str">
        <f t="shared" si="2"/>
        <v>1</v>
      </c>
      <c r="G10" t="e">
        <f>+VLOOKUP(L10,BG!$D$10:$F$68,3,FALSE)</f>
        <v>#REF!</v>
      </c>
      <c r="H10" s="334" t="s">
        <v>696</v>
      </c>
      <c r="I10" s="333">
        <v>32949004</v>
      </c>
      <c r="J10" s="296">
        <f t="shared" si="0"/>
        <v>32949.004000000001</v>
      </c>
      <c r="K10" t="e">
        <f>+VLOOKUP(D10,#REF!,4,0)</f>
        <v>#REF!</v>
      </c>
      <c r="L10" t="e">
        <f>VLOOKUP(D10,#REF!,5,0)</f>
        <v>#REF!</v>
      </c>
      <c r="M10" t="e">
        <f>VLOOKUP(D10,#REF!,6,0)</f>
        <v>#REF!</v>
      </c>
      <c r="N10" t="e">
        <f>VLOOKUP(D10,#REF!,7,0)</f>
        <v>#REF!</v>
      </c>
      <c r="P10" t="str">
        <f t="shared" si="3"/>
        <v>10904</v>
      </c>
      <c r="Q10" t="str">
        <f t="shared" si="4"/>
        <v>11</v>
      </c>
    </row>
    <row r="11" spans="1:17" x14ac:dyDescent="0.3">
      <c r="A11" s="556" t="s">
        <v>3355</v>
      </c>
      <c r="B11" s="332">
        <v>7</v>
      </c>
      <c r="C11" s="608">
        <v>112010904009011</v>
      </c>
      <c r="D11" s="427" t="s">
        <v>697</v>
      </c>
      <c r="E11" t="str">
        <f t="shared" si="1"/>
        <v>111201090400901</v>
      </c>
      <c r="F11" t="str">
        <f t="shared" si="2"/>
        <v>1</v>
      </c>
      <c r="G11" t="e">
        <f>+VLOOKUP(L11,BG!$D$10:$F$68,3,FALSE)</f>
        <v>#REF!</v>
      </c>
      <c r="H11" s="427" t="s">
        <v>698</v>
      </c>
      <c r="I11" s="294">
        <v>1074567</v>
      </c>
      <c r="J11" s="296">
        <f t="shared" si="0"/>
        <v>1074.567</v>
      </c>
      <c r="K11" t="e">
        <f>+VLOOKUP(D11,#REF!,4,0)</f>
        <v>#REF!</v>
      </c>
      <c r="L11" t="e">
        <f>VLOOKUP(D11,#REF!,5,0)</f>
        <v>#REF!</v>
      </c>
      <c r="M11" t="e">
        <f>VLOOKUP(D11,#REF!,6,0)</f>
        <v>#REF!</v>
      </c>
      <c r="N11" t="e">
        <f>VLOOKUP(D11,#REF!,7,0)</f>
        <v>#REF!</v>
      </c>
      <c r="P11" t="str">
        <f t="shared" si="3"/>
        <v>10904</v>
      </c>
      <c r="Q11" t="str">
        <f t="shared" si="4"/>
        <v>11</v>
      </c>
    </row>
    <row r="12" spans="1:17" hidden="1" x14ac:dyDescent="0.3">
      <c r="A12" s="556" t="s">
        <v>3355</v>
      </c>
      <c r="B12" s="333">
        <v>7</v>
      </c>
      <c r="C12" s="609">
        <v>112010904010991</v>
      </c>
      <c r="D12" s="334" t="s">
        <v>1879</v>
      </c>
      <c r="E12" t="str">
        <f t="shared" si="1"/>
        <v>111201090401099</v>
      </c>
      <c r="F12" t="str">
        <f t="shared" si="2"/>
        <v>1</v>
      </c>
      <c r="G12" t="e">
        <f>+VLOOKUP(L12,BG!$D$10:$F$68,3,FALSE)</f>
        <v>#REF!</v>
      </c>
      <c r="H12" s="334" t="s">
        <v>2088</v>
      </c>
      <c r="I12" s="333">
        <v>398236108</v>
      </c>
      <c r="J12" s="296">
        <f t="shared" si="0"/>
        <v>398236.10800000001</v>
      </c>
      <c r="K12" t="e">
        <f>+VLOOKUP(D12,#REF!,4,0)</f>
        <v>#REF!</v>
      </c>
      <c r="L12" t="e">
        <f>VLOOKUP(D12,#REF!,5,0)</f>
        <v>#REF!</v>
      </c>
      <c r="M12" t="e">
        <f>VLOOKUP(D12,#REF!,6,0)</f>
        <v>#REF!</v>
      </c>
      <c r="N12" t="e">
        <f>VLOOKUP(D12,#REF!,7,0)</f>
        <v>#REF!</v>
      </c>
      <c r="P12" t="str">
        <f t="shared" si="3"/>
        <v>10904</v>
      </c>
      <c r="Q12" t="str">
        <f t="shared" si="4"/>
        <v>11</v>
      </c>
    </row>
    <row r="13" spans="1:17" hidden="1" x14ac:dyDescent="0.3">
      <c r="A13" s="556" t="s">
        <v>3355</v>
      </c>
      <c r="B13" s="332">
        <v>7</v>
      </c>
      <c r="C13" s="608">
        <v>112010904016991</v>
      </c>
      <c r="D13" s="427" t="s">
        <v>2421</v>
      </c>
      <c r="E13" t="str">
        <f t="shared" si="1"/>
        <v>111201090401699</v>
      </c>
      <c r="F13" t="str">
        <f t="shared" si="2"/>
        <v>1</v>
      </c>
      <c r="G13" t="e">
        <f>+VLOOKUP(L13,BG!$D$10:$F$68,3,FALSE)</f>
        <v>#REF!</v>
      </c>
      <c r="H13" s="427" t="s">
        <v>699</v>
      </c>
      <c r="I13" s="332">
        <v>8101075</v>
      </c>
      <c r="J13" s="296">
        <f t="shared" si="0"/>
        <v>8101.0749999999998</v>
      </c>
      <c r="K13" t="e">
        <f>+VLOOKUP(D13,#REF!,4,0)</f>
        <v>#REF!</v>
      </c>
      <c r="L13" t="e">
        <f>VLOOKUP(D13,#REF!,5,0)</f>
        <v>#REF!</v>
      </c>
      <c r="M13" t="e">
        <f>VLOOKUP(D13,#REF!,6,0)</f>
        <v>#REF!</v>
      </c>
      <c r="N13" t="e">
        <f>VLOOKUP(D13,#REF!,7,0)</f>
        <v>#REF!</v>
      </c>
      <c r="P13" t="str">
        <f t="shared" si="3"/>
        <v>10904</v>
      </c>
      <c r="Q13" t="str">
        <f t="shared" si="4"/>
        <v>11</v>
      </c>
    </row>
    <row r="14" spans="1:17" hidden="1" x14ac:dyDescent="0.3">
      <c r="A14" s="556" t="s">
        <v>3355</v>
      </c>
      <c r="B14" s="333">
        <v>7</v>
      </c>
      <c r="C14" s="609">
        <v>112010904022991</v>
      </c>
      <c r="D14" s="334" t="s">
        <v>1882</v>
      </c>
      <c r="E14" t="str">
        <f t="shared" si="1"/>
        <v>111201090402299</v>
      </c>
      <c r="F14" t="str">
        <f t="shared" si="2"/>
        <v>1</v>
      </c>
      <c r="G14" t="e">
        <f>+VLOOKUP(L14,BG!$D$10:$F$68,3,FALSE)</f>
        <v>#REF!</v>
      </c>
      <c r="H14" s="334" t="s">
        <v>702</v>
      </c>
      <c r="I14" s="333">
        <v>1369825</v>
      </c>
      <c r="J14" s="296">
        <f t="shared" si="0"/>
        <v>1369.825</v>
      </c>
      <c r="K14" t="e">
        <f>+VLOOKUP(D14,#REF!,4,0)</f>
        <v>#REF!</v>
      </c>
      <c r="L14" t="e">
        <f>VLOOKUP(D14,#REF!,5,0)</f>
        <v>#REF!</v>
      </c>
      <c r="M14" t="e">
        <f>VLOOKUP(D14,#REF!,6,0)</f>
        <v>#REF!</v>
      </c>
      <c r="N14" t="e">
        <f>VLOOKUP(D14,#REF!,7,0)</f>
        <v>#REF!</v>
      </c>
      <c r="P14" t="str">
        <f t="shared" si="3"/>
        <v>10904</v>
      </c>
      <c r="Q14" t="str">
        <f t="shared" si="4"/>
        <v>11</v>
      </c>
    </row>
    <row r="15" spans="1:17" hidden="1" x14ac:dyDescent="0.3">
      <c r="A15" s="556" t="s">
        <v>3355</v>
      </c>
      <c r="B15" s="332">
        <v>7</v>
      </c>
      <c r="C15" s="608">
        <v>112010904025991</v>
      </c>
      <c r="D15" s="427" t="s">
        <v>703</v>
      </c>
      <c r="E15" t="str">
        <f t="shared" si="1"/>
        <v>111201090402599</v>
      </c>
      <c r="F15" t="str">
        <f t="shared" si="2"/>
        <v>1</v>
      </c>
      <c r="G15" t="e">
        <f>+VLOOKUP(L15,BG!$D$10:$F$68,3,FALSE)</f>
        <v>#REF!</v>
      </c>
      <c r="H15" s="427" t="s">
        <v>704</v>
      </c>
      <c r="I15" s="332">
        <v>16781415</v>
      </c>
      <c r="J15" s="296">
        <f t="shared" si="0"/>
        <v>16781.415000000001</v>
      </c>
      <c r="K15" t="e">
        <f>+VLOOKUP(D15,#REF!,4,0)</f>
        <v>#REF!</v>
      </c>
      <c r="L15" t="e">
        <f>VLOOKUP(D15,#REF!,5,0)</f>
        <v>#REF!</v>
      </c>
      <c r="M15" t="e">
        <f>VLOOKUP(D15,#REF!,6,0)</f>
        <v>#REF!</v>
      </c>
      <c r="N15" t="e">
        <f>VLOOKUP(D15,#REF!,7,0)</f>
        <v>#REF!</v>
      </c>
      <c r="P15" t="str">
        <f t="shared" si="3"/>
        <v>10904</v>
      </c>
      <c r="Q15" t="str">
        <f t="shared" si="4"/>
        <v>11</v>
      </c>
    </row>
    <row r="16" spans="1:17" hidden="1" x14ac:dyDescent="0.3">
      <c r="A16" s="556" t="s">
        <v>3355</v>
      </c>
      <c r="B16" s="333">
        <v>7</v>
      </c>
      <c r="C16" s="609">
        <v>112010904026991</v>
      </c>
      <c r="D16" s="334" t="s">
        <v>705</v>
      </c>
      <c r="E16" t="str">
        <f t="shared" si="1"/>
        <v>111201090402699</v>
      </c>
      <c r="F16" t="str">
        <f t="shared" si="2"/>
        <v>1</v>
      </c>
      <c r="G16" t="e">
        <f>+VLOOKUP(L16,BG!$D$10:$F$68,3,FALSE)</f>
        <v>#REF!</v>
      </c>
      <c r="H16" s="334" t="s">
        <v>706</v>
      </c>
      <c r="I16" s="333">
        <v>167469</v>
      </c>
      <c r="J16" s="296">
        <f t="shared" si="0"/>
        <v>167.46899999999999</v>
      </c>
      <c r="K16" t="e">
        <f>+VLOOKUP(D16,#REF!,4,0)</f>
        <v>#REF!</v>
      </c>
      <c r="L16" t="e">
        <f>VLOOKUP(D16,#REF!,5,0)</f>
        <v>#REF!</v>
      </c>
      <c r="M16" t="e">
        <f>VLOOKUP(D16,#REF!,6,0)</f>
        <v>#REF!</v>
      </c>
      <c r="N16" t="e">
        <f>VLOOKUP(D16,#REF!,7,0)</f>
        <v>#REF!</v>
      </c>
      <c r="P16" t="str">
        <f t="shared" si="3"/>
        <v>10904</v>
      </c>
      <c r="Q16" t="str">
        <f t="shared" si="4"/>
        <v>11</v>
      </c>
    </row>
    <row r="17" spans="1:17" x14ac:dyDescent="0.3">
      <c r="A17" s="556" t="s">
        <v>3355</v>
      </c>
      <c r="B17" s="332">
        <v>7</v>
      </c>
      <c r="C17" s="608">
        <v>112010904037011</v>
      </c>
      <c r="D17" s="427" t="s">
        <v>2661</v>
      </c>
      <c r="E17" t="str">
        <f t="shared" si="1"/>
        <v>111201090403701</v>
      </c>
      <c r="F17" t="str">
        <f t="shared" si="2"/>
        <v>1</v>
      </c>
      <c r="G17" t="e">
        <f>+VLOOKUP(L17,BG!$D$10:$F$68,3,FALSE)</f>
        <v>#REF!</v>
      </c>
      <c r="H17" s="427" t="s">
        <v>3387</v>
      </c>
      <c r="I17" s="294">
        <v>14491112</v>
      </c>
      <c r="J17" s="296">
        <f t="shared" si="0"/>
        <v>14491.111999999999</v>
      </c>
      <c r="K17" t="e">
        <f>+VLOOKUP(D17,#REF!,4,0)</f>
        <v>#REF!</v>
      </c>
      <c r="L17" t="e">
        <f>VLOOKUP(D17,#REF!,5,0)</f>
        <v>#REF!</v>
      </c>
      <c r="M17" t="e">
        <f>VLOOKUP(D17,#REF!,6,0)</f>
        <v>#REF!</v>
      </c>
      <c r="N17" t="e">
        <f>VLOOKUP(D17,#REF!,7,0)</f>
        <v>#REF!</v>
      </c>
      <c r="P17" t="str">
        <f t="shared" si="3"/>
        <v>10904</v>
      </c>
      <c r="Q17" t="str">
        <f t="shared" si="4"/>
        <v>11</v>
      </c>
    </row>
    <row r="18" spans="1:17" hidden="1" x14ac:dyDescent="0.3">
      <c r="A18" s="556" t="s">
        <v>3355</v>
      </c>
      <c r="B18" s="333">
        <v>7</v>
      </c>
      <c r="C18" s="609">
        <v>112010904037991</v>
      </c>
      <c r="D18" s="334" t="s">
        <v>2726</v>
      </c>
      <c r="E18" t="str">
        <f t="shared" si="1"/>
        <v>111201090403799</v>
      </c>
      <c r="F18" t="str">
        <f t="shared" si="2"/>
        <v>1</v>
      </c>
      <c r="G18" t="e">
        <f>+VLOOKUP(L18,BG!$D$10:$F$68,3,FALSE)</f>
        <v>#REF!</v>
      </c>
      <c r="H18" s="334" t="s">
        <v>3212</v>
      </c>
      <c r="I18" s="333">
        <v>51469220</v>
      </c>
      <c r="J18" s="296">
        <f t="shared" si="0"/>
        <v>51469.22</v>
      </c>
      <c r="K18" t="e">
        <f>+VLOOKUP(D18,#REF!,4,0)</f>
        <v>#REF!</v>
      </c>
      <c r="L18" t="e">
        <f>VLOOKUP(D18,#REF!,5,0)</f>
        <v>#REF!</v>
      </c>
      <c r="M18" t="e">
        <f>VLOOKUP(D18,#REF!,6,0)</f>
        <v>#REF!</v>
      </c>
      <c r="N18" t="e">
        <f>VLOOKUP(D18,#REF!,7,0)</f>
        <v>#REF!</v>
      </c>
      <c r="P18" t="str">
        <f t="shared" si="3"/>
        <v>10904</v>
      </c>
      <c r="Q18" t="str">
        <f t="shared" si="4"/>
        <v>11</v>
      </c>
    </row>
    <row r="19" spans="1:17" hidden="1" x14ac:dyDescent="0.3">
      <c r="A19" s="556" t="s">
        <v>3355</v>
      </c>
      <c r="B19" s="332">
        <v>7</v>
      </c>
      <c r="C19" s="608">
        <v>112010904038991</v>
      </c>
      <c r="D19" s="427" t="s">
        <v>2662</v>
      </c>
      <c r="E19" t="str">
        <f t="shared" si="1"/>
        <v>111201090403899</v>
      </c>
      <c r="F19" t="str">
        <f t="shared" si="2"/>
        <v>1</v>
      </c>
      <c r="G19" t="e">
        <f>+VLOOKUP(L19,BG!$D$10:$F$68,3,FALSE)</f>
        <v>#REF!</v>
      </c>
      <c r="H19" s="427" t="s">
        <v>3213</v>
      </c>
      <c r="I19" s="332">
        <v>61228689</v>
      </c>
      <c r="J19" s="296">
        <f t="shared" si="0"/>
        <v>61228.688999999998</v>
      </c>
      <c r="K19" t="e">
        <f>+VLOOKUP(D19,#REF!,4,0)</f>
        <v>#REF!</v>
      </c>
      <c r="L19" t="e">
        <f>VLOOKUP(D19,#REF!,5,0)</f>
        <v>#REF!</v>
      </c>
      <c r="M19" t="e">
        <f>VLOOKUP(D19,#REF!,6,0)</f>
        <v>#REF!</v>
      </c>
      <c r="N19" t="e">
        <f>VLOOKUP(D19,#REF!,7,0)</f>
        <v>#REF!</v>
      </c>
      <c r="P19" t="str">
        <f t="shared" si="3"/>
        <v>10904</v>
      </c>
      <c r="Q19" t="str">
        <f t="shared" si="4"/>
        <v>11</v>
      </c>
    </row>
    <row r="20" spans="1:17" hidden="1" x14ac:dyDescent="0.3">
      <c r="A20" s="556" t="s">
        <v>3355</v>
      </c>
      <c r="B20" s="333">
        <v>7</v>
      </c>
      <c r="C20" s="609">
        <v>112010904039991</v>
      </c>
      <c r="D20" s="334" t="s">
        <v>707</v>
      </c>
      <c r="E20" t="str">
        <f t="shared" si="1"/>
        <v>111201090403999</v>
      </c>
      <c r="F20" t="str">
        <f t="shared" si="2"/>
        <v>1</v>
      </c>
      <c r="G20" t="e">
        <f>+VLOOKUP(L20,BG!$D$10:$F$68,3,FALSE)</f>
        <v>#REF!</v>
      </c>
      <c r="H20" s="334" t="s">
        <v>708</v>
      </c>
      <c r="I20" s="333">
        <v>14163</v>
      </c>
      <c r="J20" s="296">
        <f t="shared" si="0"/>
        <v>14.163</v>
      </c>
      <c r="K20" t="e">
        <f>+VLOOKUP(D20,#REF!,4,0)</f>
        <v>#REF!</v>
      </c>
      <c r="L20" t="e">
        <f>VLOOKUP(D20,#REF!,5,0)</f>
        <v>#REF!</v>
      </c>
      <c r="M20" t="e">
        <f>VLOOKUP(D20,#REF!,6,0)</f>
        <v>#REF!</v>
      </c>
      <c r="N20" t="e">
        <f>VLOOKUP(D20,#REF!,7,0)</f>
        <v>#REF!</v>
      </c>
      <c r="P20" t="str">
        <f t="shared" si="3"/>
        <v>10904</v>
      </c>
      <c r="Q20" t="str">
        <f t="shared" si="4"/>
        <v>11</v>
      </c>
    </row>
    <row r="21" spans="1:17" hidden="1" x14ac:dyDescent="0.3">
      <c r="A21" s="556" t="s">
        <v>3355</v>
      </c>
      <c r="B21" s="332">
        <v>7</v>
      </c>
      <c r="C21" s="608">
        <v>112010904045991</v>
      </c>
      <c r="D21" s="427" t="s">
        <v>712</v>
      </c>
      <c r="E21" t="str">
        <f t="shared" si="1"/>
        <v>111201090404599</v>
      </c>
      <c r="F21" t="str">
        <f t="shared" si="2"/>
        <v>1</v>
      </c>
      <c r="G21" t="e">
        <f>+VLOOKUP(L21,BG!$D$10:$F$68,3,FALSE)</f>
        <v>#REF!</v>
      </c>
      <c r="H21" s="427" t="s">
        <v>713</v>
      </c>
      <c r="I21" s="332">
        <v>2550933</v>
      </c>
      <c r="J21" s="296">
        <f t="shared" si="0"/>
        <v>2550.933</v>
      </c>
      <c r="K21" t="e">
        <f>+VLOOKUP(D21,#REF!,4,0)</f>
        <v>#REF!</v>
      </c>
      <c r="L21" t="e">
        <f>VLOOKUP(D21,#REF!,5,0)</f>
        <v>#REF!</v>
      </c>
      <c r="M21" t="e">
        <f>VLOOKUP(D21,#REF!,6,0)</f>
        <v>#REF!</v>
      </c>
      <c r="N21" t="e">
        <f>VLOOKUP(D21,#REF!,7,0)</f>
        <v>#REF!</v>
      </c>
      <c r="P21" t="str">
        <f t="shared" si="3"/>
        <v>10904</v>
      </c>
      <c r="Q21" t="str">
        <f t="shared" si="4"/>
        <v>11</v>
      </c>
    </row>
    <row r="22" spans="1:17" hidden="1" x14ac:dyDescent="0.3">
      <c r="A22" s="556" t="s">
        <v>3355</v>
      </c>
      <c r="B22" s="333">
        <v>7</v>
      </c>
      <c r="C22" s="609">
        <v>112010904049991</v>
      </c>
      <c r="D22" s="334" t="s">
        <v>714</v>
      </c>
      <c r="E22" t="str">
        <f t="shared" si="1"/>
        <v>111201090404999</v>
      </c>
      <c r="F22" t="str">
        <f t="shared" si="2"/>
        <v>1</v>
      </c>
      <c r="G22" t="e">
        <f>+VLOOKUP(L22,BG!$D$10:$F$68,3,FALSE)</f>
        <v>#REF!</v>
      </c>
      <c r="H22" s="334" t="s">
        <v>715</v>
      </c>
      <c r="I22" s="333">
        <v>60203297</v>
      </c>
      <c r="J22" s="296">
        <f t="shared" si="0"/>
        <v>60203.296999999999</v>
      </c>
      <c r="K22" t="e">
        <f>+VLOOKUP(D22,#REF!,4,0)</f>
        <v>#REF!</v>
      </c>
      <c r="L22" t="e">
        <f>VLOOKUP(D22,#REF!,5,0)</f>
        <v>#REF!</v>
      </c>
      <c r="M22" t="e">
        <f>VLOOKUP(D22,#REF!,6,0)</f>
        <v>#REF!</v>
      </c>
      <c r="N22" t="e">
        <f>VLOOKUP(D22,#REF!,7,0)</f>
        <v>#REF!</v>
      </c>
      <c r="P22" t="str">
        <f t="shared" si="3"/>
        <v>10904</v>
      </c>
      <c r="Q22" t="str">
        <f t="shared" si="4"/>
        <v>11</v>
      </c>
    </row>
    <row r="23" spans="1:17" hidden="1" x14ac:dyDescent="0.3">
      <c r="A23" s="556" t="s">
        <v>3355</v>
      </c>
      <c r="B23" s="332">
        <v>7</v>
      </c>
      <c r="C23" s="608">
        <v>112010904050991</v>
      </c>
      <c r="D23" s="427" t="s">
        <v>716</v>
      </c>
      <c r="E23" t="str">
        <f t="shared" si="1"/>
        <v>111201090405099</v>
      </c>
      <c r="F23" t="str">
        <f t="shared" si="2"/>
        <v>1</v>
      </c>
      <c r="G23" t="e">
        <f>+VLOOKUP(L23,BG!$D$10:$F$68,3,FALSE)</f>
        <v>#REF!</v>
      </c>
      <c r="H23" s="427" t="s">
        <v>717</v>
      </c>
      <c r="I23" s="332">
        <v>182948</v>
      </c>
      <c r="J23" s="296">
        <f t="shared" si="0"/>
        <v>182.94800000000001</v>
      </c>
      <c r="K23" t="e">
        <f>+VLOOKUP(D23,#REF!,4,0)</f>
        <v>#REF!</v>
      </c>
      <c r="L23" t="e">
        <f>VLOOKUP(D23,#REF!,5,0)</f>
        <v>#REF!</v>
      </c>
      <c r="M23" t="e">
        <f>VLOOKUP(D23,#REF!,6,0)</f>
        <v>#REF!</v>
      </c>
      <c r="N23" t="e">
        <f>VLOOKUP(D23,#REF!,7,0)</f>
        <v>#REF!</v>
      </c>
      <c r="P23" t="str">
        <f t="shared" si="3"/>
        <v>10904</v>
      </c>
      <c r="Q23" t="str">
        <f t="shared" si="4"/>
        <v>11</v>
      </c>
    </row>
    <row r="24" spans="1:17" hidden="1" x14ac:dyDescent="0.3">
      <c r="A24" s="556" t="s">
        <v>3355</v>
      </c>
      <c r="B24" s="333">
        <v>7</v>
      </c>
      <c r="C24" s="609">
        <v>112010904051991</v>
      </c>
      <c r="D24" s="334" t="s">
        <v>718</v>
      </c>
      <c r="E24" t="str">
        <f t="shared" si="1"/>
        <v>111201090405199</v>
      </c>
      <c r="F24" t="str">
        <f t="shared" si="2"/>
        <v>1</v>
      </c>
      <c r="G24" t="e">
        <f>+VLOOKUP(L24,BG!$D$10:$F$68,3,FALSE)</f>
        <v>#REF!</v>
      </c>
      <c r="H24" s="334" t="s">
        <v>719</v>
      </c>
      <c r="I24" s="333">
        <v>13470</v>
      </c>
      <c r="J24" s="296">
        <f t="shared" si="0"/>
        <v>13.47</v>
      </c>
      <c r="K24" t="e">
        <f>+VLOOKUP(D24,#REF!,4,0)</f>
        <v>#REF!</v>
      </c>
      <c r="L24" t="e">
        <f>VLOOKUP(D24,#REF!,5,0)</f>
        <v>#REF!</v>
      </c>
      <c r="M24" t="e">
        <f>VLOOKUP(D24,#REF!,6,0)</f>
        <v>#REF!</v>
      </c>
      <c r="N24" t="e">
        <f>VLOOKUP(D24,#REF!,7,0)</f>
        <v>#REF!</v>
      </c>
      <c r="P24" t="str">
        <f t="shared" si="3"/>
        <v>10904</v>
      </c>
      <c r="Q24" t="str">
        <f t="shared" si="4"/>
        <v>11</v>
      </c>
    </row>
    <row r="25" spans="1:17" hidden="1" x14ac:dyDescent="0.3">
      <c r="A25" s="556" t="s">
        <v>3355</v>
      </c>
      <c r="B25" s="332">
        <v>7</v>
      </c>
      <c r="C25" s="608">
        <v>112010904052991</v>
      </c>
      <c r="D25" s="427" t="s">
        <v>720</v>
      </c>
      <c r="E25" t="str">
        <f t="shared" si="1"/>
        <v>111201090405299</v>
      </c>
      <c r="F25" t="str">
        <f t="shared" si="2"/>
        <v>1</v>
      </c>
      <c r="G25" t="e">
        <f>+VLOOKUP(L25,BG!$D$10:$F$68,3,FALSE)</f>
        <v>#REF!</v>
      </c>
      <c r="H25" s="427" t="s">
        <v>721</v>
      </c>
      <c r="I25" s="332">
        <v>38848004</v>
      </c>
      <c r="J25" s="296">
        <f t="shared" si="0"/>
        <v>38848.004000000001</v>
      </c>
      <c r="K25" t="e">
        <f>+VLOOKUP(D25,#REF!,4,0)</f>
        <v>#REF!</v>
      </c>
      <c r="L25" t="e">
        <f>VLOOKUP(D25,#REF!,5,0)</f>
        <v>#REF!</v>
      </c>
      <c r="M25" t="e">
        <f>VLOOKUP(D25,#REF!,6,0)</f>
        <v>#REF!</v>
      </c>
      <c r="N25" t="e">
        <f>VLOOKUP(D25,#REF!,7,0)</f>
        <v>#REF!</v>
      </c>
      <c r="P25" t="str">
        <f t="shared" si="3"/>
        <v>10904</v>
      </c>
      <c r="Q25" t="str">
        <f t="shared" si="4"/>
        <v>11</v>
      </c>
    </row>
    <row r="26" spans="1:17" x14ac:dyDescent="0.3">
      <c r="A26" s="556" t="s">
        <v>3355</v>
      </c>
      <c r="B26" s="333">
        <v>7</v>
      </c>
      <c r="C26" s="609">
        <v>112010904055011</v>
      </c>
      <c r="D26" s="334" t="s">
        <v>726</v>
      </c>
      <c r="E26" t="str">
        <f t="shared" si="1"/>
        <v>111201090405501</v>
      </c>
      <c r="F26" t="str">
        <f t="shared" si="2"/>
        <v>1</v>
      </c>
      <c r="G26" t="e">
        <f>+VLOOKUP(L26,BG!$D$10:$F$68,3,FALSE)</f>
        <v>#REF!</v>
      </c>
      <c r="H26" s="334" t="s">
        <v>727</v>
      </c>
      <c r="I26" s="295">
        <v>21905366</v>
      </c>
      <c r="J26" s="296">
        <f t="shared" si="0"/>
        <v>21905.366000000002</v>
      </c>
      <c r="K26" t="e">
        <f>+VLOOKUP(D26,#REF!,4,0)</f>
        <v>#REF!</v>
      </c>
      <c r="L26" t="e">
        <f>VLOOKUP(D26,#REF!,5,0)</f>
        <v>#REF!</v>
      </c>
      <c r="M26" t="e">
        <f>VLOOKUP(D26,#REF!,6,0)</f>
        <v>#REF!</v>
      </c>
      <c r="N26" t="e">
        <f>VLOOKUP(D26,#REF!,7,0)</f>
        <v>#REF!</v>
      </c>
      <c r="P26" t="str">
        <f t="shared" si="3"/>
        <v>10904</v>
      </c>
      <c r="Q26" t="str">
        <f t="shared" si="4"/>
        <v>11</v>
      </c>
    </row>
    <row r="27" spans="1:17" x14ac:dyDescent="0.3">
      <c r="A27" s="556" t="s">
        <v>3355</v>
      </c>
      <c r="B27" s="332">
        <v>7</v>
      </c>
      <c r="C27" s="608">
        <v>112010904056011</v>
      </c>
      <c r="D27" s="427" t="s">
        <v>728</v>
      </c>
      <c r="E27" t="str">
        <f t="shared" si="1"/>
        <v>111201090405601</v>
      </c>
      <c r="F27" t="str">
        <f t="shared" si="2"/>
        <v>1</v>
      </c>
      <c r="G27" t="e">
        <f>+VLOOKUP(L27,BG!$D$10:$F$68,3,FALSE)</f>
        <v>#REF!</v>
      </c>
      <c r="H27" s="427" t="s">
        <v>2767</v>
      </c>
      <c r="I27" s="294">
        <v>15830</v>
      </c>
      <c r="J27" s="296">
        <f t="shared" si="0"/>
        <v>15.83</v>
      </c>
      <c r="K27" t="e">
        <f>+VLOOKUP(D27,#REF!,4,0)</f>
        <v>#REF!</v>
      </c>
      <c r="L27" t="e">
        <f>VLOOKUP(D27,#REF!,5,0)</f>
        <v>#REF!</v>
      </c>
      <c r="M27" t="e">
        <f>VLOOKUP(D27,#REF!,6,0)</f>
        <v>#REF!</v>
      </c>
      <c r="N27" t="e">
        <f>VLOOKUP(D27,#REF!,7,0)</f>
        <v>#REF!</v>
      </c>
      <c r="P27" t="str">
        <f t="shared" si="3"/>
        <v>10904</v>
      </c>
      <c r="Q27" t="str">
        <f t="shared" si="4"/>
        <v>11</v>
      </c>
    </row>
    <row r="28" spans="1:17" x14ac:dyDescent="0.3">
      <c r="A28" s="556" t="s">
        <v>3355</v>
      </c>
      <c r="B28" s="333">
        <v>7</v>
      </c>
      <c r="C28" s="609">
        <v>112010904059011</v>
      </c>
      <c r="D28" s="334" t="s">
        <v>730</v>
      </c>
      <c r="E28" t="str">
        <f t="shared" si="1"/>
        <v>111201090405901</v>
      </c>
      <c r="F28" t="str">
        <f t="shared" si="2"/>
        <v>1</v>
      </c>
      <c r="G28" t="e">
        <f>+VLOOKUP(L28,BG!$D$10:$F$68,3,FALSE)</f>
        <v>#REF!</v>
      </c>
      <c r="H28" s="334" t="s">
        <v>731</v>
      </c>
      <c r="I28" s="295">
        <v>172691</v>
      </c>
      <c r="J28" s="296">
        <f t="shared" si="0"/>
        <v>172.691</v>
      </c>
      <c r="K28" t="e">
        <f>+VLOOKUP(D28,#REF!,4,0)</f>
        <v>#REF!</v>
      </c>
      <c r="L28" t="e">
        <f>VLOOKUP(D28,#REF!,5,0)</f>
        <v>#REF!</v>
      </c>
      <c r="M28" t="e">
        <f>VLOOKUP(D28,#REF!,6,0)</f>
        <v>#REF!</v>
      </c>
      <c r="N28" t="e">
        <f>VLOOKUP(D28,#REF!,7,0)</f>
        <v>#REF!</v>
      </c>
      <c r="P28" t="str">
        <f t="shared" si="3"/>
        <v>10904</v>
      </c>
      <c r="Q28" t="str">
        <f t="shared" si="4"/>
        <v>11</v>
      </c>
    </row>
    <row r="29" spans="1:17" x14ac:dyDescent="0.3">
      <c r="A29" s="556" t="s">
        <v>3355</v>
      </c>
      <c r="B29" s="332">
        <v>7</v>
      </c>
      <c r="C29" s="608">
        <v>112010904063011</v>
      </c>
      <c r="D29" s="427" t="s">
        <v>739</v>
      </c>
      <c r="E29" t="str">
        <f t="shared" si="1"/>
        <v>111201090406301</v>
      </c>
      <c r="F29" t="str">
        <f t="shared" si="2"/>
        <v>1</v>
      </c>
      <c r="G29" t="e">
        <f>+VLOOKUP(L29,BG!$D$10:$F$68,3,FALSE)</f>
        <v>#REF!</v>
      </c>
      <c r="H29" s="427" t="s">
        <v>740</v>
      </c>
      <c r="I29" s="294">
        <v>576</v>
      </c>
      <c r="J29" s="296">
        <f t="shared" si="0"/>
        <v>0.57599999999999996</v>
      </c>
      <c r="K29" t="e">
        <f>+VLOOKUP(D29,#REF!,4,0)</f>
        <v>#REF!</v>
      </c>
      <c r="L29" t="e">
        <f>VLOOKUP(D29,#REF!,5,0)</f>
        <v>#REF!</v>
      </c>
      <c r="M29" t="e">
        <f>VLOOKUP(D29,#REF!,6,0)</f>
        <v>#REF!</v>
      </c>
      <c r="N29" t="e">
        <f>VLOOKUP(D29,#REF!,7,0)</f>
        <v>#REF!</v>
      </c>
      <c r="P29" t="str">
        <f t="shared" si="3"/>
        <v>10904</v>
      </c>
      <c r="Q29" t="str">
        <f t="shared" si="4"/>
        <v>11</v>
      </c>
    </row>
    <row r="30" spans="1:17" hidden="1" x14ac:dyDescent="0.3">
      <c r="A30" s="556" t="s">
        <v>3355</v>
      </c>
      <c r="B30" s="333">
        <v>7</v>
      </c>
      <c r="C30" s="609">
        <v>112010904063991</v>
      </c>
      <c r="D30" s="334" t="s">
        <v>741</v>
      </c>
      <c r="E30" t="str">
        <f t="shared" si="1"/>
        <v>111201090406399</v>
      </c>
      <c r="F30" t="str">
        <f t="shared" si="2"/>
        <v>1</v>
      </c>
      <c r="G30" t="e">
        <f>+VLOOKUP(L30,BG!$D$10:$F$68,3,FALSE)</f>
        <v>#REF!</v>
      </c>
      <c r="H30" s="334" t="s">
        <v>742</v>
      </c>
      <c r="I30" s="333">
        <v>7550</v>
      </c>
      <c r="J30" s="296">
        <f t="shared" si="0"/>
        <v>7.55</v>
      </c>
      <c r="K30" t="e">
        <f>+VLOOKUP(D30,#REF!,4,0)</f>
        <v>#REF!</v>
      </c>
      <c r="L30" t="e">
        <f>VLOOKUP(D30,#REF!,5,0)</f>
        <v>#REF!</v>
      </c>
      <c r="M30" t="e">
        <f>VLOOKUP(D30,#REF!,6,0)</f>
        <v>#REF!</v>
      </c>
      <c r="N30" t="e">
        <f>VLOOKUP(D30,#REF!,7,0)</f>
        <v>#REF!</v>
      </c>
      <c r="P30" t="str">
        <f t="shared" si="3"/>
        <v>10904</v>
      </c>
      <c r="Q30" t="str">
        <f t="shared" si="4"/>
        <v>11</v>
      </c>
    </row>
    <row r="31" spans="1:17" hidden="1" x14ac:dyDescent="0.3">
      <c r="A31" s="556" t="s">
        <v>3355</v>
      </c>
      <c r="B31" s="332">
        <v>7</v>
      </c>
      <c r="C31" s="608">
        <v>112010904065991</v>
      </c>
      <c r="D31" s="427" t="s">
        <v>743</v>
      </c>
      <c r="E31" t="str">
        <f t="shared" si="1"/>
        <v>111201090406599</v>
      </c>
      <c r="F31" t="str">
        <f t="shared" si="2"/>
        <v>1</v>
      </c>
      <c r="G31" t="e">
        <f>+VLOOKUP(L31,BG!$D$10:$F$68,3,FALSE)</f>
        <v>#REF!</v>
      </c>
      <c r="H31" s="427" t="s">
        <v>744</v>
      </c>
      <c r="I31" s="332">
        <v>6766513</v>
      </c>
      <c r="J31" s="296">
        <f t="shared" si="0"/>
        <v>6766.5129999999999</v>
      </c>
      <c r="K31" t="e">
        <f>+VLOOKUP(D31,#REF!,4,0)</f>
        <v>#REF!</v>
      </c>
      <c r="L31" t="e">
        <f>VLOOKUP(D31,#REF!,5,0)</f>
        <v>#REF!</v>
      </c>
      <c r="M31" t="e">
        <f>VLOOKUP(D31,#REF!,6,0)</f>
        <v>#REF!</v>
      </c>
      <c r="N31" t="e">
        <f>VLOOKUP(D31,#REF!,7,0)</f>
        <v>#REF!</v>
      </c>
      <c r="P31" t="str">
        <f t="shared" si="3"/>
        <v>10904</v>
      </c>
      <c r="Q31" t="str">
        <f t="shared" si="4"/>
        <v>11</v>
      </c>
    </row>
    <row r="32" spans="1:17" hidden="1" x14ac:dyDescent="0.3">
      <c r="A32" s="556" t="s">
        <v>3355</v>
      </c>
      <c r="B32" s="333">
        <v>7</v>
      </c>
      <c r="C32" s="609">
        <v>112010904069991</v>
      </c>
      <c r="D32" s="334" t="s">
        <v>747</v>
      </c>
      <c r="E32" t="str">
        <f t="shared" si="1"/>
        <v>111201090406999</v>
      </c>
      <c r="F32" t="str">
        <f t="shared" si="2"/>
        <v>1</v>
      </c>
      <c r="G32" t="e">
        <f>+VLOOKUP(L32,BG!$D$10:$F$68,3,FALSE)</f>
        <v>#REF!</v>
      </c>
      <c r="H32" s="334" t="s">
        <v>748</v>
      </c>
      <c r="I32" s="333">
        <v>458982</v>
      </c>
      <c r="J32" s="296">
        <f t="shared" si="0"/>
        <v>458.98200000000003</v>
      </c>
      <c r="K32" t="e">
        <f>+VLOOKUP(D32,#REF!,4,0)</f>
        <v>#REF!</v>
      </c>
      <c r="L32" t="e">
        <f>VLOOKUP(D32,#REF!,5,0)</f>
        <v>#REF!</v>
      </c>
      <c r="M32" t="e">
        <f>VLOOKUP(D32,#REF!,6,0)</f>
        <v>#REF!</v>
      </c>
      <c r="N32" t="e">
        <f>VLOOKUP(D32,#REF!,7,0)</f>
        <v>#REF!</v>
      </c>
      <c r="P32" t="str">
        <f t="shared" si="3"/>
        <v>10904</v>
      </c>
      <c r="Q32" t="str">
        <f t="shared" si="4"/>
        <v>11</v>
      </c>
    </row>
    <row r="33" spans="1:17" hidden="1" x14ac:dyDescent="0.3">
      <c r="A33" s="556" t="s">
        <v>3355</v>
      </c>
      <c r="B33" s="332">
        <v>7</v>
      </c>
      <c r="C33" s="608">
        <v>112010904070991</v>
      </c>
      <c r="D33" s="427" t="s">
        <v>749</v>
      </c>
      <c r="E33" t="str">
        <f t="shared" si="1"/>
        <v>111201090407099</v>
      </c>
      <c r="F33" t="str">
        <f t="shared" si="2"/>
        <v>1</v>
      </c>
      <c r="G33" t="e">
        <f>+VLOOKUP(L33,BG!$D$10:$F$68,3,FALSE)</f>
        <v>#REF!</v>
      </c>
      <c r="H33" s="427" t="s">
        <v>3214</v>
      </c>
      <c r="I33" s="332">
        <v>2611639</v>
      </c>
      <c r="J33" s="296">
        <f t="shared" si="0"/>
        <v>2611.6390000000001</v>
      </c>
      <c r="K33" t="e">
        <f>+VLOOKUP(D33,#REF!,4,0)</f>
        <v>#REF!</v>
      </c>
      <c r="L33" t="e">
        <f>VLOOKUP(D33,#REF!,5,0)</f>
        <v>#REF!</v>
      </c>
      <c r="M33" t="e">
        <f>VLOOKUP(D33,#REF!,6,0)</f>
        <v>#REF!</v>
      </c>
      <c r="N33" t="e">
        <f>VLOOKUP(D33,#REF!,7,0)</f>
        <v>#REF!</v>
      </c>
      <c r="P33" t="str">
        <f t="shared" si="3"/>
        <v>10904</v>
      </c>
      <c r="Q33" t="str">
        <f t="shared" si="4"/>
        <v>11</v>
      </c>
    </row>
    <row r="34" spans="1:17" x14ac:dyDescent="0.3">
      <c r="A34" s="556" t="s">
        <v>3355</v>
      </c>
      <c r="B34" s="333">
        <v>7</v>
      </c>
      <c r="C34" s="609">
        <v>112010904071011</v>
      </c>
      <c r="D34" s="334" t="s">
        <v>751</v>
      </c>
      <c r="E34" t="str">
        <f t="shared" si="1"/>
        <v>111201090407101</v>
      </c>
      <c r="F34" t="str">
        <f t="shared" si="2"/>
        <v>1</v>
      </c>
      <c r="G34" t="e">
        <f>+VLOOKUP(L34,BG!$D$10:$F$68,3,FALSE)</f>
        <v>#REF!</v>
      </c>
      <c r="H34" s="334" t="s">
        <v>752</v>
      </c>
      <c r="I34" s="295">
        <v>288</v>
      </c>
      <c r="J34" s="296">
        <f t="shared" si="0"/>
        <v>0.28799999999999998</v>
      </c>
      <c r="K34" t="e">
        <f>+VLOOKUP(D34,#REF!,4,0)</f>
        <v>#REF!</v>
      </c>
      <c r="L34" t="e">
        <f>VLOOKUP(D34,#REF!,5,0)</f>
        <v>#REF!</v>
      </c>
      <c r="M34" t="e">
        <f>VLOOKUP(D34,#REF!,6,0)</f>
        <v>#REF!</v>
      </c>
      <c r="N34" t="e">
        <f>VLOOKUP(D34,#REF!,7,0)</f>
        <v>#REF!</v>
      </c>
      <c r="P34" t="str">
        <f t="shared" si="3"/>
        <v>10904</v>
      </c>
      <c r="Q34" t="str">
        <f t="shared" si="4"/>
        <v>11</v>
      </c>
    </row>
    <row r="35" spans="1:17" x14ac:dyDescent="0.3">
      <c r="A35" s="556" t="s">
        <v>3355</v>
      </c>
      <c r="B35" s="332">
        <v>7</v>
      </c>
      <c r="C35" s="608">
        <v>112010904073011</v>
      </c>
      <c r="D35" s="427" t="s">
        <v>755</v>
      </c>
      <c r="E35" t="str">
        <f t="shared" si="1"/>
        <v>111201090407301</v>
      </c>
      <c r="F35" t="str">
        <f t="shared" si="2"/>
        <v>1</v>
      </c>
      <c r="G35" t="e">
        <f>+VLOOKUP(L35,BG!$D$10:$F$68,3,FALSE)</f>
        <v>#REF!</v>
      </c>
      <c r="H35" s="427" t="s">
        <v>756</v>
      </c>
      <c r="I35" s="294">
        <v>1092843</v>
      </c>
      <c r="J35" s="296">
        <f t="shared" si="0"/>
        <v>1092.8430000000001</v>
      </c>
      <c r="K35" t="e">
        <f>+VLOOKUP(D35,#REF!,4,0)</f>
        <v>#REF!</v>
      </c>
      <c r="L35" t="e">
        <f>VLOOKUP(D35,#REF!,5,0)</f>
        <v>#REF!</v>
      </c>
      <c r="M35" t="e">
        <f>VLOOKUP(D35,#REF!,6,0)</f>
        <v>#REF!</v>
      </c>
      <c r="N35" t="e">
        <f>VLOOKUP(D35,#REF!,7,0)</f>
        <v>#REF!</v>
      </c>
      <c r="P35" t="str">
        <f t="shared" si="3"/>
        <v>10904</v>
      </c>
      <c r="Q35" t="str">
        <f t="shared" si="4"/>
        <v>11</v>
      </c>
    </row>
    <row r="36" spans="1:17" x14ac:dyDescent="0.3">
      <c r="A36" s="556" t="s">
        <v>3355</v>
      </c>
      <c r="B36" s="333">
        <v>7</v>
      </c>
      <c r="C36" s="609">
        <v>112010904075011</v>
      </c>
      <c r="D36" s="334" t="s">
        <v>757</v>
      </c>
      <c r="E36" t="str">
        <f t="shared" si="1"/>
        <v>111201090407501</v>
      </c>
      <c r="F36" t="str">
        <f t="shared" si="2"/>
        <v>1</v>
      </c>
      <c r="G36" t="e">
        <f>+VLOOKUP(L36,BG!$D$10:$F$68,3,FALSE)</f>
        <v>#REF!</v>
      </c>
      <c r="H36" s="334" t="s">
        <v>758</v>
      </c>
      <c r="I36" s="295">
        <v>12186701</v>
      </c>
      <c r="J36" s="296">
        <f t="shared" si="0"/>
        <v>12186.700999999999</v>
      </c>
      <c r="K36" t="e">
        <f>+VLOOKUP(D36,#REF!,4,0)</f>
        <v>#REF!</v>
      </c>
      <c r="L36" t="e">
        <f>VLOOKUP(D36,#REF!,5,0)</f>
        <v>#REF!</v>
      </c>
      <c r="M36" t="e">
        <f>VLOOKUP(D36,#REF!,6,0)</f>
        <v>#REF!</v>
      </c>
      <c r="N36" t="e">
        <f>VLOOKUP(D36,#REF!,7,0)</f>
        <v>#REF!</v>
      </c>
      <c r="P36" t="str">
        <f t="shared" si="3"/>
        <v>10904</v>
      </c>
      <c r="Q36" t="str">
        <f t="shared" si="4"/>
        <v>11</v>
      </c>
    </row>
    <row r="37" spans="1:17" hidden="1" x14ac:dyDescent="0.3">
      <c r="A37" s="556" t="s">
        <v>3355</v>
      </c>
      <c r="B37" s="332">
        <v>7</v>
      </c>
      <c r="C37" s="608">
        <v>112010904086991</v>
      </c>
      <c r="D37" s="427" t="s">
        <v>761</v>
      </c>
      <c r="E37" t="str">
        <f t="shared" si="1"/>
        <v>111201090408699</v>
      </c>
      <c r="F37" t="str">
        <f t="shared" si="2"/>
        <v>1</v>
      </c>
      <c r="G37" t="e">
        <f>+VLOOKUP(L37,BG!$D$10:$F$68,3,FALSE)</f>
        <v>#REF!</v>
      </c>
      <c r="H37" s="427" t="s">
        <v>762</v>
      </c>
      <c r="I37" s="332">
        <v>7499558</v>
      </c>
      <c r="J37" s="296">
        <f t="shared" si="0"/>
        <v>7499.558</v>
      </c>
      <c r="K37" t="e">
        <f>+VLOOKUP(D37,#REF!,4,0)</f>
        <v>#REF!</v>
      </c>
      <c r="L37" t="e">
        <f>VLOOKUP(D37,#REF!,5,0)</f>
        <v>#REF!</v>
      </c>
      <c r="M37" t="e">
        <f>VLOOKUP(D37,#REF!,6,0)</f>
        <v>#REF!</v>
      </c>
      <c r="N37" t="e">
        <f>VLOOKUP(D37,#REF!,7,0)</f>
        <v>#REF!</v>
      </c>
      <c r="P37" t="str">
        <f t="shared" si="3"/>
        <v>10904</v>
      </c>
      <c r="Q37" t="str">
        <f t="shared" si="4"/>
        <v>11</v>
      </c>
    </row>
    <row r="38" spans="1:17" x14ac:dyDescent="0.3">
      <c r="A38" s="556" t="s">
        <v>3355</v>
      </c>
      <c r="B38" s="333">
        <v>7</v>
      </c>
      <c r="C38" s="609">
        <v>112010904099011</v>
      </c>
      <c r="D38" s="334" t="s">
        <v>2787</v>
      </c>
      <c r="E38" t="str">
        <f t="shared" si="1"/>
        <v>111201090409901</v>
      </c>
      <c r="F38" t="str">
        <f t="shared" si="2"/>
        <v>1</v>
      </c>
      <c r="G38" t="e">
        <f>+VLOOKUP(L38,BG!$D$10:$F$68,3,FALSE)</f>
        <v>#REF!</v>
      </c>
      <c r="H38" s="334" t="s">
        <v>3215</v>
      </c>
      <c r="I38" s="295">
        <v>26983</v>
      </c>
      <c r="J38" s="296">
        <f t="shared" si="0"/>
        <v>26.983000000000001</v>
      </c>
      <c r="K38" t="e">
        <f>+VLOOKUP(D38,#REF!,4,0)</f>
        <v>#REF!</v>
      </c>
      <c r="L38" t="e">
        <f>VLOOKUP(D38,#REF!,5,0)</f>
        <v>#REF!</v>
      </c>
      <c r="M38" t="e">
        <f>VLOOKUP(D38,#REF!,6,0)</f>
        <v>#REF!</v>
      </c>
      <c r="N38" t="e">
        <f>VLOOKUP(D38,#REF!,7,0)</f>
        <v>#REF!</v>
      </c>
      <c r="P38" t="str">
        <f t="shared" si="3"/>
        <v>10904</v>
      </c>
      <c r="Q38" t="str">
        <f t="shared" si="4"/>
        <v>11</v>
      </c>
    </row>
    <row r="39" spans="1:17" x14ac:dyDescent="0.3">
      <c r="A39" s="556" t="s">
        <v>3355</v>
      </c>
      <c r="B39" s="332">
        <v>7</v>
      </c>
      <c r="C39" s="608">
        <v>112010904101011</v>
      </c>
      <c r="D39" s="427" t="s">
        <v>2969</v>
      </c>
      <c r="E39" t="str">
        <f t="shared" si="1"/>
        <v>111201090410101</v>
      </c>
      <c r="F39" t="str">
        <f t="shared" si="2"/>
        <v>1</v>
      </c>
      <c r="G39" t="e">
        <f>+VLOOKUP(L39,BG!$D$10:$F$68,3,FALSE)</f>
        <v>#REF!</v>
      </c>
      <c r="H39" s="427" t="s">
        <v>2924</v>
      </c>
      <c r="I39" s="294">
        <v>11958821</v>
      </c>
      <c r="J39" s="296">
        <f t="shared" si="0"/>
        <v>11958.821</v>
      </c>
      <c r="K39" t="e">
        <f>+VLOOKUP(D39,#REF!,4,0)</f>
        <v>#REF!</v>
      </c>
      <c r="L39" t="e">
        <f>VLOOKUP(D39,#REF!,5,0)</f>
        <v>#REF!</v>
      </c>
      <c r="M39" t="e">
        <f>VLOOKUP(D39,#REF!,6,0)</f>
        <v>#REF!</v>
      </c>
      <c r="N39" t="e">
        <f>VLOOKUP(D39,#REF!,7,0)</f>
        <v>#REF!</v>
      </c>
      <c r="P39" t="str">
        <f t="shared" si="3"/>
        <v>10904</v>
      </c>
      <c r="Q39" t="str">
        <f t="shared" si="4"/>
        <v>11</v>
      </c>
    </row>
    <row r="40" spans="1:17" hidden="1" x14ac:dyDescent="0.3">
      <c r="A40" s="556" t="s">
        <v>3355</v>
      </c>
      <c r="B40" s="333">
        <v>7</v>
      </c>
      <c r="C40" s="609">
        <v>112010904101991</v>
      </c>
      <c r="D40" s="334" t="s">
        <v>2971</v>
      </c>
      <c r="E40" t="str">
        <f t="shared" si="1"/>
        <v>111201090410199</v>
      </c>
      <c r="F40" t="str">
        <f t="shared" si="2"/>
        <v>1</v>
      </c>
      <c r="G40" t="e">
        <f>+VLOOKUP(L40,BG!$D$10:$F$68,3,FALSE)</f>
        <v>#REF!</v>
      </c>
      <c r="H40" s="334" t="s">
        <v>2925</v>
      </c>
      <c r="I40" s="333">
        <v>236630684</v>
      </c>
      <c r="J40" s="296">
        <f t="shared" si="0"/>
        <v>236630.68400000001</v>
      </c>
      <c r="K40" t="e">
        <f>+VLOOKUP(D40,#REF!,4,0)</f>
        <v>#REF!</v>
      </c>
      <c r="L40" t="e">
        <f>VLOOKUP(D40,#REF!,5,0)</f>
        <v>#REF!</v>
      </c>
      <c r="M40" t="e">
        <f>VLOOKUP(D40,#REF!,6,0)</f>
        <v>#REF!</v>
      </c>
      <c r="N40" t="e">
        <f>VLOOKUP(D40,#REF!,7,0)</f>
        <v>#REF!</v>
      </c>
      <c r="P40" t="str">
        <f t="shared" si="3"/>
        <v>10904</v>
      </c>
      <c r="Q40" t="str">
        <f t="shared" si="4"/>
        <v>11</v>
      </c>
    </row>
    <row r="41" spans="1:17" x14ac:dyDescent="0.3">
      <c r="A41" s="556" t="s">
        <v>3355</v>
      </c>
      <c r="B41" s="332">
        <v>7</v>
      </c>
      <c r="C41" s="608">
        <v>112010904210011</v>
      </c>
      <c r="D41" s="427" t="s">
        <v>763</v>
      </c>
      <c r="E41" t="str">
        <f t="shared" si="1"/>
        <v>111201090421001</v>
      </c>
      <c r="F41" t="str">
        <f t="shared" si="2"/>
        <v>1</v>
      </c>
      <c r="G41" t="e">
        <f>+VLOOKUP(L41,BG!$D$10:$F$68,3,FALSE)</f>
        <v>#REF!</v>
      </c>
      <c r="H41" s="427" t="s">
        <v>764</v>
      </c>
      <c r="I41" s="294">
        <v>13044757</v>
      </c>
      <c r="J41" s="296">
        <f t="shared" si="0"/>
        <v>13044.757</v>
      </c>
      <c r="K41" t="e">
        <f>+VLOOKUP(D41,#REF!,4,0)</f>
        <v>#REF!</v>
      </c>
      <c r="L41" t="e">
        <f>VLOOKUP(D41,#REF!,5,0)</f>
        <v>#REF!</v>
      </c>
      <c r="M41" t="e">
        <f>VLOOKUP(D41,#REF!,6,0)</f>
        <v>#REF!</v>
      </c>
      <c r="N41" t="e">
        <f>VLOOKUP(D41,#REF!,7,0)</f>
        <v>#REF!</v>
      </c>
      <c r="P41" t="str">
        <f t="shared" si="3"/>
        <v>10904</v>
      </c>
      <c r="Q41" t="str">
        <f t="shared" si="4"/>
        <v>11</v>
      </c>
    </row>
    <row r="42" spans="1:17" x14ac:dyDescent="0.3">
      <c r="A42" s="556" t="s">
        <v>3355</v>
      </c>
      <c r="B42" s="333">
        <v>7</v>
      </c>
      <c r="C42" s="609">
        <v>112010904211011</v>
      </c>
      <c r="D42" s="334" t="s">
        <v>1888</v>
      </c>
      <c r="E42" t="str">
        <f t="shared" si="1"/>
        <v>111201090421101</v>
      </c>
      <c r="F42" t="str">
        <f t="shared" si="2"/>
        <v>1</v>
      </c>
      <c r="G42" t="e">
        <f>+VLOOKUP(L42,BG!$D$10:$F$68,3,FALSE)</f>
        <v>#REF!</v>
      </c>
      <c r="H42" s="334" t="s">
        <v>2681</v>
      </c>
      <c r="I42" s="295">
        <v>235075</v>
      </c>
      <c r="J42" s="296">
        <f t="shared" si="0"/>
        <v>235.07499999999999</v>
      </c>
      <c r="K42" t="e">
        <f>+VLOOKUP(D42,#REF!,4,0)</f>
        <v>#REF!</v>
      </c>
      <c r="L42" t="e">
        <f>VLOOKUP(D42,#REF!,5,0)</f>
        <v>#REF!</v>
      </c>
      <c r="M42" t="e">
        <f>VLOOKUP(D42,#REF!,6,0)</f>
        <v>#REF!</v>
      </c>
      <c r="N42" t="e">
        <f>VLOOKUP(D42,#REF!,7,0)</f>
        <v>#REF!</v>
      </c>
      <c r="P42" t="str">
        <f t="shared" si="3"/>
        <v>10904</v>
      </c>
      <c r="Q42" t="str">
        <f t="shared" si="4"/>
        <v>11</v>
      </c>
    </row>
    <row r="43" spans="1:17" x14ac:dyDescent="0.3">
      <c r="A43" s="556" t="s">
        <v>3355</v>
      </c>
      <c r="B43" s="332">
        <v>7</v>
      </c>
      <c r="C43" s="608">
        <v>112010904422011</v>
      </c>
      <c r="D43" s="427" t="s">
        <v>1889</v>
      </c>
      <c r="E43" t="str">
        <f t="shared" si="1"/>
        <v>111201090442201</v>
      </c>
      <c r="F43" t="str">
        <f t="shared" si="2"/>
        <v>1</v>
      </c>
      <c r="G43" t="e">
        <f>+VLOOKUP(L43,BG!$D$10:$F$68,3,FALSE)</f>
        <v>#REF!</v>
      </c>
      <c r="H43" s="427" t="s">
        <v>2092</v>
      </c>
      <c r="I43" s="294">
        <v>31660</v>
      </c>
      <c r="J43" s="296">
        <f t="shared" si="0"/>
        <v>31.66</v>
      </c>
      <c r="K43" t="e">
        <f>+VLOOKUP(D43,#REF!,4,0)</f>
        <v>#REF!</v>
      </c>
      <c r="L43" t="e">
        <f>VLOOKUP(D43,#REF!,5,0)</f>
        <v>#REF!</v>
      </c>
      <c r="M43" t="e">
        <f>VLOOKUP(D43,#REF!,6,0)</f>
        <v>#REF!</v>
      </c>
      <c r="N43" t="e">
        <f>VLOOKUP(D43,#REF!,7,0)</f>
        <v>#REF!</v>
      </c>
      <c r="P43" t="str">
        <f t="shared" si="3"/>
        <v>10904</v>
      </c>
      <c r="Q43" t="str">
        <f t="shared" si="4"/>
        <v>11</v>
      </c>
    </row>
    <row r="44" spans="1:17" hidden="1" x14ac:dyDescent="0.3">
      <c r="A44" s="556" t="s">
        <v>3355</v>
      </c>
      <c r="B44" s="333">
        <v>7</v>
      </c>
      <c r="C44" s="609">
        <v>112010904422991</v>
      </c>
      <c r="D44" s="334" t="s">
        <v>1890</v>
      </c>
      <c r="E44" t="str">
        <f t="shared" si="1"/>
        <v>111201090442299</v>
      </c>
      <c r="F44" t="str">
        <f t="shared" si="2"/>
        <v>1</v>
      </c>
      <c r="G44" t="e">
        <f>+VLOOKUP(L44,BG!$D$10:$F$68,3,FALSE)</f>
        <v>#REF!</v>
      </c>
      <c r="H44" s="334" t="s">
        <v>2093</v>
      </c>
      <c r="I44" s="333">
        <v>16500</v>
      </c>
      <c r="J44" s="296">
        <f t="shared" si="0"/>
        <v>16.5</v>
      </c>
      <c r="K44" t="e">
        <f>+VLOOKUP(D44,#REF!,4,0)</f>
        <v>#REF!</v>
      </c>
      <c r="L44" t="e">
        <f>VLOOKUP(D44,#REF!,5,0)</f>
        <v>#REF!</v>
      </c>
      <c r="M44" t="e">
        <f>VLOOKUP(D44,#REF!,6,0)</f>
        <v>#REF!</v>
      </c>
      <c r="N44" t="e">
        <f>VLOOKUP(D44,#REF!,7,0)</f>
        <v>#REF!</v>
      </c>
      <c r="P44" t="str">
        <f t="shared" si="3"/>
        <v>10904</v>
      </c>
      <c r="Q44" t="str">
        <f t="shared" si="4"/>
        <v>11</v>
      </c>
    </row>
    <row r="45" spans="1:17" hidden="1" x14ac:dyDescent="0.3">
      <c r="A45" s="556" t="s">
        <v>3355</v>
      </c>
      <c r="B45" s="332">
        <v>7</v>
      </c>
      <c r="C45" s="608">
        <v>112010904428991</v>
      </c>
      <c r="D45" s="427" t="s">
        <v>2425</v>
      </c>
      <c r="E45" t="str">
        <f t="shared" si="1"/>
        <v>111201090442899</v>
      </c>
      <c r="F45" t="str">
        <f t="shared" si="2"/>
        <v>1</v>
      </c>
      <c r="G45" t="e">
        <f>+VLOOKUP(L45,BG!$D$10:$F$68,3,FALSE)</f>
        <v>#REF!</v>
      </c>
      <c r="H45" s="427" t="s">
        <v>2426</v>
      </c>
      <c r="I45" s="332">
        <v>1342541</v>
      </c>
      <c r="J45" s="296">
        <f t="shared" si="0"/>
        <v>1342.5409999999999</v>
      </c>
      <c r="K45" t="e">
        <f>+VLOOKUP(D45,#REF!,4,0)</f>
        <v>#REF!</v>
      </c>
      <c r="L45" t="e">
        <f>VLOOKUP(D45,#REF!,5,0)</f>
        <v>#REF!</v>
      </c>
      <c r="M45" t="e">
        <f>VLOOKUP(D45,#REF!,6,0)</f>
        <v>#REF!</v>
      </c>
      <c r="N45" t="e">
        <f>VLOOKUP(D45,#REF!,7,0)</f>
        <v>#REF!</v>
      </c>
      <c r="P45" t="str">
        <f t="shared" si="3"/>
        <v>10904</v>
      </c>
      <c r="Q45" t="str">
        <f t="shared" si="4"/>
        <v>11</v>
      </c>
    </row>
    <row r="46" spans="1:17" x14ac:dyDescent="0.3">
      <c r="A46" s="556" t="s">
        <v>3355</v>
      </c>
      <c r="B46" s="333">
        <v>7</v>
      </c>
      <c r="C46" s="609">
        <v>112010904435011</v>
      </c>
      <c r="D46" s="334" t="s">
        <v>1893</v>
      </c>
      <c r="E46" t="str">
        <f t="shared" si="1"/>
        <v>111201090443501</v>
      </c>
      <c r="F46" t="str">
        <f t="shared" si="2"/>
        <v>1</v>
      </c>
      <c r="G46" t="e">
        <f>+VLOOKUP(L46,BG!$D$10:$F$68,3,FALSE)</f>
        <v>#REF!</v>
      </c>
      <c r="H46" s="334" t="s">
        <v>2096</v>
      </c>
      <c r="I46" s="295">
        <v>162545</v>
      </c>
      <c r="J46" s="296">
        <f t="shared" si="0"/>
        <v>162.54499999999999</v>
      </c>
      <c r="K46" t="e">
        <f>+VLOOKUP(D46,#REF!,4,0)</f>
        <v>#REF!</v>
      </c>
      <c r="L46" t="e">
        <f>VLOOKUP(D46,#REF!,5,0)</f>
        <v>#REF!</v>
      </c>
      <c r="M46" t="e">
        <f>VLOOKUP(D46,#REF!,6,0)</f>
        <v>#REF!</v>
      </c>
      <c r="N46" t="e">
        <f>VLOOKUP(D46,#REF!,7,0)</f>
        <v>#REF!</v>
      </c>
      <c r="P46" t="str">
        <f t="shared" si="3"/>
        <v>10904</v>
      </c>
      <c r="Q46" t="str">
        <f t="shared" si="4"/>
        <v>11</v>
      </c>
    </row>
    <row r="47" spans="1:17" x14ac:dyDescent="0.3">
      <c r="A47" s="556" t="s">
        <v>3355</v>
      </c>
      <c r="B47" s="332">
        <v>7</v>
      </c>
      <c r="C47" s="608">
        <v>112010904444011</v>
      </c>
      <c r="D47" s="427" t="s">
        <v>2663</v>
      </c>
      <c r="E47" t="str">
        <f t="shared" si="1"/>
        <v>111201090444401</v>
      </c>
      <c r="F47" t="str">
        <f t="shared" si="2"/>
        <v>1</v>
      </c>
      <c r="G47" t="e">
        <f>+VLOOKUP(L47,BG!$D$10:$F$68,3,FALSE)</f>
        <v>#REF!</v>
      </c>
      <c r="H47" s="427" t="s">
        <v>2682</v>
      </c>
      <c r="I47" s="294">
        <v>5037</v>
      </c>
      <c r="J47" s="296">
        <f t="shared" si="0"/>
        <v>5.0369999999999999</v>
      </c>
      <c r="K47" t="e">
        <f>+VLOOKUP(D47,#REF!,4,0)</f>
        <v>#REF!</v>
      </c>
      <c r="L47" t="e">
        <f>VLOOKUP(D47,#REF!,5,0)</f>
        <v>#REF!</v>
      </c>
      <c r="M47" t="e">
        <f>VLOOKUP(D47,#REF!,6,0)</f>
        <v>#REF!</v>
      </c>
      <c r="N47" t="e">
        <f>VLOOKUP(D47,#REF!,7,0)</f>
        <v>#REF!</v>
      </c>
      <c r="P47" t="str">
        <f t="shared" si="3"/>
        <v>10904</v>
      </c>
      <c r="Q47" t="str">
        <f t="shared" si="4"/>
        <v>11</v>
      </c>
    </row>
    <row r="48" spans="1:17" hidden="1" x14ac:dyDescent="0.3">
      <c r="A48" s="556" t="s">
        <v>3355</v>
      </c>
      <c r="B48" s="333">
        <v>7</v>
      </c>
      <c r="C48" s="609">
        <v>112010904444991</v>
      </c>
      <c r="D48" s="334" t="s">
        <v>2727</v>
      </c>
      <c r="E48" t="str">
        <f t="shared" si="1"/>
        <v>111201090444499</v>
      </c>
      <c r="F48" t="str">
        <f t="shared" si="2"/>
        <v>1</v>
      </c>
      <c r="G48" t="e">
        <f>+VLOOKUP(L48,BG!$D$10:$F$68,3,FALSE)</f>
        <v>#REF!</v>
      </c>
      <c r="H48" s="334" t="s">
        <v>2754</v>
      </c>
      <c r="I48" s="333">
        <v>13321</v>
      </c>
      <c r="J48" s="296">
        <f t="shared" si="0"/>
        <v>13.321</v>
      </c>
      <c r="K48" t="e">
        <f>+VLOOKUP(D48,#REF!,4,0)</f>
        <v>#REF!</v>
      </c>
      <c r="L48" t="e">
        <f>VLOOKUP(D48,#REF!,5,0)</f>
        <v>#REF!</v>
      </c>
      <c r="M48" t="e">
        <f>VLOOKUP(D48,#REF!,6,0)</f>
        <v>#REF!</v>
      </c>
      <c r="N48" t="e">
        <f>VLOOKUP(D48,#REF!,7,0)</f>
        <v>#REF!</v>
      </c>
      <c r="P48" t="str">
        <f t="shared" si="3"/>
        <v>10904</v>
      </c>
      <c r="Q48" t="str">
        <f t="shared" si="4"/>
        <v>11</v>
      </c>
    </row>
    <row r="49" spans="1:17" hidden="1" x14ac:dyDescent="0.3">
      <c r="A49" s="556" t="s">
        <v>3355</v>
      </c>
      <c r="B49" s="332">
        <v>7</v>
      </c>
      <c r="C49" s="608">
        <v>112010904468991</v>
      </c>
      <c r="D49" s="427" t="s">
        <v>2429</v>
      </c>
      <c r="E49" t="str">
        <f t="shared" si="1"/>
        <v>111201090446899</v>
      </c>
      <c r="F49" t="str">
        <f t="shared" si="2"/>
        <v>1</v>
      </c>
      <c r="G49" t="e">
        <f>+VLOOKUP(L49,BG!$D$10:$F$68,3,FALSE)</f>
        <v>#REF!</v>
      </c>
      <c r="H49" s="427" t="s">
        <v>2430</v>
      </c>
      <c r="I49" s="332">
        <v>1226709</v>
      </c>
      <c r="J49" s="296">
        <f t="shared" si="0"/>
        <v>1226.7090000000001</v>
      </c>
      <c r="K49" t="e">
        <f>+VLOOKUP(D49,#REF!,4,0)</f>
        <v>#REF!</v>
      </c>
      <c r="L49" t="e">
        <f>VLOOKUP(D49,#REF!,5,0)</f>
        <v>#REF!</v>
      </c>
      <c r="M49" t="e">
        <f>VLOOKUP(D49,#REF!,6,0)</f>
        <v>#REF!</v>
      </c>
      <c r="N49" t="e">
        <f>VLOOKUP(D49,#REF!,7,0)</f>
        <v>#REF!</v>
      </c>
      <c r="P49" t="str">
        <f t="shared" si="3"/>
        <v>10904</v>
      </c>
      <c r="Q49" t="str">
        <f t="shared" si="4"/>
        <v>11</v>
      </c>
    </row>
    <row r="50" spans="1:17" x14ac:dyDescent="0.3">
      <c r="A50" s="556" t="s">
        <v>3355</v>
      </c>
      <c r="B50" s="333">
        <v>7</v>
      </c>
      <c r="C50" s="609">
        <v>112010904474011</v>
      </c>
      <c r="D50" s="334" t="s">
        <v>3356</v>
      </c>
      <c r="E50" t="str">
        <f t="shared" si="1"/>
        <v>111201090447401</v>
      </c>
      <c r="F50" t="str">
        <f t="shared" si="2"/>
        <v>1</v>
      </c>
      <c r="G50" t="e">
        <f>+VLOOKUP(L50,BG!$D$10:$F$68,3,FALSE)</f>
        <v>#REF!</v>
      </c>
      <c r="H50" s="334" t="s">
        <v>3388</v>
      </c>
      <c r="I50" s="295">
        <v>3197294</v>
      </c>
      <c r="J50" s="296">
        <f t="shared" si="0"/>
        <v>3197.2939999999999</v>
      </c>
      <c r="K50" t="e">
        <f>+VLOOKUP(D50,#REF!,4,0)</f>
        <v>#REF!</v>
      </c>
      <c r="L50" t="e">
        <f>VLOOKUP(D50,#REF!,5,0)</f>
        <v>#REF!</v>
      </c>
      <c r="M50" t="e">
        <f>VLOOKUP(D50,#REF!,6,0)</f>
        <v>#REF!</v>
      </c>
      <c r="N50" t="e">
        <f>VLOOKUP(D50,#REF!,7,0)</f>
        <v>#REF!</v>
      </c>
      <c r="P50" t="str">
        <f t="shared" si="3"/>
        <v>10904</v>
      </c>
      <c r="Q50" t="str">
        <f t="shared" si="4"/>
        <v>11</v>
      </c>
    </row>
    <row r="51" spans="1:17" hidden="1" x14ac:dyDescent="0.3">
      <c r="A51" s="556" t="s">
        <v>3355</v>
      </c>
      <c r="B51" s="332">
        <v>7</v>
      </c>
      <c r="C51" s="608">
        <v>131013104000997</v>
      </c>
      <c r="D51" s="427" t="s">
        <v>767</v>
      </c>
      <c r="E51" t="str">
        <f t="shared" si="1"/>
        <v>137101310400099</v>
      </c>
      <c r="F51" t="str">
        <f t="shared" si="2"/>
        <v>7</v>
      </c>
      <c r="G51" t="e">
        <f>+VLOOKUP(L51,BG!$D$10:$F$68,3,FALSE)</f>
        <v>#REF!</v>
      </c>
      <c r="H51" s="427" t="s">
        <v>693</v>
      </c>
      <c r="I51" s="332">
        <v>5503953249</v>
      </c>
      <c r="J51" s="296">
        <f t="shared" si="0"/>
        <v>5503953.2489999998</v>
      </c>
      <c r="K51" t="e">
        <f>+VLOOKUP(D51,#REF!,4,0)</f>
        <v>#REF!</v>
      </c>
      <c r="L51" t="e">
        <f>VLOOKUP(D51,#REF!,5,0)</f>
        <v>#REF!</v>
      </c>
      <c r="M51" t="e">
        <f>VLOOKUP(D51,#REF!,6,0)</f>
        <v>#REF!</v>
      </c>
      <c r="N51" t="e">
        <f>VLOOKUP(D51,#REF!,7,0)</f>
        <v>#REF!</v>
      </c>
      <c r="P51" t="str">
        <f t="shared" si="3"/>
        <v>13104</v>
      </c>
      <c r="Q51" t="str">
        <f t="shared" si="4"/>
        <v>13</v>
      </c>
    </row>
    <row r="52" spans="1:17" hidden="1" x14ac:dyDescent="0.3">
      <c r="A52" s="556" t="s">
        <v>3355</v>
      </c>
      <c r="B52" s="333">
        <v>7</v>
      </c>
      <c r="C52" s="609">
        <v>138016182000997</v>
      </c>
      <c r="D52" s="334" t="s">
        <v>768</v>
      </c>
      <c r="E52" t="str">
        <f t="shared" si="1"/>
        <v>137801618200099</v>
      </c>
      <c r="F52" t="str">
        <f t="shared" si="2"/>
        <v>7</v>
      </c>
      <c r="G52" t="e">
        <f>+VLOOKUP(L52,BG!$D$10:$F$68,3,FALSE)</f>
        <v>#REF!</v>
      </c>
      <c r="H52" s="334" t="s">
        <v>769</v>
      </c>
      <c r="I52" s="333">
        <v>274867425</v>
      </c>
      <c r="J52" s="296">
        <f t="shared" si="0"/>
        <v>274867.42499999999</v>
      </c>
      <c r="K52" t="e">
        <f>+VLOOKUP(D52,#REF!,4,0)</f>
        <v>#REF!</v>
      </c>
      <c r="L52" t="e">
        <f>VLOOKUP(D52,#REF!,5,0)</f>
        <v>#REF!</v>
      </c>
      <c r="M52" t="e">
        <f>VLOOKUP(D52,#REF!,6,0)</f>
        <v>#REF!</v>
      </c>
      <c r="N52" t="e">
        <f>VLOOKUP(D52,#REF!,7,0)</f>
        <v>#REF!</v>
      </c>
      <c r="P52" t="str">
        <f t="shared" si="3"/>
        <v>16182</v>
      </c>
      <c r="Q52" t="str">
        <f t="shared" si="4"/>
        <v>13</v>
      </c>
    </row>
    <row r="53" spans="1:17" hidden="1" x14ac:dyDescent="0.3">
      <c r="A53" s="556" t="s">
        <v>3355</v>
      </c>
      <c r="B53" s="332">
        <v>7</v>
      </c>
      <c r="C53" s="608">
        <v>138016194000997</v>
      </c>
      <c r="D53" s="427" t="s">
        <v>772</v>
      </c>
      <c r="E53" t="str">
        <f t="shared" si="1"/>
        <v>137801619400099</v>
      </c>
      <c r="F53" t="str">
        <f t="shared" si="2"/>
        <v>7</v>
      </c>
      <c r="G53" t="e">
        <f>+VLOOKUP(L53,BG!$D$10:$F$68,3,FALSE)</f>
        <v>#REF!</v>
      </c>
      <c r="H53" s="427" t="s">
        <v>771</v>
      </c>
      <c r="I53" s="332">
        <v>-274867425</v>
      </c>
      <c r="J53" s="296">
        <f t="shared" si="0"/>
        <v>-274867.42499999999</v>
      </c>
      <c r="K53" t="e">
        <f>+VLOOKUP(D53,#REF!,4,0)</f>
        <v>#REF!</v>
      </c>
      <c r="L53" t="e">
        <f>VLOOKUP(D53,#REF!,5,0)</f>
        <v>#REF!</v>
      </c>
      <c r="M53" t="e">
        <f>VLOOKUP(D53,#REF!,6,0)</f>
        <v>#REF!</v>
      </c>
      <c r="N53" t="e">
        <f>VLOOKUP(D53,#REF!,7,0)</f>
        <v>#REF!</v>
      </c>
      <c r="P53" t="str">
        <f t="shared" si="3"/>
        <v>16194</v>
      </c>
      <c r="Q53" t="str">
        <f t="shared" si="4"/>
        <v>13</v>
      </c>
    </row>
    <row r="54" spans="1:17" x14ac:dyDescent="0.3">
      <c r="A54" s="556" t="s">
        <v>3355</v>
      </c>
      <c r="B54" s="333">
        <v>7</v>
      </c>
      <c r="C54" s="609">
        <v>141016902000015</v>
      </c>
      <c r="D54" s="334" t="s">
        <v>774</v>
      </c>
      <c r="E54" t="str">
        <f t="shared" si="1"/>
        <v>145101690200001</v>
      </c>
      <c r="F54" t="str">
        <f t="shared" si="2"/>
        <v>5</v>
      </c>
      <c r="G54" t="e">
        <f>+VLOOKUP(L54,BG!$D$10:$F$68,3,FALSE)</f>
        <v>#REF!</v>
      </c>
      <c r="H54" s="334" t="s">
        <v>775</v>
      </c>
      <c r="I54" s="295">
        <v>509077380</v>
      </c>
      <c r="J54" s="576">
        <f t="shared" si="0"/>
        <v>509077.38</v>
      </c>
      <c r="K54" t="e">
        <f>+VLOOKUP(D54,#REF!,4,0)</f>
        <v>#REF!</v>
      </c>
      <c r="L54" t="e">
        <f>VLOOKUP(D54,#REF!,5,0)</f>
        <v>#REF!</v>
      </c>
      <c r="M54" t="e">
        <f>VLOOKUP(D54,#REF!,6,0)</f>
        <v>#REF!</v>
      </c>
      <c r="N54" t="e">
        <f>VLOOKUP(D54,#REF!,7,0)</f>
        <v>#REF!</v>
      </c>
      <c r="P54" t="str">
        <f t="shared" si="3"/>
        <v>16902</v>
      </c>
      <c r="Q54" t="str">
        <f t="shared" si="4"/>
        <v>14</v>
      </c>
    </row>
    <row r="55" spans="1:17" x14ac:dyDescent="0.3">
      <c r="A55" s="556" t="s">
        <v>3355</v>
      </c>
      <c r="B55" s="332">
        <v>7</v>
      </c>
      <c r="C55" s="608">
        <v>141016902000016</v>
      </c>
      <c r="D55" s="427" t="s">
        <v>1898</v>
      </c>
      <c r="E55" t="str">
        <f t="shared" si="1"/>
        <v>146101690200001</v>
      </c>
      <c r="F55" t="str">
        <f t="shared" si="2"/>
        <v>6</v>
      </c>
      <c r="G55" t="e">
        <f>+VLOOKUP(L55,BG!$D$10:$F$68,3,FALSE)</f>
        <v>#REF!</v>
      </c>
      <c r="H55" s="427" t="s">
        <v>782</v>
      </c>
      <c r="I55" s="294">
        <v>88951756</v>
      </c>
      <c r="J55" s="576">
        <f t="shared" si="0"/>
        <v>88951.755999999994</v>
      </c>
      <c r="K55" t="e">
        <f>+VLOOKUP(D55,#REF!,4,0)</f>
        <v>#REF!</v>
      </c>
      <c r="L55" t="e">
        <f>VLOOKUP(D55,#REF!,5,0)</f>
        <v>#REF!</v>
      </c>
      <c r="M55" t="e">
        <f>VLOOKUP(D55,#REF!,6,0)</f>
        <v>#REF!</v>
      </c>
      <c r="N55" t="e">
        <f>VLOOKUP(D55,#REF!,7,0)</f>
        <v>#REF!</v>
      </c>
      <c r="P55" t="str">
        <f t="shared" si="3"/>
        <v>16902</v>
      </c>
      <c r="Q55" t="str">
        <f t="shared" si="4"/>
        <v>14</v>
      </c>
    </row>
    <row r="56" spans="1:17" x14ac:dyDescent="0.3">
      <c r="A56" s="556" t="s">
        <v>3355</v>
      </c>
      <c r="B56" s="333">
        <v>7</v>
      </c>
      <c r="C56" s="609">
        <v>141016902000017</v>
      </c>
      <c r="D56" s="334" t="s">
        <v>776</v>
      </c>
      <c r="E56" t="str">
        <f t="shared" si="1"/>
        <v>147101690200001</v>
      </c>
      <c r="F56" t="str">
        <f t="shared" si="2"/>
        <v>7</v>
      </c>
      <c r="G56" t="e">
        <f>+VLOOKUP(L56,BG!$D$10:$F$68,3,FALSE)</f>
        <v>#REF!</v>
      </c>
      <c r="H56" s="334" t="s">
        <v>777</v>
      </c>
      <c r="I56" s="295">
        <v>3180650639</v>
      </c>
      <c r="J56" s="576">
        <f t="shared" si="0"/>
        <v>3180650.639</v>
      </c>
      <c r="K56" t="e">
        <f>+VLOOKUP(D56,#REF!,4,0)</f>
        <v>#REF!</v>
      </c>
      <c r="L56" t="e">
        <f>VLOOKUP(D56,#REF!,5,0)</f>
        <v>#REF!</v>
      </c>
      <c r="M56" t="e">
        <f>VLOOKUP(D56,#REF!,6,0)</f>
        <v>#REF!</v>
      </c>
      <c r="N56" t="e">
        <f>VLOOKUP(D56,#REF!,7,0)</f>
        <v>#REF!</v>
      </c>
      <c r="P56" t="str">
        <f t="shared" si="3"/>
        <v>16902</v>
      </c>
      <c r="Q56" t="str">
        <f t="shared" si="4"/>
        <v>14</v>
      </c>
    </row>
    <row r="57" spans="1:17" x14ac:dyDescent="0.3">
      <c r="A57" s="556" t="s">
        <v>3355</v>
      </c>
      <c r="B57" s="332">
        <v>7</v>
      </c>
      <c r="C57" s="608">
        <v>141016902000018</v>
      </c>
      <c r="D57" s="427" t="s">
        <v>778</v>
      </c>
      <c r="E57" t="str">
        <f t="shared" si="1"/>
        <v>148101690200001</v>
      </c>
      <c r="F57" t="str">
        <f t="shared" si="2"/>
        <v>8</v>
      </c>
      <c r="G57" t="e">
        <f>+VLOOKUP(L57,BG!$D$10:$F$68,3,FALSE)</f>
        <v>#REF!</v>
      </c>
      <c r="H57" s="427" t="s">
        <v>779</v>
      </c>
      <c r="I57" s="294">
        <v>10489401982</v>
      </c>
      <c r="J57" s="576">
        <f t="shared" si="0"/>
        <v>10489401.982000001</v>
      </c>
      <c r="K57" t="e">
        <f>+VLOOKUP(D57,#REF!,4,0)</f>
        <v>#REF!</v>
      </c>
      <c r="L57" t="e">
        <f>VLOOKUP(D57,#REF!,5,0)</f>
        <v>#REF!</v>
      </c>
      <c r="M57" t="e">
        <f>VLOOKUP(D57,#REF!,6,0)</f>
        <v>#REF!</v>
      </c>
      <c r="N57" t="e">
        <f>VLOOKUP(D57,#REF!,7,0)</f>
        <v>#REF!</v>
      </c>
      <c r="P57" t="str">
        <f t="shared" si="3"/>
        <v>16902</v>
      </c>
      <c r="Q57" t="str">
        <f t="shared" si="4"/>
        <v>14</v>
      </c>
    </row>
    <row r="58" spans="1:17" hidden="1" x14ac:dyDescent="0.3">
      <c r="A58" s="556" t="s">
        <v>3355</v>
      </c>
      <c r="B58" s="333">
        <v>7</v>
      </c>
      <c r="C58" s="609">
        <v>141016902000995</v>
      </c>
      <c r="D58" s="334" t="s">
        <v>780</v>
      </c>
      <c r="E58" t="str">
        <f t="shared" si="1"/>
        <v>145101690200099</v>
      </c>
      <c r="F58" t="str">
        <f t="shared" si="2"/>
        <v>5</v>
      </c>
      <c r="G58" t="e">
        <f>+VLOOKUP(L58,BG!$D$10:$F$68,3,FALSE)</f>
        <v>#REF!</v>
      </c>
      <c r="H58" s="334" t="s">
        <v>775</v>
      </c>
      <c r="I58" s="333">
        <v>577925712</v>
      </c>
      <c r="J58" s="576">
        <f t="shared" si="0"/>
        <v>577925.71200000006</v>
      </c>
      <c r="K58" t="e">
        <f>+VLOOKUP(D58,#REF!,4,0)</f>
        <v>#REF!</v>
      </c>
      <c r="L58" t="e">
        <f>VLOOKUP(D58,#REF!,5,0)</f>
        <v>#REF!</v>
      </c>
      <c r="M58" t="e">
        <f>VLOOKUP(D58,#REF!,6,0)</f>
        <v>#REF!</v>
      </c>
      <c r="N58" t="e">
        <f>VLOOKUP(D58,#REF!,7,0)</f>
        <v>#REF!</v>
      </c>
      <c r="P58" t="str">
        <f t="shared" si="3"/>
        <v>16902</v>
      </c>
      <c r="Q58" t="str">
        <f t="shared" si="4"/>
        <v>14</v>
      </c>
    </row>
    <row r="59" spans="1:17" hidden="1" x14ac:dyDescent="0.3">
      <c r="A59" s="556" t="s">
        <v>3355</v>
      </c>
      <c r="B59" s="332">
        <v>7</v>
      </c>
      <c r="C59" s="608">
        <v>141016902000997</v>
      </c>
      <c r="D59" s="427" t="s">
        <v>783</v>
      </c>
      <c r="E59" t="str">
        <f t="shared" si="1"/>
        <v>147101690200099</v>
      </c>
      <c r="F59" t="str">
        <f t="shared" si="2"/>
        <v>7</v>
      </c>
      <c r="G59" t="e">
        <f>+VLOOKUP(L59,BG!$D$10:$F$68,3,FALSE)</f>
        <v>#REF!</v>
      </c>
      <c r="H59" s="427" t="s">
        <v>777</v>
      </c>
      <c r="I59" s="332">
        <v>39299167749</v>
      </c>
      <c r="J59" s="576">
        <f t="shared" si="0"/>
        <v>39299167.748999998</v>
      </c>
      <c r="K59" t="e">
        <f>+VLOOKUP(D59,#REF!,4,0)</f>
        <v>#REF!</v>
      </c>
      <c r="L59" t="e">
        <f>VLOOKUP(D59,#REF!,5,0)</f>
        <v>#REF!</v>
      </c>
      <c r="M59" t="e">
        <f>VLOOKUP(D59,#REF!,6,0)</f>
        <v>#REF!</v>
      </c>
      <c r="N59" t="e">
        <f>VLOOKUP(D59,#REF!,7,0)</f>
        <v>#REF!</v>
      </c>
      <c r="P59" t="str">
        <f t="shared" si="3"/>
        <v>16902</v>
      </c>
      <c r="Q59" t="str">
        <f t="shared" si="4"/>
        <v>14</v>
      </c>
    </row>
    <row r="60" spans="1:17" hidden="1" x14ac:dyDescent="0.3">
      <c r="A60" s="556" t="s">
        <v>3355</v>
      </c>
      <c r="B60" s="333">
        <v>7</v>
      </c>
      <c r="C60" s="609">
        <v>141016902000998</v>
      </c>
      <c r="D60" s="334" t="s">
        <v>784</v>
      </c>
      <c r="E60" t="str">
        <f t="shared" si="1"/>
        <v>148101690200099</v>
      </c>
      <c r="F60" t="str">
        <f t="shared" si="2"/>
        <v>8</v>
      </c>
      <c r="G60" t="e">
        <f>+VLOOKUP(L60,BG!$D$10:$F$68,3,FALSE)</f>
        <v>#REF!</v>
      </c>
      <c r="H60" s="334" t="s">
        <v>779</v>
      </c>
      <c r="I60" s="333">
        <v>11275668459</v>
      </c>
      <c r="J60" s="576">
        <f t="shared" si="0"/>
        <v>11275668.459000001</v>
      </c>
      <c r="K60" t="e">
        <f>+VLOOKUP(D60,#REF!,4,0)</f>
        <v>#REF!</v>
      </c>
      <c r="L60" t="e">
        <f>VLOOKUP(D60,#REF!,5,0)</f>
        <v>#REF!</v>
      </c>
      <c r="M60" t="e">
        <f>VLOOKUP(D60,#REF!,6,0)</f>
        <v>#REF!</v>
      </c>
      <c r="N60" t="e">
        <f>VLOOKUP(D60,#REF!,7,0)</f>
        <v>#REF!</v>
      </c>
      <c r="P60" t="str">
        <f t="shared" si="3"/>
        <v>16902</v>
      </c>
      <c r="Q60" t="str">
        <f t="shared" si="4"/>
        <v>14</v>
      </c>
    </row>
    <row r="61" spans="1:17" x14ac:dyDescent="0.3">
      <c r="A61" s="556" t="s">
        <v>3355</v>
      </c>
      <c r="B61" s="332">
        <v>7</v>
      </c>
      <c r="C61" s="608">
        <v>141016902003017</v>
      </c>
      <c r="D61" s="427" t="s">
        <v>2728</v>
      </c>
      <c r="E61" t="str">
        <f t="shared" si="1"/>
        <v>147101690200301</v>
      </c>
      <c r="F61" t="str">
        <f t="shared" si="2"/>
        <v>7</v>
      </c>
      <c r="G61" t="e">
        <f>+VLOOKUP(L61,BG!$D$10:$F$68,3,FALSE)</f>
        <v>#REF!</v>
      </c>
      <c r="H61" s="427" t="s">
        <v>2102</v>
      </c>
      <c r="I61" s="294">
        <v>18907687726</v>
      </c>
      <c r="J61" s="576">
        <f t="shared" si="0"/>
        <v>18907687.726</v>
      </c>
      <c r="K61" t="e">
        <f>+VLOOKUP(D61,#REF!,4,0)</f>
        <v>#REF!</v>
      </c>
      <c r="L61" t="e">
        <f>VLOOKUP(D61,#REF!,5,0)</f>
        <v>#REF!</v>
      </c>
      <c r="M61" t="e">
        <f>VLOOKUP(D61,#REF!,6,0)</f>
        <v>#REF!</v>
      </c>
      <c r="N61" t="e">
        <f>VLOOKUP(D61,#REF!,7,0)</f>
        <v>#REF!</v>
      </c>
      <c r="P61" t="str">
        <f t="shared" si="3"/>
        <v>16902</v>
      </c>
      <c r="Q61" t="str">
        <f t="shared" si="4"/>
        <v>14</v>
      </c>
    </row>
    <row r="62" spans="1:17" hidden="1" x14ac:dyDescent="0.3">
      <c r="A62" s="556" t="s">
        <v>3355</v>
      </c>
      <c r="B62" s="333">
        <v>7</v>
      </c>
      <c r="C62" s="609">
        <v>141016902003997</v>
      </c>
      <c r="D62" s="334" t="s">
        <v>1904</v>
      </c>
      <c r="E62" t="str">
        <f t="shared" si="1"/>
        <v>147101690200399</v>
      </c>
      <c r="F62" t="str">
        <f t="shared" si="2"/>
        <v>7</v>
      </c>
      <c r="G62" t="e">
        <f>+VLOOKUP(L62,BG!$D$10:$F$68,3,FALSE)</f>
        <v>#REF!</v>
      </c>
      <c r="H62" s="334" t="s">
        <v>2102</v>
      </c>
      <c r="I62" s="333">
        <v>18133318408</v>
      </c>
      <c r="J62" s="576">
        <f t="shared" si="0"/>
        <v>18133318.408</v>
      </c>
      <c r="K62" t="e">
        <f>+VLOOKUP(D62,#REF!,4,0)</f>
        <v>#REF!</v>
      </c>
      <c r="L62" t="e">
        <f>VLOOKUP(D62,#REF!,5,0)</f>
        <v>#REF!</v>
      </c>
      <c r="M62" t="e">
        <f>VLOOKUP(D62,#REF!,6,0)</f>
        <v>#REF!</v>
      </c>
      <c r="N62" t="e">
        <f>VLOOKUP(D62,#REF!,7,0)</f>
        <v>#REF!</v>
      </c>
      <c r="P62" t="str">
        <f t="shared" si="3"/>
        <v>16902</v>
      </c>
      <c r="Q62" t="str">
        <f t="shared" si="4"/>
        <v>14</v>
      </c>
    </row>
    <row r="63" spans="1:17" x14ac:dyDescent="0.3">
      <c r="A63" s="556" t="s">
        <v>3355</v>
      </c>
      <c r="B63" s="332">
        <v>7</v>
      </c>
      <c r="C63" s="608">
        <v>141017302000011</v>
      </c>
      <c r="D63" s="427" t="s">
        <v>3357</v>
      </c>
      <c r="E63" t="str">
        <f t="shared" si="1"/>
        <v>141101730200001</v>
      </c>
      <c r="F63" t="str">
        <f t="shared" si="2"/>
        <v>1</v>
      </c>
      <c r="G63" t="e">
        <f>+VLOOKUP(L63,BG!$D$10:$F$68,3,FALSE)</f>
        <v>#REF!</v>
      </c>
      <c r="H63" s="427" t="s">
        <v>773</v>
      </c>
      <c r="I63" s="294">
        <v>805889280</v>
      </c>
      <c r="J63" s="576">
        <f t="shared" si="0"/>
        <v>805889.28</v>
      </c>
      <c r="K63" t="e">
        <f>+VLOOKUP(D63,#REF!,4,0)</f>
        <v>#REF!</v>
      </c>
      <c r="L63" t="e">
        <f>VLOOKUP(D63,#REF!,5,0)</f>
        <v>#REF!</v>
      </c>
      <c r="M63" t="e">
        <f>VLOOKUP(D63,#REF!,6,0)</f>
        <v>#REF!</v>
      </c>
      <c r="N63" t="e">
        <f>VLOOKUP(D63,#REF!,7,0)</f>
        <v>#REF!</v>
      </c>
      <c r="P63" t="str">
        <f t="shared" si="3"/>
        <v>17302</v>
      </c>
      <c r="Q63" t="str">
        <f t="shared" si="4"/>
        <v>14</v>
      </c>
    </row>
    <row r="64" spans="1:17" x14ac:dyDescent="0.3">
      <c r="A64" s="556" t="s">
        <v>3355</v>
      </c>
      <c r="B64" s="333">
        <v>7</v>
      </c>
      <c r="C64" s="609">
        <v>141017302000012</v>
      </c>
      <c r="D64" s="334" t="s">
        <v>3358</v>
      </c>
      <c r="E64" t="str">
        <f t="shared" si="1"/>
        <v>142101730200001</v>
      </c>
      <c r="F64" t="str">
        <f t="shared" si="2"/>
        <v>2</v>
      </c>
      <c r="G64" t="e">
        <f>+VLOOKUP(L64,BG!$D$10:$F$68,3,FALSE)</f>
        <v>#REF!</v>
      </c>
      <c r="H64" s="334" t="s">
        <v>2103</v>
      </c>
      <c r="I64" s="295">
        <v>1559240695</v>
      </c>
      <c r="J64" s="576">
        <f t="shared" si="0"/>
        <v>1559240.6950000001</v>
      </c>
      <c r="K64" t="e">
        <f>+VLOOKUP(D64,#REF!,4,0)</f>
        <v>#REF!</v>
      </c>
      <c r="L64" t="e">
        <f>VLOOKUP(D64,#REF!,5,0)</f>
        <v>#REF!</v>
      </c>
      <c r="M64" t="e">
        <f>VLOOKUP(D64,#REF!,6,0)</f>
        <v>#REF!</v>
      </c>
      <c r="N64" t="e">
        <f>VLOOKUP(D64,#REF!,7,0)</f>
        <v>#REF!</v>
      </c>
      <c r="P64" t="str">
        <f t="shared" si="3"/>
        <v>17302</v>
      </c>
      <c r="Q64" t="str">
        <f t="shared" si="4"/>
        <v>14</v>
      </c>
    </row>
    <row r="65" spans="1:17" x14ac:dyDescent="0.3">
      <c r="A65" s="556" t="s">
        <v>3355</v>
      </c>
      <c r="B65" s="332">
        <v>7</v>
      </c>
      <c r="C65" s="608">
        <v>141017302000013</v>
      </c>
      <c r="D65" s="427" t="s">
        <v>3244</v>
      </c>
      <c r="E65" t="str">
        <f t="shared" si="1"/>
        <v>143101730200001</v>
      </c>
      <c r="F65" t="str">
        <f t="shared" si="2"/>
        <v>3</v>
      </c>
      <c r="G65" t="e">
        <f>+VLOOKUP(L65,BG!$D$10:$F$68,3,FALSE)</f>
        <v>#REF!</v>
      </c>
      <c r="H65" s="427" t="s">
        <v>2104</v>
      </c>
      <c r="I65" s="294">
        <v>1011916314</v>
      </c>
      <c r="J65" s="576">
        <f t="shared" si="0"/>
        <v>1011916.314</v>
      </c>
      <c r="K65" t="e">
        <f>+VLOOKUP(D65,#REF!,4,0)</f>
        <v>#REF!</v>
      </c>
      <c r="L65" t="e">
        <f>VLOOKUP(D65,#REF!,5,0)</f>
        <v>#REF!</v>
      </c>
      <c r="M65" t="e">
        <f>VLOOKUP(D65,#REF!,6,0)</f>
        <v>#REF!</v>
      </c>
      <c r="N65" t="e">
        <f>VLOOKUP(D65,#REF!,7,0)</f>
        <v>#REF!</v>
      </c>
      <c r="P65" t="str">
        <f t="shared" si="3"/>
        <v>17302</v>
      </c>
      <c r="Q65" t="str">
        <f t="shared" si="4"/>
        <v>14</v>
      </c>
    </row>
    <row r="66" spans="1:17" x14ac:dyDescent="0.3">
      <c r="A66" s="556" t="s">
        <v>3355</v>
      </c>
      <c r="B66" s="333">
        <v>7</v>
      </c>
      <c r="C66" s="609">
        <v>141017302000014</v>
      </c>
      <c r="D66" s="334" t="s">
        <v>2634</v>
      </c>
      <c r="E66" t="str">
        <f t="shared" si="1"/>
        <v>144101730200001</v>
      </c>
      <c r="F66" t="str">
        <f t="shared" si="2"/>
        <v>4</v>
      </c>
      <c r="G66" t="e">
        <f>+VLOOKUP(L66,BG!$D$10:$F$68,3,FALSE)</f>
        <v>#REF!</v>
      </c>
      <c r="H66" s="334" t="s">
        <v>789</v>
      </c>
      <c r="I66" s="295">
        <v>385469363</v>
      </c>
      <c r="J66" s="576">
        <f t="shared" ref="J66:J129" si="5">I66/1000</f>
        <v>385469.36300000001</v>
      </c>
      <c r="K66" t="e">
        <f>+VLOOKUP(D66,#REF!,4,0)</f>
        <v>#REF!</v>
      </c>
      <c r="L66" t="e">
        <f>VLOOKUP(D66,#REF!,5,0)</f>
        <v>#REF!</v>
      </c>
      <c r="M66" t="e">
        <f>VLOOKUP(D66,#REF!,6,0)</f>
        <v>#REF!</v>
      </c>
      <c r="N66" t="e">
        <f>VLOOKUP(D66,#REF!,7,0)</f>
        <v>#REF!</v>
      </c>
      <c r="P66" t="str">
        <f t="shared" si="3"/>
        <v>17302</v>
      </c>
      <c r="Q66" t="str">
        <f t="shared" si="4"/>
        <v>14</v>
      </c>
    </row>
    <row r="67" spans="1:17" x14ac:dyDescent="0.3">
      <c r="A67" s="556" t="s">
        <v>3355</v>
      </c>
      <c r="B67" s="332">
        <v>7</v>
      </c>
      <c r="C67" s="608">
        <v>141017302000015</v>
      </c>
      <c r="D67" s="427" t="s">
        <v>1905</v>
      </c>
      <c r="E67" t="str">
        <f t="shared" si="1"/>
        <v>145101730200001</v>
      </c>
      <c r="F67" t="str">
        <f t="shared" si="2"/>
        <v>5</v>
      </c>
      <c r="G67" t="e">
        <f>+VLOOKUP(L67,BG!$D$10:$F$68,3,FALSE)</f>
        <v>#REF!</v>
      </c>
      <c r="H67" s="427" t="s">
        <v>791</v>
      </c>
      <c r="I67" s="294">
        <v>188473182</v>
      </c>
      <c r="J67" s="576">
        <f t="shared" si="5"/>
        <v>188473.182</v>
      </c>
      <c r="K67" t="e">
        <f>+VLOOKUP(D67,#REF!,4,0)</f>
        <v>#REF!</v>
      </c>
      <c r="L67" t="e">
        <f>VLOOKUP(D67,#REF!,5,0)</f>
        <v>#REF!</v>
      </c>
      <c r="M67" t="e">
        <f>VLOOKUP(D67,#REF!,6,0)</f>
        <v>#REF!</v>
      </c>
      <c r="N67" t="e">
        <f>VLOOKUP(D67,#REF!,7,0)</f>
        <v>#REF!</v>
      </c>
      <c r="P67" t="str">
        <f t="shared" si="3"/>
        <v>17302</v>
      </c>
      <c r="Q67" t="str">
        <f t="shared" si="4"/>
        <v>14</v>
      </c>
    </row>
    <row r="68" spans="1:17" x14ac:dyDescent="0.3">
      <c r="A68" s="556" t="s">
        <v>3355</v>
      </c>
      <c r="B68" s="333">
        <v>7</v>
      </c>
      <c r="C68" s="609">
        <v>141017302000016</v>
      </c>
      <c r="D68" s="334" t="s">
        <v>1906</v>
      </c>
      <c r="E68" t="str">
        <f t="shared" si="1"/>
        <v>146101730200001</v>
      </c>
      <c r="F68" t="str">
        <f t="shared" si="2"/>
        <v>6</v>
      </c>
      <c r="G68" t="e">
        <f>+VLOOKUP(L68,BG!$D$10:$F$68,3,FALSE)</f>
        <v>#REF!</v>
      </c>
      <c r="H68" s="334" t="s">
        <v>793</v>
      </c>
      <c r="I68" s="295">
        <v>1160473440</v>
      </c>
      <c r="J68" s="576">
        <f t="shared" si="5"/>
        <v>1160473.44</v>
      </c>
      <c r="K68" t="e">
        <f>+VLOOKUP(D68,#REF!,4,0)</f>
        <v>#REF!</v>
      </c>
      <c r="L68" t="e">
        <f>VLOOKUP(D68,#REF!,5,0)</f>
        <v>#REF!</v>
      </c>
      <c r="M68" t="e">
        <f>VLOOKUP(D68,#REF!,6,0)</f>
        <v>#REF!</v>
      </c>
      <c r="N68" t="e">
        <f>VLOOKUP(D68,#REF!,7,0)</f>
        <v>#REF!</v>
      </c>
      <c r="P68" t="str">
        <f t="shared" si="3"/>
        <v>17302</v>
      </c>
      <c r="Q68" t="str">
        <f t="shared" si="4"/>
        <v>14</v>
      </c>
    </row>
    <row r="69" spans="1:17" x14ac:dyDescent="0.3">
      <c r="A69" s="556" t="s">
        <v>3355</v>
      </c>
      <c r="B69" s="332">
        <v>7</v>
      </c>
      <c r="C69" s="608">
        <v>141017302000017</v>
      </c>
      <c r="D69" s="427" t="s">
        <v>1262</v>
      </c>
      <c r="E69" t="str">
        <f t="shared" ref="E69:E132" si="6">+MID(D69,3,2)&amp;+MID(D69,6,1)&amp;+MID(D69,8,2)&amp;+MID(D69,11,3)&amp;+MID(D69,17,2)&amp;+MID(D69,20,3)&amp;+MID(D69,24,2)</f>
        <v>147101730200001</v>
      </c>
      <c r="F69" t="str">
        <f t="shared" ref="F69:F132" si="7">MID(E69,3,1)</f>
        <v>7</v>
      </c>
      <c r="G69" t="e">
        <f>+VLOOKUP(L69,BG!$D$10:$F$68,3,FALSE)</f>
        <v>#REF!</v>
      </c>
      <c r="H69" s="427" t="s">
        <v>795</v>
      </c>
      <c r="I69" s="294">
        <v>3941434944</v>
      </c>
      <c r="J69" s="576">
        <f t="shared" si="5"/>
        <v>3941434.9440000001</v>
      </c>
      <c r="K69" t="e">
        <f>+VLOOKUP(D69,#REF!,4,0)</f>
        <v>#REF!</v>
      </c>
      <c r="L69" t="e">
        <f>VLOOKUP(D69,#REF!,5,0)</f>
        <v>#REF!</v>
      </c>
      <c r="M69" t="e">
        <f>VLOOKUP(D69,#REF!,6,0)</f>
        <v>#REF!</v>
      </c>
      <c r="N69" t="e">
        <f>VLOOKUP(D69,#REF!,7,0)</f>
        <v>#REF!</v>
      </c>
      <c r="P69" t="str">
        <f t="shared" si="3"/>
        <v>17302</v>
      </c>
      <c r="Q69" t="str">
        <f t="shared" si="4"/>
        <v>14</v>
      </c>
    </row>
    <row r="70" spans="1:17" x14ac:dyDescent="0.3">
      <c r="A70" s="556" t="s">
        <v>3355</v>
      </c>
      <c r="B70" s="333">
        <v>7</v>
      </c>
      <c r="C70" s="609">
        <v>141017302000018</v>
      </c>
      <c r="D70" s="334" t="s">
        <v>786</v>
      </c>
      <c r="E70" t="str">
        <f t="shared" si="6"/>
        <v>148101730200001</v>
      </c>
      <c r="F70" t="str">
        <f t="shared" si="7"/>
        <v>8</v>
      </c>
      <c r="G70" t="e">
        <f>+VLOOKUP(L70,BG!$D$10:$F$68,3,FALSE)</f>
        <v>#REF!</v>
      </c>
      <c r="H70" s="334" t="s">
        <v>787</v>
      </c>
      <c r="I70" s="295">
        <v>51895237955</v>
      </c>
      <c r="J70" s="576">
        <f t="shared" si="5"/>
        <v>51895237.954999998</v>
      </c>
      <c r="K70" t="e">
        <f>+VLOOKUP(D70,#REF!,4,0)</f>
        <v>#REF!</v>
      </c>
      <c r="L70" t="e">
        <f>VLOOKUP(D70,#REF!,5,0)</f>
        <v>#REF!</v>
      </c>
      <c r="M70" t="e">
        <f>VLOOKUP(D70,#REF!,6,0)</f>
        <v>#REF!</v>
      </c>
      <c r="N70" t="e">
        <f>VLOOKUP(D70,#REF!,7,0)</f>
        <v>#REF!</v>
      </c>
      <c r="P70" t="str">
        <f t="shared" si="3"/>
        <v>17302</v>
      </c>
      <c r="Q70" t="str">
        <f t="shared" si="4"/>
        <v>14</v>
      </c>
    </row>
    <row r="71" spans="1:17" hidden="1" x14ac:dyDescent="0.3">
      <c r="A71" s="556" t="s">
        <v>3355</v>
      </c>
      <c r="B71" s="332">
        <v>7</v>
      </c>
      <c r="C71" s="608">
        <v>141017302000991</v>
      </c>
      <c r="D71" s="427" t="s">
        <v>2981</v>
      </c>
      <c r="E71" t="str">
        <f t="shared" si="6"/>
        <v>141101730200099</v>
      </c>
      <c r="F71" t="str">
        <f t="shared" si="7"/>
        <v>1</v>
      </c>
      <c r="G71" t="e">
        <f>+VLOOKUP(L71,BG!$D$10:$F$68,3,FALSE)</f>
        <v>#REF!</v>
      </c>
      <c r="H71" s="427" t="s">
        <v>773</v>
      </c>
      <c r="I71" s="332">
        <v>7724538253</v>
      </c>
      <c r="J71" s="576">
        <f t="shared" si="5"/>
        <v>7724538.2529999996</v>
      </c>
      <c r="K71" t="e">
        <f>+VLOOKUP(D71,#REF!,4,0)</f>
        <v>#REF!</v>
      </c>
      <c r="L71" t="e">
        <f>VLOOKUP(D71,#REF!,5,0)</f>
        <v>#REF!</v>
      </c>
      <c r="M71" t="e">
        <f>VLOOKUP(D71,#REF!,6,0)</f>
        <v>#REF!</v>
      </c>
      <c r="N71" t="e">
        <f>VLOOKUP(D71,#REF!,7,0)</f>
        <v>#REF!</v>
      </c>
      <c r="P71" t="str">
        <f t="shared" ref="P71:P134" si="8">MID(E71,6,5)</f>
        <v>17302</v>
      </c>
      <c r="Q71" t="str">
        <f t="shared" ref="Q71:Q134" si="9">+LEFT(E71,2)</f>
        <v>14</v>
      </c>
    </row>
    <row r="72" spans="1:17" hidden="1" x14ac:dyDescent="0.3">
      <c r="A72" s="556" t="s">
        <v>3355</v>
      </c>
      <c r="B72" s="333">
        <v>7</v>
      </c>
      <c r="C72" s="609">
        <v>141017302000992</v>
      </c>
      <c r="D72" s="334" t="s">
        <v>1907</v>
      </c>
      <c r="E72" t="str">
        <f t="shared" si="6"/>
        <v>142101730200099</v>
      </c>
      <c r="F72" t="str">
        <f t="shared" si="7"/>
        <v>2</v>
      </c>
      <c r="G72" t="e">
        <f>+VLOOKUP(L72,BG!$D$10:$F$68,3,FALSE)</f>
        <v>#REF!</v>
      </c>
      <c r="H72" s="334" t="s">
        <v>2103</v>
      </c>
      <c r="I72" s="333">
        <v>99815559</v>
      </c>
      <c r="J72" s="576">
        <f t="shared" si="5"/>
        <v>99815.558999999994</v>
      </c>
      <c r="K72" t="e">
        <f>+VLOOKUP(D72,#REF!,4,0)</f>
        <v>#REF!</v>
      </c>
      <c r="L72" t="e">
        <f>VLOOKUP(D72,#REF!,5,0)</f>
        <v>#REF!</v>
      </c>
      <c r="M72" t="e">
        <f>VLOOKUP(D72,#REF!,6,0)</f>
        <v>#REF!</v>
      </c>
      <c r="N72" t="e">
        <f>VLOOKUP(D72,#REF!,7,0)</f>
        <v>#REF!</v>
      </c>
      <c r="P72" t="str">
        <f t="shared" si="8"/>
        <v>17302</v>
      </c>
      <c r="Q72" t="str">
        <f t="shared" si="9"/>
        <v>14</v>
      </c>
    </row>
    <row r="73" spans="1:17" hidden="1" x14ac:dyDescent="0.3">
      <c r="A73" s="556" t="s">
        <v>3355</v>
      </c>
      <c r="B73" s="332">
        <v>7</v>
      </c>
      <c r="C73" s="608">
        <v>141017302000993</v>
      </c>
      <c r="D73" s="427" t="s">
        <v>1908</v>
      </c>
      <c r="E73" t="str">
        <f t="shared" si="6"/>
        <v>143101730200099</v>
      </c>
      <c r="F73" t="str">
        <f t="shared" si="7"/>
        <v>3</v>
      </c>
      <c r="G73" t="e">
        <f>+VLOOKUP(L73,BG!$D$10:$F$68,3,FALSE)</f>
        <v>#REF!</v>
      </c>
      <c r="H73" s="427" t="s">
        <v>2104</v>
      </c>
      <c r="I73" s="332">
        <v>6226449157</v>
      </c>
      <c r="J73" s="576">
        <f t="shared" si="5"/>
        <v>6226449.1569999997</v>
      </c>
      <c r="K73" t="e">
        <f>+VLOOKUP(D73,#REF!,4,0)</f>
        <v>#REF!</v>
      </c>
      <c r="L73" t="e">
        <f>VLOOKUP(D73,#REF!,5,0)</f>
        <v>#REF!</v>
      </c>
      <c r="M73" t="e">
        <f>VLOOKUP(D73,#REF!,6,0)</f>
        <v>#REF!</v>
      </c>
      <c r="N73" t="e">
        <f>VLOOKUP(D73,#REF!,7,0)</f>
        <v>#REF!</v>
      </c>
      <c r="P73" t="str">
        <f t="shared" si="8"/>
        <v>17302</v>
      </c>
      <c r="Q73" t="str">
        <f t="shared" si="9"/>
        <v>14</v>
      </c>
    </row>
    <row r="74" spans="1:17" hidden="1" x14ac:dyDescent="0.3">
      <c r="A74" s="556" t="s">
        <v>3355</v>
      </c>
      <c r="B74" s="333">
        <v>7</v>
      </c>
      <c r="C74" s="609">
        <v>141017302000994</v>
      </c>
      <c r="D74" s="334" t="s">
        <v>788</v>
      </c>
      <c r="E74" t="str">
        <f t="shared" si="6"/>
        <v>144101730200099</v>
      </c>
      <c r="F74" t="str">
        <f t="shared" si="7"/>
        <v>4</v>
      </c>
      <c r="G74" t="e">
        <f>+VLOOKUP(L74,BG!$D$10:$F$68,3,FALSE)</f>
        <v>#REF!</v>
      </c>
      <c r="H74" s="334" t="s">
        <v>789</v>
      </c>
      <c r="I74" s="333">
        <v>1127543981</v>
      </c>
      <c r="J74" s="576">
        <f t="shared" si="5"/>
        <v>1127543.9809999999</v>
      </c>
      <c r="K74" t="e">
        <f>+VLOOKUP(D74,#REF!,4,0)</f>
        <v>#REF!</v>
      </c>
      <c r="L74" t="e">
        <f>VLOOKUP(D74,#REF!,5,0)</f>
        <v>#REF!</v>
      </c>
      <c r="M74" t="e">
        <f>VLOOKUP(D74,#REF!,6,0)</f>
        <v>#REF!</v>
      </c>
      <c r="N74" t="e">
        <f>VLOOKUP(D74,#REF!,7,0)</f>
        <v>#REF!</v>
      </c>
      <c r="P74" t="str">
        <f t="shared" si="8"/>
        <v>17302</v>
      </c>
      <c r="Q74" t="str">
        <f t="shared" si="9"/>
        <v>14</v>
      </c>
    </row>
    <row r="75" spans="1:17" hidden="1" x14ac:dyDescent="0.3">
      <c r="A75" s="556" t="s">
        <v>3355</v>
      </c>
      <c r="B75" s="332">
        <v>7</v>
      </c>
      <c r="C75" s="608">
        <v>141017302000995</v>
      </c>
      <c r="D75" s="427" t="s">
        <v>790</v>
      </c>
      <c r="E75" t="str">
        <f t="shared" si="6"/>
        <v>145101730200099</v>
      </c>
      <c r="F75" t="str">
        <f t="shared" si="7"/>
        <v>5</v>
      </c>
      <c r="G75" t="e">
        <f>+VLOOKUP(L75,BG!$D$10:$F$68,3,FALSE)</f>
        <v>#REF!</v>
      </c>
      <c r="H75" s="427" t="s">
        <v>791</v>
      </c>
      <c r="I75" s="332">
        <v>5094811383</v>
      </c>
      <c r="J75" s="576">
        <f t="shared" si="5"/>
        <v>5094811.3830000004</v>
      </c>
      <c r="K75" t="e">
        <f>+VLOOKUP(D75,#REF!,4,0)</f>
        <v>#REF!</v>
      </c>
      <c r="L75" t="e">
        <f>VLOOKUP(D75,#REF!,5,0)</f>
        <v>#REF!</v>
      </c>
      <c r="M75" t="e">
        <f>VLOOKUP(D75,#REF!,6,0)</f>
        <v>#REF!</v>
      </c>
      <c r="N75" t="e">
        <f>VLOOKUP(D75,#REF!,7,0)</f>
        <v>#REF!</v>
      </c>
      <c r="P75" t="str">
        <f t="shared" si="8"/>
        <v>17302</v>
      </c>
      <c r="Q75" t="str">
        <f t="shared" si="9"/>
        <v>14</v>
      </c>
    </row>
    <row r="76" spans="1:17" hidden="1" x14ac:dyDescent="0.3">
      <c r="A76" s="556" t="s">
        <v>3355</v>
      </c>
      <c r="B76" s="333">
        <v>7</v>
      </c>
      <c r="C76" s="609">
        <v>141017302000996</v>
      </c>
      <c r="D76" s="334" t="s">
        <v>792</v>
      </c>
      <c r="E76" t="str">
        <f t="shared" si="6"/>
        <v>146101730200099</v>
      </c>
      <c r="F76" t="str">
        <f t="shared" si="7"/>
        <v>6</v>
      </c>
      <c r="G76" t="e">
        <f>+VLOOKUP(L76,BG!$D$10:$F$68,3,FALSE)</f>
        <v>#REF!</v>
      </c>
      <c r="H76" s="334" t="s">
        <v>793</v>
      </c>
      <c r="I76" s="333">
        <v>3322462035</v>
      </c>
      <c r="J76" s="576">
        <f t="shared" si="5"/>
        <v>3322462.0350000001</v>
      </c>
      <c r="K76" t="e">
        <f>+VLOOKUP(D76,#REF!,4,0)</f>
        <v>#REF!</v>
      </c>
      <c r="L76" t="e">
        <f>VLOOKUP(D76,#REF!,5,0)</f>
        <v>#REF!</v>
      </c>
      <c r="M76" t="e">
        <f>VLOOKUP(D76,#REF!,6,0)</f>
        <v>#REF!</v>
      </c>
      <c r="N76" t="e">
        <f>VLOOKUP(D76,#REF!,7,0)</f>
        <v>#REF!</v>
      </c>
      <c r="P76" t="str">
        <f t="shared" si="8"/>
        <v>17302</v>
      </c>
      <c r="Q76" t="str">
        <f t="shared" si="9"/>
        <v>14</v>
      </c>
    </row>
    <row r="77" spans="1:17" hidden="1" x14ac:dyDescent="0.3">
      <c r="A77" s="556" t="s">
        <v>3355</v>
      </c>
      <c r="B77" s="332">
        <v>7</v>
      </c>
      <c r="C77" s="608">
        <v>141017302000997</v>
      </c>
      <c r="D77" s="427" t="s">
        <v>794</v>
      </c>
      <c r="E77" t="str">
        <f t="shared" si="6"/>
        <v>147101730200099</v>
      </c>
      <c r="F77" t="str">
        <f t="shared" si="7"/>
        <v>7</v>
      </c>
      <c r="G77" t="e">
        <f>+VLOOKUP(L77,BG!$D$10:$F$68,3,FALSE)</f>
        <v>#REF!</v>
      </c>
      <c r="H77" s="427" t="s">
        <v>795</v>
      </c>
      <c r="I77" s="332">
        <v>35402002651</v>
      </c>
      <c r="J77" s="576">
        <f t="shared" si="5"/>
        <v>35402002.651000001</v>
      </c>
      <c r="K77" t="e">
        <f>+VLOOKUP(D77,#REF!,4,0)</f>
        <v>#REF!</v>
      </c>
      <c r="L77" t="e">
        <f>VLOOKUP(D77,#REF!,5,0)</f>
        <v>#REF!</v>
      </c>
      <c r="M77" t="e">
        <f>VLOOKUP(D77,#REF!,6,0)</f>
        <v>#REF!</v>
      </c>
      <c r="N77" t="e">
        <f>VLOOKUP(D77,#REF!,7,0)</f>
        <v>#REF!</v>
      </c>
      <c r="P77" t="str">
        <f t="shared" si="8"/>
        <v>17302</v>
      </c>
      <c r="Q77" t="str">
        <f t="shared" si="9"/>
        <v>14</v>
      </c>
    </row>
    <row r="78" spans="1:17" hidden="1" x14ac:dyDescent="0.3">
      <c r="A78" s="556" t="s">
        <v>3355</v>
      </c>
      <c r="B78" s="333">
        <v>7</v>
      </c>
      <c r="C78" s="609">
        <v>141017302000998</v>
      </c>
      <c r="D78" s="334" t="s">
        <v>796</v>
      </c>
      <c r="E78" t="str">
        <f t="shared" si="6"/>
        <v>148101730200099</v>
      </c>
      <c r="F78" t="str">
        <f t="shared" si="7"/>
        <v>8</v>
      </c>
      <c r="G78" t="e">
        <f>+VLOOKUP(L78,BG!$D$10:$F$68,3,FALSE)</f>
        <v>#REF!</v>
      </c>
      <c r="H78" s="334" t="s">
        <v>787</v>
      </c>
      <c r="I78" s="333">
        <v>301286352648</v>
      </c>
      <c r="J78" s="576">
        <f t="shared" si="5"/>
        <v>301286352.648</v>
      </c>
      <c r="K78" t="e">
        <f>+VLOOKUP(D78,#REF!,4,0)</f>
        <v>#REF!</v>
      </c>
      <c r="L78" t="e">
        <f>VLOOKUP(D78,#REF!,5,0)</f>
        <v>#REF!</v>
      </c>
      <c r="M78" t="e">
        <f>VLOOKUP(D78,#REF!,6,0)</f>
        <v>#REF!</v>
      </c>
      <c r="N78" t="e">
        <f>VLOOKUP(D78,#REF!,7,0)</f>
        <v>#REF!</v>
      </c>
      <c r="P78" t="str">
        <f t="shared" si="8"/>
        <v>17302</v>
      </c>
      <c r="Q78" t="str">
        <f t="shared" si="9"/>
        <v>14</v>
      </c>
    </row>
    <row r="79" spans="1:17" x14ac:dyDescent="0.3">
      <c r="A79" s="556" t="s">
        <v>3355</v>
      </c>
      <c r="B79" s="332">
        <v>7</v>
      </c>
      <c r="C79" s="608">
        <v>141017302003018</v>
      </c>
      <c r="D79" s="427" t="s">
        <v>1910</v>
      </c>
      <c r="E79" t="str">
        <f t="shared" si="6"/>
        <v>148101730200301</v>
      </c>
      <c r="F79" t="str">
        <f t="shared" si="7"/>
        <v>8</v>
      </c>
      <c r="G79" t="e">
        <f>+VLOOKUP(L79,BG!$D$10:$F$68,3,FALSE)</f>
        <v>#REF!</v>
      </c>
      <c r="H79" s="427" t="s">
        <v>773</v>
      </c>
      <c r="I79" s="294">
        <v>1724300851</v>
      </c>
      <c r="J79" s="576">
        <f t="shared" si="5"/>
        <v>1724300.851</v>
      </c>
      <c r="K79" t="e">
        <f>+VLOOKUP(D79,#REF!,4,0)</f>
        <v>#REF!</v>
      </c>
      <c r="L79" t="e">
        <f>VLOOKUP(D79,#REF!,5,0)</f>
        <v>#REF!</v>
      </c>
      <c r="M79" t="e">
        <f>VLOOKUP(D79,#REF!,6,0)</f>
        <v>#REF!</v>
      </c>
      <c r="N79" t="e">
        <f>VLOOKUP(D79,#REF!,7,0)</f>
        <v>#REF!</v>
      </c>
      <c r="P79" t="str">
        <f t="shared" si="8"/>
        <v>17302</v>
      </c>
      <c r="Q79" t="str">
        <f t="shared" si="9"/>
        <v>14</v>
      </c>
    </row>
    <row r="80" spans="1:17" hidden="1" x14ac:dyDescent="0.3">
      <c r="A80" s="556" t="s">
        <v>3355</v>
      </c>
      <c r="B80" s="333">
        <v>7</v>
      </c>
      <c r="C80" s="609">
        <v>141017302003997</v>
      </c>
      <c r="D80" s="334" t="s">
        <v>1912</v>
      </c>
      <c r="E80" t="str">
        <f t="shared" si="6"/>
        <v>147101730200399</v>
      </c>
      <c r="F80" t="str">
        <f t="shared" si="7"/>
        <v>7</v>
      </c>
      <c r="G80" t="e">
        <f>+VLOOKUP(L80,BG!$D$10:$F$68,3,FALSE)</f>
        <v>#REF!</v>
      </c>
      <c r="H80" s="334" t="s">
        <v>773</v>
      </c>
      <c r="I80" s="333">
        <v>141573884</v>
      </c>
      <c r="J80" s="576">
        <f t="shared" si="5"/>
        <v>141573.88399999999</v>
      </c>
      <c r="K80" t="e">
        <f>+VLOOKUP(D80,#REF!,4,0)</f>
        <v>#REF!</v>
      </c>
      <c r="L80" t="e">
        <f>VLOOKUP(D80,#REF!,5,0)</f>
        <v>#REF!</v>
      </c>
      <c r="M80" t="e">
        <f>VLOOKUP(D80,#REF!,6,0)</f>
        <v>#REF!</v>
      </c>
      <c r="N80" t="e">
        <f>VLOOKUP(D80,#REF!,7,0)</f>
        <v>#REF!</v>
      </c>
      <c r="P80" t="str">
        <f t="shared" si="8"/>
        <v>17302</v>
      </c>
      <c r="Q80" t="str">
        <f t="shared" si="9"/>
        <v>14</v>
      </c>
    </row>
    <row r="81" spans="1:17" hidden="1" x14ac:dyDescent="0.3">
      <c r="A81" s="556" t="s">
        <v>3355</v>
      </c>
      <c r="B81" s="332">
        <v>7</v>
      </c>
      <c r="C81" s="608">
        <v>141017302003998</v>
      </c>
      <c r="D81" s="427" t="s">
        <v>1913</v>
      </c>
      <c r="E81" t="str">
        <f t="shared" si="6"/>
        <v>148101730200399</v>
      </c>
      <c r="F81" t="str">
        <f t="shared" si="7"/>
        <v>8</v>
      </c>
      <c r="G81" t="e">
        <f>+VLOOKUP(L81,BG!$D$10:$F$68,3,FALSE)</f>
        <v>#REF!</v>
      </c>
      <c r="H81" s="427" t="s">
        <v>773</v>
      </c>
      <c r="I81" s="332">
        <v>3751926619</v>
      </c>
      <c r="J81" s="576">
        <f t="shared" si="5"/>
        <v>3751926.6189999999</v>
      </c>
      <c r="K81" t="e">
        <f>+VLOOKUP(D81,#REF!,4,0)</f>
        <v>#REF!</v>
      </c>
      <c r="L81" t="e">
        <f>VLOOKUP(D81,#REF!,5,0)</f>
        <v>#REF!</v>
      </c>
      <c r="M81" t="e">
        <f>VLOOKUP(D81,#REF!,6,0)</f>
        <v>#REF!</v>
      </c>
      <c r="N81" t="e">
        <f>VLOOKUP(D81,#REF!,7,0)</f>
        <v>#REF!</v>
      </c>
      <c r="P81" t="str">
        <f t="shared" si="8"/>
        <v>17302</v>
      </c>
      <c r="Q81" t="str">
        <f t="shared" si="9"/>
        <v>14</v>
      </c>
    </row>
    <row r="82" spans="1:17" x14ac:dyDescent="0.3">
      <c r="A82" s="556" t="s">
        <v>3355</v>
      </c>
      <c r="B82" s="333">
        <v>7</v>
      </c>
      <c r="C82" s="609">
        <v>141017304000018</v>
      </c>
      <c r="D82" s="334" t="s">
        <v>800</v>
      </c>
      <c r="E82" t="str">
        <f t="shared" si="6"/>
        <v>148101730400001</v>
      </c>
      <c r="F82" t="str">
        <f t="shared" si="7"/>
        <v>8</v>
      </c>
      <c r="G82" t="e">
        <f>+VLOOKUP(L82,BG!$D$10:$F$68,3,FALSE)</f>
        <v>#REF!</v>
      </c>
      <c r="H82" s="334" t="s">
        <v>801</v>
      </c>
      <c r="I82" s="295">
        <v>263300577</v>
      </c>
      <c r="J82" s="576">
        <f t="shared" si="5"/>
        <v>263300.57699999999</v>
      </c>
      <c r="K82" t="e">
        <f>+VLOOKUP(D82,#REF!,4,0)</f>
        <v>#REF!</v>
      </c>
      <c r="L82" t="e">
        <f>VLOOKUP(D82,#REF!,5,0)</f>
        <v>#REF!</v>
      </c>
      <c r="M82" t="e">
        <f>VLOOKUP(D82,#REF!,6,0)</f>
        <v>#REF!</v>
      </c>
      <c r="N82" t="e">
        <f>VLOOKUP(D82,#REF!,7,0)</f>
        <v>#REF!</v>
      </c>
      <c r="P82" t="str">
        <f t="shared" si="8"/>
        <v>17304</v>
      </c>
      <c r="Q82" t="str">
        <f t="shared" si="9"/>
        <v>14</v>
      </c>
    </row>
    <row r="83" spans="1:17" hidden="1" x14ac:dyDescent="0.3">
      <c r="A83" s="556" t="s">
        <v>3355</v>
      </c>
      <c r="B83" s="332">
        <v>7</v>
      </c>
      <c r="C83" s="608">
        <v>141017304000997</v>
      </c>
      <c r="D83" s="427" t="s">
        <v>806</v>
      </c>
      <c r="E83" t="str">
        <f t="shared" si="6"/>
        <v>147101730400099</v>
      </c>
      <c r="F83" t="str">
        <f t="shared" si="7"/>
        <v>7</v>
      </c>
      <c r="G83" t="e">
        <f>+VLOOKUP(L83,BG!$D$10:$F$68,3,FALSE)</f>
        <v>#REF!</v>
      </c>
      <c r="H83" s="427" t="s">
        <v>799</v>
      </c>
      <c r="I83" s="332">
        <v>10811297</v>
      </c>
      <c r="J83" s="576">
        <f t="shared" si="5"/>
        <v>10811.297</v>
      </c>
      <c r="K83" t="e">
        <f>+VLOOKUP(D83,#REF!,4,0)</f>
        <v>#REF!</v>
      </c>
      <c r="L83" t="e">
        <f>VLOOKUP(D83,#REF!,5,0)</f>
        <v>#REF!</v>
      </c>
      <c r="M83" t="e">
        <f>VLOOKUP(D83,#REF!,6,0)</f>
        <v>#REF!</v>
      </c>
      <c r="N83" t="e">
        <f>VLOOKUP(D83,#REF!,7,0)</f>
        <v>#REF!</v>
      </c>
      <c r="P83" t="str">
        <f t="shared" si="8"/>
        <v>17304</v>
      </c>
      <c r="Q83" t="str">
        <f t="shared" si="9"/>
        <v>14</v>
      </c>
    </row>
    <row r="84" spans="1:17" hidden="1" x14ac:dyDescent="0.3">
      <c r="A84" s="556" t="s">
        <v>3355</v>
      </c>
      <c r="B84" s="333">
        <v>7</v>
      </c>
      <c r="C84" s="609">
        <v>141017304000998</v>
      </c>
      <c r="D84" s="334" t="s">
        <v>807</v>
      </c>
      <c r="E84" t="str">
        <f t="shared" si="6"/>
        <v>148101730400099</v>
      </c>
      <c r="F84" t="str">
        <f t="shared" si="7"/>
        <v>8</v>
      </c>
      <c r="G84" t="e">
        <f>+VLOOKUP(L84,BG!$D$10:$F$68,3,FALSE)</f>
        <v>#REF!</v>
      </c>
      <c r="H84" s="334" t="s">
        <v>801</v>
      </c>
      <c r="I84" s="333">
        <v>313000</v>
      </c>
      <c r="J84" s="576">
        <f t="shared" si="5"/>
        <v>313</v>
      </c>
      <c r="K84" t="e">
        <f>+VLOOKUP(D84,#REF!,4,0)</f>
        <v>#REF!</v>
      </c>
      <c r="L84" t="e">
        <f>VLOOKUP(D84,#REF!,5,0)</f>
        <v>#REF!</v>
      </c>
      <c r="M84" t="e">
        <f>VLOOKUP(D84,#REF!,6,0)</f>
        <v>#REF!</v>
      </c>
      <c r="N84" t="e">
        <f>VLOOKUP(D84,#REF!,7,0)</f>
        <v>#REF!</v>
      </c>
      <c r="P84" t="str">
        <f t="shared" si="8"/>
        <v>17304</v>
      </c>
      <c r="Q84" t="str">
        <f t="shared" si="9"/>
        <v>14</v>
      </c>
    </row>
    <row r="85" spans="1:17" x14ac:dyDescent="0.3">
      <c r="A85" s="556" t="s">
        <v>3355</v>
      </c>
      <c r="B85" s="332">
        <v>7</v>
      </c>
      <c r="C85" s="608">
        <v>141017308000018</v>
      </c>
      <c r="D85" s="427" t="s">
        <v>1914</v>
      </c>
      <c r="E85" t="str">
        <f t="shared" si="6"/>
        <v>148101730800001</v>
      </c>
      <c r="F85" t="str">
        <f t="shared" si="7"/>
        <v>8</v>
      </c>
      <c r="G85" t="e">
        <f>+VLOOKUP(L85,BG!$D$10:$F$68,3,FALSE)</f>
        <v>#REF!</v>
      </c>
      <c r="H85" s="427" t="s">
        <v>809</v>
      </c>
      <c r="I85" s="294">
        <v>1875944749</v>
      </c>
      <c r="J85" s="576">
        <f t="shared" si="5"/>
        <v>1875944.7490000001</v>
      </c>
      <c r="K85" t="e">
        <f>+VLOOKUP(D85,#REF!,4,0)</f>
        <v>#REF!</v>
      </c>
      <c r="L85" t="e">
        <f>VLOOKUP(D85,#REF!,5,0)</f>
        <v>#REF!</v>
      </c>
      <c r="M85" t="e">
        <f>VLOOKUP(D85,#REF!,6,0)</f>
        <v>#REF!</v>
      </c>
      <c r="N85" t="e">
        <f>VLOOKUP(D85,#REF!,7,0)</f>
        <v>#REF!</v>
      </c>
      <c r="P85" t="str">
        <f t="shared" si="8"/>
        <v>17308</v>
      </c>
      <c r="Q85" t="str">
        <f t="shared" si="9"/>
        <v>14</v>
      </c>
    </row>
    <row r="86" spans="1:17" hidden="1" x14ac:dyDescent="0.3">
      <c r="A86" s="556" t="s">
        <v>3355</v>
      </c>
      <c r="B86" s="333">
        <v>7</v>
      </c>
      <c r="C86" s="609">
        <v>141017308000997</v>
      </c>
      <c r="D86" s="334" t="s">
        <v>1915</v>
      </c>
      <c r="E86" t="str">
        <f t="shared" si="6"/>
        <v>147101730800099</v>
      </c>
      <c r="F86" t="str">
        <f t="shared" si="7"/>
        <v>7</v>
      </c>
      <c r="G86" t="e">
        <f>+VLOOKUP(L86,BG!$D$10:$F$68,3,FALSE)</f>
        <v>#REF!</v>
      </c>
      <c r="H86" s="334" t="s">
        <v>2105</v>
      </c>
      <c r="I86" s="333">
        <v>3489490</v>
      </c>
      <c r="J86" s="576">
        <f t="shared" si="5"/>
        <v>3489.49</v>
      </c>
      <c r="K86" t="e">
        <f>+VLOOKUP(D86,#REF!,4,0)</f>
        <v>#REF!</v>
      </c>
      <c r="L86" t="e">
        <f>VLOOKUP(D86,#REF!,5,0)</f>
        <v>#REF!</v>
      </c>
      <c r="M86" t="e">
        <f>VLOOKUP(D86,#REF!,6,0)</f>
        <v>#REF!</v>
      </c>
      <c r="N86" t="e">
        <f>VLOOKUP(D86,#REF!,7,0)</f>
        <v>#REF!</v>
      </c>
      <c r="P86" t="str">
        <f t="shared" si="8"/>
        <v>17308</v>
      </c>
      <c r="Q86" t="str">
        <f t="shared" si="9"/>
        <v>14</v>
      </c>
    </row>
    <row r="87" spans="1:17" hidden="1" x14ac:dyDescent="0.3">
      <c r="A87" s="556" t="s">
        <v>3355</v>
      </c>
      <c r="B87" s="332">
        <v>7</v>
      </c>
      <c r="C87" s="608">
        <v>141017308000998</v>
      </c>
      <c r="D87" s="427" t="s">
        <v>808</v>
      </c>
      <c r="E87" t="str">
        <f t="shared" si="6"/>
        <v>148101730800099</v>
      </c>
      <c r="F87" t="str">
        <f t="shared" si="7"/>
        <v>8</v>
      </c>
      <c r="G87" t="e">
        <f>+VLOOKUP(L87,BG!$D$10:$F$68,3,FALSE)</f>
        <v>#REF!</v>
      </c>
      <c r="H87" s="427" t="s">
        <v>809</v>
      </c>
      <c r="I87" s="332">
        <v>26209893095</v>
      </c>
      <c r="J87" s="576">
        <f t="shared" si="5"/>
        <v>26209893.094999999</v>
      </c>
      <c r="K87" t="e">
        <f>+VLOOKUP(D87,#REF!,4,0)</f>
        <v>#REF!</v>
      </c>
      <c r="L87" t="e">
        <f>VLOOKUP(D87,#REF!,5,0)</f>
        <v>#REF!</v>
      </c>
      <c r="M87" t="e">
        <f>VLOOKUP(D87,#REF!,6,0)</f>
        <v>#REF!</v>
      </c>
      <c r="N87" t="e">
        <f>VLOOKUP(D87,#REF!,7,0)</f>
        <v>#REF!</v>
      </c>
      <c r="P87" t="str">
        <f t="shared" si="8"/>
        <v>17308</v>
      </c>
      <c r="Q87" t="str">
        <f t="shared" si="9"/>
        <v>14</v>
      </c>
    </row>
    <row r="88" spans="1:17" hidden="1" x14ac:dyDescent="0.3">
      <c r="A88" s="556" t="s">
        <v>3355</v>
      </c>
      <c r="B88" s="333">
        <v>7</v>
      </c>
      <c r="C88" s="609">
        <v>141017310000997</v>
      </c>
      <c r="D88" s="334" t="s">
        <v>810</v>
      </c>
      <c r="E88" t="str">
        <f t="shared" si="6"/>
        <v>147101731000099</v>
      </c>
      <c r="F88" t="str">
        <f t="shared" si="7"/>
        <v>7</v>
      </c>
      <c r="G88" t="e">
        <f>+VLOOKUP(L88,BG!$D$10:$F$68,3,FALSE)</f>
        <v>#REF!</v>
      </c>
      <c r="H88" s="334" t="s">
        <v>811</v>
      </c>
      <c r="I88" s="333">
        <v>309522765</v>
      </c>
      <c r="J88" s="576">
        <f t="shared" si="5"/>
        <v>309522.76500000001</v>
      </c>
      <c r="K88" t="e">
        <f>+VLOOKUP(D88,#REF!,4,0)</f>
        <v>#REF!</v>
      </c>
      <c r="L88" t="e">
        <f>VLOOKUP(D88,#REF!,5,0)</f>
        <v>#REF!</v>
      </c>
      <c r="M88" t="e">
        <f>VLOOKUP(D88,#REF!,6,0)</f>
        <v>#REF!</v>
      </c>
      <c r="N88" t="e">
        <f>VLOOKUP(D88,#REF!,7,0)</f>
        <v>#REF!</v>
      </c>
      <c r="P88" t="str">
        <f t="shared" si="8"/>
        <v>17310</v>
      </c>
      <c r="Q88" t="str">
        <f t="shared" si="9"/>
        <v>14</v>
      </c>
    </row>
    <row r="89" spans="1:17" hidden="1" x14ac:dyDescent="0.3">
      <c r="A89" s="556" t="s">
        <v>3355</v>
      </c>
      <c r="B89" s="332">
        <v>7</v>
      </c>
      <c r="C89" s="608">
        <v>141017310000998</v>
      </c>
      <c r="D89" s="427" t="s">
        <v>812</v>
      </c>
      <c r="E89" t="str">
        <f t="shared" si="6"/>
        <v>148101731000099</v>
      </c>
      <c r="F89" t="str">
        <f t="shared" si="7"/>
        <v>8</v>
      </c>
      <c r="G89" t="e">
        <f>+VLOOKUP(L89,BG!$D$10:$F$68,3,FALSE)</f>
        <v>#REF!</v>
      </c>
      <c r="H89" s="427" t="s">
        <v>813</v>
      </c>
      <c r="I89" s="332">
        <v>654197402</v>
      </c>
      <c r="J89" s="576">
        <f t="shared" si="5"/>
        <v>654197.402</v>
      </c>
      <c r="K89" t="e">
        <f>+VLOOKUP(D89,#REF!,4,0)</f>
        <v>#REF!</v>
      </c>
      <c r="L89" t="e">
        <f>VLOOKUP(D89,#REF!,5,0)</f>
        <v>#REF!</v>
      </c>
      <c r="M89" t="e">
        <f>VLOOKUP(D89,#REF!,6,0)</f>
        <v>#REF!</v>
      </c>
      <c r="N89" t="e">
        <f>VLOOKUP(D89,#REF!,7,0)</f>
        <v>#REF!</v>
      </c>
      <c r="P89" t="str">
        <f t="shared" si="8"/>
        <v>17310</v>
      </c>
      <c r="Q89" t="str">
        <f t="shared" si="9"/>
        <v>14</v>
      </c>
    </row>
    <row r="90" spans="1:17" x14ac:dyDescent="0.3">
      <c r="A90" s="556" t="s">
        <v>3355</v>
      </c>
      <c r="B90" s="333">
        <v>7</v>
      </c>
      <c r="C90" s="609">
        <v>141018302002011</v>
      </c>
      <c r="D90" s="334" t="s">
        <v>1252</v>
      </c>
      <c r="E90" t="str">
        <f t="shared" si="6"/>
        <v>141101830200201</v>
      </c>
      <c r="F90" t="str">
        <f t="shared" si="7"/>
        <v>1</v>
      </c>
      <c r="G90" t="e">
        <f>+VLOOKUP(L90,BG!$D$10:$F$68,3,FALSE)</f>
        <v>#REF!</v>
      </c>
      <c r="H90" s="334" t="s">
        <v>815</v>
      </c>
      <c r="I90" s="295">
        <v>107261776</v>
      </c>
      <c r="J90" s="576">
        <f t="shared" si="5"/>
        <v>107261.776</v>
      </c>
      <c r="K90" t="e">
        <f>+VLOOKUP(D90,#REF!,4,0)</f>
        <v>#REF!</v>
      </c>
      <c r="L90" t="e">
        <f>VLOOKUP(D90,#REF!,5,0)</f>
        <v>#REF!</v>
      </c>
      <c r="M90" t="e">
        <f>VLOOKUP(D90,#REF!,6,0)</f>
        <v>#REF!</v>
      </c>
      <c r="N90" t="e">
        <f>VLOOKUP(D90,#REF!,7,0)</f>
        <v>#REF!</v>
      </c>
      <c r="P90" t="str">
        <f t="shared" si="8"/>
        <v>18302</v>
      </c>
      <c r="Q90" t="str">
        <f t="shared" si="9"/>
        <v>14</v>
      </c>
    </row>
    <row r="91" spans="1:17" hidden="1" x14ac:dyDescent="0.3">
      <c r="A91" s="556" t="s">
        <v>3355</v>
      </c>
      <c r="B91" s="332">
        <v>7</v>
      </c>
      <c r="C91" s="608">
        <v>141018302002991</v>
      </c>
      <c r="D91" s="427" t="s">
        <v>814</v>
      </c>
      <c r="E91" t="str">
        <f t="shared" si="6"/>
        <v>141101830200299</v>
      </c>
      <c r="F91" t="str">
        <f t="shared" si="7"/>
        <v>1</v>
      </c>
      <c r="G91" t="e">
        <f>+VLOOKUP(L91,BG!$D$10:$F$68,3,FALSE)</f>
        <v>#REF!</v>
      </c>
      <c r="H91" s="427" t="s">
        <v>815</v>
      </c>
      <c r="I91" s="332">
        <v>17158264832</v>
      </c>
      <c r="J91" s="576">
        <f t="shared" si="5"/>
        <v>17158264.831999999</v>
      </c>
      <c r="K91" t="e">
        <f>+VLOOKUP(D91,#REF!,4,0)</f>
        <v>#REF!</v>
      </c>
      <c r="L91" t="e">
        <f>VLOOKUP(D91,#REF!,5,0)</f>
        <v>#REF!</v>
      </c>
      <c r="M91" t="e">
        <f>VLOOKUP(D91,#REF!,6,0)</f>
        <v>#REF!</v>
      </c>
      <c r="N91" t="e">
        <f>VLOOKUP(D91,#REF!,7,0)</f>
        <v>#REF!</v>
      </c>
      <c r="P91" t="str">
        <f t="shared" si="8"/>
        <v>18302</v>
      </c>
      <c r="Q91" t="str">
        <f t="shared" si="9"/>
        <v>14</v>
      </c>
    </row>
    <row r="92" spans="1:17" hidden="1" x14ac:dyDescent="0.3">
      <c r="A92" s="556" t="s">
        <v>3355</v>
      </c>
      <c r="B92" s="333">
        <v>7</v>
      </c>
      <c r="C92" s="609">
        <v>141020904000997</v>
      </c>
      <c r="D92" s="334" t="s">
        <v>1916</v>
      </c>
      <c r="E92" t="str">
        <f t="shared" si="6"/>
        <v>147102090400099</v>
      </c>
      <c r="F92" t="str">
        <f t="shared" si="7"/>
        <v>7</v>
      </c>
      <c r="G92" t="e">
        <f>+VLOOKUP(L92,BG!$D$10:$F$68,3,FALSE)</f>
        <v>#REF!</v>
      </c>
      <c r="H92" s="334" t="s">
        <v>2106</v>
      </c>
      <c r="I92" s="333">
        <v>53674994</v>
      </c>
      <c r="J92" s="576">
        <f t="shared" si="5"/>
        <v>53674.993999999999</v>
      </c>
      <c r="K92" t="e">
        <f>+VLOOKUP(D92,#REF!,4,0)</f>
        <v>#REF!</v>
      </c>
      <c r="L92" t="e">
        <f>VLOOKUP(D92,#REF!,5,0)</f>
        <v>#REF!</v>
      </c>
      <c r="M92" t="e">
        <f>VLOOKUP(D92,#REF!,6,0)</f>
        <v>#REF!</v>
      </c>
      <c r="N92" t="e">
        <f>VLOOKUP(D92,#REF!,7,0)</f>
        <v>#REF!</v>
      </c>
      <c r="P92" t="str">
        <f t="shared" si="8"/>
        <v>20904</v>
      </c>
      <c r="Q92" t="str">
        <f t="shared" si="9"/>
        <v>14</v>
      </c>
    </row>
    <row r="93" spans="1:17" hidden="1" x14ac:dyDescent="0.3">
      <c r="A93" s="556" t="s">
        <v>3355</v>
      </c>
      <c r="B93" s="332">
        <v>7</v>
      </c>
      <c r="C93" s="608">
        <v>141020904000998</v>
      </c>
      <c r="D93" s="427" t="s">
        <v>1917</v>
      </c>
      <c r="E93" t="str">
        <f t="shared" si="6"/>
        <v>148102090400099</v>
      </c>
      <c r="F93" t="str">
        <f t="shared" si="7"/>
        <v>8</v>
      </c>
      <c r="G93" t="e">
        <f>+VLOOKUP(L93,BG!$D$10:$F$68,3,FALSE)</f>
        <v>#REF!</v>
      </c>
      <c r="H93" s="427" t="s">
        <v>2106</v>
      </c>
      <c r="I93" s="332">
        <v>6948391446</v>
      </c>
      <c r="J93" s="576">
        <f t="shared" si="5"/>
        <v>6948391.4460000005</v>
      </c>
      <c r="K93" t="e">
        <f>+VLOOKUP(D93,#REF!,4,0)</f>
        <v>#REF!</v>
      </c>
      <c r="L93" t="e">
        <f>VLOOKUP(D93,#REF!,5,0)</f>
        <v>#REF!</v>
      </c>
      <c r="M93" t="e">
        <f>VLOOKUP(D93,#REF!,6,0)</f>
        <v>#REF!</v>
      </c>
      <c r="N93" t="e">
        <f>VLOOKUP(D93,#REF!,7,0)</f>
        <v>#REF!</v>
      </c>
      <c r="P93" t="str">
        <f t="shared" si="8"/>
        <v>20904</v>
      </c>
      <c r="Q93" t="str">
        <f t="shared" si="9"/>
        <v>14</v>
      </c>
    </row>
    <row r="94" spans="1:17" x14ac:dyDescent="0.3">
      <c r="A94" s="556" t="s">
        <v>3355</v>
      </c>
      <c r="B94" s="333">
        <v>7</v>
      </c>
      <c r="C94" s="609">
        <v>141035102000017</v>
      </c>
      <c r="D94" s="334" t="s">
        <v>818</v>
      </c>
      <c r="E94" t="str">
        <f t="shared" si="6"/>
        <v>147103510200001</v>
      </c>
      <c r="F94" t="str">
        <f t="shared" si="7"/>
        <v>7</v>
      </c>
      <c r="G94" t="e">
        <f>+VLOOKUP(L94,BG!$D$10:$F$68,3,FALSE)</f>
        <v>#REF!</v>
      </c>
      <c r="H94" s="334" t="s">
        <v>819</v>
      </c>
      <c r="I94" s="295">
        <v>42116205</v>
      </c>
      <c r="J94" s="576">
        <f t="shared" si="5"/>
        <v>42116.205000000002</v>
      </c>
      <c r="K94" t="e">
        <f>+VLOOKUP(D94,#REF!,4,0)</f>
        <v>#REF!</v>
      </c>
      <c r="L94" t="e">
        <f>VLOOKUP(D94,#REF!,5,0)</f>
        <v>#REF!</v>
      </c>
      <c r="M94" t="e">
        <f>VLOOKUP(D94,#REF!,6,0)</f>
        <v>#REF!</v>
      </c>
      <c r="N94" t="e">
        <f>VLOOKUP(D94,#REF!,7,0)</f>
        <v>#REF!</v>
      </c>
      <c r="P94" t="str">
        <f t="shared" si="8"/>
        <v>35102</v>
      </c>
      <c r="Q94" t="str">
        <f t="shared" si="9"/>
        <v>14</v>
      </c>
    </row>
    <row r="95" spans="1:17" x14ac:dyDescent="0.3">
      <c r="A95" s="556" t="s">
        <v>3355</v>
      </c>
      <c r="B95" s="332">
        <v>7</v>
      </c>
      <c r="C95" s="608">
        <v>141035102000018</v>
      </c>
      <c r="D95" s="427" t="s">
        <v>820</v>
      </c>
      <c r="E95" t="str">
        <f t="shared" si="6"/>
        <v>148103510200001</v>
      </c>
      <c r="F95" t="str">
        <f t="shared" si="7"/>
        <v>8</v>
      </c>
      <c r="G95" t="e">
        <f>+VLOOKUP(L95,BG!$D$10:$F$68,3,FALSE)</f>
        <v>#REF!</v>
      </c>
      <c r="H95" s="427" t="s">
        <v>821</v>
      </c>
      <c r="I95" s="294">
        <v>985465444</v>
      </c>
      <c r="J95" s="576">
        <f t="shared" si="5"/>
        <v>985465.44400000002</v>
      </c>
      <c r="K95" t="e">
        <f>+VLOOKUP(D95,#REF!,4,0)</f>
        <v>#REF!</v>
      </c>
      <c r="L95" t="e">
        <f>VLOOKUP(D95,#REF!,5,0)</f>
        <v>#REF!</v>
      </c>
      <c r="M95" t="e">
        <f>VLOOKUP(D95,#REF!,6,0)</f>
        <v>#REF!</v>
      </c>
      <c r="N95" t="e">
        <f>VLOOKUP(D95,#REF!,7,0)</f>
        <v>#REF!</v>
      </c>
      <c r="P95" t="str">
        <f t="shared" si="8"/>
        <v>35102</v>
      </c>
      <c r="Q95" t="str">
        <f t="shared" si="9"/>
        <v>14</v>
      </c>
    </row>
    <row r="96" spans="1:17" hidden="1" x14ac:dyDescent="0.3">
      <c r="A96" s="556" t="s">
        <v>3355</v>
      </c>
      <c r="B96" s="333">
        <v>7</v>
      </c>
      <c r="C96" s="609">
        <v>141035102000998</v>
      </c>
      <c r="D96" s="334" t="s">
        <v>823</v>
      </c>
      <c r="E96" t="str">
        <f t="shared" si="6"/>
        <v>148103510200099</v>
      </c>
      <c r="F96" t="str">
        <f t="shared" si="7"/>
        <v>8</v>
      </c>
      <c r="G96" t="e">
        <f>+VLOOKUP(L96,BG!$D$10:$F$68,3,FALSE)</f>
        <v>#REF!</v>
      </c>
      <c r="H96" s="334" t="s">
        <v>821</v>
      </c>
      <c r="I96" s="333">
        <v>378930067</v>
      </c>
      <c r="J96" s="576">
        <f t="shared" si="5"/>
        <v>378930.06699999998</v>
      </c>
      <c r="K96" t="e">
        <f>+VLOOKUP(D96,#REF!,4,0)</f>
        <v>#REF!</v>
      </c>
      <c r="L96" t="e">
        <f>VLOOKUP(D96,#REF!,5,0)</f>
        <v>#REF!</v>
      </c>
      <c r="M96" t="e">
        <f>VLOOKUP(D96,#REF!,6,0)</f>
        <v>#REF!</v>
      </c>
      <c r="N96" t="e">
        <f>VLOOKUP(D96,#REF!,7,0)</f>
        <v>#REF!</v>
      </c>
      <c r="P96" t="str">
        <f t="shared" si="8"/>
        <v>35102</v>
      </c>
      <c r="Q96" t="str">
        <f t="shared" si="9"/>
        <v>14</v>
      </c>
    </row>
    <row r="97" spans="1:17" x14ac:dyDescent="0.3">
      <c r="A97" s="556" t="s">
        <v>3355</v>
      </c>
      <c r="B97" s="332">
        <v>7</v>
      </c>
      <c r="C97" s="608">
        <v>141040501000018</v>
      </c>
      <c r="D97" s="427" t="s">
        <v>2989</v>
      </c>
      <c r="E97" t="str">
        <f t="shared" si="6"/>
        <v>148104050100001</v>
      </c>
      <c r="F97" t="str">
        <f t="shared" si="7"/>
        <v>8</v>
      </c>
      <c r="G97" t="e">
        <f>+VLOOKUP(L97,BG!$D$10:$F$68,3,FALSE)</f>
        <v>#REF!</v>
      </c>
      <c r="H97" s="427" t="s">
        <v>829</v>
      </c>
      <c r="I97" s="294">
        <v>120000080</v>
      </c>
      <c r="J97" s="576">
        <f t="shared" si="5"/>
        <v>120000.08</v>
      </c>
      <c r="K97" t="e">
        <f>+VLOOKUP(D97,#REF!,4,0)</f>
        <v>#REF!</v>
      </c>
      <c r="L97" t="e">
        <f>VLOOKUP(D97,#REF!,5,0)</f>
        <v>#REF!</v>
      </c>
      <c r="M97" t="e">
        <f>VLOOKUP(D97,#REF!,6,0)</f>
        <v>#REF!</v>
      </c>
      <c r="N97" t="e">
        <f>VLOOKUP(D97,#REF!,7,0)</f>
        <v>#REF!</v>
      </c>
      <c r="P97" t="str">
        <f t="shared" si="8"/>
        <v>40501</v>
      </c>
      <c r="Q97" t="str">
        <f t="shared" si="9"/>
        <v>14</v>
      </c>
    </row>
    <row r="98" spans="1:17" hidden="1" x14ac:dyDescent="0.3">
      <c r="A98" s="556" t="s">
        <v>3355</v>
      </c>
      <c r="B98" s="333">
        <v>7</v>
      </c>
      <c r="C98" s="609">
        <v>141040501000997</v>
      </c>
      <c r="D98" s="334" t="s">
        <v>1255</v>
      </c>
      <c r="E98" t="str">
        <f t="shared" si="6"/>
        <v>147104050100099</v>
      </c>
      <c r="F98" t="str">
        <f t="shared" si="7"/>
        <v>7</v>
      </c>
      <c r="G98" t="e">
        <f>+VLOOKUP(L98,BG!$D$10:$F$68,3,FALSE)</f>
        <v>#REF!</v>
      </c>
      <c r="H98" s="334" t="s">
        <v>1254</v>
      </c>
      <c r="I98" s="333">
        <v>6797952</v>
      </c>
      <c r="J98" s="576">
        <f t="shared" si="5"/>
        <v>6797.9520000000002</v>
      </c>
      <c r="K98" t="e">
        <f>+VLOOKUP(D98,#REF!,4,0)</f>
        <v>#REF!</v>
      </c>
      <c r="L98" t="e">
        <f>VLOOKUP(D98,#REF!,5,0)</f>
        <v>#REF!</v>
      </c>
      <c r="M98" t="e">
        <f>VLOOKUP(D98,#REF!,6,0)</f>
        <v>#REF!</v>
      </c>
      <c r="N98" t="e">
        <f>VLOOKUP(D98,#REF!,7,0)</f>
        <v>#REF!</v>
      </c>
      <c r="P98" t="str">
        <f t="shared" si="8"/>
        <v>40501</v>
      </c>
      <c r="Q98" t="str">
        <f t="shared" si="9"/>
        <v>14</v>
      </c>
    </row>
    <row r="99" spans="1:17" hidden="1" x14ac:dyDescent="0.3">
      <c r="A99" s="556" t="s">
        <v>3355</v>
      </c>
      <c r="B99" s="332">
        <v>7</v>
      </c>
      <c r="C99" s="608">
        <v>141040501000998</v>
      </c>
      <c r="D99" s="427" t="s">
        <v>828</v>
      </c>
      <c r="E99" t="str">
        <f t="shared" si="6"/>
        <v>148104050100099</v>
      </c>
      <c r="F99" t="str">
        <f t="shared" si="7"/>
        <v>8</v>
      </c>
      <c r="G99" t="e">
        <f>+VLOOKUP(L99,BG!$D$10:$F$68,3,FALSE)</f>
        <v>#REF!</v>
      </c>
      <c r="H99" s="427" t="s">
        <v>829</v>
      </c>
      <c r="I99" s="332">
        <v>6345900916</v>
      </c>
      <c r="J99" s="576">
        <f t="shared" si="5"/>
        <v>6345900.9160000002</v>
      </c>
      <c r="K99" t="e">
        <f>+VLOOKUP(D99,#REF!,4,0)</f>
        <v>#REF!</v>
      </c>
      <c r="L99" t="e">
        <f>VLOOKUP(D99,#REF!,5,0)</f>
        <v>#REF!</v>
      </c>
      <c r="M99" t="e">
        <f>VLOOKUP(D99,#REF!,6,0)</f>
        <v>#REF!</v>
      </c>
      <c r="N99" t="e">
        <f>VLOOKUP(D99,#REF!,7,0)</f>
        <v>#REF!</v>
      </c>
      <c r="P99" t="str">
        <f t="shared" si="8"/>
        <v>40501</v>
      </c>
      <c r="Q99" t="str">
        <f t="shared" si="9"/>
        <v>14</v>
      </c>
    </row>
    <row r="100" spans="1:17" hidden="1" x14ac:dyDescent="0.3">
      <c r="A100" s="556" t="s">
        <v>3355</v>
      </c>
      <c r="B100" s="333">
        <v>7</v>
      </c>
      <c r="C100" s="609">
        <v>141044302000997</v>
      </c>
      <c r="D100" s="334" t="s">
        <v>1919</v>
      </c>
      <c r="E100" t="str">
        <f t="shared" si="6"/>
        <v>147104430200099</v>
      </c>
      <c r="F100" t="str">
        <f t="shared" si="7"/>
        <v>7</v>
      </c>
      <c r="G100" t="e">
        <f>+VLOOKUP(L100,BG!$D$10:$F$68,3,FALSE)</f>
        <v>#REF!</v>
      </c>
      <c r="H100" s="334" t="s">
        <v>2108</v>
      </c>
      <c r="I100" s="333">
        <v>26430287</v>
      </c>
      <c r="J100" s="576">
        <f t="shared" si="5"/>
        <v>26430.287</v>
      </c>
      <c r="K100" t="e">
        <f>+VLOOKUP(D100,#REF!,4,0)</f>
        <v>#REF!</v>
      </c>
      <c r="L100" t="e">
        <f>VLOOKUP(D100,#REF!,5,0)</f>
        <v>#REF!</v>
      </c>
      <c r="M100" t="e">
        <f>VLOOKUP(D100,#REF!,6,0)</f>
        <v>#REF!</v>
      </c>
      <c r="N100" t="e">
        <f>VLOOKUP(D100,#REF!,7,0)</f>
        <v>#REF!</v>
      </c>
      <c r="P100" t="str">
        <f t="shared" si="8"/>
        <v>44302</v>
      </c>
      <c r="Q100" t="str">
        <f t="shared" si="9"/>
        <v>14</v>
      </c>
    </row>
    <row r="101" spans="1:17" hidden="1" x14ac:dyDescent="0.3">
      <c r="A101" s="556" t="s">
        <v>3355</v>
      </c>
      <c r="B101" s="332">
        <v>7</v>
      </c>
      <c r="C101" s="608">
        <v>141044302000998</v>
      </c>
      <c r="D101" s="427" t="s">
        <v>3166</v>
      </c>
      <c r="E101" t="str">
        <f t="shared" si="6"/>
        <v>148104430200099</v>
      </c>
      <c r="F101" t="str">
        <f t="shared" si="7"/>
        <v>8</v>
      </c>
      <c r="G101" t="e">
        <f>+VLOOKUP(L101,BG!$D$10:$F$68,3,FALSE)</f>
        <v>#REF!</v>
      </c>
      <c r="H101" s="427" t="s">
        <v>3175</v>
      </c>
      <c r="I101" s="332">
        <v>85732703</v>
      </c>
      <c r="J101" s="576">
        <f t="shared" si="5"/>
        <v>85732.702999999994</v>
      </c>
      <c r="K101" t="e">
        <f>+VLOOKUP(D101,#REF!,4,0)</f>
        <v>#REF!</v>
      </c>
      <c r="L101" t="e">
        <f>VLOOKUP(D101,#REF!,5,0)</f>
        <v>#REF!</v>
      </c>
      <c r="M101" t="e">
        <f>VLOOKUP(D101,#REF!,6,0)</f>
        <v>#REF!</v>
      </c>
      <c r="N101" t="e">
        <f>VLOOKUP(D101,#REF!,7,0)</f>
        <v>#REF!</v>
      </c>
      <c r="P101" t="str">
        <f t="shared" si="8"/>
        <v>44302</v>
      </c>
      <c r="Q101" t="str">
        <f t="shared" si="9"/>
        <v>14</v>
      </c>
    </row>
    <row r="102" spans="1:17" x14ac:dyDescent="0.3">
      <c r="A102" s="556" t="s">
        <v>3355</v>
      </c>
      <c r="B102" s="333">
        <v>7</v>
      </c>
      <c r="C102" s="609">
        <v>148022582000012</v>
      </c>
      <c r="D102" s="334" t="s">
        <v>1920</v>
      </c>
      <c r="E102" t="str">
        <f t="shared" si="6"/>
        <v>142802258200001</v>
      </c>
      <c r="F102" t="str">
        <f t="shared" si="7"/>
        <v>2</v>
      </c>
      <c r="G102" t="e">
        <f>+VLOOKUP(L102,BG!$D$10:$F$68,3,FALSE)</f>
        <v>#REF!</v>
      </c>
      <c r="H102" s="334" t="s">
        <v>830</v>
      </c>
      <c r="I102" s="295">
        <v>14930538</v>
      </c>
      <c r="J102" s="576">
        <f t="shared" si="5"/>
        <v>14930.538</v>
      </c>
      <c r="K102" t="e">
        <f>+VLOOKUP(D102,#REF!,4,0)</f>
        <v>#REF!</v>
      </c>
      <c r="L102" t="e">
        <f>VLOOKUP(D102,#REF!,5,0)</f>
        <v>#REF!</v>
      </c>
      <c r="M102" t="e">
        <f>VLOOKUP(D102,#REF!,6,0)</f>
        <v>#REF!</v>
      </c>
      <c r="N102" t="e">
        <f>VLOOKUP(D102,#REF!,7,0)</f>
        <v>#REF!</v>
      </c>
      <c r="P102" t="str">
        <f t="shared" si="8"/>
        <v>22582</v>
      </c>
      <c r="Q102" t="str">
        <f t="shared" si="9"/>
        <v>14</v>
      </c>
    </row>
    <row r="103" spans="1:17" x14ac:dyDescent="0.3">
      <c r="A103" s="556" t="s">
        <v>3355</v>
      </c>
      <c r="B103" s="332">
        <v>7</v>
      </c>
      <c r="C103" s="608">
        <v>148022582000013</v>
      </c>
      <c r="D103" s="427" t="s">
        <v>1921</v>
      </c>
      <c r="E103" t="str">
        <f t="shared" si="6"/>
        <v>143802258200001</v>
      </c>
      <c r="F103" t="str">
        <f t="shared" si="7"/>
        <v>3</v>
      </c>
      <c r="G103" t="e">
        <f>+VLOOKUP(L103,BG!$D$10:$F$68,3,FALSE)</f>
        <v>#REF!</v>
      </c>
      <c r="H103" s="427" t="s">
        <v>831</v>
      </c>
      <c r="I103" s="294">
        <v>24435714</v>
      </c>
      <c r="J103" s="576">
        <f t="shared" si="5"/>
        <v>24435.714</v>
      </c>
      <c r="K103" t="e">
        <f>+VLOOKUP(D103,#REF!,4,0)</f>
        <v>#REF!</v>
      </c>
      <c r="L103" t="e">
        <f>VLOOKUP(D103,#REF!,5,0)</f>
        <v>#REF!</v>
      </c>
      <c r="M103" t="e">
        <f>VLOOKUP(D103,#REF!,6,0)</f>
        <v>#REF!</v>
      </c>
      <c r="N103" t="e">
        <f>VLOOKUP(D103,#REF!,7,0)</f>
        <v>#REF!</v>
      </c>
      <c r="P103" t="str">
        <f t="shared" si="8"/>
        <v>22582</v>
      </c>
      <c r="Q103" t="str">
        <f t="shared" si="9"/>
        <v>14</v>
      </c>
    </row>
    <row r="104" spans="1:17" x14ac:dyDescent="0.3">
      <c r="A104" s="556" t="s">
        <v>3355</v>
      </c>
      <c r="B104" s="333">
        <v>7</v>
      </c>
      <c r="C104" s="609">
        <v>148022582000014</v>
      </c>
      <c r="D104" s="334" t="s">
        <v>832</v>
      </c>
      <c r="E104" t="str">
        <f t="shared" si="6"/>
        <v>144802258200001</v>
      </c>
      <c r="F104" t="str">
        <f t="shared" si="7"/>
        <v>4</v>
      </c>
      <c r="G104" t="e">
        <f>+VLOOKUP(L104,BG!$D$10:$F$68,3,FALSE)</f>
        <v>#REF!</v>
      </c>
      <c r="H104" s="334" t="s">
        <v>833</v>
      </c>
      <c r="I104" s="295">
        <v>3115626</v>
      </c>
      <c r="J104" s="576">
        <f t="shared" si="5"/>
        <v>3115.6260000000002</v>
      </c>
      <c r="K104" t="e">
        <f>+VLOOKUP(D104,#REF!,4,0)</f>
        <v>#REF!</v>
      </c>
      <c r="L104" t="e">
        <f>VLOOKUP(D104,#REF!,5,0)</f>
        <v>#REF!</v>
      </c>
      <c r="M104" t="e">
        <f>VLOOKUP(D104,#REF!,6,0)</f>
        <v>#REF!</v>
      </c>
      <c r="N104" t="e">
        <f>VLOOKUP(D104,#REF!,7,0)</f>
        <v>#REF!</v>
      </c>
      <c r="P104" t="str">
        <f t="shared" si="8"/>
        <v>22582</v>
      </c>
      <c r="Q104" t="str">
        <f t="shared" si="9"/>
        <v>14</v>
      </c>
    </row>
    <row r="105" spans="1:17" x14ac:dyDescent="0.3">
      <c r="A105" s="556" t="s">
        <v>3355</v>
      </c>
      <c r="B105" s="332">
        <v>7</v>
      </c>
      <c r="C105" s="608">
        <v>148022582000015</v>
      </c>
      <c r="D105" s="427" t="s">
        <v>834</v>
      </c>
      <c r="E105" t="str">
        <f t="shared" si="6"/>
        <v>145802258200001</v>
      </c>
      <c r="F105" t="str">
        <f t="shared" si="7"/>
        <v>5</v>
      </c>
      <c r="G105" t="e">
        <f>+VLOOKUP(L105,BG!$D$10:$F$68,3,FALSE)</f>
        <v>#REF!</v>
      </c>
      <c r="H105" s="427" t="s">
        <v>835</v>
      </c>
      <c r="I105" s="294">
        <v>32795736</v>
      </c>
      <c r="J105" s="576">
        <f t="shared" si="5"/>
        <v>32795.735999999997</v>
      </c>
      <c r="K105" t="e">
        <f>+VLOOKUP(D105,#REF!,4,0)</f>
        <v>#REF!</v>
      </c>
      <c r="L105" t="e">
        <f>VLOOKUP(D105,#REF!,5,0)</f>
        <v>#REF!</v>
      </c>
      <c r="M105" t="e">
        <f>VLOOKUP(D105,#REF!,6,0)</f>
        <v>#REF!</v>
      </c>
      <c r="N105" t="e">
        <f>VLOOKUP(D105,#REF!,7,0)</f>
        <v>#REF!</v>
      </c>
      <c r="P105" t="str">
        <f t="shared" si="8"/>
        <v>22582</v>
      </c>
      <c r="Q105" t="str">
        <f t="shared" si="9"/>
        <v>14</v>
      </c>
    </row>
    <row r="106" spans="1:17" x14ac:dyDescent="0.3">
      <c r="A106" s="556" t="s">
        <v>3355</v>
      </c>
      <c r="B106" s="333">
        <v>7</v>
      </c>
      <c r="C106" s="609">
        <v>148022582000016</v>
      </c>
      <c r="D106" s="334" t="s">
        <v>836</v>
      </c>
      <c r="E106" t="str">
        <f t="shared" si="6"/>
        <v>146802258200001</v>
      </c>
      <c r="F106" t="str">
        <f t="shared" si="7"/>
        <v>6</v>
      </c>
      <c r="G106" t="e">
        <f>+VLOOKUP(L106,BG!$D$10:$F$68,3,FALSE)</f>
        <v>#REF!</v>
      </c>
      <c r="H106" s="334" t="s">
        <v>837</v>
      </c>
      <c r="I106" s="295">
        <v>78002455</v>
      </c>
      <c r="J106" s="576">
        <f t="shared" si="5"/>
        <v>78002.455000000002</v>
      </c>
      <c r="K106" t="e">
        <f>+VLOOKUP(D106,#REF!,4,0)</f>
        <v>#REF!</v>
      </c>
      <c r="L106" t="e">
        <f>VLOOKUP(D106,#REF!,5,0)</f>
        <v>#REF!</v>
      </c>
      <c r="M106" t="e">
        <f>VLOOKUP(D106,#REF!,6,0)</f>
        <v>#REF!</v>
      </c>
      <c r="N106" t="e">
        <f>VLOOKUP(D106,#REF!,7,0)</f>
        <v>#REF!</v>
      </c>
      <c r="P106" t="str">
        <f t="shared" si="8"/>
        <v>22582</v>
      </c>
      <c r="Q106" t="str">
        <f t="shared" si="9"/>
        <v>14</v>
      </c>
    </row>
    <row r="107" spans="1:17" x14ac:dyDescent="0.3">
      <c r="A107" s="556" t="s">
        <v>3355</v>
      </c>
      <c r="B107" s="332">
        <v>7</v>
      </c>
      <c r="C107" s="608">
        <v>148022582000017</v>
      </c>
      <c r="D107" s="427" t="s">
        <v>838</v>
      </c>
      <c r="E107" t="str">
        <f t="shared" si="6"/>
        <v>147802258200001</v>
      </c>
      <c r="F107" t="str">
        <f t="shared" si="7"/>
        <v>7</v>
      </c>
      <c r="G107" t="e">
        <f>+VLOOKUP(L107,BG!$D$10:$F$68,3,FALSE)</f>
        <v>#REF!</v>
      </c>
      <c r="H107" s="427" t="s">
        <v>839</v>
      </c>
      <c r="I107" s="294">
        <v>414833306</v>
      </c>
      <c r="J107" s="576">
        <f t="shared" si="5"/>
        <v>414833.30599999998</v>
      </c>
      <c r="K107" t="e">
        <f>+VLOOKUP(D107,#REF!,4,0)</f>
        <v>#REF!</v>
      </c>
      <c r="L107" t="e">
        <f>VLOOKUP(D107,#REF!,5,0)</f>
        <v>#REF!</v>
      </c>
      <c r="M107" t="e">
        <f>VLOOKUP(D107,#REF!,6,0)</f>
        <v>#REF!</v>
      </c>
      <c r="N107" t="e">
        <f>VLOOKUP(D107,#REF!,7,0)</f>
        <v>#REF!</v>
      </c>
      <c r="P107" t="str">
        <f t="shared" si="8"/>
        <v>22582</v>
      </c>
      <c r="Q107" t="str">
        <f t="shared" si="9"/>
        <v>14</v>
      </c>
    </row>
    <row r="108" spans="1:17" x14ac:dyDescent="0.3">
      <c r="A108" s="556" t="s">
        <v>3355</v>
      </c>
      <c r="B108" s="333">
        <v>7</v>
      </c>
      <c r="C108" s="609">
        <v>148022582000018</v>
      </c>
      <c r="D108" s="334" t="s">
        <v>840</v>
      </c>
      <c r="E108" t="str">
        <f t="shared" si="6"/>
        <v>148802258200001</v>
      </c>
      <c r="F108" t="str">
        <f t="shared" si="7"/>
        <v>8</v>
      </c>
      <c r="G108" t="e">
        <f>+VLOOKUP(L108,BG!$D$10:$F$68,3,FALSE)</f>
        <v>#REF!</v>
      </c>
      <c r="H108" s="334" t="s">
        <v>841</v>
      </c>
      <c r="I108" s="295">
        <v>11021897641</v>
      </c>
      <c r="J108" s="576">
        <f t="shared" si="5"/>
        <v>11021897.641000001</v>
      </c>
      <c r="K108" t="e">
        <f>+VLOOKUP(D108,#REF!,4,0)</f>
        <v>#REF!</v>
      </c>
      <c r="L108" t="e">
        <f>VLOOKUP(D108,#REF!,5,0)</f>
        <v>#REF!</v>
      </c>
      <c r="M108" t="e">
        <f>VLOOKUP(D108,#REF!,6,0)</f>
        <v>#REF!</v>
      </c>
      <c r="N108" t="e">
        <f>VLOOKUP(D108,#REF!,7,0)</f>
        <v>#REF!</v>
      </c>
      <c r="P108" t="str">
        <f t="shared" si="8"/>
        <v>22582</v>
      </c>
      <c r="Q108" t="str">
        <f t="shared" si="9"/>
        <v>14</v>
      </c>
    </row>
    <row r="109" spans="1:17" hidden="1" x14ac:dyDescent="0.3">
      <c r="A109" s="556" t="s">
        <v>3355</v>
      </c>
      <c r="B109" s="332">
        <v>7</v>
      </c>
      <c r="C109" s="608">
        <v>148022582000991</v>
      </c>
      <c r="D109" s="427" t="s">
        <v>2770</v>
      </c>
      <c r="E109" t="str">
        <f t="shared" si="6"/>
        <v>141802258200099</v>
      </c>
      <c r="F109" t="str">
        <f t="shared" si="7"/>
        <v>1</v>
      </c>
      <c r="G109" t="e">
        <f>+VLOOKUP(L109,BG!$D$10:$F$68,3,FALSE)</f>
        <v>#REF!</v>
      </c>
      <c r="H109" s="427" t="s">
        <v>2686</v>
      </c>
      <c r="I109" s="332">
        <v>531477024</v>
      </c>
      <c r="J109" s="576">
        <f t="shared" si="5"/>
        <v>531477.02399999998</v>
      </c>
      <c r="K109" t="e">
        <f>+VLOOKUP(D109,#REF!,4,0)</f>
        <v>#REF!</v>
      </c>
      <c r="L109" t="e">
        <f>VLOOKUP(D109,#REF!,5,0)</f>
        <v>#REF!</v>
      </c>
      <c r="M109" t="e">
        <f>VLOOKUP(D109,#REF!,6,0)</f>
        <v>#REF!</v>
      </c>
      <c r="N109" t="e">
        <f>VLOOKUP(D109,#REF!,7,0)</f>
        <v>#REF!</v>
      </c>
      <c r="P109" t="str">
        <f t="shared" si="8"/>
        <v>22582</v>
      </c>
      <c r="Q109" t="str">
        <f t="shared" si="9"/>
        <v>14</v>
      </c>
    </row>
    <row r="110" spans="1:17" hidden="1" x14ac:dyDescent="0.3">
      <c r="A110" s="556" t="s">
        <v>3355</v>
      </c>
      <c r="B110" s="333">
        <v>7</v>
      </c>
      <c r="C110" s="609">
        <v>148022582000992</v>
      </c>
      <c r="D110" s="334" t="s">
        <v>842</v>
      </c>
      <c r="E110" t="str">
        <f t="shared" si="6"/>
        <v>142802258200099</v>
      </c>
      <c r="F110" t="str">
        <f t="shared" si="7"/>
        <v>2</v>
      </c>
      <c r="G110" t="e">
        <f>+VLOOKUP(L110,BG!$D$10:$F$68,3,FALSE)</f>
        <v>#REF!</v>
      </c>
      <c r="H110" s="334" t="s">
        <v>830</v>
      </c>
      <c r="I110" s="333">
        <v>5020776</v>
      </c>
      <c r="J110" s="576">
        <f t="shared" si="5"/>
        <v>5020.7759999999998</v>
      </c>
      <c r="K110" t="e">
        <f>+VLOOKUP(D110,#REF!,4,0)</f>
        <v>#REF!</v>
      </c>
      <c r="L110" t="e">
        <f>VLOOKUP(D110,#REF!,5,0)</f>
        <v>#REF!</v>
      </c>
      <c r="M110" t="e">
        <f>VLOOKUP(D110,#REF!,6,0)</f>
        <v>#REF!</v>
      </c>
      <c r="N110" t="e">
        <f>VLOOKUP(D110,#REF!,7,0)</f>
        <v>#REF!</v>
      </c>
      <c r="P110" t="str">
        <f t="shared" si="8"/>
        <v>22582</v>
      </c>
      <c r="Q110" t="str">
        <f t="shared" si="9"/>
        <v>14</v>
      </c>
    </row>
    <row r="111" spans="1:17" hidden="1" x14ac:dyDescent="0.3">
      <c r="A111" s="556" t="s">
        <v>3355</v>
      </c>
      <c r="B111" s="332">
        <v>7</v>
      </c>
      <c r="C111" s="608">
        <v>148022582000993</v>
      </c>
      <c r="D111" s="427" t="s">
        <v>843</v>
      </c>
      <c r="E111" t="str">
        <f t="shared" si="6"/>
        <v>143802258200099</v>
      </c>
      <c r="F111" t="str">
        <f t="shared" si="7"/>
        <v>3</v>
      </c>
      <c r="G111" t="e">
        <f>+VLOOKUP(L111,BG!$D$10:$F$68,3,FALSE)</f>
        <v>#REF!</v>
      </c>
      <c r="H111" s="427" t="s">
        <v>831</v>
      </c>
      <c r="I111" s="332">
        <v>80497612</v>
      </c>
      <c r="J111" s="576">
        <f t="shared" si="5"/>
        <v>80497.611999999994</v>
      </c>
      <c r="K111" t="e">
        <f>+VLOOKUP(D111,#REF!,4,0)</f>
        <v>#REF!</v>
      </c>
      <c r="L111" t="e">
        <f>VLOOKUP(D111,#REF!,5,0)</f>
        <v>#REF!</v>
      </c>
      <c r="M111" t="e">
        <f>VLOOKUP(D111,#REF!,6,0)</f>
        <v>#REF!</v>
      </c>
      <c r="N111" t="e">
        <f>VLOOKUP(D111,#REF!,7,0)</f>
        <v>#REF!</v>
      </c>
      <c r="P111" t="str">
        <f t="shared" si="8"/>
        <v>22582</v>
      </c>
      <c r="Q111" t="str">
        <f t="shared" si="9"/>
        <v>14</v>
      </c>
    </row>
    <row r="112" spans="1:17" hidden="1" x14ac:dyDescent="0.3">
      <c r="A112" s="556" t="s">
        <v>3355</v>
      </c>
      <c r="B112" s="333">
        <v>7</v>
      </c>
      <c r="C112" s="609">
        <v>148022582000994</v>
      </c>
      <c r="D112" s="334" t="s">
        <v>844</v>
      </c>
      <c r="E112" t="str">
        <f t="shared" si="6"/>
        <v>144802258200099</v>
      </c>
      <c r="F112" t="str">
        <f t="shared" si="7"/>
        <v>4</v>
      </c>
      <c r="G112" t="e">
        <f>+VLOOKUP(L112,BG!$D$10:$F$68,3,FALSE)</f>
        <v>#REF!</v>
      </c>
      <c r="H112" s="334" t="s">
        <v>833</v>
      </c>
      <c r="I112" s="333">
        <v>44501894</v>
      </c>
      <c r="J112" s="576">
        <f t="shared" si="5"/>
        <v>44501.894</v>
      </c>
      <c r="K112" t="e">
        <f>+VLOOKUP(D112,#REF!,4,0)</f>
        <v>#REF!</v>
      </c>
      <c r="L112" t="e">
        <f>VLOOKUP(D112,#REF!,5,0)</f>
        <v>#REF!</v>
      </c>
      <c r="M112" t="e">
        <f>VLOOKUP(D112,#REF!,6,0)</f>
        <v>#REF!</v>
      </c>
      <c r="N112" t="e">
        <f>VLOOKUP(D112,#REF!,7,0)</f>
        <v>#REF!</v>
      </c>
      <c r="P112" t="str">
        <f t="shared" si="8"/>
        <v>22582</v>
      </c>
      <c r="Q112" t="str">
        <f t="shared" si="9"/>
        <v>14</v>
      </c>
    </row>
    <row r="113" spans="1:17" hidden="1" x14ac:dyDescent="0.3">
      <c r="A113" s="556" t="s">
        <v>3355</v>
      </c>
      <c r="B113" s="332">
        <v>7</v>
      </c>
      <c r="C113" s="608">
        <v>148022582000995</v>
      </c>
      <c r="D113" s="427" t="s">
        <v>845</v>
      </c>
      <c r="E113" t="str">
        <f t="shared" si="6"/>
        <v>145802258200099</v>
      </c>
      <c r="F113" t="str">
        <f t="shared" si="7"/>
        <v>5</v>
      </c>
      <c r="G113" t="e">
        <f>+VLOOKUP(L113,BG!$D$10:$F$68,3,FALSE)</f>
        <v>#REF!</v>
      </c>
      <c r="H113" s="427" t="s">
        <v>835</v>
      </c>
      <c r="I113" s="332">
        <v>265580905</v>
      </c>
      <c r="J113" s="576">
        <f t="shared" si="5"/>
        <v>265580.90500000003</v>
      </c>
      <c r="K113" t="e">
        <f>+VLOOKUP(D113,#REF!,4,0)</f>
        <v>#REF!</v>
      </c>
      <c r="L113" t="e">
        <f>VLOOKUP(D113,#REF!,5,0)</f>
        <v>#REF!</v>
      </c>
      <c r="M113" t="e">
        <f>VLOOKUP(D113,#REF!,6,0)</f>
        <v>#REF!</v>
      </c>
      <c r="N113" t="e">
        <f>VLOOKUP(D113,#REF!,7,0)</f>
        <v>#REF!</v>
      </c>
      <c r="P113" t="str">
        <f t="shared" si="8"/>
        <v>22582</v>
      </c>
      <c r="Q113" t="str">
        <f t="shared" si="9"/>
        <v>14</v>
      </c>
    </row>
    <row r="114" spans="1:17" hidden="1" x14ac:dyDescent="0.3">
      <c r="A114" s="556" t="s">
        <v>3355</v>
      </c>
      <c r="B114" s="333">
        <v>7</v>
      </c>
      <c r="C114" s="609">
        <v>148022582000996</v>
      </c>
      <c r="D114" s="334" t="s">
        <v>846</v>
      </c>
      <c r="E114" t="str">
        <f t="shared" si="6"/>
        <v>146802258200099</v>
      </c>
      <c r="F114" t="str">
        <f t="shared" si="7"/>
        <v>6</v>
      </c>
      <c r="G114" t="e">
        <f>+VLOOKUP(L114,BG!$D$10:$F$68,3,FALSE)</f>
        <v>#REF!</v>
      </c>
      <c r="H114" s="334" t="s">
        <v>837</v>
      </c>
      <c r="I114" s="333">
        <v>268377200</v>
      </c>
      <c r="J114" s="576">
        <f t="shared" si="5"/>
        <v>268377.2</v>
      </c>
      <c r="K114" t="e">
        <f>+VLOOKUP(D114,#REF!,4,0)</f>
        <v>#REF!</v>
      </c>
      <c r="L114" t="e">
        <f>VLOOKUP(D114,#REF!,5,0)</f>
        <v>#REF!</v>
      </c>
      <c r="M114" t="e">
        <f>VLOOKUP(D114,#REF!,6,0)</f>
        <v>#REF!</v>
      </c>
      <c r="N114" t="e">
        <f>VLOOKUP(D114,#REF!,7,0)</f>
        <v>#REF!</v>
      </c>
      <c r="P114" t="str">
        <f t="shared" si="8"/>
        <v>22582</v>
      </c>
      <c r="Q114" t="str">
        <f t="shared" si="9"/>
        <v>14</v>
      </c>
    </row>
    <row r="115" spans="1:17" hidden="1" x14ac:dyDescent="0.3">
      <c r="A115" s="556" t="s">
        <v>3355</v>
      </c>
      <c r="B115" s="332">
        <v>7</v>
      </c>
      <c r="C115" s="608">
        <v>148022582000997</v>
      </c>
      <c r="D115" s="427" t="s">
        <v>847</v>
      </c>
      <c r="E115" t="str">
        <f t="shared" si="6"/>
        <v>147802258200099</v>
      </c>
      <c r="F115" t="str">
        <f t="shared" si="7"/>
        <v>7</v>
      </c>
      <c r="G115" t="e">
        <f>+VLOOKUP(L115,BG!$D$10:$F$68,3,FALSE)</f>
        <v>#REF!</v>
      </c>
      <c r="H115" s="427" t="s">
        <v>839</v>
      </c>
      <c r="I115" s="332">
        <v>6956132742</v>
      </c>
      <c r="J115" s="576">
        <f t="shared" si="5"/>
        <v>6956132.7419999996</v>
      </c>
      <c r="K115" t="e">
        <f>+VLOOKUP(D115,#REF!,4,0)</f>
        <v>#REF!</v>
      </c>
      <c r="L115" t="e">
        <f>VLOOKUP(D115,#REF!,5,0)</f>
        <v>#REF!</v>
      </c>
      <c r="M115" t="e">
        <f>VLOOKUP(D115,#REF!,6,0)</f>
        <v>#REF!</v>
      </c>
      <c r="N115" t="e">
        <f>VLOOKUP(D115,#REF!,7,0)</f>
        <v>#REF!</v>
      </c>
      <c r="P115" t="str">
        <f t="shared" si="8"/>
        <v>22582</v>
      </c>
      <c r="Q115" t="str">
        <f t="shared" si="9"/>
        <v>14</v>
      </c>
    </row>
    <row r="116" spans="1:17" hidden="1" x14ac:dyDescent="0.3">
      <c r="A116" s="556" t="s">
        <v>3355</v>
      </c>
      <c r="B116" s="333">
        <v>7</v>
      </c>
      <c r="C116" s="609">
        <v>148022582000998</v>
      </c>
      <c r="D116" s="334" t="s">
        <v>848</v>
      </c>
      <c r="E116" t="str">
        <f t="shared" si="6"/>
        <v>148802258200099</v>
      </c>
      <c r="F116" t="str">
        <f t="shared" si="7"/>
        <v>8</v>
      </c>
      <c r="G116" t="e">
        <f>+VLOOKUP(L116,BG!$D$10:$F$68,3,FALSE)</f>
        <v>#REF!</v>
      </c>
      <c r="H116" s="334" t="s">
        <v>841</v>
      </c>
      <c r="I116" s="333">
        <v>104142513065</v>
      </c>
      <c r="J116" s="466">
        <f t="shared" si="5"/>
        <v>104142513.065</v>
      </c>
      <c r="K116" t="e">
        <f>+VLOOKUP(D116,#REF!,4,0)</f>
        <v>#REF!</v>
      </c>
      <c r="L116" t="e">
        <f>VLOOKUP(D116,#REF!,5,0)</f>
        <v>#REF!</v>
      </c>
      <c r="M116" t="e">
        <f>VLOOKUP(D116,#REF!,6,0)</f>
        <v>#REF!</v>
      </c>
      <c r="N116" t="e">
        <f>VLOOKUP(D116,#REF!,7,0)</f>
        <v>#REF!</v>
      </c>
      <c r="P116" t="str">
        <f t="shared" si="8"/>
        <v>22582</v>
      </c>
      <c r="Q116" t="str">
        <f t="shared" si="9"/>
        <v>14</v>
      </c>
    </row>
    <row r="117" spans="1:17" hidden="1" x14ac:dyDescent="0.3">
      <c r="A117" s="556" t="s">
        <v>3355</v>
      </c>
      <c r="B117" s="332">
        <v>7</v>
      </c>
      <c r="C117" s="608">
        <v>148022582001997</v>
      </c>
      <c r="D117" s="427" t="s">
        <v>1922</v>
      </c>
      <c r="E117" t="str">
        <f t="shared" si="6"/>
        <v>147802258200199</v>
      </c>
      <c r="F117" t="str">
        <f t="shared" si="7"/>
        <v>7</v>
      </c>
      <c r="G117" t="e">
        <f>+VLOOKUP(L117,BG!$D$10:$F$68,3,FALSE)</f>
        <v>#REF!</v>
      </c>
      <c r="H117" s="427" t="s">
        <v>2109</v>
      </c>
      <c r="I117" s="332">
        <v>676145</v>
      </c>
      <c r="J117" s="576">
        <f t="shared" si="5"/>
        <v>676.14499999999998</v>
      </c>
      <c r="K117" t="e">
        <f>+VLOOKUP(D117,#REF!,4,0)</f>
        <v>#REF!</v>
      </c>
      <c r="L117" t="e">
        <f>VLOOKUP(D117,#REF!,5,0)</f>
        <v>#REF!</v>
      </c>
      <c r="M117" t="e">
        <f>VLOOKUP(D117,#REF!,6,0)</f>
        <v>#REF!</v>
      </c>
      <c r="N117" t="e">
        <f>VLOOKUP(D117,#REF!,7,0)</f>
        <v>#REF!</v>
      </c>
      <c r="P117" t="str">
        <f t="shared" si="8"/>
        <v>22582</v>
      </c>
      <c r="Q117" t="str">
        <f t="shared" si="9"/>
        <v>14</v>
      </c>
    </row>
    <row r="118" spans="1:17" hidden="1" x14ac:dyDescent="0.3">
      <c r="A118" s="556" t="s">
        <v>3355</v>
      </c>
      <c r="B118" s="333">
        <v>7</v>
      </c>
      <c r="C118" s="609">
        <v>148022582001998</v>
      </c>
      <c r="D118" s="334" t="s">
        <v>1923</v>
      </c>
      <c r="E118" t="str">
        <f t="shared" si="6"/>
        <v>148802258200199</v>
      </c>
      <c r="F118" t="str">
        <f t="shared" si="7"/>
        <v>8</v>
      </c>
      <c r="G118" t="e">
        <f>+VLOOKUP(L118,BG!$D$10:$F$68,3,FALSE)</f>
        <v>#REF!</v>
      </c>
      <c r="H118" s="334" t="s">
        <v>2110</v>
      </c>
      <c r="I118" s="333">
        <v>495472084</v>
      </c>
      <c r="J118" s="576">
        <f t="shared" si="5"/>
        <v>495472.08399999997</v>
      </c>
      <c r="K118" t="e">
        <f>+VLOOKUP(D118,#REF!,4,0)</f>
        <v>#REF!</v>
      </c>
      <c r="L118" t="e">
        <f>VLOOKUP(D118,#REF!,5,0)</f>
        <v>#REF!</v>
      </c>
      <c r="M118" t="e">
        <f>VLOOKUP(D118,#REF!,6,0)</f>
        <v>#REF!</v>
      </c>
      <c r="N118" t="e">
        <f>VLOOKUP(D118,#REF!,7,0)</f>
        <v>#REF!</v>
      </c>
      <c r="P118" t="str">
        <f t="shared" si="8"/>
        <v>22582</v>
      </c>
      <c r="Q118" t="str">
        <f t="shared" si="9"/>
        <v>14</v>
      </c>
    </row>
    <row r="119" spans="1:17" x14ac:dyDescent="0.3">
      <c r="A119" s="556" t="s">
        <v>3355</v>
      </c>
      <c r="B119" s="332">
        <v>7</v>
      </c>
      <c r="C119" s="608">
        <v>148022582003017</v>
      </c>
      <c r="D119" s="427" t="s">
        <v>1925</v>
      </c>
      <c r="E119" t="str">
        <f t="shared" si="6"/>
        <v>147802258200301</v>
      </c>
      <c r="F119" t="str">
        <f t="shared" si="7"/>
        <v>7</v>
      </c>
      <c r="G119" t="e">
        <f>+VLOOKUP(L119,BG!$D$10:$F$68,3,FALSE)</f>
        <v>#REF!</v>
      </c>
      <c r="H119" s="427" t="s">
        <v>2113</v>
      </c>
      <c r="I119" s="294">
        <v>415020171</v>
      </c>
      <c r="J119" s="576">
        <f t="shared" si="5"/>
        <v>415020.17099999997</v>
      </c>
      <c r="K119" t="e">
        <f>+VLOOKUP(D119,#REF!,4,0)</f>
        <v>#REF!</v>
      </c>
      <c r="L119" t="e">
        <f>VLOOKUP(D119,#REF!,5,0)</f>
        <v>#REF!</v>
      </c>
      <c r="M119" t="e">
        <f>VLOOKUP(D119,#REF!,6,0)</f>
        <v>#REF!</v>
      </c>
      <c r="N119" t="e">
        <f>VLOOKUP(D119,#REF!,7,0)</f>
        <v>#REF!</v>
      </c>
      <c r="P119" t="str">
        <f t="shared" si="8"/>
        <v>22582</v>
      </c>
      <c r="Q119" t="str">
        <f t="shared" si="9"/>
        <v>14</v>
      </c>
    </row>
    <row r="120" spans="1:17" x14ac:dyDescent="0.3">
      <c r="A120" s="556" t="s">
        <v>3355</v>
      </c>
      <c r="B120" s="333">
        <v>7</v>
      </c>
      <c r="C120" s="609">
        <v>148022582003018</v>
      </c>
      <c r="D120" s="334" t="s">
        <v>1926</v>
      </c>
      <c r="E120" t="str">
        <f t="shared" si="6"/>
        <v>148802258200301</v>
      </c>
      <c r="F120" t="str">
        <f t="shared" si="7"/>
        <v>8</v>
      </c>
      <c r="G120" t="e">
        <f>+VLOOKUP(L120,BG!$D$10:$F$68,3,FALSE)</f>
        <v>#REF!</v>
      </c>
      <c r="H120" s="334" t="s">
        <v>2114</v>
      </c>
      <c r="I120" s="295">
        <v>557488300</v>
      </c>
      <c r="J120" s="576">
        <f t="shared" si="5"/>
        <v>557488.30000000005</v>
      </c>
      <c r="K120" t="e">
        <f>+VLOOKUP(D120,#REF!,4,0)</f>
        <v>#REF!</v>
      </c>
      <c r="L120" t="e">
        <f>VLOOKUP(D120,#REF!,5,0)</f>
        <v>#REF!</v>
      </c>
      <c r="M120" t="e">
        <f>VLOOKUP(D120,#REF!,6,0)</f>
        <v>#REF!</v>
      </c>
      <c r="N120" t="e">
        <f>VLOOKUP(D120,#REF!,7,0)</f>
        <v>#REF!</v>
      </c>
      <c r="P120" t="str">
        <f t="shared" si="8"/>
        <v>22582</v>
      </c>
      <c r="Q120" t="str">
        <f t="shared" si="9"/>
        <v>14</v>
      </c>
    </row>
    <row r="121" spans="1:17" hidden="1" x14ac:dyDescent="0.3">
      <c r="A121" s="556" t="s">
        <v>3355</v>
      </c>
      <c r="B121" s="332">
        <v>7</v>
      </c>
      <c r="C121" s="608">
        <v>148022582003997</v>
      </c>
      <c r="D121" s="427" t="s">
        <v>1929</v>
      </c>
      <c r="E121" t="str">
        <f t="shared" si="6"/>
        <v>147802258200399</v>
      </c>
      <c r="F121" t="str">
        <f t="shared" si="7"/>
        <v>7</v>
      </c>
      <c r="G121" t="e">
        <f>+VLOOKUP(L121,BG!$D$10:$F$68,3,FALSE)</f>
        <v>#REF!</v>
      </c>
      <c r="H121" s="427" t="s">
        <v>2113</v>
      </c>
      <c r="I121" s="332">
        <v>203378962</v>
      </c>
      <c r="J121" s="576">
        <f t="shared" si="5"/>
        <v>203378.962</v>
      </c>
      <c r="K121" t="e">
        <f>+VLOOKUP(D121,#REF!,4,0)</f>
        <v>#REF!</v>
      </c>
      <c r="L121" t="e">
        <f>VLOOKUP(D121,#REF!,5,0)</f>
        <v>#REF!</v>
      </c>
      <c r="M121" t="e">
        <f>VLOOKUP(D121,#REF!,6,0)</f>
        <v>#REF!</v>
      </c>
      <c r="N121" t="e">
        <f>VLOOKUP(D121,#REF!,7,0)</f>
        <v>#REF!</v>
      </c>
      <c r="P121" t="str">
        <f t="shared" si="8"/>
        <v>22582</v>
      </c>
      <c r="Q121" t="str">
        <f t="shared" si="9"/>
        <v>14</v>
      </c>
    </row>
    <row r="122" spans="1:17" hidden="1" x14ac:dyDescent="0.3">
      <c r="A122" s="556" t="s">
        <v>3355</v>
      </c>
      <c r="B122" s="333">
        <v>7</v>
      </c>
      <c r="C122" s="609">
        <v>148022582003998</v>
      </c>
      <c r="D122" s="334" t="s">
        <v>1930</v>
      </c>
      <c r="E122" t="str">
        <f t="shared" si="6"/>
        <v>148802258200399</v>
      </c>
      <c r="F122" t="str">
        <f t="shared" si="7"/>
        <v>8</v>
      </c>
      <c r="G122" t="e">
        <f>+VLOOKUP(L122,BG!$D$10:$F$68,3,FALSE)</f>
        <v>#REF!</v>
      </c>
      <c r="H122" s="334" t="s">
        <v>2114</v>
      </c>
      <c r="I122" s="333">
        <v>886918631</v>
      </c>
      <c r="J122" s="576">
        <f t="shared" si="5"/>
        <v>886918.63100000005</v>
      </c>
      <c r="K122" t="e">
        <f>+VLOOKUP(D122,#REF!,4,0)</f>
        <v>#REF!</v>
      </c>
      <c r="L122" t="e">
        <f>VLOOKUP(D122,#REF!,5,0)</f>
        <v>#REF!</v>
      </c>
      <c r="M122" t="e">
        <f>VLOOKUP(D122,#REF!,6,0)</f>
        <v>#REF!</v>
      </c>
      <c r="N122" t="e">
        <f>VLOOKUP(D122,#REF!,7,0)</f>
        <v>#REF!</v>
      </c>
      <c r="P122" t="str">
        <f t="shared" si="8"/>
        <v>22582</v>
      </c>
      <c r="Q122" t="str">
        <f t="shared" si="9"/>
        <v>14</v>
      </c>
    </row>
    <row r="123" spans="1:17" x14ac:dyDescent="0.3">
      <c r="A123" s="556" t="s">
        <v>3355</v>
      </c>
      <c r="B123" s="332">
        <v>7</v>
      </c>
      <c r="C123" s="608">
        <v>148022594000015</v>
      </c>
      <c r="D123" s="427" t="s">
        <v>851</v>
      </c>
      <c r="E123" t="str">
        <f t="shared" si="6"/>
        <v>145802259400001</v>
      </c>
      <c r="F123" t="str">
        <f t="shared" si="7"/>
        <v>5</v>
      </c>
      <c r="G123" t="e">
        <f>+VLOOKUP(L123,BG!$D$10:$F$68,3,FALSE)</f>
        <v>#REF!</v>
      </c>
      <c r="H123" s="427" t="s">
        <v>852</v>
      </c>
      <c r="I123" s="294">
        <v>-6150590</v>
      </c>
      <c r="J123" s="576">
        <f t="shared" si="5"/>
        <v>-6150.59</v>
      </c>
      <c r="K123" t="e">
        <f>+VLOOKUP(D123,#REF!,4,0)</f>
        <v>#REF!</v>
      </c>
      <c r="L123" t="e">
        <f>VLOOKUP(D123,#REF!,5,0)</f>
        <v>#REF!</v>
      </c>
      <c r="M123" t="e">
        <f>VLOOKUP(D123,#REF!,6,0)</f>
        <v>#REF!</v>
      </c>
      <c r="N123" t="e">
        <f>VLOOKUP(D123,#REF!,7,0)</f>
        <v>#REF!</v>
      </c>
      <c r="P123" t="str">
        <f t="shared" si="8"/>
        <v>22594</v>
      </c>
      <c r="Q123" t="str">
        <f t="shared" si="9"/>
        <v>14</v>
      </c>
    </row>
    <row r="124" spans="1:17" x14ac:dyDescent="0.3">
      <c r="A124" s="556" t="s">
        <v>3355</v>
      </c>
      <c r="B124" s="333">
        <v>7</v>
      </c>
      <c r="C124" s="609">
        <v>148022594000018</v>
      </c>
      <c r="D124" s="334" t="s">
        <v>857</v>
      </c>
      <c r="E124" t="str">
        <f t="shared" si="6"/>
        <v>148802259400001</v>
      </c>
      <c r="F124" t="str">
        <f t="shared" si="7"/>
        <v>8</v>
      </c>
      <c r="G124" t="e">
        <f>+VLOOKUP(L124,BG!$D$10:$F$68,3,FALSE)</f>
        <v>#REF!</v>
      </c>
      <c r="H124" s="334" t="s">
        <v>858</v>
      </c>
      <c r="I124" s="295">
        <v>-50430177</v>
      </c>
      <c r="J124" s="576">
        <f t="shared" si="5"/>
        <v>-50430.177000000003</v>
      </c>
      <c r="K124" t="e">
        <f>+VLOOKUP(D124,#REF!,4,0)</f>
        <v>#REF!</v>
      </c>
      <c r="L124" t="e">
        <f>VLOOKUP(D124,#REF!,5,0)</f>
        <v>#REF!</v>
      </c>
      <c r="M124" t="e">
        <f>VLOOKUP(D124,#REF!,6,0)</f>
        <v>#REF!</v>
      </c>
      <c r="N124" t="e">
        <f>VLOOKUP(D124,#REF!,7,0)</f>
        <v>#REF!</v>
      </c>
      <c r="P124" t="str">
        <f t="shared" si="8"/>
        <v>22594</v>
      </c>
      <c r="Q124" t="str">
        <f t="shared" si="9"/>
        <v>14</v>
      </c>
    </row>
    <row r="125" spans="1:17" hidden="1" x14ac:dyDescent="0.3">
      <c r="A125" s="556" t="s">
        <v>3355</v>
      </c>
      <c r="B125" s="332">
        <v>7</v>
      </c>
      <c r="C125" s="608">
        <v>148022594000995</v>
      </c>
      <c r="D125" s="427" t="s">
        <v>861</v>
      </c>
      <c r="E125" t="str">
        <f t="shared" si="6"/>
        <v>145802259400099</v>
      </c>
      <c r="F125" t="str">
        <f t="shared" si="7"/>
        <v>5</v>
      </c>
      <c r="G125" t="e">
        <f>+VLOOKUP(L125,BG!$D$10:$F$68,3,FALSE)</f>
        <v>#REF!</v>
      </c>
      <c r="H125" s="427" t="s">
        <v>852</v>
      </c>
      <c r="I125" s="332">
        <v>-6206763</v>
      </c>
      <c r="J125" s="576">
        <f t="shared" si="5"/>
        <v>-6206.7629999999999</v>
      </c>
      <c r="K125" t="e">
        <f>+VLOOKUP(D125,#REF!,4,0)</f>
        <v>#REF!</v>
      </c>
      <c r="L125" t="e">
        <f>VLOOKUP(D125,#REF!,5,0)</f>
        <v>#REF!</v>
      </c>
      <c r="M125" t="e">
        <f>VLOOKUP(D125,#REF!,6,0)</f>
        <v>#REF!</v>
      </c>
      <c r="N125" t="e">
        <f>VLOOKUP(D125,#REF!,7,0)</f>
        <v>#REF!</v>
      </c>
      <c r="P125" t="str">
        <f t="shared" si="8"/>
        <v>22594</v>
      </c>
      <c r="Q125" t="str">
        <f t="shared" si="9"/>
        <v>14</v>
      </c>
    </row>
    <row r="126" spans="1:17" hidden="1" x14ac:dyDescent="0.3">
      <c r="A126" s="556" t="s">
        <v>3355</v>
      </c>
      <c r="B126" s="333">
        <v>7</v>
      </c>
      <c r="C126" s="609">
        <v>148022594000997</v>
      </c>
      <c r="D126" s="334" t="s">
        <v>863</v>
      </c>
      <c r="E126" t="str">
        <f t="shared" si="6"/>
        <v>147802259400099</v>
      </c>
      <c r="F126" t="str">
        <f t="shared" si="7"/>
        <v>7</v>
      </c>
      <c r="G126" t="e">
        <f>+VLOOKUP(L126,BG!$D$10:$F$68,3,FALSE)</f>
        <v>#REF!</v>
      </c>
      <c r="H126" s="334" t="s">
        <v>856</v>
      </c>
      <c r="I126" s="333">
        <v>-913052759</v>
      </c>
      <c r="J126" s="576">
        <f t="shared" si="5"/>
        <v>-913052.75899999996</v>
      </c>
      <c r="K126" t="e">
        <f>+VLOOKUP(D126,#REF!,4,0)</f>
        <v>#REF!</v>
      </c>
      <c r="L126" t="e">
        <f>VLOOKUP(D126,#REF!,5,0)</f>
        <v>#REF!</v>
      </c>
      <c r="M126" t="e">
        <f>VLOOKUP(D126,#REF!,6,0)</f>
        <v>#REF!</v>
      </c>
      <c r="N126" t="e">
        <f>VLOOKUP(D126,#REF!,7,0)</f>
        <v>#REF!</v>
      </c>
      <c r="P126" t="str">
        <f t="shared" si="8"/>
        <v>22594</v>
      </c>
      <c r="Q126" t="str">
        <f t="shared" si="9"/>
        <v>14</v>
      </c>
    </row>
    <row r="127" spans="1:17" hidden="1" x14ac:dyDescent="0.3">
      <c r="A127" s="556" t="s">
        <v>3355</v>
      </c>
      <c r="B127" s="332">
        <v>7</v>
      </c>
      <c r="C127" s="608">
        <v>148022594000998</v>
      </c>
      <c r="D127" s="427" t="s">
        <v>864</v>
      </c>
      <c r="E127" t="str">
        <f t="shared" si="6"/>
        <v>148802259400099</v>
      </c>
      <c r="F127" t="str">
        <f t="shared" si="7"/>
        <v>8</v>
      </c>
      <c r="G127" t="e">
        <f>+VLOOKUP(L127,BG!$D$10:$F$68,3,FALSE)</f>
        <v>#REF!</v>
      </c>
      <c r="H127" s="427" t="s">
        <v>858</v>
      </c>
      <c r="I127" s="332">
        <v>-12241397339</v>
      </c>
      <c r="J127" s="576">
        <f t="shared" si="5"/>
        <v>-12241397.339</v>
      </c>
      <c r="K127" t="e">
        <f>+VLOOKUP(D127,#REF!,4,0)</f>
        <v>#REF!</v>
      </c>
      <c r="L127" t="e">
        <f>VLOOKUP(D127,#REF!,5,0)</f>
        <v>#REF!</v>
      </c>
      <c r="M127" t="e">
        <f>VLOOKUP(D127,#REF!,6,0)</f>
        <v>#REF!</v>
      </c>
      <c r="N127" t="e">
        <f>VLOOKUP(D127,#REF!,7,0)</f>
        <v>#REF!</v>
      </c>
      <c r="P127" t="str">
        <f t="shared" si="8"/>
        <v>22594</v>
      </c>
      <c r="Q127" t="str">
        <f t="shared" si="9"/>
        <v>14</v>
      </c>
    </row>
    <row r="128" spans="1:17" hidden="1" x14ac:dyDescent="0.3">
      <c r="A128" s="556" t="s">
        <v>3355</v>
      </c>
      <c r="B128" s="333">
        <v>7</v>
      </c>
      <c r="C128" s="609">
        <v>149023192001991</v>
      </c>
      <c r="D128" s="334" t="s">
        <v>2431</v>
      </c>
      <c r="E128" t="str">
        <f t="shared" si="6"/>
        <v>141902319200199</v>
      </c>
      <c r="F128" t="str">
        <f t="shared" si="7"/>
        <v>1</v>
      </c>
      <c r="G128" t="e">
        <f>+VLOOKUP(L128,BG!$D$10:$F$68,3,FALSE)</f>
        <v>#REF!</v>
      </c>
      <c r="H128" s="334" t="s">
        <v>2432</v>
      </c>
      <c r="I128" s="333">
        <v>-34913132</v>
      </c>
      <c r="J128" s="576">
        <f t="shared" si="5"/>
        <v>-34913.131999999998</v>
      </c>
      <c r="K128" t="e">
        <f>+VLOOKUP(D128,#REF!,4,0)</f>
        <v>#REF!</v>
      </c>
      <c r="L128" t="e">
        <f>VLOOKUP(D128,#REF!,5,0)</f>
        <v>#REF!</v>
      </c>
      <c r="M128" t="e">
        <f>VLOOKUP(D128,#REF!,6,0)</f>
        <v>#REF!</v>
      </c>
      <c r="N128" t="e">
        <f>VLOOKUP(D128,#REF!,7,0)</f>
        <v>#REF!</v>
      </c>
      <c r="P128" t="str">
        <f t="shared" si="8"/>
        <v>23192</v>
      </c>
      <c r="Q128" t="str">
        <f t="shared" si="9"/>
        <v>14</v>
      </c>
    </row>
    <row r="129" spans="1:17" hidden="1" x14ac:dyDescent="0.3">
      <c r="A129" s="556" t="s">
        <v>3355</v>
      </c>
      <c r="B129" s="332">
        <v>7</v>
      </c>
      <c r="C129" s="608">
        <v>149023192001992</v>
      </c>
      <c r="D129" s="427" t="s">
        <v>865</v>
      </c>
      <c r="E129" t="str">
        <f t="shared" si="6"/>
        <v>142902319200199</v>
      </c>
      <c r="F129" t="str">
        <f t="shared" si="7"/>
        <v>2</v>
      </c>
      <c r="G129" t="e">
        <f>+VLOOKUP(L129,BG!$D$10:$F$68,3,FALSE)</f>
        <v>#REF!</v>
      </c>
      <c r="H129" s="427" t="s">
        <v>866</v>
      </c>
      <c r="I129" s="332">
        <v>-431175</v>
      </c>
      <c r="J129" s="576">
        <f t="shared" si="5"/>
        <v>-431.17500000000001</v>
      </c>
      <c r="K129" t="e">
        <f>+VLOOKUP(D129,#REF!,4,0)</f>
        <v>#REF!</v>
      </c>
      <c r="L129" t="e">
        <f>VLOOKUP(D129,#REF!,5,0)</f>
        <v>#REF!</v>
      </c>
      <c r="M129" t="e">
        <f>VLOOKUP(D129,#REF!,6,0)</f>
        <v>#REF!</v>
      </c>
      <c r="N129" t="e">
        <f>VLOOKUP(D129,#REF!,7,0)</f>
        <v>#REF!</v>
      </c>
      <c r="P129" t="str">
        <f t="shared" si="8"/>
        <v>23192</v>
      </c>
      <c r="Q129" t="str">
        <f t="shared" si="9"/>
        <v>14</v>
      </c>
    </row>
    <row r="130" spans="1:17" hidden="1" x14ac:dyDescent="0.3">
      <c r="A130" s="556" t="s">
        <v>3355</v>
      </c>
      <c r="B130" s="333">
        <v>7</v>
      </c>
      <c r="C130" s="609">
        <v>149023192001993</v>
      </c>
      <c r="D130" s="334" t="s">
        <v>1937</v>
      </c>
      <c r="E130" t="str">
        <f t="shared" si="6"/>
        <v>143902319200199</v>
      </c>
      <c r="F130" t="str">
        <f t="shared" si="7"/>
        <v>3</v>
      </c>
      <c r="G130" t="e">
        <f>+VLOOKUP(L130,BG!$D$10:$F$68,3,FALSE)</f>
        <v>#REF!</v>
      </c>
      <c r="H130" s="334" t="s">
        <v>2119</v>
      </c>
      <c r="I130" s="333">
        <v>-563199</v>
      </c>
      <c r="J130" s="576">
        <f t="shared" ref="J130:J193" si="10">I130/1000</f>
        <v>-563.19899999999996</v>
      </c>
      <c r="K130" t="e">
        <f>+VLOOKUP(D130,#REF!,4,0)</f>
        <v>#REF!</v>
      </c>
      <c r="L130" t="e">
        <f>VLOOKUP(D130,#REF!,5,0)</f>
        <v>#REF!</v>
      </c>
      <c r="M130" t="e">
        <f>VLOOKUP(D130,#REF!,6,0)</f>
        <v>#REF!</v>
      </c>
      <c r="N130" t="e">
        <f>VLOOKUP(D130,#REF!,7,0)</f>
        <v>#REF!</v>
      </c>
      <c r="P130" t="str">
        <f t="shared" si="8"/>
        <v>23192</v>
      </c>
      <c r="Q130" t="str">
        <f t="shared" si="9"/>
        <v>14</v>
      </c>
    </row>
    <row r="131" spans="1:17" hidden="1" x14ac:dyDescent="0.3">
      <c r="A131" s="556" t="s">
        <v>3355</v>
      </c>
      <c r="B131" s="332">
        <v>7</v>
      </c>
      <c r="C131" s="608">
        <v>149023192001994</v>
      </c>
      <c r="D131" s="427" t="s">
        <v>1938</v>
      </c>
      <c r="E131" t="str">
        <f t="shared" si="6"/>
        <v>144902319200199</v>
      </c>
      <c r="F131" t="str">
        <f t="shared" si="7"/>
        <v>4</v>
      </c>
      <c r="G131" t="e">
        <f>+VLOOKUP(L131,BG!$D$10:$F$68,3,FALSE)</f>
        <v>#REF!</v>
      </c>
      <c r="H131" s="427" t="s">
        <v>2120</v>
      </c>
      <c r="I131" s="332">
        <v>-588351</v>
      </c>
      <c r="J131" s="576">
        <f t="shared" si="10"/>
        <v>-588.351</v>
      </c>
      <c r="K131" t="e">
        <f>+VLOOKUP(D131,#REF!,4,0)</f>
        <v>#REF!</v>
      </c>
      <c r="L131" t="e">
        <f>VLOOKUP(D131,#REF!,5,0)</f>
        <v>#REF!</v>
      </c>
      <c r="M131" t="e">
        <f>VLOOKUP(D131,#REF!,6,0)</f>
        <v>#REF!</v>
      </c>
      <c r="N131" t="e">
        <f>VLOOKUP(D131,#REF!,7,0)</f>
        <v>#REF!</v>
      </c>
      <c r="P131" t="str">
        <f t="shared" si="8"/>
        <v>23192</v>
      </c>
      <c r="Q131" t="str">
        <f t="shared" si="9"/>
        <v>14</v>
      </c>
    </row>
    <row r="132" spans="1:17" hidden="1" x14ac:dyDescent="0.3">
      <c r="A132" s="556" t="s">
        <v>3355</v>
      </c>
      <c r="B132" s="333">
        <v>7</v>
      </c>
      <c r="C132" s="609">
        <v>149023192001995</v>
      </c>
      <c r="D132" s="334" t="s">
        <v>1939</v>
      </c>
      <c r="E132" t="str">
        <f t="shared" si="6"/>
        <v>145902319200199</v>
      </c>
      <c r="F132" t="str">
        <f t="shared" si="7"/>
        <v>5</v>
      </c>
      <c r="G132" t="e">
        <f>+VLOOKUP(L132,BG!$D$10:$F$68,3,FALSE)</f>
        <v>#REF!</v>
      </c>
      <c r="H132" s="334" t="s">
        <v>2121</v>
      </c>
      <c r="I132" s="333">
        <v>-52067</v>
      </c>
      <c r="J132" s="576">
        <f t="shared" si="10"/>
        <v>-52.067</v>
      </c>
      <c r="K132" t="e">
        <f>+VLOOKUP(D132,#REF!,4,0)</f>
        <v>#REF!</v>
      </c>
      <c r="L132" t="e">
        <f>VLOOKUP(D132,#REF!,5,0)</f>
        <v>#REF!</v>
      </c>
      <c r="M132" t="e">
        <f>VLOOKUP(D132,#REF!,6,0)</f>
        <v>#REF!</v>
      </c>
      <c r="N132" t="e">
        <f>VLOOKUP(D132,#REF!,7,0)</f>
        <v>#REF!</v>
      </c>
      <c r="P132" t="str">
        <f t="shared" si="8"/>
        <v>23192</v>
      </c>
      <c r="Q132" t="str">
        <f t="shared" si="9"/>
        <v>14</v>
      </c>
    </row>
    <row r="133" spans="1:17" hidden="1" x14ac:dyDescent="0.3">
      <c r="A133" s="556" t="s">
        <v>3355</v>
      </c>
      <c r="B133" s="332">
        <v>7</v>
      </c>
      <c r="C133" s="608">
        <v>149023192001996</v>
      </c>
      <c r="D133" s="427" t="s">
        <v>1940</v>
      </c>
      <c r="E133" t="str">
        <f t="shared" ref="E133:E196" si="11">+MID(D133,3,2)&amp;+MID(D133,6,1)&amp;+MID(D133,8,2)&amp;+MID(D133,11,3)&amp;+MID(D133,17,2)&amp;+MID(D133,20,3)&amp;+MID(D133,24,2)</f>
        <v>146902319200199</v>
      </c>
      <c r="F133" t="str">
        <f t="shared" ref="F133:F196" si="12">MID(E133,3,1)</f>
        <v>6</v>
      </c>
      <c r="G133" t="e">
        <f>+VLOOKUP(L133,BG!$D$10:$F$68,3,FALSE)</f>
        <v>#REF!</v>
      </c>
      <c r="H133" s="427" t="s">
        <v>2122</v>
      </c>
      <c r="I133" s="332">
        <v>-1173401</v>
      </c>
      <c r="J133" s="576">
        <f t="shared" si="10"/>
        <v>-1173.4010000000001</v>
      </c>
      <c r="K133" t="e">
        <f>+VLOOKUP(D133,#REF!,4,0)</f>
        <v>#REF!</v>
      </c>
      <c r="L133" t="e">
        <f>VLOOKUP(D133,#REF!,5,0)</f>
        <v>#REF!</v>
      </c>
      <c r="M133" t="e">
        <f>VLOOKUP(D133,#REF!,6,0)</f>
        <v>#REF!</v>
      </c>
      <c r="N133" t="e">
        <f>VLOOKUP(D133,#REF!,7,0)</f>
        <v>#REF!</v>
      </c>
      <c r="P133" t="str">
        <f t="shared" si="8"/>
        <v>23192</v>
      </c>
      <c r="Q133" t="str">
        <f t="shared" si="9"/>
        <v>14</v>
      </c>
    </row>
    <row r="134" spans="1:17" hidden="1" x14ac:dyDescent="0.3">
      <c r="A134" s="556" t="s">
        <v>3355</v>
      </c>
      <c r="B134" s="333">
        <v>7</v>
      </c>
      <c r="C134" s="609">
        <v>149023192001997</v>
      </c>
      <c r="D134" s="334" t="s">
        <v>1941</v>
      </c>
      <c r="E134" t="str">
        <f t="shared" si="11"/>
        <v>147902319200199</v>
      </c>
      <c r="F134" t="str">
        <f t="shared" si="12"/>
        <v>7</v>
      </c>
      <c r="G134" t="e">
        <f>+VLOOKUP(L134,BG!$D$10:$F$68,3,FALSE)</f>
        <v>#REF!</v>
      </c>
      <c r="H134" s="334" t="s">
        <v>2123</v>
      </c>
      <c r="I134" s="333">
        <v>-155935185</v>
      </c>
      <c r="J134" s="576">
        <f t="shared" si="10"/>
        <v>-155935.185</v>
      </c>
      <c r="K134" t="e">
        <f>+VLOOKUP(D134,#REF!,4,0)</f>
        <v>#REF!</v>
      </c>
      <c r="L134" t="e">
        <f>VLOOKUP(D134,#REF!,5,0)</f>
        <v>#REF!</v>
      </c>
      <c r="M134" t="e">
        <f>VLOOKUP(D134,#REF!,6,0)</f>
        <v>#REF!</v>
      </c>
      <c r="N134" t="e">
        <f>VLOOKUP(D134,#REF!,7,0)</f>
        <v>#REF!</v>
      </c>
      <c r="P134" t="str">
        <f t="shared" si="8"/>
        <v>23192</v>
      </c>
      <c r="Q134" t="str">
        <f t="shared" si="9"/>
        <v>14</v>
      </c>
    </row>
    <row r="135" spans="1:17" hidden="1" x14ac:dyDescent="0.3">
      <c r="A135" s="556" t="s">
        <v>3355</v>
      </c>
      <c r="B135" s="332">
        <v>7</v>
      </c>
      <c r="C135" s="608">
        <v>149023192001998</v>
      </c>
      <c r="D135" s="427" t="s">
        <v>1942</v>
      </c>
      <c r="E135" t="str">
        <f t="shared" si="11"/>
        <v>148902319200199</v>
      </c>
      <c r="F135" t="str">
        <f t="shared" si="12"/>
        <v>8</v>
      </c>
      <c r="G135" t="e">
        <f>+VLOOKUP(L135,BG!$D$10:$F$68,3,FALSE)</f>
        <v>#REF!</v>
      </c>
      <c r="H135" s="427" t="s">
        <v>2124</v>
      </c>
      <c r="I135" s="332">
        <v>-2074822034</v>
      </c>
      <c r="J135" s="576">
        <f t="shared" si="10"/>
        <v>-2074822.034</v>
      </c>
      <c r="K135" t="e">
        <f>+VLOOKUP(D135,#REF!,4,0)</f>
        <v>#REF!</v>
      </c>
      <c r="L135" t="e">
        <f>VLOOKUP(D135,#REF!,5,0)</f>
        <v>#REF!</v>
      </c>
      <c r="M135" t="e">
        <f>VLOOKUP(D135,#REF!,6,0)</f>
        <v>#REF!</v>
      </c>
      <c r="N135" t="e">
        <f>VLOOKUP(D135,#REF!,7,0)</f>
        <v>#REF!</v>
      </c>
      <c r="P135" t="str">
        <f t="shared" ref="P135:P198" si="13">MID(E135,6,5)</f>
        <v>23192</v>
      </c>
      <c r="Q135" t="str">
        <f t="shared" ref="Q135:Q198" si="14">+LEFT(E135,2)</f>
        <v>14</v>
      </c>
    </row>
    <row r="136" spans="1:17" hidden="1" x14ac:dyDescent="0.3">
      <c r="A136" s="556" t="s">
        <v>3355</v>
      </c>
      <c r="B136" s="333">
        <v>7</v>
      </c>
      <c r="C136" s="609">
        <v>149023194001998</v>
      </c>
      <c r="D136" s="334" t="s">
        <v>1943</v>
      </c>
      <c r="E136" t="str">
        <f t="shared" si="11"/>
        <v>148902319400199</v>
      </c>
      <c r="F136" t="str">
        <f t="shared" si="12"/>
        <v>8</v>
      </c>
      <c r="G136" t="e">
        <f>+VLOOKUP(L136,BG!$D$10:$F$68,3,FALSE)</f>
        <v>#REF!</v>
      </c>
      <c r="H136" s="334" t="s">
        <v>2125</v>
      </c>
      <c r="I136" s="333">
        <v>-31305151513</v>
      </c>
      <c r="J136" s="576">
        <f t="shared" si="10"/>
        <v>-31305151.513</v>
      </c>
      <c r="K136" t="e">
        <f>+VLOOKUP(D136,#REF!,4,0)</f>
        <v>#REF!</v>
      </c>
      <c r="L136" t="e">
        <f>VLOOKUP(D136,#REF!,5,0)</f>
        <v>#REF!</v>
      </c>
      <c r="M136" t="e">
        <f>VLOOKUP(D136,#REF!,6,0)</f>
        <v>#REF!</v>
      </c>
      <c r="N136" t="e">
        <f>VLOOKUP(D136,#REF!,7,0)</f>
        <v>#REF!</v>
      </c>
      <c r="P136" t="str">
        <f t="shared" si="13"/>
        <v>23194</v>
      </c>
      <c r="Q136" t="str">
        <f t="shared" si="14"/>
        <v>14</v>
      </c>
    </row>
    <row r="137" spans="1:17" x14ac:dyDescent="0.3">
      <c r="A137" s="556" t="s">
        <v>3355</v>
      </c>
      <c r="B137" s="332">
        <v>6</v>
      </c>
      <c r="C137" s="608">
        <v>151024102000010</v>
      </c>
      <c r="D137" s="427" t="s">
        <v>1944</v>
      </c>
      <c r="E137" t="str">
        <f t="shared" si="11"/>
        <v>150102410200001</v>
      </c>
      <c r="F137" t="str">
        <f t="shared" si="12"/>
        <v>0</v>
      </c>
      <c r="G137" t="e">
        <f>+VLOOKUP(L137,BG!$D$10:$F$68,3,FALSE)</f>
        <v>#REF!</v>
      </c>
      <c r="H137" s="427" t="s">
        <v>2126</v>
      </c>
      <c r="I137" s="294">
        <v>2057579025</v>
      </c>
      <c r="J137" s="576">
        <f t="shared" si="10"/>
        <v>2057579.0249999999</v>
      </c>
      <c r="K137" t="e">
        <f>+VLOOKUP(D137,#REF!,4,0)</f>
        <v>#REF!</v>
      </c>
      <c r="L137" t="e">
        <f>VLOOKUP(D137,#REF!,5,0)</f>
        <v>#REF!</v>
      </c>
      <c r="M137" t="e">
        <f>VLOOKUP(D137,#REF!,6,0)</f>
        <v>#REF!</v>
      </c>
      <c r="N137" t="e">
        <f>VLOOKUP(D137,#REF!,7,0)</f>
        <v>#REF!</v>
      </c>
      <c r="P137" t="str">
        <f t="shared" si="13"/>
        <v>24102</v>
      </c>
      <c r="Q137" t="str">
        <f t="shared" si="14"/>
        <v>15</v>
      </c>
    </row>
    <row r="138" spans="1:17" hidden="1" x14ac:dyDescent="0.3">
      <c r="A138" s="556" t="s">
        <v>3355</v>
      </c>
      <c r="B138" s="333">
        <v>6</v>
      </c>
      <c r="C138" s="609">
        <v>151024102000990</v>
      </c>
      <c r="D138" s="334" t="s">
        <v>1945</v>
      </c>
      <c r="E138" t="str">
        <f t="shared" si="11"/>
        <v>150102410200099</v>
      </c>
      <c r="F138" t="str">
        <f t="shared" si="12"/>
        <v>0</v>
      </c>
      <c r="G138" t="e">
        <f>+VLOOKUP(L138,BG!$D$10:$F$68,3,FALSE)</f>
        <v>#REF!</v>
      </c>
      <c r="H138" s="334" t="s">
        <v>2126</v>
      </c>
      <c r="I138" s="333">
        <v>330921788</v>
      </c>
      <c r="J138" s="576">
        <f t="shared" si="10"/>
        <v>330921.788</v>
      </c>
      <c r="K138" t="e">
        <f>+VLOOKUP(D138,#REF!,4,0)</f>
        <v>#REF!</v>
      </c>
      <c r="L138" t="e">
        <f>VLOOKUP(D138,#REF!,5,0)</f>
        <v>#REF!</v>
      </c>
      <c r="M138" t="e">
        <f>VLOOKUP(D138,#REF!,6,0)</f>
        <v>#REF!</v>
      </c>
      <c r="N138" t="e">
        <f>VLOOKUP(D138,#REF!,7,0)</f>
        <v>#REF!</v>
      </c>
      <c r="P138" t="str">
        <f t="shared" si="13"/>
        <v>24102</v>
      </c>
      <c r="Q138" t="str">
        <f t="shared" si="14"/>
        <v>15</v>
      </c>
    </row>
    <row r="139" spans="1:17" hidden="1" x14ac:dyDescent="0.3">
      <c r="A139" s="556" t="s">
        <v>3355</v>
      </c>
      <c r="B139" s="332">
        <v>6</v>
      </c>
      <c r="C139" s="608">
        <v>151024102015990</v>
      </c>
      <c r="D139" s="427" t="s">
        <v>2433</v>
      </c>
      <c r="E139" t="str">
        <f t="shared" si="11"/>
        <v>150102410201599</v>
      </c>
      <c r="F139" t="str">
        <f t="shared" si="12"/>
        <v>0</v>
      </c>
      <c r="G139" t="e">
        <f>+VLOOKUP(L139,BG!$D$10:$F$68,3,FALSE)</f>
        <v>#REF!</v>
      </c>
      <c r="H139" s="427" t="s">
        <v>2434</v>
      </c>
      <c r="I139" s="332">
        <v>895036959</v>
      </c>
      <c r="J139" s="576">
        <f t="shared" si="10"/>
        <v>895036.95900000003</v>
      </c>
      <c r="K139" t="e">
        <f>+VLOOKUP(D139,#REF!,4,0)</f>
        <v>#REF!</v>
      </c>
      <c r="L139" t="e">
        <f>VLOOKUP(D139,#REF!,5,0)</f>
        <v>#REF!</v>
      </c>
      <c r="M139" t="e">
        <f>VLOOKUP(D139,#REF!,6,0)</f>
        <v>#REF!</v>
      </c>
      <c r="N139" t="e">
        <f>VLOOKUP(D139,#REF!,7,0)</f>
        <v>#REF!</v>
      </c>
      <c r="P139" t="str">
        <f t="shared" si="13"/>
        <v>24102</v>
      </c>
      <c r="Q139" t="str">
        <f t="shared" si="14"/>
        <v>15</v>
      </c>
    </row>
    <row r="140" spans="1:17" hidden="1" x14ac:dyDescent="0.3">
      <c r="A140" s="556" t="s">
        <v>3355</v>
      </c>
      <c r="B140" s="333">
        <v>6</v>
      </c>
      <c r="C140" s="609">
        <v>151024301013990</v>
      </c>
      <c r="D140" s="334" t="s">
        <v>870</v>
      </c>
      <c r="E140" t="str">
        <f t="shared" si="11"/>
        <v>150102430101399</v>
      </c>
      <c r="F140" t="str">
        <f t="shared" si="12"/>
        <v>0</v>
      </c>
      <c r="G140" t="e">
        <f>+VLOOKUP(L140,BG!$D$10:$F$68,3,FALSE)</f>
        <v>#REF!</v>
      </c>
      <c r="H140" s="334" t="s">
        <v>871</v>
      </c>
      <c r="I140" s="333">
        <v>729714072</v>
      </c>
      <c r="J140" s="576">
        <f t="shared" si="10"/>
        <v>729714.07200000004</v>
      </c>
      <c r="K140" t="e">
        <f>+VLOOKUP(D140,#REF!,4,0)</f>
        <v>#REF!</v>
      </c>
      <c r="L140" t="e">
        <f>VLOOKUP(D140,#REF!,5,0)</f>
        <v>#REF!</v>
      </c>
      <c r="M140" t="e">
        <f>VLOOKUP(D140,#REF!,6,0)</f>
        <v>#REF!</v>
      </c>
      <c r="N140" t="e">
        <f>VLOOKUP(D140,#REF!,7,0)</f>
        <v>#REF!</v>
      </c>
      <c r="P140" t="str">
        <f t="shared" si="13"/>
        <v>24301</v>
      </c>
      <c r="Q140" t="str">
        <f t="shared" si="14"/>
        <v>15</v>
      </c>
    </row>
    <row r="141" spans="1:17" hidden="1" x14ac:dyDescent="0.3">
      <c r="A141" s="556" t="s">
        <v>3355</v>
      </c>
      <c r="B141" s="332">
        <v>6</v>
      </c>
      <c r="C141" s="608">
        <v>151024301014990</v>
      </c>
      <c r="D141" s="427" t="s">
        <v>1947</v>
      </c>
      <c r="E141" t="str">
        <f t="shared" si="11"/>
        <v>150102430101499</v>
      </c>
      <c r="F141" t="str">
        <f t="shared" si="12"/>
        <v>0</v>
      </c>
      <c r="G141" t="e">
        <f>+VLOOKUP(L141,BG!$D$10:$F$68,3,FALSE)</f>
        <v>#REF!</v>
      </c>
      <c r="H141" s="427" t="s">
        <v>2128</v>
      </c>
      <c r="I141" s="332">
        <v>3388841</v>
      </c>
      <c r="J141" s="576">
        <f t="shared" si="10"/>
        <v>3388.8409999999999</v>
      </c>
      <c r="K141" t="e">
        <f>+VLOOKUP(D141,#REF!,4,0)</f>
        <v>#REF!</v>
      </c>
      <c r="L141" t="e">
        <f>VLOOKUP(D141,#REF!,5,0)</f>
        <v>#REF!</v>
      </c>
      <c r="M141" t="e">
        <f>VLOOKUP(D141,#REF!,6,0)</f>
        <v>#REF!</v>
      </c>
      <c r="N141" t="e">
        <f>VLOOKUP(D141,#REF!,7,0)</f>
        <v>#REF!</v>
      </c>
      <c r="P141" t="str">
        <f t="shared" si="13"/>
        <v>24301</v>
      </c>
      <c r="Q141" t="str">
        <f t="shared" si="14"/>
        <v>15</v>
      </c>
    </row>
    <row r="142" spans="1:17" hidden="1" x14ac:dyDescent="0.3">
      <c r="A142" s="556" t="s">
        <v>3355</v>
      </c>
      <c r="B142" s="333">
        <v>6</v>
      </c>
      <c r="C142" s="609">
        <v>151024301017990</v>
      </c>
      <c r="D142" s="334" t="s">
        <v>1948</v>
      </c>
      <c r="E142" t="str">
        <f t="shared" si="11"/>
        <v>150102430101799</v>
      </c>
      <c r="F142" t="str">
        <f t="shared" si="12"/>
        <v>0</v>
      </c>
      <c r="G142" t="e">
        <f>+VLOOKUP(L142,BG!$D$10:$F$68,3,FALSE)</f>
        <v>#REF!</v>
      </c>
      <c r="H142" s="334" t="s">
        <v>2129</v>
      </c>
      <c r="I142" s="333">
        <v>3779454</v>
      </c>
      <c r="J142" s="576">
        <f t="shared" si="10"/>
        <v>3779.4540000000002</v>
      </c>
      <c r="K142" t="e">
        <f>+VLOOKUP(D142,#REF!,4,0)</f>
        <v>#REF!</v>
      </c>
      <c r="L142" t="e">
        <f>VLOOKUP(D142,#REF!,5,0)</f>
        <v>#REF!</v>
      </c>
      <c r="M142" t="e">
        <f>VLOOKUP(D142,#REF!,6,0)</f>
        <v>#REF!</v>
      </c>
      <c r="N142" t="e">
        <f>VLOOKUP(D142,#REF!,7,0)</f>
        <v>#REF!</v>
      </c>
      <c r="P142" t="str">
        <f t="shared" si="13"/>
        <v>24301</v>
      </c>
      <c r="Q142" t="str">
        <f t="shared" si="14"/>
        <v>15</v>
      </c>
    </row>
    <row r="143" spans="1:17" hidden="1" x14ac:dyDescent="0.3">
      <c r="A143" s="556" t="s">
        <v>3355</v>
      </c>
      <c r="B143" s="332">
        <v>6</v>
      </c>
      <c r="C143" s="608">
        <v>151024301023990</v>
      </c>
      <c r="D143" s="427" t="s">
        <v>872</v>
      </c>
      <c r="E143" t="str">
        <f t="shared" si="11"/>
        <v>150102430102399</v>
      </c>
      <c r="F143" t="str">
        <f t="shared" si="12"/>
        <v>0</v>
      </c>
      <c r="G143" t="e">
        <f>+VLOOKUP(L143,BG!$D$10:$F$68,3,FALSE)</f>
        <v>#REF!</v>
      </c>
      <c r="H143" s="427" t="s">
        <v>873</v>
      </c>
      <c r="I143" s="332">
        <v>145446454</v>
      </c>
      <c r="J143" s="576">
        <f t="shared" si="10"/>
        <v>145446.454</v>
      </c>
      <c r="K143" t="e">
        <f>+VLOOKUP(D143,#REF!,4,0)</f>
        <v>#REF!</v>
      </c>
      <c r="L143" t="e">
        <f>VLOOKUP(D143,#REF!,5,0)</f>
        <v>#REF!</v>
      </c>
      <c r="M143" t="e">
        <f>VLOOKUP(D143,#REF!,6,0)</f>
        <v>#REF!</v>
      </c>
      <c r="N143" t="e">
        <f>VLOOKUP(D143,#REF!,7,0)</f>
        <v>#REF!</v>
      </c>
      <c r="P143" t="str">
        <f t="shared" si="13"/>
        <v>24301</v>
      </c>
      <c r="Q143" t="str">
        <f t="shared" si="14"/>
        <v>15</v>
      </c>
    </row>
    <row r="144" spans="1:17" hidden="1" x14ac:dyDescent="0.3">
      <c r="A144" s="556" t="s">
        <v>3355</v>
      </c>
      <c r="B144" s="333">
        <v>6</v>
      </c>
      <c r="C144" s="609">
        <v>151024301024990</v>
      </c>
      <c r="D144" s="334" t="s">
        <v>1949</v>
      </c>
      <c r="E144" t="str">
        <f t="shared" si="11"/>
        <v>150102430102499</v>
      </c>
      <c r="F144" t="str">
        <f t="shared" si="12"/>
        <v>0</v>
      </c>
      <c r="G144" t="e">
        <f>+VLOOKUP(L144,BG!$D$10:$F$68,3,FALSE)</f>
        <v>#REF!</v>
      </c>
      <c r="H144" s="334" t="s">
        <v>2130</v>
      </c>
      <c r="I144" s="333">
        <v>4082619</v>
      </c>
      <c r="J144" s="296">
        <f t="shared" si="10"/>
        <v>4082.6190000000001</v>
      </c>
      <c r="K144" t="e">
        <f>+VLOOKUP(D144,#REF!,4,0)</f>
        <v>#REF!</v>
      </c>
      <c r="L144" t="e">
        <f>VLOOKUP(D144,#REF!,5,0)</f>
        <v>#REF!</v>
      </c>
      <c r="M144" t="e">
        <f>VLOOKUP(D144,#REF!,6,0)</f>
        <v>#REF!</v>
      </c>
      <c r="N144" t="e">
        <f>VLOOKUP(D144,#REF!,7,0)</f>
        <v>#REF!</v>
      </c>
      <c r="P144" t="str">
        <f t="shared" si="13"/>
        <v>24301</v>
      </c>
      <c r="Q144" t="str">
        <f t="shared" si="14"/>
        <v>15</v>
      </c>
    </row>
    <row r="145" spans="1:17" hidden="1" x14ac:dyDescent="0.3">
      <c r="A145" s="556" t="s">
        <v>3355</v>
      </c>
      <c r="B145" s="332">
        <v>6</v>
      </c>
      <c r="C145" s="608">
        <v>151024504012990</v>
      </c>
      <c r="D145" s="427" t="s">
        <v>1950</v>
      </c>
      <c r="E145" t="str">
        <f t="shared" si="11"/>
        <v>150102450401299</v>
      </c>
      <c r="F145" t="str">
        <f t="shared" si="12"/>
        <v>0</v>
      </c>
      <c r="G145" t="e">
        <f>+VLOOKUP(L145,BG!$D$10:$F$68,3,FALSE)</f>
        <v>#REF!</v>
      </c>
      <c r="H145" s="427" t="s">
        <v>2131</v>
      </c>
      <c r="I145" s="332">
        <v>615337</v>
      </c>
      <c r="J145" s="296">
        <f t="shared" si="10"/>
        <v>615.33699999999999</v>
      </c>
      <c r="K145" t="e">
        <f>+VLOOKUP(D145,#REF!,4,0)</f>
        <v>#REF!</v>
      </c>
      <c r="L145" t="e">
        <f>VLOOKUP(D145,#REF!,5,0)</f>
        <v>#REF!</v>
      </c>
      <c r="M145" t="e">
        <f>VLOOKUP(D145,#REF!,6,0)</f>
        <v>#REF!</v>
      </c>
      <c r="N145" t="e">
        <f>VLOOKUP(D145,#REF!,7,0)</f>
        <v>#REF!</v>
      </c>
      <c r="P145" t="str">
        <f t="shared" si="13"/>
        <v>24504</v>
      </c>
      <c r="Q145" t="str">
        <f t="shared" si="14"/>
        <v>15</v>
      </c>
    </row>
    <row r="146" spans="1:17" hidden="1" x14ac:dyDescent="0.3">
      <c r="A146" s="556" t="s">
        <v>3355</v>
      </c>
      <c r="B146" s="333">
        <v>6</v>
      </c>
      <c r="C146" s="609">
        <v>151024702001990</v>
      </c>
      <c r="D146" s="334" t="s">
        <v>1951</v>
      </c>
      <c r="E146" t="str">
        <f t="shared" si="11"/>
        <v>150102470200199</v>
      </c>
      <c r="F146" t="str">
        <f t="shared" si="12"/>
        <v>0</v>
      </c>
      <c r="G146" t="e">
        <f>+VLOOKUP(L146,BG!$D$10:$F$68,3,FALSE)</f>
        <v>#REF!</v>
      </c>
      <c r="H146" s="334" t="s">
        <v>2132</v>
      </c>
      <c r="I146" s="333">
        <v>2928193178</v>
      </c>
      <c r="J146" s="296">
        <f t="shared" si="10"/>
        <v>2928193.1779999998</v>
      </c>
      <c r="K146" t="e">
        <f>+VLOOKUP(D146,#REF!,4,0)</f>
        <v>#REF!</v>
      </c>
      <c r="L146" t="e">
        <f>VLOOKUP(D146,#REF!,5,0)</f>
        <v>#REF!</v>
      </c>
      <c r="M146" t="e">
        <f>VLOOKUP(D146,#REF!,6,0)</f>
        <v>#REF!</v>
      </c>
      <c r="N146" t="e">
        <f>VLOOKUP(D146,#REF!,7,0)</f>
        <v>#REF!</v>
      </c>
      <c r="P146" t="str">
        <f t="shared" si="13"/>
        <v>24702</v>
      </c>
      <c r="Q146" t="str">
        <f t="shared" si="14"/>
        <v>15</v>
      </c>
    </row>
    <row r="147" spans="1:17" hidden="1" x14ac:dyDescent="0.3">
      <c r="A147" s="556" t="s">
        <v>3355</v>
      </c>
      <c r="B147" s="332">
        <v>6</v>
      </c>
      <c r="C147" s="608">
        <v>151024702004990</v>
      </c>
      <c r="D147" s="427" t="s">
        <v>1952</v>
      </c>
      <c r="E147" t="str">
        <f t="shared" si="11"/>
        <v>150102470200499</v>
      </c>
      <c r="F147" t="str">
        <f t="shared" si="12"/>
        <v>0</v>
      </c>
      <c r="G147" t="e">
        <f>+VLOOKUP(L147,BG!$D$10:$F$68,3,FALSE)</f>
        <v>#REF!</v>
      </c>
      <c r="H147" s="427" t="s">
        <v>2133</v>
      </c>
      <c r="I147" s="332">
        <v>213444525</v>
      </c>
      <c r="J147" s="296">
        <f t="shared" si="10"/>
        <v>213444.52499999999</v>
      </c>
      <c r="K147" t="e">
        <f>+VLOOKUP(D147,#REF!,4,0)</f>
        <v>#REF!</v>
      </c>
      <c r="L147" t="e">
        <f>VLOOKUP(D147,#REF!,5,0)</f>
        <v>#REF!</v>
      </c>
      <c r="M147" t="e">
        <f>VLOOKUP(D147,#REF!,6,0)</f>
        <v>#REF!</v>
      </c>
      <c r="N147" t="e">
        <f>VLOOKUP(D147,#REF!,7,0)</f>
        <v>#REF!</v>
      </c>
      <c r="P147" t="str">
        <f t="shared" si="13"/>
        <v>24702</v>
      </c>
      <c r="Q147" t="str">
        <f t="shared" si="14"/>
        <v>15</v>
      </c>
    </row>
    <row r="148" spans="1:17" hidden="1" x14ac:dyDescent="0.3">
      <c r="A148" s="556" t="s">
        <v>3355</v>
      </c>
      <c r="B148" s="333">
        <v>6</v>
      </c>
      <c r="C148" s="609">
        <v>151024901000990</v>
      </c>
      <c r="D148" s="334" t="s">
        <v>3359</v>
      </c>
      <c r="E148" t="str">
        <f t="shared" si="11"/>
        <v>150102490100099</v>
      </c>
      <c r="F148" t="str">
        <f t="shared" si="12"/>
        <v>0</v>
      </c>
      <c r="G148" t="e">
        <f>+VLOOKUP(L148,BG!$D$10:$F$68,3,FALSE)</f>
        <v>#REF!</v>
      </c>
      <c r="H148" s="334" t="s">
        <v>3247</v>
      </c>
      <c r="I148" s="333">
        <v>500000</v>
      </c>
      <c r="J148" s="296">
        <f t="shared" si="10"/>
        <v>500</v>
      </c>
      <c r="K148" t="e">
        <f>+VLOOKUP(D148,#REF!,4,0)</f>
        <v>#REF!</v>
      </c>
      <c r="L148" t="e">
        <f>VLOOKUP(D148,#REF!,5,0)</f>
        <v>#REF!</v>
      </c>
      <c r="M148" t="e">
        <f>VLOOKUP(D148,#REF!,6,0)</f>
        <v>#REF!</v>
      </c>
      <c r="N148" t="e">
        <f>VLOOKUP(D148,#REF!,7,0)</f>
        <v>#REF!</v>
      </c>
      <c r="P148" t="str">
        <f t="shared" si="13"/>
        <v>24901</v>
      </c>
      <c r="Q148" t="str">
        <f t="shared" si="14"/>
        <v>15</v>
      </c>
    </row>
    <row r="149" spans="1:17" x14ac:dyDescent="0.3">
      <c r="A149" s="556" t="s">
        <v>3355</v>
      </c>
      <c r="B149" s="332">
        <v>6</v>
      </c>
      <c r="C149" s="608">
        <v>151025102000010</v>
      </c>
      <c r="D149" s="427" t="s">
        <v>3360</v>
      </c>
      <c r="E149" t="str">
        <f t="shared" si="11"/>
        <v>150102510200001</v>
      </c>
      <c r="F149" t="str">
        <f t="shared" si="12"/>
        <v>0</v>
      </c>
      <c r="G149" t="e">
        <f>+VLOOKUP(L149,BG!$D$10:$F$68,3,FALSE)</f>
        <v>#REF!</v>
      </c>
      <c r="H149" s="427" t="s">
        <v>2756</v>
      </c>
      <c r="I149" s="294">
        <v>179886000</v>
      </c>
      <c r="J149" s="296">
        <f t="shared" si="10"/>
        <v>179886</v>
      </c>
      <c r="K149" t="e">
        <f>+VLOOKUP(D149,#REF!,4,0)</f>
        <v>#REF!</v>
      </c>
      <c r="L149" t="e">
        <f>VLOOKUP(D149,#REF!,5,0)</f>
        <v>#REF!</v>
      </c>
      <c r="M149" t="e">
        <f>VLOOKUP(D149,#REF!,6,0)</f>
        <v>#REF!</v>
      </c>
      <c r="N149" t="e">
        <f>VLOOKUP(D149,#REF!,7,0)</f>
        <v>#REF!</v>
      </c>
      <c r="P149" t="str">
        <f t="shared" si="13"/>
        <v>25102</v>
      </c>
      <c r="Q149" t="str">
        <f t="shared" si="14"/>
        <v>15</v>
      </c>
    </row>
    <row r="150" spans="1:17" hidden="1" x14ac:dyDescent="0.3">
      <c r="A150" s="556" t="s">
        <v>3355</v>
      </c>
      <c r="B150" s="333">
        <v>6</v>
      </c>
      <c r="C150" s="609">
        <v>151025104000990</v>
      </c>
      <c r="D150" s="334" t="s">
        <v>1953</v>
      </c>
      <c r="E150" t="str">
        <f t="shared" si="11"/>
        <v>150102510400099</v>
      </c>
      <c r="F150" t="str">
        <f t="shared" si="12"/>
        <v>0</v>
      </c>
      <c r="G150" t="e">
        <f>+VLOOKUP(L150,BG!$D$10:$F$68,3,FALSE)</f>
        <v>#REF!</v>
      </c>
      <c r="H150" s="334" t="s">
        <v>2134</v>
      </c>
      <c r="I150" s="333">
        <v>2360131199</v>
      </c>
      <c r="J150" s="296">
        <f t="shared" si="10"/>
        <v>2360131.199</v>
      </c>
      <c r="K150" t="e">
        <f>+VLOOKUP(D150,#REF!,4,0)</f>
        <v>#REF!</v>
      </c>
      <c r="L150" t="e">
        <f>VLOOKUP(D150,#REF!,5,0)</f>
        <v>#REF!</v>
      </c>
      <c r="M150" t="e">
        <f>VLOOKUP(D150,#REF!,6,0)</f>
        <v>#REF!</v>
      </c>
      <c r="N150" t="e">
        <f>VLOOKUP(D150,#REF!,7,0)</f>
        <v>#REF!</v>
      </c>
      <c r="P150" t="str">
        <f t="shared" si="13"/>
        <v>25104</v>
      </c>
      <c r="Q150" t="str">
        <f t="shared" si="14"/>
        <v>15</v>
      </c>
    </row>
    <row r="151" spans="1:17" hidden="1" x14ac:dyDescent="0.3">
      <c r="A151" s="556" t="s">
        <v>3355</v>
      </c>
      <c r="B151" s="332">
        <v>6</v>
      </c>
      <c r="C151" s="608">
        <v>151025302002990</v>
      </c>
      <c r="D151" s="427" t="s">
        <v>1954</v>
      </c>
      <c r="E151" t="str">
        <f t="shared" si="11"/>
        <v>150102530200299</v>
      </c>
      <c r="F151" t="str">
        <f t="shared" si="12"/>
        <v>0</v>
      </c>
      <c r="G151" t="e">
        <f>+VLOOKUP(L151,BG!$D$10:$F$68,3,FALSE)</f>
        <v>#REF!</v>
      </c>
      <c r="H151" s="427" t="s">
        <v>2135</v>
      </c>
      <c r="I151" s="332">
        <v>15500000</v>
      </c>
      <c r="J151" s="296">
        <f t="shared" si="10"/>
        <v>15500</v>
      </c>
      <c r="K151" t="e">
        <f>+VLOOKUP(D151,#REF!,4,0)</f>
        <v>#REF!</v>
      </c>
      <c r="L151" t="e">
        <f>VLOOKUP(D151,#REF!,5,0)</f>
        <v>#REF!</v>
      </c>
      <c r="M151" t="e">
        <f>VLOOKUP(D151,#REF!,6,0)</f>
        <v>#REF!</v>
      </c>
      <c r="N151" t="e">
        <f>VLOOKUP(D151,#REF!,7,0)</f>
        <v>#REF!</v>
      </c>
      <c r="P151" t="str">
        <f t="shared" si="13"/>
        <v>25302</v>
      </c>
      <c r="Q151" t="str">
        <f t="shared" si="14"/>
        <v>15</v>
      </c>
    </row>
    <row r="152" spans="1:17" x14ac:dyDescent="0.3">
      <c r="A152" s="556" t="s">
        <v>3355</v>
      </c>
      <c r="B152" s="333">
        <v>6</v>
      </c>
      <c r="C152" s="609">
        <v>151025302003010</v>
      </c>
      <c r="D152" s="334" t="s">
        <v>1955</v>
      </c>
      <c r="E152" t="str">
        <f t="shared" si="11"/>
        <v>150102530200301</v>
      </c>
      <c r="F152" t="str">
        <f t="shared" si="12"/>
        <v>0</v>
      </c>
      <c r="G152" t="e">
        <f>+VLOOKUP(L152,BG!$D$10:$F$68,3,FALSE)</f>
        <v>#REF!</v>
      </c>
      <c r="H152" s="334" t="s">
        <v>2135</v>
      </c>
      <c r="I152" s="295">
        <v>93901931</v>
      </c>
      <c r="J152" s="296">
        <f t="shared" si="10"/>
        <v>93901.930999999997</v>
      </c>
      <c r="K152" t="e">
        <f>+VLOOKUP(D152,#REF!,4,0)</f>
        <v>#REF!</v>
      </c>
      <c r="L152" t="e">
        <f>VLOOKUP(D152,#REF!,5,0)</f>
        <v>#REF!</v>
      </c>
      <c r="M152" t="e">
        <f>VLOOKUP(D152,#REF!,6,0)</f>
        <v>#REF!</v>
      </c>
      <c r="N152" t="e">
        <f>VLOOKUP(D152,#REF!,7,0)</f>
        <v>#REF!</v>
      </c>
      <c r="P152" t="str">
        <f t="shared" si="13"/>
        <v>25302</v>
      </c>
      <c r="Q152" t="str">
        <f t="shared" si="14"/>
        <v>15</v>
      </c>
    </row>
    <row r="153" spans="1:17" hidden="1" x14ac:dyDescent="0.3">
      <c r="A153" s="556" t="s">
        <v>3355</v>
      </c>
      <c r="B153" s="332">
        <v>7</v>
      </c>
      <c r="C153" s="608">
        <v>151025702007990</v>
      </c>
      <c r="D153" s="427" t="s">
        <v>1957</v>
      </c>
      <c r="E153" t="str">
        <f t="shared" si="11"/>
        <v>150102570200799</v>
      </c>
      <c r="F153" t="str">
        <f t="shared" si="12"/>
        <v>0</v>
      </c>
      <c r="G153" t="e">
        <f>+VLOOKUP(L153,BG!$D$10:$F$68,3,FALSE)</f>
        <v>#REF!</v>
      </c>
      <c r="H153" s="427" t="s">
        <v>2137</v>
      </c>
      <c r="I153" s="332">
        <v>1304980040</v>
      </c>
      <c r="J153" s="296">
        <f t="shared" si="10"/>
        <v>1304980.04</v>
      </c>
      <c r="K153" t="e">
        <f>+VLOOKUP(D153,#REF!,4,0)</f>
        <v>#REF!</v>
      </c>
      <c r="L153" t="e">
        <f>VLOOKUP(D153,#REF!,5,0)</f>
        <v>#REF!</v>
      </c>
      <c r="M153" t="e">
        <f>VLOOKUP(D153,#REF!,6,0)</f>
        <v>#REF!</v>
      </c>
      <c r="N153" t="e">
        <f>VLOOKUP(D153,#REF!,7,0)</f>
        <v>#REF!</v>
      </c>
      <c r="P153" t="str">
        <f t="shared" si="13"/>
        <v>25702</v>
      </c>
      <c r="Q153" t="str">
        <f t="shared" si="14"/>
        <v>15</v>
      </c>
    </row>
    <row r="154" spans="1:17" hidden="1" x14ac:dyDescent="0.3">
      <c r="A154" s="556" t="s">
        <v>3355</v>
      </c>
      <c r="B154" s="333">
        <v>6</v>
      </c>
      <c r="C154" s="609">
        <v>151025702025990</v>
      </c>
      <c r="D154" s="334" t="s">
        <v>879</v>
      </c>
      <c r="E154" t="str">
        <f t="shared" si="11"/>
        <v>150102570202599</v>
      </c>
      <c r="F154" t="str">
        <f t="shared" si="12"/>
        <v>0</v>
      </c>
      <c r="G154" t="e">
        <f>+VLOOKUP(L154,BG!$D$10:$F$68,3,FALSE)</f>
        <v>#REF!</v>
      </c>
      <c r="H154" s="334" t="s">
        <v>880</v>
      </c>
      <c r="I154" s="333">
        <v>13923504</v>
      </c>
      <c r="J154" s="296">
        <f t="shared" si="10"/>
        <v>13923.504000000001</v>
      </c>
      <c r="K154" t="e">
        <f>+VLOOKUP(D154,#REF!,4,0)</f>
        <v>#REF!</v>
      </c>
      <c r="L154" t="e">
        <f>VLOOKUP(D154,#REF!,5,0)</f>
        <v>#REF!</v>
      </c>
      <c r="M154" t="e">
        <f>VLOOKUP(D154,#REF!,6,0)</f>
        <v>#REF!</v>
      </c>
      <c r="N154" t="e">
        <f>VLOOKUP(D154,#REF!,7,0)</f>
        <v>#REF!</v>
      </c>
      <c r="P154" t="str">
        <f t="shared" si="13"/>
        <v>25702</v>
      </c>
      <c r="Q154" t="str">
        <f t="shared" si="14"/>
        <v>15</v>
      </c>
    </row>
    <row r="155" spans="1:17" hidden="1" x14ac:dyDescent="0.3">
      <c r="A155" s="556" t="s">
        <v>3355</v>
      </c>
      <c r="B155" s="332">
        <v>6</v>
      </c>
      <c r="C155" s="608">
        <v>151025702032990</v>
      </c>
      <c r="D155" s="427" t="s">
        <v>881</v>
      </c>
      <c r="E155" t="str">
        <f t="shared" si="11"/>
        <v>150102570203299</v>
      </c>
      <c r="F155" t="str">
        <f t="shared" si="12"/>
        <v>0</v>
      </c>
      <c r="G155" t="e">
        <f>+VLOOKUP(L155,BG!$D$10:$F$68,3,FALSE)</f>
        <v>#REF!</v>
      </c>
      <c r="H155" s="427" t="s">
        <v>882</v>
      </c>
      <c r="I155" s="332">
        <v>13210819</v>
      </c>
      <c r="J155" s="296">
        <f t="shared" si="10"/>
        <v>13210.819</v>
      </c>
      <c r="K155" t="e">
        <f>+VLOOKUP(D155,#REF!,4,0)</f>
        <v>#REF!</v>
      </c>
      <c r="L155" t="e">
        <f>VLOOKUP(D155,#REF!,5,0)</f>
        <v>#REF!</v>
      </c>
      <c r="M155" t="e">
        <f>VLOOKUP(D155,#REF!,6,0)</f>
        <v>#REF!</v>
      </c>
      <c r="N155" t="e">
        <f>VLOOKUP(D155,#REF!,7,0)</f>
        <v>#REF!</v>
      </c>
      <c r="P155" t="str">
        <f t="shared" si="13"/>
        <v>25702</v>
      </c>
      <c r="Q155" t="str">
        <f t="shared" si="14"/>
        <v>15</v>
      </c>
    </row>
    <row r="156" spans="1:17" hidden="1" x14ac:dyDescent="0.3">
      <c r="A156" s="556" t="s">
        <v>3355</v>
      </c>
      <c r="B156" s="333">
        <v>6</v>
      </c>
      <c r="C156" s="609">
        <v>151025702043990</v>
      </c>
      <c r="D156" s="334" t="s">
        <v>885</v>
      </c>
      <c r="E156" t="str">
        <f t="shared" si="11"/>
        <v>150102570204399</v>
      </c>
      <c r="F156" t="str">
        <f t="shared" si="12"/>
        <v>0</v>
      </c>
      <c r="G156" t="e">
        <f>+VLOOKUP(L156,BG!$D$10:$F$68,3,FALSE)</f>
        <v>#REF!</v>
      </c>
      <c r="H156" s="334" t="s">
        <v>886</v>
      </c>
      <c r="I156" s="333">
        <v>1554191</v>
      </c>
      <c r="J156" s="296">
        <f t="shared" si="10"/>
        <v>1554.191</v>
      </c>
      <c r="K156" t="e">
        <f>+VLOOKUP(D156,#REF!,4,0)</f>
        <v>#REF!</v>
      </c>
      <c r="L156" t="e">
        <f>VLOOKUP(D156,#REF!,5,0)</f>
        <v>#REF!</v>
      </c>
      <c r="M156" t="e">
        <f>VLOOKUP(D156,#REF!,6,0)</f>
        <v>#REF!</v>
      </c>
      <c r="N156" t="e">
        <f>VLOOKUP(D156,#REF!,7,0)</f>
        <v>#REF!</v>
      </c>
      <c r="P156" t="str">
        <f t="shared" si="13"/>
        <v>25702</v>
      </c>
      <c r="Q156" t="str">
        <f t="shared" si="14"/>
        <v>15</v>
      </c>
    </row>
    <row r="157" spans="1:17" hidden="1" x14ac:dyDescent="0.3">
      <c r="A157" s="556" t="s">
        <v>3355</v>
      </c>
      <c r="B157" s="332">
        <v>6</v>
      </c>
      <c r="C157" s="608">
        <v>151025702045990</v>
      </c>
      <c r="D157" s="427" t="s">
        <v>2624</v>
      </c>
      <c r="E157" t="str">
        <f t="shared" si="11"/>
        <v>150102570204599</v>
      </c>
      <c r="F157" t="str">
        <f t="shared" si="12"/>
        <v>0</v>
      </c>
      <c r="G157" t="e">
        <f>+VLOOKUP(L157,BG!$D$10:$F$68,3,FALSE)</f>
        <v>#REF!</v>
      </c>
      <c r="H157" s="427" t="s">
        <v>2630</v>
      </c>
      <c r="I157" s="332">
        <v>11214399887</v>
      </c>
      <c r="J157" s="296">
        <f t="shared" si="10"/>
        <v>11214399.887</v>
      </c>
      <c r="K157" t="e">
        <f>+VLOOKUP(D157,#REF!,4,0)</f>
        <v>#REF!</v>
      </c>
      <c r="L157" t="e">
        <f>VLOOKUP(D157,#REF!,5,0)</f>
        <v>#REF!</v>
      </c>
      <c r="M157" t="e">
        <f>VLOOKUP(D157,#REF!,6,0)</f>
        <v>#REF!</v>
      </c>
      <c r="N157" t="e">
        <f>VLOOKUP(D157,#REF!,7,0)</f>
        <v>#REF!</v>
      </c>
      <c r="P157" t="str">
        <f t="shared" si="13"/>
        <v>25702</v>
      </c>
      <c r="Q157" t="str">
        <f t="shared" si="14"/>
        <v>15</v>
      </c>
    </row>
    <row r="158" spans="1:17" hidden="1" x14ac:dyDescent="0.3">
      <c r="A158" s="556" t="s">
        <v>3355</v>
      </c>
      <c r="B158" s="333">
        <v>6</v>
      </c>
      <c r="C158" s="609">
        <v>151025702050990</v>
      </c>
      <c r="D158" s="334" t="s">
        <v>2873</v>
      </c>
      <c r="E158" t="str">
        <f t="shared" si="11"/>
        <v>150102570205099</v>
      </c>
      <c r="F158" t="str">
        <f t="shared" si="12"/>
        <v>0</v>
      </c>
      <c r="G158" t="e">
        <f>+VLOOKUP(L158,BG!$D$10:$F$68,3,FALSE)</f>
        <v>#REF!</v>
      </c>
      <c r="H158" s="334" t="s">
        <v>2450</v>
      </c>
      <c r="I158" s="333">
        <v>21303440</v>
      </c>
      <c r="J158" s="296">
        <f t="shared" si="10"/>
        <v>21303.439999999999</v>
      </c>
      <c r="K158" t="e">
        <f>+VLOOKUP(D158,#REF!,4,0)</f>
        <v>#REF!</v>
      </c>
      <c r="L158" t="e">
        <f>VLOOKUP(D158,#REF!,5,0)</f>
        <v>#REF!</v>
      </c>
      <c r="M158" t="e">
        <f>VLOOKUP(D158,#REF!,6,0)</f>
        <v>#REF!</v>
      </c>
      <c r="N158" t="e">
        <f>VLOOKUP(D158,#REF!,7,0)</f>
        <v>#REF!</v>
      </c>
      <c r="P158" t="str">
        <f t="shared" si="13"/>
        <v>25702</v>
      </c>
      <c r="Q158" t="str">
        <f t="shared" si="14"/>
        <v>15</v>
      </c>
    </row>
    <row r="159" spans="1:17" hidden="1" x14ac:dyDescent="0.3">
      <c r="A159" s="556" t="s">
        <v>3355</v>
      </c>
      <c r="B159" s="332">
        <v>6</v>
      </c>
      <c r="C159" s="608">
        <v>151025702053990</v>
      </c>
      <c r="D159" s="427" t="s">
        <v>2875</v>
      </c>
      <c r="E159" t="str">
        <f t="shared" si="11"/>
        <v>150102570205399</v>
      </c>
      <c r="F159" t="str">
        <f t="shared" si="12"/>
        <v>0</v>
      </c>
      <c r="G159" t="e">
        <f>+VLOOKUP(L159,BG!$D$10:$F$68,3,FALSE)</f>
        <v>#REF!</v>
      </c>
      <c r="H159" s="427" t="s">
        <v>2891</v>
      </c>
      <c r="I159" s="332">
        <v>249344490</v>
      </c>
      <c r="J159" s="296">
        <f t="shared" si="10"/>
        <v>249344.49</v>
      </c>
      <c r="K159" t="e">
        <f>+VLOOKUP(D159,#REF!,4,0)</f>
        <v>#REF!</v>
      </c>
      <c r="L159" t="e">
        <f>VLOOKUP(D159,#REF!,5,0)</f>
        <v>#REF!</v>
      </c>
      <c r="M159" t="e">
        <f>VLOOKUP(D159,#REF!,6,0)</f>
        <v>#REF!</v>
      </c>
      <c r="N159" t="e">
        <f>VLOOKUP(D159,#REF!,7,0)</f>
        <v>#REF!</v>
      </c>
      <c r="P159" t="str">
        <f t="shared" si="13"/>
        <v>25702</v>
      </c>
      <c r="Q159" t="str">
        <f t="shared" si="14"/>
        <v>15</v>
      </c>
    </row>
    <row r="160" spans="1:17" hidden="1" x14ac:dyDescent="0.3">
      <c r="A160" s="556" t="s">
        <v>3355</v>
      </c>
      <c r="B160" s="333">
        <v>6</v>
      </c>
      <c r="C160" s="609">
        <v>151025702059990</v>
      </c>
      <c r="D160" s="334" t="s">
        <v>889</v>
      </c>
      <c r="E160" t="str">
        <f t="shared" si="11"/>
        <v>150102570205999</v>
      </c>
      <c r="F160" t="str">
        <f t="shared" si="12"/>
        <v>0</v>
      </c>
      <c r="G160" t="e">
        <f>+VLOOKUP(L160,BG!$D$10:$F$68,3,FALSE)</f>
        <v>#REF!</v>
      </c>
      <c r="H160" s="334" t="s">
        <v>890</v>
      </c>
      <c r="I160" s="333">
        <v>3794837268</v>
      </c>
      <c r="J160" s="296">
        <f t="shared" si="10"/>
        <v>3794837.2680000002</v>
      </c>
      <c r="K160" t="e">
        <f>+VLOOKUP(D160,#REF!,4,0)</f>
        <v>#REF!</v>
      </c>
      <c r="L160" t="e">
        <f>VLOOKUP(D160,#REF!,5,0)</f>
        <v>#REF!</v>
      </c>
      <c r="M160" t="e">
        <f>VLOOKUP(D160,#REF!,6,0)</f>
        <v>#REF!</v>
      </c>
      <c r="N160" t="e">
        <f>VLOOKUP(D160,#REF!,7,0)</f>
        <v>#REF!</v>
      </c>
      <c r="P160" t="str">
        <f t="shared" si="13"/>
        <v>25702</v>
      </c>
      <c r="Q160" t="str">
        <f t="shared" si="14"/>
        <v>15</v>
      </c>
    </row>
    <row r="161" spans="1:17" hidden="1" x14ac:dyDescent="0.3">
      <c r="A161" s="556" t="s">
        <v>3355</v>
      </c>
      <c r="B161" s="332">
        <v>7</v>
      </c>
      <c r="C161" s="608">
        <v>151025702060990</v>
      </c>
      <c r="D161" s="427" t="s">
        <v>891</v>
      </c>
      <c r="E161" t="str">
        <f t="shared" si="11"/>
        <v>150102570206099</v>
      </c>
      <c r="F161" t="str">
        <f t="shared" si="12"/>
        <v>0</v>
      </c>
      <c r="G161" t="e">
        <f>+VLOOKUP(L161,BG!$D$10:$F$68,3,FALSE)</f>
        <v>#REF!</v>
      </c>
      <c r="H161" s="427" t="s">
        <v>892</v>
      </c>
      <c r="I161" s="332">
        <v>69495616</v>
      </c>
      <c r="J161" s="296">
        <f t="shared" si="10"/>
        <v>69495.615999999995</v>
      </c>
      <c r="K161" t="e">
        <f>+VLOOKUP(D161,#REF!,4,0)</f>
        <v>#REF!</v>
      </c>
      <c r="L161" t="e">
        <f>VLOOKUP(D161,#REF!,5,0)</f>
        <v>#REF!</v>
      </c>
      <c r="M161" t="e">
        <f>VLOOKUP(D161,#REF!,6,0)</f>
        <v>#REF!</v>
      </c>
      <c r="N161" t="e">
        <f>VLOOKUP(D161,#REF!,7,0)</f>
        <v>#REF!</v>
      </c>
      <c r="P161" t="str">
        <f t="shared" si="13"/>
        <v>25702</v>
      </c>
      <c r="Q161" t="str">
        <f t="shared" si="14"/>
        <v>15</v>
      </c>
    </row>
    <row r="162" spans="1:17" hidden="1" x14ac:dyDescent="0.3">
      <c r="A162" s="556" t="s">
        <v>3355</v>
      </c>
      <c r="B162" s="333">
        <v>6</v>
      </c>
      <c r="C162" s="609">
        <v>151025702061990</v>
      </c>
      <c r="D162" s="334" t="s">
        <v>893</v>
      </c>
      <c r="E162" t="str">
        <f t="shared" si="11"/>
        <v>150102570206199</v>
      </c>
      <c r="F162" t="str">
        <f t="shared" si="12"/>
        <v>0</v>
      </c>
      <c r="G162" t="e">
        <f>+VLOOKUP(L162,BG!$D$10:$F$68,3,FALSE)</f>
        <v>#REF!</v>
      </c>
      <c r="H162" s="334" t="s">
        <v>894</v>
      </c>
      <c r="I162" s="333">
        <v>15558061</v>
      </c>
      <c r="J162" s="296">
        <f t="shared" si="10"/>
        <v>15558.061</v>
      </c>
      <c r="K162" t="e">
        <f>+VLOOKUP(D162,#REF!,4,0)</f>
        <v>#REF!</v>
      </c>
      <c r="L162" t="e">
        <f>VLOOKUP(D162,#REF!,5,0)</f>
        <v>#REF!</v>
      </c>
      <c r="M162" t="e">
        <f>VLOOKUP(D162,#REF!,6,0)</f>
        <v>#REF!</v>
      </c>
      <c r="N162" t="e">
        <f>VLOOKUP(D162,#REF!,7,0)</f>
        <v>#REF!</v>
      </c>
      <c r="P162" t="str">
        <f t="shared" si="13"/>
        <v>25702</v>
      </c>
      <c r="Q162" t="str">
        <f t="shared" si="14"/>
        <v>15</v>
      </c>
    </row>
    <row r="163" spans="1:17" hidden="1" x14ac:dyDescent="0.3">
      <c r="A163" s="556" t="s">
        <v>3355</v>
      </c>
      <c r="B163" s="332">
        <v>6</v>
      </c>
      <c r="C163" s="608">
        <v>151025702062990</v>
      </c>
      <c r="D163" s="427" t="s">
        <v>895</v>
      </c>
      <c r="E163" t="str">
        <f t="shared" si="11"/>
        <v>150102570206299</v>
      </c>
      <c r="F163" t="str">
        <f t="shared" si="12"/>
        <v>0</v>
      </c>
      <c r="G163" t="e">
        <f>+VLOOKUP(L163,BG!$D$10:$F$68,3,FALSE)</f>
        <v>#REF!</v>
      </c>
      <c r="H163" s="427" t="s">
        <v>896</v>
      </c>
      <c r="I163" s="332">
        <v>14051110</v>
      </c>
      <c r="J163" s="296">
        <f t="shared" si="10"/>
        <v>14051.11</v>
      </c>
      <c r="K163" t="e">
        <f>+VLOOKUP(D163,#REF!,4,0)</f>
        <v>#REF!</v>
      </c>
      <c r="L163" t="e">
        <f>VLOOKUP(D163,#REF!,5,0)</f>
        <v>#REF!</v>
      </c>
      <c r="M163" t="e">
        <f>VLOOKUP(D163,#REF!,6,0)</f>
        <v>#REF!</v>
      </c>
      <c r="N163" t="e">
        <f>VLOOKUP(D163,#REF!,7,0)</f>
        <v>#REF!</v>
      </c>
      <c r="P163" t="str">
        <f t="shared" si="13"/>
        <v>25702</v>
      </c>
      <c r="Q163" t="str">
        <f t="shared" si="14"/>
        <v>15</v>
      </c>
    </row>
    <row r="164" spans="1:17" hidden="1" x14ac:dyDescent="0.3">
      <c r="A164" s="556" t="s">
        <v>3355</v>
      </c>
      <c r="B164" s="333">
        <v>6</v>
      </c>
      <c r="C164" s="609">
        <v>151025702063990</v>
      </c>
      <c r="D164" s="334" t="s">
        <v>897</v>
      </c>
      <c r="E164" t="str">
        <f t="shared" si="11"/>
        <v>150102570206399</v>
      </c>
      <c r="F164" t="str">
        <f t="shared" si="12"/>
        <v>0</v>
      </c>
      <c r="G164" t="e">
        <f>+VLOOKUP(L164,BG!$D$10:$F$68,3,FALSE)</f>
        <v>#REF!</v>
      </c>
      <c r="H164" s="334" t="s">
        <v>898</v>
      </c>
      <c r="I164" s="333">
        <v>74427364</v>
      </c>
      <c r="J164" s="296">
        <f t="shared" si="10"/>
        <v>74427.364000000001</v>
      </c>
      <c r="K164" t="e">
        <f>+VLOOKUP(D164,#REF!,4,0)</f>
        <v>#REF!</v>
      </c>
      <c r="L164" t="e">
        <f>VLOOKUP(D164,#REF!,5,0)</f>
        <v>#REF!</v>
      </c>
      <c r="M164" t="e">
        <f>VLOOKUP(D164,#REF!,6,0)</f>
        <v>#REF!</v>
      </c>
      <c r="N164" t="e">
        <f>VLOOKUP(D164,#REF!,7,0)</f>
        <v>#REF!</v>
      </c>
      <c r="P164" t="str">
        <f t="shared" si="13"/>
        <v>25702</v>
      </c>
      <c r="Q164" t="str">
        <f t="shared" si="14"/>
        <v>15</v>
      </c>
    </row>
    <row r="165" spans="1:17" hidden="1" x14ac:dyDescent="0.3">
      <c r="A165" s="556" t="s">
        <v>3355</v>
      </c>
      <c r="B165" s="332">
        <v>6</v>
      </c>
      <c r="C165" s="608">
        <v>151025702076990</v>
      </c>
      <c r="D165" s="427" t="s">
        <v>2664</v>
      </c>
      <c r="E165" t="str">
        <f t="shared" si="11"/>
        <v>150102570207699</v>
      </c>
      <c r="F165" t="str">
        <f t="shared" si="12"/>
        <v>0</v>
      </c>
      <c r="G165" t="e">
        <f>+VLOOKUP(L165,BG!$D$10:$F$68,3,FALSE)</f>
        <v>#REF!</v>
      </c>
      <c r="H165" s="427" t="s">
        <v>2683</v>
      </c>
      <c r="I165" s="332">
        <v>150000000</v>
      </c>
      <c r="J165" s="296">
        <f t="shared" si="10"/>
        <v>150000</v>
      </c>
      <c r="K165" t="e">
        <f>+VLOOKUP(D165,#REF!,4,0)</f>
        <v>#REF!</v>
      </c>
      <c r="L165" t="e">
        <f>VLOOKUP(D165,#REF!,5,0)</f>
        <v>#REF!</v>
      </c>
      <c r="M165" t="e">
        <f>VLOOKUP(D165,#REF!,6,0)</f>
        <v>#REF!</v>
      </c>
      <c r="N165" t="e">
        <f>VLOOKUP(D165,#REF!,7,0)</f>
        <v>#REF!</v>
      </c>
      <c r="P165" t="str">
        <f t="shared" si="13"/>
        <v>25702</v>
      </c>
      <c r="Q165" t="str">
        <f t="shared" si="14"/>
        <v>15</v>
      </c>
    </row>
    <row r="166" spans="1:17" hidden="1" x14ac:dyDescent="0.3">
      <c r="A166" s="556" t="s">
        <v>3355</v>
      </c>
      <c r="B166" s="333">
        <v>6</v>
      </c>
      <c r="C166" s="609">
        <v>151025702087990</v>
      </c>
      <c r="D166" s="334" t="s">
        <v>899</v>
      </c>
      <c r="E166" t="str">
        <f t="shared" si="11"/>
        <v>150102570208799</v>
      </c>
      <c r="F166" t="str">
        <f t="shared" si="12"/>
        <v>0</v>
      </c>
      <c r="G166" t="e">
        <f>+VLOOKUP(L166,BG!$D$10:$F$68,3,FALSE)</f>
        <v>#REF!</v>
      </c>
      <c r="H166" s="334" t="s">
        <v>900</v>
      </c>
      <c r="I166" s="333">
        <v>16159204405</v>
      </c>
      <c r="J166" s="296">
        <f t="shared" si="10"/>
        <v>16159204.404999999</v>
      </c>
      <c r="K166" t="e">
        <f>+VLOOKUP(D166,#REF!,4,0)</f>
        <v>#REF!</v>
      </c>
      <c r="L166" t="e">
        <f>VLOOKUP(D166,#REF!,5,0)</f>
        <v>#REF!</v>
      </c>
      <c r="M166" t="e">
        <f>VLOOKUP(D166,#REF!,6,0)</f>
        <v>#REF!</v>
      </c>
      <c r="N166" t="e">
        <f>VLOOKUP(D166,#REF!,7,0)</f>
        <v>#REF!</v>
      </c>
      <c r="P166" t="str">
        <f t="shared" si="13"/>
        <v>25702</v>
      </c>
      <c r="Q166" t="str">
        <f t="shared" si="14"/>
        <v>15</v>
      </c>
    </row>
    <row r="167" spans="1:17" hidden="1" x14ac:dyDescent="0.3">
      <c r="A167" s="556" t="s">
        <v>3355</v>
      </c>
      <c r="B167" s="332">
        <v>6</v>
      </c>
      <c r="C167" s="608">
        <v>151025702090990</v>
      </c>
      <c r="D167" s="427" t="s">
        <v>901</v>
      </c>
      <c r="E167" t="str">
        <f t="shared" si="11"/>
        <v>150102570209099</v>
      </c>
      <c r="F167" t="str">
        <f t="shared" si="12"/>
        <v>0</v>
      </c>
      <c r="G167" t="e">
        <f>+VLOOKUP(L167,BG!$D$10:$F$68,3,FALSE)</f>
        <v>#REF!</v>
      </c>
      <c r="H167" s="427" t="s">
        <v>902</v>
      </c>
      <c r="I167" s="332">
        <v>987909019</v>
      </c>
      <c r="J167" s="296">
        <f t="shared" si="10"/>
        <v>987909.01899999997</v>
      </c>
      <c r="K167" t="e">
        <f>+VLOOKUP(D167,#REF!,4,0)</f>
        <v>#REF!</v>
      </c>
      <c r="L167" t="e">
        <f>VLOOKUP(D167,#REF!,5,0)</f>
        <v>#REF!</v>
      </c>
      <c r="M167" t="e">
        <f>VLOOKUP(D167,#REF!,6,0)</f>
        <v>#REF!</v>
      </c>
      <c r="N167" t="e">
        <f>VLOOKUP(D167,#REF!,7,0)</f>
        <v>#REF!</v>
      </c>
      <c r="P167" t="str">
        <f t="shared" si="13"/>
        <v>25702</v>
      </c>
      <c r="Q167" t="str">
        <f t="shared" si="14"/>
        <v>15</v>
      </c>
    </row>
    <row r="168" spans="1:17" hidden="1" x14ac:dyDescent="0.3">
      <c r="A168" s="556" t="s">
        <v>3355</v>
      </c>
      <c r="B168" s="333">
        <v>6</v>
      </c>
      <c r="C168" s="609">
        <v>151025702113990</v>
      </c>
      <c r="D168" s="334" t="s">
        <v>2792</v>
      </c>
      <c r="E168" t="str">
        <f t="shared" si="11"/>
        <v>150102570211399</v>
      </c>
      <c r="F168" t="str">
        <f t="shared" si="12"/>
        <v>0</v>
      </c>
      <c r="G168" t="e">
        <f>+VLOOKUP(L168,BG!$D$10:$F$68,3,FALSE)</f>
        <v>#REF!</v>
      </c>
      <c r="H168" s="334" t="s">
        <v>3217</v>
      </c>
      <c r="I168" s="333">
        <v>659090909</v>
      </c>
      <c r="J168" s="296">
        <f t="shared" si="10"/>
        <v>659090.90899999999</v>
      </c>
      <c r="K168" t="e">
        <f>+VLOOKUP(D168,#REF!,4,0)</f>
        <v>#REF!</v>
      </c>
      <c r="L168" t="e">
        <f>VLOOKUP(D168,#REF!,5,0)</f>
        <v>#REF!</v>
      </c>
      <c r="M168" t="e">
        <f>VLOOKUP(D168,#REF!,6,0)</f>
        <v>#REF!</v>
      </c>
      <c r="N168" t="e">
        <f>VLOOKUP(D168,#REF!,7,0)</f>
        <v>#REF!</v>
      </c>
      <c r="P168" t="str">
        <f t="shared" si="13"/>
        <v>25702</v>
      </c>
      <c r="Q168" t="str">
        <f t="shared" si="14"/>
        <v>15</v>
      </c>
    </row>
    <row r="169" spans="1:17" hidden="1" x14ac:dyDescent="0.3">
      <c r="A169" s="556" t="s">
        <v>3355</v>
      </c>
      <c r="B169" s="332">
        <v>6</v>
      </c>
      <c r="C169" s="608">
        <v>151025702114990</v>
      </c>
      <c r="D169" s="427" t="s">
        <v>3186</v>
      </c>
      <c r="E169" t="str">
        <f t="shared" si="11"/>
        <v>150102570211499</v>
      </c>
      <c r="F169" t="str">
        <f t="shared" si="12"/>
        <v>0</v>
      </c>
      <c r="G169" t="e">
        <f>+VLOOKUP(L169,BG!$D$10:$F$68,3,FALSE)</f>
        <v>#REF!</v>
      </c>
      <c r="H169" s="427" t="s">
        <v>3218</v>
      </c>
      <c r="I169" s="332">
        <v>11022655</v>
      </c>
      <c r="J169" s="296">
        <f t="shared" si="10"/>
        <v>11022.655000000001</v>
      </c>
      <c r="K169" t="e">
        <f>+VLOOKUP(D169,#REF!,4,0)</f>
        <v>#REF!</v>
      </c>
      <c r="L169" t="e">
        <f>VLOOKUP(D169,#REF!,5,0)</f>
        <v>#REF!</v>
      </c>
      <c r="M169" t="e">
        <f>VLOOKUP(D169,#REF!,6,0)</f>
        <v>#REF!</v>
      </c>
      <c r="N169" t="e">
        <f>VLOOKUP(D169,#REF!,7,0)</f>
        <v>#REF!</v>
      </c>
      <c r="P169" t="str">
        <f t="shared" si="13"/>
        <v>25702</v>
      </c>
      <c r="Q169" t="str">
        <f t="shared" si="14"/>
        <v>15</v>
      </c>
    </row>
    <row r="170" spans="1:17" hidden="1" x14ac:dyDescent="0.3">
      <c r="A170" s="556" t="s">
        <v>3355</v>
      </c>
      <c r="B170" s="333">
        <v>6</v>
      </c>
      <c r="C170" s="609">
        <v>151025702119990</v>
      </c>
      <c r="D170" s="334" t="s">
        <v>3361</v>
      </c>
      <c r="E170" t="str">
        <f t="shared" si="11"/>
        <v>150102570211999</v>
      </c>
      <c r="F170" t="str">
        <f t="shared" si="12"/>
        <v>0</v>
      </c>
      <c r="G170" t="e">
        <f>+VLOOKUP(L170,BG!$D$10:$F$68,3,FALSE)</f>
        <v>#REF!</v>
      </c>
      <c r="H170" s="334" t="s">
        <v>3389</v>
      </c>
      <c r="I170" s="333">
        <v>4572182</v>
      </c>
      <c r="J170" s="296">
        <f t="shared" si="10"/>
        <v>4572.1819999999998</v>
      </c>
      <c r="K170" t="e">
        <f>+VLOOKUP(D170,#REF!,4,0)</f>
        <v>#REF!</v>
      </c>
      <c r="L170" t="e">
        <f>VLOOKUP(D170,#REF!,5,0)</f>
        <v>#REF!</v>
      </c>
      <c r="M170" t="e">
        <f>VLOOKUP(D170,#REF!,6,0)</f>
        <v>#REF!</v>
      </c>
      <c r="N170" t="e">
        <f>VLOOKUP(D170,#REF!,7,0)</f>
        <v>#REF!</v>
      </c>
      <c r="P170" t="str">
        <f t="shared" si="13"/>
        <v>25702</v>
      </c>
      <c r="Q170" t="str">
        <f t="shared" si="14"/>
        <v>15</v>
      </c>
    </row>
    <row r="171" spans="1:17" hidden="1" x14ac:dyDescent="0.3">
      <c r="A171" s="556" t="s">
        <v>3355</v>
      </c>
      <c r="B171" s="332">
        <v>6</v>
      </c>
      <c r="C171" s="608">
        <v>151025702122990</v>
      </c>
      <c r="D171" s="427" t="s">
        <v>3362</v>
      </c>
      <c r="E171" t="str">
        <f t="shared" si="11"/>
        <v>150102570212299</v>
      </c>
      <c r="F171" t="str">
        <f t="shared" si="12"/>
        <v>0</v>
      </c>
      <c r="G171" t="e">
        <f>+VLOOKUP(L171,BG!$D$10:$F$68,3,FALSE)</f>
        <v>#REF!</v>
      </c>
      <c r="H171" s="427" t="s">
        <v>3390</v>
      </c>
      <c r="I171" s="332">
        <v>5213955</v>
      </c>
      <c r="J171" s="296">
        <f t="shared" si="10"/>
        <v>5213.9549999999999</v>
      </c>
      <c r="K171" t="e">
        <f>+VLOOKUP(D171,#REF!,4,0)</f>
        <v>#REF!</v>
      </c>
      <c r="L171" t="e">
        <f>VLOOKUP(D171,#REF!,5,0)</f>
        <v>#REF!</v>
      </c>
      <c r="M171" t="e">
        <f>VLOOKUP(D171,#REF!,6,0)</f>
        <v>#REF!</v>
      </c>
      <c r="N171" t="e">
        <f>VLOOKUP(D171,#REF!,7,0)</f>
        <v>#REF!</v>
      </c>
      <c r="P171" t="str">
        <f t="shared" si="13"/>
        <v>25702</v>
      </c>
      <c r="Q171" t="str">
        <f t="shared" si="14"/>
        <v>15</v>
      </c>
    </row>
    <row r="172" spans="1:17" hidden="1" x14ac:dyDescent="0.3">
      <c r="A172" s="556" t="s">
        <v>3355</v>
      </c>
      <c r="B172" s="333">
        <v>6</v>
      </c>
      <c r="C172" s="609">
        <v>151025702149990</v>
      </c>
      <c r="D172" s="334" t="s">
        <v>903</v>
      </c>
      <c r="E172" t="str">
        <f t="shared" si="11"/>
        <v>150102570214999</v>
      </c>
      <c r="F172" t="str">
        <f t="shared" si="12"/>
        <v>0</v>
      </c>
      <c r="G172" t="e">
        <f>+VLOOKUP(L172,BG!$D$10:$F$68,3,FALSE)</f>
        <v>#REF!</v>
      </c>
      <c r="H172" s="334" t="s">
        <v>904</v>
      </c>
      <c r="I172" s="333">
        <v>2279372</v>
      </c>
      <c r="J172" s="296">
        <f t="shared" si="10"/>
        <v>2279.3719999999998</v>
      </c>
      <c r="K172" t="e">
        <f>+VLOOKUP(D172,#REF!,4,0)</f>
        <v>#REF!</v>
      </c>
      <c r="L172" t="e">
        <f>VLOOKUP(D172,#REF!,5,0)</f>
        <v>#REF!</v>
      </c>
      <c r="M172" t="e">
        <f>VLOOKUP(D172,#REF!,6,0)</f>
        <v>#REF!</v>
      </c>
      <c r="N172" t="e">
        <f>VLOOKUP(D172,#REF!,7,0)</f>
        <v>#REF!</v>
      </c>
      <c r="P172" t="str">
        <f t="shared" si="13"/>
        <v>25702</v>
      </c>
      <c r="Q172" t="str">
        <f t="shared" si="14"/>
        <v>15</v>
      </c>
    </row>
    <row r="173" spans="1:17" hidden="1" x14ac:dyDescent="0.3">
      <c r="A173" s="556" t="s">
        <v>3355</v>
      </c>
      <c r="B173" s="332">
        <v>6</v>
      </c>
      <c r="C173" s="608">
        <v>151025702153990</v>
      </c>
      <c r="D173" s="427" t="s">
        <v>2665</v>
      </c>
      <c r="E173" t="str">
        <f t="shared" si="11"/>
        <v>150102570215399</v>
      </c>
      <c r="F173" t="str">
        <f t="shared" si="12"/>
        <v>0</v>
      </c>
      <c r="G173" t="e">
        <f>+VLOOKUP(L173,BG!$D$10:$F$68,3,FALSE)</f>
        <v>#REF!</v>
      </c>
      <c r="H173" s="427" t="s">
        <v>2684</v>
      </c>
      <c r="I173" s="332">
        <v>19653798</v>
      </c>
      <c r="J173" s="296">
        <f t="shared" si="10"/>
        <v>19653.797999999999</v>
      </c>
      <c r="K173" t="e">
        <f>+VLOOKUP(D173,#REF!,4,0)</f>
        <v>#REF!</v>
      </c>
      <c r="L173" t="e">
        <f>VLOOKUP(D173,#REF!,5,0)</f>
        <v>#REF!</v>
      </c>
      <c r="M173" t="e">
        <f>VLOOKUP(D173,#REF!,6,0)</f>
        <v>#REF!</v>
      </c>
      <c r="N173" t="e">
        <f>VLOOKUP(D173,#REF!,7,0)</f>
        <v>#REF!</v>
      </c>
      <c r="P173" t="str">
        <f t="shared" si="13"/>
        <v>25702</v>
      </c>
      <c r="Q173" t="str">
        <f t="shared" si="14"/>
        <v>15</v>
      </c>
    </row>
    <row r="174" spans="1:17" hidden="1" x14ac:dyDescent="0.3">
      <c r="A174" s="556" t="s">
        <v>3355</v>
      </c>
      <c r="B174" s="333">
        <v>6</v>
      </c>
      <c r="C174" s="609">
        <v>151025702154990</v>
      </c>
      <c r="D174" s="334" t="s">
        <v>2666</v>
      </c>
      <c r="E174" t="str">
        <f t="shared" si="11"/>
        <v>150102570215499</v>
      </c>
      <c r="F174" t="str">
        <f t="shared" si="12"/>
        <v>0</v>
      </c>
      <c r="G174" t="e">
        <f>+VLOOKUP(L174,BG!$D$10:$F$68,3,FALSE)</f>
        <v>#REF!</v>
      </c>
      <c r="H174" s="334" t="s">
        <v>2685</v>
      </c>
      <c r="I174" s="333">
        <v>4820566</v>
      </c>
      <c r="J174" s="296">
        <f t="shared" si="10"/>
        <v>4820.5659999999998</v>
      </c>
      <c r="K174" t="e">
        <f>+VLOOKUP(D174,#REF!,4,0)</f>
        <v>#REF!</v>
      </c>
      <c r="L174" t="e">
        <f>VLOOKUP(D174,#REF!,5,0)</f>
        <v>#REF!</v>
      </c>
      <c r="M174" t="e">
        <f>VLOOKUP(D174,#REF!,6,0)</f>
        <v>#REF!</v>
      </c>
      <c r="N174" t="e">
        <f>VLOOKUP(D174,#REF!,7,0)</f>
        <v>#REF!</v>
      </c>
      <c r="P174" t="str">
        <f t="shared" si="13"/>
        <v>25702</v>
      </c>
      <c r="Q174" t="str">
        <f t="shared" si="14"/>
        <v>15</v>
      </c>
    </row>
    <row r="175" spans="1:17" hidden="1" x14ac:dyDescent="0.3">
      <c r="A175" s="556" t="s">
        <v>3355</v>
      </c>
      <c r="B175" s="332">
        <v>6</v>
      </c>
      <c r="C175" s="608">
        <v>151025702157990</v>
      </c>
      <c r="D175" s="427" t="s">
        <v>3167</v>
      </c>
      <c r="E175" t="str">
        <f t="shared" si="11"/>
        <v>150102570215799</v>
      </c>
      <c r="F175" t="str">
        <f t="shared" si="12"/>
        <v>0</v>
      </c>
      <c r="G175" t="e">
        <f>+VLOOKUP(L175,BG!$D$10:$F$68,3,FALSE)</f>
        <v>#REF!</v>
      </c>
      <c r="H175" s="427" t="s">
        <v>3176</v>
      </c>
      <c r="I175" s="332">
        <v>6692806</v>
      </c>
      <c r="J175" s="296">
        <f t="shared" si="10"/>
        <v>6692.8059999999996</v>
      </c>
      <c r="K175" t="e">
        <f>+VLOOKUP(D175,#REF!,4,0)</f>
        <v>#REF!</v>
      </c>
      <c r="L175" t="e">
        <f>VLOOKUP(D175,#REF!,5,0)</f>
        <v>#REF!</v>
      </c>
      <c r="M175" t="e">
        <f>VLOOKUP(D175,#REF!,6,0)</f>
        <v>#REF!</v>
      </c>
      <c r="N175" t="e">
        <f>VLOOKUP(D175,#REF!,7,0)</f>
        <v>#REF!</v>
      </c>
      <c r="P175" t="str">
        <f t="shared" si="13"/>
        <v>25702</v>
      </c>
      <c r="Q175" t="str">
        <f t="shared" si="14"/>
        <v>15</v>
      </c>
    </row>
    <row r="176" spans="1:17" hidden="1" x14ac:dyDescent="0.3">
      <c r="A176" s="556" t="s">
        <v>3355</v>
      </c>
      <c r="B176" s="333">
        <v>6</v>
      </c>
      <c r="C176" s="609">
        <v>151025702158990</v>
      </c>
      <c r="D176" s="334" t="s">
        <v>3245</v>
      </c>
      <c r="E176" t="str">
        <f t="shared" si="11"/>
        <v>150102570215899</v>
      </c>
      <c r="F176" t="str">
        <f t="shared" si="12"/>
        <v>0</v>
      </c>
      <c r="G176" t="e">
        <f>+VLOOKUP(L176,BG!$D$10:$F$68,3,FALSE)</f>
        <v>#REF!</v>
      </c>
      <c r="H176" s="334" t="s">
        <v>3246</v>
      </c>
      <c r="I176" s="333">
        <v>213289782</v>
      </c>
      <c r="J176" s="296">
        <f t="shared" si="10"/>
        <v>213289.78200000001</v>
      </c>
      <c r="K176" t="e">
        <f>+VLOOKUP(D176,#REF!,4,0)</f>
        <v>#REF!</v>
      </c>
      <c r="L176" t="e">
        <f>VLOOKUP(D176,#REF!,5,0)</f>
        <v>#REF!</v>
      </c>
      <c r="M176" t="e">
        <f>VLOOKUP(D176,#REF!,6,0)</f>
        <v>#REF!</v>
      </c>
      <c r="N176" t="e">
        <f>VLOOKUP(D176,#REF!,7,0)</f>
        <v>#REF!</v>
      </c>
      <c r="P176" t="str">
        <f t="shared" si="13"/>
        <v>25702</v>
      </c>
      <c r="Q176" t="str">
        <f t="shared" si="14"/>
        <v>15</v>
      </c>
    </row>
    <row r="177" spans="1:17" hidden="1" x14ac:dyDescent="0.3">
      <c r="A177" s="556" t="s">
        <v>3355</v>
      </c>
      <c r="B177" s="332">
        <v>6</v>
      </c>
      <c r="C177" s="608">
        <v>151025702159990</v>
      </c>
      <c r="D177" s="427" t="s">
        <v>3363</v>
      </c>
      <c r="E177" t="str">
        <f t="shared" si="11"/>
        <v>150102570215999</v>
      </c>
      <c r="F177" t="str">
        <f t="shared" si="12"/>
        <v>0</v>
      </c>
      <c r="G177" t="e">
        <f>+VLOOKUP(L177,BG!$D$10:$F$68,3,FALSE)</f>
        <v>#REF!</v>
      </c>
      <c r="H177" s="427" t="s">
        <v>3391</v>
      </c>
      <c r="I177" s="332">
        <v>21290771278</v>
      </c>
      <c r="J177" s="296">
        <f t="shared" si="10"/>
        <v>21290771.278000001</v>
      </c>
      <c r="K177" t="e">
        <f>+VLOOKUP(D177,#REF!,4,0)</f>
        <v>#REF!</v>
      </c>
      <c r="L177" t="e">
        <f>VLOOKUP(D177,#REF!,5,0)</f>
        <v>#REF!</v>
      </c>
      <c r="M177" t="e">
        <f>VLOOKUP(D177,#REF!,6,0)</f>
        <v>#REF!</v>
      </c>
      <c r="N177" t="e">
        <f>VLOOKUP(D177,#REF!,7,0)</f>
        <v>#REF!</v>
      </c>
      <c r="P177" t="str">
        <f t="shared" si="13"/>
        <v>25702</v>
      </c>
      <c r="Q177" t="str">
        <f t="shared" si="14"/>
        <v>15</v>
      </c>
    </row>
    <row r="178" spans="1:17" x14ac:dyDescent="0.3">
      <c r="A178" s="556" t="s">
        <v>3355</v>
      </c>
      <c r="B178" s="333">
        <v>6</v>
      </c>
      <c r="C178" s="609">
        <v>151025702223010</v>
      </c>
      <c r="D178" s="334" t="s">
        <v>3364</v>
      </c>
      <c r="E178" t="str">
        <f t="shared" si="11"/>
        <v>150102570222301</v>
      </c>
      <c r="F178" t="str">
        <f t="shared" si="12"/>
        <v>0</v>
      </c>
      <c r="G178" t="e">
        <f>+VLOOKUP(L178,BG!$D$10:$F$68,3,FALSE)</f>
        <v>#REF!</v>
      </c>
      <c r="H178" s="334" t="s">
        <v>3392</v>
      </c>
      <c r="I178" s="295">
        <v>1048393525</v>
      </c>
      <c r="J178" s="296">
        <f t="shared" si="10"/>
        <v>1048393.525</v>
      </c>
      <c r="K178" t="e">
        <f>+VLOOKUP(D178,#REF!,4,0)</f>
        <v>#REF!</v>
      </c>
      <c r="L178" t="e">
        <f>VLOOKUP(D178,#REF!,5,0)</f>
        <v>#REF!</v>
      </c>
      <c r="M178" t="e">
        <f>VLOOKUP(D178,#REF!,6,0)</f>
        <v>#REF!</v>
      </c>
      <c r="N178" t="e">
        <f>VLOOKUP(D178,#REF!,7,0)</f>
        <v>#REF!</v>
      </c>
      <c r="P178" t="str">
        <f t="shared" si="13"/>
        <v>25702</v>
      </c>
      <c r="Q178" t="str">
        <f t="shared" si="14"/>
        <v>15</v>
      </c>
    </row>
    <row r="179" spans="1:17" hidden="1" x14ac:dyDescent="0.3">
      <c r="A179" s="556" t="s">
        <v>3355</v>
      </c>
      <c r="B179" s="332">
        <v>6</v>
      </c>
      <c r="C179" s="608">
        <v>151025702268990</v>
      </c>
      <c r="D179" s="427" t="s">
        <v>1959</v>
      </c>
      <c r="E179" t="str">
        <f t="shared" si="11"/>
        <v>150102570226899</v>
      </c>
      <c r="F179" t="str">
        <f t="shared" si="12"/>
        <v>0</v>
      </c>
      <c r="G179" t="e">
        <f>+VLOOKUP(L179,BG!$D$10:$F$68,3,FALSE)</f>
        <v>#REF!</v>
      </c>
      <c r="H179" s="427" t="s">
        <v>2139</v>
      </c>
      <c r="I179" s="332">
        <v>204147176</v>
      </c>
      <c r="J179" s="296">
        <f t="shared" si="10"/>
        <v>204147.17600000001</v>
      </c>
      <c r="K179" t="e">
        <f>+VLOOKUP(D179,#REF!,4,0)</f>
        <v>#REF!</v>
      </c>
      <c r="L179" t="e">
        <f>VLOOKUP(D179,#REF!,5,0)</f>
        <v>#REF!</v>
      </c>
      <c r="M179" t="e">
        <f>VLOOKUP(D179,#REF!,6,0)</f>
        <v>#REF!</v>
      </c>
      <c r="N179" t="e">
        <f>VLOOKUP(D179,#REF!,7,0)</f>
        <v>#REF!</v>
      </c>
      <c r="P179" t="str">
        <f t="shared" si="13"/>
        <v>25702</v>
      </c>
      <c r="Q179" t="str">
        <f t="shared" si="14"/>
        <v>15</v>
      </c>
    </row>
    <row r="180" spans="1:17" hidden="1" x14ac:dyDescent="0.3">
      <c r="A180" s="556" t="s">
        <v>3355</v>
      </c>
      <c r="B180" s="333">
        <v>6</v>
      </c>
      <c r="C180" s="609">
        <v>151025702269990</v>
      </c>
      <c r="D180" s="334" t="s">
        <v>1960</v>
      </c>
      <c r="E180" t="str">
        <f t="shared" si="11"/>
        <v>150102570226999</v>
      </c>
      <c r="F180" t="str">
        <f t="shared" si="12"/>
        <v>0</v>
      </c>
      <c r="G180" t="e">
        <f>+VLOOKUP(L180,BG!$D$10:$F$68,3,FALSE)</f>
        <v>#REF!</v>
      </c>
      <c r="H180" s="334" t="s">
        <v>2140</v>
      </c>
      <c r="I180" s="333">
        <v>102347946</v>
      </c>
      <c r="J180" s="296">
        <f t="shared" si="10"/>
        <v>102347.946</v>
      </c>
      <c r="K180" t="e">
        <f>+VLOOKUP(D180,#REF!,4,0)</f>
        <v>#REF!</v>
      </c>
      <c r="L180" t="e">
        <f>VLOOKUP(D180,#REF!,5,0)</f>
        <v>#REF!</v>
      </c>
      <c r="M180" t="e">
        <f>VLOOKUP(D180,#REF!,6,0)</f>
        <v>#REF!</v>
      </c>
      <c r="N180" t="e">
        <f>VLOOKUP(D180,#REF!,7,0)</f>
        <v>#REF!</v>
      </c>
      <c r="P180" t="str">
        <f t="shared" si="13"/>
        <v>25702</v>
      </c>
      <c r="Q180" t="str">
        <f t="shared" si="14"/>
        <v>15</v>
      </c>
    </row>
    <row r="181" spans="1:17" hidden="1" x14ac:dyDescent="0.3">
      <c r="A181" s="556" t="s">
        <v>3355</v>
      </c>
      <c r="B181" s="332">
        <v>6</v>
      </c>
      <c r="C181" s="608">
        <v>151025702296990</v>
      </c>
      <c r="D181" s="427" t="s">
        <v>2453</v>
      </c>
      <c r="E181" t="str">
        <f t="shared" si="11"/>
        <v>150102570229699</v>
      </c>
      <c r="F181" t="str">
        <f t="shared" si="12"/>
        <v>0</v>
      </c>
      <c r="G181" t="e">
        <f>+VLOOKUP(L181,BG!$D$10:$F$68,3,FALSE)</f>
        <v>#REF!</v>
      </c>
      <c r="H181" s="427" t="s">
        <v>2893</v>
      </c>
      <c r="I181" s="332">
        <v>2965988886</v>
      </c>
      <c r="J181" s="296">
        <f t="shared" si="10"/>
        <v>2965988.8859999999</v>
      </c>
      <c r="K181" t="e">
        <f>+VLOOKUP(D181,#REF!,4,0)</f>
        <v>#REF!</v>
      </c>
      <c r="L181" t="e">
        <f>VLOOKUP(D181,#REF!,5,0)</f>
        <v>#REF!</v>
      </c>
      <c r="M181" t="e">
        <f>VLOOKUP(D181,#REF!,6,0)</f>
        <v>#REF!</v>
      </c>
      <c r="N181" t="e">
        <f>VLOOKUP(D181,#REF!,7,0)</f>
        <v>#REF!</v>
      </c>
      <c r="P181" t="str">
        <f t="shared" si="13"/>
        <v>25702</v>
      </c>
      <c r="Q181" t="str">
        <f t="shared" si="14"/>
        <v>15</v>
      </c>
    </row>
    <row r="182" spans="1:17" x14ac:dyDescent="0.3">
      <c r="A182" s="556" t="s">
        <v>3355</v>
      </c>
      <c r="B182" s="333">
        <v>6</v>
      </c>
      <c r="C182" s="609">
        <v>151025702297010</v>
      </c>
      <c r="D182" s="334" t="s">
        <v>2625</v>
      </c>
      <c r="E182" t="str">
        <f t="shared" si="11"/>
        <v>150102570229701</v>
      </c>
      <c r="F182" t="str">
        <f t="shared" si="12"/>
        <v>0</v>
      </c>
      <c r="G182" t="e">
        <f>+VLOOKUP(L182,BG!$D$10:$F$68,3,FALSE)</f>
        <v>#REF!</v>
      </c>
      <c r="H182" s="334" t="s">
        <v>2794</v>
      </c>
      <c r="I182" s="295">
        <v>3479475607</v>
      </c>
      <c r="J182" s="296">
        <f t="shared" si="10"/>
        <v>3479475.6069999998</v>
      </c>
      <c r="K182" t="e">
        <f>+VLOOKUP(D182,#REF!,4,0)</f>
        <v>#REF!</v>
      </c>
      <c r="L182" t="e">
        <f>VLOOKUP(D182,#REF!,5,0)</f>
        <v>#REF!</v>
      </c>
      <c r="M182" t="e">
        <f>VLOOKUP(D182,#REF!,6,0)</f>
        <v>#REF!</v>
      </c>
      <c r="N182" t="e">
        <f>VLOOKUP(D182,#REF!,7,0)</f>
        <v>#REF!</v>
      </c>
      <c r="P182" t="str">
        <f t="shared" si="13"/>
        <v>25702</v>
      </c>
      <c r="Q182" t="str">
        <f t="shared" si="14"/>
        <v>15</v>
      </c>
    </row>
    <row r="183" spans="1:17" hidden="1" x14ac:dyDescent="0.3">
      <c r="A183" s="556" t="s">
        <v>3355</v>
      </c>
      <c r="B183" s="332">
        <v>6</v>
      </c>
      <c r="C183" s="608">
        <v>151025702300990</v>
      </c>
      <c r="D183" s="427" t="s">
        <v>2740</v>
      </c>
      <c r="E183" t="str">
        <f t="shared" si="11"/>
        <v>150102570230099</v>
      </c>
      <c r="F183" t="str">
        <f t="shared" si="12"/>
        <v>0</v>
      </c>
      <c r="G183" t="e">
        <f>+VLOOKUP(L183,BG!$D$10:$F$68,3,FALSE)</f>
        <v>#REF!</v>
      </c>
      <c r="H183" s="427" t="s">
        <v>2765</v>
      </c>
      <c r="I183" s="332">
        <v>44347775</v>
      </c>
      <c r="J183" s="296">
        <f t="shared" si="10"/>
        <v>44347.775000000001</v>
      </c>
      <c r="K183" t="e">
        <f>+VLOOKUP(D183,#REF!,4,0)</f>
        <v>#REF!</v>
      </c>
      <c r="L183" t="e">
        <f>VLOOKUP(D183,#REF!,5,0)</f>
        <v>#REF!</v>
      </c>
      <c r="M183" t="e">
        <f>VLOOKUP(D183,#REF!,6,0)</f>
        <v>#REF!</v>
      </c>
      <c r="N183" t="e">
        <f>VLOOKUP(D183,#REF!,7,0)</f>
        <v>#REF!</v>
      </c>
      <c r="P183" t="str">
        <f t="shared" si="13"/>
        <v>25702</v>
      </c>
      <c r="Q183" t="str">
        <f t="shared" si="14"/>
        <v>15</v>
      </c>
    </row>
    <row r="184" spans="1:17" hidden="1" x14ac:dyDescent="0.3">
      <c r="A184" s="556" t="s">
        <v>3355</v>
      </c>
      <c r="B184" s="333">
        <v>6</v>
      </c>
      <c r="C184" s="609">
        <v>151025702301990</v>
      </c>
      <c r="D184" s="334" t="s">
        <v>3168</v>
      </c>
      <c r="E184" t="str">
        <f t="shared" si="11"/>
        <v>150102570230199</v>
      </c>
      <c r="F184" t="str">
        <f t="shared" si="12"/>
        <v>0</v>
      </c>
      <c r="G184" t="e">
        <f>+VLOOKUP(L184,BG!$D$10:$F$68,3,FALSE)</f>
        <v>#REF!</v>
      </c>
      <c r="H184" s="334" t="s">
        <v>3220</v>
      </c>
      <c r="I184" s="333">
        <v>20745817</v>
      </c>
      <c r="J184" s="296">
        <f t="shared" si="10"/>
        <v>20745.816999999999</v>
      </c>
      <c r="K184" t="e">
        <f>+VLOOKUP(D184,#REF!,4,0)</f>
        <v>#REF!</v>
      </c>
      <c r="L184" t="e">
        <f>VLOOKUP(D184,#REF!,5,0)</f>
        <v>#REF!</v>
      </c>
      <c r="M184" t="e">
        <f>VLOOKUP(D184,#REF!,6,0)</f>
        <v>#REF!</v>
      </c>
      <c r="N184" t="e">
        <f>VLOOKUP(D184,#REF!,7,0)</f>
        <v>#REF!</v>
      </c>
      <c r="P184" t="str">
        <f t="shared" si="13"/>
        <v>25702</v>
      </c>
      <c r="Q184" t="str">
        <f t="shared" si="14"/>
        <v>15</v>
      </c>
    </row>
    <row r="185" spans="1:17" hidden="1" x14ac:dyDescent="0.3">
      <c r="A185" s="556" t="s">
        <v>3355</v>
      </c>
      <c r="B185" s="332">
        <v>6</v>
      </c>
      <c r="C185" s="608">
        <v>151025702303990</v>
      </c>
      <c r="D185" s="427" t="s">
        <v>3169</v>
      </c>
      <c r="E185" t="str">
        <f t="shared" si="11"/>
        <v>150102570230399</v>
      </c>
      <c r="F185" t="str">
        <f t="shared" si="12"/>
        <v>0</v>
      </c>
      <c r="G185" t="e">
        <f>+VLOOKUP(L185,BG!$D$10:$F$68,3,FALSE)</f>
        <v>#REF!</v>
      </c>
      <c r="H185" s="427" t="s">
        <v>3177</v>
      </c>
      <c r="I185" s="332">
        <v>3050179869</v>
      </c>
      <c r="J185" s="296">
        <f t="shared" si="10"/>
        <v>3050179.8689999999</v>
      </c>
      <c r="K185" t="e">
        <f>+VLOOKUP(D185,#REF!,4,0)</f>
        <v>#REF!</v>
      </c>
      <c r="L185" t="e">
        <f>VLOOKUP(D185,#REF!,5,0)</f>
        <v>#REF!</v>
      </c>
      <c r="M185" t="e">
        <f>VLOOKUP(D185,#REF!,6,0)</f>
        <v>#REF!</v>
      </c>
      <c r="N185" t="e">
        <f>VLOOKUP(D185,#REF!,7,0)</f>
        <v>#REF!</v>
      </c>
      <c r="P185" t="str">
        <f t="shared" si="13"/>
        <v>25702</v>
      </c>
      <c r="Q185" t="str">
        <f t="shared" si="14"/>
        <v>15</v>
      </c>
    </row>
    <row r="186" spans="1:17" x14ac:dyDescent="0.3">
      <c r="A186" s="556" t="s">
        <v>3355</v>
      </c>
      <c r="B186" s="333">
        <v>6</v>
      </c>
      <c r="C186" s="609">
        <v>151025702311010</v>
      </c>
      <c r="D186" s="334" t="s">
        <v>3188</v>
      </c>
      <c r="E186" t="str">
        <f t="shared" si="11"/>
        <v>150102570231101</v>
      </c>
      <c r="F186" t="str">
        <f t="shared" si="12"/>
        <v>0</v>
      </c>
      <c r="G186" t="e">
        <f>+VLOOKUP(L186,BG!$D$10:$F$68,3,FALSE)</f>
        <v>#REF!</v>
      </c>
      <c r="H186" s="334" t="s">
        <v>3222</v>
      </c>
      <c r="I186" s="295">
        <v>273806927</v>
      </c>
      <c r="J186" s="296">
        <f t="shared" si="10"/>
        <v>273806.92700000003</v>
      </c>
      <c r="K186" t="e">
        <f>+VLOOKUP(D186,#REF!,4,0)</f>
        <v>#REF!</v>
      </c>
      <c r="L186" t="e">
        <f>VLOOKUP(D186,#REF!,5,0)</f>
        <v>#REF!</v>
      </c>
      <c r="M186" t="e">
        <f>VLOOKUP(D186,#REF!,6,0)</f>
        <v>#REF!</v>
      </c>
      <c r="N186" t="e">
        <f>VLOOKUP(D186,#REF!,7,0)</f>
        <v>#REF!</v>
      </c>
      <c r="P186" t="str">
        <f t="shared" si="13"/>
        <v>25702</v>
      </c>
      <c r="Q186" t="str">
        <f t="shared" si="14"/>
        <v>15</v>
      </c>
    </row>
    <row r="187" spans="1:17" hidden="1" x14ac:dyDescent="0.3">
      <c r="A187" s="556" t="s">
        <v>3355</v>
      </c>
      <c r="B187" s="332">
        <v>6</v>
      </c>
      <c r="C187" s="608">
        <v>151025704000990</v>
      </c>
      <c r="D187" s="427" t="s">
        <v>2454</v>
      </c>
      <c r="E187" t="str">
        <f t="shared" si="11"/>
        <v>150102570400099</v>
      </c>
      <c r="F187" t="str">
        <f t="shared" si="12"/>
        <v>0</v>
      </c>
      <c r="G187" t="e">
        <f>+VLOOKUP(L187,BG!$D$10:$F$68,3,FALSE)</f>
        <v>#REF!</v>
      </c>
      <c r="H187" s="427" t="s">
        <v>2455</v>
      </c>
      <c r="I187" s="332">
        <v>55403459</v>
      </c>
      <c r="J187" s="296">
        <f t="shared" si="10"/>
        <v>55403.459000000003</v>
      </c>
      <c r="K187" t="e">
        <f>+VLOOKUP(D187,#REF!,4,0)</f>
        <v>#REF!</v>
      </c>
      <c r="L187" t="e">
        <f>VLOOKUP(D187,#REF!,5,0)</f>
        <v>#REF!</v>
      </c>
      <c r="M187" t="e">
        <f>VLOOKUP(D187,#REF!,6,0)</f>
        <v>#REF!</v>
      </c>
      <c r="N187" t="e">
        <f>VLOOKUP(D187,#REF!,7,0)</f>
        <v>#REF!</v>
      </c>
      <c r="P187" t="str">
        <f t="shared" si="13"/>
        <v>25704</v>
      </c>
      <c r="Q187" t="str">
        <f t="shared" si="14"/>
        <v>15</v>
      </c>
    </row>
    <row r="188" spans="1:17" x14ac:dyDescent="0.3">
      <c r="A188" s="556" t="s">
        <v>3355</v>
      </c>
      <c r="B188" s="333">
        <v>6</v>
      </c>
      <c r="C188" s="609">
        <v>151025704001010</v>
      </c>
      <c r="D188" s="334" t="s">
        <v>2456</v>
      </c>
      <c r="E188" t="str">
        <f t="shared" si="11"/>
        <v>150102570400101</v>
      </c>
      <c r="F188" t="str">
        <f t="shared" si="12"/>
        <v>0</v>
      </c>
      <c r="G188" t="e">
        <f>+VLOOKUP(L188,BG!$D$10:$F$68,3,FALSE)</f>
        <v>#REF!</v>
      </c>
      <c r="H188" s="334" t="s">
        <v>2457</v>
      </c>
      <c r="I188" s="295">
        <v>101538391264</v>
      </c>
      <c r="J188" s="296">
        <f t="shared" si="10"/>
        <v>101538391.264</v>
      </c>
      <c r="K188" t="e">
        <f>+VLOOKUP(D188,#REF!,4,0)</f>
        <v>#REF!</v>
      </c>
      <c r="L188" t="e">
        <f>VLOOKUP(D188,#REF!,5,0)</f>
        <v>#REF!</v>
      </c>
      <c r="M188" t="e">
        <f>VLOOKUP(D188,#REF!,6,0)</f>
        <v>#REF!</v>
      </c>
      <c r="N188" t="e">
        <f>VLOOKUP(D188,#REF!,7,0)</f>
        <v>#REF!</v>
      </c>
      <c r="P188" t="str">
        <f t="shared" si="13"/>
        <v>25704</v>
      </c>
      <c r="Q188" t="str">
        <f t="shared" si="14"/>
        <v>15</v>
      </c>
    </row>
    <row r="189" spans="1:17" hidden="1" x14ac:dyDescent="0.3">
      <c r="A189" s="556" t="s">
        <v>3355</v>
      </c>
      <c r="B189" s="332">
        <v>6</v>
      </c>
      <c r="C189" s="608">
        <v>151025704001990</v>
      </c>
      <c r="D189" s="427" t="s">
        <v>2458</v>
      </c>
      <c r="E189" t="str">
        <f t="shared" si="11"/>
        <v>150102570400199</v>
      </c>
      <c r="F189" t="str">
        <f t="shared" si="12"/>
        <v>0</v>
      </c>
      <c r="G189" t="e">
        <f>+VLOOKUP(L189,BG!$D$10:$F$68,3,FALSE)</f>
        <v>#REF!</v>
      </c>
      <c r="H189" s="427" t="s">
        <v>2459</v>
      </c>
      <c r="I189" s="332">
        <v>552965549323</v>
      </c>
      <c r="J189" s="576">
        <f t="shared" si="10"/>
        <v>552965549.32299995</v>
      </c>
      <c r="K189" t="e">
        <f>+VLOOKUP(D189,#REF!,4,0)</f>
        <v>#REF!</v>
      </c>
      <c r="L189" t="e">
        <f>VLOOKUP(D189,#REF!,5,0)</f>
        <v>#REF!</v>
      </c>
      <c r="M189" t="e">
        <f>VLOOKUP(D189,#REF!,6,0)</f>
        <v>#REF!</v>
      </c>
      <c r="N189" t="e">
        <f>VLOOKUP(D189,#REF!,7,0)</f>
        <v>#REF!</v>
      </c>
      <c r="P189" t="str">
        <f t="shared" si="13"/>
        <v>25704</v>
      </c>
      <c r="Q189" t="str">
        <f t="shared" si="14"/>
        <v>15</v>
      </c>
    </row>
    <row r="190" spans="1:17" x14ac:dyDescent="0.3">
      <c r="A190" s="556" t="s">
        <v>3355</v>
      </c>
      <c r="B190" s="333">
        <v>6</v>
      </c>
      <c r="C190" s="609">
        <v>151025704002010</v>
      </c>
      <c r="D190" s="334" t="s">
        <v>2460</v>
      </c>
      <c r="E190" t="str">
        <f t="shared" si="11"/>
        <v>150102570400201</v>
      </c>
      <c r="F190" t="str">
        <f t="shared" si="12"/>
        <v>0</v>
      </c>
      <c r="G190" t="e">
        <f>+VLOOKUP(L190,BG!$D$10:$F$68,3,FALSE)</f>
        <v>#REF!</v>
      </c>
      <c r="H190" s="334" t="s">
        <v>2461</v>
      </c>
      <c r="I190" s="295">
        <v>6297447505</v>
      </c>
      <c r="J190" s="296">
        <f t="shared" si="10"/>
        <v>6297447.5049999999</v>
      </c>
      <c r="K190" t="e">
        <f>+VLOOKUP(D190,#REF!,4,0)</f>
        <v>#REF!</v>
      </c>
      <c r="L190" t="e">
        <f>VLOOKUP(D190,#REF!,5,0)</f>
        <v>#REF!</v>
      </c>
      <c r="M190" t="e">
        <f>VLOOKUP(D190,#REF!,6,0)</f>
        <v>#REF!</v>
      </c>
      <c r="N190" t="e">
        <f>VLOOKUP(D190,#REF!,7,0)</f>
        <v>#REF!</v>
      </c>
      <c r="P190" t="str">
        <f t="shared" si="13"/>
        <v>25704</v>
      </c>
      <c r="Q190" t="str">
        <f t="shared" si="14"/>
        <v>15</v>
      </c>
    </row>
    <row r="191" spans="1:17" hidden="1" x14ac:dyDescent="0.3">
      <c r="A191" s="556" t="s">
        <v>3355</v>
      </c>
      <c r="B191" s="332">
        <v>6</v>
      </c>
      <c r="C191" s="608">
        <v>151025704002990</v>
      </c>
      <c r="D191" s="427" t="s">
        <v>2462</v>
      </c>
      <c r="E191" t="str">
        <f t="shared" si="11"/>
        <v>150102570400299</v>
      </c>
      <c r="F191" t="str">
        <f t="shared" si="12"/>
        <v>0</v>
      </c>
      <c r="G191" t="e">
        <f>+VLOOKUP(L191,BG!$D$10:$F$68,3,FALSE)</f>
        <v>#REF!</v>
      </c>
      <c r="H191" s="427" t="s">
        <v>2463</v>
      </c>
      <c r="I191" s="332">
        <v>-169725305598</v>
      </c>
      <c r="J191" s="296">
        <f t="shared" si="10"/>
        <v>-169725305.59799999</v>
      </c>
      <c r="K191" t="e">
        <f>+VLOOKUP(D191,#REF!,4,0)</f>
        <v>#REF!</v>
      </c>
      <c r="L191" t="e">
        <f>VLOOKUP(D191,#REF!,5,0)</f>
        <v>#REF!</v>
      </c>
      <c r="M191" t="e">
        <f>VLOOKUP(D191,#REF!,6,0)</f>
        <v>#REF!</v>
      </c>
      <c r="N191" t="e">
        <f>VLOOKUP(D191,#REF!,7,0)</f>
        <v>#REF!</v>
      </c>
      <c r="P191" t="str">
        <f t="shared" si="13"/>
        <v>25704</v>
      </c>
      <c r="Q191" t="str">
        <f t="shared" si="14"/>
        <v>15</v>
      </c>
    </row>
    <row r="192" spans="1:17" hidden="1" x14ac:dyDescent="0.3">
      <c r="A192" s="556" t="s">
        <v>3355</v>
      </c>
      <c r="B192" s="333">
        <v>6</v>
      </c>
      <c r="C192" s="609">
        <v>151025704003990</v>
      </c>
      <c r="D192" s="334" t="s">
        <v>2464</v>
      </c>
      <c r="E192" t="str">
        <f t="shared" si="11"/>
        <v>150102570400399</v>
      </c>
      <c r="F192" t="str">
        <f t="shared" si="12"/>
        <v>0</v>
      </c>
      <c r="G192" t="e">
        <f>+VLOOKUP(L192,BG!$D$10:$F$68,3,FALSE)</f>
        <v>#REF!</v>
      </c>
      <c r="H192" s="334" t="s">
        <v>2465</v>
      </c>
      <c r="I192" s="333">
        <v>-491300</v>
      </c>
      <c r="J192" s="296">
        <f t="shared" si="10"/>
        <v>-491.3</v>
      </c>
      <c r="K192" t="e">
        <f>+VLOOKUP(D192,#REF!,4,0)</f>
        <v>#REF!</v>
      </c>
      <c r="L192" t="e">
        <f>VLOOKUP(D192,#REF!,5,0)</f>
        <v>#REF!</v>
      </c>
      <c r="M192" t="e">
        <f>VLOOKUP(D192,#REF!,6,0)</f>
        <v>#REF!</v>
      </c>
      <c r="N192" t="e">
        <f>VLOOKUP(D192,#REF!,7,0)</f>
        <v>#REF!</v>
      </c>
      <c r="P192" t="str">
        <f t="shared" si="13"/>
        <v>25704</v>
      </c>
      <c r="Q192" t="str">
        <f t="shared" si="14"/>
        <v>15</v>
      </c>
    </row>
    <row r="193" spans="1:17" hidden="1" x14ac:dyDescent="0.3">
      <c r="A193" s="556" t="s">
        <v>3355</v>
      </c>
      <c r="B193" s="332">
        <v>6</v>
      </c>
      <c r="C193" s="608">
        <v>151025704004990</v>
      </c>
      <c r="D193" s="427" t="s">
        <v>2466</v>
      </c>
      <c r="E193" t="str">
        <f t="shared" si="11"/>
        <v>150102570400499</v>
      </c>
      <c r="F193" t="str">
        <f t="shared" si="12"/>
        <v>0</v>
      </c>
      <c r="G193" t="e">
        <f>+VLOOKUP(L193,BG!$D$10:$F$68,3,FALSE)</f>
        <v>#REF!</v>
      </c>
      <c r="H193" s="427" t="s">
        <v>2467</v>
      </c>
      <c r="I193" s="332">
        <v>-37761644</v>
      </c>
      <c r="J193" s="296">
        <f t="shared" si="10"/>
        <v>-37761.644</v>
      </c>
      <c r="K193" t="e">
        <f>+VLOOKUP(D193,#REF!,4,0)</f>
        <v>#REF!</v>
      </c>
      <c r="L193" t="e">
        <f>VLOOKUP(D193,#REF!,5,0)</f>
        <v>#REF!</v>
      </c>
      <c r="M193" t="e">
        <f>VLOOKUP(D193,#REF!,6,0)</f>
        <v>#REF!</v>
      </c>
      <c r="N193" t="e">
        <f>VLOOKUP(D193,#REF!,7,0)</f>
        <v>#REF!</v>
      </c>
      <c r="P193" t="str">
        <f t="shared" si="13"/>
        <v>25704</v>
      </c>
      <c r="Q193" t="str">
        <f t="shared" si="14"/>
        <v>15</v>
      </c>
    </row>
    <row r="194" spans="1:17" x14ac:dyDescent="0.3">
      <c r="A194" s="556" t="s">
        <v>3355</v>
      </c>
      <c r="B194" s="333">
        <v>6</v>
      </c>
      <c r="C194" s="609">
        <v>151025704005010</v>
      </c>
      <c r="D194" s="334" t="s">
        <v>2468</v>
      </c>
      <c r="E194" t="str">
        <f t="shared" si="11"/>
        <v>150102570400501</v>
      </c>
      <c r="F194" t="str">
        <f t="shared" si="12"/>
        <v>0</v>
      </c>
      <c r="G194" t="e">
        <f>+VLOOKUP(L194,BG!$D$10:$F$68,3,FALSE)</f>
        <v>#REF!</v>
      </c>
      <c r="H194" s="334" t="s">
        <v>2469</v>
      </c>
      <c r="I194" s="295">
        <v>-552878973</v>
      </c>
      <c r="J194" s="296">
        <f t="shared" ref="J194:J257" si="15">I194/1000</f>
        <v>-552878.973</v>
      </c>
      <c r="K194" t="e">
        <f>+VLOOKUP(D194,#REF!,4,0)</f>
        <v>#REF!</v>
      </c>
      <c r="L194" t="e">
        <f>VLOOKUP(D194,#REF!,5,0)</f>
        <v>#REF!</v>
      </c>
      <c r="M194" t="e">
        <f>VLOOKUP(D194,#REF!,6,0)</f>
        <v>#REF!</v>
      </c>
      <c r="N194" t="e">
        <f>VLOOKUP(D194,#REF!,7,0)</f>
        <v>#REF!</v>
      </c>
      <c r="P194" t="str">
        <f t="shared" si="13"/>
        <v>25704</v>
      </c>
      <c r="Q194" t="str">
        <f t="shared" si="14"/>
        <v>15</v>
      </c>
    </row>
    <row r="195" spans="1:17" hidden="1" x14ac:dyDescent="0.3">
      <c r="A195" s="556" t="s">
        <v>3355</v>
      </c>
      <c r="B195" s="333">
        <v>6</v>
      </c>
      <c r="C195" s="609">
        <v>151025704005990</v>
      </c>
      <c r="D195" s="334" t="s">
        <v>2470</v>
      </c>
      <c r="E195" t="str">
        <f t="shared" si="11"/>
        <v>150102570400599</v>
      </c>
      <c r="F195" t="str">
        <f t="shared" si="12"/>
        <v>0</v>
      </c>
      <c r="G195" t="e">
        <f>+VLOOKUP(L195,BG!$D$10:$F$68,3,FALSE)</f>
        <v>#REF!</v>
      </c>
      <c r="H195" s="427" t="s">
        <v>2469</v>
      </c>
      <c r="I195" s="332">
        <v>-741170541</v>
      </c>
      <c r="J195" s="296">
        <f t="shared" si="15"/>
        <v>-741170.54099999997</v>
      </c>
      <c r="K195" t="e">
        <f>+VLOOKUP(D195,#REF!,4,0)</f>
        <v>#REF!</v>
      </c>
      <c r="L195" t="e">
        <f>VLOOKUP(D195,#REF!,5,0)</f>
        <v>#REF!</v>
      </c>
      <c r="M195" t="e">
        <f>VLOOKUP(D195,#REF!,6,0)</f>
        <v>#REF!</v>
      </c>
      <c r="N195" t="e">
        <f>VLOOKUP(D195,#REF!,7,0)</f>
        <v>#REF!</v>
      </c>
      <c r="P195" t="str">
        <f t="shared" si="13"/>
        <v>25704</v>
      </c>
      <c r="Q195" t="str">
        <f t="shared" si="14"/>
        <v>15</v>
      </c>
    </row>
    <row r="196" spans="1:17" s="297" customFormat="1" x14ac:dyDescent="0.3">
      <c r="A196" s="556" t="s">
        <v>3355</v>
      </c>
      <c r="B196" s="333">
        <v>6</v>
      </c>
      <c r="C196" s="609">
        <v>151025704006010</v>
      </c>
      <c r="D196" s="334" t="s">
        <v>2471</v>
      </c>
      <c r="E196" t="str">
        <f t="shared" si="11"/>
        <v>150102570400601</v>
      </c>
      <c r="F196" t="str">
        <f t="shared" si="12"/>
        <v>0</v>
      </c>
      <c r="G196" t="e">
        <f>+VLOOKUP(L196,BG!$D$10:$F$68,3,FALSE)</f>
        <v>#REF!</v>
      </c>
      <c r="H196" s="334" t="s">
        <v>2472</v>
      </c>
      <c r="I196" s="295">
        <v>18280643626</v>
      </c>
      <c r="J196" s="296">
        <f t="shared" si="15"/>
        <v>18280643.625999998</v>
      </c>
      <c r="K196" t="e">
        <f>+VLOOKUP(D196,#REF!,4,0)</f>
        <v>#REF!</v>
      </c>
      <c r="L196" t="e">
        <f>VLOOKUP(D196,#REF!,5,0)</f>
        <v>#REF!</v>
      </c>
      <c r="M196" t="e">
        <f>VLOOKUP(D196,#REF!,6,0)</f>
        <v>#REF!</v>
      </c>
      <c r="N196" t="e">
        <f>VLOOKUP(D196,#REF!,7,0)</f>
        <v>#REF!</v>
      </c>
      <c r="O196"/>
      <c r="P196" t="str">
        <f t="shared" si="13"/>
        <v>25704</v>
      </c>
      <c r="Q196" t="str">
        <f t="shared" si="14"/>
        <v>15</v>
      </c>
    </row>
    <row r="197" spans="1:17" hidden="1" x14ac:dyDescent="0.3">
      <c r="A197" s="556" t="s">
        <v>3355</v>
      </c>
      <c r="B197" s="333">
        <v>6</v>
      </c>
      <c r="C197" s="609">
        <v>151025704006990</v>
      </c>
      <c r="D197" s="334" t="s">
        <v>2473</v>
      </c>
      <c r="E197" t="str">
        <f t="shared" ref="E197:E260" si="16">+MID(D197,3,2)&amp;+MID(D197,6,1)&amp;+MID(D197,8,2)&amp;+MID(D197,11,3)&amp;+MID(D197,17,2)&amp;+MID(D197,20,3)&amp;+MID(D197,24,2)</f>
        <v>150102570400699</v>
      </c>
      <c r="F197" t="str">
        <f t="shared" ref="F197:F260" si="17">MID(E197,3,1)</f>
        <v>0</v>
      </c>
      <c r="G197" t="e">
        <f>+VLOOKUP(L197,BG!$D$10:$F$68,3,FALSE)</f>
        <v>#REF!</v>
      </c>
      <c r="H197" s="427" t="s">
        <v>2472</v>
      </c>
      <c r="I197" s="332">
        <v>-47125660316</v>
      </c>
      <c r="J197" s="296">
        <f t="shared" si="15"/>
        <v>-47125660.316</v>
      </c>
      <c r="K197" t="e">
        <f>+VLOOKUP(D197,#REF!,4,0)</f>
        <v>#REF!</v>
      </c>
      <c r="L197" t="e">
        <f>VLOOKUP(D197,#REF!,5,0)</f>
        <v>#REF!</v>
      </c>
      <c r="M197" t="e">
        <f>VLOOKUP(D197,#REF!,6,0)</f>
        <v>#REF!</v>
      </c>
      <c r="N197" t="e">
        <f>VLOOKUP(D197,#REF!,7,0)</f>
        <v>#REF!</v>
      </c>
      <c r="P197" t="str">
        <f t="shared" si="13"/>
        <v>25704</v>
      </c>
      <c r="Q197" t="str">
        <f t="shared" si="14"/>
        <v>15</v>
      </c>
    </row>
    <row r="198" spans="1:17" s="297" customFormat="1" x14ac:dyDescent="0.3">
      <c r="A198" s="556" t="s">
        <v>3355</v>
      </c>
      <c r="B198" s="333">
        <v>6</v>
      </c>
      <c r="C198" s="609">
        <v>151025704007010</v>
      </c>
      <c r="D198" s="334" t="s">
        <v>2474</v>
      </c>
      <c r="E198" t="str">
        <f t="shared" si="16"/>
        <v>150102570400701</v>
      </c>
      <c r="F198" t="str">
        <f t="shared" si="17"/>
        <v>0</v>
      </c>
      <c r="G198" t="e">
        <f>+VLOOKUP(L198,BG!$D$10:$F$68,3,FALSE)</f>
        <v>#REF!</v>
      </c>
      <c r="H198" s="334" t="s">
        <v>2475</v>
      </c>
      <c r="I198" s="295">
        <v>4004574138</v>
      </c>
      <c r="J198" s="296">
        <f t="shared" si="15"/>
        <v>4004574.1379999998</v>
      </c>
      <c r="K198" t="e">
        <f>+VLOOKUP(D198,#REF!,4,0)</f>
        <v>#REF!</v>
      </c>
      <c r="L198" t="e">
        <f>VLOOKUP(D198,#REF!,5,0)</f>
        <v>#REF!</v>
      </c>
      <c r="M198" t="e">
        <f>VLOOKUP(D198,#REF!,6,0)</f>
        <v>#REF!</v>
      </c>
      <c r="N198" t="e">
        <f>VLOOKUP(D198,#REF!,7,0)</f>
        <v>#REF!</v>
      </c>
      <c r="O198"/>
      <c r="P198" t="str">
        <f t="shared" si="13"/>
        <v>25704</v>
      </c>
      <c r="Q198" t="str">
        <f t="shared" si="14"/>
        <v>15</v>
      </c>
    </row>
    <row r="199" spans="1:17" s="297" customFormat="1" hidden="1" x14ac:dyDescent="0.3">
      <c r="A199" s="556" t="s">
        <v>3355</v>
      </c>
      <c r="B199" s="332">
        <v>6</v>
      </c>
      <c r="C199" s="608">
        <v>151025704007990</v>
      </c>
      <c r="D199" s="427" t="s">
        <v>2476</v>
      </c>
      <c r="E199" t="str">
        <f t="shared" si="16"/>
        <v>150102570400799</v>
      </c>
      <c r="F199" t="str">
        <f t="shared" si="17"/>
        <v>0</v>
      </c>
      <c r="G199" t="e">
        <f>+VLOOKUP(L199,BG!$D$10:$F$68,3,FALSE)</f>
        <v>#REF!</v>
      </c>
      <c r="H199" s="427" t="s">
        <v>2475</v>
      </c>
      <c r="I199" s="332">
        <v>9364384372</v>
      </c>
      <c r="J199" s="296">
        <f t="shared" si="15"/>
        <v>9364384.3719999995</v>
      </c>
      <c r="K199" t="e">
        <f>+VLOOKUP(D199,#REF!,4,0)</f>
        <v>#REF!</v>
      </c>
      <c r="L199" t="e">
        <f>VLOOKUP(D199,#REF!,5,0)</f>
        <v>#REF!</v>
      </c>
      <c r="M199" t="e">
        <f>VLOOKUP(D199,#REF!,6,0)</f>
        <v>#REF!</v>
      </c>
      <c r="N199" t="e">
        <f>VLOOKUP(D199,#REF!,7,0)</f>
        <v>#REF!</v>
      </c>
      <c r="O199"/>
      <c r="P199" t="str">
        <f t="shared" ref="P199:P262" si="18">MID(E199,6,5)</f>
        <v>25704</v>
      </c>
      <c r="Q199" t="str">
        <f t="shared" ref="Q199:Q262" si="19">+LEFT(E199,2)</f>
        <v>15</v>
      </c>
    </row>
    <row r="200" spans="1:17" x14ac:dyDescent="0.3">
      <c r="A200" s="556" t="s">
        <v>3355</v>
      </c>
      <c r="B200" s="333">
        <v>6</v>
      </c>
      <c r="C200" s="609">
        <v>151025704008010</v>
      </c>
      <c r="D200" s="334" t="s">
        <v>2477</v>
      </c>
      <c r="E200" t="str">
        <f t="shared" si="16"/>
        <v>150102570400801</v>
      </c>
      <c r="F200" t="str">
        <f t="shared" si="17"/>
        <v>0</v>
      </c>
      <c r="G200" t="e">
        <f>+VLOOKUP(L200,BG!$D$10:$F$68,3,FALSE)</f>
        <v>#REF!</v>
      </c>
      <c r="H200" s="334" t="s">
        <v>2478</v>
      </c>
      <c r="I200" s="295">
        <v>-1548430482</v>
      </c>
      <c r="J200" s="296">
        <f t="shared" si="15"/>
        <v>-1548430.4820000001</v>
      </c>
      <c r="K200" t="e">
        <f>+VLOOKUP(D200,#REF!,4,0)</f>
        <v>#REF!</v>
      </c>
      <c r="L200" t="e">
        <f>VLOOKUP(D200,#REF!,5,0)</f>
        <v>#REF!</v>
      </c>
      <c r="M200" t="e">
        <f>VLOOKUP(D200,#REF!,6,0)</f>
        <v>#REF!</v>
      </c>
      <c r="N200" t="e">
        <f>VLOOKUP(D200,#REF!,7,0)</f>
        <v>#REF!</v>
      </c>
      <c r="P200" t="str">
        <f t="shared" si="18"/>
        <v>25704</v>
      </c>
      <c r="Q200" t="str">
        <f t="shared" si="19"/>
        <v>15</v>
      </c>
    </row>
    <row r="201" spans="1:17" hidden="1" x14ac:dyDescent="0.3">
      <c r="A201" s="556" t="s">
        <v>3355</v>
      </c>
      <c r="B201" s="332">
        <v>6</v>
      </c>
      <c r="C201" s="608">
        <v>151025704008990</v>
      </c>
      <c r="D201" s="427" t="s">
        <v>2479</v>
      </c>
      <c r="E201" t="str">
        <f t="shared" si="16"/>
        <v>150102570400899</v>
      </c>
      <c r="F201" t="str">
        <f t="shared" si="17"/>
        <v>0</v>
      </c>
      <c r="G201" t="e">
        <f>+VLOOKUP(L201,BG!$D$10:$F$68,3,FALSE)</f>
        <v>#REF!</v>
      </c>
      <c r="H201" s="427" t="s">
        <v>2480</v>
      </c>
      <c r="I201" s="332">
        <v>2672939731</v>
      </c>
      <c r="J201" s="296">
        <f t="shared" si="15"/>
        <v>2672939.7310000001</v>
      </c>
      <c r="K201" t="e">
        <f>+VLOOKUP(D201,#REF!,4,0)</f>
        <v>#REF!</v>
      </c>
      <c r="L201" t="e">
        <f>VLOOKUP(D201,#REF!,5,0)</f>
        <v>#REF!</v>
      </c>
      <c r="M201" t="e">
        <f>VLOOKUP(D201,#REF!,6,0)</f>
        <v>#REF!</v>
      </c>
      <c r="N201" t="e">
        <f>VLOOKUP(D201,#REF!,7,0)</f>
        <v>#REF!</v>
      </c>
      <c r="P201" t="str">
        <f t="shared" si="18"/>
        <v>25704</v>
      </c>
      <c r="Q201" t="str">
        <f t="shared" si="19"/>
        <v>15</v>
      </c>
    </row>
    <row r="202" spans="1:17" x14ac:dyDescent="0.3">
      <c r="A202" s="556" t="s">
        <v>3355</v>
      </c>
      <c r="B202" s="333">
        <v>6</v>
      </c>
      <c r="C202" s="609">
        <v>151025704009010</v>
      </c>
      <c r="D202" s="334" t="s">
        <v>2481</v>
      </c>
      <c r="E202" t="str">
        <f t="shared" si="16"/>
        <v>150102570400901</v>
      </c>
      <c r="F202" t="str">
        <f t="shared" si="17"/>
        <v>0</v>
      </c>
      <c r="G202" t="e">
        <f>+VLOOKUP(L202,BG!$D$10:$F$68,3,FALSE)</f>
        <v>#REF!</v>
      </c>
      <c r="H202" s="334" t="s">
        <v>2482</v>
      </c>
      <c r="I202" s="295">
        <v>-6584691</v>
      </c>
      <c r="J202" s="296">
        <f t="shared" si="15"/>
        <v>-6584.6909999999998</v>
      </c>
      <c r="K202" t="e">
        <f>+VLOOKUP(D202,#REF!,4,0)</f>
        <v>#REF!</v>
      </c>
      <c r="L202" t="e">
        <f>VLOOKUP(D202,#REF!,5,0)</f>
        <v>#REF!</v>
      </c>
      <c r="M202" t="e">
        <f>VLOOKUP(D202,#REF!,6,0)</f>
        <v>#REF!</v>
      </c>
      <c r="N202" t="e">
        <f>VLOOKUP(D202,#REF!,7,0)</f>
        <v>#REF!</v>
      </c>
      <c r="P202" t="str">
        <f t="shared" si="18"/>
        <v>25704</v>
      </c>
      <c r="Q202" t="str">
        <f t="shared" si="19"/>
        <v>15</v>
      </c>
    </row>
    <row r="203" spans="1:17" hidden="1" x14ac:dyDescent="0.3">
      <c r="A203" s="556" t="s">
        <v>3355</v>
      </c>
      <c r="B203" s="333">
        <v>6</v>
      </c>
      <c r="C203" s="609">
        <v>151025704009990</v>
      </c>
      <c r="D203" s="334" t="s">
        <v>2483</v>
      </c>
      <c r="E203" t="str">
        <f t="shared" si="16"/>
        <v>150102570400999</v>
      </c>
      <c r="F203" t="str">
        <f t="shared" si="17"/>
        <v>0</v>
      </c>
      <c r="G203" t="e">
        <f>+VLOOKUP(L203,BG!$D$10:$F$68,3,FALSE)</f>
        <v>#REF!</v>
      </c>
      <c r="H203" s="427" t="s">
        <v>2482</v>
      </c>
      <c r="I203" s="332">
        <v>1111849348</v>
      </c>
      <c r="J203" s="296">
        <f t="shared" si="15"/>
        <v>1111849.348</v>
      </c>
      <c r="K203" t="e">
        <f>+VLOOKUP(D203,#REF!,4,0)</f>
        <v>#REF!</v>
      </c>
      <c r="L203" t="e">
        <f>VLOOKUP(D203,#REF!,5,0)</f>
        <v>#REF!</v>
      </c>
      <c r="M203" t="e">
        <f>VLOOKUP(D203,#REF!,6,0)</f>
        <v>#REF!</v>
      </c>
      <c r="N203" t="e">
        <f>VLOOKUP(D203,#REF!,7,0)</f>
        <v>#REF!</v>
      </c>
      <c r="P203" t="str">
        <f t="shared" si="18"/>
        <v>25704</v>
      </c>
      <c r="Q203" t="str">
        <f t="shared" si="19"/>
        <v>15</v>
      </c>
    </row>
    <row r="204" spans="1:17" s="297" customFormat="1" hidden="1" x14ac:dyDescent="0.3">
      <c r="A204" s="556" t="s">
        <v>3355</v>
      </c>
      <c r="B204" s="333">
        <v>6</v>
      </c>
      <c r="C204" s="609">
        <v>151025704010990</v>
      </c>
      <c r="D204" s="334" t="s">
        <v>2484</v>
      </c>
      <c r="E204" t="str">
        <f t="shared" si="16"/>
        <v>150102570401099</v>
      </c>
      <c r="F204" t="str">
        <f t="shared" si="17"/>
        <v>0</v>
      </c>
      <c r="G204" t="e">
        <f>+VLOOKUP(L204,BG!$D$10:$F$68,3,FALSE)</f>
        <v>#REF!</v>
      </c>
      <c r="H204" s="334" t="s">
        <v>2485</v>
      </c>
      <c r="I204" s="333">
        <v>1817880</v>
      </c>
      <c r="J204" s="296">
        <f t="shared" si="15"/>
        <v>1817.88</v>
      </c>
      <c r="K204" t="e">
        <f>+VLOOKUP(D204,#REF!,4,0)</f>
        <v>#REF!</v>
      </c>
      <c r="L204" t="e">
        <f>VLOOKUP(D204,#REF!,5,0)</f>
        <v>#REF!</v>
      </c>
      <c r="M204" t="e">
        <f>VLOOKUP(D204,#REF!,6,0)</f>
        <v>#REF!</v>
      </c>
      <c r="N204" t="e">
        <f>VLOOKUP(D204,#REF!,7,0)</f>
        <v>#REF!</v>
      </c>
      <c r="O204"/>
      <c r="P204" t="str">
        <f t="shared" si="18"/>
        <v>25704</v>
      </c>
      <c r="Q204" t="str">
        <f t="shared" si="19"/>
        <v>15</v>
      </c>
    </row>
    <row r="205" spans="1:17" s="297" customFormat="1" x14ac:dyDescent="0.3">
      <c r="A205" s="556" t="s">
        <v>3355</v>
      </c>
      <c r="B205" s="332">
        <v>6</v>
      </c>
      <c r="C205" s="608">
        <v>151025704011010</v>
      </c>
      <c r="D205" s="427" t="s">
        <v>2486</v>
      </c>
      <c r="E205" t="str">
        <f t="shared" si="16"/>
        <v>150102570401101</v>
      </c>
      <c r="F205" t="str">
        <f t="shared" si="17"/>
        <v>0</v>
      </c>
      <c r="G205" t="e">
        <f>+VLOOKUP(L205,BG!$D$10:$F$68,3,FALSE)</f>
        <v>#REF!</v>
      </c>
      <c r="H205" s="427" t="s">
        <v>2487</v>
      </c>
      <c r="I205" s="294">
        <v>-3526197</v>
      </c>
      <c r="J205" s="296">
        <f t="shared" si="15"/>
        <v>-3526.1970000000001</v>
      </c>
      <c r="K205" t="e">
        <f>+VLOOKUP(D205,#REF!,4,0)</f>
        <v>#REF!</v>
      </c>
      <c r="L205" t="e">
        <f>VLOOKUP(D205,#REF!,5,0)</f>
        <v>#REF!</v>
      </c>
      <c r="M205" t="e">
        <f>VLOOKUP(D205,#REF!,6,0)</f>
        <v>#REF!</v>
      </c>
      <c r="N205" t="e">
        <f>VLOOKUP(D205,#REF!,7,0)</f>
        <v>#REF!</v>
      </c>
      <c r="O205"/>
      <c r="P205" t="str">
        <f t="shared" si="18"/>
        <v>25704</v>
      </c>
      <c r="Q205" t="str">
        <f t="shared" si="19"/>
        <v>15</v>
      </c>
    </row>
    <row r="206" spans="1:17" s="297" customFormat="1" hidden="1" x14ac:dyDescent="0.3">
      <c r="A206" s="556" t="s">
        <v>3355</v>
      </c>
      <c r="B206" s="333">
        <v>6</v>
      </c>
      <c r="C206" s="609">
        <v>151025704011990</v>
      </c>
      <c r="D206" s="334" t="s">
        <v>2488</v>
      </c>
      <c r="E206" t="str">
        <f t="shared" si="16"/>
        <v>150102570401199</v>
      </c>
      <c r="F206" t="str">
        <f t="shared" si="17"/>
        <v>0</v>
      </c>
      <c r="G206" t="e">
        <f>+VLOOKUP(L206,BG!$D$10:$F$68,3,FALSE)</f>
        <v>#REF!</v>
      </c>
      <c r="H206" s="334" t="s">
        <v>2487</v>
      </c>
      <c r="I206" s="333">
        <v>-339771473</v>
      </c>
      <c r="J206" s="296">
        <f t="shared" si="15"/>
        <v>-339771.473</v>
      </c>
      <c r="K206" t="e">
        <f>+VLOOKUP(D206,#REF!,4,0)</f>
        <v>#REF!</v>
      </c>
      <c r="L206" t="e">
        <f>VLOOKUP(D206,#REF!,5,0)</f>
        <v>#REF!</v>
      </c>
      <c r="M206" t="e">
        <f>VLOOKUP(D206,#REF!,6,0)</f>
        <v>#REF!</v>
      </c>
      <c r="N206" t="e">
        <f>VLOOKUP(D206,#REF!,7,0)</f>
        <v>#REF!</v>
      </c>
      <c r="O206"/>
      <c r="P206" t="str">
        <f t="shared" si="18"/>
        <v>25704</v>
      </c>
      <c r="Q206" t="str">
        <f t="shared" si="19"/>
        <v>15</v>
      </c>
    </row>
    <row r="207" spans="1:17" s="297" customFormat="1" hidden="1" x14ac:dyDescent="0.3">
      <c r="A207" s="556" t="s">
        <v>3355</v>
      </c>
      <c r="B207" s="332">
        <v>6</v>
      </c>
      <c r="C207" s="608">
        <v>151025704013990</v>
      </c>
      <c r="D207" s="427" t="s">
        <v>2489</v>
      </c>
      <c r="E207" t="str">
        <f t="shared" si="16"/>
        <v>150102570401399</v>
      </c>
      <c r="F207" t="str">
        <f t="shared" si="17"/>
        <v>0</v>
      </c>
      <c r="G207" t="e">
        <f>+VLOOKUP(L207,BG!$D$10:$F$68,3,FALSE)</f>
        <v>#REF!</v>
      </c>
      <c r="H207" s="427" t="s">
        <v>2490</v>
      </c>
      <c r="I207" s="332">
        <v>-7451673</v>
      </c>
      <c r="J207" s="296">
        <f t="shared" si="15"/>
        <v>-7451.6729999999998</v>
      </c>
      <c r="K207" t="e">
        <f>+VLOOKUP(D207,#REF!,4,0)</f>
        <v>#REF!</v>
      </c>
      <c r="L207" t="e">
        <f>VLOOKUP(D207,#REF!,5,0)</f>
        <v>#REF!</v>
      </c>
      <c r="M207" t="e">
        <f>VLOOKUP(D207,#REF!,6,0)</f>
        <v>#REF!</v>
      </c>
      <c r="N207" t="e">
        <f>VLOOKUP(D207,#REF!,7,0)</f>
        <v>#REF!</v>
      </c>
      <c r="O207"/>
      <c r="P207" t="str">
        <f t="shared" si="18"/>
        <v>25704</v>
      </c>
      <c r="Q207" t="str">
        <f t="shared" si="19"/>
        <v>15</v>
      </c>
    </row>
    <row r="208" spans="1:17" s="297" customFormat="1" x14ac:dyDescent="0.3">
      <c r="A208" s="556" t="s">
        <v>3355</v>
      </c>
      <c r="B208" s="333">
        <v>6</v>
      </c>
      <c r="C208" s="609">
        <v>151025704014010</v>
      </c>
      <c r="D208" s="334" t="s">
        <v>2491</v>
      </c>
      <c r="E208" t="str">
        <f t="shared" si="16"/>
        <v>150102570401401</v>
      </c>
      <c r="F208" t="str">
        <f t="shared" si="17"/>
        <v>0</v>
      </c>
      <c r="G208" t="e">
        <f>+VLOOKUP(L208,BG!$D$10:$F$68,3,FALSE)</f>
        <v>#REF!</v>
      </c>
      <c r="H208" s="334" t="s">
        <v>2492</v>
      </c>
      <c r="I208" s="295">
        <v>-493468600</v>
      </c>
      <c r="J208" s="296">
        <f t="shared" si="15"/>
        <v>-493468.6</v>
      </c>
      <c r="K208" t="e">
        <f>+VLOOKUP(D208,#REF!,4,0)</f>
        <v>#REF!</v>
      </c>
      <c r="L208" t="e">
        <f>VLOOKUP(D208,#REF!,5,0)</f>
        <v>#REF!</v>
      </c>
      <c r="M208" t="e">
        <f>VLOOKUP(D208,#REF!,6,0)</f>
        <v>#REF!</v>
      </c>
      <c r="N208" t="e">
        <f>VLOOKUP(D208,#REF!,7,0)</f>
        <v>#REF!</v>
      </c>
      <c r="O208"/>
      <c r="P208" t="str">
        <f t="shared" si="18"/>
        <v>25704</v>
      </c>
      <c r="Q208" t="str">
        <f t="shared" si="19"/>
        <v>15</v>
      </c>
    </row>
    <row r="209" spans="1:17" hidden="1" x14ac:dyDescent="0.3">
      <c r="A209" s="556" t="s">
        <v>3355</v>
      </c>
      <c r="B209" s="332">
        <v>6</v>
      </c>
      <c r="C209" s="608">
        <v>151025704014990</v>
      </c>
      <c r="D209" s="427" t="s">
        <v>2493</v>
      </c>
      <c r="E209" t="str">
        <f t="shared" si="16"/>
        <v>150102570401499</v>
      </c>
      <c r="F209" t="str">
        <f t="shared" si="17"/>
        <v>0</v>
      </c>
      <c r="G209" t="e">
        <f>+VLOOKUP(L209,BG!$D$10:$F$68,3,FALSE)</f>
        <v>#REF!</v>
      </c>
      <c r="H209" s="427" t="s">
        <v>2490</v>
      </c>
      <c r="I209" s="332">
        <v>4020949192</v>
      </c>
      <c r="J209" s="296">
        <f t="shared" si="15"/>
        <v>4020949.1919999998</v>
      </c>
      <c r="K209" t="e">
        <f>+VLOOKUP(D209,#REF!,4,0)</f>
        <v>#REF!</v>
      </c>
      <c r="L209" t="e">
        <f>VLOOKUP(D209,#REF!,5,0)</f>
        <v>#REF!</v>
      </c>
      <c r="M209" t="e">
        <f>VLOOKUP(D209,#REF!,6,0)</f>
        <v>#REF!</v>
      </c>
      <c r="N209" t="e">
        <f>VLOOKUP(D209,#REF!,7,0)</f>
        <v>#REF!</v>
      </c>
      <c r="P209" t="str">
        <f t="shared" si="18"/>
        <v>25704</v>
      </c>
      <c r="Q209" t="str">
        <f t="shared" si="19"/>
        <v>15</v>
      </c>
    </row>
    <row r="210" spans="1:17" x14ac:dyDescent="0.3">
      <c r="A210" s="556" t="s">
        <v>3355</v>
      </c>
      <c r="B210" s="333">
        <v>6</v>
      </c>
      <c r="C210" s="609">
        <v>151025704015010</v>
      </c>
      <c r="D210" s="334" t="s">
        <v>2494</v>
      </c>
      <c r="E210" t="str">
        <f t="shared" si="16"/>
        <v>150102570401501</v>
      </c>
      <c r="F210" t="str">
        <f t="shared" si="17"/>
        <v>0</v>
      </c>
      <c r="G210" t="e">
        <f>+VLOOKUP(L210,BG!$D$10:$F$68,3,FALSE)</f>
        <v>#REF!</v>
      </c>
      <c r="H210" s="334" t="s">
        <v>2495</v>
      </c>
      <c r="I210" s="295">
        <v>-5223889</v>
      </c>
      <c r="J210" s="296">
        <f t="shared" si="15"/>
        <v>-5223.8890000000001</v>
      </c>
      <c r="K210" t="e">
        <f>+VLOOKUP(D210,#REF!,4,0)</f>
        <v>#REF!</v>
      </c>
      <c r="L210" t="e">
        <f>VLOOKUP(D210,#REF!,5,0)</f>
        <v>#REF!</v>
      </c>
      <c r="M210" t="e">
        <f>VLOOKUP(D210,#REF!,6,0)</f>
        <v>#REF!</v>
      </c>
      <c r="N210" t="e">
        <f>VLOOKUP(D210,#REF!,7,0)</f>
        <v>#REF!</v>
      </c>
      <c r="P210" t="str">
        <f t="shared" si="18"/>
        <v>25704</v>
      </c>
      <c r="Q210" t="str">
        <f t="shared" si="19"/>
        <v>15</v>
      </c>
    </row>
    <row r="211" spans="1:17" s="297" customFormat="1" hidden="1" x14ac:dyDescent="0.3">
      <c r="A211" s="556" t="s">
        <v>3355</v>
      </c>
      <c r="B211" s="332">
        <v>6</v>
      </c>
      <c r="C211" s="608">
        <v>151025704015990</v>
      </c>
      <c r="D211" s="427" t="s">
        <v>2496</v>
      </c>
      <c r="E211" t="str">
        <f t="shared" si="16"/>
        <v>150102570401599</v>
      </c>
      <c r="F211" t="str">
        <f t="shared" si="17"/>
        <v>0</v>
      </c>
      <c r="G211" t="e">
        <f>+VLOOKUP(L211,BG!$D$10:$F$68,3,FALSE)</f>
        <v>#REF!</v>
      </c>
      <c r="H211" s="427" t="s">
        <v>2495</v>
      </c>
      <c r="I211" s="332">
        <v>16440891436</v>
      </c>
      <c r="J211" s="296">
        <f t="shared" si="15"/>
        <v>16440891.436000001</v>
      </c>
      <c r="K211" t="e">
        <f>+VLOOKUP(D211,#REF!,4,0)</f>
        <v>#REF!</v>
      </c>
      <c r="L211" t="e">
        <f>VLOOKUP(D211,#REF!,5,0)</f>
        <v>#REF!</v>
      </c>
      <c r="M211" t="e">
        <f>VLOOKUP(D211,#REF!,6,0)</f>
        <v>#REF!</v>
      </c>
      <c r="N211" t="e">
        <f>VLOOKUP(D211,#REF!,7,0)</f>
        <v>#REF!</v>
      </c>
      <c r="O211"/>
      <c r="P211" t="str">
        <f t="shared" si="18"/>
        <v>25704</v>
      </c>
      <c r="Q211" t="str">
        <f t="shared" si="19"/>
        <v>15</v>
      </c>
    </row>
    <row r="212" spans="1:17" s="297" customFormat="1" x14ac:dyDescent="0.3">
      <c r="A212" s="556" t="s">
        <v>3355</v>
      </c>
      <c r="B212" s="333">
        <v>6</v>
      </c>
      <c r="C212" s="609">
        <v>151025704016010</v>
      </c>
      <c r="D212" s="334" t="s">
        <v>2497</v>
      </c>
      <c r="E212" t="str">
        <f t="shared" si="16"/>
        <v>150102570401601</v>
      </c>
      <c r="F212" t="str">
        <f t="shared" si="17"/>
        <v>0</v>
      </c>
      <c r="G212" t="e">
        <f>+VLOOKUP(L212,BG!$D$10:$F$68,3,FALSE)</f>
        <v>#REF!</v>
      </c>
      <c r="H212" s="334" t="s">
        <v>2498</v>
      </c>
      <c r="I212" s="295">
        <v>-1900191655</v>
      </c>
      <c r="J212" s="296">
        <f t="shared" si="15"/>
        <v>-1900191.655</v>
      </c>
      <c r="K212" t="e">
        <f>+VLOOKUP(D212,#REF!,4,0)</f>
        <v>#REF!</v>
      </c>
      <c r="L212" t="e">
        <f>VLOOKUP(D212,#REF!,5,0)</f>
        <v>#REF!</v>
      </c>
      <c r="M212" t="e">
        <f>VLOOKUP(D212,#REF!,6,0)</f>
        <v>#REF!</v>
      </c>
      <c r="N212" t="e">
        <f>VLOOKUP(D212,#REF!,7,0)</f>
        <v>#REF!</v>
      </c>
      <c r="O212"/>
      <c r="P212" t="str">
        <f t="shared" si="18"/>
        <v>25704</v>
      </c>
      <c r="Q212" t="str">
        <f t="shared" si="19"/>
        <v>15</v>
      </c>
    </row>
    <row r="213" spans="1:17" s="297" customFormat="1" hidden="1" x14ac:dyDescent="0.3">
      <c r="A213" s="556" t="s">
        <v>3355</v>
      </c>
      <c r="B213" s="332">
        <v>6</v>
      </c>
      <c r="C213" s="608">
        <v>151025704016990</v>
      </c>
      <c r="D213" s="427" t="s">
        <v>2499</v>
      </c>
      <c r="E213" t="str">
        <f t="shared" si="16"/>
        <v>150102570401699</v>
      </c>
      <c r="F213" t="str">
        <f t="shared" si="17"/>
        <v>0</v>
      </c>
      <c r="G213" t="e">
        <f>+VLOOKUP(L213,BG!$D$10:$F$68,3,FALSE)</f>
        <v>#REF!</v>
      </c>
      <c r="H213" s="427" t="s">
        <v>2498</v>
      </c>
      <c r="I213" s="332">
        <v>4636182974</v>
      </c>
      <c r="J213" s="296">
        <f t="shared" si="15"/>
        <v>4636182.9740000004</v>
      </c>
      <c r="K213" t="e">
        <f>+VLOOKUP(D213,#REF!,4,0)</f>
        <v>#REF!</v>
      </c>
      <c r="L213" t="e">
        <f>VLOOKUP(D213,#REF!,5,0)</f>
        <v>#REF!</v>
      </c>
      <c r="M213" t="e">
        <f>VLOOKUP(D213,#REF!,6,0)</f>
        <v>#REF!</v>
      </c>
      <c r="N213" t="e">
        <f>VLOOKUP(D213,#REF!,7,0)</f>
        <v>#REF!</v>
      </c>
      <c r="O213"/>
      <c r="P213" t="str">
        <f t="shared" si="18"/>
        <v>25704</v>
      </c>
      <c r="Q213" t="str">
        <f t="shared" si="19"/>
        <v>15</v>
      </c>
    </row>
    <row r="214" spans="1:17" s="297" customFormat="1" hidden="1" x14ac:dyDescent="0.3">
      <c r="A214" s="556" t="s">
        <v>3355</v>
      </c>
      <c r="B214" s="333">
        <v>6</v>
      </c>
      <c r="C214" s="609">
        <v>151025704017990</v>
      </c>
      <c r="D214" s="334" t="s">
        <v>2500</v>
      </c>
      <c r="E214" t="str">
        <f t="shared" si="16"/>
        <v>150102570401799</v>
      </c>
      <c r="F214" t="str">
        <f t="shared" si="17"/>
        <v>0</v>
      </c>
      <c r="G214" t="e">
        <f>+VLOOKUP(L214,BG!$D$10:$F$68,3,FALSE)</f>
        <v>#REF!</v>
      </c>
      <c r="H214" s="334" t="s">
        <v>2501</v>
      </c>
      <c r="I214" s="333">
        <v>995305092</v>
      </c>
      <c r="J214" s="296">
        <f t="shared" si="15"/>
        <v>995305.09199999995</v>
      </c>
      <c r="K214" t="e">
        <f>+VLOOKUP(D214,#REF!,4,0)</f>
        <v>#REF!</v>
      </c>
      <c r="L214" t="e">
        <f>VLOOKUP(D214,#REF!,5,0)</f>
        <v>#REF!</v>
      </c>
      <c r="M214" t="e">
        <f>VLOOKUP(D214,#REF!,6,0)</f>
        <v>#REF!</v>
      </c>
      <c r="N214" t="e">
        <f>VLOOKUP(D214,#REF!,7,0)</f>
        <v>#REF!</v>
      </c>
      <c r="O214"/>
      <c r="P214" t="str">
        <f t="shared" si="18"/>
        <v>25704</v>
      </c>
      <c r="Q214" t="str">
        <f t="shared" si="19"/>
        <v>15</v>
      </c>
    </row>
    <row r="215" spans="1:17" x14ac:dyDescent="0.3">
      <c r="A215" s="556" t="s">
        <v>3355</v>
      </c>
      <c r="B215" s="332">
        <v>6</v>
      </c>
      <c r="C215" s="608">
        <v>151025704018010</v>
      </c>
      <c r="D215" s="427" t="s">
        <v>2502</v>
      </c>
      <c r="E215" t="str">
        <f t="shared" si="16"/>
        <v>150102570401801</v>
      </c>
      <c r="F215" t="str">
        <f t="shared" si="17"/>
        <v>0</v>
      </c>
      <c r="G215" t="e">
        <f>+VLOOKUP(L215,BG!$D$10:$F$68,3,FALSE)</f>
        <v>#REF!</v>
      </c>
      <c r="H215" s="427" t="s">
        <v>2492</v>
      </c>
      <c r="I215" s="294">
        <v>38806021829</v>
      </c>
      <c r="J215" s="296">
        <f t="shared" si="15"/>
        <v>38806021.829000004</v>
      </c>
      <c r="K215" t="e">
        <f>+VLOOKUP(D215,#REF!,4,0)</f>
        <v>#REF!</v>
      </c>
      <c r="L215" t="e">
        <f>VLOOKUP(D215,#REF!,5,0)</f>
        <v>#REF!</v>
      </c>
      <c r="M215" t="e">
        <f>VLOOKUP(D215,#REF!,6,0)</f>
        <v>#REF!</v>
      </c>
      <c r="N215" t="e">
        <f>VLOOKUP(D215,#REF!,7,0)</f>
        <v>#REF!</v>
      </c>
      <c r="P215" t="str">
        <f t="shared" si="18"/>
        <v>25704</v>
      </c>
      <c r="Q215" t="str">
        <f t="shared" si="19"/>
        <v>15</v>
      </c>
    </row>
    <row r="216" spans="1:17" hidden="1" x14ac:dyDescent="0.3">
      <c r="A216" s="556" t="s">
        <v>3355</v>
      </c>
      <c r="B216" s="333">
        <v>6</v>
      </c>
      <c r="C216" s="609">
        <v>151025704018990</v>
      </c>
      <c r="D216" s="334" t="s">
        <v>2503</v>
      </c>
      <c r="E216" t="str">
        <f t="shared" si="16"/>
        <v>150102570401899</v>
      </c>
      <c r="F216" t="str">
        <f t="shared" si="17"/>
        <v>0</v>
      </c>
      <c r="G216" t="e">
        <f>+VLOOKUP(L216,BG!$D$10:$F$68,3,FALSE)</f>
        <v>#REF!</v>
      </c>
      <c r="H216" s="334" t="s">
        <v>2490</v>
      </c>
      <c r="I216" s="333">
        <v>23575414814</v>
      </c>
      <c r="J216" s="296">
        <f t="shared" si="15"/>
        <v>23575414.813999999</v>
      </c>
      <c r="K216" t="e">
        <f>+VLOOKUP(D216,#REF!,4,0)</f>
        <v>#REF!</v>
      </c>
      <c r="L216" t="e">
        <f>VLOOKUP(D216,#REF!,5,0)</f>
        <v>#REF!</v>
      </c>
      <c r="M216" t="e">
        <f>VLOOKUP(D216,#REF!,6,0)</f>
        <v>#REF!</v>
      </c>
      <c r="N216" t="e">
        <f>VLOOKUP(D216,#REF!,7,0)</f>
        <v>#REF!</v>
      </c>
      <c r="P216" t="str">
        <f t="shared" si="18"/>
        <v>25704</v>
      </c>
      <c r="Q216" t="str">
        <f t="shared" si="19"/>
        <v>15</v>
      </c>
    </row>
    <row r="217" spans="1:17" s="297" customFormat="1" x14ac:dyDescent="0.3">
      <c r="A217" s="556" t="s">
        <v>3355</v>
      </c>
      <c r="B217" s="332">
        <v>6</v>
      </c>
      <c r="C217" s="608">
        <v>151025704019010</v>
      </c>
      <c r="D217" s="427" t="s">
        <v>2504</v>
      </c>
      <c r="E217" t="str">
        <f t="shared" si="16"/>
        <v>150102570401901</v>
      </c>
      <c r="F217" t="str">
        <f t="shared" si="17"/>
        <v>0</v>
      </c>
      <c r="G217" t="e">
        <f>+VLOOKUP(L217,BG!$D$10:$F$68,3,FALSE)</f>
        <v>#REF!</v>
      </c>
      <c r="H217" s="427" t="s">
        <v>2492</v>
      </c>
      <c r="I217" s="294">
        <v>-3582394936</v>
      </c>
      <c r="J217" s="296">
        <f t="shared" si="15"/>
        <v>-3582394.9360000002</v>
      </c>
      <c r="K217" t="e">
        <f>+VLOOKUP(D217,#REF!,4,0)</f>
        <v>#REF!</v>
      </c>
      <c r="L217" t="e">
        <f>VLOOKUP(D217,#REF!,5,0)</f>
        <v>#REF!</v>
      </c>
      <c r="M217" t="e">
        <f>VLOOKUP(D217,#REF!,6,0)</f>
        <v>#REF!</v>
      </c>
      <c r="N217" t="e">
        <f>VLOOKUP(D217,#REF!,7,0)</f>
        <v>#REF!</v>
      </c>
      <c r="O217"/>
      <c r="P217" t="str">
        <f t="shared" si="18"/>
        <v>25704</v>
      </c>
      <c r="Q217" t="str">
        <f t="shared" si="19"/>
        <v>15</v>
      </c>
    </row>
    <row r="218" spans="1:17" hidden="1" x14ac:dyDescent="0.3">
      <c r="A218" s="556" t="s">
        <v>3355</v>
      </c>
      <c r="B218" s="333">
        <v>6</v>
      </c>
      <c r="C218" s="609">
        <v>151025704019990</v>
      </c>
      <c r="D218" s="334" t="s">
        <v>2505</v>
      </c>
      <c r="E218" t="str">
        <f t="shared" si="16"/>
        <v>150102570401999</v>
      </c>
      <c r="F218" t="str">
        <f t="shared" si="17"/>
        <v>0</v>
      </c>
      <c r="G218" t="e">
        <f>+VLOOKUP(L218,BG!$D$10:$F$68,3,FALSE)</f>
        <v>#REF!</v>
      </c>
      <c r="H218" s="334" t="s">
        <v>2490</v>
      </c>
      <c r="I218" s="333">
        <v>-15915406334</v>
      </c>
      <c r="J218" s="296">
        <f t="shared" si="15"/>
        <v>-15915406.334000001</v>
      </c>
      <c r="K218" t="e">
        <f>+VLOOKUP(D218,#REF!,4,0)</f>
        <v>#REF!</v>
      </c>
      <c r="L218" t="e">
        <f>VLOOKUP(D218,#REF!,5,0)</f>
        <v>#REF!</v>
      </c>
      <c r="M218" t="e">
        <f>VLOOKUP(D218,#REF!,6,0)</f>
        <v>#REF!</v>
      </c>
      <c r="N218" t="e">
        <f>VLOOKUP(D218,#REF!,7,0)</f>
        <v>#REF!</v>
      </c>
      <c r="P218" t="str">
        <f t="shared" si="18"/>
        <v>25704</v>
      </c>
      <c r="Q218" t="str">
        <f t="shared" si="19"/>
        <v>15</v>
      </c>
    </row>
    <row r="219" spans="1:17" x14ac:dyDescent="0.3">
      <c r="A219" s="556" t="s">
        <v>3355</v>
      </c>
      <c r="B219" s="332">
        <v>6</v>
      </c>
      <c r="C219" s="608">
        <v>151025704020010</v>
      </c>
      <c r="D219" s="427" t="s">
        <v>2506</v>
      </c>
      <c r="E219" t="str">
        <f t="shared" si="16"/>
        <v>150102570402001</v>
      </c>
      <c r="F219" t="str">
        <f t="shared" si="17"/>
        <v>0</v>
      </c>
      <c r="G219" t="e">
        <f>+VLOOKUP(L219,BG!$D$10:$F$68,3,FALSE)</f>
        <v>#REF!</v>
      </c>
      <c r="H219" s="427" t="s">
        <v>2492</v>
      </c>
      <c r="I219" s="294">
        <v>-129953187132</v>
      </c>
      <c r="J219" s="296">
        <f t="shared" si="15"/>
        <v>-129953187.132</v>
      </c>
      <c r="K219" t="e">
        <f>+VLOOKUP(D219,#REF!,4,0)</f>
        <v>#REF!</v>
      </c>
      <c r="L219" t="e">
        <f>VLOOKUP(D219,#REF!,5,0)</f>
        <v>#REF!</v>
      </c>
      <c r="M219" t="e">
        <f>VLOOKUP(D219,#REF!,6,0)</f>
        <v>#REF!</v>
      </c>
      <c r="N219" t="e">
        <f>VLOOKUP(D219,#REF!,7,0)</f>
        <v>#REF!</v>
      </c>
      <c r="P219" t="str">
        <f t="shared" si="18"/>
        <v>25704</v>
      </c>
      <c r="Q219" t="str">
        <f t="shared" si="19"/>
        <v>15</v>
      </c>
    </row>
    <row r="220" spans="1:17" hidden="1" x14ac:dyDescent="0.3">
      <c r="A220" s="556" t="s">
        <v>3355</v>
      </c>
      <c r="B220" s="333">
        <v>7</v>
      </c>
      <c r="C220" s="609">
        <v>151025704020990</v>
      </c>
      <c r="D220" s="334" t="s">
        <v>2507</v>
      </c>
      <c r="E220" t="str">
        <f t="shared" si="16"/>
        <v>150102570402099</v>
      </c>
      <c r="F220" t="str">
        <f t="shared" si="17"/>
        <v>0</v>
      </c>
      <c r="G220" t="e">
        <f>+VLOOKUP(L220,BG!$D$10:$F$68,3,FALSE)</f>
        <v>#REF!</v>
      </c>
      <c r="H220" s="334" t="s">
        <v>2508</v>
      </c>
      <c r="I220" s="333">
        <v>-595871170709</v>
      </c>
      <c r="J220" s="296">
        <f t="shared" si="15"/>
        <v>-595871170.70899999</v>
      </c>
      <c r="K220" t="e">
        <f>+VLOOKUP(D220,#REF!,4,0)</f>
        <v>#REF!</v>
      </c>
      <c r="L220" t="e">
        <f>VLOOKUP(D220,#REF!,5,0)</f>
        <v>#REF!</v>
      </c>
      <c r="M220" t="e">
        <f>VLOOKUP(D220,#REF!,6,0)</f>
        <v>#REF!</v>
      </c>
      <c r="N220" t="e">
        <f>VLOOKUP(D220,#REF!,7,0)</f>
        <v>#REF!</v>
      </c>
      <c r="P220" t="str">
        <f t="shared" si="18"/>
        <v>25704</v>
      </c>
      <c r="Q220" t="str">
        <f t="shared" si="19"/>
        <v>15</v>
      </c>
    </row>
    <row r="221" spans="1:17" x14ac:dyDescent="0.3">
      <c r="A221" s="556" t="s">
        <v>3355</v>
      </c>
      <c r="B221" s="332">
        <v>6</v>
      </c>
      <c r="C221" s="608">
        <v>151025704021010</v>
      </c>
      <c r="D221" s="427" t="s">
        <v>2509</v>
      </c>
      <c r="E221" t="str">
        <f t="shared" si="16"/>
        <v>150102570402101</v>
      </c>
      <c r="F221" t="str">
        <f t="shared" si="17"/>
        <v>0</v>
      </c>
      <c r="G221" t="e">
        <f>+VLOOKUP(L221,BG!$D$10:$F$68,3,FALSE)</f>
        <v>#REF!</v>
      </c>
      <c r="H221" s="427" t="s">
        <v>2492</v>
      </c>
      <c r="I221" s="294">
        <v>-41467609</v>
      </c>
      <c r="J221" s="296">
        <f t="shared" si="15"/>
        <v>-41467.608999999997</v>
      </c>
      <c r="K221" t="e">
        <f>+VLOOKUP(D221,#REF!,4,0)</f>
        <v>#REF!</v>
      </c>
      <c r="L221" t="e">
        <f>VLOOKUP(D221,#REF!,5,0)</f>
        <v>#REF!</v>
      </c>
      <c r="M221" t="e">
        <f>VLOOKUP(D221,#REF!,6,0)</f>
        <v>#REF!</v>
      </c>
      <c r="N221" t="e">
        <f>VLOOKUP(D221,#REF!,7,0)</f>
        <v>#REF!</v>
      </c>
      <c r="P221" t="str">
        <f t="shared" si="18"/>
        <v>25704</v>
      </c>
      <c r="Q221" t="str">
        <f t="shared" si="19"/>
        <v>15</v>
      </c>
    </row>
    <row r="222" spans="1:17" hidden="1" x14ac:dyDescent="0.3">
      <c r="A222" s="556" t="s">
        <v>3355</v>
      </c>
      <c r="B222" s="333">
        <v>6</v>
      </c>
      <c r="C222" s="609">
        <v>151025704021990</v>
      </c>
      <c r="D222" s="334" t="s">
        <v>2510</v>
      </c>
      <c r="E222" t="str">
        <f t="shared" si="16"/>
        <v>150102570402199</v>
      </c>
      <c r="F222" t="str">
        <f t="shared" si="17"/>
        <v>0</v>
      </c>
      <c r="G222" t="e">
        <f>+VLOOKUP(L222,BG!$D$10:$F$68,3,FALSE)</f>
        <v>#REF!</v>
      </c>
      <c r="H222" s="334" t="s">
        <v>2490</v>
      </c>
      <c r="I222" s="333">
        <v>10563765415</v>
      </c>
      <c r="J222" s="296">
        <f t="shared" si="15"/>
        <v>10563765.414999999</v>
      </c>
      <c r="K222" t="e">
        <f>+VLOOKUP(D222,#REF!,4,0)</f>
        <v>#REF!</v>
      </c>
      <c r="L222" t="e">
        <f>VLOOKUP(D222,#REF!,5,0)</f>
        <v>#REF!</v>
      </c>
      <c r="M222" t="e">
        <f>VLOOKUP(D222,#REF!,6,0)</f>
        <v>#REF!</v>
      </c>
      <c r="N222" t="e">
        <f>VLOOKUP(D222,#REF!,7,0)</f>
        <v>#REF!</v>
      </c>
      <c r="P222" t="str">
        <f t="shared" si="18"/>
        <v>25704</v>
      </c>
      <c r="Q222" t="str">
        <f t="shared" si="19"/>
        <v>15</v>
      </c>
    </row>
    <row r="223" spans="1:17" hidden="1" x14ac:dyDescent="0.3">
      <c r="A223" s="556" t="s">
        <v>3355</v>
      </c>
      <c r="B223" s="332">
        <v>7</v>
      </c>
      <c r="C223" s="608">
        <v>151025704022990</v>
      </c>
      <c r="D223" s="427" t="s">
        <v>2511</v>
      </c>
      <c r="E223" t="str">
        <f t="shared" si="16"/>
        <v>150102570402299</v>
      </c>
      <c r="F223" t="str">
        <f t="shared" si="17"/>
        <v>0</v>
      </c>
      <c r="G223" t="e">
        <f>+VLOOKUP(L223,BG!$D$10:$F$68,3,FALSE)</f>
        <v>#REF!</v>
      </c>
      <c r="H223" s="427" t="s">
        <v>2490</v>
      </c>
      <c r="I223" s="332">
        <v>-546471625</v>
      </c>
      <c r="J223" s="296">
        <f t="shared" si="15"/>
        <v>-546471.625</v>
      </c>
      <c r="K223" t="e">
        <f>+VLOOKUP(D223,#REF!,4,0)</f>
        <v>#REF!</v>
      </c>
      <c r="L223" t="e">
        <f>VLOOKUP(D223,#REF!,5,0)</f>
        <v>#REF!</v>
      </c>
      <c r="M223" t="e">
        <f>VLOOKUP(D223,#REF!,6,0)</f>
        <v>#REF!</v>
      </c>
      <c r="N223" t="e">
        <f>VLOOKUP(D223,#REF!,7,0)</f>
        <v>#REF!</v>
      </c>
      <c r="P223" t="str">
        <f t="shared" si="18"/>
        <v>25704</v>
      </c>
      <c r="Q223" t="str">
        <f t="shared" si="19"/>
        <v>15</v>
      </c>
    </row>
    <row r="224" spans="1:17" x14ac:dyDescent="0.3">
      <c r="A224" s="556" t="s">
        <v>3355</v>
      </c>
      <c r="B224" s="333">
        <v>6</v>
      </c>
      <c r="C224" s="609">
        <v>151025704023010</v>
      </c>
      <c r="D224" s="334" t="s">
        <v>2512</v>
      </c>
      <c r="E224" t="str">
        <f t="shared" si="16"/>
        <v>150102570402301</v>
      </c>
      <c r="F224" t="str">
        <f t="shared" si="17"/>
        <v>0</v>
      </c>
      <c r="G224" t="e">
        <f>+VLOOKUP(L224,BG!$D$10:$F$68,3,FALSE)</f>
        <v>#REF!</v>
      </c>
      <c r="H224" s="334" t="s">
        <v>2492</v>
      </c>
      <c r="I224" s="295">
        <v>-467601785</v>
      </c>
      <c r="J224" s="296">
        <f t="shared" si="15"/>
        <v>-467601.78499999997</v>
      </c>
      <c r="K224" t="e">
        <f>+VLOOKUP(D224,#REF!,4,0)</f>
        <v>#REF!</v>
      </c>
      <c r="L224" t="e">
        <f>VLOOKUP(D224,#REF!,5,0)</f>
        <v>#REF!</v>
      </c>
      <c r="M224" t="e">
        <f>VLOOKUP(D224,#REF!,6,0)</f>
        <v>#REF!</v>
      </c>
      <c r="N224" t="e">
        <f>VLOOKUP(D224,#REF!,7,0)</f>
        <v>#REF!</v>
      </c>
      <c r="P224" t="str">
        <f t="shared" si="18"/>
        <v>25704</v>
      </c>
      <c r="Q224" t="str">
        <f t="shared" si="19"/>
        <v>15</v>
      </c>
    </row>
    <row r="225" spans="1:17" hidden="1" x14ac:dyDescent="0.3">
      <c r="A225" s="556" t="s">
        <v>3355</v>
      </c>
      <c r="B225" s="332">
        <v>6</v>
      </c>
      <c r="C225" s="608">
        <v>151025704023990</v>
      </c>
      <c r="D225" s="427" t="s">
        <v>2513</v>
      </c>
      <c r="E225" t="str">
        <f t="shared" si="16"/>
        <v>150102570402399</v>
      </c>
      <c r="F225" t="str">
        <f t="shared" si="17"/>
        <v>0</v>
      </c>
      <c r="G225" t="e">
        <f>+VLOOKUP(L225,BG!$D$10:$F$68,3,FALSE)</f>
        <v>#REF!</v>
      </c>
      <c r="H225" s="427" t="s">
        <v>2490</v>
      </c>
      <c r="I225" s="332">
        <v>6586277655</v>
      </c>
      <c r="J225" s="296">
        <f t="shared" si="15"/>
        <v>6586277.6550000003</v>
      </c>
      <c r="K225" t="e">
        <f>+VLOOKUP(D225,#REF!,4,0)</f>
        <v>#REF!</v>
      </c>
      <c r="L225" t="e">
        <f>VLOOKUP(D225,#REF!,5,0)</f>
        <v>#REF!</v>
      </c>
      <c r="M225" t="e">
        <f>VLOOKUP(D225,#REF!,6,0)</f>
        <v>#REF!</v>
      </c>
      <c r="N225" t="e">
        <f>VLOOKUP(D225,#REF!,7,0)</f>
        <v>#REF!</v>
      </c>
      <c r="P225" t="str">
        <f t="shared" si="18"/>
        <v>25704</v>
      </c>
      <c r="Q225" t="str">
        <f t="shared" si="19"/>
        <v>15</v>
      </c>
    </row>
    <row r="226" spans="1:17" hidden="1" x14ac:dyDescent="0.3">
      <c r="A226" s="556" t="s">
        <v>3355</v>
      </c>
      <c r="B226" s="333">
        <v>6</v>
      </c>
      <c r="C226" s="609">
        <v>151025704024990</v>
      </c>
      <c r="D226" s="334" t="s">
        <v>2514</v>
      </c>
      <c r="E226" t="str">
        <f t="shared" si="16"/>
        <v>150102570402499</v>
      </c>
      <c r="F226" t="str">
        <f t="shared" si="17"/>
        <v>0</v>
      </c>
      <c r="G226" t="e">
        <f>+VLOOKUP(L226,BG!$D$10:$F$68,3,FALSE)</f>
        <v>#REF!</v>
      </c>
      <c r="H226" s="334" t="s">
        <v>2490</v>
      </c>
      <c r="I226" s="333">
        <v>-468623002</v>
      </c>
      <c r="J226" s="296">
        <f t="shared" si="15"/>
        <v>-468623.00199999998</v>
      </c>
      <c r="K226" t="e">
        <f>+VLOOKUP(D226,#REF!,4,0)</f>
        <v>#REF!</v>
      </c>
      <c r="L226" t="e">
        <f>VLOOKUP(D226,#REF!,5,0)</f>
        <v>#REF!</v>
      </c>
      <c r="M226" t="e">
        <f>VLOOKUP(D226,#REF!,6,0)</f>
        <v>#REF!</v>
      </c>
      <c r="N226" t="e">
        <f>VLOOKUP(D226,#REF!,7,0)</f>
        <v>#REF!</v>
      </c>
      <c r="P226" t="str">
        <f t="shared" si="18"/>
        <v>25704</v>
      </c>
      <c r="Q226" t="str">
        <f t="shared" si="19"/>
        <v>15</v>
      </c>
    </row>
    <row r="227" spans="1:17" hidden="1" x14ac:dyDescent="0.3">
      <c r="A227" s="556" t="s">
        <v>3355</v>
      </c>
      <c r="B227" s="332">
        <v>6</v>
      </c>
      <c r="C227" s="608">
        <v>151025704025990</v>
      </c>
      <c r="D227" s="427" t="s">
        <v>2515</v>
      </c>
      <c r="E227" t="str">
        <f t="shared" si="16"/>
        <v>150102570402599</v>
      </c>
      <c r="F227" t="str">
        <f t="shared" si="17"/>
        <v>0</v>
      </c>
      <c r="G227" t="e">
        <f>+VLOOKUP(L227,BG!$D$10:$F$68,3,FALSE)</f>
        <v>#REF!</v>
      </c>
      <c r="H227" s="427" t="s">
        <v>2490</v>
      </c>
      <c r="I227" s="332">
        <v>-1242788707</v>
      </c>
      <c r="J227" s="296">
        <f t="shared" si="15"/>
        <v>-1242788.7069999999</v>
      </c>
      <c r="K227" t="e">
        <f>+VLOOKUP(D227,#REF!,4,0)</f>
        <v>#REF!</v>
      </c>
      <c r="L227" t="e">
        <f>VLOOKUP(D227,#REF!,5,0)</f>
        <v>#REF!</v>
      </c>
      <c r="M227" t="e">
        <f>VLOOKUP(D227,#REF!,6,0)</f>
        <v>#REF!</v>
      </c>
      <c r="N227" t="e">
        <f>VLOOKUP(D227,#REF!,7,0)</f>
        <v>#REF!</v>
      </c>
      <c r="P227" t="str">
        <f t="shared" si="18"/>
        <v>25704</v>
      </c>
      <c r="Q227" t="str">
        <f t="shared" si="19"/>
        <v>15</v>
      </c>
    </row>
    <row r="228" spans="1:17" hidden="1" x14ac:dyDescent="0.3">
      <c r="A228" s="556" t="s">
        <v>3355</v>
      </c>
      <c r="B228" s="333">
        <v>6</v>
      </c>
      <c r="C228" s="609">
        <v>151025704026990</v>
      </c>
      <c r="D228" s="334" t="s">
        <v>2516</v>
      </c>
      <c r="E228" t="str">
        <f t="shared" si="16"/>
        <v>150102570402699</v>
      </c>
      <c r="F228" t="str">
        <f t="shared" si="17"/>
        <v>0</v>
      </c>
      <c r="G228" t="e">
        <f>+VLOOKUP(L228,BG!$D$10:$F$68,3,FALSE)</f>
        <v>#REF!</v>
      </c>
      <c r="H228" s="334" t="s">
        <v>2490</v>
      </c>
      <c r="I228" s="333">
        <v>-1218728937</v>
      </c>
      <c r="J228" s="296">
        <f t="shared" si="15"/>
        <v>-1218728.9369999999</v>
      </c>
      <c r="K228" t="e">
        <f>+VLOOKUP(D228,#REF!,4,0)</f>
        <v>#REF!</v>
      </c>
      <c r="L228" t="e">
        <f>VLOOKUP(D228,#REF!,5,0)</f>
        <v>#REF!</v>
      </c>
      <c r="M228" t="e">
        <f>VLOOKUP(D228,#REF!,6,0)</f>
        <v>#REF!</v>
      </c>
      <c r="N228" t="e">
        <f>VLOOKUP(D228,#REF!,7,0)</f>
        <v>#REF!</v>
      </c>
      <c r="P228" t="str">
        <f t="shared" si="18"/>
        <v>25704</v>
      </c>
      <c r="Q228" t="str">
        <f t="shared" si="19"/>
        <v>15</v>
      </c>
    </row>
    <row r="229" spans="1:17" hidden="1" x14ac:dyDescent="0.3">
      <c r="A229" s="556" t="s">
        <v>3355</v>
      </c>
      <c r="B229" s="332">
        <v>6</v>
      </c>
      <c r="C229" s="608">
        <v>151025704027990</v>
      </c>
      <c r="D229" s="427" t="s">
        <v>2517</v>
      </c>
      <c r="E229" t="str">
        <f t="shared" si="16"/>
        <v>150102570402799</v>
      </c>
      <c r="F229" t="str">
        <f t="shared" si="17"/>
        <v>0</v>
      </c>
      <c r="G229" t="e">
        <f>+VLOOKUP(L229,BG!$D$10:$F$68,3,FALSE)</f>
        <v>#REF!</v>
      </c>
      <c r="H229" s="427" t="s">
        <v>2490</v>
      </c>
      <c r="I229" s="332">
        <v>-100767202</v>
      </c>
      <c r="J229" s="296">
        <f t="shared" si="15"/>
        <v>-100767.202</v>
      </c>
      <c r="K229" t="e">
        <f>+VLOOKUP(D229,#REF!,4,0)</f>
        <v>#REF!</v>
      </c>
      <c r="L229" t="e">
        <f>VLOOKUP(D229,#REF!,5,0)</f>
        <v>#REF!</v>
      </c>
      <c r="M229" t="e">
        <f>VLOOKUP(D229,#REF!,6,0)</f>
        <v>#REF!</v>
      </c>
      <c r="N229" t="e">
        <f>VLOOKUP(D229,#REF!,7,0)</f>
        <v>#REF!</v>
      </c>
      <c r="P229" t="str">
        <f t="shared" si="18"/>
        <v>25704</v>
      </c>
      <c r="Q229" t="str">
        <f t="shared" si="19"/>
        <v>15</v>
      </c>
    </row>
    <row r="230" spans="1:17" hidden="1" x14ac:dyDescent="0.3">
      <c r="A230" s="556" t="s">
        <v>3355</v>
      </c>
      <c r="B230" s="333">
        <v>6</v>
      </c>
      <c r="C230" s="609">
        <v>151025704028990</v>
      </c>
      <c r="D230" s="334" t="s">
        <v>2518</v>
      </c>
      <c r="E230" t="str">
        <f t="shared" si="16"/>
        <v>150102570402899</v>
      </c>
      <c r="F230" t="str">
        <f t="shared" si="17"/>
        <v>0</v>
      </c>
      <c r="G230" t="e">
        <f>+VLOOKUP(L230,BG!$D$10:$F$68,3,FALSE)</f>
        <v>#REF!</v>
      </c>
      <c r="H230" s="334" t="s">
        <v>2490</v>
      </c>
      <c r="I230" s="333">
        <v>-581536735</v>
      </c>
      <c r="J230" s="296">
        <f t="shared" si="15"/>
        <v>-581536.73499999999</v>
      </c>
      <c r="K230" t="e">
        <f>+VLOOKUP(D230,#REF!,4,0)</f>
        <v>#REF!</v>
      </c>
      <c r="L230" t="e">
        <f>VLOOKUP(D230,#REF!,5,0)</f>
        <v>#REF!</v>
      </c>
      <c r="M230" t="e">
        <f>VLOOKUP(D230,#REF!,6,0)</f>
        <v>#REF!</v>
      </c>
      <c r="N230" t="e">
        <f>VLOOKUP(D230,#REF!,7,0)</f>
        <v>#REF!</v>
      </c>
      <c r="P230" t="str">
        <f t="shared" si="18"/>
        <v>25704</v>
      </c>
      <c r="Q230" t="str">
        <f t="shared" si="19"/>
        <v>15</v>
      </c>
    </row>
    <row r="231" spans="1:17" hidden="1" x14ac:dyDescent="0.3">
      <c r="A231" s="556" t="s">
        <v>3355</v>
      </c>
      <c r="B231" s="332">
        <v>6</v>
      </c>
      <c r="C231" s="608">
        <v>151025704029990</v>
      </c>
      <c r="D231" s="427" t="s">
        <v>2519</v>
      </c>
      <c r="E231" t="str">
        <f t="shared" si="16"/>
        <v>150102570402999</v>
      </c>
      <c r="F231" t="str">
        <f t="shared" si="17"/>
        <v>0</v>
      </c>
      <c r="G231" t="e">
        <f>+VLOOKUP(L231,BG!$D$10:$F$68,3,FALSE)</f>
        <v>#REF!</v>
      </c>
      <c r="H231" s="427" t="s">
        <v>2490</v>
      </c>
      <c r="I231" s="332">
        <v>-389113747</v>
      </c>
      <c r="J231" s="296">
        <f t="shared" si="15"/>
        <v>-389113.74699999997</v>
      </c>
      <c r="K231" t="e">
        <f>+VLOOKUP(D231,#REF!,4,0)</f>
        <v>#REF!</v>
      </c>
      <c r="L231" t="e">
        <f>VLOOKUP(D231,#REF!,5,0)</f>
        <v>#REF!</v>
      </c>
      <c r="M231" t="e">
        <f>VLOOKUP(D231,#REF!,6,0)</f>
        <v>#REF!</v>
      </c>
      <c r="N231" t="e">
        <f>VLOOKUP(D231,#REF!,7,0)</f>
        <v>#REF!</v>
      </c>
      <c r="P231" t="str">
        <f t="shared" si="18"/>
        <v>25704</v>
      </c>
      <c r="Q231" t="str">
        <f t="shared" si="19"/>
        <v>15</v>
      </c>
    </row>
    <row r="232" spans="1:17" x14ac:dyDescent="0.3">
      <c r="A232" s="556" t="s">
        <v>3355</v>
      </c>
      <c r="B232" s="333">
        <v>6</v>
      </c>
      <c r="C232" s="609">
        <v>151025704030010</v>
      </c>
      <c r="D232" s="334" t="s">
        <v>2520</v>
      </c>
      <c r="E232" t="str">
        <f t="shared" si="16"/>
        <v>150102570403001</v>
      </c>
      <c r="F232" t="str">
        <f t="shared" si="17"/>
        <v>0</v>
      </c>
      <c r="G232" t="e">
        <f>+VLOOKUP(L232,BG!$D$10:$F$68,3,FALSE)</f>
        <v>#REF!</v>
      </c>
      <c r="H232" s="334" t="s">
        <v>2492</v>
      </c>
      <c r="I232" s="295">
        <v>798873726</v>
      </c>
      <c r="J232" s="296">
        <f t="shared" si="15"/>
        <v>798873.72600000002</v>
      </c>
      <c r="K232" t="e">
        <f>+VLOOKUP(D232,#REF!,4,0)</f>
        <v>#REF!</v>
      </c>
      <c r="L232" t="e">
        <f>VLOOKUP(D232,#REF!,5,0)</f>
        <v>#REF!</v>
      </c>
      <c r="M232" t="e">
        <f>VLOOKUP(D232,#REF!,6,0)</f>
        <v>#REF!</v>
      </c>
      <c r="N232" t="e">
        <f>VLOOKUP(D232,#REF!,7,0)</f>
        <v>#REF!</v>
      </c>
      <c r="P232" t="str">
        <f t="shared" si="18"/>
        <v>25704</v>
      </c>
      <c r="Q232" t="str">
        <f t="shared" si="19"/>
        <v>15</v>
      </c>
    </row>
    <row r="233" spans="1:17" hidden="1" x14ac:dyDescent="0.3">
      <c r="A233" s="556" t="s">
        <v>3355</v>
      </c>
      <c r="B233" s="332">
        <v>6</v>
      </c>
      <c r="C233" s="608">
        <v>151025704030990</v>
      </c>
      <c r="D233" s="427" t="s">
        <v>2521</v>
      </c>
      <c r="E233" t="str">
        <f t="shared" si="16"/>
        <v>150102570403099</v>
      </c>
      <c r="F233" t="str">
        <f t="shared" si="17"/>
        <v>0</v>
      </c>
      <c r="G233" t="e">
        <f>+VLOOKUP(L233,BG!$D$10:$F$68,3,FALSE)</f>
        <v>#REF!</v>
      </c>
      <c r="H233" s="427" t="s">
        <v>2490</v>
      </c>
      <c r="I233" s="332">
        <v>135727838102</v>
      </c>
      <c r="J233" s="296">
        <f t="shared" si="15"/>
        <v>135727838.102</v>
      </c>
      <c r="K233" t="e">
        <f>+VLOOKUP(D233,#REF!,4,0)</f>
        <v>#REF!</v>
      </c>
      <c r="L233" t="e">
        <f>VLOOKUP(D233,#REF!,5,0)</f>
        <v>#REF!</v>
      </c>
      <c r="M233" t="e">
        <f>VLOOKUP(D233,#REF!,6,0)</f>
        <v>#REF!</v>
      </c>
      <c r="N233" t="e">
        <f>VLOOKUP(D233,#REF!,7,0)</f>
        <v>#REF!</v>
      </c>
      <c r="P233" t="str">
        <f t="shared" si="18"/>
        <v>25704</v>
      </c>
      <c r="Q233" t="str">
        <f t="shared" si="19"/>
        <v>15</v>
      </c>
    </row>
    <row r="234" spans="1:17" hidden="1" x14ac:dyDescent="0.3">
      <c r="A234" s="556" t="s">
        <v>3355</v>
      </c>
      <c r="B234" s="333">
        <v>6</v>
      </c>
      <c r="C234" s="609">
        <v>151025704031990</v>
      </c>
      <c r="D234" s="334" t="s">
        <v>2522</v>
      </c>
      <c r="E234" t="str">
        <f t="shared" si="16"/>
        <v>150102570403199</v>
      </c>
      <c r="F234" t="str">
        <f t="shared" si="17"/>
        <v>0</v>
      </c>
      <c r="G234" t="e">
        <f>+VLOOKUP(L234,BG!$D$10:$F$68,3,FALSE)</f>
        <v>#REF!</v>
      </c>
      <c r="H234" s="334" t="s">
        <v>2490</v>
      </c>
      <c r="I234" s="333">
        <v>935578726</v>
      </c>
      <c r="J234" s="296">
        <f t="shared" si="15"/>
        <v>935578.72600000002</v>
      </c>
      <c r="K234" t="e">
        <f>+VLOOKUP(D234,#REF!,4,0)</f>
        <v>#REF!</v>
      </c>
      <c r="L234" t="e">
        <f>VLOOKUP(D234,#REF!,5,0)</f>
        <v>#REF!</v>
      </c>
      <c r="M234" t="e">
        <f>VLOOKUP(D234,#REF!,6,0)</f>
        <v>#REF!</v>
      </c>
      <c r="N234" t="e">
        <f>VLOOKUP(D234,#REF!,7,0)</f>
        <v>#REF!</v>
      </c>
      <c r="P234" t="str">
        <f t="shared" si="18"/>
        <v>25704</v>
      </c>
      <c r="Q234" t="str">
        <f t="shared" si="19"/>
        <v>15</v>
      </c>
    </row>
    <row r="235" spans="1:17" hidden="1" x14ac:dyDescent="0.3">
      <c r="A235" s="556" t="s">
        <v>3355</v>
      </c>
      <c r="B235" s="332">
        <v>7</v>
      </c>
      <c r="C235" s="608">
        <v>151025704032990</v>
      </c>
      <c r="D235" s="427" t="s">
        <v>2523</v>
      </c>
      <c r="E235" t="str">
        <f t="shared" si="16"/>
        <v>150102570403299</v>
      </c>
      <c r="F235" t="str">
        <f t="shared" si="17"/>
        <v>0</v>
      </c>
      <c r="G235" t="e">
        <f>+VLOOKUP(L235,BG!$D$10:$F$68,3,FALSE)</f>
        <v>#REF!</v>
      </c>
      <c r="H235" s="427" t="s">
        <v>2490</v>
      </c>
      <c r="I235" s="332">
        <v>22626599471</v>
      </c>
      <c r="J235" s="296">
        <f t="shared" si="15"/>
        <v>22626599.471000001</v>
      </c>
      <c r="K235" t="e">
        <f>+VLOOKUP(D235,#REF!,4,0)</f>
        <v>#REF!</v>
      </c>
      <c r="L235" t="e">
        <f>VLOOKUP(D235,#REF!,5,0)</f>
        <v>#REF!</v>
      </c>
      <c r="M235" t="e">
        <f>VLOOKUP(D235,#REF!,6,0)</f>
        <v>#REF!</v>
      </c>
      <c r="N235" t="e">
        <f>VLOOKUP(D235,#REF!,7,0)</f>
        <v>#REF!</v>
      </c>
      <c r="P235" t="str">
        <f t="shared" si="18"/>
        <v>25704</v>
      </c>
      <c r="Q235" t="str">
        <f t="shared" si="19"/>
        <v>15</v>
      </c>
    </row>
    <row r="236" spans="1:17" x14ac:dyDescent="0.3">
      <c r="A236" s="556" t="s">
        <v>3355</v>
      </c>
      <c r="B236" s="333">
        <v>6</v>
      </c>
      <c r="C236" s="609">
        <v>151025704033010</v>
      </c>
      <c r="D236" s="334" t="s">
        <v>2524</v>
      </c>
      <c r="E236" t="str">
        <f t="shared" si="16"/>
        <v>150102570403301</v>
      </c>
      <c r="F236" t="str">
        <f t="shared" si="17"/>
        <v>0</v>
      </c>
      <c r="G236" t="e">
        <f>+VLOOKUP(L236,BG!$D$10:$F$68,3,FALSE)</f>
        <v>#REF!</v>
      </c>
      <c r="H236" s="334" t="s">
        <v>2492</v>
      </c>
      <c r="I236" s="295">
        <v>40882709424</v>
      </c>
      <c r="J236" s="296">
        <f t="shared" si="15"/>
        <v>40882709.424000002</v>
      </c>
      <c r="K236" t="e">
        <f>+VLOOKUP(D236,#REF!,4,0)</f>
        <v>#REF!</v>
      </c>
      <c r="L236" t="e">
        <f>VLOOKUP(D236,#REF!,5,0)</f>
        <v>#REF!</v>
      </c>
      <c r="M236" t="e">
        <f>VLOOKUP(D236,#REF!,6,0)</f>
        <v>#REF!</v>
      </c>
      <c r="N236" t="e">
        <f>VLOOKUP(D236,#REF!,7,0)</f>
        <v>#REF!</v>
      </c>
      <c r="P236" t="str">
        <f t="shared" si="18"/>
        <v>25704</v>
      </c>
      <c r="Q236" t="str">
        <f t="shared" si="19"/>
        <v>15</v>
      </c>
    </row>
    <row r="237" spans="1:17" hidden="1" x14ac:dyDescent="0.3">
      <c r="A237" s="556" t="s">
        <v>3355</v>
      </c>
      <c r="B237" s="332">
        <v>6</v>
      </c>
      <c r="C237" s="608">
        <v>151025704033990</v>
      </c>
      <c r="D237" s="427" t="s">
        <v>2525</v>
      </c>
      <c r="E237" t="str">
        <f t="shared" si="16"/>
        <v>150102570403399</v>
      </c>
      <c r="F237" t="str">
        <f t="shared" si="17"/>
        <v>0</v>
      </c>
      <c r="G237" t="e">
        <f>+VLOOKUP(L237,BG!$D$10:$F$68,3,FALSE)</f>
        <v>#REF!</v>
      </c>
      <c r="H237" s="427" t="s">
        <v>2490</v>
      </c>
      <c r="I237" s="332">
        <v>17398195127</v>
      </c>
      <c r="J237" s="296">
        <f t="shared" si="15"/>
        <v>17398195.127</v>
      </c>
      <c r="K237" t="e">
        <f>+VLOOKUP(D237,#REF!,4,0)</f>
        <v>#REF!</v>
      </c>
      <c r="L237" t="e">
        <f>VLOOKUP(D237,#REF!,5,0)</f>
        <v>#REF!</v>
      </c>
      <c r="M237" t="e">
        <f>VLOOKUP(D237,#REF!,6,0)</f>
        <v>#REF!</v>
      </c>
      <c r="N237" t="e">
        <f>VLOOKUP(D237,#REF!,7,0)</f>
        <v>#REF!</v>
      </c>
      <c r="P237" t="str">
        <f t="shared" si="18"/>
        <v>25704</v>
      </c>
      <c r="Q237" t="str">
        <f t="shared" si="19"/>
        <v>15</v>
      </c>
    </row>
    <row r="238" spans="1:17" x14ac:dyDescent="0.3">
      <c r="A238" s="556" t="s">
        <v>3355</v>
      </c>
      <c r="B238" s="333">
        <v>6</v>
      </c>
      <c r="C238" s="609">
        <v>151025704034010</v>
      </c>
      <c r="D238" s="334" t="s">
        <v>2526</v>
      </c>
      <c r="E238" t="str">
        <f t="shared" si="16"/>
        <v>150102570403401</v>
      </c>
      <c r="F238" t="str">
        <f t="shared" si="17"/>
        <v>0</v>
      </c>
      <c r="G238" t="e">
        <f>+VLOOKUP(L238,BG!$D$10:$F$68,3,FALSE)</f>
        <v>#REF!</v>
      </c>
      <c r="H238" s="334" t="s">
        <v>2492</v>
      </c>
      <c r="I238" s="295">
        <v>-38463512338</v>
      </c>
      <c r="J238" s="296">
        <f t="shared" si="15"/>
        <v>-38463512.338</v>
      </c>
      <c r="K238" t="e">
        <f>+VLOOKUP(D238,#REF!,4,0)</f>
        <v>#REF!</v>
      </c>
      <c r="L238" t="e">
        <f>VLOOKUP(D238,#REF!,5,0)</f>
        <v>#REF!</v>
      </c>
      <c r="M238" t="e">
        <f>VLOOKUP(D238,#REF!,6,0)</f>
        <v>#REF!</v>
      </c>
      <c r="N238" t="e">
        <f>VLOOKUP(D238,#REF!,7,0)</f>
        <v>#REF!</v>
      </c>
      <c r="P238" t="str">
        <f t="shared" si="18"/>
        <v>25704</v>
      </c>
      <c r="Q238" t="str">
        <f t="shared" si="19"/>
        <v>15</v>
      </c>
    </row>
    <row r="239" spans="1:17" hidden="1" x14ac:dyDescent="0.3">
      <c r="A239" s="556" t="s">
        <v>3355</v>
      </c>
      <c r="B239" s="332">
        <v>6</v>
      </c>
      <c r="C239" s="608">
        <v>151025704034990</v>
      </c>
      <c r="D239" s="427" t="s">
        <v>2527</v>
      </c>
      <c r="E239" t="str">
        <f t="shared" si="16"/>
        <v>150102570403499</v>
      </c>
      <c r="F239" t="str">
        <f t="shared" si="17"/>
        <v>0</v>
      </c>
      <c r="G239" t="e">
        <f>+VLOOKUP(L239,BG!$D$10:$F$68,3,FALSE)</f>
        <v>#REF!</v>
      </c>
      <c r="H239" s="427" t="s">
        <v>2492</v>
      </c>
      <c r="I239" s="332">
        <v>-23490899914</v>
      </c>
      <c r="J239" s="296">
        <f t="shared" si="15"/>
        <v>-23490899.914000001</v>
      </c>
      <c r="K239" t="e">
        <f>+VLOOKUP(D239,#REF!,4,0)</f>
        <v>#REF!</v>
      </c>
      <c r="L239" t="e">
        <f>VLOOKUP(D239,#REF!,5,0)</f>
        <v>#REF!</v>
      </c>
      <c r="M239" t="e">
        <f>VLOOKUP(D239,#REF!,6,0)</f>
        <v>#REF!</v>
      </c>
      <c r="N239" t="e">
        <f>VLOOKUP(D239,#REF!,7,0)</f>
        <v>#REF!</v>
      </c>
      <c r="P239" t="str">
        <f t="shared" si="18"/>
        <v>25704</v>
      </c>
      <c r="Q239" t="str">
        <f t="shared" si="19"/>
        <v>15</v>
      </c>
    </row>
    <row r="240" spans="1:17" x14ac:dyDescent="0.3">
      <c r="A240" s="556" t="s">
        <v>3355</v>
      </c>
      <c r="B240" s="333">
        <v>6</v>
      </c>
      <c r="C240" s="609">
        <v>151025704035010</v>
      </c>
      <c r="D240" s="334" t="s">
        <v>2528</v>
      </c>
      <c r="E240" t="str">
        <f t="shared" si="16"/>
        <v>150102570403501</v>
      </c>
      <c r="F240" t="str">
        <f t="shared" si="17"/>
        <v>0</v>
      </c>
      <c r="G240" t="e">
        <f>+VLOOKUP(L240,BG!$D$10:$F$68,3,FALSE)</f>
        <v>#REF!</v>
      </c>
      <c r="H240" s="334" t="s">
        <v>2492</v>
      </c>
      <c r="I240" s="295">
        <v>-33589204140</v>
      </c>
      <c r="J240" s="296">
        <f t="shared" si="15"/>
        <v>-33589204.140000001</v>
      </c>
      <c r="K240" t="e">
        <f>+VLOOKUP(D240,#REF!,4,0)</f>
        <v>#REF!</v>
      </c>
      <c r="L240" t="e">
        <f>VLOOKUP(D240,#REF!,5,0)</f>
        <v>#REF!</v>
      </c>
      <c r="M240" t="e">
        <f>VLOOKUP(D240,#REF!,6,0)</f>
        <v>#REF!</v>
      </c>
      <c r="N240" t="e">
        <f>VLOOKUP(D240,#REF!,7,0)</f>
        <v>#REF!</v>
      </c>
      <c r="P240" t="str">
        <f t="shared" si="18"/>
        <v>25704</v>
      </c>
      <c r="Q240" t="str">
        <f t="shared" si="19"/>
        <v>15</v>
      </c>
    </row>
    <row r="241" spans="1:17" hidden="1" x14ac:dyDescent="0.3">
      <c r="A241" s="556" t="s">
        <v>3355</v>
      </c>
      <c r="B241" s="332">
        <v>6</v>
      </c>
      <c r="C241" s="608">
        <v>151025704035990</v>
      </c>
      <c r="D241" s="427" t="s">
        <v>2529</v>
      </c>
      <c r="E241" t="str">
        <f t="shared" si="16"/>
        <v>150102570403599</v>
      </c>
      <c r="F241" t="str">
        <f t="shared" si="17"/>
        <v>0</v>
      </c>
      <c r="G241" t="e">
        <f>+VLOOKUP(L241,BG!$D$10:$F$68,3,FALSE)</f>
        <v>#REF!</v>
      </c>
      <c r="H241" s="427" t="s">
        <v>2492</v>
      </c>
      <c r="I241" s="332">
        <v>48258378115</v>
      </c>
      <c r="J241" s="296">
        <f t="shared" si="15"/>
        <v>48258378.115000002</v>
      </c>
      <c r="K241" t="e">
        <f>+VLOOKUP(D241,#REF!,4,0)</f>
        <v>#REF!</v>
      </c>
      <c r="L241" t="e">
        <f>VLOOKUP(D241,#REF!,5,0)</f>
        <v>#REF!</v>
      </c>
      <c r="M241" t="e">
        <f>VLOOKUP(D241,#REF!,6,0)</f>
        <v>#REF!</v>
      </c>
      <c r="N241" t="e">
        <f>VLOOKUP(D241,#REF!,7,0)</f>
        <v>#REF!</v>
      </c>
      <c r="P241" t="str">
        <f t="shared" si="18"/>
        <v>25704</v>
      </c>
      <c r="Q241" t="str">
        <f t="shared" si="19"/>
        <v>15</v>
      </c>
    </row>
    <row r="242" spans="1:17" hidden="1" x14ac:dyDescent="0.3">
      <c r="A242" s="556" t="s">
        <v>3355</v>
      </c>
      <c r="B242" s="333">
        <v>6</v>
      </c>
      <c r="C242" s="609">
        <v>151025704037990</v>
      </c>
      <c r="D242" s="334" t="s">
        <v>3084</v>
      </c>
      <c r="E242" t="str">
        <f t="shared" si="16"/>
        <v>150102570403799</v>
      </c>
      <c r="F242" t="str">
        <f t="shared" si="17"/>
        <v>0</v>
      </c>
      <c r="G242" t="e">
        <f>+VLOOKUP(L242,BG!$D$10:$F$68,3,FALSE)</f>
        <v>#REF!</v>
      </c>
      <c r="H242" s="334" t="s">
        <v>2492</v>
      </c>
      <c r="I242" s="333">
        <v>13589793</v>
      </c>
      <c r="J242" s="296">
        <f t="shared" si="15"/>
        <v>13589.793</v>
      </c>
      <c r="K242" t="e">
        <f>+VLOOKUP(D242,#REF!,4,0)</f>
        <v>#REF!</v>
      </c>
      <c r="L242" t="e">
        <f>VLOOKUP(D242,#REF!,5,0)</f>
        <v>#REF!</v>
      </c>
      <c r="M242" t="e">
        <f>VLOOKUP(D242,#REF!,6,0)</f>
        <v>#REF!</v>
      </c>
      <c r="N242" t="e">
        <f>VLOOKUP(D242,#REF!,7,0)</f>
        <v>#REF!</v>
      </c>
      <c r="P242" t="str">
        <f t="shared" si="18"/>
        <v>25704</v>
      </c>
      <c r="Q242" t="str">
        <f t="shared" si="19"/>
        <v>15</v>
      </c>
    </row>
    <row r="243" spans="1:17" x14ac:dyDescent="0.3">
      <c r="A243" s="556" t="s">
        <v>3355</v>
      </c>
      <c r="B243" s="332">
        <v>6</v>
      </c>
      <c r="C243" s="608">
        <v>151025704099010</v>
      </c>
      <c r="D243" s="427" t="s">
        <v>2530</v>
      </c>
      <c r="E243" t="str">
        <f t="shared" si="16"/>
        <v>150102570409901</v>
      </c>
      <c r="F243" t="str">
        <f t="shared" si="17"/>
        <v>0</v>
      </c>
      <c r="G243" t="e">
        <f>+VLOOKUP(L243,BG!$D$10:$F$68,3,FALSE)</f>
        <v>#REF!</v>
      </c>
      <c r="H243" s="427" t="s">
        <v>2492</v>
      </c>
      <c r="I243" s="294">
        <v>-989085</v>
      </c>
      <c r="J243" s="296">
        <f t="shared" si="15"/>
        <v>-989.08500000000004</v>
      </c>
      <c r="K243" t="e">
        <f>+VLOOKUP(D243,#REF!,4,0)</f>
        <v>#REF!</v>
      </c>
      <c r="L243" t="e">
        <f>VLOOKUP(D243,#REF!,5,0)</f>
        <v>#REF!</v>
      </c>
      <c r="M243" t="e">
        <f>VLOOKUP(D243,#REF!,6,0)</f>
        <v>#REF!</v>
      </c>
      <c r="N243" t="e">
        <f>VLOOKUP(D243,#REF!,7,0)</f>
        <v>#REF!</v>
      </c>
      <c r="P243" t="str">
        <f t="shared" si="18"/>
        <v>25704</v>
      </c>
      <c r="Q243" t="str">
        <f t="shared" si="19"/>
        <v>15</v>
      </c>
    </row>
    <row r="244" spans="1:17" hidden="1" x14ac:dyDescent="0.3">
      <c r="A244" s="556" t="s">
        <v>3355</v>
      </c>
      <c r="B244" s="333">
        <v>6</v>
      </c>
      <c r="C244" s="609">
        <v>151025704099990</v>
      </c>
      <c r="D244" s="334" t="s">
        <v>2531</v>
      </c>
      <c r="E244" t="str">
        <f t="shared" si="16"/>
        <v>150102570409999</v>
      </c>
      <c r="F244" t="str">
        <f t="shared" si="17"/>
        <v>0</v>
      </c>
      <c r="G244" t="e">
        <f>+VLOOKUP(L244,BG!$D$10:$F$68,3,FALSE)</f>
        <v>#REF!</v>
      </c>
      <c r="H244" s="334" t="s">
        <v>2490</v>
      </c>
      <c r="I244" s="333">
        <v>-147790568</v>
      </c>
      <c r="J244" s="296">
        <f t="shared" si="15"/>
        <v>-147790.568</v>
      </c>
      <c r="K244" t="e">
        <f>+VLOOKUP(D244,#REF!,4,0)</f>
        <v>#REF!</v>
      </c>
      <c r="L244" t="e">
        <f>VLOOKUP(D244,#REF!,5,0)</f>
        <v>#REF!</v>
      </c>
      <c r="M244" t="e">
        <f>VLOOKUP(D244,#REF!,6,0)</f>
        <v>#REF!</v>
      </c>
      <c r="N244" t="e">
        <f>VLOOKUP(D244,#REF!,7,0)</f>
        <v>#REF!</v>
      </c>
      <c r="P244" t="str">
        <f t="shared" si="18"/>
        <v>25704</v>
      </c>
      <c r="Q244" t="str">
        <f t="shared" si="19"/>
        <v>15</v>
      </c>
    </row>
    <row r="245" spans="1:17" x14ac:dyDescent="0.3">
      <c r="A245" s="556" t="s">
        <v>3355</v>
      </c>
      <c r="B245" s="332">
        <v>6</v>
      </c>
      <c r="C245" s="608">
        <v>161026502001010</v>
      </c>
      <c r="D245" s="427" t="s">
        <v>1362</v>
      </c>
      <c r="E245" t="str">
        <f t="shared" si="16"/>
        <v>160102650200101</v>
      </c>
      <c r="F245" t="str">
        <f t="shared" si="17"/>
        <v>0</v>
      </c>
      <c r="G245" t="e">
        <f>+VLOOKUP(L245,BG!$D$10:$F$68,3,FALSE)</f>
        <v>#REF!</v>
      </c>
      <c r="H245" s="427" t="s">
        <v>906</v>
      </c>
      <c r="I245" s="294">
        <v>177558635</v>
      </c>
      <c r="J245" s="296">
        <f t="shared" si="15"/>
        <v>177558.63500000001</v>
      </c>
      <c r="K245" t="e">
        <f>+VLOOKUP(D245,#REF!,4,0)</f>
        <v>#REF!</v>
      </c>
      <c r="L245" t="e">
        <f>VLOOKUP(D245,#REF!,5,0)</f>
        <v>#REF!</v>
      </c>
      <c r="M245" t="e">
        <f>VLOOKUP(D245,#REF!,6,0)</f>
        <v>#REF!</v>
      </c>
      <c r="N245" t="e">
        <f>VLOOKUP(D245,#REF!,7,0)</f>
        <v>#REF!</v>
      </c>
      <c r="P245" t="str">
        <f t="shared" si="18"/>
        <v>26502</v>
      </c>
      <c r="Q245" t="str">
        <f t="shared" si="19"/>
        <v>16</v>
      </c>
    </row>
    <row r="246" spans="1:17" s="297" customFormat="1" hidden="1" x14ac:dyDescent="0.3">
      <c r="A246" s="556" t="s">
        <v>3355</v>
      </c>
      <c r="B246" s="333">
        <v>6</v>
      </c>
      <c r="C246" s="609">
        <v>161026502001990</v>
      </c>
      <c r="D246" s="334" t="s">
        <v>905</v>
      </c>
      <c r="E246" t="str">
        <f t="shared" si="16"/>
        <v>160102650200199</v>
      </c>
      <c r="F246" t="str">
        <f t="shared" si="17"/>
        <v>0</v>
      </c>
      <c r="G246" t="e">
        <f>+VLOOKUP(L246,BG!$D$10:$F$68,3,FALSE)</f>
        <v>#REF!</v>
      </c>
      <c r="H246" s="334" t="s">
        <v>906</v>
      </c>
      <c r="I246" s="333">
        <v>17242630533</v>
      </c>
      <c r="J246" s="296">
        <f t="shared" si="15"/>
        <v>17242630.533</v>
      </c>
      <c r="K246" t="e">
        <f>+VLOOKUP(D246,#REF!,4,0)</f>
        <v>#REF!</v>
      </c>
      <c r="L246" t="e">
        <f>VLOOKUP(D246,#REF!,5,0)</f>
        <v>#REF!</v>
      </c>
      <c r="M246" t="e">
        <f>VLOOKUP(D246,#REF!,6,0)</f>
        <v>#REF!</v>
      </c>
      <c r="N246" t="e">
        <f>VLOOKUP(D246,#REF!,7,0)</f>
        <v>#REF!</v>
      </c>
      <c r="O246"/>
      <c r="P246" t="str">
        <f t="shared" si="18"/>
        <v>26502</v>
      </c>
      <c r="Q246" t="str">
        <f t="shared" si="19"/>
        <v>16</v>
      </c>
    </row>
    <row r="247" spans="1:17" hidden="1" x14ac:dyDescent="0.3">
      <c r="A247" s="556" t="s">
        <v>3355</v>
      </c>
      <c r="B247" s="332">
        <v>6</v>
      </c>
      <c r="C247" s="608">
        <v>161026502003990</v>
      </c>
      <c r="D247" s="427" t="s">
        <v>907</v>
      </c>
      <c r="E247" t="str">
        <f t="shared" si="16"/>
        <v>160102650200399</v>
      </c>
      <c r="F247" t="str">
        <f t="shared" si="17"/>
        <v>0</v>
      </c>
      <c r="G247" t="e">
        <f>+VLOOKUP(L247,BG!$D$10:$F$68,3,FALSE)</f>
        <v>#REF!</v>
      </c>
      <c r="H247" s="427" t="s">
        <v>908</v>
      </c>
      <c r="I247" s="332">
        <v>361213556</v>
      </c>
      <c r="J247" s="296">
        <f t="shared" si="15"/>
        <v>361213.55599999998</v>
      </c>
      <c r="K247" t="e">
        <f>+VLOOKUP(D247,#REF!,4,0)</f>
        <v>#REF!</v>
      </c>
      <c r="L247" t="e">
        <f>VLOOKUP(D247,#REF!,5,0)</f>
        <v>#REF!</v>
      </c>
      <c r="M247" t="e">
        <f>VLOOKUP(D247,#REF!,6,0)</f>
        <v>#REF!</v>
      </c>
      <c r="N247" t="e">
        <f>VLOOKUP(D247,#REF!,7,0)</f>
        <v>#REF!</v>
      </c>
      <c r="P247" t="str">
        <f t="shared" si="18"/>
        <v>26502</v>
      </c>
      <c r="Q247" t="str">
        <f t="shared" si="19"/>
        <v>16</v>
      </c>
    </row>
    <row r="248" spans="1:17" hidden="1" x14ac:dyDescent="0.3">
      <c r="A248" s="556" t="s">
        <v>3355</v>
      </c>
      <c r="B248" s="333">
        <v>6</v>
      </c>
      <c r="C248" s="609">
        <v>161026504000990</v>
      </c>
      <c r="D248" s="334" t="s">
        <v>2741</v>
      </c>
      <c r="E248" t="str">
        <f t="shared" si="16"/>
        <v>160102650400099</v>
      </c>
      <c r="F248" t="str">
        <f t="shared" si="17"/>
        <v>0</v>
      </c>
      <c r="G248" t="e">
        <f>+VLOOKUP(L248,BG!$D$10:$F$68,3,FALSE)</f>
        <v>#REF!</v>
      </c>
      <c r="H248" s="334" t="s">
        <v>2766</v>
      </c>
      <c r="I248" s="333">
        <v>291175474</v>
      </c>
      <c r="J248" s="296">
        <f t="shared" si="15"/>
        <v>291175.47399999999</v>
      </c>
      <c r="K248" t="e">
        <f>+VLOOKUP(D248,#REF!,4,0)</f>
        <v>#REF!</v>
      </c>
      <c r="L248" t="e">
        <f>VLOOKUP(D248,#REF!,5,0)</f>
        <v>#REF!</v>
      </c>
      <c r="M248" t="e">
        <f>VLOOKUP(D248,#REF!,6,0)</f>
        <v>#REF!</v>
      </c>
      <c r="N248" t="e">
        <f>VLOOKUP(D248,#REF!,7,0)</f>
        <v>#REF!</v>
      </c>
      <c r="P248" t="str">
        <f t="shared" si="18"/>
        <v>26504</v>
      </c>
      <c r="Q248" t="str">
        <f t="shared" si="19"/>
        <v>16</v>
      </c>
    </row>
    <row r="249" spans="1:17" hidden="1" x14ac:dyDescent="0.3">
      <c r="A249" s="556" t="s">
        <v>3355</v>
      </c>
      <c r="B249" s="332">
        <v>6</v>
      </c>
      <c r="C249" s="608">
        <v>161026902000990</v>
      </c>
      <c r="D249" s="427" t="s">
        <v>2795</v>
      </c>
      <c r="E249" t="str">
        <f t="shared" si="16"/>
        <v>160102690200099</v>
      </c>
      <c r="F249" t="str">
        <f t="shared" si="17"/>
        <v>0</v>
      </c>
      <c r="G249" t="e">
        <f>+VLOOKUP(L249,BG!$D$10:$F$68,3,FALSE)</f>
        <v>#REF!</v>
      </c>
      <c r="H249" s="427" t="s">
        <v>2796</v>
      </c>
      <c r="I249" s="332">
        <v>664132084</v>
      </c>
      <c r="J249" s="296">
        <f t="shared" si="15"/>
        <v>664132.08400000003</v>
      </c>
      <c r="K249" t="e">
        <f>+VLOOKUP(D249,#REF!,4,0)</f>
        <v>#REF!</v>
      </c>
      <c r="L249" t="e">
        <f>VLOOKUP(D249,#REF!,5,0)</f>
        <v>#REF!</v>
      </c>
      <c r="M249" t="e">
        <f>VLOOKUP(D249,#REF!,6,0)</f>
        <v>#REF!</v>
      </c>
      <c r="N249" t="e">
        <f>VLOOKUP(D249,#REF!,7,0)</f>
        <v>#REF!</v>
      </c>
      <c r="P249" t="str">
        <f t="shared" si="18"/>
        <v>26902</v>
      </c>
      <c r="Q249" t="str">
        <f t="shared" si="19"/>
        <v>16</v>
      </c>
    </row>
    <row r="250" spans="1:17" x14ac:dyDescent="0.3">
      <c r="A250" s="556" t="s">
        <v>3355</v>
      </c>
      <c r="B250" s="333">
        <v>6</v>
      </c>
      <c r="C250" s="609">
        <v>161026902001010</v>
      </c>
      <c r="D250" s="334" t="s">
        <v>2532</v>
      </c>
      <c r="E250" t="str">
        <f t="shared" si="16"/>
        <v>160102690200101</v>
      </c>
      <c r="F250" t="str">
        <f t="shared" si="17"/>
        <v>0</v>
      </c>
      <c r="G250" t="e">
        <f>+VLOOKUP(L250,BG!$D$10:$F$68,3,FALSE)</f>
        <v>#REF!</v>
      </c>
      <c r="H250" s="334" t="s">
        <v>2533</v>
      </c>
      <c r="I250" s="295">
        <v>21672703057</v>
      </c>
      <c r="J250" s="296">
        <f t="shared" si="15"/>
        <v>21672703.057</v>
      </c>
      <c r="K250" t="e">
        <f>+VLOOKUP(D250,#REF!,4,0)</f>
        <v>#REF!</v>
      </c>
      <c r="L250" t="e">
        <f>VLOOKUP(D250,#REF!,5,0)</f>
        <v>#REF!</v>
      </c>
      <c r="M250" t="e">
        <f>VLOOKUP(D250,#REF!,6,0)</f>
        <v>#REF!</v>
      </c>
      <c r="N250" t="e">
        <f>VLOOKUP(D250,#REF!,7,0)</f>
        <v>#REF!</v>
      </c>
      <c r="P250" t="str">
        <f t="shared" si="18"/>
        <v>26902</v>
      </c>
      <c r="Q250" t="str">
        <f t="shared" si="19"/>
        <v>16</v>
      </c>
    </row>
    <row r="251" spans="1:17" hidden="1" x14ac:dyDescent="0.3">
      <c r="A251" s="556" t="s">
        <v>3355</v>
      </c>
      <c r="B251" s="332">
        <v>6</v>
      </c>
      <c r="C251" s="608">
        <v>161026902001990</v>
      </c>
      <c r="D251" s="427" t="s">
        <v>909</v>
      </c>
      <c r="E251" t="str">
        <f t="shared" si="16"/>
        <v>160102690200199</v>
      </c>
      <c r="F251" t="str">
        <f t="shared" si="17"/>
        <v>0</v>
      </c>
      <c r="G251" t="e">
        <f>+VLOOKUP(L251,BG!$D$10:$F$68,3,FALSE)</f>
        <v>#REF!</v>
      </c>
      <c r="H251" s="427" t="s">
        <v>910</v>
      </c>
      <c r="I251" s="332">
        <v>30236813290</v>
      </c>
      <c r="J251" s="296">
        <f t="shared" si="15"/>
        <v>30236813.289999999</v>
      </c>
      <c r="K251" t="e">
        <f>+VLOOKUP(D251,#REF!,4,0)</f>
        <v>#REF!</v>
      </c>
      <c r="L251" t="e">
        <f>VLOOKUP(D251,#REF!,5,0)</f>
        <v>#REF!</v>
      </c>
      <c r="M251" t="e">
        <f>VLOOKUP(D251,#REF!,6,0)</f>
        <v>#REF!</v>
      </c>
      <c r="N251" t="e">
        <f>VLOOKUP(D251,#REF!,7,0)</f>
        <v>#REF!</v>
      </c>
      <c r="P251" t="str">
        <f t="shared" si="18"/>
        <v>26902</v>
      </c>
      <c r="Q251" t="str">
        <f t="shared" si="19"/>
        <v>16</v>
      </c>
    </row>
    <row r="252" spans="1:17" hidden="1" x14ac:dyDescent="0.3">
      <c r="A252" s="556" t="s">
        <v>3355</v>
      </c>
      <c r="B252" s="333">
        <v>6</v>
      </c>
      <c r="C252" s="609">
        <v>161026902003990</v>
      </c>
      <c r="D252" s="334" t="s">
        <v>911</v>
      </c>
      <c r="E252" t="str">
        <f t="shared" si="16"/>
        <v>160102690200399</v>
      </c>
      <c r="F252" t="str">
        <f t="shared" si="17"/>
        <v>0</v>
      </c>
      <c r="G252" t="e">
        <f>+VLOOKUP(L252,BG!$D$10:$F$68,3,FALSE)</f>
        <v>#REF!</v>
      </c>
      <c r="H252" s="334" t="s">
        <v>912</v>
      </c>
      <c r="I252" s="333">
        <v>3213907782</v>
      </c>
      <c r="J252" s="296">
        <f t="shared" si="15"/>
        <v>3213907.7820000001</v>
      </c>
      <c r="K252" t="e">
        <f>+VLOOKUP(D252,#REF!,4,0)</f>
        <v>#REF!</v>
      </c>
      <c r="L252" t="e">
        <f>VLOOKUP(D252,#REF!,5,0)</f>
        <v>#REF!</v>
      </c>
      <c r="M252" t="e">
        <f>VLOOKUP(D252,#REF!,6,0)</f>
        <v>#REF!</v>
      </c>
      <c r="N252" t="e">
        <f>VLOOKUP(D252,#REF!,7,0)</f>
        <v>#REF!</v>
      </c>
      <c r="P252" t="str">
        <f t="shared" si="18"/>
        <v>26902</v>
      </c>
      <c r="Q252" t="str">
        <f t="shared" si="19"/>
        <v>16</v>
      </c>
    </row>
    <row r="253" spans="1:17" hidden="1" x14ac:dyDescent="0.3">
      <c r="A253" s="556" t="s">
        <v>3355</v>
      </c>
      <c r="B253" s="332">
        <v>6</v>
      </c>
      <c r="C253" s="608">
        <v>163027502000990</v>
      </c>
      <c r="D253" s="427" t="s">
        <v>2772</v>
      </c>
      <c r="E253" t="str">
        <f t="shared" si="16"/>
        <v>160302750200099</v>
      </c>
      <c r="F253" t="str">
        <f t="shared" si="17"/>
        <v>0</v>
      </c>
      <c r="G253" t="e">
        <f>+VLOOKUP(L253,BG!$D$10:$F$68,3,FALSE)</f>
        <v>#REF!</v>
      </c>
      <c r="H253" s="427" t="s">
        <v>2774</v>
      </c>
      <c r="I253" s="332">
        <v>10664587949</v>
      </c>
      <c r="J253" s="296">
        <f t="shared" si="15"/>
        <v>10664587.948999999</v>
      </c>
      <c r="K253" t="e">
        <f>+VLOOKUP(D253,#REF!,4,0)</f>
        <v>#REF!</v>
      </c>
      <c r="L253" t="e">
        <f>VLOOKUP(D253,#REF!,5,0)</f>
        <v>#REF!</v>
      </c>
      <c r="M253" t="e">
        <f>VLOOKUP(D253,#REF!,6,0)</f>
        <v>#REF!</v>
      </c>
      <c r="N253" t="e">
        <f>VLOOKUP(D253,#REF!,7,0)</f>
        <v>#REF!</v>
      </c>
      <c r="P253" t="str">
        <f t="shared" si="18"/>
        <v>27502</v>
      </c>
      <c r="Q253" t="str">
        <f t="shared" si="19"/>
        <v>16</v>
      </c>
    </row>
    <row r="254" spans="1:17" x14ac:dyDescent="0.3">
      <c r="A254" s="556" t="s">
        <v>3355</v>
      </c>
      <c r="B254" s="333">
        <v>6</v>
      </c>
      <c r="C254" s="609">
        <v>163027502001010</v>
      </c>
      <c r="D254" s="334" t="s">
        <v>1363</v>
      </c>
      <c r="E254" t="str">
        <f t="shared" si="16"/>
        <v>160302750200101</v>
      </c>
      <c r="F254" t="str">
        <f t="shared" si="17"/>
        <v>0</v>
      </c>
      <c r="G254" t="e">
        <f>+VLOOKUP(L254,BG!$D$10:$F$68,3,FALSE)</f>
        <v>#REF!</v>
      </c>
      <c r="H254" s="334" t="s">
        <v>915</v>
      </c>
      <c r="I254" s="295">
        <v>10472303170</v>
      </c>
      <c r="J254" s="296">
        <f t="shared" si="15"/>
        <v>10472303.17</v>
      </c>
      <c r="K254" t="e">
        <f>+VLOOKUP(D254,#REF!,4,0)</f>
        <v>#REF!</v>
      </c>
      <c r="L254" t="e">
        <f>VLOOKUP(D254,#REF!,5,0)</f>
        <v>#REF!</v>
      </c>
      <c r="M254" t="e">
        <f>VLOOKUP(D254,#REF!,6,0)</f>
        <v>#REF!</v>
      </c>
      <c r="N254" t="e">
        <f>VLOOKUP(D254,#REF!,7,0)</f>
        <v>#REF!</v>
      </c>
      <c r="P254" t="str">
        <f t="shared" si="18"/>
        <v>27502</v>
      </c>
      <c r="Q254" t="str">
        <f t="shared" si="19"/>
        <v>16</v>
      </c>
    </row>
    <row r="255" spans="1:17" hidden="1" x14ac:dyDescent="0.3">
      <c r="A255" s="556" t="s">
        <v>3355</v>
      </c>
      <c r="B255" s="332">
        <v>6</v>
      </c>
      <c r="C255" s="608">
        <v>163027502001990</v>
      </c>
      <c r="D255" s="427" t="s">
        <v>914</v>
      </c>
      <c r="E255" t="str">
        <f t="shared" si="16"/>
        <v>160302750200199</v>
      </c>
      <c r="F255" t="str">
        <f t="shared" si="17"/>
        <v>0</v>
      </c>
      <c r="G255" t="e">
        <f>+VLOOKUP(L255,BG!$D$10:$F$68,3,FALSE)</f>
        <v>#REF!</v>
      </c>
      <c r="H255" s="427" t="s">
        <v>915</v>
      </c>
      <c r="I255" s="332">
        <v>70870823928</v>
      </c>
      <c r="J255" s="296">
        <f t="shared" si="15"/>
        <v>70870823.928000003</v>
      </c>
      <c r="K255" t="e">
        <f>+VLOOKUP(D255,#REF!,4,0)</f>
        <v>#REF!</v>
      </c>
      <c r="L255" t="e">
        <f>VLOOKUP(D255,#REF!,5,0)</f>
        <v>#REF!</v>
      </c>
      <c r="M255" t="e">
        <f>VLOOKUP(D255,#REF!,6,0)</f>
        <v>#REF!</v>
      </c>
      <c r="N255" t="e">
        <f>VLOOKUP(D255,#REF!,7,0)</f>
        <v>#REF!</v>
      </c>
      <c r="P255" t="str">
        <f t="shared" si="18"/>
        <v>27502</v>
      </c>
      <c r="Q255" t="str">
        <f t="shared" si="19"/>
        <v>16</v>
      </c>
    </row>
    <row r="256" spans="1:17" hidden="1" x14ac:dyDescent="0.3">
      <c r="A256" s="556" t="s">
        <v>3355</v>
      </c>
      <c r="B256" s="333">
        <v>6</v>
      </c>
      <c r="C256" s="609">
        <v>163027502003990</v>
      </c>
      <c r="D256" s="334" t="s">
        <v>916</v>
      </c>
      <c r="E256" t="str">
        <f t="shared" si="16"/>
        <v>160302750200399</v>
      </c>
      <c r="F256" t="str">
        <f t="shared" si="17"/>
        <v>0</v>
      </c>
      <c r="G256" t="e">
        <f>+VLOOKUP(L256,BG!$D$10:$F$68,3,FALSE)</f>
        <v>#REF!</v>
      </c>
      <c r="H256" s="334" t="s">
        <v>917</v>
      </c>
      <c r="I256" s="333">
        <v>1</v>
      </c>
      <c r="J256" s="296">
        <f t="shared" si="15"/>
        <v>1E-3</v>
      </c>
      <c r="K256" t="e">
        <f>+VLOOKUP(D256,#REF!,4,0)</f>
        <v>#REF!</v>
      </c>
      <c r="L256" t="e">
        <f>VLOOKUP(D256,#REF!,5,0)</f>
        <v>#REF!</v>
      </c>
      <c r="M256" t="e">
        <f>VLOOKUP(D256,#REF!,6,0)</f>
        <v>#REF!</v>
      </c>
      <c r="N256" t="e">
        <f>VLOOKUP(D256,#REF!,7,0)</f>
        <v>#REF!</v>
      </c>
      <c r="P256" t="str">
        <f t="shared" si="18"/>
        <v>27502</v>
      </c>
      <c r="Q256" t="str">
        <f t="shared" si="19"/>
        <v>16</v>
      </c>
    </row>
    <row r="257" spans="1:17" x14ac:dyDescent="0.3">
      <c r="A257" s="556" t="s">
        <v>3355</v>
      </c>
      <c r="B257" s="332">
        <v>6</v>
      </c>
      <c r="C257" s="608">
        <v>168027782001010</v>
      </c>
      <c r="D257" s="427" t="s">
        <v>1364</v>
      </c>
      <c r="E257" t="str">
        <f t="shared" si="16"/>
        <v>160802778200101</v>
      </c>
      <c r="F257" t="str">
        <f t="shared" si="17"/>
        <v>0</v>
      </c>
      <c r="G257" t="e">
        <f>+VLOOKUP(L257,BG!$D$10:$F$68,3,FALSE)</f>
        <v>#REF!</v>
      </c>
      <c r="H257" s="427" t="s">
        <v>918</v>
      </c>
      <c r="I257" s="294">
        <v>17534640</v>
      </c>
      <c r="J257" s="296">
        <f t="shared" si="15"/>
        <v>17534.64</v>
      </c>
      <c r="K257" t="e">
        <f>+VLOOKUP(D257,#REF!,4,0)</f>
        <v>#REF!</v>
      </c>
      <c r="L257" t="e">
        <f>VLOOKUP(D257,#REF!,5,0)</f>
        <v>#REF!</v>
      </c>
      <c r="M257" t="e">
        <f>VLOOKUP(D257,#REF!,6,0)</f>
        <v>#REF!</v>
      </c>
      <c r="N257" t="e">
        <f>VLOOKUP(D257,#REF!,7,0)</f>
        <v>#REF!</v>
      </c>
      <c r="P257" t="str">
        <f t="shared" si="18"/>
        <v>27782</v>
      </c>
      <c r="Q257" t="str">
        <f t="shared" si="19"/>
        <v>16</v>
      </c>
    </row>
    <row r="258" spans="1:17" hidden="1" x14ac:dyDescent="0.3">
      <c r="A258" s="556" t="s">
        <v>3355</v>
      </c>
      <c r="B258" s="333">
        <v>6</v>
      </c>
      <c r="C258" s="609">
        <v>168027782001990</v>
      </c>
      <c r="D258" s="334" t="s">
        <v>919</v>
      </c>
      <c r="E258" t="str">
        <f t="shared" si="16"/>
        <v>160802778200199</v>
      </c>
      <c r="F258" t="str">
        <f t="shared" si="17"/>
        <v>0</v>
      </c>
      <c r="G258" t="e">
        <f>+VLOOKUP(L258,BG!$D$10:$F$68,3,FALSE)</f>
        <v>#REF!</v>
      </c>
      <c r="H258" s="334" t="s">
        <v>918</v>
      </c>
      <c r="I258" s="333">
        <v>4532166312</v>
      </c>
      <c r="J258" s="296">
        <f t="shared" ref="J258:J321" si="20">I258/1000</f>
        <v>4532166.3119999999</v>
      </c>
      <c r="K258" t="e">
        <f>+VLOOKUP(D258,#REF!,4,0)</f>
        <v>#REF!</v>
      </c>
      <c r="L258" t="e">
        <f>VLOOKUP(D258,#REF!,5,0)</f>
        <v>#REF!</v>
      </c>
      <c r="M258" t="e">
        <f>VLOOKUP(D258,#REF!,6,0)</f>
        <v>#REF!</v>
      </c>
      <c r="N258" t="e">
        <f>VLOOKUP(D258,#REF!,7,0)</f>
        <v>#REF!</v>
      </c>
      <c r="P258" t="str">
        <f t="shared" si="18"/>
        <v>27782</v>
      </c>
      <c r="Q258" t="str">
        <f t="shared" si="19"/>
        <v>16</v>
      </c>
    </row>
    <row r="259" spans="1:17" x14ac:dyDescent="0.3">
      <c r="A259" s="556" t="s">
        <v>3355</v>
      </c>
      <c r="B259" s="332">
        <v>6</v>
      </c>
      <c r="C259" s="608">
        <v>168027982001010</v>
      </c>
      <c r="D259" s="427" t="s">
        <v>2534</v>
      </c>
      <c r="E259" t="str">
        <f t="shared" si="16"/>
        <v>160802798200101</v>
      </c>
      <c r="F259" t="str">
        <f t="shared" si="17"/>
        <v>0</v>
      </c>
      <c r="G259" t="e">
        <f>+VLOOKUP(L259,BG!$D$10:$F$68,3,FALSE)</f>
        <v>#REF!</v>
      </c>
      <c r="H259" s="427" t="s">
        <v>922</v>
      </c>
      <c r="I259" s="294">
        <v>3580297322</v>
      </c>
      <c r="J259" s="296">
        <f t="shared" si="20"/>
        <v>3580297.3220000002</v>
      </c>
      <c r="K259" t="e">
        <f>+VLOOKUP(D259,#REF!,4,0)</f>
        <v>#REF!</v>
      </c>
      <c r="L259" t="e">
        <f>VLOOKUP(D259,#REF!,5,0)</f>
        <v>#REF!</v>
      </c>
      <c r="M259" t="e">
        <f>VLOOKUP(D259,#REF!,6,0)</f>
        <v>#REF!</v>
      </c>
      <c r="N259" t="e">
        <f>VLOOKUP(D259,#REF!,7,0)</f>
        <v>#REF!</v>
      </c>
      <c r="P259" t="str">
        <f t="shared" si="18"/>
        <v>27982</v>
      </c>
      <c r="Q259" t="str">
        <f t="shared" si="19"/>
        <v>16</v>
      </c>
    </row>
    <row r="260" spans="1:17" hidden="1" x14ac:dyDescent="0.3">
      <c r="A260" s="556" t="s">
        <v>3355</v>
      </c>
      <c r="B260" s="333">
        <v>6</v>
      </c>
      <c r="C260" s="609">
        <v>168027982001990</v>
      </c>
      <c r="D260" s="334" t="s">
        <v>923</v>
      </c>
      <c r="E260" t="str">
        <f t="shared" si="16"/>
        <v>160802798200199</v>
      </c>
      <c r="F260" t="str">
        <f t="shared" si="17"/>
        <v>0</v>
      </c>
      <c r="G260" t="e">
        <f>+VLOOKUP(L260,BG!$D$10:$F$68,3,FALSE)</f>
        <v>#REF!</v>
      </c>
      <c r="H260" s="334" t="s">
        <v>922</v>
      </c>
      <c r="I260" s="333">
        <v>12729039370</v>
      </c>
      <c r="J260" s="296">
        <f t="shared" si="20"/>
        <v>12729039.369999999</v>
      </c>
      <c r="K260" t="e">
        <f>+VLOOKUP(D260,#REF!,4,0)</f>
        <v>#REF!</v>
      </c>
      <c r="L260" t="e">
        <f>VLOOKUP(D260,#REF!,5,0)</f>
        <v>#REF!</v>
      </c>
      <c r="M260" t="e">
        <f>VLOOKUP(D260,#REF!,6,0)</f>
        <v>#REF!</v>
      </c>
      <c r="N260" t="e">
        <f>VLOOKUP(D260,#REF!,7,0)</f>
        <v>#REF!</v>
      </c>
      <c r="P260" t="str">
        <f t="shared" si="18"/>
        <v>27982</v>
      </c>
      <c r="Q260" t="str">
        <f t="shared" si="19"/>
        <v>16</v>
      </c>
    </row>
    <row r="261" spans="1:17" s="516" customFormat="1" x14ac:dyDescent="0.3">
      <c r="A261" s="556" t="s">
        <v>3355</v>
      </c>
      <c r="B261" s="514">
        <v>6</v>
      </c>
      <c r="C261" s="610">
        <v>168034782000010</v>
      </c>
      <c r="D261" s="515" t="s">
        <v>3189</v>
      </c>
      <c r="E261" t="str">
        <f t="shared" ref="E261:E324" si="21">+MID(D261,3,2)&amp;+MID(D261,6,1)&amp;+MID(D261,8,2)&amp;+MID(D261,11,3)&amp;+MID(D261,17,2)&amp;+MID(D261,20,3)&amp;+MID(D261,24,2)</f>
        <v>160803478200001</v>
      </c>
      <c r="F261" t="str">
        <f t="shared" ref="F261:F324" si="22">MID(E261,3,1)</f>
        <v>0</v>
      </c>
      <c r="G261" t="e">
        <f>+VLOOKUP(L261,BG!$D$10:$F$68,3,FALSE)</f>
        <v>#REF!</v>
      </c>
      <c r="H261" s="427" t="s">
        <v>927</v>
      </c>
      <c r="I261" s="294">
        <v>39723362</v>
      </c>
      <c r="J261" s="296">
        <f t="shared" si="20"/>
        <v>39723.362000000001</v>
      </c>
      <c r="K261" t="e">
        <f>+VLOOKUP(D261,#REF!,4,0)</f>
        <v>#REF!</v>
      </c>
      <c r="L261" t="e">
        <f>VLOOKUP(D261,#REF!,5,0)</f>
        <v>#REF!</v>
      </c>
      <c r="M261" t="e">
        <f>VLOOKUP(D261,#REF!,6,0)</f>
        <v>#REF!</v>
      </c>
      <c r="N261" t="e">
        <f>VLOOKUP(D261,#REF!,7,0)</f>
        <v>#REF!</v>
      </c>
      <c r="O261"/>
      <c r="P261" t="str">
        <f t="shared" si="18"/>
        <v>34782</v>
      </c>
      <c r="Q261" t="str">
        <f t="shared" si="19"/>
        <v>16</v>
      </c>
    </row>
    <row r="262" spans="1:17" s="428" customFormat="1" hidden="1" x14ac:dyDescent="0.3">
      <c r="A262" s="556" t="s">
        <v>3355</v>
      </c>
      <c r="B262" s="495">
        <v>6</v>
      </c>
      <c r="C262" s="611">
        <v>168034782000990</v>
      </c>
      <c r="D262" s="496" t="s">
        <v>926</v>
      </c>
      <c r="E262" t="str">
        <f t="shared" si="21"/>
        <v>160803478200099</v>
      </c>
      <c r="F262" t="str">
        <f t="shared" si="22"/>
        <v>0</v>
      </c>
      <c r="G262" t="e">
        <f>+VLOOKUP(L262,BG!$D$10:$F$68,3,FALSE)</f>
        <v>#REF!</v>
      </c>
      <c r="H262" s="334" t="s">
        <v>927</v>
      </c>
      <c r="I262" s="333">
        <v>399184</v>
      </c>
      <c r="J262" s="296">
        <f t="shared" si="20"/>
        <v>399.18400000000003</v>
      </c>
      <c r="K262" t="e">
        <f>+VLOOKUP(D262,#REF!,4,0)</f>
        <v>#REF!</v>
      </c>
      <c r="L262" t="e">
        <f>VLOOKUP(D262,#REF!,5,0)</f>
        <v>#REF!</v>
      </c>
      <c r="M262" t="e">
        <f>VLOOKUP(D262,#REF!,6,0)</f>
        <v>#REF!</v>
      </c>
      <c r="N262" t="e">
        <f>VLOOKUP(D262,#REF!,7,0)</f>
        <v>#REF!</v>
      </c>
      <c r="O262"/>
      <c r="P262" t="str">
        <f t="shared" si="18"/>
        <v>34782</v>
      </c>
      <c r="Q262" t="str">
        <f t="shared" si="19"/>
        <v>16</v>
      </c>
    </row>
    <row r="263" spans="1:17" s="297" customFormat="1" x14ac:dyDescent="0.3">
      <c r="A263" s="556" t="s">
        <v>3355</v>
      </c>
      <c r="B263" s="332">
        <v>6</v>
      </c>
      <c r="C263" s="608">
        <v>168034782001010</v>
      </c>
      <c r="D263" s="427" t="s">
        <v>1962</v>
      </c>
      <c r="E263" t="str">
        <f t="shared" si="21"/>
        <v>160803478200101</v>
      </c>
      <c r="F263" t="str">
        <f t="shared" si="22"/>
        <v>0</v>
      </c>
      <c r="G263" t="e">
        <f>+VLOOKUP(L263,BG!$D$10:$F$68,3,FALSE)</f>
        <v>#REF!</v>
      </c>
      <c r="H263" s="427" t="s">
        <v>925</v>
      </c>
      <c r="I263" s="294">
        <v>1598116794</v>
      </c>
      <c r="J263" s="296">
        <f t="shared" si="20"/>
        <v>1598116.794</v>
      </c>
      <c r="K263" t="e">
        <f>+VLOOKUP(D263,#REF!,4,0)</f>
        <v>#REF!</v>
      </c>
      <c r="L263" t="e">
        <f>VLOOKUP(D263,#REF!,5,0)</f>
        <v>#REF!</v>
      </c>
      <c r="M263" t="e">
        <f>VLOOKUP(D263,#REF!,6,0)</f>
        <v>#REF!</v>
      </c>
      <c r="N263" t="e">
        <f>VLOOKUP(D263,#REF!,7,0)</f>
        <v>#REF!</v>
      </c>
      <c r="O263"/>
      <c r="P263" t="str">
        <f t="shared" ref="P263:P326" si="23">MID(E263,6,5)</f>
        <v>34782</v>
      </c>
      <c r="Q263" t="str">
        <f t="shared" ref="Q263:Q326" si="24">+LEFT(E263,2)</f>
        <v>16</v>
      </c>
    </row>
    <row r="264" spans="1:17" s="297" customFormat="1" hidden="1" x14ac:dyDescent="0.3">
      <c r="A264" s="556" t="s">
        <v>3355</v>
      </c>
      <c r="B264" s="333">
        <v>6</v>
      </c>
      <c r="C264" s="609">
        <v>168034782001990</v>
      </c>
      <c r="D264" s="334" t="s">
        <v>928</v>
      </c>
      <c r="E264" t="str">
        <f t="shared" si="21"/>
        <v>160803478200199</v>
      </c>
      <c r="F264" t="str">
        <f t="shared" si="22"/>
        <v>0</v>
      </c>
      <c r="G264" t="e">
        <f>+VLOOKUP(L264,BG!$D$10:$F$68,3,FALSE)</f>
        <v>#REF!</v>
      </c>
      <c r="H264" s="334" t="s">
        <v>925</v>
      </c>
      <c r="I264" s="333">
        <v>15469754033</v>
      </c>
      <c r="J264" s="296">
        <f t="shared" si="20"/>
        <v>15469754.033</v>
      </c>
      <c r="K264" t="e">
        <f>+VLOOKUP(D264,#REF!,4,0)</f>
        <v>#REF!</v>
      </c>
      <c r="L264" t="e">
        <f>VLOOKUP(D264,#REF!,5,0)</f>
        <v>#REF!</v>
      </c>
      <c r="M264" t="e">
        <f>VLOOKUP(D264,#REF!,6,0)</f>
        <v>#REF!</v>
      </c>
      <c r="N264" t="e">
        <f>VLOOKUP(D264,#REF!,7,0)</f>
        <v>#REF!</v>
      </c>
      <c r="O264"/>
      <c r="P264" t="str">
        <f t="shared" si="23"/>
        <v>34782</v>
      </c>
      <c r="Q264" t="str">
        <f t="shared" si="24"/>
        <v>16</v>
      </c>
    </row>
    <row r="265" spans="1:17" s="297" customFormat="1" x14ac:dyDescent="0.3">
      <c r="A265" s="556" t="s">
        <v>3355</v>
      </c>
      <c r="B265" s="332">
        <v>6</v>
      </c>
      <c r="C265" s="608">
        <v>168034794001010</v>
      </c>
      <c r="D265" s="427" t="s">
        <v>2667</v>
      </c>
      <c r="E265" t="str">
        <f t="shared" si="21"/>
        <v>160803479400101</v>
      </c>
      <c r="F265" t="str">
        <f t="shared" si="22"/>
        <v>0</v>
      </c>
      <c r="G265" t="e">
        <f>+VLOOKUP(L265,BG!$D$10:$F$68,3,FALSE)</f>
        <v>#REF!</v>
      </c>
      <c r="H265" s="427" t="s">
        <v>921</v>
      </c>
      <c r="I265" s="294">
        <v>-14855490</v>
      </c>
      <c r="J265" s="296">
        <f t="shared" si="20"/>
        <v>-14855.49</v>
      </c>
      <c r="K265" t="e">
        <f>+VLOOKUP(D265,#REF!,4,0)</f>
        <v>#REF!</v>
      </c>
      <c r="L265" t="e">
        <f>VLOOKUP(D265,#REF!,5,0)</f>
        <v>#REF!</v>
      </c>
      <c r="M265" t="e">
        <f>VLOOKUP(D265,#REF!,6,0)</f>
        <v>#REF!</v>
      </c>
      <c r="N265" t="e">
        <f>VLOOKUP(D265,#REF!,7,0)</f>
        <v>#REF!</v>
      </c>
      <c r="O265"/>
      <c r="P265" t="str">
        <f t="shared" si="23"/>
        <v>34794</v>
      </c>
      <c r="Q265" t="str">
        <f t="shared" si="24"/>
        <v>16</v>
      </c>
    </row>
    <row r="266" spans="1:17" s="516" customFormat="1" hidden="1" x14ac:dyDescent="0.3">
      <c r="A266" s="556" t="s">
        <v>3355</v>
      </c>
      <c r="B266" s="520">
        <v>6</v>
      </c>
      <c r="C266" s="612">
        <v>169028592000990</v>
      </c>
      <c r="D266" s="521" t="s">
        <v>1963</v>
      </c>
      <c r="E266" t="str">
        <f t="shared" si="21"/>
        <v>160902859200099</v>
      </c>
      <c r="F266" t="str">
        <f t="shared" si="22"/>
        <v>0</v>
      </c>
      <c r="G266" t="e">
        <f>+VLOOKUP(L266,BG!$D$10:$F$68,3,FALSE)</f>
        <v>#REF!</v>
      </c>
      <c r="H266" s="334" t="s">
        <v>2142</v>
      </c>
      <c r="I266" s="333">
        <v>-64592603591</v>
      </c>
      <c r="J266" s="296">
        <f t="shared" si="20"/>
        <v>-64592603.590999998</v>
      </c>
      <c r="K266" t="e">
        <f>+VLOOKUP(D266,#REF!,4,0)</f>
        <v>#REF!</v>
      </c>
      <c r="L266" t="e">
        <f>VLOOKUP(D266,#REF!,5,0)</f>
        <v>#REF!</v>
      </c>
      <c r="M266" t="e">
        <f>VLOOKUP(D266,#REF!,6,0)</f>
        <v>#REF!</v>
      </c>
      <c r="N266" t="e">
        <f>VLOOKUP(D266,#REF!,7,0)</f>
        <v>#REF!</v>
      </c>
      <c r="O266"/>
      <c r="P266" t="str">
        <f t="shared" si="23"/>
        <v>28592</v>
      </c>
      <c r="Q266" t="str">
        <f t="shared" si="24"/>
        <v>16</v>
      </c>
    </row>
    <row r="267" spans="1:17" s="297" customFormat="1" hidden="1" x14ac:dyDescent="0.3">
      <c r="A267" s="556" t="s">
        <v>3355</v>
      </c>
      <c r="B267" s="332">
        <v>6</v>
      </c>
      <c r="C267" s="608">
        <v>171029302000990</v>
      </c>
      <c r="D267" s="427" t="s">
        <v>3182</v>
      </c>
      <c r="E267" t="str">
        <f t="shared" si="21"/>
        <v>170102930200099</v>
      </c>
      <c r="F267" t="str">
        <f t="shared" si="22"/>
        <v>0</v>
      </c>
      <c r="G267" t="e">
        <f>+VLOOKUP(L267,BG!$D$10:$F$68,3,FALSE)</f>
        <v>#REF!</v>
      </c>
      <c r="H267" s="427" t="s">
        <v>3180</v>
      </c>
      <c r="I267" s="332">
        <v>33883866625</v>
      </c>
      <c r="J267" s="296">
        <f t="shared" si="20"/>
        <v>33883866.625</v>
      </c>
      <c r="K267" t="e">
        <f>+VLOOKUP(D267,#REF!,4,0)</f>
        <v>#REF!</v>
      </c>
      <c r="L267" t="e">
        <f>VLOOKUP(D267,#REF!,5,0)</f>
        <v>#REF!</v>
      </c>
      <c r="M267" t="e">
        <f>VLOOKUP(D267,#REF!,6,0)</f>
        <v>#REF!</v>
      </c>
      <c r="N267" t="e">
        <f>VLOOKUP(D267,#REF!,7,0)</f>
        <v>#REF!</v>
      </c>
      <c r="O267"/>
      <c r="P267" t="str">
        <f t="shared" si="23"/>
        <v>29302</v>
      </c>
      <c r="Q267" t="str">
        <f t="shared" si="24"/>
        <v>17</v>
      </c>
    </row>
    <row r="268" spans="1:17" s="297" customFormat="1" hidden="1" x14ac:dyDescent="0.3">
      <c r="A268" s="556" t="s">
        <v>3355</v>
      </c>
      <c r="B268" s="333">
        <v>6</v>
      </c>
      <c r="C268" s="609">
        <v>171029302101990</v>
      </c>
      <c r="D268" s="334" t="s">
        <v>1964</v>
      </c>
      <c r="E268" t="str">
        <f t="shared" si="21"/>
        <v>170102930210199</v>
      </c>
      <c r="F268" t="str">
        <f t="shared" si="22"/>
        <v>0</v>
      </c>
      <c r="G268" t="e">
        <f>+VLOOKUP(L268,BG!$D$10:$F$68,3,FALSE)</f>
        <v>#REF!</v>
      </c>
      <c r="H268" s="334" t="s">
        <v>2143</v>
      </c>
      <c r="I268" s="333">
        <v>46138691</v>
      </c>
      <c r="J268" s="296">
        <f t="shared" si="20"/>
        <v>46138.690999999999</v>
      </c>
      <c r="K268" t="e">
        <f>+VLOOKUP(D268,#REF!,4,0)</f>
        <v>#REF!</v>
      </c>
      <c r="L268" t="e">
        <f>VLOOKUP(D268,#REF!,5,0)</f>
        <v>#REF!</v>
      </c>
      <c r="M268" t="e">
        <f>VLOOKUP(D268,#REF!,6,0)</f>
        <v>#REF!</v>
      </c>
      <c r="N268" t="e">
        <f>VLOOKUP(D268,#REF!,7,0)</f>
        <v>#REF!</v>
      </c>
      <c r="O268"/>
      <c r="P268" t="str">
        <f t="shared" si="23"/>
        <v>29302</v>
      </c>
      <c r="Q268" t="str">
        <f t="shared" si="24"/>
        <v>17</v>
      </c>
    </row>
    <row r="269" spans="1:17" s="297" customFormat="1" hidden="1" x14ac:dyDescent="0.3">
      <c r="A269" s="556" t="s">
        <v>3355</v>
      </c>
      <c r="B269" s="332">
        <v>6</v>
      </c>
      <c r="C269" s="608">
        <v>171029304001990</v>
      </c>
      <c r="D269" s="427" t="s">
        <v>931</v>
      </c>
      <c r="E269" t="str">
        <f t="shared" si="21"/>
        <v>170102930400199</v>
      </c>
      <c r="F269" t="str">
        <f t="shared" si="22"/>
        <v>0</v>
      </c>
      <c r="G269" t="e">
        <f>+VLOOKUP(L269,BG!$D$10:$F$68,3,FALSE)</f>
        <v>#REF!</v>
      </c>
      <c r="H269" s="427" t="s">
        <v>932</v>
      </c>
      <c r="I269" s="332">
        <v>84002977465</v>
      </c>
      <c r="J269" s="296">
        <f t="shared" si="20"/>
        <v>84002977.465000004</v>
      </c>
      <c r="K269" t="e">
        <f>+VLOOKUP(D269,#REF!,4,0)</f>
        <v>#REF!</v>
      </c>
      <c r="L269" t="e">
        <f>VLOOKUP(D269,#REF!,5,0)</f>
        <v>#REF!</v>
      </c>
      <c r="M269" t="e">
        <f>VLOOKUP(D269,#REF!,6,0)</f>
        <v>#REF!</v>
      </c>
      <c r="N269" t="e">
        <f>VLOOKUP(D269,#REF!,7,0)</f>
        <v>#REF!</v>
      </c>
      <c r="O269"/>
      <c r="P269" t="str">
        <f t="shared" si="23"/>
        <v>29304</v>
      </c>
      <c r="Q269" t="str">
        <f t="shared" si="24"/>
        <v>17</v>
      </c>
    </row>
    <row r="270" spans="1:17" s="297" customFormat="1" hidden="1" x14ac:dyDescent="0.3">
      <c r="A270" s="556" t="s">
        <v>3355</v>
      </c>
      <c r="B270" s="333">
        <v>6</v>
      </c>
      <c r="C270" s="609">
        <v>172029504020990</v>
      </c>
      <c r="D270" s="334" t="s">
        <v>933</v>
      </c>
      <c r="E270" t="str">
        <f t="shared" si="21"/>
        <v>170202950402099</v>
      </c>
      <c r="F270" t="str">
        <f t="shared" si="22"/>
        <v>0</v>
      </c>
      <c r="G270" t="e">
        <f>+VLOOKUP(L270,BG!$D$10:$F$68,3,FALSE)</f>
        <v>#REF!</v>
      </c>
      <c r="H270" s="334" t="s">
        <v>934</v>
      </c>
      <c r="I270" s="295">
        <f>60102301853-10918772872</f>
        <v>49183528981</v>
      </c>
      <c r="J270" s="276">
        <f t="shared" si="20"/>
        <v>49183528.980999999</v>
      </c>
      <c r="K270" t="e">
        <f>+VLOOKUP(D270,#REF!,4,0)</f>
        <v>#REF!</v>
      </c>
      <c r="L270" t="e">
        <f>VLOOKUP(D270,#REF!,5,0)</f>
        <v>#REF!</v>
      </c>
      <c r="M270" t="e">
        <f>VLOOKUP(D270,#REF!,6,0)</f>
        <v>#REF!</v>
      </c>
      <c r="N270" t="e">
        <f>VLOOKUP(D270,#REF!,7,0)</f>
        <v>#REF!</v>
      </c>
      <c r="O270"/>
      <c r="P270" t="str">
        <f t="shared" si="23"/>
        <v>29504</v>
      </c>
      <c r="Q270" t="str">
        <f t="shared" si="24"/>
        <v>17</v>
      </c>
    </row>
    <row r="271" spans="1:17" s="297" customFormat="1" hidden="1" x14ac:dyDescent="0.3">
      <c r="A271" s="556" t="s">
        <v>3355</v>
      </c>
      <c r="B271" s="332">
        <v>6</v>
      </c>
      <c r="C271" s="608">
        <v>172029504026990</v>
      </c>
      <c r="D271" s="427" t="s">
        <v>3190</v>
      </c>
      <c r="E271" t="str">
        <f t="shared" si="21"/>
        <v>170202950402699</v>
      </c>
      <c r="F271" t="str">
        <f t="shared" si="22"/>
        <v>0</v>
      </c>
      <c r="G271" t="e">
        <f>+VLOOKUP(L271,BG!$D$10:$F$68,3,FALSE)</f>
        <v>#REF!</v>
      </c>
      <c r="H271" s="427" t="s">
        <v>3223</v>
      </c>
      <c r="I271" s="294">
        <f>11224471020+10918772872</f>
        <v>22143243892</v>
      </c>
      <c r="J271" s="276">
        <f t="shared" si="20"/>
        <v>22143243.892000001</v>
      </c>
      <c r="K271" t="e">
        <f>+VLOOKUP(D271,#REF!,4,0)</f>
        <v>#REF!</v>
      </c>
      <c r="L271" t="e">
        <f>VLOOKUP(D271,#REF!,5,0)</f>
        <v>#REF!</v>
      </c>
      <c r="M271" t="e">
        <f>VLOOKUP(D271,#REF!,6,0)</f>
        <v>#REF!</v>
      </c>
      <c r="N271" t="e">
        <f>VLOOKUP(D271,#REF!,7,0)</f>
        <v>#REF!</v>
      </c>
      <c r="O271"/>
      <c r="P271" t="str">
        <f t="shared" si="23"/>
        <v>29504</v>
      </c>
      <c r="Q271" t="str">
        <f t="shared" si="24"/>
        <v>17</v>
      </c>
    </row>
    <row r="272" spans="1:17" s="297" customFormat="1" hidden="1" x14ac:dyDescent="0.3">
      <c r="A272" s="556" t="s">
        <v>3355</v>
      </c>
      <c r="B272" s="333">
        <v>6</v>
      </c>
      <c r="C272" s="609">
        <v>181031902014990</v>
      </c>
      <c r="D272" s="334" t="s">
        <v>936</v>
      </c>
      <c r="E272" t="str">
        <f t="shared" si="21"/>
        <v>180103190201499</v>
      </c>
      <c r="F272" t="str">
        <f t="shared" si="22"/>
        <v>0</v>
      </c>
      <c r="G272" t="e">
        <f>+VLOOKUP(L272,BG!$D$10:$F$68,3,FALSE)</f>
        <v>#REF!</v>
      </c>
      <c r="H272" s="334" t="s">
        <v>937</v>
      </c>
      <c r="I272" s="333">
        <v>6248360979</v>
      </c>
      <c r="J272" s="296">
        <f t="shared" si="20"/>
        <v>6248360.9790000003</v>
      </c>
      <c r="K272" t="e">
        <f>+VLOOKUP(D272,#REF!,4,0)</f>
        <v>#REF!</v>
      </c>
      <c r="L272" t="e">
        <f>VLOOKUP(D272,#REF!,5,0)</f>
        <v>#REF!</v>
      </c>
      <c r="M272" t="e">
        <f>VLOOKUP(D272,#REF!,6,0)</f>
        <v>#REF!</v>
      </c>
      <c r="N272" t="e">
        <f>VLOOKUP(D272,#REF!,7,0)</f>
        <v>#REF!</v>
      </c>
      <c r="O272"/>
      <c r="P272" t="str">
        <f t="shared" si="23"/>
        <v>31902</v>
      </c>
      <c r="Q272" t="str">
        <f t="shared" si="24"/>
        <v>18</v>
      </c>
    </row>
    <row r="273" spans="1:17" s="297" customFormat="1" hidden="1" x14ac:dyDescent="0.3">
      <c r="A273" s="556" t="s">
        <v>3355</v>
      </c>
      <c r="B273" s="332">
        <v>6</v>
      </c>
      <c r="C273" s="608">
        <v>181031902015990</v>
      </c>
      <c r="D273" s="427" t="s">
        <v>938</v>
      </c>
      <c r="E273" t="str">
        <f t="shared" si="21"/>
        <v>180103190201599</v>
      </c>
      <c r="F273" t="str">
        <f t="shared" si="22"/>
        <v>0</v>
      </c>
      <c r="G273" t="e">
        <f>+VLOOKUP(L273,BG!$D$10:$F$68,3,FALSE)</f>
        <v>#REF!</v>
      </c>
      <c r="H273" s="427" t="s">
        <v>939</v>
      </c>
      <c r="I273" s="332">
        <v>3057340003</v>
      </c>
      <c r="J273" s="296">
        <f t="shared" si="20"/>
        <v>3057340.003</v>
      </c>
      <c r="K273" t="e">
        <f>+VLOOKUP(D273,#REF!,4,0)</f>
        <v>#REF!</v>
      </c>
      <c r="L273" t="e">
        <f>VLOOKUP(D273,#REF!,5,0)</f>
        <v>#REF!</v>
      </c>
      <c r="M273" t="e">
        <f>VLOOKUP(D273,#REF!,6,0)</f>
        <v>#REF!</v>
      </c>
      <c r="N273" t="e">
        <f>VLOOKUP(D273,#REF!,7,0)</f>
        <v>#REF!</v>
      </c>
      <c r="O273"/>
      <c r="P273" t="str">
        <f t="shared" si="23"/>
        <v>31902</v>
      </c>
      <c r="Q273" t="str">
        <f t="shared" si="24"/>
        <v>18</v>
      </c>
    </row>
    <row r="274" spans="1:17" s="297" customFormat="1" hidden="1" x14ac:dyDescent="0.3">
      <c r="A274" s="556" t="s">
        <v>3355</v>
      </c>
      <c r="B274" s="333">
        <v>6</v>
      </c>
      <c r="C274" s="609">
        <v>181031904011990</v>
      </c>
      <c r="D274" s="334" t="s">
        <v>940</v>
      </c>
      <c r="E274" t="str">
        <f t="shared" si="21"/>
        <v>180103190401199</v>
      </c>
      <c r="F274" t="str">
        <f t="shared" si="22"/>
        <v>0</v>
      </c>
      <c r="G274" t="e">
        <f>+VLOOKUP(L274,BG!$D$10:$F$68,3,FALSE)</f>
        <v>#REF!</v>
      </c>
      <c r="H274" s="334" t="s">
        <v>941</v>
      </c>
      <c r="I274" s="333">
        <v>4214000000</v>
      </c>
      <c r="J274" s="296">
        <f t="shared" si="20"/>
        <v>4214000</v>
      </c>
      <c r="K274" t="e">
        <f>+VLOOKUP(D274,#REF!,4,0)</f>
        <v>#REF!</v>
      </c>
      <c r="L274" t="e">
        <f>VLOOKUP(D274,#REF!,5,0)</f>
        <v>#REF!</v>
      </c>
      <c r="M274" t="e">
        <f>VLOOKUP(D274,#REF!,6,0)</f>
        <v>#REF!</v>
      </c>
      <c r="N274" t="e">
        <f>VLOOKUP(D274,#REF!,7,0)</f>
        <v>#REF!</v>
      </c>
      <c r="O274"/>
      <c r="P274" t="str">
        <f t="shared" si="23"/>
        <v>31904</v>
      </c>
      <c r="Q274" t="str">
        <f t="shared" si="24"/>
        <v>18</v>
      </c>
    </row>
    <row r="275" spans="1:17" s="297" customFormat="1" hidden="1" x14ac:dyDescent="0.3">
      <c r="A275" s="556" t="s">
        <v>3355</v>
      </c>
      <c r="B275" s="332">
        <v>6</v>
      </c>
      <c r="C275" s="608">
        <v>181031992001990</v>
      </c>
      <c r="D275" s="427" t="s">
        <v>942</v>
      </c>
      <c r="E275" t="str">
        <f t="shared" si="21"/>
        <v>180103199200199</v>
      </c>
      <c r="F275" t="str">
        <f t="shared" si="22"/>
        <v>0</v>
      </c>
      <c r="G275" t="e">
        <f>+VLOOKUP(L275,BG!$D$10:$F$68,3,FALSE)</f>
        <v>#REF!</v>
      </c>
      <c r="H275" s="427" t="s">
        <v>943</v>
      </c>
      <c r="I275" s="332">
        <v>-101911334</v>
      </c>
      <c r="J275" s="296">
        <f t="shared" si="20"/>
        <v>-101911.334</v>
      </c>
      <c r="K275" t="e">
        <f>+VLOOKUP(D275,#REF!,4,0)</f>
        <v>#REF!</v>
      </c>
      <c r="L275" t="e">
        <f>VLOOKUP(D275,#REF!,5,0)</f>
        <v>#REF!</v>
      </c>
      <c r="M275" t="e">
        <f>VLOOKUP(D275,#REF!,6,0)</f>
        <v>#REF!</v>
      </c>
      <c r="N275" t="e">
        <f>VLOOKUP(D275,#REF!,7,0)</f>
        <v>#REF!</v>
      </c>
      <c r="O275"/>
      <c r="P275" t="str">
        <f t="shared" si="23"/>
        <v>31992</v>
      </c>
      <c r="Q275" t="str">
        <f t="shared" si="24"/>
        <v>18</v>
      </c>
    </row>
    <row r="276" spans="1:17" s="297" customFormat="1" hidden="1" x14ac:dyDescent="0.3">
      <c r="A276" s="556" t="s">
        <v>3355</v>
      </c>
      <c r="B276" s="333">
        <v>6</v>
      </c>
      <c r="C276" s="609">
        <v>181031992002990</v>
      </c>
      <c r="D276" s="334" t="s">
        <v>944</v>
      </c>
      <c r="E276" t="str">
        <f t="shared" si="21"/>
        <v>180103199200299</v>
      </c>
      <c r="F276" t="str">
        <f t="shared" si="22"/>
        <v>0</v>
      </c>
      <c r="G276" t="e">
        <f>+VLOOKUP(L276,BG!$D$10:$F$68,3,FALSE)</f>
        <v>#REF!</v>
      </c>
      <c r="H276" s="334" t="s">
        <v>945</v>
      </c>
      <c r="I276" s="333">
        <v>-3055684724</v>
      </c>
      <c r="J276" s="466">
        <f t="shared" si="20"/>
        <v>-3055684.7239999999</v>
      </c>
      <c r="K276" t="e">
        <f>+VLOOKUP(D276,#REF!,4,0)</f>
        <v>#REF!</v>
      </c>
      <c r="L276" t="e">
        <f>VLOOKUP(D276,#REF!,5,0)</f>
        <v>#REF!</v>
      </c>
      <c r="M276" t="e">
        <f>VLOOKUP(D276,#REF!,6,0)</f>
        <v>#REF!</v>
      </c>
      <c r="N276" t="e">
        <f>VLOOKUP(D276,#REF!,7,0)</f>
        <v>#REF!</v>
      </c>
      <c r="O276"/>
      <c r="P276" t="str">
        <f t="shared" si="23"/>
        <v>31992</v>
      </c>
      <c r="Q276" t="str">
        <f t="shared" si="24"/>
        <v>18</v>
      </c>
    </row>
    <row r="277" spans="1:17" s="297" customFormat="1" hidden="1" x14ac:dyDescent="0.3">
      <c r="A277" s="556" t="s">
        <v>3355</v>
      </c>
      <c r="B277" s="332">
        <v>6</v>
      </c>
      <c r="C277" s="608">
        <v>181032102001990</v>
      </c>
      <c r="D277" s="427" t="s">
        <v>947</v>
      </c>
      <c r="E277" t="str">
        <f t="shared" si="21"/>
        <v>180103210200199</v>
      </c>
      <c r="F277" t="str">
        <f t="shared" si="22"/>
        <v>0</v>
      </c>
      <c r="G277" t="e">
        <f>+VLOOKUP(L277,BG!$D$10:$F$68,3,FALSE)</f>
        <v>#REF!</v>
      </c>
      <c r="H277" s="427" t="s">
        <v>948</v>
      </c>
      <c r="I277" s="332">
        <v>7842203084</v>
      </c>
      <c r="J277" s="296">
        <f t="shared" si="20"/>
        <v>7842203.0839999998</v>
      </c>
      <c r="K277" t="e">
        <f>+VLOOKUP(D277,#REF!,4,0)</f>
        <v>#REF!</v>
      </c>
      <c r="L277" t="e">
        <f>VLOOKUP(D277,#REF!,5,0)</f>
        <v>#REF!</v>
      </c>
      <c r="M277" t="e">
        <f>VLOOKUP(D277,#REF!,6,0)</f>
        <v>#REF!</v>
      </c>
      <c r="N277" t="e">
        <f>VLOOKUP(D277,#REF!,7,0)</f>
        <v>#REF!</v>
      </c>
      <c r="O277"/>
      <c r="P277" t="str">
        <f t="shared" si="23"/>
        <v>32102</v>
      </c>
      <c r="Q277" t="str">
        <f t="shared" si="24"/>
        <v>18</v>
      </c>
    </row>
    <row r="278" spans="1:17" s="297" customFormat="1" hidden="1" x14ac:dyDescent="0.3">
      <c r="A278" s="556" t="s">
        <v>3355</v>
      </c>
      <c r="B278" s="333">
        <v>6</v>
      </c>
      <c r="C278" s="609">
        <v>181032102002990</v>
      </c>
      <c r="D278" s="334" t="s">
        <v>949</v>
      </c>
      <c r="E278" t="str">
        <f t="shared" si="21"/>
        <v>180103210200299</v>
      </c>
      <c r="F278" t="str">
        <f t="shared" si="22"/>
        <v>0</v>
      </c>
      <c r="G278" t="e">
        <f>+VLOOKUP(L278,BG!$D$10:$F$68,3,FALSE)</f>
        <v>#REF!</v>
      </c>
      <c r="H278" s="334" t="s">
        <v>950</v>
      </c>
      <c r="I278" s="333">
        <v>320857843</v>
      </c>
      <c r="J278" s="466">
        <f t="shared" si="20"/>
        <v>320857.84299999999</v>
      </c>
      <c r="K278" t="e">
        <f>+VLOOKUP(D278,#REF!,4,0)</f>
        <v>#REF!</v>
      </c>
      <c r="L278" t="e">
        <f>VLOOKUP(D278,#REF!,5,0)</f>
        <v>#REF!</v>
      </c>
      <c r="M278" t="e">
        <f>VLOOKUP(D278,#REF!,6,0)</f>
        <v>#REF!</v>
      </c>
      <c r="N278" t="e">
        <f>VLOOKUP(D278,#REF!,7,0)</f>
        <v>#REF!</v>
      </c>
      <c r="O278"/>
      <c r="P278" t="str">
        <f t="shared" si="23"/>
        <v>32102</v>
      </c>
      <c r="Q278" t="str">
        <f t="shared" si="24"/>
        <v>18</v>
      </c>
    </row>
    <row r="279" spans="1:17" s="297" customFormat="1" hidden="1" x14ac:dyDescent="0.3">
      <c r="A279" s="556" t="s">
        <v>3355</v>
      </c>
      <c r="B279" s="332">
        <v>6</v>
      </c>
      <c r="C279" s="608">
        <v>181032102004990</v>
      </c>
      <c r="D279" s="427" t="s">
        <v>951</v>
      </c>
      <c r="E279" t="str">
        <f t="shared" si="21"/>
        <v>180103210200499</v>
      </c>
      <c r="F279" t="str">
        <f t="shared" si="22"/>
        <v>0</v>
      </c>
      <c r="G279" t="e">
        <f>+VLOOKUP(L279,BG!$D$10:$F$68,3,FALSE)</f>
        <v>#REF!</v>
      </c>
      <c r="H279" s="427" t="s">
        <v>145</v>
      </c>
      <c r="I279" s="332">
        <v>708707495</v>
      </c>
      <c r="J279" s="296">
        <f t="shared" si="20"/>
        <v>708707.495</v>
      </c>
      <c r="K279" t="e">
        <f>+VLOOKUP(D279,#REF!,4,0)</f>
        <v>#REF!</v>
      </c>
      <c r="L279" t="e">
        <f>VLOOKUP(D279,#REF!,5,0)</f>
        <v>#REF!</v>
      </c>
      <c r="M279" t="e">
        <f>VLOOKUP(D279,#REF!,6,0)</f>
        <v>#REF!</v>
      </c>
      <c r="N279" t="e">
        <f>VLOOKUP(D279,#REF!,7,0)</f>
        <v>#REF!</v>
      </c>
      <c r="O279"/>
      <c r="P279" t="str">
        <f t="shared" si="23"/>
        <v>32102</v>
      </c>
      <c r="Q279" t="str">
        <f t="shared" si="24"/>
        <v>18</v>
      </c>
    </row>
    <row r="280" spans="1:17" s="297" customFormat="1" hidden="1" x14ac:dyDescent="0.3">
      <c r="A280" s="556" t="s">
        <v>3355</v>
      </c>
      <c r="B280" s="333">
        <v>6</v>
      </c>
      <c r="C280" s="609">
        <v>181032104001990</v>
      </c>
      <c r="D280" s="334" t="s">
        <v>952</v>
      </c>
      <c r="E280" t="str">
        <f t="shared" si="21"/>
        <v>180103210400199</v>
      </c>
      <c r="F280" t="str">
        <f t="shared" si="22"/>
        <v>0</v>
      </c>
      <c r="G280" t="e">
        <f>+VLOOKUP(L280,BG!$D$10:$F$68,3,FALSE)</f>
        <v>#REF!</v>
      </c>
      <c r="H280" s="334" t="s">
        <v>953</v>
      </c>
      <c r="I280" s="333">
        <v>649869547</v>
      </c>
      <c r="J280" s="296">
        <f t="shared" si="20"/>
        <v>649869.54700000002</v>
      </c>
      <c r="K280" t="e">
        <f>+VLOOKUP(D280,#REF!,4,0)</f>
        <v>#REF!</v>
      </c>
      <c r="L280" t="e">
        <f>VLOOKUP(D280,#REF!,5,0)</f>
        <v>#REF!</v>
      </c>
      <c r="M280" t="e">
        <f>VLOOKUP(D280,#REF!,6,0)</f>
        <v>#REF!</v>
      </c>
      <c r="N280" t="e">
        <f>VLOOKUP(D280,#REF!,7,0)</f>
        <v>#REF!</v>
      </c>
      <c r="O280"/>
      <c r="P280" t="str">
        <f t="shared" si="23"/>
        <v>32104</v>
      </c>
      <c r="Q280" t="str">
        <f t="shared" si="24"/>
        <v>18</v>
      </c>
    </row>
    <row r="281" spans="1:17" s="297" customFormat="1" hidden="1" x14ac:dyDescent="0.3">
      <c r="A281" s="556" t="s">
        <v>3355</v>
      </c>
      <c r="B281" s="332">
        <v>6</v>
      </c>
      <c r="C281" s="608">
        <v>181032192001990</v>
      </c>
      <c r="D281" s="427" t="s">
        <v>954</v>
      </c>
      <c r="E281" t="str">
        <f t="shared" si="21"/>
        <v>180103219200199</v>
      </c>
      <c r="F281" t="str">
        <f t="shared" si="22"/>
        <v>0</v>
      </c>
      <c r="G281" t="e">
        <f>+VLOOKUP(L281,BG!$D$10:$F$68,3,FALSE)</f>
        <v>#REF!</v>
      </c>
      <c r="H281" s="427" t="s">
        <v>955</v>
      </c>
      <c r="I281" s="332">
        <v>-1617653072</v>
      </c>
      <c r="J281" s="296">
        <f t="shared" si="20"/>
        <v>-1617653.0719999999</v>
      </c>
      <c r="K281" t="e">
        <f>+VLOOKUP(D281,#REF!,4,0)</f>
        <v>#REF!</v>
      </c>
      <c r="L281" t="e">
        <f>VLOOKUP(D281,#REF!,5,0)</f>
        <v>#REF!</v>
      </c>
      <c r="M281" t="e">
        <f>VLOOKUP(D281,#REF!,6,0)</f>
        <v>#REF!</v>
      </c>
      <c r="N281" t="e">
        <f>VLOOKUP(D281,#REF!,7,0)</f>
        <v>#REF!</v>
      </c>
      <c r="O281"/>
      <c r="P281" t="str">
        <f t="shared" si="23"/>
        <v>32192</v>
      </c>
      <c r="Q281" t="str">
        <f t="shared" si="24"/>
        <v>18</v>
      </c>
    </row>
    <row r="282" spans="1:17" s="297" customFormat="1" hidden="1" x14ac:dyDescent="0.3">
      <c r="A282" s="556" t="s">
        <v>3355</v>
      </c>
      <c r="B282" s="333">
        <v>6</v>
      </c>
      <c r="C282" s="609">
        <v>181032192002990</v>
      </c>
      <c r="D282" s="334" t="s">
        <v>956</v>
      </c>
      <c r="E282" t="str">
        <f t="shared" si="21"/>
        <v>180103219200299</v>
      </c>
      <c r="F282" t="str">
        <f t="shared" si="22"/>
        <v>0</v>
      </c>
      <c r="G282" t="e">
        <f>+VLOOKUP(L282,BG!$D$10:$F$68,3,FALSE)</f>
        <v>#REF!</v>
      </c>
      <c r="H282" s="334" t="s">
        <v>957</v>
      </c>
      <c r="I282" s="333">
        <v>-206456261</v>
      </c>
      <c r="J282" s="296">
        <f t="shared" si="20"/>
        <v>-206456.261</v>
      </c>
      <c r="K282" t="e">
        <f>+VLOOKUP(D282,#REF!,4,0)</f>
        <v>#REF!</v>
      </c>
      <c r="L282" t="e">
        <f>VLOOKUP(D282,#REF!,5,0)</f>
        <v>#REF!</v>
      </c>
      <c r="M282" t="e">
        <f>VLOOKUP(D282,#REF!,6,0)</f>
        <v>#REF!</v>
      </c>
      <c r="N282" t="e">
        <f>VLOOKUP(D282,#REF!,7,0)</f>
        <v>#REF!</v>
      </c>
      <c r="O282"/>
      <c r="P282" t="str">
        <f t="shared" si="23"/>
        <v>32192</v>
      </c>
      <c r="Q282" t="str">
        <f t="shared" si="24"/>
        <v>18</v>
      </c>
    </row>
    <row r="283" spans="1:17" s="297" customFormat="1" hidden="1" x14ac:dyDescent="0.3">
      <c r="A283" s="556" t="s">
        <v>3355</v>
      </c>
      <c r="B283" s="332">
        <v>6</v>
      </c>
      <c r="C283" s="608">
        <v>181032192004990</v>
      </c>
      <c r="D283" s="427" t="s">
        <v>958</v>
      </c>
      <c r="E283" t="str">
        <f t="shared" si="21"/>
        <v>180103219200499</v>
      </c>
      <c r="F283" t="str">
        <f t="shared" si="22"/>
        <v>0</v>
      </c>
      <c r="G283" t="e">
        <f>+VLOOKUP(L283,BG!$D$10:$F$68,3,FALSE)</f>
        <v>#REF!</v>
      </c>
      <c r="H283" s="427" t="s">
        <v>959</v>
      </c>
      <c r="I283" s="332">
        <v>-502057940</v>
      </c>
      <c r="J283" s="296">
        <f t="shared" si="20"/>
        <v>-502057.94</v>
      </c>
      <c r="K283" t="e">
        <f>+VLOOKUP(D283,#REF!,4,0)</f>
        <v>#REF!</v>
      </c>
      <c r="L283" t="e">
        <f>VLOOKUP(D283,#REF!,5,0)</f>
        <v>#REF!</v>
      </c>
      <c r="M283" t="e">
        <f>VLOOKUP(D283,#REF!,6,0)</f>
        <v>#REF!</v>
      </c>
      <c r="N283" t="e">
        <f>VLOOKUP(D283,#REF!,7,0)</f>
        <v>#REF!</v>
      </c>
      <c r="O283"/>
      <c r="P283" t="str">
        <f t="shared" si="23"/>
        <v>32192</v>
      </c>
      <c r="Q283" t="str">
        <f t="shared" si="24"/>
        <v>18</v>
      </c>
    </row>
    <row r="284" spans="1:17" hidden="1" x14ac:dyDescent="0.3">
      <c r="A284" s="556" t="s">
        <v>3355</v>
      </c>
      <c r="B284" s="333">
        <v>6</v>
      </c>
      <c r="C284" s="609">
        <v>181032194001990</v>
      </c>
      <c r="D284" s="334" t="s">
        <v>961</v>
      </c>
      <c r="E284" t="str">
        <f t="shared" si="21"/>
        <v>180103219400199</v>
      </c>
      <c r="F284" t="str">
        <f t="shared" si="22"/>
        <v>0</v>
      </c>
      <c r="G284" t="e">
        <f>+VLOOKUP(L284,BG!$D$10:$F$68,3,FALSE)</f>
        <v>#REF!</v>
      </c>
      <c r="H284" s="334" t="s">
        <v>960</v>
      </c>
      <c r="I284" s="333">
        <v>-538079758</v>
      </c>
      <c r="J284" s="296">
        <f t="shared" si="20"/>
        <v>-538079.75800000003</v>
      </c>
      <c r="K284" t="e">
        <f>+VLOOKUP(D284,#REF!,4,0)</f>
        <v>#REF!</v>
      </c>
      <c r="L284" t="e">
        <f>VLOOKUP(D284,#REF!,5,0)</f>
        <v>#REF!</v>
      </c>
      <c r="M284" t="e">
        <f>VLOOKUP(D284,#REF!,6,0)</f>
        <v>#REF!</v>
      </c>
      <c r="N284" t="e">
        <f>VLOOKUP(D284,#REF!,7,0)</f>
        <v>#REF!</v>
      </c>
      <c r="P284" t="str">
        <f t="shared" si="23"/>
        <v>32194</v>
      </c>
      <c r="Q284" t="str">
        <f t="shared" si="24"/>
        <v>18</v>
      </c>
    </row>
    <row r="285" spans="1:17" hidden="1" x14ac:dyDescent="0.3">
      <c r="A285" s="556" t="s">
        <v>3355</v>
      </c>
      <c r="B285" s="332">
        <v>6</v>
      </c>
      <c r="C285" s="608">
        <v>181032302001990</v>
      </c>
      <c r="D285" s="427" t="s">
        <v>963</v>
      </c>
      <c r="E285" t="str">
        <f t="shared" si="21"/>
        <v>180103230200199</v>
      </c>
      <c r="F285" t="str">
        <f t="shared" si="22"/>
        <v>0</v>
      </c>
      <c r="G285" t="e">
        <f>+VLOOKUP(L285,BG!$D$10:$F$68,3,FALSE)</f>
        <v>#REF!</v>
      </c>
      <c r="H285" s="427" t="s">
        <v>964</v>
      </c>
      <c r="I285" s="332">
        <v>8676317364</v>
      </c>
      <c r="J285" s="296">
        <f t="shared" si="20"/>
        <v>8676317.3640000001</v>
      </c>
      <c r="K285" t="e">
        <f>+VLOOKUP(D285,#REF!,4,0)</f>
        <v>#REF!</v>
      </c>
      <c r="L285" t="e">
        <f>VLOOKUP(D285,#REF!,5,0)</f>
        <v>#REF!</v>
      </c>
      <c r="M285" t="e">
        <f>VLOOKUP(D285,#REF!,6,0)</f>
        <v>#REF!</v>
      </c>
      <c r="N285" t="e">
        <f>VLOOKUP(D285,#REF!,7,0)</f>
        <v>#REF!</v>
      </c>
      <c r="P285" t="str">
        <f t="shared" si="23"/>
        <v>32302</v>
      </c>
      <c r="Q285" t="str">
        <f t="shared" si="24"/>
        <v>18</v>
      </c>
    </row>
    <row r="286" spans="1:17" hidden="1" x14ac:dyDescent="0.3">
      <c r="A286" s="556" t="s">
        <v>3355</v>
      </c>
      <c r="B286" s="333">
        <v>6</v>
      </c>
      <c r="C286" s="609">
        <v>181032392001990</v>
      </c>
      <c r="D286" s="334" t="s">
        <v>965</v>
      </c>
      <c r="E286" t="str">
        <f t="shared" si="21"/>
        <v>180103239200199</v>
      </c>
      <c r="F286" t="str">
        <f t="shared" si="22"/>
        <v>0</v>
      </c>
      <c r="G286" t="e">
        <f>+VLOOKUP(L286,BG!$D$10:$F$68,3,FALSE)</f>
        <v>#REF!</v>
      </c>
      <c r="H286" s="334" t="s">
        <v>966</v>
      </c>
      <c r="I286" s="333">
        <v>-5076810526</v>
      </c>
      <c r="J286" s="296">
        <f t="shared" si="20"/>
        <v>-5076810.5259999996</v>
      </c>
      <c r="K286" t="e">
        <f>+VLOOKUP(D286,#REF!,4,0)</f>
        <v>#REF!</v>
      </c>
      <c r="L286" t="e">
        <f>VLOOKUP(D286,#REF!,5,0)</f>
        <v>#REF!</v>
      </c>
      <c r="M286" t="e">
        <f>VLOOKUP(D286,#REF!,6,0)</f>
        <v>#REF!</v>
      </c>
      <c r="N286" t="e">
        <f>VLOOKUP(D286,#REF!,7,0)</f>
        <v>#REF!</v>
      </c>
      <c r="P286" t="str">
        <f t="shared" si="23"/>
        <v>32392</v>
      </c>
      <c r="Q286" t="str">
        <f t="shared" si="24"/>
        <v>18</v>
      </c>
    </row>
    <row r="287" spans="1:17" s="661" customFormat="1" hidden="1" x14ac:dyDescent="0.3">
      <c r="A287" s="657" t="s">
        <v>3355</v>
      </c>
      <c r="B287" s="658">
        <v>7</v>
      </c>
      <c r="C287" s="659">
        <v>181032502001990</v>
      </c>
      <c r="D287" s="660" t="s">
        <v>968</v>
      </c>
      <c r="E287" s="661" t="str">
        <f t="shared" si="21"/>
        <v>180103250200199</v>
      </c>
      <c r="F287" s="661" t="str">
        <f t="shared" si="22"/>
        <v>0</v>
      </c>
      <c r="G287" s="661" t="e">
        <f>+VLOOKUP(L287,BG!$D$10:$F$68,3,FALSE)</f>
        <v>#REF!</v>
      </c>
      <c r="H287" s="427" t="s">
        <v>969</v>
      </c>
      <c r="I287" s="332">
        <v>919482343</v>
      </c>
      <c r="J287" s="651">
        <f t="shared" si="20"/>
        <v>919482.34299999999</v>
      </c>
      <c r="K287" s="661" t="e">
        <f>+VLOOKUP(D287,#REF!,4,0)</f>
        <v>#REF!</v>
      </c>
      <c r="L287" t="e">
        <f>VLOOKUP(D287,#REF!,5,0)</f>
        <v>#REF!</v>
      </c>
      <c r="M287" t="e">
        <f>VLOOKUP(D287,#REF!,6,0)</f>
        <v>#REF!</v>
      </c>
      <c r="N287" t="e">
        <f>VLOOKUP(D287,#REF!,7,0)</f>
        <v>#REF!</v>
      </c>
      <c r="P287" t="str">
        <f t="shared" si="23"/>
        <v>32502</v>
      </c>
      <c r="Q287" t="str">
        <f t="shared" si="24"/>
        <v>18</v>
      </c>
    </row>
    <row r="288" spans="1:17" s="661" customFormat="1" hidden="1" x14ac:dyDescent="0.3">
      <c r="A288" s="657" t="s">
        <v>3355</v>
      </c>
      <c r="B288" s="658">
        <v>7</v>
      </c>
      <c r="C288" s="659">
        <v>181032592001990</v>
      </c>
      <c r="D288" s="660" t="s">
        <v>970</v>
      </c>
      <c r="E288" s="661" t="str">
        <f t="shared" si="21"/>
        <v>180103259200199</v>
      </c>
      <c r="F288" s="661" t="str">
        <f t="shared" si="22"/>
        <v>0</v>
      </c>
      <c r="G288" s="661" t="e">
        <f>+VLOOKUP(L288,BG!$D$10:$F$68,3,FALSE)</f>
        <v>#REF!</v>
      </c>
      <c r="H288" s="334" t="s">
        <v>971</v>
      </c>
      <c r="I288" s="333">
        <v>-612740586</v>
      </c>
      <c r="J288" s="651">
        <f t="shared" si="20"/>
        <v>-612740.58600000001</v>
      </c>
      <c r="K288" s="661" t="e">
        <f>+VLOOKUP(D288,#REF!,4,0)</f>
        <v>#REF!</v>
      </c>
      <c r="L288" t="e">
        <f>VLOOKUP(D288,#REF!,5,0)</f>
        <v>#REF!</v>
      </c>
      <c r="M288" t="e">
        <f>VLOOKUP(D288,#REF!,6,0)</f>
        <v>#REF!</v>
      </c>
      <c r="N288" t="e">
        <f>VLOOKUP(D288,#REF!,7,0)</f>
        <v>#REF!</v>
      </c>
      <c r="P288" t="str">
        <f t="shared" si="23"/>
        <v>32592</v>
      </c>
      <c r="Q288" t="str">
        <f t="shared" si="24"/>
        <v>18</v>
      </c>
    </row>
    <row r="289" spans="1:17" s="661" customFormat="1" hidden="1" x14ac:dyDescent="0.3">
      <c r="A289" s="657" t="s">
        <v>3355</v>
      </c>
      <c r="B289" s="658">
        <v>6</v>
      </c>
      <c r="C289" s="659">
        <v>181032702000990</v>
      </c>
      <c r="D289" s="660" t="s">
        <v>973</v>
      </c>
      <c r="E289" s="661" t="str">
        <f t="shared" si="21"/>
        <v>180103270200099</v>
      </c>
      <c r="F289" s="661" t="str">
        <f t="shared" si="22"/>
        <v>0</v>
      </c>
      <c r="G289" s="661" t="e">
        <f>+VLOOKUP(L289,BG!$D$10:$F$68,3,FALSE)</f>
        <v>#REF!</v>
      </c>
      <c r="H289" s="427" t="s">
        <v>974</v>
      </c>
      <c r="I289" s="332">
        <v>184170799</v>
      </c>
      <c r="J289" s="651">
        <f t="shared" si="20"/>
        <v>184170.799</v>
      </c>
      <c r="K289" s="661" t="e">
        <f>+VLOOKUP(D289,#REF!,4,0)</f>
        <v>#REF!</v>
      </c>
      <c r="L289" t="e">
        <f>VLOOKUP(D289,#REF!,5,0)</f>
        <v>#REF!</v>
      </c>
      <c r="M289" t="e">
        <f>VLOOKUP(D289,#REF!,6,0)</f>
        <v>#REF!</v>
      </c>
      <c r="N289" t="e">
        <f>VLOOKUP(D289,#REF!,7,0)</f>
        <v>#REF!</v>
      </c>
      <c r="P289" t="str">
        <f t="shared" si="23"/>
        <v>32702</v>
      </c>
      <c r="Q289" t="str">
        <f t="shared" si="24"/>
        <v>18</v>
      </c>
    </row>
    <row r="290" spans="1:17" s="661" customFormat="1" hidden="1" x14ac:dyDescent="0.3">
      <c r="A290" s="657" t="s">
        <v>3355</v>
      </c>
      <c r="B290" s="658">
        <v>7</v>
      </c>
      <c r="C290" s="659">
        <v>181032792001990</v>
      </c>
      <c r="D290" s="660" t="s">
        <v>975</v>
      </c>
      <c r="E290" s="661" t="str">
        <f t="shared" si="21"/>
        <v>180103279200199</v>
      </c>
      <c r="F290" s="661" t="str">
        <f t="shared" si="22"/>
        <v>0</v>
      </c>
      <c r="G290" s="661" t="e">
        <f>+VLOOKUP(L290,BG!$D$10:$F$68,3,FALSE)</f>
        <v>#REF!</v>
      </c>
      <c r="H290" s="334" t="s">
        <v>976</v>
      </c>
      <c r="I290" s="333">
        <v>-135207188</v>
      </c>
      <c r="J290" s="651">
        <f t="shared" si="20"/>
        <v>-135207.18799999999</v>
      </c>
      <c r="K290" s="661" t="e">
        <f>+VLOOKUP(D290,#REF!,4,0)</f>
        <v>#REF!</v>
      </c>
      <c r="L290" t="e">
        <f>VLOOKUP(D290,#REF!,5,0)</f>
        <v>#REF!</v>
      </c>
      <c r="M290" t="e">
        <f>VLOOKUP(D290,#REF!,6,0)</f>
        <v>#REF!</v>
      </c>
      <c r="N290" t="e">
        <f>VLOOKUP(D290,#REF!,7,0)</f>
        <v>#REF!</v>
      </c>
      <c r="P290" t="str">
        <f t="shared" si="23"/>
        <v>32792</v>
      </c>
      <c r="Q290" t="str">
        <f t="shared" si="24"/>
        <v>18</v>
      </c>
    </row>
    <row r="291" spans="1:17" s="661" customFormat="1" hidden="1" x14ac:dyDescent="0.3">
      <c r="A291" s="657" t="s">
        <v>3355</v>
      </c>
      <c r="B291" s="658">
        <v>6</v>
      </c>
      <c r="C291" s="659">
        <v>191033702001990</v>
      </c>
      <c r="D291" s="660" t="s">
        <v>977</v>
      </c>
      <c r="E291" s="661" t="str">
        <f t="shared" si="21"/>
        <v>190103370200199</v>
      </c>
      <c r="F291" s="661" t="str">
        <f t="shared" si="22"/>
        <v>0</v>
      </c>
      <c r="G291" s="661" t="e">
        <f>+VLOOKUP(L291,BG!$D$10:$F$68,3,FALSE)</f>
        <v>#REF!</v>
      </c>
      <c r="H291" s="427" t="s">
        <v>978</v>
      </c>
      <c r="I291" s="332">
        <v>16518002000</v>
      </c>
      <c r="J291" s="651">
        <f t="shared" si="20"/>
        <v>16518002</v>
      </c>
      <c r="K291" s="661" t="e">
        <f>+VLOOKUP(D291,#REF!,4,0)</f>
        <v>#REF!</v>
      </c>
      <c r="L291" t="e">
        <f>VLOOKUP(D291,#REF!,5,0)</f>
        <v>#REF!</v>
      </c>
      <c r="M291" t="e">
        <f>VLOOKUP(D291,#REF!,6,0)</f>
        <v>#REF!</v>
      </c>
      <c r="N291" t="e">
        <f>VLOOKUP(D291,#REF!,7,0)</f>
        <v>#REF!</v>
      </c>
      <c r="P291" t="str">
        <f t="shared" si="23"/>
        <v>33702</v>
      </c>
      <c r="Q291" t="str">
        <f t="shared" si="24"/>
        <v>19</v>
      </c>
    </row>
    <row r="292" spans="1:17" s="661" customFormat="1" hidden="1" x14ac:dyDescent="0.3">
      <c r="A292" s="657" t="s">
        <v>3355</v>
      </c>
      <c r="B292" s="658">
        <v>6</v>
      </c>
      <c r="C292" s="659">
        <v>191033702022990</v>
      </c>
      <c r="D292" s="660" t="s">
        <v>979</v>
      </c>
      <c r="E292" s="661" t="str">
        <f t="shared" si="21"/>
        <v>190103370202299</v>
      </c>
      <c r="F292" s="661" t="str">
        <f t="shared" si="22"/>
        <v>0</v>
      </c>
      <c r="G292" s="661" t="e">
        <f>+VLOOKUP(L292,BG!$D$10:$F$68,3,FALSE)</f>
        <v>#REF!</v>
      </c>
      <c r="H292" s="334" t="s">
        <v>980</v>
      </c>
      <c r="I292" s="333">
        <v>9447237814</v>
      </c>
      <c r="J292" s="651">
        <f t="shared" si="20"/>
        <v>9447237.8139999993</v>
      </c>
      <c r="K292" s="661" t="e">
        <f>+VLOOKUP(D292,#REF!,4,0)</f>
        <v>#REF!</v>
      </c>
      <c r="L292" t="e">
        <f>VLOOKUP(D292,#REF!,5,0)</f>
        <v>#REF!</v>
      </c>
      <c r="M292" t="e">
        <f>VLOOKUP(D292,#REF!,6,0)</f>
        <v>#REF!</v>
      </c>
      <c r="N292" t="e">
        <f>VLOOKUP(D292,#REF!,7,0)</f>
        <v>#REF!</v>
      </c>
      <c r="P292" t="str">
        <f t="shared" si="23"/>
        <v>33702</v>
      </c>
      <c r="Q292" t="str">
        <f t="shared" si="24"/>
        <v>19</v>
      </c>
    </row>
    <row r="293" spans="1:17" s="661" customFormat="1" hidden="1" x14ac:dyDescent="0.3">
      <c r="A293" s="657" t="s">
        <v>3355</v>
      </c>
      <c r="B293" s="658">
        <v>6</v>
      </c>
      <c r="C293" s="659">
        <v>191033702023990</v>
      </c>
      <c r="D293" s="660" t="s">
        <v>1965</v>
      </c>
      <c r="E293" s="661" t="str">
        <f t="shared" si="21"/>
        <v>190103370202399</v>
      </c>
      <c r="F293" s="661" t="str">
        <f t="shared" si="22"/>
        <v>0</v>
      </c>
      <c r="G293" s="661" t="e">
        <f>+VLOOKUP(L293,BG!$D$10:$F$68,3,FALSE)</f>
        <v>#REF!</v>
      </c>
      <c r="H293" s="427" t="s">
        <v>2144</v>
      </c>
      <c r="I293" s="332">
        <v>2617391073</v>
      </c>
      <c r="J293" s="651">
        <f t="shared" si="20"/>
        <v>2617391.0729999999</v>
      </c>
      <c r="K293" s="661" t="e">
        <f>+VLOOKUP(D293,#REF!,4,0)</f>
        <v>#REF!</v>
      </c>
      <c r="L293" t="e">
        <f>VLOOKUP(D293,#REF!,5,0)</f>
        <v>#REF!</v>
      </c>
      <c r="M293" t="e">
        <f>VLOOKUP(D293,#REF!,6,0)</f>
        <v>#REF!</v>
      </c>
      <c r="N293" t="e">
        <f>VLOOKUP(D293,#REF!,7,0)</f>
        <v>#REF!</v>
      </c>
      <c r="P293" t="str">
        <f t="shared" si="23"/>
        <v>33702</v>
      </c>
      <c r="Q293" t="str">
        <f t="shared" si="24"/>
        <v>19</v>
      </c>
    </row>
    <row r="294" spans="1:17" s="661" customFormat="1" hidden="1" x14ac:dyDescent="0.3">
      <c r="A294" s="657" t="s">
        <v>3355</v>
      </c>
      <c r="B294" s="658">
        <v>6</v>
      </c>
      <c r="C294" s="659">
        <v>191033704000990</v>
      </c>
      <c r="D294" s="660" t="s">
        <v>981</v>
      </c>
      <c r="E294" s="661" t="str">
        <f t="shared" si="21"/>
        <v>190103370400099</v>
      </c>
      <c r="F294" s="661" t="str">
        <f t="shared" si="22"/>
        <v>0</v>
      </c>
      <c r="G294" s="661" t="e">
        <f>+VLOOKUP(L294,BG!$D$10:$F$68,3,FALSE)</f>
        <v>#REF!</v>
      </c>
      <c r="H294" s="334" t="s">
        <v>982</v>
      </c>
      <c r="I294" s="333">
        <v>149801692</v>
      </c>
      <c r="J294" s="651">
        <f t="shared" si="20"/>
        <v>149801.69200000001</v>
      </c>
      <c r="K294" s="661" t="e">
        <f>+VLOOKUP(D294,#REF!,4,0)</f>
        <v>#REF!</v>
      </c>
      <c r="L294" t="e">
        <f>VLOOKUP(D294,#REF!,5,0)</f>
        <v>#REF!</v>
      </c>
      <c r="M294" t="e">
        <f>VLOOKUP(D294,#REF!,6,0)</f>
        <v>#REF!</v>
      </c>
      <c r="N294" t="e">
        <f>VLOOKUP(D294,#REF!,7,0)</f>
        <v>#REF!</v>
      </c>
      <c r="P294" t="str">
        <f t="shared" si="23"/>
        <v>33704</v>
      </c>
      <c r="Q294" t="str">
        <f t="shared" si="24"/>
        <v>19</v>
      </c>
    </row>
    <row r="295" spans="1:17" s="661" customFormat="1" hidden="1" x14ac:dyDescent="0.3">
      <c r="A295" s="657" t="s">
        <v>3355</v>
      </c>
      <c r="B295" s="658">
        <v>6</v>
      </c>
      <c r="C295" s="659">
        <v>191033792000990</v>
      </c>
      <c r="D295" s="660" t="s">
        <v>983</v>
      </c>
      <c r="E295" s="661" t="str">
        <f t="shared" si="21"/>
        <v>190103379200099</v>
      </c>
      <c r="F295" s="661" t="str">
        <f t="shared" si="22"/>
        <v>0</v>
      </c>
      <c r="G295" s="661" t="e">
        <f>+VLOOKUP(L295,BG!$D$10:$F$68,3,FALSE)</f>
        <v>#REF!</v>
      </c>
      <c r="H295" s="427" t="s">
        <v>984</v>
      </c>
      <c r="I295" s="332">
        <v>-5180490788</v>
      </c>
      <c r="J295" s="651">
        <f t="shared" si="20"/>
        <v>-5180490.7879999997</v>
      </c>
      <c r="K295" s="661" t="e">
        <f>+VLOOKUP(D295,#REF!,4,0)</f>
        <v>#REF!</v>
      </c>
      <c r="L295" t="e">
        <f>VLOOKUP(D295,#REF!,5,0)</f>
        <v>#REF!</v>
      </c>
      <c r="M295" t="e">
        <f>VLOOKUP(D295,#REF!,6,0)</f>
        <v>#REF!</v>
      </c>
      <c r="N295" t="e">
        <f>VLOOKUP(D295,#REF!,7,0)</f>
        <v>#REF!</v>
      </c>
      <c r="P295" t="str">
        <f t="shared" si="23"/>
        <v>33792</v>
      </c>
      <c r="Q295" t="str">
        <f t="shared" si="24"/>
        <v>19</v>
      </c>
    </row>
    <row r="296" spans="1:17" s="661" customFormat="1" hidden="1" x14ac:dyDescent="0.3">
      <c r="A296" s="657" t="s">
        <v>3355</v>
      </c>
      <c r="B296" s="658">
        <v>6</v>
      </c>
      <c r="C296" s="659">
        <v>191033792001990</v>
      </c>
      <c r="D296" s="660" t="s">
        <v>2535</v>
      </c>
      <c r="E296" s="661" t="str">
        <f t="shared" si="21"/>
        <v>190103379200199</v>
      </c>
      <c r="F296" s="661" t="str">
        <f t="shared" si="22"/>
        <v>0</v>
      </c>
      <c r="G296" s="661" t="e">
        <f>+VLOOKUP(L296,BG!$D$10:$F$68,3,FALSE)</f>
        <v>#REF!</v>
      </c>
      <c r="H296" s="334" t="s">
        <v>2536</v>
      </c>
      <c r="I296" s="333">
        <v>-1396364483</v>
      </c>
      <c r="J296" s="651">
        <f t="shared" si="20"/>
        <v>-1396364.483</v>
      </c>
      <c r="K296" s="661" t="e">
        <f>+VLOOKUP(D296,#REF!,4,0)</f>
        <v>#REF!</v>
      </c>
      <c r="L296" t="e">
        <f>VLOOKUP(D296,#REF!,5,0)</f>
        <v>#REF!</v>
      </c>
      <c r="M296" t="e">
        <f>VLOOKUP(D296,#REF!,6,0)</f>
        <v>#REF!</v>
      </c>
      <c r="N296" t="e">
        <f>VLOOKUP(D296,#REF!,7,0)</f>
        <v>#REF!</v>
      </c>
      <c r="P296" t="str">
        <f t="shared" si="23"/>
        <v>33792</v>
      </c>
      <c r="Q296" t="str">
        <f t="shared" si="24"/>
        <v>19</v>
      </c>
    </row>
    <row r="297" spans="1:17" s="661" customFormat="1" hidden="1" x14ac:dyDescent="0.3">
      <c r="A297" s="657" t="s">
        <v>3355</v>
      </c>
      <c r="B297" s="658">
        <v>6</v>
      </c>
      <c r="C297" s="659">
        <v>191033794000990</v>
      </c>
      <c r="D297" s="660" t="s">
        <v>986</v>
      </c>
      <c r="E297" s="661" t="str">
        <f t="shared" si="21"/>
        <v>190103379400099</v>
      </c>
      <c r="F297" s="661" t="str">
        <f t="shared" si="22"/>
        <v>0</v>
      </c>
      <c r="G297" s="661" t="e">
        <f>+VLOOKUP(L297,BG!$D$10:$F$68,3,FALSE)</f>
        <v>#REF!</v>
      </c>
      <c r="H297" s="427" t="s">
        <v>985</v>
      </c>
      <c r="I297" s="332">
        <v>-1026211240</v>
      </c>
      <c r="J297" s="651">
        <f t="shared" si="20"/>
        <v>-1026211.24</v>
      </c>
      <c r="K297" s="661" t="e">
        <f>+VLOOKUP(D297,#REF!,4,0)</f>
        <v>#REF!</v>
      </c>
      <c r="L297" t="e">
        <f>VLOOKUP(D297,#REF!,5,0)</f>
        <v>#REF!</v>
      </c>
      <c r="M297" t="e">
        <f>VLOOKUP(D297,#REF!,6,0)</f>
        <v>#REF!</v>
      </c>
      <c r="N297" t="e">
        <f>VLOOKUP(D297,#REF!,7,0)</f>
        <v>#REF!</v>
      </c>
      <c r="P297" t="str">
        <f t="shared" si="23"/>
        <v>33794</v>
      </c>
      <c r="Q297" t="str">
        <f t="shared" si="24"/>
        <v>19</v>
      </c>
    </row>
    <row r="298" spans="1:17" s="661" customFormat="1" hidden="1" x14ac:dyDescent="0.3">
      <c r="A298" s="657" t="s">
        <v>3355</v>
      </c>
      <c r="B298" s="658">
        <v>6</v>
      </c>
      <c r="C298" s="659">
        <v>191033902000990</v>
      </c>
      <c r="D298" s="660" t="s">
        <v>988</v>
      </c>
      <c r="E298" s="661" t="str">
        <f t="shared" si="21"/>
        <v>190103390200099</v>
      </c>
      <c r="F298" s="661" t="str">
        <f t="shared" si="22"/>
        <v>0</v>
      </c>
      <c r="G298" s="661" t="e">
        <f>+VLOOKUP(L298,BG!$D$10:$F$68,3,FALSE)</f>
        <v>#REF!</v>
      </c>
      <c r="H298" s="334" t="s">
        <v>989</v>
      </c>
      <c r="I298" s="333">
        <v>4476185441</v>
      </c>
      <c r="J298" s="651">
        <f t="shared" si="20"/>
        <v>4476185.4409999996</v>
      </c>
      <c r="K298" s="661" t="e">
        <f>+VLOOKUP(D298,#REF!,4,0)</f>
        <v>#REF!</v>
      </c>
      <c r="L298" t="e">
        <f>VLOOKUP(D298,#REF!,5,0)</f>
        <v>#REF!</v>
      </c>
      <c r="M298" t="e">
        <f>VLOOKUP(D298,#REF!,6,0)</f>
        <v>#REF!</v>
      </c>
      <c r="N298" t="e">
        <f>VLOOKUP(D298,#REF!,7,0)</f>
        <v>#REF!</v>
      </c>
      <c r="P298" t="str">
        <f t="shared" si="23"/>
        <v>33902</v>
      </c>
      <c r="Q298" t="str">
        <f t="shared" si="24"/>
        <v>19</v>
      </c>
    </row>
    <row r="299" spans="1:17" s="661" customFormat="1" hidden="1" x14ac:dyDescent="0.3">
      <c r="A299" s="657" t="s">
        <v>3355</v>
      </c>
      <c r="B299" s="658">
        <v>6</v>
      </c>
      <c r="C299" s="659">
        <v>191033992000990</v>
      </c>
      <c r="D299" s="660" t="s">
        <v>990</v>
      </c>
      <c r="E299" s="661" t="str">
        <f t="shared" si="21"/>
        <v>190103399200099</v>
      </c>
      <c r="F299" s="661" t="str">
        <f t="shared" si="22"/>
        <v>0</v>
      </c>
      <c r="G299" s="661" t="e">
        <f>+VLOOKUP(L299,BG!$D$10:$F$68,3,FALSE)</f>
        <v>#REF!</v>
      </c>
      <c r="H299" s="427" t="s">
        <v>991</v>
      </c>
      <c r="I299" s="332">
        <v>-3137595394</v>
      </c>
      <c r="J299" s="651">
        <f t="shared" si="20"/>
        <v>-3137595.3939999999</v>
      </c>
      <c r="K299" s="661" t="e">
        <f>+VLOOKUP(D299,#REF!,4,0)</f>
        <v>#REF!</v>
      </c>
      <c r="L299" t="e">
        <f>VLOOKUP(D299,#REF!,5,0)</f>
        <v>#REF!</v>
      </c>
      <c r="M299" t="e">
        <f>VLOOKUP(D299,#REF!,6,0)</f>
        <v>#REF!</v>
      </c>
      <c r="N299" t="e">
        <f>VLOOKUP(D299,#REF!,7,0)</f>
        <v>#REF!</v>
      </c>
      <c r="P299" t="str">
        <f t="shared" si="23"/>
        <v>33992</v>
      </c>
      <c r="Q299" t="str">
        <f t="shared" si="24"/>
        <v>19</v>
      </c>
    </row>
    <row r="300" spans="1:17" s="661" customFormat="1" hidden="1" x14ac:dyDescent="0.3">
      <c r="A300" s="657" t="s">
        <v>3355</v>
      </c>
      <c r="B300" s="658">
        <v>6</v>
      </c>
      <c r="C300" s="659">
        <v>191034102000990</v>
      </c>
      <c r="D300" s="660" t="s">
        <v>992</v>
      </c>
      <c r="E300" s="661" t="str">
        <f t="shared" si="21"/>
        <v>190103410200099</v>
      </c>
      <c r="F300" s="661" t="str">
        <f t="shared" si="22"/>
        <v>0</v>
      </c>
      <c r="G300" s="661" t="e">
        <f>+VLOOKUP(L300,BG!$D$10:$F$68,3,FALSE)</f>
        <v>#REF!</v>
      </c>
      <c r="H300" s="334" t="s">
        <v>993</v>
      </c>
      <c r="I300" s="333">
        <v>6564359436</v>
      </c>
      <c r="J300" s="651">
        <f t="shared" si="20"/>
        <v>6564359.4359999998</v>
      </c>
      <c r="K300" s="661" t="e">
        <f>+VLOOKUP(D300,#REF!,4,0)</f>
        <v>#REF!</v>
      </c>
      <c r="L300" t="e">
        <f>VLOOKUP(D300,#REF!,5,0)</f>
        <v>#REF!</v>
      </c>
      <c r="M300" t="e">
        <f>VLOOKUP(D300,#REF!,6,0)</f>
        <v>#REF!</v>
      </c>
      <c r="N300" t="e">
        <f>VLOOKUP(D300,#REF!,7,0)</f>
        <v>#REF!</v>
      </c>
      <c r="P300" t="str">
        <f t="shared" si="23"/>
        <v>34102</v>
      </c>
      <c r="Q300" t="str">
        <f t="shared" si="24"/>
        <v>19</v>
      </c>
    </row>
    <row r="301" spans="1:17" s="661" customFormat="1" hidden="1" x14ac:dyDescent="0.3">
      <c r="A301" s="657" t="s">
        <v>3355</v>
      </c>
      <c r="B301" s="658">
        <v>6</v>
      </c>
      <c r="C301" s="659">
        <v>191034102011990</v>
      </c>
      <c r="D301" s="660" t="s">
        <v>994</v>
      </c>
      <c r="E301" s="661" t="str">
        <f t="shared" si="21"/>
        <v>190103410201199</v>
      </c>
      <c r="F301" s="661" t="str">
        <f t="shared" si="22"/>
        <v>0</v>
      </c>
      <c r="G301" s="661" t="e">
        <f>+VLOOKUP(L301,BG!$D$10:$F$68,3,FALSE)</f>
        <v>#REF!</v>
      </c>
      <c r="H301" s="427" t="s">
        <v>995</v>
      </c>
      <c r="I301" s="332">
        <v>4244925034</v>
      </c>
      <c r="J301" s="651">
        <f t="shared" si="20"/>
        <v>4244925.034</v>
      </c>
      <c r="K301" s="661" t="e">
        <f>+VLOOKUP(D301,#REF!,4,0)</f>
        <v>#REF!</v>
      </c>
      <c r="L301" t="e">
        <f>VLOOKUP(D301,#REF!,5,0)</f>
        <v>#REF!</v>
      </c>
      <c r="M301" t="e">
        <f>VLOOKUP(D301,#REF!,6,0)</f>
        <v>#REF!</v>
      </c>
      <c r="N301" t="e">
        <f>VLOOKUP(D301,#REF!,7,0)</f>
        <v>#REF!</v>
      </c>
      <c r="P301" t="str">
        <f t="shared" si="23"/>
        <v>34102</v>
      </c>
      <c r="Q301" t="str">
        <f t="shared" si="24"/>
        <v>19</v>
      </c>
    </row>
    <row r="302" spans="1:17" s="661" customFormat="1" hidden="1" x14ac:dyDescent="0.3">
      <c r="A302" s="657" t="s">
        <v>3355</v>
      </c>
      <c r="B302" s="658">
        <v>6</v>
      </c>
      <c r="C302" s="659">
        <v>191034192000990</v>
      </c>
      <c r="D302" s="660" t="s">
        <v>998</v>
      </c>
      <c r="E302" s="661" t="str">
        <f t="shared" si="21"/>
        <v>190103419200099</v>
      </c>
      <c r="F302" s="661" t="str">
        <f t="shared" si="22"/>
        <v>0</v>
      </c>
      <c r="G302" s="661" t="e">
        <f>+VLOOKUP(L302,BG!$D$10:$F$68,3,FALSE)</f>
        <v>#REF!</v>
      </c>
      <c r="H302" s="334" t="s">
        <v>999</v>
      </c>
      <c r="I302" s="333">
        <v>-6472069052</v>
      </c>
      <c r="J302" s="651">
        <f t="shared" si="20"/>
        <v>-6472069.0520000001</v>
      </c>
      <c r="K302" s="661" t="e">
        <f>+VLOOKUP(D302,#REF!,4,0)</f>
        <v>#REF!</v>
      </c>
      <c r="L302" t="e">
        <f>VLOOKUP(D302,#REF!,5,0)</f>
        <v>#REF!</v>
      </c>
      <c r="M302" t="e">
        <f>VLOOKUP(D302,#REF!,6,0)</f>
        <v>#REF!</v>
      </c>
      <c r="N302" t="e">
        <f>VLOOKUP(D302,#REF!,7,0)</f>
        <v>#REF!</v>
      </c>
      <c r="P302" t="str">
        <f t="shared" si="23"/>
        <v>34192</v>
      </c>
      <c r="Q302" t="str">
        <f t="shared" si="24"/>
        <v>19</v>
      </c>
    </row>
    <row r="303" spans="1:17" s="661" customFormat="1" hidden="1" x14ac:dyDescent="0.3">
      <c r="A303" s="657" t="s">
        <v>3355</v>
      </c>
      <c r="B303" s="658">
        <v>6</v>
      </c>
      <c r="C303" s="659">
        <v>191034192011990</v>
      </c>
      <c r="D303" s="660" t="s">
        <v>1000</v>
      </c>
      <c r="E303" s="661" t="str">
        <f t="shared" si="21"/>
        <v>190103419201199</v>
      </c>
      <c r="F303" s="661" t="str">
        <f t="shared" si="22"/>
        <v>0</v>
      </c>
      <c r="G303" s="661" t="e">
        <f>+VLOOKUP(L303,BG!$D$10:$F$68,3,FALSE)</f>
        <v>#REF!</v>
      </c>
      <c r="H303" s="427" t="s">
        <v>1001</v>
      </c>
      <c r="I303" s="332">
        <v>-3711949387</v>
      </c>
      <c r="J303" s="651">
        <f t="shared" si="20"/>
        <v>-3711949.3870000001</v>
      </c>
      <c r="K303" s="661" t="e">
        <f>+VLOOKUP(D303,#REF!,4,0)</f>
        <v>#REF!</v>
      </c>
      <c r="L303" t="e">
        <f>VLOOKUP(D303,#REF!,5,0)</f>
        <v>#REF!</v>
      </c>
      <c r="M303" t="e">
        <f>VLOOKUP(D303,#REF!,6,0)</f>
        <v>#REF!</v>
      </c>
      <c r="N303" t="e">
        <f>VLOOKUP(D303,#REF!,7,0)</f>
        <v>#REF!</v>
      </c>
      <c r="P303" t="str">
        <f t="shared" si="23"/>
        <v>34192</v>
      </c>
      <c r="Q303" t="str">
        <f t="shared" si="24"/>
        <v>19</v>
      </c>
    </row>
    <row r="304" spans="1:17" s="661" customFormat="1" hidden="1" x14ac:dyDescent="0.3">
      <c r="A304" s="657" t="s">
        <v>3355</v>
      </c>
      <c r="B304" s="658">
        <v>7</v>
      </c>
      <c r="C304" s="659">
        <v>214039002000995</v>
      </c>
      <c r="D304" s="660" t="s">
        <v>1970</v>
      </c>
      <c r="E304" s="661" t="str">
        <f t="shared" si="21"/>
        <v>215403900200099</v>
      </c>
      <c r="F304" s="661" t="str">
        <f t="shared" si="22"/>
        <v>5</v>
      </c>
      <c r="G304" s="661" t="e">
        <f>+VLOOKUP(L304,BG!$D$10:$F$68,3,FALSE)</f>
        <v>#REF!</v>
      </c>
      <c r="H304" s="334" t="s">
        <v>2148</v>
      </c>
      <c r="I304" s="333">
        <v>-4701683521</v>
      </c>
      <c r="J304" s="651">
        <f t="shared" si="20"/>
        <v>-4701683.5209999997</v>
      </c>
      <c r="K304" s="661" t="e">
        <f>+VLOOKUP(D304,#REF!,4,0)</f>
        <v>#REF!</v>
      </c>
      <c r="L304" t="e">
        <f>VLOOKUP(D304,#REF!,5,0)</f>
        <v>#REF!</v>
      </c>
      <c r="M304" t="e">
        <f>VLOOKUP(D304,#REF!,6,0)</f>
        <v>#REF!</v>
      </c>
      <c r="N304" t="e">
        <f>VLOOKUP(D304,#REF!,7,0)</f>
        <v>#REF!</v>
      </c>
      <c r="O304" s="661" t="s">
        <v>3424</v>
      </c>
      <c r="P304" t="str">
        <f t="shared" si="23"/>
        <v>39002</v>
      </c>
      <c r="Q304" t="str">
        <f t="shared" si="24"/>
        <v>21</v>
      </c>
    </row>
    <row r="305" spans="1:17" s="661" customFormat="1" hidden="1" x14ac:dyDescent="0.3">
      <c r="A305" s="657" t="s">
        <v>3355</v>
      </c>
      <c r="B305" s="658">
        <v>7</v>
      </c>
      <c r="C305" s="659">
        <v>214039002000996</v>
      </c>
      <c r="D305" s="660" t="s">
        <v>1010</v>
      </c>
      <c r="E305" s="661" t="str">
        <f t="shared" si="21"/>
        <v>216403900200099</v>
      </c>
      <c r="F305" s="661" t="str">
        <f t="shared" si="22"/>
        <v>6</v>
      </c>
      <c r="G305" s="661" t="e">
        <f>+VLOOKUP(L305,BG!$D$10:$F$68,3,FALSE)</f>
        <v>#REF!</v>
      </c>
      <c r="H305" s="427" t="s">
        <v>1007</v>
      </c>
      <c r="I305" s="332">
        <v>-1099919328</v>
      </c>
      <c r="J305" s="651">
        <f t="shared" si="20"/>
        <v>-1099919.328</v>
      </c>
      <c r="K305" s="661" t="e">
        <f>+VLOOKUP(D305,#REF!,4,0)</f>
        <v>#REF!</v>
      </c>
      <c r="L305" t="e">
        <f>VLOOKUP(D305,#REF!,5,0)</f>
        <v>#REF!</v>
      </c>
      <c r="M305" t="e">
        <f>VLOOKUP(D305,#REF!,6,0)</f>
        <v>#REF!</v>
      </c>
      <c r="N305" t="e">
        <f>VLOOKUP(D305,#REF!,7,0)</f>
        <v>#REF!</v>
      </c>
      <c r="O305" s="661" t="s">
        <v>3424</v>
      </c>
      <c r="P305" t="str">
        <f t="shared" si="23"/>
        <v>39002</v>
      </c>
      <c r="Q305" t="str">
        <f t="shared" si="24"/>
        <v>21</v>
      </c>
    </row>
    <row r="306" spans="1:17" s="661" customFormat="1" hidden="1" x14ac:dyDescent="0.3">
      <c r="A306" s="657" t="s">
        <v>3355</v>
      </c>
      <c r="B306" s="658">
        <v>7</v>
      </c>
      <c r="C306" s="659">
        <v>214039002000997</v>
      </c>
      <c r="D306" s="660" t="s">
        <v>1011</v>
      </c>
      <c r="E306" s="661" t="str">
        <f t="shared" si="21"/>
        <v>217403900200099</v>
      </c>
      <c r="F306" s="661" t="str">
        <f t="shared" si="22"/>
        <v>7</v>
      </c>
      <c r="G306" s="661" t="e">
        <f>+VLOOKUP(L306,BG!$D$10:$F$68,3,FALSE)</f>
        <v>#REF!</v>
      </c>
      <c r="H306" s="334" t="s">
        <v>1009</v>
      </c>
      <c r="I306" s="333">
        <v>-2143468955</v>
      </c>
      <c r="J306" s="651">
        <f t="shared" si="20"/>
        <v>-2143468.9550000001</v>
      </c>
      <c r="K306" s="661" t="e">
        <f>+VLOOKUP(D306,#REF!,4,0)</f>
        <v>#REF!</v>
      </c>
      <c r="L306" t="e">
        <f>VLOOKUP(D306,#REF!,5,0)</f>
        <v>#REF!</v>
      </c>
      <c r="M306" t="e">
        <f>VLOOKUP(D306,#REF!,6,0)</f>
        <v>#REF!</v>
      </c>
      <c r="N306" t="e">
        <f>VLOOKUP(D306,#REF!,7,0)</f>
        <v>#REF!</v>
      </c>
      <c r="O306" s="661" t="s">
        <v>3424</v>
      </c>
      <c r="P306" t="str">
        <f t="shared" si="23"/>
        <v>39002</v>
      </c>
      <c r="Q306" t="str">
        <f t="shared" si="24"/>
        <v>21</v>
      </c>
    </row>
    <row r="307" spans="1:17" s="661" customFormat="1" hidden="1" x14ac:dyDescent="0.3">
      <c r="A307" s="657" t="s">
        <v>3355</v>
      </c>
      <c r="B307" s="658">
        <v>7</v>
      </c>
      <c r="C307" s="659">
        <v>214039002000998</v>
      </c>
      <c r="D307" s="660" t="s">
        <v>1012</v>
      </c>
      <c r="E307" s="661" t="str">
        <f t="shared" si="21"/>
        <v>218403900200099</v>
      </c>
      <c r="F307" s="661" t="str">
        <f t="shared" si="22"/>
        <v>8</v>
      </c>
      <c r="G307" s="661" t="e">
        <f>+VLOOKUP(L307,BG!$D$10:$F$68,3,FALSE)</f>
        <v>#REF!</v>
      </c>
      <c r="H307" s="427" t="s">
        <v>1013</v>
      </c>
      <c r="I307" s="332">
        <v>-115716442453</v>
      </c>
      <c r="J307" s="651">
        <f t="shared" si="20"/>
        <v>-115716442.45299999</v>
      </c>
      <c r="K307" s="661" t="e">
        <f>+VLOOKUP(D307,#REF!,4,0)</f>
        <v>#REF!</v>
      </c>
      <c r="L307" t="e">
        <f>VLOOKUP(D307,#REF!,5,0)</f>
        <v>#REF!</v>
      </c>
      <c r="M307" t="e">
        <f>VLOOKUP(D307,#REF!,6,0)</f>
        <v>#REF!</v>
      </c>
      <c r="N307" t="e">
        <f>VLOOKUP(D307,#REF!,7,0)</f>
        <v>#REF!</v>
      </c>
      <c r="O307" s="661" t="s">
        <v>3424</v>
      </c>
      <c r="P307" t="str">
        <f t="shared" si="23"/>
        <v>39002</v>
      </c>
      <c r="Q307" t="str">
        <f t="shared" si="24"/>
        <v>21</v>
      </c>
    </row>
    <row r="308" spans="1:17" s="661" customFormat="1" x14ac:dyDescent="0.3">
      <c r="A308" s="657" t="s">
        <v>3355</v>
      </c>
      <c r="B308" s="658">
        <v>7</v>
      </c>
      <c r="C308" s="659">
        <v>214039003000017</v>
      </c>
      <c r="D308" s="660" t="s">
        <v>1578</v>
      </c>
      <c r="E308" s="661" t="str">
        <f t="shared" si="21"/>
        <v>217403900300001</v>
      </c>
      <c r="F308" s="661" t="str">
        <f t="shared" si="22"/>
        <v>7</v>
      </c>
      <c r="G308" s="661" t="e">
        <f>+VLOOKUP(L308,BG!$D$10:$F$68,3,FALSE)</f>
        <v>#REF!</v>
      </c>
      <c r="H308" s="334" t="s">
        <v>2149</v>
      </c>
      <c r="I308" s="333">
        <v>-16795955820</v>
      </c>
      <c r="J308" s="651">
        <f t="shared" si="20"/>
        <v>-16795955.82</v>
      </c>
      <c r="K308" s="661" t="e">
        <f>+VLOOKUP(D308,#REF!,4,0)</f>
        <v>#REF!</v>
      </c>
      <c r="L308" t="e">
        <f>VLOOKUP(D308,#REF!,5,0)</f>
        <v>#REF!</v>
      </c>
      <c r="M308" t="e">
        <f>VLOOKUP(D308,#REF!,6,0)</f>
        <v>#REF!</v>
      </c>
      <c r="N308" t="e">
        <f>VLOOKUP(D308,#REF!,7,0)</f>
        <v>#REF!</v>
      </c>
      <c r="O308" s="661" t="s">
        <v>3424</v>
      </c>
      <c r="P308" t="str">
        <f t="shared" si="23"/>
        <v>39003</v>
      </c>
      <c r="Q308" t="str">
        <f t="shared" si="24"/>
        <v>21</v>
      </c>
    </row>
    <row r="309" spans="1:17" s="661" customFormat="1" x14ac:dyDescent="0.3">
      <c r="A309" s="657" t="s">
        <v>3355</v>
      </c>
      <c r="B309" s="658">
        <v>7</v>
      </c>
      <c r="C309" s="659">
        <v>214039003000018</v>
      </c>
      <c r="D309" s="660" t="s">
        <v>1579</v>
      </c>
      <c r="E309" s="661" t="str">
        <f t="shared" si="21"/>
        <v>218403900300001</v>
      </c>
      <c r="F309" s="661" t="str">
        <f t="shared" si="22"/>
        <v>8</v>
      </c>
      <c r="G309" s="661" t="e">
        <f>+VLOOKUP(L309,BG!$D$10:$F$68,3,FALSE)</f>
        <v>#REF!</v>
      </c>
      <c r="H309" s="427" t="s">
        <v>2149</v>
      </c>
      <c r="I309" s="332">
        <v>-104333880000</v>
      </c>
      <c r="J309" s="651">
        <f t="shared" si="20"/>
        <v>-104333880</v>
      </c>
      <c r="K309" s="661" t="e">
        <f>+VLOOKUP(D309,#REF!,4,0)</f>
        <v>#REF!</v>
      </c>
      <c r="L309" t="e">
        <f>VLOOKUP(D309,#REF!,5,0)</f>
        <v>#REF!</v>
      </c>
      <c r="M309" t="e">
        <f>VLOOKUP(D309,#REF!,6,0)</f>
        <v>#REF!</v>
      </c>
      <c r="N309" t="e">
        <f>VLOOKUP(D309,#REF!,7,0)</f>
        <v>#REF!</v>
      </c>
      <c r="O309" s="661" t="s">
        <v>3424</v>
      </c>
      <c r="P309" t="str">
        <f t="shared" si="23"/>
        <v>39003</v>
      </c>
      <c r="Q309" t="str">
        <f t="shared" si="24"/>
        <v>21</v>
      </c>
    </row>
    <row r="310" spans="1:17" s="661" customFormat="1" hidden="1" x14ac:dyDescent="0.3">
      <c r="A310" s="657" t="s">
        <v>3355</v>
      </c>
      <c r="B310" s="658">
        <v>7</v>
      </c>
      <c r="C310" s="659">
        <v>214039003000998</v>
      </c>
      <c r="D310" s="660" t="s">
        <v>1014</v>
      </c>
      <c r="E310" s="661" t="str">
        <f t="shared" si="21"/>
        <v>218403900300099</v>
      </c>
      <c r="F310" s="661" t="str">
        <f t="shared" si="22"/>
        <v>8</v>
      </c>
      <c r="G310" s="661" t="e">
        <f>+VLOOKUP(L310,BG!$D$10:$F$68,3,FALSE)</f>
        <v>#REF!</v>
      </c>
      <c r="H310" s="334" t="s">
        <v>1015</v>
      </c>
      <c r="I310" s="333">
        <v>-12681000000</v>
      </c>
      <c r="J310" s="651">
        <f t="shared" si="20"/>
        <v>-12681000</v>
      </c>
      <c r="K310" s="661" t="e">
        <f>+VLOOKUP(D310,#REF!,4,0)</f>
        <v>#REF!</v>
      </c>
      <c r="L310" t="e">
        <f>VLOOKUP(D310,#REF!,5,0)</f>
        <v>#REF!</v>
      </c>
      <c r="M310" t="e">
        <f>VLOOKUP(D310,#REF!,6,0)</f>
        <v>#REF!</v>
      </c>
      <c r="N310" t="e">
        <f>VLOOKUP(D310,#REF!,7,0)</f>
        <v>#REF!</v>
      </c>
      <c r="O310" s="661" t="s">
        <v>3424</v>
      </c>
      <c r="P310" t="str">
        <f t="shared" si="23"/>
        <v>39003</v>
      </c>
      <c r="Q310" t="str">
        <f t="shared" si="24"/>
        <v>21</v>
      </c>
    </row>
    <row r="311" spans="1:17" s="661" customFormat="1" x14ac:dyDescent="0.3">
      <c r="A311" s="657" t="s">
        <v>3355</v>
      </c>
      <c r="B311" s="658">
        <v>7</v>
      </c>
      <c r="C311" s="659">
        <v>214039006000011</v>
      </c>
      <c r="D311" s="660" t="s">
        <v>1971</v>
      </c>
      <c r="E311" s="661" t="str">
        <f t="shared" si="21"/>
        <v>211403900600001</v>
      </c>
      <c r="F311" s="661" t="str">
        <f t="shared" si="22"/>
        <v>1</v>
      </c>
      <c r="G311" s="661" t="e">
        <f>+VLOOKUP(L311,BG!$D$10:$F$68,3,FALSE)</f>
        <v>#REF!</v>
      </c>
      <c r="H311" s="427" t="s">
        <v>2150</v>
      </c>
      <c r="I311" s="332">
        <v>-1263879</v>
      </c>
      <c r="J311" s="651">
        <f t="shared" si="20"/>
        <v>-1263.8789999999999</v>
      </c>
      <c r="K311" s="661" t="e">
        <f>+VLOOKUP(D311,#REF!,4,0)</f>
        <v>#REF!</v>
      </c>
      <c r="L311" t="e">
        <f>VLOOKUP(D311,#REF!,5,0)</f>
        <v>#REF!</v>
      </c>
      <c r="M311" t="e">
        <f>VLOOKUP(D311,#REF!,6,0)</f>
        <v>#REF!</v>
      </c>
      <c r="N311" t="e">
        <f>VLOOKUP(D311,#REF!,7,0)</f>
        <v>#REF!</v>
      </c>
      <c r="O311" s="661" t="s">
        <v>3424</v>
      </c>
      <c r="P311" t="str">
        <f t="shared" si="23"/>
        <v>39006</v>
      </c>
      <c r="Q311" t="str">
        <f t="shared" si="24"/>
        <v>21</v>
      </c>
    </row>
    <row r="312" spans="1:17" s="661" customFormat="1" hidden="1" x14ac:dyDescent="0.3">
      <c r="A312" s="657" t="s">
        <v>3355</v>
      </c>
      <c r="B312" s="658">
        <v>7</v>
      </c>
      <c r="C312" s="659">
        <v>214039006000991</v>
      </c>
      <c r="D312" s="660" t="s">
        <v>1972</v>
      </c>
      <c r="E312" s="661" t="str">
        <f t="shared" si="21"/>
        <v>211403900600099</v>
      </c>
      <c r="F312" s="661" t="str">
        <f t="shared" si="22"/>
        <v>1</v>
      </c>
      <c r="G312" s="661" t="e">
        <f>+VLOOKUP(L312,BG!$D$10:$F$68,3,FALSE)</f>
        <v>#REF!</v>
      </c>
      <c r="H312" s="334" t="s">
        <v>2150</v>
      </c>
      <c r="I312" s="333">
        <v>-900239</v>
      </c>
      <c r="J312" s="651">
        <f t="shared" si="20"/>
        <v>-900.23900000000003</v>
      </c>
      <c r="K312" s="661" t="e">
        <f>+VLOOKUP(D312,#REF!,4,0)</f>
        <v>#REF!</v>
      </c>
      <c r="L312" t="e">
        <f>VLOOKUP(D312,#REF!,5,0)</f>
        <v>#REF!</v>
      </c>
      <c r="M312" t="e">
        <f>VLOOKUP(D312,#REF!,6,0)</f>
        <v>#REF!</v>
      </c>
      <c r="N312" t="e">
        <f>VLOOKUP(D312,#REF!,7,0)</f>
        <v>#REF!</v>
      </c>
      <c r="O312" s="661" t="s">
        <v>3424</v>
      </c>
      <c r="P312" t="str">
        <f t="shared" si="23"/>
        <v>39006</v>
      </c>
      <c r="Q312" t="str">
        <f t="shared" si="24"/>
        <v>21</v>
      </c>
    </row>
    <row r="313" spans="1:17" s="661" customFormat="1" hidden="1" x14ac:dyDescent="0.3">
      <c r="A313" s="657" t="s">
        <v>3355</v>
      </c>
      <c r="B313" s="658">
        <v>7</v>
      </c>
      <c r="C313" s="659">
        <v>214039008000998</v>
      </c>
      <c r="D313" s="660" t="s">
        <v>1499</v>
      </c>
      <c r="E313" s="661" t="str">
        <f t="shared" si="21"/>
        <v>218403900800099</v>
      </c>
      <c r="F313" s="661" t="str">
        <f t="shared" si="22"/>
        <v>8</v>
      </c>
      <c r="G313" s="661" t="e">
        <f>+VLOOKUP(L313,BG!$D$10:$F$68,3,FALSE)</f>
        <v>#REF!</v>
      </c>
      <c r="H313" s="427" t="s">
        <v>2151</v>
      </c>
      <c r="I313" s="332">
        <v>-29306179657</v>
      </c>
      <c r="J313" s="651">
        <f t="shared" si="20"/>
        <v>-29306179.657000002</v>
      </c>
      <c r="K313" s="661" t="e">
        <f>+VLOOKUP(D313,#REF!,4,0)</f>
        <v>#REF!</v>
      </c>
      <c r="L313" t="e">
        <f>VLOOKUP(D313,#REF!,5,0)</f>
        <v>#REF!</v>
      </c>
      <c r="M313" t="e">
        <f>VLOOKUP(D313,#REF!,6,0)</f>
        <v>#REF!</v>
      </c>
      <c r="N313" t="e">
        <f>VLOOKUP(D313,#REF!,7,0)</f>
        <v>#REF!</v>
      </c>
      <c r="O313" s="661" t="s">
        <v>3424</v>
      </c>
      <c r="P313" t="str">
        <f t="shared" si="23"/>
        <v>39008</v>
      </c>
      <c r="Q313" t="str">
        <f t="shared" si="24"/>
        <v>21</v>
      </c>
    </row>
    <row r="314" spans="1:17" s="661" customFormat="1" hidden="1" x14ac:dyDescent="0.3">
      <c r="A314" s="657" t="s">
        <v>3355</v>
      </c>
      <c r="B314" s="658">
        <v>7</v>
      </c>
      <c r="C314" s="659">
        <v>218013482001995</v>
      </c>
      <c r="D314" s="660" t="s">
        <v>1021</v>
      </c>
      <c r="E314" s="661" t="str">
        <f t="shared" si="21"/>
        <v>215801348200199</v>
      </c>
      <c r="F314" s="661" t="str">
        <f t="shared" si="22"/>
        <v>5</v>
      </c>
      <c r="G314" s="661" t="e">
        <f>+VLOOKUP(L314,BG!$D$10:$F$68,3,FALSE)</f>
        <v>#REF!</v>
      </c>
      <c r="H314" s="334" t="s">
        <v>1017</v>
      </c>
      <c r="I314" s="333">
        <v>-155028005</v>
      </c>
      <c r="J314" s="651">
        <f t="shared" si="20"/>
        <v>-155028.005</v>
      </c>
      <c r="K314" s="661" t="e">
        <f>+VLOOKUP(D314,#REF!,4,0)</f>
        <v>#REF!</v>
      </c>
      <c r="L314" t="e">
        <f>VLOOKUP(D314,#REF!,5,0)</f>
        <v>#REF!</v>
      </c>
      <c r="M314" t="e">
        <f>VLOOKUP(D314,#REF!,6,0)</f>
        <v>#REF!</v>
      </c>
      <c r="N314" t="e">
        <f>VLOOKUP(D314,#REF!,7,0)</f>
        <v>#REF!</v>
      </c>
      <c r="P314" t="str">
        <f t="shared" si="23"/>
        <v>13482</v>
      </c>
      <c r="Q314" t="str">
        <f t="shared" si="24"/>
        <v>21</v>
      </c>
    </row>
    <row r="315" spans="1:17" s="661" customFormat="1" hidden="1" x14ac:dyDescent="0.3">
      <c r="A315" s="657" t="s">
        <v>3355</v>
      </c>
      <c r="B315" s="658">
        <v>7</v>
      </c>
      <c r="C315" s="659">
        <v>218013482001996</v>
      </c>
      <c r="D315" s="660" t="s">
        <v>1022</v>
      </c>
      <c r="E315" s="661" t="str">
        <f t="shared" si="21"/>
        <v>216801348200199</v>
      </c>
      <c r="F315" s="661" t="str">
        <f t="shared" si="22"/>
        <v>6</v>
      </c>
      <c r="G315" s="661" t="e">
        <f>+VLOOKUP(L315,BG!$D$10:$F$68,3,FALSE)</f>
        <v>#REF!</v>
      </c>
      <c r="H315" s="427" t="s">
        <v>1018</v>
      </c>
      <c r="I315" s="332">
        <v>-62499526</v>
      </c>
      <c r="J315" s="651">
        <f t="shared" si="20"/>
        <v>-62499.525999999998</v>
      </c>
      <c r="K315" s="661" t="e">
        <f>+VLOOKUP(D315,#REF!,4,0)</f>
        <v>#REF!</v>
      </c>
      <c r="L315" t="e">
        <f>VLOOKUP(D315,#REF!,5,0)</f>
        <v>#REF!</v>
      </c>
      <c r="M315" t="e">
        <f>VLOOKUP(D315,#REF!,6,0)</f>
        <v>#REF!</v>
      </c>
      <c r="N315" t="e">
        <f>VLOOKUP(D315,#REF!,7,0)</f>
        <v>#REF!</v>
      </c>
      <c r="P315" t="str">
        <f t="shared" si="23"/>
        <v>13482</v>
      </c>
      <c r="Q315" t="str">
        <f t="shared" si="24"/>
        <v>21</v>
      </c>
    </row>
    <row r="316" spans="1:17" s="661" customFormat="1" hidden="1" x14ac:dyDescent="0.3">
      <c r="A316" s="657" t="s">
        <v>3355</v>
      </c>
      <c r="B316" s="658">
        <v>7</v>
      </c>
      <c r="C316" s="659">
        <v>218013482001997</v>
      </c>
      <c r="D316" s="660" t="s">
        <v>1023</v>
      </c>
      <c r="E316" s="661" t="str">
        <f t="shared" si="21"/>
        <v>217801348200199</v>
      </c>
      <c r="F316" s="661" t="str">
        <f t="shared" si="22"/>
        <v>7</v>
      </c>
      <c r="G316" s="661" t="e">
        <f>+VLOOKUP(L316,BG!$D$10:$F$68,3,FALSE)</f>
        <v>#REF!</v>
      </c>
      <c r="H316" s="334" t="s">
        <v>1020</v>
      </c>
      <c r="I316" s="333">
        <v>-93897945</v>
      </c>
      <c r="J316" s="651">
        <f t="shared" si="20"/>
        <v>-93897.945000000007</v>
      </c>
      <c r="K316" s="661" t="e">
        <f>+VLOOKUP(D316,#REF!,4,0)</f>
        <v>#REF!</v>
      </c>
      <c r="L316" t="e">
        <f>VLOOKUP(D316,#REF!,5,0)</f>
        <v>#REF!</v>
      </c>
      <c r="M316" t="e">
        <f>VLOOKUP(D316,#REF!,6,0)</f>
        <v>#REF!</v>
      </c>
      <c r="N316" t="e">
        <f>VLOOKUP(D316,#REF!,7,0)</f>
        <v>#REF!</v>
      </c>
      <c r="P316" t="str">
        <f t="shared" si="23"/>
        <v>13482</v>
      </c>
      <c r="Q316" t="str">
        <f t="shared" si="24"/>
        <v>21</v>
      </c>
    </row>
    <row r="317" spans="1:17" s="661" customFormat="1" hidden="1" x14ac:dyDescent="0.3">
      <c r="A317" s="657" t="s">
        <v>3355</v>
      </c>
      <c r="B317" s="658">
        <v>7</v>
      </c>
      <c r="C317" s="659">
        <v>218013482001998</v>
      </c>
      <c r="D317" s="660" t="s">
        <v>1024</v>
      </c>
      <c r="E317" s="661" t="str">
        <f t="shared" si="21"/>
        <v>218801348200199</v>
      </c>
      <c r="F317" s="661" t="str">
        <f t="shared" si="22"/>
        <v>8</v>
      </c>
      <c r="G317" s="661" t="e">
        <f>+VLOOKUP(L317,BG!$D$10:$F$68,3,FALSE)</f>
        <v>#REF!</v>
      </c>
      <c r="H317" s="427" t="s">
        <v>1025</v>
      </c>
      <c r="I317" s="332">
        <v>-39960673141</v>
      </c>
      <c r="J317" s="651">
        <f t="shared" si="20"/>
        <v>-39960673.141000003</v>
      </c>
      <c r="K317" s="661" t="e">
        <f>+VLOOKUP(D317,#REF!,4,0)</f>
        <v>#REF!</v>
      </c>
      <c r="L317" t="e">
        <f>VLOOKUP(D317,#REF!,5,0)</f>
        <v>#REF!</v>
      </c>
      <c r="M317" t="e">
        <f>VLOOKUP(D317,#REF!,6,0)</f>
        <v>#REF!</v>
      </c>
      <c r="N317" t="e">
        <f>VLOOKUP(D317,#REF!,7,0)</f>
        <v>#REF!</v>
      </c>
      <c r="P317" t="str">
        <f t="shared" si="23"/>
        <v>13482</v>
      </c>
      <c r="Q317" t="str">
        <f t="shared" si="24"/>
        <v>21</v>
      </c>
    </row>
    <row r="318" spans="1:17" s="661" customFormat="1" hidden="1" x14ac:dyDescent="0.3">
      <c r="A318" s="657" t="s">
        <v>3355</v>
      </c>
      <c r="B318" s="658">
        <v>7</v>
      </c>
      <c r="C318" s="659">
        <v>218013484000998</v>
      </c>
      <c r="D318" s="660" t="s">
        <v>2540</v>
      </c>
      <c r="E318" s="661" t="str">
        <f t="shared" si="21"/>
        <v>218801348400099</v>
      </c>
      <c r="F318" s="661" t="str">
        <f t="shared" si="22"/>
        <v>8</v>
      </c>
      <c r="G318" s="661" t="e">
        <f>+VLOOKUP(L318,BG!$D$10:$F$68,3,FALSE)</f>
        <v>#REF!</v>
      </c>
      <c r="H318" s="334" t="s">
        <v>2541</v>
      </c>
      <c r="I318" s="333">
        <v>-4612844</v>
      </c>
      <c r="J318" s="651">
        <f t="shared" si="20"/>
        <v>-4612.8440000000001</v>
      </c>
      <c r="K318" s="661" t="e">
        <f>+VLOOKUP(D318,#REF!,4,0)</f>
        <v>#REF!</v>
      </c>
      <c r="L318" t="e">
        <f>VLOOKUP(D318,#REF!,5,0)</f>
        <v>#REF!</v>
      </c>
      <c r="M318" t="e">
        <f>VLOOKUP(D318,#REF!,6,0)</f>
        <v>#REF!</v>
      </c>
      <c r="N318" t="e">
        <f>VLOOKUP(D318,#REF!,7,0)</f>
        <v>#REF!</v>
      </c>
      <c r="P318" t="str">
        <f t="shared" si="23"/>
        <v>13484</v>
      </c>
      <c r="Q318" t="str">
        <f t="shared" si="24"/>
        <v>21</v>
      </c>
    </row>
    <row r="319" spans="1:17" s="661" customFormat="1" x14ac:dyDescent="0.3">
      <c r="A319" s="657" t="s">
        <v>3355</v>
      </c>
      <c r="B319" s="658">
        <v>7</v>
      </c>
      <c r="C319" s="659">
        <v>218013484001017</v>
      </c>
      <c r="D319" s="660" t="s">
        <v>2537</v>
      </c>
      <c r="E319" s="661" t="str">
        <f t="shared" si="21"/>
        <v>217801348400101</v>
      </c>
      <c r="F319" s="661" t="str">
        <f t="shared" si="22"/>
        <v>7</v>
      </c>
      <c r="G319" s="661" t="e">
        <f>+VLOOKUP(L319,BG!$D$10:$F$68,3,FALSE)</f>
        <v>#REF!</v>
      </c>
      <c r="H319" s="427" t="s">
        <v>2538</v>
      </c>
      <c r="I319" s="332">
        <v>-95631787</v>
      </c>
      <c r="J319" s="651">
        <f t="shared" si="20"/>
        <v>-95631.786999999997</v>
      </c>
      <c r="K319" s="661" t="e">
        <f>+VLOOKUP(D319,#REF!,4,0)</f>
        <v>#REF!</v>
      </c>
      <c r="L319" t="e">
        <f>VLOOKUP(D319,#REF!,5,0)</f>
        <v>#REF!</v>
      </c>
      <c r="M319" t="e">
        <f>VLOOKUP(D319,#REF!,6,0)</f>
        <v>#REF!</v>
      </c>
      <c r="N319" t="e">
        <f>VLOOKUP(D319,#REF!,7,0)</f>
        <v>#REF!</v>
      </c>
      <c r="P319" t="str">
        <f t="shared" si="23"/>
        <v>13484</v>
      </c>
      <c r="Q319" t="str">
        <f t="shared" si="24"/>
        <v>21</v>
      </c>
    </row>
    <row r="320" spans="1:17" s="661" customFormat="1" x14ac:dyDescent="0.3">
      <c r="A320" s="657" t="s">
        <v>3355</v>
      </c>
      <c r="B320" s="658">
        <v>7</v>
      </c>
      <c r="C320" s="659">
        <v>218013484001018</v>
      </c>
      <c r="D320" s="660" t="s">
        <v>2542</v>
      </c>
      <c r="E320" s="661" t="str">
        <f t="shared" si="21"/>
        <v>218801348400101</v>
      </c>
      <c r="F320" s="661" t="str">
        <f t="shared" si="22"/>
        <v>8</v>
      </c>
      <c r="G320" s="661" t="e">
        <f>+VLOOKUP(L320,BG!$D$10:$F$68,3,FALSE)</f>
        <v>#REF!</v>
      </c>
      <c r="H320" s="334" t="s">
        <v>2543</v>
      </c>
      <c r="I320" s="333">
        <v>-1458325800</v>
      </c>
      <c r="J320" s="651">
        <f t="shared" si="20"/>
        <v>-1458325.8</v>
      </c>
      <c r="K320" s="661" t="e">
        <f>+VLOOKUP(D320,#REF!,4,0)</f>
        <v>#REF!</v>
      </c>
      <c r="L320" t="e">
        <f>VLOOKUP(D320,#REF!,5,0)</f>
        <v>#REF!</v>
      </c>
      <c r="M320" t="e">
        <f>VLOOKUP(D320,#REF!,6,0)</f>
        <v>#REF!</v>
      </c>
      <c r="N320" t="e">
        <f>VLOOKUP(D320,#REF!,7,0)</f>
        <v>#REF!</v>
      </c>
      <c r="P320" t="str">
        <f t="shared" si="23"/>
        <v>13484</v>
      </c>
      <c r="Q320" t="str">
        <f t="shared" si="24"/>
        <v>21</v>
      </c>
    </row>
    <row r="321" spans="1:17" s="661" customFormat="1" hidden="1" x14ac:dyDescent="0.3">
      <c r="A321" s="657" t="s">
        <v>3355</v>
      </c>
      <c r="B321" s="658">
        <v>7</v>
      </c>
      <c r="C321" s="659">
        <v>218013484001997</v>
      </c>
      <c r="D321" s="660" t="s">
        <v>2539</v>
      </c>
      <c r="E321" s="661" t="str">
        <f t="shared" si="21"/>
        <v>217801348400199</v>
      </c>
      <c r="F321" s="661" t="str">
        <f t="shared" si="22"/>
        <v>7</v>
      </c>
      <c r="G321" s="661" t="e">
        <f>+VLOOKUP(L321,BG!$D$10:$F$68,3,FALSE)</f>
        <v>#REF!</v>
      </c>
      <c r="H321" s="427" t="s">
        <v>2538</v>
      </c>
      <c r="I321" s="332">
        <v>-369138699</v>
      </c>
      <c r="J321" s="651">
        <f t="shared" si="20"/>
        <v>-369138.69900000002</v>
      </c>
      <c r="K321" s="661" t="e">
        <f>+VLOOKUP(D321,#REF!,4,0)</f>
        <v>#REF!</v>
      </c>
      <c r="L321" t="e">
        <f>VLOOKUP(D321,#REF!,5,0)</f>
        <v>#REF!</v>
      </c>
      <c r="M321" t="e">
        <f>VLOOKUP(D321,#REF!,6,0)</f>
        <v>#REF!</v>
      </c>
      <c r="N321" t="e">
        <f>VLOOKUP(D321,#REF!,7,0)</f>
        <v>#REF!</v>
      </c>
      <c r="P321" t="str">
        <f t="shared" si="23"/>
        <v>13484</v>
      </c>
      <c r="Q321" t="str">
        <f t="shared" si="24"/>
        <v>21</v>
      </c>
    </row>
    <row r="322" spans="1:17" s="661" customFormat="1" hidden="1" x14ac:dyDescent="0.3">
      <c r="A322" s="657" t="s">
        <v>3355</v>
      </c>
      <c r="B322" s="658">
        <v>7</v>
      </c>
      <c r="C322" s="659">
        <v>218013492001995</v>
      </c>
      <c r="D322" s="660" t="s">
        <v>1030</v>
      </c>
      <c r="E322" s="661" t="str">
        <f t="shared" si="21"/>
        <v>215801349200199</v>
      </c>
      <c r="F322" s="661" t="str">
        <f t="shared" si="22"/>
        <v>5</v>
      </c>
      <c r="G322" s="661" t="e">
        <f>+VLOOKUP(L322,BG!$D$10:$F$68,3,FALSE)</f>
        <v>#REF!</v>
      </c>
      <c r="H322" s="334" t="s">
        <v>1026</v>
      </c>
      <c r="I322" s="333">
        <v>128463459</v>
      </c>
      <c r="J322" s="651">
        <f t="shared" ref="J322:J385" si="25">I322/1000</f>
        <v>128463.459</v>
      </c>
      <c r="K322" s="661" t="e">
        <f>+VLOOKUP(D322,#REF!,4,0)</f>
        <v>#REF!</v>
      </c>
      <c r="L322" t="e">
        <f>VLOOKUP(D322,#REF!,5,0)</f>
        <v>#REF!</v>
      </c>
      <c r="M322" t="e">
        <f>VLOOKUP(D322,#REF!,6,0)</f>
        <v>#REF!</v>
      </c>
      <c r="N322" t="e">
        <f>VLOOKUP(D322,#REF!,7,0)</f>
        <v>#REF!</v>
      </c>
      <c r="P322" t="str">
        <f t="shared" si="23"/>
        <v>13492</v>
      </c>
      <c r="Q322" t="str">
        <f t="shared" si="24"/>
        <v>21</v>
      </c>
    </row>
    <row r="323" spans="1:17" s="661" customFormat="1" hidden="1" x14ac:dyDescent="0.3">
      <c r="A323" s="657" t="s">
        <v>3355</v>
      </c>
      <c r="B323" s="658">
        <v>7</v>
      </c>
      <c r="C323" s="659">
        <v>218013492001996</v>
      </c>
      <c r="D323" s="660" t="s">
        <v>1031</v>
      </c>
      <c r="E323" s="661" t="str">
        <f t="shared" si="21"/>
        <v>216801349200199</v>
      </c>
      <c r="F323" s="661" t="str">
        <f t="shared" si="22"/>
        <v>6</v>
      </c>
      <c r="G323" s="661" t="e">
        <f>+VLOOKUP(L323,BG!$D$10:$F$68,3,FALSE)</f>
        <v>#REF!</v>
      </c>
      <c r="H323" s="427" t="s">
        <v>1027</v>
      </c>
      <c r="I323" s="332">
        <v>56864323</v>
      </c>
      <c r="J323" s="651">
        <f t="shared" si="25"/>
        <v>56864.322999999997</v>
      </c>
      <c r="K323" s="661" t="e">
        <f>+VLOOKUP(D323,#REF!,4,0)</f>
        <v>#REF!</v>
      </c>
      <c r="L323" t="e">
        <f>VLOOKUP(D323,#REF!,5,0)</f>
        <v>#REF!</v>
      </c>
      <c r="M323" t="e">
        <f>VLOOKUP(D323,#REF!,6,0)</f>
        <v>#REF!</v>
      </c>
      <c r="N323" t="e">
        <f>VLOOKUP(D323,#REF!,7,0)</f>
        <v>#REF!</v>
      </c>
      <c r="P323" t="str">
        <f t="shared" si="23"/>
        <v>13492</v>
      </c>
      <c r="Q323" t="str">
        <f t="shared" si="24"/>
        <v>21</v>
      </c>
    </row>
    <row r="324" spans="1:17" s="661" customFormat="1" hidden="1" x14ac:dyDescent="0.3">
      <c r="A324" s="657" t="s">
        <v>3355</v>
      </c>
      <c r="B324" s="658">
        <v>7</v>
      </c>
      <c r="C324" s="659">
        <v>218013492001997</v>
      </c>
      <c r="D324" s="660" t="s">
        <v>1032</v>
      </c>
      <c r="E324" s="661" t="str">
        <f t="shared" si="21"/>
        <v>217801349200199</v>
      </c>
      <c r="F324" s="661" t="str">
        <f t="shared" si="22"/>
        <v>7</v>
      </c>
      <c r="G324" s="661" t="e">
        <f>+VLOOKUP(L324,BG!$D$10:$F$68,3,FALSE)</f>
        <v>#REF!</v>
      </c>
      <c r="H324" s="334" t="s">
        <v>1029</v>
      </c>
      <c r="I324" s="333">
        <v>45344810</v>
      </c>
      <c r="J324" s="651">
        <f t="shared" si="25"/>
        <v>45344.81</v>
      </c>
      <c r="K324" s="661" t="e">
        <f>+VLOOKUP(D324,#REF!,4,0)</f>
        <v>#REF!</v>
      </c>
      <c r="L324" t="e">
        <f>VLOOKUP(D324,#REF!,5,0)</f>
        <v>#REF!</v>
      </c>
      <c r="M324" t="e">
        <f>VLOOKUP(D324,#REF!,6,0)</f>
        <v>#REF!</v>
      </c>
      <c r="N324" t="e">
        <f>VLOOKUP(D324,#REF!,7,0)</f>
        <v>#REF!</v>
      </c>
      <c r="O324" s="661" t="s">
        <v>3184</v>
      </c>
      <c r="P324" t="str">
        <f t="shared" si="23"/>
        <v>13492</v>
      </c>
      <c r="Q324" t="str">
        <f t="shared" si="24"/>
        <v>21</v>
      </c>
    </row>
    <row r="325" spans="1:17" s="661" customFormat="1" hidden="1" x14ac:dyDescent="0.3">
      <c r="A325" s="657" t="s">
        <v>3355</v>
      </c>
      <c r="B325" s="658">
        <v>7</v>
      </c>
      <c r="C325" s="659">
        <v>218013492001998</v>
      </c>
      <c r="D325" s="660" t="s">
        <v>1033</v>
      </c>
      <c r="E325" s="661" t="str">
        <f t="shared" ref="E325:E388" si="26">+MID(D325,3,2)&amp;+MID(D325,6,1)&amp;+MID(D325,8,2)&amp;+MID(D325,11,3)&amp;+MID(D325,17,2)&amp;+MID(D325,20,3)&amp;+MID(D325,24,2)</f>
        <v>218801349200199</v>
      </c>
      <c r="F325" s="661" t="str">
        <f t="shared" ref="F325:F388" si="27">MID(E325,3,1)</f>
        <v>8</v>
      </c>
      <c r="G325" s="661" t="e">
        <f>+VLOOKUP(L325,BG!$D$10:$F$68,3,FALSE)</f>
        <v>#REF!</v>
      </c>
      <c r="H325" s="427" t="s">
        <v>1034</v>
      </c>
      <c r="I325" s="332">
        <v>38238047475</v>
      </c>
      <c r="J325" s="651">
        <f t="shared" si="25"/>
        <v>38238047.475000001</v>
      </c>
      <c r="K325" s="661" t="e">
        <f>+VLOOKUP(D325,#REF!,4,0)</f>
        <v>#REF!</v>
      </c>
      <c r="L325" t="e">
        <f>VLOOKUP(D325,#REF!,5,0)</f>
        <v>#REF!</v>
      </c>
      <c r="M325" t="e">
        <f>VLOOKUP(D325,#REF!,6,0)</f>
        <v>#REF!</v>
      </c>
      <c r="N325" t="e">
        <f>VLOOKUP(D325,#REF!,7,0)</f>
        <v>#REF!</v>
      </c>
      <c r="O325" s="661" t="s">
        <v>3184</v>
      </c>
      <c r="P325" t="str">
        <f t="shared" si="23"/>
        <v>13492</v>
      </c>
      <c r="Q325" t="str">
        <f t="shared" si="24"/>
        <v>21</v>
      </c>
    </row>
    <row r="326" spans="1:17" s="661" customFormat="1" x14ac:dyDescent="0.3">
      <c r="A326" s="657" t="s">
        <v>3355</v>
      </c>
      <c r="B326" s="658">
        <v>7</v>
      </c>
      <c r="C326" s="659">
        <v>226021801000018</v>
      </c>
      <c r="D326" s="660" t="s">
        <v>1975</v>
      </c>
      <c r="E326" s="661" t="str">
        <f t="shared" si="26"/>
        <v>228602180100001</v>
      </c>
      <c r="F326" s="661" t="str">
        <f t="shared" si="27"/>
        <v>8</v>
      </c>
      <c r="G326" s="661" t="e">
        <f>+VLOOKUP(L326,BG!$D$10:$F$68,3,FALSE)</f>
        <v>#REF!</v>
      </c>
      <c r="H326" s="334" t="s">
        <v>2153</v>
      </c>
      <c r="I326" s="333">
        <v>-25184040000</v>
      </c>
      <c r="J326" s="651">
        <f t="shared" si="25"/>
        <v>-25184040</v>
      </c>
      <c r="K326" s="661" t="e">
        <f>+VLOOKUP(D326,#REF!,4,0)</f>
        <v>#REF!</v>
      </c>
      <c r="L326" t="e">
        <f>VLOOKUP(D326,#REF!,5,0)</f>
        <v>#REF!</v>
      </c>
      <c r="M326" t="e">
        <f>VLOOKUP(D326,#REF!,6,0)</f>
        <v>#REF!</v>
      </c>
      <c r="N326" t="e">
        <f>VLOOKUP(D326,#REF!,7,0)</f>
        <v>#REF!</v>
      </c>
      <c r="O326" s="661" t="s">
        <v>3424</v>
      </c>
      <c r="P326" t="str">
        <f t="shared" si="23"/>
        <v>21801</v>
      </c>
      <c r="Q326" t="str">
        <f t="shared" si="24"/>
        <v>22</v>
      </c>
    </row>
    <row r="327" spans="1:17" s="661" customFormat="1" hidden="1" x14ac:dyDescent="0.3">
      <c r="A327" s="657" t="s">
        <v>3355</v>
      </c>
      <c r="B327" s="658">
        <v>7</v>
      </c>
      <c r="C327" s="659">
        <v>226021801000998</v>
      </c>
      <c r="D327" s="660" t="s">
        <v>1977</v>
      </c>
      <c r="E327" s="661" t="str">
        <f t="shared" si="26"/>
        <v>228602180100099</v>
      </c>
      <c r="F327" s="661" t="str">
        <f t="shared" si="27"/>
        <v>8</v>
      </c>
      <c r="G327" s="661" t="e">
        <f>+VLOOKUP(L327,BG!$D$10:$F$68,3,FALSE)</f>
        <v>#REF!</v>
      </c>
      <c r="H327" s="427" t="s">
        <v>2153</v>
      </c>
      <c r="I327" s="332">
        <v>-110000000000</v>
      </c>
      <c r="J327" s="651">
        <f t="shared" si="25"/>
        <v>-110000000</v>
      </c>
      <c r="K327" s="661" t="e">
        <f>+VLOOKUP(D327,#REF!,4,0)</f>
        <v>#REF!</v>
      </c>
      <c r="L327" t="e">
        <f>VLOOKUP(D327,#REF!,5,0)</f>
        <v>#REF!</v>
      </c>
      <c r="M327" t="e">
        <f>VLOOKUP(D327,#REF!,6,0)</f>
        <v>#REF!</v>
      </c>
      <c r="N327" t="e">
        <f>VLOOKUP(D327,#REF!,7,0)</f>
        <v>#REF!</v>
      </c>
      <c r="O327" s="661" t="s">
        <v>3424</v>
      </c>
      <c r="P327" t="str">
        <f t="shared" ref="P327:P390" si="28">MID(E327,6,5)</f>
        <v>21801</v>
      </c>
      <c r="Q327" t="str">
        <f t="shared" ref="Q327:Q390" si="29">+LEFT(E327,2)</f>
        <v>22</v>
      </c>
    </row>
    <row r="328" spans="1:17" s="661" customFormat="1" x14ac:dyDescent="0.3">
      <c r="A328" s="657" t="s">
        <v>3355</v>
      </c>
      <c r="B328" s="658">
        <v>7</v>
      </c>
      <c r="C328" s="659">
        <v>226026804002012</v>
      </c>
      <c r="D328" s="660" t="s">
        <v>2742</v>
      </c>
      <c r="E328" s="661" t="str">
        <f t="shared" si="26"/>
        <v>222602680400201</v>
      </c>
      <c r="F328" s="661" t="str">
        <f t="shared" si="27"/>
        <v>2</v>
      </c>
      <c r="G328" s="661" t="e">
        <f>+VLOOKUP(L328,BG!$D$10:$F$68,3,FALSE)</f>
        <v>#REF!</v>
      </c>
      <c r="H328" s="334" t="s">
        <v>2154</v>
      </c>
      <c r="I328" s="333">
        <v>-431726400</v>
      </c>
      <c r="J328" s="651">
        <f t="shared" si="25"/>
        <v>-431726.4</v>
      </c>
      <c r="K328" s="661" t="e">
        <f>+VLOOKUP(D328,#REF!,4,0)</f>
        <v>#REF!</v>
      </c>
      <c r="L328" t="e">
        <f>VLOOKUP(D328,#REF!,5,0)</f>
        <v>#REF!</v>
      </c>
      <c r="M328" t="e">
        <f>VLOOKUP(D328,#REF!,6,0)</f>
        <v>#REF!</v>
      </c>
      <c r="N328" t="e">
        <f>VLOOKUP(D328,#REF!,7,0)</f>
        <v>#REF!</v>
      </c>
      <c r="O328" s="661" t="s">
        <v>3424</v>
      </c>
      <c r="P328" t="str">
        <f t="shared" si="28"/>
        <v>26804</v>
      </c>
      <c r="Q328" t="str">
        <f t="shared" si="29"/>
        <v>22</v>
      </c>
    </row>
    <row r="329" spans="1:17" s="661" customFormat="1" x14ac:dyDescent="0.3">
      <c r="A329" s="657" t="s">
        <v>3355</v>
      </c>
      <c r="B329" s="658">
        <v>7</v>
      </c>
      <c r="C329" s="659">
        <v>226026804002013</v>
      </c>
      <c r="D329" s="660" t="s">
        <v>2743</v>
      </c>
      <c r="E329" s="661" t="str">
        <f t="shared" si="26"/>
        <v>223602680400201</v>
      </c>
      <c r="F329" s="661" t="str">
        <f t="shared" si="27"/>
        <v>3</v>
      </c>
      <c r="G329" s="661" t="e">
        <f>+VLOOKUP(L329,BG!$D$10:$F$68,3,FALSE)</f>
        <v>#REF!</v>
      </c>
      <c r="H329" s="427" t="s">
        <v>2154</v>
      </c>
      <c r="I329" s="332">
        <v>-1439088000</v>
      </c>
      <c r="J329" s="651">
        <f t="shared" si="25"/>
        <v>-1439088</v>
      </c>
      <c r="K329" s="661" t="e">
        <f>+VLOOKUP(D329,#REF!,4,0)</f>
        <v>#REF!</v>
      </c>
      <c r="L329" t="e">
        <f>VLOOKUP(D329,#REF!,5,0)</f>
        <v>#REF!</v>
      </c>
      <c r="M329" t="e">
        <f>VLOOKUP(D329,#REF!,6,0)</f>
        <v>#REF!</v>
      </c>
      <c r="N329" t="e">
        <f>VLOOKUP(D329,#REF!,7,0)</f>
        <v>#REF!</v>
      </c>
      <c r="O329" s="661" t="s">
        <v>3424</v>
      </c>
      <c r="P329" t="str">
        <f t="shared" si="28"/>
        <v>26804</v>
      </c>
      <c r="Q329" t="str">
        <f t="shared" si="29"/>
        <v>22</v>
      </c>
    </row>
    <row r="330" spans="1:17" s="661" customFormat="1" x14ac:dyDescent="0.3">
      <c r="A330" s="657" t="s">
        <v>3355</v>
      </c>
      <c r="B330" s="658">
        <v>7</v>
      </c>
      <c r="C330" s="659">
        <v>226026804002014</v>
      </c>
      <c r="D330" s="660" t="s">
        <v>3170</v>
      </c>
      <c r="E330" s="661" t="str">
        <f t="shared" si="26"/>
        <v>224602680400201</v>
      </c>
      <c r="F330" s="661" t="str">
        <f t="shared" si="27"/>
        <v>4</v>
      </c>
      <c r="G330" s="661" t="e">
        <f>+VLOOKUP(L330,BG!$D$10:$F$68,3,FALSE)</f>
        <v>#REF!</v>
      </c>
      <c r="H330" s="334" t="s">
        <v>2154</v>
      </c>
      <c r="I330" s="333">
        <v>-18829958842</v>
      </c>
      <c r="J330" s="651">
        <f t="shared" si="25"/>
        <v>-18829958.842</v>
      </c>
      <c r="K330" s="661" t="e">
        <f>+VLOOKUP(D330,#REF!,4,0)</f>
        <v>#REF!</v>
      </c>
      <c r="L330" t="e">
        <f>VLOOKUP(D330,#REF!,5,0)</f>
        <v>#REF!</v>
      </c>
      <c r="M330" t="e">
        <f>VLOOKUP(D330,#REF!,6,0)</f>
        <v>#REF!</v>
      </c>
      <c r="N330" t="e">
        <f>VLOOKUP(D330,#REF!,7,0)</f>
        <v>#REF!</v>
      </c>
      <c r="O330" s="661" t="s">
        <v>3424</v>
      </c>
      <c r="P330" t="str">
        <f t="shared" si="28"/>
        <v>26804</v>
      </c>
      <c r="Q330" t="str">
        <f t="shared" si="29"/>
        <v>22</v>
      </c>
    </row>
    <row r="331" spans="1:17" s="661" customFormat="1" x14ac:dyDescent="0.3">
      <c r="A331" s="657" t="s">
        <v>3355</v>
      </c>
      <c r="B331" s="658">
        <v>7</v>
      </c>
      <c r="C331" s="659">
        <v>226026804002016</v>
      </c>
      <c r="D331" s="660" t="s">
        <v>1979</v>
      </c>
      <c r="E331" s="661" t="str">
        <f t="shared" si="26"/>
        <v>226602680400201</v>
      </c>
      <c r="F331" s="661" t="str">
        <f t="shared" si="27"/>
        <v>6</v>
      </c>
      <c r="G331" s="661" t="e">
        <f>+VLOOKUP(L331,BG!$D$10:$F$68,3,FALSE)</f>
        <v>#REF!</v>
      </c>
      <c r="H331" s="427" t="s">
        <v>2155</v>
      </c>
      <c r="I331" s="332">
        <v>-13460649775</v>
      </c>
      <c r="J331" s="651">
        <f t="shared" si="25"/>
        <v>-13460649.775</v>
      </c>
      <c r="K331" s="661" t="e">
        <f>+VLOOKUP(D331,#REF!,4,0)</f>
        <v>#REF!</v>
      </c>
      <c r="L331" t="e">
        <f>VLOOKUP(D331,#REF!,5,0)</f>
        <v>#REF!</v>
      </c>
      <c r="M331" t="e">
        <f>VLOOKUP(D331,#REF!,6,0)</f>
        <v>#REF!</v>
      </c>
      <c r="N331" t="e">
        <f>VLOOKUP(D331,#REF!,7,0)</f>
        <v>#REF!</v>
      </c>
      <c r="O331" s="661" t="s">
        <v>3424</v>
      </c>
      <c r="P331" t="str">
        <f t="shared" si="28"/>
        <v>26804</v>
      </c>
      <c r="Q331" t="str">
        <f t="shared" si="29"/>
        <v>22</v>
      </c>
    </row>
    <row r="332" spans="1:17" s="661" customFormat="1" x14ac:dyDescent="0.3">
      <c r="A332" s="657" t="s">
        <v>3355</v>
      </c>
      <c r="B332" s="658">
        <v>7</v>
      </c>
      <c r="C332" s="659">
        <v>226026804002017</v>
      </c>
      <c r="D332" s="660" t="s">
        <v>1980</v>
      </c>
      <c r="E332" s="661" t="str">
        <f t="shared" si="26"/>
        <v>227602680400201</v>
      </c>
      <c r="F332" s="661" t="str">
        <f t="shared" si="27"/>
        <v>7</v>
      </c>
      <c r="G332" s="661" t="e">
        <f>+VLOOKUP(L332,BG!$D$10:$F$68,3,FALSE)</f>
        <v>#REF!</v>
      </c>
      <c r="H332" s="334" t="s">
        <v>2155</v>
      </c>
      <c r="I332" s="333">
        <v>-21226548000</v>
      </c>
      <c r="J332" s="651">
        <f t="shared" si="25"/>
        <v>-21226548</v>
      </c>
      <c r="K332" s="661" t="e">
        <f>+VLOOKUP(D332,#REF!,4,0)</f>
        <v>#REF!</v>
      </c>
      <c r="L332" t="e">
        <f>VLOOKUP(D332,#REF!,5,0)</f>
        <v>#REF!</v>
      </c>
      <c r="M332" t="e">
        <f>VLOOKUP(D332,#REF!,6,0)</f>
        <v>#REF!</v>
      </c>
      <c r="N332" t="e">
        <f>VLOOKUP(D332,#REF!,7,0)</f>
        <v>#REF!</v>
      </c>
      <c r="O332" s="661" t="s">
        <v>3424</v>
      </c>
      <c r="P332" t="str">
        <f t="shared" si="28"/>
        <v>26804</v>
      </c>
      <c r="Q332" t="str">
        <f t="shared" si="29"/>
        <v>22</v>
      </c>
    </row>
    <row r="333" spans="1:17" s="661" customFormat="1" x14ac:dyDescent="0.3">
      <c r="A333" s="657" t="s">
        <v>3355</v>
      </c>
      <c r="B333" s="658">
        <v>7</v>
      </c>
      <c r="C333" s="659">
        <v>226026804002018</v>
      </c>
      <c r="D333" s="660" t="s">
        <v>1981</v>
      </c>
      <c r="E333" s="661" t="str">
        <f t="shared" si="26"/>
        <v>228602680400201</v>
      </c>
      <c r="F333" s="661" t="str">
        <f t="shared" si="27"/>
        <v>8</v>
      </c>
      <c r="G333" s="661" t="e">
        <f>+VLOOKUP(L333,BG!$D$10:$F$68,3,FALSE)</f>
        <v>#REF!</v>
      </c>
      <c r="H333" s="427" t="s">
        <v>2156</v>
      </c>
      <c r="I333" s="332">
        <v>-21629492640</v>
      </c>
      <c r="J333" s="651">
        <f t="shared" si="25"/>
        <v>-21629492.640000001</v>
      </c>
      <c r="K333" s="661" t="e">
        <f>+VLOOKUP(D333,#REF!,4,0)</f>
        <v>#REF!</v>
      </c>
      <c r="L333" t="e">
        <f>VLOOKUP(D333,#REF!,5,0)</f>
        <v>#REF!</v>
      </c>
      <c r="M333" t="e">
        <f>VLOOKUP(D333,#REF!,6,0)</f>
        <v>#REF!</v>
      </c>
      <c r="N333" t="e">
        <f>VLOOKUP(D333,#REF!,7,0)</f>
        <v>#REF!</v>
      </c>
      <c r="O333" s="661" t="s">
        <v>3424</v>
      </c>
      <c r="P333" t="str">
        <f t="shared" si="28"/>
        <v>26804</v>
      </c>
      <c r="Q333" t="str">
        <f t="shared" si="29"/>
        <v>22</v>
      </c>
    </row>
    <row r="334" spans="1:17" s="661" customFormat="1" hidden="1" x14ac:dyDescent="0.3">
      <c r="A334" s="657" t="s">
        <v>3355</v>
      </c>
      <c r="B334" s="658">
        <v>7</v>
      </c>
      <c r="C334" s="659">
        <v>226026804002995</v>
      </c>
      <c r="D334" s="660" t="s">
        <v>1982</v>
      </c>
      <c r="E334" s="661" t="str">
        <f t="shared" si="26"/>
        <v>225602680400299</v>
      </c>
      <c r="F334" s="661" t="str">
        <f t="shared" si="27"/>
        <v>5</v>
      </c>
      <c r="G334" s="661" t="e">
        <f>+VLOOKUP(L334,BG!$D$10:$F$68,3,FALSE)</f>
        <v>#REF!</v>
      </c>
      <c r="H334" s="334" t="s">
        <v>2155</v>
      </c>
      <c r="I334" s="333">
        <v>-29753500000</v>
      </c>
      <c r="J334" s="651">
        <f t="shared" si="25"/>
        <v>-29753500</v>
      </c>
      <c r="K334" s="661" t="e">
        <f>+VLOOKUP(D334,#REF!,4,0)</f>
        <v>#REF!</v>
      </c>
      <c r="L334" t="e">
        <f>VLOOKUP(D334,#REF!,5,0)</f>
        <v>#REF!</v>
      </c>
      <c r="M334" t="e">
        <f>VLOOKUP(D334,#REF!,6,0)</f>
        <v>#REF!</v>
      </c>
      <c r="N334" t="e">
        <f>VLOOKUP(D334,#REF!,7,0)</f>
        <v>#REF!</v>
      </c>
      <c r="O334" s="661" t="s">
        <v>3424</v>
      </c>
      <c r="P334" t="str">
        <f t="shared" si="28"/>
        <v>26804</v>
      </c>
      <c r="Q334" t="str">
        <f t="shared" si="29"/>
        <v>22</v>
      </c>
    </row>
    <row r="335" spans="1:17" s="661" customFormat="1" hidden="1" x14ac:dyDescent="0.3">
      <c r="A335" s="657" t="s">
        <v>3355</v>
      </c>
      <c r="B335" s="658">
        <v>7</v>
      </c>
      <c r="C335" s="659">
        <v>226026804002996</v>
      </c>
      <c r="D335" s="660" t="s">
        <v>1983</v>
      </c>
      <c r="E335" s="661" t="str">
        <f t="shared" si="26"/>
        <v>226602680400299</v>
      </c>
      <c r="F335" s="661" t="str">
        <f t="shared" si="27"/>
        <v>6</v>
      </c>
      <c r="G335" s="661" t="e">
        <f>+VLOOKUP(L335,BG!$D$10:$F$68,3,FALSE)</f>
        <v>#REF!</v>
      </c>
      <c r="H335" s="427" t="s">
        <v>2155</v>
      </c>
      <c r="I335" s="332">
        <v>-29184511184</v>
      </c>
      <c r="J335" s="651">
        <f t="shared" si="25"/>
        <v>-29184511.184</v>
      </c>
      <c r="K335" s="661" t="e">
        <f>+VLOOKUP(D335,#REF!,4,0)</f>
        <v>#REF!</v>
      </c>
      <c r="L335" t="e">
        <f>VLOOKUP(D335,#REF!,5,0)</f>
        <v>#REF!</v>
      </c>
      <c r="M335" t="e">
        <f>VLOOKUP(D335,#REF!,6,0)</f>
        <v>#REF!</v>
      </c>
      <c r="N335" t="e">
        <f>VLOOKUP(D335,#REF!,7,0)</f>
        <v>#REF!</v>
      </c>
      <c r="O335" s="661" t="s">
        <v>3424</v>
      </c>
      <c r="P335" t="str">
        <f t="shared" si="28"/>
        <v>26804</v>
      </c>
      <c r="Q335" t="str">
        <f t="shared" si="29"/>
        <v>22</v>
      </c>
    </row>
    <row r="336" spans="1:17" s="661" customFormat="1" hidden="1" x14ac:dyDescent="0.3">
      <c r="A336" s="657" t="s">
        <v>3355</v>
      </c>
      <c r="B336" s="658">
        <v>7</v>
      </c>
      <c r="C336" s="659">
        <v>226026804002997</v>
      </c>
      <c r="D336" s="660" t="s">
        <v>1984</v>
      </c>
      <c r="E336" s="661" t="str">
        <f t="shared" si="26"/>
        <v>227602680400299</v>
      </c>
      <c r="F336" s="661" t="str">
        <f t="shared" si="27"/>
        <v>7</v>
      </c>
      <c r="G336" s="661" t="e">
        <f>+VLOOKUP(L336,BG!$D$10:$F$68,3,FALSE)</f>
        <v>#REF!</v>
      </c>
      <c r="H336" s="334" t="s">
        <v>2155</v>
      </c>
      <c r="I336" s="333">
        <v>-15825103587</v>
      </c>
      <c r="J336" s="651">
        <f t="shared" si="25"/>
        <v>-15825103.586999999</v>
      </c>
      <c r="K336" s="661" t="e">
        <f>+VLOOKUP(D336,#REF!,4,0)</f>
        <v>#REF!</v>
      </c>
      <c r="L336" t="e">
        <f>VLOOKUP(D336,#REF!,5,0)</f>
        <v>#REF!</v>
      </c>
      <c r="M336" t="e">
        <f>VLOOKUP(D336,#REF!,6,0)</f>
        <v>#REF!</v>
      </c>
      <c r="N336" t="e">
        <f>VLOOKUP(D336,#REF!,7,0)</f>
        <v>#REF!</v>
      </c>
      <c r="O336" s="661" t="s">
        <v>3424</v>
      </c>
      <c r="P336" t="str">
        <f t="shared" si="28"/>
        <v>26804</v>
      </c>
      <c r="Q336" t="str">
        <f t="shared" si="29"/>
        <v>22</v>
      </c>
    </row>
    <row r="337" spans="1:17" s="661" customFormat="1" hidden="1" x14ac:dyDescent="0.3">
      <c r="A337" s="657" t="s">
        <v>3355</v>
      </c>
      <c r="B337" s="658">
        <v>7</v>
      </c>
      <c r="C337" s="659">
        <v>226026804002998</v>
      </c>
      <c r="D337" s="660" t="s">
        <v>1985</v>
      </c>
      <c r="E337" s="661" t="str">
        <f t="shared" si="26"/>
        <v>228602680400299</v>
      </c>
      <c r="F337" s="661" t="str">
        <f t="shared" si="27"/>
        <v>8</v>
      </c>
      <c r="G337" s="661" t="e">
        <f>+VLOOKUP(L337,BG!$D$10:$F$68,3,FALSE)</f>
        <v>#REF!</v>
      </c>
      <c r="H337" s="427" t="s">
        <v>2155</v>
      </c>
      <c r="I337" s="332">
        <v>-36741662989</v>
      </c>
      <c r="J337" s="651">
        <f t="shared" si="25"/>
        <v>-36741662.989</v>
      </c>
      <c r="K337" s="661" t="e">
        <f>+VLOOKUP(D337,#REF!,4,0)</f>
        <v>#REF!</v>
      </c>
      <c r="L337" t="e">
        <f>VLOOKUP(D337,#REF!,5,0)</f>
        <v>#REF!</v>
      </c>
      <c r="M337" t="e">
        <f>VLOOKUP(D337,#REF!,6,0)</f>
        <v>#REF!</v>
      </c>
      <c r="N337" t="e">
        <f>VLOOKUP(D337,#REF!,7,0)</f>
        <v>#REF!</v>
      </c>
      <c r="O337" s="661" t="s">
        <v>3424</v>
      </c>
      <c r="P337" t="str">
        <f t="shared" si="28"/>
        <v>26804</v>
      </c>
      <c r="Q337" t="str">
        <f t="shared" si="29"/>
        <v>22</v>
      </c>
    </row>
    <row r="338" spans="1:17" s="661" customFormat="1" x14ac:dyDescent="0.3">
      <c r="A338" s="657" t="s">
        <v>3355</v>
      </c>
      <c r="B338" s="658">
        <v>7</v>
      </c>
      <c r="C338" s="659">
        <v>228022482002012</v>
      </c>
      <c r="D338" s="660" t="s">
        <v>2745</v>
      </c>
      <c r="E338" s="661" t="str">
        <f t="shared" si="26"/>
        <v>222802248200201</v>
      </c>
      <c r="F338" s="661" t="str">
        <f t="shared" si="27"/>
        <v>2</v>
      </c>
      <c r="G338" s="661" t="e">
        <f>+VLOOKUP(L338,BG!$D$10:$F$68,3,FALSE)</f>
        <v>#REF!</v>
      </c>
      <c r="H338" s="334" t="s">
        <v>2157</v>
      </c>
      <c r="I338" s="333">
        <v>-5328007</v>
      </c>
      <c r="J338" s="651">
        <f t="shared" si="25"/>
        <v>-5328.0069999999996</v>
      </c>
      <c r="K338" s="661" t="e">
        <f>+VLOOKUP(D338,#REF!,4,0)</f>
        <v>#REF!</v>
      </c>
      <c r="L338" t="e">
        <f>VLOOKUP(D338,#REF!,5,0)</f>
        <v>#REF!</v>
      </c>
      <c r="M338" t="e">
        <f>VLOOKUP(D338,#REF!,6,0)</f>
        <v>#REF!</v>
      </c>
      <c r="N338" t="e">
        <f>VLOOKUP(D338,#REF!,7,0)</f>
        <v>#REF!</v>
      </c>
      <c r="O338" s="661" t="e">
        <v>#N/A</v>
      </c>
      <c r="P338" t="str">
        <f t="shared" si="28"/>
        <v>22482</v>
      </c>
      <c r="Q338" t="str">
        <f t="shared" si="29"/>
        <v>22</v>
      </c>
    </row>
    <row r="339" spans="1:17" s="661" customFormat="1" x14ac:dyDescent="0.3">
      <c r="A339" s="657" t="s">
        <v>3355</v>
      </c>
      <c r="B339" s="658">
        <v>7</v>
      </c>
      <c r="C339" s="659">
        <v>228022482002013</v>
      </c>
      <c r="D339" s="660" t="s">
        <v>2746</v>
      </c>
      <c r="E339" s="661" t="str">
        <f t="shared" si="26"/>
        <v>223802248200201</v>
      </c>
      <c r="F339" s="661" t="str">
        <f t="shared" si="27"/>
        <v>3</v>
      </c>
      <c r="G339" s="661" t="e">
        <f>+VLOOKUP(L339,BG!$D$10:$F$68,3,FALSE)</f>
        <v>#REF!</v>
      </c>
      <c r="H339" s="427" t="s">
        <v>2157</v>
      </c>
      <c r="I339" s="332">
        <v>-21993582</v>
      </c>
      <c r="J339" s="651">
        <f t="shared" si="25"/>
        <v>-21993.581999999999</v>
      </c>
      <c r="K339" s="661" t="e">
        <f>+VLOOKUP(D339,#REF!,4,0)</f>
        <v>#REF!</v>
      </c>
      <c r="L339" t="e">
        <f>VLOOKUP(D339,#REF!,5,0)</f>
        <v>#REF!</v>
      </c>
      <c r="M339" t="e">
        <f>VLOOKUP(D339,#REF!,6,0)</f>
        <v>#REF!</v>
      </c>
      <c r="N339" t="e">
        <f>VLOOKUP(D339,#REF!,7,0)</f>
        <v>#REF!</v>
      </c>
      <c r="O339" s="661" t="s">
        <v>3183</v>
      </c>
      <c r="P339" t="str">
        <f t="shared" si="28"/>
        <v>22482</v>
      </c>
      <c r="Q339" t="str">
        <f t="shared" si="29"/>
        <v>22</v>
      </c>
    </row>
    <row r="340" spans="1:17" s="661" customFormat="1" x14ac:dyDescent="0.3">
      <c r="A340" s="657" t="s">
        <v>3355</v>
      </c>
      <c r="B340" s="658">
        <v>7</v>
      </c>
      <c r="C340" s="659">
        <v>228022482002014</v>
      </c>
      <c r="D340" s="660" t="s">
        <v>3171</v>
      </c>
      <c r="E340" s="661" t="str">
        <f t="shared" si="26"/>
        <v>224802248200201</v>
      </c>
      <c r="F340" s="661" t="str">
        <f t="shared" si="27"/>
        <v>4</v>
      </c>
      <c r="G340" s="661" t="e">
        <f>+VLOOKUP(L340,BG!$D$10:$F$68,3,FALSE)</f>
        <v>#REF!</v>
      </c>
      <c r="H340" s="334" t="s">
        <v>2157</v>
      </c>
      <c r="I340" s="333">
        <v>-1538535457</v>
      </c>
      <c r="J340" s="651">
        <f t="shared" si="25"/>
        <v>-1538535.4569999999</v>
      </c>
      <c r="K340" s="661" t="e">
        <f>+VLOOKUP(D340,#REF!,4,0)</f>
        <v>#REF!</v>
      </c>
      <c r="L340" t="e">
        <f>VLOOKUP(D340,#REF!,5,0)</f>
        <v>#REF!</v>
      </c>
      <c r="M340" t="e">
        <f>VLOOKUP(D340,#REF!,6,0)</f>
        <v>#REF!</v>
      </c>
      <c r="N340" t="e">
        <f>VLOOKUP(D340,#REF!,7,0)</f>
        <v>#REF!</v>
      </c>
      <c r="O340" s="661" t="s">
        <v>3183</v>
      </c>
      <c r="P340" t="str">
        <f t="shared" si="28"/>
        <v>22482</v>
      </c>
      <c r="Q340" t="str">
        <f t="shared" si="29"/>
        <v>22</v>
      </c>
    </row>
    <row r="341" spans="1:17" s="661" customFormat="1" x14ac:dyDescent="0.3">
      <c r="A341" s="657" t="s">
        <v>3355</v>
      </c>
      <c r="B341" s="658">
        <v>7</v>
      </c>
      <c r="C341" s="659">
        <v>228022482002015</v>
      </c>
      <c r="D341" s="660" t="s">
        <v>1986</v>
      </c>
      <c r="E341" s="661" t="str">
        <f t="shared" si="26"/>
        <v>225802248200201</v>
      </c>
      <c r="F341" s="661" t="str">
        <f t="shared" si="27"/>
        <v>5</v>
      </c>
      <c r="G341" s="661" t="e">
        <f>+VLOOKUP(L341,BG!$D$10:$F$68,3,FALSE)</f>
        <v>#REF!</v>
      </c>
      <c r="H341" s="427" t="s">
        <v>2157</v>
      </c>
      <c r="I341" s="332">
        <v>-267204247</v>
      </c>
      <c r="J341" s="651">
        <f t="shared" si="25"/>
        <v>-267204.24699999997</v>
      </c>
      <c r="K341" s="661" t="e">
        <f>+VLOOKUP(D341,#REF!,4,0)</f>
        <v>#REF!</v>
      </c>
      <c r="L341" t="e">
        <f>VLOOKUP(D341,#REF!,5,0)</f>
        <v>#REF!</v>
      </c>
      <c r="M341" t="e">
        <f>VLOOKUP(D341,#REF!,6,0)</f>
        <v>#REF!</v>
      </c>
      <c r="N341" t="e">
        <f>VLOOKUP(D341,#REF!,7,0)</f>
        <v>#REF!</v>
      </c>
      <c r="O341" s="661" t="s">
        <v>3183</v>
      </c>
      <c r="P341" t="str">
        <f t="shared" si="28"/>
        <v>22482</v>
      </c>
      <c r="Q341" t="str">
        <f t="shared" si="29"/>
        <v>22</v>
      </c>
    </row>
    <row r="342" spans="1:17" s="661" customFormat="1" x14ac:dyDescent="0.3">
      <c r="A342" s="657" t="s">
        <v>3355</v>
      </c>
      <c r="B342" s="658">
        <v>7</v>
      </c>
      <c r="C342" s="659">
        <v>228022482002016</v>
      </c>
      <c r="D342" s="660" t="s">
        <v>1987</v>
      </c>
      <c r="E342" s="661" t="str">
        <f t="shared" si="26"/>
        <v>226802248200201</v>
      </c>
      <c r="F342" s="661" t="str">
        <f t="shared" si="27"/>
        <v>6</v>
      </c>
      <c r="G342" s="661" t="e">
        <f>+VLOOKUP(L342,BG!$D$10:$F$68,3,FALSE)</f>
        <v>#REF!</v>
      </c>
      <c r="H342" s="334" t="s">
        <v>2157</v>
      </c>
      <c r="I342" s="333">
        <v>-732096301</v>
      </c>
      <c r="J342" s="651">
        <f t="shared" si="25"/>
        <v>-732096.30099999998</v>
      </c>
      <c r="K342" s="661" t="e">
        <f>+VLOOKUP(D342,#REF!,4,0)</f>
        <v>#REF!</v>
      </c>
      <c r="L342" t="e">
        <f>VLOOKUP(D342,#REF!,5,0)</f>
        <v>#REF!</v>
      </c>
      <c r="M342" t="e">
        <f>VLOOKUP(D342,#REF!,6,0)</f>
        <v>#REF!</v>
      </c>
      <c r="N342" t="e">
        <f>VLOOKUP(D342,#REF!,7,0)</f>
        <v>#REF!</v>
      </c>
      <c r="O342" s="661" t="s">
        <v>3183</v>
      </c>
      <c r="P342" t="str">
        <f t="shared" si="28"/>
        <v>22482</v>
      </c>
      <c r="Q342" t="str">
        <f t="shared" si="29"/>
        <v>22</v>
      </c>
    </row>
    <row r="343" spans="1:17" s="661" customFormat="1" x14ac:dyDescent="0.3">
      <c r="A343" s="657" t="s">
        <v>3355</v>
      </c>
      <c r="B343" s="658">
        <v>7</v>
      </c>
      <c r="C343" s="659">
        <v>228022482002017</v>
      </c>
      <c r="D343" s="660" t="s">
        <v>1988</v>
      </c>
      <c r="E343" s="661" t="str">
        <f t="shared" si="26"/>
        <v>227802248200201</v>
      </c>
      <c r="F343" s="661" t="str">
        <f t="shared" si="27"/>
        <v>7</v>
      </c>
      <c r="G343" s="661" t="e">
        <f>+VLOOKUP(L343,BG!$D$10:$F$68,3,FALSE)</f>
        <v>#REF!</v>
      </c>
      <c r="H343" s="427" t="s">
        <v>2157</v>
      </c>
      <c r="I343" s="332">
        <v>-3365580211</v>
      </c>
      <c r="J343" s="651">
        <f t="shared" si="25"/>
        <v>-3365580.2110000001</v>
      </c>
      <c r="K343" s="661" t="e">
        <f>+VLOOKUP(D343,#REF!,4,0)</f>
        <v>#REF!</v>
      </c>
      <c r="L343" t="e">
        <f>VLOOKUP(D343,#REF!,5,0)</f>
        <v>#REF!</v>
      </c>
      <c r="M343" t="e">
        <f>VLOOKUP(D343,#REF!,6,0)</f>
        <v>#REF!</v>
      </c>
      <c r="N343" t="e">
        <f>VLOOKUP(D343,#REF!,7,0)</f>
        <v>#REF!</v>
      </c>
      <c r="O343" s="661" t="s">
        <v>3183</v>
      </c>
      <c r="P343" t="str">
        <f t="shared" si="28"/>
        <v>22482</v>
      </c>
      <c r="Q343" t="str">
        <f t="shared" si="29"/>
        <v>22</v>
      </c>
    </row>
    <row r="344" spans="1:17" s="661" customFormat="1" x14ac:dyDescent="0.3">
      <c r="A344" s="657" t="s">
        <v>3355</v>
      </c>
      <c r="B344" s="658">
        <v>7</v>
      </c>
      <c r="C344" s="659">
        <v>228022482002018</v>
      </c>
      <c r="D344" s="660" t="s">
        <v>1989</v>
      </c>
      <c r="E344" s="661" t="str">
        <f t="shared" si="26"/>
        <v>228802248200201</v>
      </c>
      <c r="F344" s="661" t="str">
        <f t="shared" si="27"/>
        <v>8</v>
      </c>
      <c r="G344" s="661" t="e">
        <f>+VLOOKUP(L344,BG!$D$10:$F$68,3,FALSE)</f>
        <v>#REF!</v>
      </c>
      <c r="H344" s="334" t="s">
        <v>2157</v>
      </c>
      <c r="I344" s="333">
        <v>-4362988431</v>
      </c>
      <c r="J344" s="651">
        <f t="shared" si="25"/>
        <v>-4362988.4309999999</v>
      </c>
      <c r="K344" s="661" t="e">
        <f>+VLOOKUP(D344,#REF!,4,0)</f>
        <v>#REF!</v>
      </c>
      <c r="L344" t="e">
        <f>VLOOKUP(D344,#REF!,5,0)</f>
        <v>#REF!</v>
      </c>
      <c r="M344" t="e">
        <f>VLOOKUP(D344,#REF!,6,0)</f>
        <v>#REF!</v>
      </c>
      <c r="N344" t="e">
        <f>VLOOKUP(D344,#REF!,7,0)</f>
        <v>#REF!</v>
      </c>
      <c r="O344" s="661" t="s">
        <v>3183</v>
      </c>
      <c r="P344" t="str">
        <f t="shared" si="28"/>
        <v>22482</v>
      </c>
      <c r="Q344" t="str">
        <f t="shared" si="29"/>
        <v>22</v>
      </c>
    </row>
    <row r="345" spans="1:17" s="661" customFormat="1" hidden="1" x14ac:dyDescent="0.3">
      <c r="A345" s="657" t="s">
        <v>3355</v>
      </c>
      <c r="B345" s="658">
        <v>7</v>
      </c>
      <c r="C345" s="659">
        <v>228022482002995</v>
      </c>
      <c r="D345" s="660" t="s">
        <v>1990</v>
      </c>
      <c r="E345" s="661" t="str">
        <f t="shared" si="26"/>
        <v>225802248200299</v>
      </c>
      <c r="F345" s="661" t="str">
        <f t="shared" si="27"/>
        <v>5</v>
      </c>
      <c r="G345" s="661" t="e">
        <f>+VLOOKUP(L345,BG!$D$10:$F$68,3,FALSE)</f>
        <v>#REF!</v>
      </c>
      <c r="H345" s="427" t="s">
        <v>2158</v>
      </c>
      <c r="I345" s="332">
        <v>-6302163672</v>
      </c>
      <c r="J345" s="651">
        <f t="shared" si="25"/>
        <v>-6302163.6720000003</v>
      </c>
      <c r="K345" s="661" t="e">
        <f>+VLOOKUP(D345,#REF!,4,0)</f>
        <v>#REF!</v>
      </c>
      <c r="L345" t="e">
        <f>VLOOKUP(D345,#REF!,5,0)</f>
        <v>#REF!</v>
      </c>
      <c r="M345" t="e">
        <f>VLOOKUP(D345,#REF!,6,0)</f>
        <v>#REF!</v>
      </c>
      <c r="N345" t="e">
        <f>VLOOKUP(D345,#REF!,7,0)</f>
        <v>#REF!</v>
      </c>
      <c r="O345" s="661" t="s">
        <v>3183</v>
      </c>
      <c r="P345" t="str">
        <f t="shared" si="28"/>
        <v>22482</v>
      </c>
      <c r="Q345" t="str">
        <f t="shared" si="29"/>
        <v>22</v>
      </c>
    </row>
    <row r="346" spans="1:17" s="661" customFormat="1" hidden="1" x14ac:dyDescent="0.3">
      <c r="A346" s="657" t="s">
        <v>3355</v>
      </c>
      <c r="B346" s="658">
        <v>7</v>
      </c>
      <c r="C346" s="659">
        <v>228022482002996</v>
      </c>
      <c r="D346" s="660" t="s">
        <v>1991</v>
      </c>
      <c r="E346" s="661" t="str">
        <f t="shared" si="26"/>
        <v>226802248200299</v>
      </c>
      <c r="F346" s="661" t="str">
        <f t="shared" si="27"/>
        <v>6</v>
      </c>
      <c r="G346" s="661" t="e">
        <f>+VLOOKUP(L346,BG!$D$10:$F$68,3,FALSE)</f>
        <v>#REF!</v>
      </c>
      <c r="H346" s="334" t="s">
        <v>2158</v>
      </c>
      <c r="I346" s="333">
        <v>-1725053180</v>
      </c>
      <c r="J346" s="651">
        <f t="shared" si="25"/>
        <v>-1725053.18</v>
      </c>
      <c r="K346" s="661" t="e">
        <f>+VLOOKUP(D346,#REF!,4,0)</f>
        <v>#REF!</v>
      </c>
      <c r="L346" t="e">
        <f>VLOOKUP(D346,#REF!,5,0)</f>
        <v>#REF!</v>
      </c>
      <c r="M346" t="e">
        <f>VLOOKUP(D346,#REF!,6,0)</f>
        <v>#REF!</v>
      </c>
      <c r="N346" t="e">
        <f>VLOOKUP(D346,#REF!,7,0)</f>
        <v>#REF!</v>
      </c>
      <c r="P346" t="str">
        <f t="shared" si="28"/>
        <v>22482</v>
      </c>
      <c r="Q346" t="str">
        <f t="shared" si="29"/>
        <v>22</v>
      </c>
    </row>
    <row r="347" spans="1:17" s="661" customFormat="1" hidden="1" x14ac:dyDescent="0.3">
      <c r="A347" s="657" t="s">
        <v>3355</v>
      </c>
      <c r="B347" s="658">
        <v>7</v>
      </c>
      <c r="C347" s="659">
        <v>228022482002997</v>
      </c>
      <c r="D347" s="660" t="s">
        <v>1992</v>
      </c>
      <c r="E347" s="661" t="str">
        <f t="shared" si="26"/>
        <v>227802248200299</v>
      </c>
      <c r="F347" s="661" t="str">
        <f t="shared" si="27"/>
        <v>7</v>
      </c>
      <c r="G347" s="661" t="e">
        <f>+VLOOKUP(L347,BG!$D$10:$F$68,3,FALSE)</f>
        <v>#REF!</v>
      </c>
      <c r="H347" s="427" t="s">
        <v>2158</v>
      </c>
      <c r="I347" s="332">
        <v>-740890897</v>
      </c>
      <c r="J347" s="651">
        <f t="shared" si="25"/>
        <v>-740890.897</v>
      </c>
      <c r="K347" s="661" t="e">
        <f>+VLOOKUP(D347,#REF!,4,0)</f>
        <v>#REF!</v>
      </c>
      <c r="L347" t="e">
        <f>VLOOKUP(D347,#REF!,5,0)</f>
        <v>#REF!</v>
      </c>
      <c r="M347" t="e">
        <f>VLOOKUP(D347,#REF!,6,0)</f>
        <v>#REF!</v>
      </c>
      <c r="N347" t="e">
        <f>VLOOKUP(D347,#REF!,7,0)</f>
        <v>#REF!</v>
      </c>
      <c r="P347" t="str">
        <f t="shared" si="28"/>
        <v>22482</v>
      </c>
      <c r="Q347" t="str">
        <f t="shared" si="29"/>
        <v>22</v>
      </c>
    </row>
    <row r="348" spans="1:17" s="661" customFormat="1" hidden="1" x14ac:dyDescent="0.3">
      <c r="A348" s="657" t="s">
        <v>3355</v>
      </c>
      <c r="B348" s="658">
        <v>7</v>
      </c>
      <c r="C348" s="659">
        <v>228022482002998</v>
      </c>
      <c r="D348" s="660" t="s">
        <v>1993</v>
      </c>
      <c r="E348" s="661" t="str">
        <f t="shared" si="26"/>
        <v>228802248200299</v>
      </c>
      <c r="F348" s="661" t="str">
        <f t="shared" si="27"/>
        <v>8</v>
      </c>
      <c r="G348" s="661" t="e">
        <f>+VLOOKUP(L348,BG!$D$10:$F$68,3,FALSE)</f>
        <v>#REF!</v>
      </c>
      <c r="H348" s="334" t="s">
        <v>2158</v>
      </c>
      <c r="I348" s="333">
        <v>-8746195260</v>
      </c>
      <c r="J348" s="651">
        <f t="shared" si="25"/>
        <v>-8746195.2599999998</v>
      </c>
      <c r="K348" s="661" t="e">
        <f>+VLOOKUP(D348,#REF!,4,0)</f>
        <v>#REF!</v>
      </c>
      <c r="L348" t="e">
        <f>VLOOKUP(D348,#REF!,5,0)</f>
        <v>#REF!</v>
      </c>
      <c r="M348" t="e">
        <f>VLOOKUP(D348,#REF!,6,0)</f>
        <v>#REF!</v>
      </c>
      <c r="N348" t="e">
        <f>VLOOKUP(D348,#REF!,7,0)</f>
        <v>#REF!</v>
      </c>
      <c r="P348" t="str">
        <f t="shared" si="28"/>
        <v>22482</v>
      </c>
      <c r="Q348" t="str">
        <f t="shared" si="29"/>
        <v>22</v>
      </c>
    </row>
    <row r="349" spans="1:17" s="661" customFormat="1" x14ac:dyDescent="0.3">
      <c r="A349" s="657" t="s">
        <v>3355</v>
      </c>
      <c r="B349" s="658">
        <v>7</v>
      </c>
      <c r="C349" s="659">
        <v>228022492002012</v>
      </c>
      <c r="D349" s="660" t="s">
        <v>2748</v>
      </c>
      <c r="E349" s="661" t="str">
        <f t="shared" si="26"/>
        <v>222802249200201</v>
      </c>
      <c r="F349" s="661" t="str">
        <f t="shared" si="27"/>
        <v>2</v>
      </c>
      <c r="G349" s="661" t="e">
        <f>+VLOOKUP(L349,BG!$D$10:$F$68,3,FALSE)</f>
        <v>#REF!</v>
      </c>
      <c r="H349" s="427" t="s">
        <v>2159</v>
      </c>
      <c r="I349" s="332">
        <v>4859584</v>
      </c>
      <c r="J349" s="651">
        <f t="shared" si="25"/>
        <v>4859.5839999999998</v>
      </c>
      <c r="K349" s="661" t="e">
        <f>+VLOOKUP(D349,#REF!,4,0)</f>
        <v>#REF!</v>
      </c>
      <c r="L349" t="e">
        <f>VLOOKUP(D349,#REF!,5,0)</f>
        <v>#REF!</v>
      </c>
      <c r="M349" t="e">
        <f>VLOOKUP(D349,#REF!,6,0)</f>
        <v>#REF!</v>
      </c>
      <c r="N349" t="e">
        <f>VLOOKUP(D349,#REF!,7,0)</f>
        <v>#REF!</v>
      </c>
      <c r="P349" t="str">
        <f t="shared" si="28"/>
        <v>22492</v>
      </c>
      <c r="Q349" t="str">
        <f t="shared" si="29"/>
        <v>22</v>
      </c>
    </row>
    <row r="350" spans="1:17" s="361" customFormat="1" x14ac:dyDescent="0.3">
      <c r="A350" s="556" t="s">
        <v>3355</v>
      </c>
      <c r="B350" s="333">
        <v>7</v>
      </c>
      <c r="C350" s="609">
        <v>228022492002013</v>
      </c>
      <c r="D350" s="334" t="s">
        <v>2749</v>
      </c>
      <c r="E350" t="str">
        <f t="shared" si="26"/>
        <v>223802249200201</v>
      </c>
      <c r="F350" t="str">
        <f t="shared" si="27"/>
        <v>3</v>
      </c>
      <c r="G350" t="e">
        <f>+VLOOKUP(L350,BG!$D$10:$F$68,3,FALSE)</f>
        <v>#REF!</v>
      </c>
      <c r="H350" s="334" t="s">
        <v>2159</v>
      </c>
      <c r="I350" s="333">
        <v>16676440</v>
      </c>
      <c r="J350" s="296">
        <f t="shared" si="25"/>
        <v>16676.439999999999</v>
      </c>
      <c r="K350" t="e">
        <f>+VLOOKUP(D350,#REF!,4,0)</f>
        <v>#REF!</v>
      </c>
      <c r="L350" t="e">
        <f>VLOOKUP(D350,#REF!,5,0)</f>
        <v>#REF!</v>
      </c>
      <c r="M350" t="e">
        <f>VLOOKUP(D350,#REF!,6,0)</f>
        <v>#REF!</v>
      </c>
      <c r="N350" t="e">
        <f>VLOOKUP(D350,#REF!,7,0)</f>
        <v>#REF!</v>
      </c>
      <c r="O350"/>
      <c r="P350" t="str">
        <f t="shared" si="28"/>
        <v>22492</v>
      </c>
      <c r="Q350" t="str">
        <f t="shared" si="29"/>
        <v>22</v>
      </c>
    </row>
    <row r="351" spans="1:17" s="361" customFormat="1" x14ac:dyDescent="0.3">
      <c r="A351" s="556" t="s">
        <v>3355</v>
      </c>
      <c r="B351" s="332">
        <v>7</v>
      </c>
      <c r="C351" s="608">
        <v>228022492002014</v>
      </c>
      <c r="D351" s="427" t="s">
        <v>3172</v>
      </c>
      <c r="E351" t="str">
        <f t="shared" si="26"/>
        <v>224802249200201</v>
      </c>
      <c r="F351" t="str">
        <f t="shared" si="27"/>
        <v>4</v>
      </c>
      <c r="G351" t="e">
        <f>+VLOOKUP(L351,BG!$D$10:$F$68,3,FALSE)</f>
        <v>#REF!</v>
      </c>
      <c r="H351" s="427" t="s">
        <v>2159</v>
      </c>
      <c r="I351" s="332">
        <v>513784133</v>
      </c>
      <c r="J351" s="296">
        <f t="shared" si="25"/>
        <v>513784.13299999997</v>
      </c>
      <c r="K351" t="e">
        <f>+VLOOKUP(D351,#REF!,4,0)</f>
        <v>#REF!</v>
      </c>
      <c r="L351" t="e">
        <f>VLOOKUP(D351,#REF!,5,0)</f>
        <v>#REF!</v>
      </c>
      <c r="M351" t="e">
        <f>VLOOKUP(D351,#REF!,6,0)</f>
        <v>#REF!</v>
      </c>
      <c r="N351" t="e">
        <f>VLOOKUP(D351,#REF!,7,0)</f>
        <v>#REF!</v>
      </c>
      <c r="O351"/>
      <c r="P351" t="str">
        <f t="shared" si="28"/>
        <v>22492</v>
      </c>
      <c r="Q351" t="str">
        <f t="shared" si="29"/>
        <v>22</v>
      </c>
    </row>
    <row r="352" spans="1:17" s="361" customFormat="1" x14ac:dyDescent="0.3">
      <c r="A352" s="556" t="s">
        <v>3355</v>
      </c>
      <c r="B352" s="333">
        <v>7</v>
      </c>
      <c r="C352" s="609">
        <v>228022492002015</v>
      </c>
      <c r="D352" s="334" t="s">
        <v>1994</v>
      </c>
      <c r="E352" t="str">
        <f t="shared" si="26"/>
        <v>225802249200201</v>
      </c>
      <c r="F352" t="str">
        <f t="shared" si="27"/>
        <v>5</v>
      </c>
      <c r="G352" t="e">
        <f>+VLOOKUP(L352,BG!$D$10:$F$68,3,FALSE)</f>
        <v>#REF!</v>
      </c>
      <c r="H352" s="334" t="s">
        <v>2159</v>
      </c>
      <c r="I352" s="333">
        <v>182184727</v>
      </c>
      <c r="J352" s="296">
        <f t="shared" si="25"/>
        <v>182184.72700000001</v>
      </c>
      <c r="K352" t="e">
        <f>+VLOOKUP(D352,#REF!,4,0)</f>
        <v>#REF!</v>
      </c>
      <c r="L352" t="e">
        <f>VLOOKUP(D352,#REF!,5,0)</f>
        <v>#REF!</v>
      </c>
      <c r="M352" t="e">
        <f>VLOOKUP(D352,#REF!,6,0)</f>
        <v>#REF!</v>
      </c>
      <c r="N352" t="e">
        <f>VLOOKUP(D352,#REF!,7,0)</f>
        <v>#REF!</v>
      </c>
      <c r="O352"/>
      <c r="P352" t="str">
        <f t="shared" si="28"/>
        <v>22492</v>
      </c>
      <c r="Q352" t="str">
        <f t="shared" si="29"/>
        <v>22</v>
      </c>
    </row>
    <row r="353" spans="1:17" s="361" customFormat="1" x14ac:dyDescent="0.3">
      <c r="A353" s="556" t="s">
        <v>3355</v>
      </c>
      <c r="B353" s="332">
        <v>7</v>
      </c>
      <c r="C353" s="608">
        <v>228022492002016</v>
      </c>
      <c r="D353" s="427" t="s">
        <v>1995</v>
      </c>
      <c r="E353" t="str">
        <f t="shared" si="26"/>
        <v>226802249200201</v>
      </c>
      <c r="F353" t="str">
        <f t="shared" si="27"/>
        <v>6</v>
      </c>
      <c r="G353" t="e">
        <f>+VLOOKUP(L353,BG!$D$10:$F$68,3,FALSE)</f>
        <v>#REF!</v>
      </c>
      <c r="H353" s="427" t="s">
        <v>2159</v>
      </c>
      <c r="I353" s="332">
        <v>692840931</v>
      </c>
      <c r="J353" s="296">
        <f t="shared" si="25"/>
        <v>692840.93099999998</v>
      </c>
      <c r="K353" t="e">
        <f>+VLOOKUP(D353,#REF!,4,0)</f>
        <v>#REF!</v>
      </c>
      <c r="L353" t="e">
        <f>VLOOKUP(D353,#REF!,5,0)</f>
        <v>#REF!</v>
      </c>
      <c r="M353" t="e">
        <f>VLOOKUP(D353,#REF!,6,0)</f>
        <v>#REF!</v>
      </c>
      <c r="N353" t="e">
        <f>VLOOKUP(D353,#REF!,7,0)</f>
        <v>#REF!</v>
      </c>
      <c r="O353"/>
      <c r="P353" t="str">
        <f t="shared" si="28"/>
        <v>22492</v>
      </c>
      <c r="Q353" t="str">
        <f t="shared" si="29"/>
        <v>22</v>
      </c>
    </row>
    <row r="354" spans="1:17" s="361" customFormat="1" x14ac:dyDescent="0.3">
      <c r="A354" s="556" t="s">
        <v>3355</v>
      </c>
      <c r="B354" s="333">
        <v>7</v>
      </c>
      <c r="C354" s="609">
        <v>228022492002017</v>
      </c>
      <c r="D354" s="334" t="s">
        <v>1996</v>
      </c>
      <c r="E354" t="str">
        <f t="shared" si="26"/>
        <v>227802249200201</v>
      </c>
      <c r="F354" t="str">
        <f t="shared" si="27"/>
        <v>7</v>
      </c>
      <c r="G354" t="e">
        <f>+VLOOKUP(L354,BG!$D$10:$F$68,3,FALSE)</f>
        <v>#REF!</v>
      </c>
      <c r="H354" s="334" t="s">
        <v>2159</v>
      </c>
      <c r="I354" s="333">
        <v>2671367973</v>
      </c>
      <c r="J354" s="296">
        <f t="shared" si="25"/>
        <v>2671367.9730000002</v>
      </c>
      <c r="K354" t="e">
        <f>+VLOOKUP(D354,#REF!,4,0)</f>
        <v>#REF!</v>
      </c>
      <c r="L354" t="e">
        <f>VLOOKUP(D354,#REF!,5,0)</f>
        <v>#REF!</v>
      </c>
      <c r="M354" t="e">
        <f>VLOOKUP(D354,#REF!,6,0)</f>
        <v>#REF!</v>
      </c>
      <c r="N354" t="e">
        <f>VLOOKUP(D354,#REF!,7,0)</f>
        <v>#REF!</v>
      </c>
      <c r="O354"/>
      <c r="P354" t="str">
        <f t="shared" si="28"/>
        <v>22492</v>
      </c>
      <c r="Q354" t="str">
        <f t="shared" si="29"/>
        <v>22</v>
      </c>
    </row>
    <row r="355" spans="1:17" s="361" customFormat="1" x14ac:dyDescent="0.3">
      <c r="A355" s="556" t="s">
        <v>3355</v>
      </c>
      <c r="B355" s="332">
        <v>7</v>
      </c>
      <c r="C355" s="608">
        <v>228022492002018</v>
      </c>
      <c r="D355" s="427" t="s">
        <v>1997</v>
      </c>
      <c r="E355" t="str">
        <f t="shared" si="26"/>
        <v>228802249200201</v>
      </c>
      <c r="F355" t="str">
        <f t="shared" si="27"/>
        <v>8</v>
      </c>
      <c r="G355" t="e">
        <f>+VLOOKUP(L355,BG!$D$10:$F$68,3,FALSE)</f>
        <v>#REF!</v>
      </c>
      <c r="H355" s="427" t="s">
        <v>2159</v>
      </c>
      <c r="I355" s="332">
        <v>3942382727</v>
      </c>
      <c r="J355" s="296">
        <f t="shared" si="25"/>
        <v>3942382.727</v>
      </c>
      <c r="K355" t="e">
        <f>+VLOOKUP(D355,#REF!,4,0)</f>
        <v>#REF!</v>
      </c>
      <c r="L355" t="e">
        <f>VLOOKUP(D355,#REF!,5,0)</f>
        <v>#REF!</v>
      </c>
      <c r="M355" t="e">
        <f>VLOOKUP(D355,#REF!,6,0)</f>
        <v>#REF!</v>
      </c>
      <c r="N355" t="e">
        <f>VLOOKUP(D355,#REF!,7,0)</f>
        <v>#REF!</v>
      </c>
      <c r="O355"/>
      <c r="P355" t="str">
        <f t="shared" si="28"/>
        <v>22492</v>
      </c>
      <c r="Q355" t="str">
        <f t="shared" si="29"/>
        <v>22</v>
      </c>
    </row>
    <row r="356" spans="1:17" s="361" customFormat="1" hidden="1" x14ac:dyDescent="0.3">
      <c r="A356" s="556" t="s">
        <v>3355</v>
      </c>
      <c r="B356" s="333">
        <v>7</v>
      </c>
      <c r="C356" s="609">
        <v>228022492002995</v>
      </c>
      <c r="D356" s="334" t="s">
        <v>1998</v>
      </c>
      <c r="E356" t="str">
        <f t="shared" si="26"/>
        <v>225802249200299</v>
      </c>
      <c r="F356" t="str">
        <f t="shared" si="27"/>
        <v>5</v>
      </c>
      <c r="G356" t="e">
        <f>+VLOOKUP(L356,BG!$D$10:$F$68,3,FALSE)</f>
        <v>#REF!</v>
      </c>
      <c r="H356" s="334" t="s">
        <v>2160</v>
      </c>
      <c r="I356" s="333">
        <v>6101650955</v>
      </c>
      <c r="J356" s="296">
        <f t="shared" si="25"/>
        <v>6101650.9550000001</v>
      </c>
      <c r="K356" t="e">
        <f>+VLOOKUP(D356,#REF!,4,0)</f>
        <v>#REF!</v>
      </c>
      <c r="L356" t="e">
        <f>VLOOKUP(D356,#REF!,5,0)</f>
        <v>#REF!</v>
      </c>
      <c r="M356" t="e">
        <f>VLOOKUP(D356,#REF!,6,0)</f>
        <v>#REF!</v>
      </c>
      <c r="N356" t="e">
        <f>VLOOKUP(D356,#REF!,7,0)</f>
        <v>#REF!</v>
      </c>
      <c r="O356"/>
      <c r="P356" t="str">
        <f t="shared" si="28"/>
        <v>22492</v>
      </c>
      <c r="Q356" t="str">
        <f t="shared" si="29"/>
        <v>22</v>
      </c>
    </row>
    <row r="357" spans="1:17" s="361" customFormat="1" hidden="1" x14ac:dyDescent="0.3">
      <c r="A357" s="556" t="s">
        <v>3355</v>
      </c>
      <c r="B357" s="332">
        <v>7</v>
      </c>
      <c r="C357" s="608">
        <v>228022492002996</v>
      </c>
      <c r="D357" s="427" t="s">
        <v>1999</v>
      </c>
      <c r="E357" t="str">
        <f t="shared" si="26"/>
        <v>226802249200299</v>
      </c>
      <c r="F357" t="str">
        <f t="shared" si="27"/>
        <v>6</v>
      </c>
      <c r="G357" t="e">
        <f>+VLOOKUP(L357,BG!$D$10:$F$68,3,FALSE)</f>
        <v>#REF!</v>
      </c>
      <c r="H357" s="427" t="s">
        <v>2160</v>
      </c>
      <c r="I357" s="332">
        <v>1456835747</v>
      </c>
      <c r="J357" s="296">
        <f t="shared" si="25"/>
        <v>1456835.747</v>
      </c>
      <c r="K357" t="e">
        <f>+VLOOKUP(D357,#REF!,4,0)</f>
        <v>#REF!</v>
      </c>
      <c r="L357" t="e">
        <f>VLOOKUP(D357,#REF!,5,0)</f>
        <v>#REF!</v>
      </c>
      <c r="M357" t="e">
        <f>VLOOKUP(D357,#REF!,6,0)</f>
        <v>#REF!</v>
      </c>
      <c r="N357" t="e">
        <f>VLOOKUP(D357,#REF!,7,0)</f>
        <v>#REF!</v>
      </c>
      <c r="O357" t="s">
        <v>3184</v>
      </c>
      <c r="P357" t="str">
        <f t="shared" si="28"/>
        <v>22492</v>
      </c>
      <c r="Q357" t="str">
        <f t="shared" si="29"/>
        <v>22</v>
      </c>
    </row>
    <row r="358" spans="1:17" s="361" customFormat="1" hidden="1" x14ac:dyDescent="0.3">
      <c r="A358" s="556" t="s">
        <v>3355</v>
      </c>
      <c r="B358" s="333">
        <v>7</v>
      </c>
      <c r="C358" s="609">
        <v>228022492002997</v>
      </c>
      <c r="D358" s="334" t="s">
        <v>2000</v>
      </c>
      <c r="E358" t="str">
        <f t="shared" si="26"/>
        <v>227802249200299</v>
      </c>
      <c r="F358" t="str">
        <f t="shared" si="27"/>
        <v>7</v>
      </c>
      <c r="G358" t="e">
        <f>+VLOOKUP(L358,BG!$D$10:$F$68,3,FALSE)</f>
        <v>#REF!</v>
      </c>
      <c r="H358" s="334" t="s">
        <v>2160</v>
      </c>
      <c r="I358" s="333">
        <v>620653524</v>
      </c>
      <c r="J358" s="296">
        <f t="shared" si="25"/>
        <v>620653.52399999998</v>
      </c>
      <c r="K358" t="e">
        <f>+VLOOKUP(D358,#REF!,4,0)</f>
        <v>#REF!</v>
      </c>
      <c r="L358" t="e">
        <f>VLOOKUP(D358,#REF!,5,0)</f>
        <v>#REF!</v>
      </c>
      <c r="M358" t="e">
        <f>VLOOKUP(D358,#REF!,6,0)</f>
        <v>#REF!</v>
      </c>
      <c r="N358" t="e">
        <f>VLOOKUP(D358,#REF!,7,0)</f>
        <v>#REF!</v>
      </c>
      <c r="O358" t="s">
        <v>3184</v>
      </c>
      <c r="P358" t="str">
        <f t="shared" si="28"/>
        <v>22492</v>
      </c>
      <c r="Q358" t="str">
        <f t="shared" si="29"/>
        <v>22</v>
      </c>
    </row>
    <row r="359" spans="1:17" s="361" customFormat="1" hidden="1" x14ac:dyDescent="0.3">
      <c r="A359" s="556" t="s">
        <v>3355</v>
      </c>
      <c r="B359" s="332">
        <v>7</v>
      </c>
      <c r="C359" s="608">
        <v>228022492002998</v>
      </c>
      <c r="D359" s="427" t="s">
        <v>2001</v>
      </c>
      <c r="E359" t="str">
        <f t="shared" si="26"/>
        <v>228802249200299</v>
      </c>
      <c r="F359" t="str">
        <f t="shared" si="27"/>
        <v>8</v>
      </c>
      <c r="G359" t="e">
        <f>+VLOOKUP(L359,BG!$D$10:$F$68,3,FALSE)</f>
        <v>#REF!</v>
      </c>
      <c r="H359" s="427" t="s">
        <v>2160</v>
      </c>
      <c r="I359" s="332">
        <v>7591897129</v>
      </c>
      <c r="J359" s="296">
        <f t="shared" si="25"/>
        <v>7591897.1289999997</v>
      </c>
      <c r="K359" t="e">
        <f>+VLOOKUP(D359,#REF!,4,0)</f>
        <v>#REF!</v>
      </c>
      <c r="L359" t="e">
        <f>VLOOKUP(D359,#REF!,5,0)</f>
        <v>#REF!</v>
      </c>
      <c r="M359" t="e">
        <f>VLOOKUP(D359,#REF!,6,0)</f>
        <v>#REF!</v>
      </c>
      <c r="N359" t="e">
        <f>VLOOKUP(D359,#REF!,7,0)</f>
        <v>#REF!</v>
      </c>
      <c r="O359" t="s">
        <v>3183</v>
      </c>
      <c r="P359" t="str">
        <f t="shared" si="28"/>
        <v>22492</v>
      </c>
      <c r="Q359" t="str">
        <f t="shared" si="29"/>
        <v>22</v>
      </c>
    </row>
    <row r="360" spans="1:17" s="361" customFormat="1" x14ac:dyDescent="0.3">
      <c r="A360" s="556" t="s">
        <v>3355</v>
      </c>
      <c r="B360" s="333">
        <v>7</v>
      </c>
      <c r="C360" s="609">
        <v>228023482000018</v>
      </c>
      <c r="D360" s="334" t="s">
        <v>2002</v>
      </c>
      <c r="E360" t="str">
        <f t="shared" si="26"/>
        <v>228802348200001</v>
      </c>
      <c r="F360" t="str">
        <f t="shared" si="27"/>
        <v>8</v>
      </c>
      <c r="G360" t="e">
        <f>+VLOOKUP(L360,BG!$D$10:$F$68,3,FALSE)</f>
        <v>#REF!</v>
      </c>
      <c r="H360" s="334" t="s">
        <v>2161</v>
      </c>
      <c r="I360" s="333">
        <v>-2358364319</v>
      </c>
      <c r="J360" s="296">
        <f t="shared" si="25"/>
        <v>-2358364.3190000001</v>
      </c>
      <c r="K360" t="e">
        <f>+VLOOKUP(D360,#REF!,4,0)</f>
        <v>#REF!</v>
      </c>
      <c r="L360" t="e">
        <f>VLOOKUP(D360,#REF!,5,0)</f>
        <v>#REF!</v>
      </c>
      <c r="M360" t="e">
        <f>VLOOKUP(D360,#REF!,6,0)</f>
        <v>#REF!</v>
      </c>
      <c r="N360" t="e">
        <f>VLOOKUP(D360,#REF!,7,0)</f>
        <v>#REF!</v>
      </c>
      <c r="O360" t="s">
        <v>3183</v>
      </c>
      <c r="P360" t="str">
        <f t="shared" si="28"/>
        <v>23482</v>
      </c>
      <c r="Q360" t="str">
        <f t="shared" si="29"/>
        <v>22</v>
      </c>
    </row>
    <row r="361" spans="1:17" s="361" customFormat="1" hidden="1" x14ac:dyDescent="0.3">
      <c r="A361" s="556" t="s">
        <v>3355</v>
      </c>
      <c r="B361" s="332">
        <v>7</v>
      </c>
      <c r="C361" s="608">
        <v>228023482000998</v>
      </c>
      <c r="D361" s="427" t="s">
        <v>2004</v>
      </c>
      <c r="E361" t="str">
        <f t="shared" si="26"/>
        <v>228802348200099</v>
      </c>
      <c r="F361" t="str">
        <f t="shared" si="27"/>
        <v>8</v>
      </c>
      <c r="G361" t="e">
        <f>+VLOOKUP(L361,BG!$D$10:$F$68,3,FALSE)</f>
        <v>#REF!</v>
      </c>
      <c r="H361" s="427" t="s">
        <v>2161</v>
      </c>
      <c r="I361" s="332">
        <v>-35386458925</v>
      </c>
      <c r="J361" s="296">
        <f t="shared" si="25"/>
        <v>-35386458.924999997</v>
      </c>
      <c r="K361" t="e">
        <f>+VLOOKUP(D361,#REF!,4,0)</f>
        <v>#REF!</v>
      </c>
      <c r="L361" t="e">
        <f>VLOOKUP(D361,#REF!,5,0)</f>
        <v>#REF!</v>
      </c>
      <c r="M361" t="e">
        <f>VLOOKUP(D361,#REF!,6,0)</f>
        <v>#REF!</v>
      </c>
      <c r="N361" t="e">
        <f>VLOOKUP(D361,#REF!,7,0)</f>
        <v>#REF!</v>
      </c>
      <c r="O361" t="s">
        <v>3183</v>
      </c>
      <c r="P361" t="str">
        <f t="shared" si="28"/>
        <v>23482</v>
      </c>
      <c r="Q361" t="str">
        <f t="shared" si="29"/>
        <v>22</v>
      </c>
    </row>
    <row r="362" spans="1:17" x14ac:dyDescent="0.3">
      <c r="A362" s="556" t="s">
        <v>3355</v>
      </c>
      <c r="B362" s="333">
        <v>7</v>
      </c>
      <c r="C362" s="609">
        <v>228023492000018</v>
      </c>
      <c r="D362" s="334" t="s">
        <v>2005</v>
      </c>
      <c r="E362" t="str">
        <f t="shared" si="26"/>
        <v>228802349200001</v>
      </c>
      <c r="F362" t="str">
        <f t="shared" si="27"/>
        <v>8</v>
      </c>
      <c r="G362" t="e">
        <f>+VLOOKUP(L362,BG!$D$10:$F$68,3,FALSE)</f>
        <v>#REF!</v>
      </c>
      <c r="H362" s="334" t="s">
        <v>2162</v>
      </c>
      <c r="I362" s="333">
        <v>2097984155</v>
      </c>
      <c r="J362" s="296">
        <f t="shared" si="25"/>
        <v>2097984.1549999998</v>
      </c>
      <c r="K362" t="e">
        <f>+VLOOKUP(D362,#REF!,4,0)</f>
        <v>#REF!</v>
      </c>
      <c r="L362" t="e">
        <f>VLOOKUP(D362,#REF!,5,0)</f>
        <v>#REF!</v>
      </c>
      <c r="M362" t="e">
        <f>VLOOKUP(D362,#REF!,6,0)</f>
        <v>#REF!</v>
      </c>
      <c r="N362" t="e">
        <f>VLOOKUP(D362,#REF!,7,0)</f>
        <v>#REF!</v>
      </c>
      <c r="O362" t="s">
        <v>3183</v>
      </c>
      <c r="P362" t="str">
        <f t="shared" si="28"/>
        <v>23492</v>
      </c>
      <c r="Q362" t="str">
        <f t="shared" si="29"/>
        <v>22</v>
      </c>
    </row>
    <row r="363" spans="1:17" hidden="1" x14ac:dyDescent="0.3">
      <c r="A363" s="556" t="s">
        <v>3355</v>
      </c>
      <c r="B363" s="332">
        <v>7</v>
      </c>
      <c r="C363" s="608">
        <v>228023492000998</v>
      </c>
      <c r="D363" s="427" t="s">
        <v>2007</v>
      </c>
      <c r="E363" t="str">
        <f t="shared" si="26"/>
        <v>228802349200099</v>
      </c>
      <c r="F363" t="str">
        <f t="shared" si="27"/>
        <v>8</v>
      </c>
      <c r="G363" t="e">
        <f>+VLOOKUP(L363,BG!$D$10:$F$68,3,FALSE)</f>
        <v>#REF!</v>
      </c>
      <c r="H363" s="427" t="s">
        <v>2162</v>
      </c>
      <c r="I363" s="332">
        <v>33121160979</v>
      </c>
      <c r="J363" s="296">
        <f t="shared" si="25"/>
        <v>33121160.978999998</v>
      </c>
      <c r="K363" t="e">
        <f>+VLOOKUP(D363,#REF!,4,0)</f>
        <v>#REF!</v>
      </c>
      <c r="L363" t="e">
        <f>VLOOKUP(D363,#REF!,5,0)</f>
        <v>#REF!</v>
      </c>
      <c r="M363" t="e">
        <f>VLOOKUP(D363,#REF!,6,0)</f>
        <v>#REF!</v>
      </c>
      <c r="N363" t="e">
        <f>VLOOKUP(D363,#REF!,7,0)</f>
        <v>#REF!</v>
      </c>
      <c r="O363" t="s">
        <v>3183</v>
      </c>
      <c r="P363" t="str">
        <f t="shared" si="28"/>
        <v>23492</v>
      </c>
      <c r="Q363" t="str">
        <f t="shared" si="29"/>
        <v>22</v>
      </c>
    </row>
    <row r="364" spans="1:17" hidden="1" x14ac:dyDescent="0.3">
      <c r="A364" s="556" t="s">
        <v>3355</v>
      </c>
      <c r="B364" s="333">
        <v>6</v>
      </c>
      <c r="C364" s="609">
        <v>241024601001990</v>
      </c>
      <c r="D364" s="334" t="s">
        <v>1367</v>
      </c>
      <c r="E364" t="str">
        <f t="shared" si="26"/>
        <v>240102460100199</v>
      </c>
      <c r="F364" t="str">
        <f t="shared" si="27"/>
        <v>0</v>
      </c>
      <c r="G364" t="e">
        <f>+VLOOKUP(L364,BG!$D$10:$F$68,3,FALSE)</f>
        <v>#REF!</v>
      </c>
      <c r="H364" s="334" t="s">
        <v>1267</v>
      </c>
      <c r="I364" s="333">
        <v>-4155602522</v>
      </c>
      <c r="J364" s="296">
        <f t="shared" si="25"/>
        <v>-4155602.5219999999</v>
      </c>
      <c r="K364" t="e">
        <f>+VLOOKUP(D364,#REF!,4,0)</f>
        <v>#REF!</v>
      </c>
      <c r="L364" t="e">
        <f>VLOOKUP(D364,#REF!,5,0)</f>
        <v>#REF!</v>
      </c>
      <c r="M364" t="e">
        <f>VLOOKUP(D364,#REF!,6,0)</f>
        <v>#REF!</v>
      </c>
      <c r="N364" t="e">
        <f>VLOOKUP(D364,#REF!,7,0)</f>
        <v>#REF!</v>
      </c>
      <c r="O364" t="s">
        <v>3183</v>
      </c>
      <c r="P364" t="str">
        <f t="shared" si="28"/>
        <v>24601</v>
      </c>
      <c r="Q364" t="str">
        <f t="shared" si="29"/>
        <v>24</v>
      </c>
    </row>
    <row r="365" spans="1:17" hidden="1" x14ac:dyDescent="0.3">
      <c r="A365" s="556" t="s">
        <v>3355</v>
      </c>
      <c r="B365" s="332">
        <v>6</v>
      </c>
      <c r="C365" s="608">
        <v>242025001001990</v>
      </c>
      <c r="D365" s="427" t="s">
        <v>1040</v>
      </c>
      <c r="E365" t="str">
        <f t="shared" si="26"/>
        <v>240202500100199</v>
      </c>
      <c r="F365" t="str">
        <f t="shared" si="27"/>
        <v>0</v>
      </c>
      <c r="G365" t="e">
        <f>+VLOOKUP(L365,BG!$D$10:$F$68,3,FALSE)</f>
        <v>#REF!</v>
      </c>
      <c r="H365" s="427" t="s">
        <v>1041</v>
      </c>
      <c r="I365" s="332">
        <v>-182062895</v>
      </c>
      <c r="J365" s="296">
        <f t="shared" si="25"/>
        <v>-182062.89499999999</v>
      </c>
      <c r="K365" t="e">
        <f>+VLOOKUP(D365,#REF!,4,0)</f>
        <v>#REF!</v>
      </c>
      <c r="L365" t="e">
        <f>VLOOKUP(D365,#REF!,5,0)</f>
        <v>#REF!</v>
      </c>
      <c r="M365" t="e">
        <f>VLOOKUP(D365,#REF!,6,0)</f>
        <v>#REF!</v>
      </c>
      <c r="N365" t="e">
        <f>VLOOKUP(D365,#REF!,7,0)</f>
        <v>#REF!</v>
      </c>
      <c r="O365" t="s">
        <v>3183</v>
      </c>
      <c r="P365" t="str">
        <f t="shared" si="28"/>
        <v>25001</v>
      </c>
      <c r="Q365" t="str">
        <f t="shared" si="29"/>
        <v>24</v>
      </c>
    </row>
    <row r="366" spans="1:17" s="361" customFormat="1" hidden="1" x14ac:dyDescent="0.3">
      <c r="A366" s="556" t="s">
        <v>3355</v>
      </c>
      <c r="B366" s="333">
        <v>7</v>
      </c>
      <c r="C366" s="609">
        <v>243025401007990</v>
      </c>
      <c r="D366" s="334" t="s">
        <v>2008</v>
      </c>
      <c r="E366" t="str">
        <f t="shared" si="26"/>
        <v>240302540100799</v>
      </c>
      <c r="F366" t="str">
        <f t="shared" si="27"/>
        <v>0</v>
      </c>
      <c r="G366" t="e">
        <f>+VLOOKUP(L366,BG!$D$10:$F$68,3,FALSE)</f>
        <v>#REF!</v>
      </c>
      <c r="H366" s="334" t="s">
        <v>1393</v>
      </c>
      <c r="I366" s="333">
        <v>-870473852</v>
      </c>
      <c r="J366" s="296">
        <f t="shared" si="25"/>
        <v>-870473.85199999996</v>
      </c>
      <c r="K366" t="e">
        <f>+VLOOKUP(D366,#REF!,4,0)</f>
        <v>#REF!</v>
      </c>
      <c r="L366" t="e">
        <f>VLOOKUP(D366,#REF!,5,0)</f>
        <v>#REF!</v>
      </c>
      <c r="M366" t="e">
        <f>VLOOKUP(D366,#REF!,6,0)</f>
        <v>#REF!</v>
      </c>
      <c r="N366" t="e">
        <f>VLOOKUP(D366,#REF!,7,0)</f>
        <v>#REF!</v>
      </c>
      <c r="O366" t="s">
        <v>3183</v>
      </c>
      <c r="P366" t="str">
        <f t="shared" si="28"/>
        <v>25401</v>
      </c>
      <c r="Q366" t="str">
        <f t="shared" si="29"/>
        <v>24</v>
      </c>
    </row>
    <row r="367" spans="1:17" s="361" customFormat="1" hidden="1" x14ac:dyDescent="0.3">
      <c r="A367" s="556" t="s">
        <v>3355</v>
      </c>
      <c r="B367" s="332">
        <v>6</v>
      </c>
      <c r="C367" s="608">
        <v>243025401008990</v>
      </c>
      <c r="D367" s="427" t="s">
        <v>2009</v>
      </c>
      <c r="E367" t="str">
        <f t="shared" si="26"/>
        <v>240302540100899</v>
      </c>
      <c r="F367" t="str">
        <f t="shared" si="27"/>
        <v>0</v>
      </c>
      <c r="G367" t="e">
        <f>+VLOOKUP(L367,BG!$D$10:$F$68,3,FALSE)</f>
        <v>#REF!</v>
      </c>
      <c r="H367" s="427" t="s">
        <v>2163</v>
      </c>
      <c r="I367" s="332">
        <v>-434333985</v>
      </c>
      <c r="J367" s="296">
        <f t="shared" si="25"/>
        <v>-434333.98499999999</v>
      </c>
      <c r="K367" t="e">
        <f>+VLOOKUP(D367,#REF!,4,0)</f>
        <v>#REF!</v>
      </c>
      <c r="L367" t="e">
        <f>VLOOKUP(D367,#REF!,5,0)</f>
        <v>#REF!</v>
      </c>
      <c r="M367" t="e">
        <f>VLOOKUP(D367,#REF!,6,0)</f>
        <v>#REF!</v>
      </c>
      <c r="N367" t="e">
        <f>VLOOKUP(D367,#REF!,7,0)</f>
        <v>#REF!</v>
      </c>
      <c r="O367" t="s">
        <v>3183</v>
      </c>
      <c r="P367" t="str">
        <f t="shared" si="28"/>
        <v>25401</v>
      </c>
      <c r="Q367" t="str">
        <f t="shared" si="29"/>
        <v>24</v>
      </c>
    </row>
    <row r="368" spans="1:17" s="361" customFormat="1" x14ac:dyDescent="0.3">
      <c r="A368" s="556" t="s">
        <v>3355</v>
      </c>
      <c r="B368" s="333">
        <v>6</v>
      </c>
      <c r="C368" s="609">
        <v>244025802008010</v>
      </c>
      <c r="D368" s="334" t="s">
        <v>1042</v>
      </c>
      <c r="E368" t="str">
        <f t="shared" si="26"/>
        <v>240402580200801</v>
      </c>
      <c r="F368" t="str">
        <f t="shared" si="27"/>
        <v>0</v>
      </c>
      <c r="G368" t="e">
        <f>+VLOOKUP(L368,BG!$D$10:$F$68,3,FALSE)</f>
        <v>#REF!</v>
      </c>
      <c r="H368" s="334" t="s">
        <v>1043</v>
      </c>
      <c r="I368" s="333">
        <v>-2079492809</v>
      </c>
      <c r="J368" s="296">
        <f t="shared" si="25"/>
        <v>-2079492.8089999999</v>
      </c>
      <c r="K368" t="e">
        <f>+VLOOKUP(D368,#REF!,4,0)</f>
        <v>#REF!</v>
      </c>
      <c r="L368" t="e">
        <f>VLOOKUP(D368,#REF!,5,0)</f>
        <v>#REF!</v>
      </c>
      <c r="M368" t="e">
        <f>VLOOKUP(D368,#REF!,6,0)</f>
        <v>#REF!</v>
      </c>
      <c r="N368" t="e">
        <f>VLOOKUP(D368,#REF!,7,0)</f>
        <v>#REF!</v>
      </c>
      <c r="O368" t="s">
        <v>3183</v>
      </c>
      <c r="P368" t="str">
        <f t="shared" si="28"/>
        <v>25802</v>
      </c>
      <c r="Q368" t="str">
        <f t="shared" si="29"/>
        <v>24</v>
      </c>
    </row>
    <row r="369" spans="1:17" s="361" customFormat="1" hidden="1" x14ac:dyDescent="0.3">
      <c r="A369" s="556" t="s">
        <v>3355</v>
      </c>
      <c r="B369" s="332">
        <v>6</v>
      </c>
      <c r="C369" s="608">
        <v>244025802008990</v>
      </c>
      <c r="D369" s="427" t="s">
        <v>1044</v>
      </c>
      <c r="E369" t="str">
        <f t="shared" si="26"/>
        <v>240402580200899</v>
      </c>
      <c r="F369" t="str">
        <f t="shared" si="27"/>
        <v>0</v>
      </c>
      <c r="G369" t="e">
        <f>+VLOOKUP(L369,BG!$D$10:$F$68,3,FALSE)</f>
        <v>#REF!</v>
      </c>
      <c r="H369" s="427" t="s">
        <v>1043</v>
      </c>
      <c r="I369" s="332">
        <v>-3219526034</v>
      </c>
      <c r="J369" s="296">
        <f t="shared" si="25"/>
        <v>-3219526.034</v>
      </c>
      <c r="K369" t="e">
        <f>+VLOOKUP(D369,#REF!,4,0)</f>
        <v>#REF!</v>
      </c>
      <c r="L369" t="e">
        <f>VLOOKUP(D369,#REF!,5,0)</f>
        <v>#REF!</v>
      </c>
      <c r="M369" t="e">
        <f>VLOOKUP(D369,#REF!,6,0)</f>
        <v>#REF!</v>
      </c>
      <c r="N369" t="e">
        <f>VLOOKUP(D369,#REF!,7,0)</f>
        <v>#REF!</v>
      </c>
      <c r="O369" t="s">
        <v>3183</v>
      </c>
      <c r="P369" t="str">
        <f t="shared" si="28"/>
        <v>25802</v>
      </c>
      <c r="Q369" t="str">
        <f t="shared" si="29"/>
        <v>24</v>
      </c>
    </row>
    <row r="370" spans="1:17" s="361" customFormat="1" x14ac:dyDescent="0.3">
      <c r="A370" s="556" t="s">
        <v>3355</v>
      </c>
      <c r="B370" s="333">
        <v>6</v>
      </c>
      <c r="C370" s="609">
        <v>244025802022010</v>
      </c>
      <c r="D370" s="334" t="s">
        <v>2879</v>
      </c>
      <c r="E370" t="str">
        <f t="shared" si="26"/>
        <v>240402580202201</v>
      </c>
      <c r="F370" t="str">
        <f t="shared" si="27"/>
        <v>0</v>
      </c>
      <c r="G370" t="e">
        <f>+VLOOKUP(L370,BG!$D$10:$F$68,3,FALSE)</f>
        <v>#REF!</v>
      </c>
      <c r="H370" s="334" t="s">
        <v>2895</v>
      </c>
      <c r="I370" s="333">
        <v>-65243286</v>
      </c>
      <c r="J370" s="296">
        <f t="shared" si="25"/>
        <v>-65243.286</v>
      </c>
      <c r="K370" t="e">
        <f>+VLOOKUP(D370,#REF!,4,0)</f>
        <v>#REF!</v>
      </c>
      <c r="L370" t="e">
        <f>VLOOKUP(D370,#REF!,5,0)</f>
        <v>#REF!</v>
      </c>
      <c r="M370" t="e">
        <f>VLOOKUP(D370,#REF!,6,0)</f>
        <v>#REF!</v>
      </c>
      <c r="N370" t="e">
        <f>VLOOKUP(D370,#REF!,7,0)</f>
        <v>#REF!</v>
      </c>
      <c r="O370" t="s">
        <v>3183</v>
      </c>
      <c r="P370" t="str">
        <f t="shared" si="28"/>
        <v>25802</v>
      </c>
      <c r="Q370" t="str">
        <f t="shared" si="29"/>
        <v>24</v>
      </c>
    </row>
    <row r="371" spans="1:17" s="361" customFormat="1" hidden="1" x14ac:dyDescent="0.3">
      <c r="A371" s="556" t="s">
        <v>3355</v>
      </c>
      <c r="B371" s="332">
        <v>7</v>
      </c>
      <c r="C371" s="608">
        <v>244026002015990</v>
      </c>
      <c r="D371" s="427" t="s">
        <v>2568</v>
      </c>
      <c r="E371" t="str">
        <f t="shared" si="26"/>
        <v>240402600201599</v>
      </c>
      <c r="F371" t="str">
        <f t="shared" si="27"/>
        <v>0</v>
      </c>
      <c r="G371" t="e">
        <f>+VLOOKUP(L371,BG!$D$10:$F$68,3,FALSE)</f>
        <v>#REF!</v>
      </c>
      <c r="H371" s="427" t="s">
        <v>2569</v>
      </c>
      <c r="I371" s="332">
        <v>-17010188</v>
      </c>
      <c r="J371" s="296">
        <f t="shared" si="25"/>
        <v>-17010.187999999998</v>
      </c>
      <c r="K371" t="e">
        <f>+VLOOKUP(D371,#REF!,4,0)</f>
        <v>#REF!</v>
      </c>
      <c r="L371" t="e">
        <f>VLOOKUP(D371,#REF!,5,0)</f>
        <v>#REF!</v>
      </c>
      <c r="M371" t="e">
        <f>VLOOKUP(D371,#REF!,6,0)</f>
        <v>#REF!</v>
      </c>
      <c r="N371" t="e">
        <f>VLOOKUP(D371,#REF!,7,0)</f>
        <v>#REF!</v>
      </c>
      <c r="O371" t="s">
        <v>3183</v>
      </c>
      <c r="P371" t="str">
        <f t="shared" si="28"/>
        <v>26002</v>
      </c>
      <c r="Q371" t="str">
        <f t="shared" si="29"/>
        <v>24</v>
      </c>
    </row>
    <row r="372" spans="1:17" s="361" customFormat="1" x14ac:dyDescent="0.3">
      <c r="A372" s="556" t="s">
        <v>3355</v>
      </c>
      <c r="B372" s="333">
        <v>6</v>
      </c>
      <c r="C372" s="609">
        <v>244026002020010</v>
      </c>
      <c r="D372" s="334" t="s">
        <v>3365</v>
      </c>
      <c r="E372" t="str">
        <f t="shared" si="26"/>
        <v>240402600202001</v>
      </c>
      <c r="F372" t="str">
        <f t="shared" si="27"/>
        <v>0</v>
      </c>
      <c r="G372" t="e">
        <f>+VLOOKUP(L372,BG!$D$10:$F$68,3,FALSE)</f>
        <v>#REF!</v>
      </c>
      <c r="H372" s="334" t="s">
        <v>3393</v>
      </c>
      <c r="I372" s="333">
        <v>-25421490</v>
      </c>
      <c r="J372" s="296">
        <f t="shared" si="25"/>
        <v>-25421.49</v>
      </c>
      <c r="K372" t="e">
        <f>+VLOOKUP(D372,#REF!,4,0)</f>
        <v>#REF!</v>
      </c>
      <c r="L372" t="e">
        <f>VLOOKUP(D372,#REF!,5,0)</f>
        <v>#REF!</v>
      </c>
      <c r="M372" t="e">
        <f>VLOOKUP(D372,#REF!,6,0)</f>
        <v>#REF!</v>
      </c>
      <c r="N372" t="e">
        <f>VLOOKUP(D372,#REF!,7,0)</f>
        <v>#REF!</v>
      </c>
      <c r="O372" t="s">
        <v>3183</v>
      </c>
      <c r="P372" t="str">
        <f t="shared" si="28"/>
        <v>26002</v>
      </c>
      <c r="Q372" t="str">
        <f t="shared" si="29"/>
        <v>24</v>
      </c>
    </row>
    <row r="373" spans="1:17" s="361" customFormat="1" hidden="1" x14ac:dyDescent="0.3">
      <c r="A373" s="556" t="s">
        <v>3355</v>
      </c>
      <c r="B373" s="332">
        <v>6</v>
      </c>
      <c r="C373" s="608">
        <v>244026002020990</v>
      </c>
      <c r="D373" s="427" t="s">
        <v>1047</v>
      </c>
      <c r="E373" t="str">
        <f t="shared" si="26"/>
        <v>240402600202099</v>
      </c>
      <c r="F373" t="str">
        <f t="shared" si="27"/>
        <v>0</v>
      </c>
      <c r="G373" t="e">
        <f>+VLOOKUP(L373,BG!$D$10:$F$68,3,FALSE)</f>
        <v>#REF!</v>
      </c>
      <c r="H373" s="427" t="s">
        <v>1048</v>
      </c>
      <c r="I373" s="332">
        <v>-61037232</v>
      </c>
      <c r="J373" s="296">
        <f t="shared" si="25"/>
        <v>-61037.232000000004</v>
      </c>
      <c r="K373" t="e">
        <f>+VLOOKUP(D373,#REF!,4,0)</f>
        <v>#REF!</v>
      </c>
      <c r="L373" t="e">
        <f>VLOOKUP(D373,#REF!,5,0)</f>
        <v>#REF!</v>
      </c>
      <c r="M373" t="e">
        <f>VLOOKUP(D373,#REF!,6,0)</f>
        <v>#REF!</v>
      </c>
      <c r="N373" t="e">
        <f>VLOOKUP(D373,#REF!,7,0)</f>
        <v>#REF!</v>
      </c>
      <c r="O373" t="s">
        <v>3183</v>
      </c>
      <c r="P373" t="str">
        <f t="shared" si="28"/>
        <v>26002</v>
      </c>
      <c r="Q373" t="str">
        <f t="shared" si="29"/>
        <v>24</v>
      </c>
    </row>
    <row r="374" spans="1:17" s="361" customFormat="1" hidden="1" x14ac:dyDescent="0.3">
      <c r="A374" s="556" t="s">
        <v>3355</v>
      </c>
      <c r="B374" s="333">
        <v>6</v>
      </c>
      <c r="C374" s="609">
        <v>244026002024990</v>
      </c>
      <c r="D374" s="334" t="s">
        <v>2627</v>
      </c>
      <c r="E374" t="str">
        <f t="shared" si="26"/>
        <v>240402600202499</v>
      </c>
      <c r="F374" t="str">
        <f t="shared" si="27"/>
        <v>0</v>
      </c>
      <c r="G374" t="e">
        <f>+VLOOKUP(L374,BG!$D$10:$F$68,3,FALSE)</f>
        <v>#REF!</v>
      </c>
      <c r="H374" s="334" t="s">
        <v>2632</v>
      </c>
      <c r="I374" s="333">
        <v>-6638840</v>
      </c>
      <c r="J374" s="296">
        <f t="shared" si="25"/>
        <v>-6638.84</v>
      </c>
      <c r="K374" t="e">
        <f>+VLOOKUP(D374,#REF!,4,0)</f>
        <v>#REF!</v>
      </c>
      <c r="L374" t="e">
        <f>VLOOKUP(D374,#REF!,5,0)</f>
        <v>#REF!</v>
      </c>
      <c r="M374" t="e">
        <f>VLOOKUP(D374,#REF!,6,0)</f>
        <v>#REF!</v>
      </c>
      <c r="N374" t="e">
        <f>VLOOKUP(D374,#REF!,7,0)</f>
        <v>#REF!</v>
      </c>
      <c r="O374" t="s">
        <v>3183</v>
      </c>
      <c r="P374" t="str">
        <f t="shared" si="28"/>
        <v>26002</v>
      </c>
      <c r="Q374" t="str">
        <f t="shared" si="29"/>
        <v>24</v>
      </c>
    </row>
    <row r="375" spans="1:17" s="361" customFormat="1" hidden="1" x14ac:dyDescent="0.3">
      <c r="A375" s="556" t="s">
        <v>3355</v>
      </c>
      <c r="B375" s="332">
        <v>6</v>
      </c>
      <c r="C375" s="608">
        <v>244026002049990</v>
      </c>
      <c r="D375" s="427" t="s">
        <v>1050</v>
      </c>
      <c r="E375" t="str">
        <f t="shared" si="26"/>
        <v>240402600204999</v>
      </c>
      <c r="F375" t="str">
        <f t="shared" si="27"/>
        <v>0</v>
      </c>
      <c r="G375" t="e">
        <f>+VLOOKUP(L375,BG!$D$10:$F$68,3,FALSE)</f>
        <v>#REF!</v>
      </c>
      <c r="H375" s="427" t="s">
        <v>1051</v>
      </c>
      <c r="I375" s="332">
        <v>-3000000</v>
      </c>
      <c r="J375" s="296">
        <f t="shared" si="25"/>
        <v>-3000</v>
      </c>
      <c r="K375" t="e">
        <f>+VLOOKUP(D375,#REF!,4,0)</f>
        <v>#REF!</v>
      </c>
      <c r="L375" t="e">
        <f>VLOOKUP(D375,#REF!,5,0)</f>
        <v>#REF!</v>
      </c>
      <c r="M375" t="e">
        <f>VLOOKUP(D375,#REF!,6,0)</f>
        <v>#REF!</v>
      </c>
      <c r="N375" t="e">
        <f>VLOOKUP(D375,#REF!,7,0)</f>
        <v>#REF!</v>
      </c>
      <c r="O375" t="s">
        <v>3183</v>
      </c>
      <c r="P375" t="str">
        <f t="shared" si="28"/>
        <v>26002</v>
      </c>
      <c r="Q375" t="str">
        <f t="shared" si="29"/>
        <v>24</v>
      </c>
    </row>
    <row r="376" spans="1:17" s="361" customFormat="1" hidden="1" x14ac:dyDescent="0.3">
      <c r="A376" s="556" t="s">
        <v>3355</v>
      </c>
      <c r="B376" s="333">
        <v>6</v>
      </c>
      <c r="C376" s="609">
        <v>244026002062990</v>
      </c>
      <c r="D376" s="334" t="s">
        <v>1052</v>
      </c>
      <c r="E376" t="str">
        <f t="shared" si="26"/>
        <v>240402600206299</v>
      </c>
      <c r="F376" t="str">
        <f t="shared" si="27"/>
        <v>0</v>
      </c>
      <c r="G376" t="e">
        <f>+VLOOKUP(L376,BG!$D$10:$F$68,3,FALSE)</f>
        <v>#REF!</v>
      </c>
      <c r="H376" s="334" t="s">
        <v>1053</v>
      </c>
      <c r="I376" s="333">
        <v>0</v>
      </c>
      <c r="J376" s="296">
        <f t="shared" si="25"/>
        <v>0</v>
      </c>
      <c r="K376" t="e">
        <f>+VLOOKUP(D376,#REF!,4,0)</f>
        <v>#REF!</v>
      </c>
      <c r="L376" t="e">
        <f>VLOOKUP(D376,#REF!,5,0)</f>
        <v>#REF!</v>
      </c>
      <c r="M376" t="e">
        <f>VLOOKUP(D376,#REF!,6,0)</f>
        <v>#REF!</v>
      </c>
      <c r="N376" t="e">
        <f>VLOOKUP(D376,#REF!,7,0)</f>
        <v>#REF!</v>
      </c>
      <c r="O376" t="s">
        <v>3183</v>
      </c>
      <c r="P376" t="str">
        <f t="shared" si="28"/>
        <v>26002</v>
      </c>
      <c r="Q376" t="str">
        <f t="shared" si="29"/>
        <v>24</v>
      </c>
    </row>
    <row r="377" spans="1:17" s="361" customFormat="1" hidden="1" x14ac:dyDescent="0.3">
      <c r="A377" s="556" t="s">
        <v>3355</v>
      </c>
      <c r="B377" s="332">
        <v>6</v>
      </c>
      <c r="C377" s="608">
        <v>244026002067990</v>
      </c>
      <c r="D377" s="427" t="s">
        <v>2573</v>
      </c>
      <c r="E377" t="str">
        <f t="shared" si="26"/>
        <v>240402600206799</v>
      </c>
      <c r="F377" t="str">
        <f t="shared" si="27"/>
        <v>0</v>
      </c>
      <c r="G377" t="e">
        <f>+VLOOKUP(L377,BG!$D$10:$F$68,3,FALSE)</f>
        <v>#REF!</v>
      </c>
      <c r="H377" s="427" t="s">
        <v>2572</v>
      </c>
      <c r="I377" s="332">
        <v>-300612500</v>
      </c>
      <c r="J377" s="296">
        <f t="shared" si="25"/>
        <v>-300612.5</v>
      </c>
      <c r="K377" t="e">
        <f>+VLOOKUP(D377,#REF!,4,0)</f>
        <v>#REF!</v>
      </c>
      <c r="L377" t="e">
        <f>VLOOKUP(D377,#REF!,5,0)</f>
        <v>#REF!</v>
      </c>
      <c r="M377" t="e">
        <f>VLOOKUP(D377,#REF!,6,0)</f>
        <v>#REF!</v>
      </c>
      <c r="N377" t="e">
        <f>VLOOKUP(D377,#REF!,7,0)</f>
        <v>#REF!</v>
      </c>
      <c r="O377" t="s">
        <v>3183</v>
      </c>
      <c r="P377" t="str">
        <f t="shared" si="28"/>
        <v>26002</v>
      </c>
      <c r="Q377" t="str">
        <f t="shared" si="29"/>
        <v>24</v>
      </c>
    </row>
    <row r="378" spans="1:17" s="361" customFormat="1" x14ac:dyDescent="0.3">
      <c r="A378" s="556" t="s">
        <v>3355</v>
      </c>
      <c r="B378" s="333">
        <v>6</v>
      </c>
      <c r="C378" s="609">
        <v>244026002071010</v>
      </c>
      <c r="D378" s="334" t="s">
        <v>2574</v>
      </c>
      <c r="E378" t="str">
        <f t="shared" si="26"/>
        <v>240402600207101</v>
      </c>
      <c r="F378" t="str">
        <f t="shared" si="27"/>
        <v>0</v>
      </c>
      <c r="G378" t="e">
        <f>+VLOOKUP(L378,BG!$D$10:$F$68,3,FALSE)</f>
        <v>#REF!</v>
      </c>
      <c r="H378" s="334" t="s">
        <v>3394</v>
      </c>
      <c r="I378" s="333">
        <v>-22807232114</v>
      </c>
      <c r="J378" s="296">
        <f t="shared" si="25"/>
        <v>-22807232.114</v>
      </c>
      <c r="K378" t="e">
        <f>+VLOOKUP(D378,#REF!,4,0)</f>
        <v>#REF!</v>
      </c>
      <c r="L378" t="e">
        <f>VLOOKUP(D378,#REF!,5,0)</f>
        <v>#REF!</v>
      </c>
      <c r="M378" t="e">
        <f>VLOOKUP(D378,#REF!,6,0)</f>
        <v>#REF!</v>
      </c>
      <c r="N378" t="e">
        <f>VLOOKUP(D378,#REF!,7,0)</f>
        <v>#REF!</v>
      </c>
      <c r="O378" t="s">
        <v>3183</v>
      </c>
      <c r="P378" t="str">
        <f t="shared" si="28"/>
        <v>26002</v>
      </c>
      <c r="Q378" t="str">
        <f t="shared" si="29"/>
        <v>24</v>
      </c>
    </row>
    <row r="379" spans="1:17" s="361" customFormat="1" hidden="1" x14ac:dyDescent="0.3">
      <c r="A379" s="556" t="s">
        <v>3355</v>
      </c>
      <c r="B379" s="332">
        <v>6</v>
      </c>
      <c r="C379" s="608">
        <v>244026002071990</v>
      </c>
      <c r="D379" s="427" t="s">
        <v>2575</v>
      </c>
      <c r="E379" t="str">
        <f t="shared" si="26"/>
        <v>240402600207199</v>
      </c>
      <c r="F379" t="str">
        <f t="shared" si="27"/>
        <v>0</v>
      </c>
      <c r="G379" t="e">
        <f>+VLOOKUP(L379,BG!$D$10:$F$68,3,FALSE)</f>
        <v>#REF!</v>
      </c>
      <c r="H379" s="427" t="s">
        <v>3181</v>
      </c>
      <c r="I379" s="332">
        <v>21459408979</v>
      </c>
      <c r="J379" s="296">
        <f t="shared" si="25"/>
        <v>21459408.978999998</v>
      </c>
      <c r="K379" t="e">
        <f>+VLOOKUP(D379,#REF!,4,0)</f>
        <v>#REF!</v>
      </c>
      <c r="L379" t="e">
        <f>VLOOKUP(D379,#REF!,5,0)</f>
        <v>#REF!</v>
      </c>
      <c r="M379" t="e">
        <f>VLOOKUP(D379,#REF!,6,0)</f>
        <v>#REF!</v>
      </c>
      <c r="N379" t="e">
        <f>VLOOKUP(D379,#REF!,7,0)</f>
        <v>#REF!</v>
      </c>
      <c r="O379" t="s">
        <v>3183</v>
      </c>
      <c r="P379" t="str">
        <f t="shared" si="28"/>
        <v>26002</v>
      </c>
      <c r="Q379" t="str">
        <f t="shared" si="29"/>
        <v>24</v>
      </c>
    </row>
    <row r="380" spans="1:17" hidden="1" x14ac:dyDescent="0.3">
      <c r="A380" s="556" t="s">
        <v>3355</v>
      </c>
      <c r="B380" s="333">
        <v>6</v>
      </c>
      <c r="C380" s="609">
        <v>244026002074990</v>
      </c>
      <c r="D380" s="334" t="s">
        <v>2010</v>
      </c>
      <c r="E380" t="str">
        <f t="shared" si="26"/>
        <v>240402600207499</v>
      </c>
      <c r="F380" t="str">
        <f t="shared" si="27"/>
        <v>0</v>
      </c>
      <c r="G380" t="e">
        <f>+VLOOKUP(L380,BG!$D$10:$F$68,3,FALSE)</f>
        <v>#REF!</v>
      </c>
      <c r="H380" s="334" t="s">
        <v>2164</v>
      </c>
      <c r="I380" s="333">
        <v>-321429580</v>
      </c>
      <c r="J380" s="296">
        <f t="shared" si="25"/>
        <v>-321429.58</v>
      </c>
      <c r="K380" t="e">
        <f>+VLOOKUP(D380,#REF!,4,0)</f>
        <v>#REF!</v>
      </c>
      <c r="L380" t="e">
        <f>VLOOKUP(D380,#REF!,5,0)</f>
        <v>#REF!</v>
      </c>
      <c r="M380" t="e">
        <f>VLOOKUP(D380,#REF!,6,0)</f>
        <v>#REF!</v>
      </c>
      <c r="N380" t="e">
        <f>VLOOKUP(D380,#REF!,7,0)</f>
        <v>#REF!</v>
      </c>
      <c r="O380" t="s">
        <v>3183</v>
      </c>
      <c r="P380" t="str">
        <f t="shared" si="28"/>
        <v>26002</v>
      </c>
      <c r="Q380" t="str">
        <f t="shared" si="29"/>
        <v>24</v>
      </c>
    </row>
    <row r="381" spans="1:17" x14ac:dyDescent="0.3">
      <c r="A381" s="556" t="s">
        <v>3355</v>
      </c>
      <c r="B381" s="332">
        <v>6</v>
      </c>
      <c r="C381" s="608">
        <v>244026002076010</v>
      </c>
      <c r="D381" s="427" t="s">
        <v>2011</v>
      </c>
      <c r="E381" t="str">
        <f t="shared" si="26"/>
        <v>240402600207601</v>
      </c>
      <c r="F381" t="str">
        <f t="shared" si="27"/>
        <v>0</v>
      </c>
      <c r="G381" t="e">
        <f>+VLOOKUP(L381,BG!$D$10:$F$68,3,FALSE)</f>
        <v>#REF!</v>
      </c>
      <c r="H381" s="427" t="s">
        <v>2165</v>
      </c>
      <c r="I381" s="332">
        <v>-71118434</v>
      </c>
      <c r="J381" s="296">
        <f t="shared" si="25"/>
        <v>-71118.433999999994</v>
      </c>
      <c r="K381" t="e">
        <f>+VLOOKUP(D381,#REF!,4,0)</f>
        <v>#REF!</v>
      </c>
      <c r="L381" t="e">
        <f>VLOOKUP(D381,#REF!,5,0)</f>
        <v>#REF!</v>
      </c>
      <c r="M381" t="e">
        <f>VLOOKUP(D381,#REF!,6,0)</f>
        <v>#REF!</v>
      </c>
      <c r="N381" t="e">
        <f>VLOOKUP(D381,#REF!,7,0)</f>
        <v>#REF!</v>
      </c>
      <c r="O381" t="s">
        <v>3183</v>
      </c>
      <c r="P381" t="str">
        <f t="shared" si="28"/>
        <v>26002</v>
      </c>
      <c r="Q381" t="str">
        <f t="shared" si="29"/>
        <v>24</v>
      </c>
    </row>
    <row r="382" spans="1:17" hidden="1" x14ac:dyDescent="0.3">
      <c r="A382" s="556" t="s">
        <v>3355</v>
      </c>
      <c r="B382" s="333">
        <v>6</v>
      </c>
      <c r="C382" s="609">
        <v>244026002076990</v>
      </c>
      <c r="D382" s="334" t="s">
        <v>2012</v>
      </c>
      <c r="E382" t="str">
        <f t="shared" si="26"/>
        <v>240402600207699</v>
      </c>
      <c r="F382" t="str">
        <f t="shared" si="27"/>
        <v>0</v>
      </c>
      <c r="G382" t="e">
        <f>+VLOOKUP(L382,BG!$D$10:$F$68,3,FALSE)</f>
        <v>#REF!</v>
      </c>
      <c r="H382" s="334" t="s">
        <v>2166</v>
      </c>
      <c r="I382" s="333">
        <v>189500646</v>
      </c>
      <c r="J382" s="296">
        <f t="shared" si="25"/>
        <v>189500.64600000001</v>
      </c>
      <c r="K382" t="e">
        <f>+VLOOKUP(D382,#REF!,4,0)</f>
        <v>#REF!</v>
      </c>
      <c r="L382" t="e">
        <f>VLOOKUP(D382,#REF!,5,0)</f>
        <v>#REF!</v>
      </c>
      <c r="M382" t="e">
        <f>VLOOKUP(D382,#REF!,6,0)</f>
        <v>#REF!</v>
      </c>
      <c r="N382" t="e">
        <f>VLOOKUP(D382,#REF!,7,0)</f>
        <v>#REF!</v>
      </c>
      <c r="O382" t="s">
        <v>3183</v>
      </c>
      <c r="P382" t="str">
        <f t="shared" si="28"/>
        <v>26002</v>
      </c>
      <c r="Q382" t="str">
        <f t="shared" si="29"/>
        <v>24</v>
      </c>
    </row>
    <row r="383" spans="1:17" x14ac:dyDescent="0.3">
      <c r="A383" s="556" t="s">
        <v>3355</v>
      </c>
      <c r="B383" s="332">
        <v>6</v>
      </c>
      <c r="C383" s="608">
        <v>244026002082010</v>
      </c>
      <c r="D383" s="427" t="s">
        <v>3366</v>
      </c>
      <c r="E383" t="str">
        <f t="shared" si="26"/>
        <v>240402600208201</v>
      </c>
      <c r="F383" t="str">
        <f t="shared" si="27"/>
        <v>0</v>
      </c>
      <c r="G383" t="e">
        <f>+VLOOKUP(L383,BG!$D$10:$F$68,3,FALSE)</f>
        <v>#REF!</v>
      </c>
      <c r="H383" s="427" t="s">
        <v>3395</v>
      </c>
      <c r="I383" s="332">
        <v>-6265615094</v>
      </c>
      <c r="J383" s="296">
        <f t="shared" si="25"/>
        <v>-6265615.0939999996</v>
      </c>
      <c r="K383" t="e">
        <f>+VLOOKUP(D383,#REF!,4,0)</f>
        <v>#REF!</v>
      </c>
      <c r="L383" t="e">
        <f>VLOOKUP(D383,#REF!,5,0)</f>
        <v>#REF!</v>
      </c>
      <c r="M383" t="e">
        <f>VLOOKUP(D383,#REF!,6,0)</f>
        <v>#REF!</v>
      </c>
      <c r="N383" t="e">
        <f>VLOOKUP(D383,#REF!,7,0)</f>
        <v>#REF!</v>
      </c>
      <c r="O383" t="s">
        <v>3183</v>
      </c>
      <c r="P383" t="str">
        <f t="shared" si="28"/>
        <v>26002</v>
      </c>
      <c r="Q383" t="str">
        <f t="shared" si="29"/>
        <v>24</v>
      </c>
    </row>
    <row r="384" spans="1:17" s="361" customFormat="1" hidden="1" x14ac:dyDescent="0.3">
      <c r="A384" s="556" t="s">
        <v>3355</v>
      </c>
      <c r="B384" s="333">
        <v>6</v>
      </c>
      <c r="C384" s="609">
        <v>244026002082990</v>
      </c>
      <c r="D384" s="334" t="s">
        <v>3132</v>
      </c>
      <c r="E384" t="str">
        <f t="shared" si="26"/>
        <v>240402600208299</v>
      </c>
      <c r="F384" t="str">
        <f t="shared" si="27"/>
        <v>0</v>
      </c>
      <c r="G384" t="e">
        <f>+VLOOKUP(L384,BG!$D$10:$F$68,3,FALSE)</f>
        <v>#REF!</v>
      </c>
      <c r="H384" s="334" t="s">
        <v>2945</v>
      </c>
      <c r="I384" s="333">
        <v>-45982222759</v>
      </c>
      <c r="J384" s="296">
        <f t="shared" si="25"/>
        <v>-45982222.759000003</v>
      </c>
      <c r="K384" t="e">
        <f>+VLOOKUP(D384,#REF!,4,0)</f>
        <v>#REF!</v>
      </c>
      <c r="L384" t="e">
        <f>VLOOKUP(D384,#REF!,5,0)</f>
        <v>#REF!</v>
      </c>
      <c r="M384" t="e">
        <f>VLOOKUP(D384,#REF!,6,0)</f>
        <v>#REF!</v>
      </c>
      <c r="N384" t="e">
        <f>VLOOKUP(D384,#REF!,7,0)</f>
        <v>#REF!</v>
      </c>
      <c r="O384" t="s">
        <v>3183</v>
      </c>
      <c r="P384" t="str">
        <f t="shared" si="28"/>
        <v>26002</v>
      </c>
      <c r="Q384" t="str">
        <f t="shared" si="29"/>
        <v>24</v>
      </c>
    </row>
    <row r="385" spans="1:17" s="361" customFormat="1" hidden="1" x14ac:dyDescent="0.3">
      <c r="A385" s="556" t="s">
        <v>3355</v>
      </c>
      <c r="B385" s="332">
        <v>6</v>
      </c>
      <c r="C385" s="608">
        <v>244026002092990</v>
      </c>
      <c r="D385" s="427" t="s">
        <v>2013</v>
      </c>
      <c r="E385" t="str">
        <f t="shared" si="26"/>
        <v>240402600209299</v>
      </c>
      <c r="F385" t="str">
        <f t="shared" si="27"/>
        <v>0</v>
      </c>
      <c r="G385" t="e">
        <f>+VLOOKUP(L385,BG!$D$10:$F$68,3,FALSE)</f>
        <v>#REF!</v>
      </c>
      <c r="H385" s="427" t="s">
        <v>2167</v>
      </c>
      <c r="I385" s="332">
        <v>-170149637</v>
      </c>
      <c r="J385" s="296">
        <f t="shared" si="25"/>
        <v>-170149.63699999999</v>
      </c>
      <c r="K385" t="e">
        <f>+VLOOKUP(D385,#REF!,4,0)</f>
        <v>#REF!</v>
      </c>
      <c r="L385" t="e">
        <f>VLOOKUP(D385,#REF!,5,0)</f>
        <v>#REF!</v>
      </c>
      <c r="M385" t="e">
        <f>VLOOKUP(D385,#REF!,6,0)</f>
        <v>#REF!</v>
      </c>
      <c r="N385" t="e">
        <f>VLOOKUP(D385,#REF!,7,0)</f>
        <v>#REF!</v>
      </c>
      <c r="O385"/>
      <c r="P385" t="str">
        <f t="shared" si="28"/>
        <v>26002</v>
      </c>
      <c r="Q385" t="str">
        <f t="shared" si="29"/>
        <v>24</v>
      </c>
    </row>
    <row r="386" spans="1:17" s="361" customFormat="1" x14ac:dyDescent="0.3">
      <c r="A386" s="556" t="s">
        <v>3355</v>
      </c>
      <c r="B386" s="333">
        <v>6</v>
      </c>
      <c r="C386" s="609">
        <v>244026002093010</v>
      </c>
      <c r="D386" s="334" t="s">
        <v>2014</v>
      </c>
      <c r="E386" t="str">
        <f t="shared" si="26"/>
        <v>240402600209301</v>
      </c>
      <c r="F386" t="str">
        <f t="shared" si="27"/>
        <v>0</v>
      </c>
      <c r="G386" t="e">
        <f>+VLOOKUP(L386,BG!$D$10:$F$68,3,FALSE)</f>
        <v>#REF!</v>
      </c>
      <c r="H386" s="334" t="s">
        <v>2168</v>
      </c>
      <c r="I386" s="333">
        <v>-1184569169</v>
      </c>
      <c r="J386" s="296">
        <f t="shared" ref="J386:J449" si="30">I386/1000</f>
        <v>-1184569.169</v>
      </c>
      <c r="K386" t="e">
        <f>+VLOOKUP(D386,#REF!,4,0)</f>
        <v>#REF!</v>
      </c>
      <c r="L386" t="e">
        <f>VLOOKUP(D386,#REF!,5,0)</f>
        <v>#REF!</v>
      </c>
      <c r="M386" t="e">
        <f>VLOOKUP(D386,#REF!,6,0)</f>
        <v>#REF!</v>
      </c>
      <c r="N386" t="e">
        <f>VLOOKUP(D386,#REF!,7,0)</f>
        <v>#REF!</v>
      </c>
      <c r="O386"/>
      <c r="P386" t="str">
        <f t="shared" si="28"/>
        <v>26002</v>
      </c>
      <c r="Q386" t="str">
        <f t="shared" si="29"/>
        <v>24</v>
      </c>
    </row>
    <row r="387" spans="1:17" s="361" customFormat="1" hidden="1" x14ac:dyDescent="0.3">
      <c r="A387" s="556" t="s">
        <v>3355</v>
      </c>
      <c r="B387" s="332">
        <v>6</v>
      </c>
      <c r="C387" s="608">
        <v>244026002098990</v>
      </c>
      <c r="D387" s="427" t="s">
        <v>2577</v>
      </c>
      <c r="E387" t="str">
        <f t="shared" si="26"/>
        <v>240402600209899</v>
      </c>
      <c r="F387" t="str">
        <f t="shared" si="27"/>
        <v>0</v>
      </c>
      <c r="G387" t="e">
        <f>+VLOOKUP(L387,BG!$D$10:$F$68,3,FALSE)</f>
        <v>#REF!</v>
      </c>
      <c r="H387" s="427" t="s">
        <v>3396</v>
      </c>
      <c r="I387" s="332">
        <v>-6930329917</v>
      </c>
      <c r="J387" s="296">
        <f t="shared" si="30"/>
        <v>-6930329.9170000004</v>
      </c>
      <c r="K387" t="e">
        <f>+VLOOKUP(D387,#REF!,4,0)</f>
        <v>#REF!</v>
      </c>
      <c r="L387" t="e">
        <f>VLOOKUP(D387,#REF!,5,0)</f>
        <v>#REF!</v>
      </c>
      <c r="M387" t="e">
        <f>VLOOKUP(D387,#REF!,6,0)</f>
        <v>#REF!</v>
      </c>
      <c r="N387" t="e">
        <f>VLOOKUP(D387,#REF!,7,0)</f>
        <v>#REF!</v>
      </c>
      <c r="O387"/>
      <c r="P387" t="str">
        <f t="shared" si="28"/>
        <v>26002</v>
      </c>
      <c r="Q387" t="str">
        <f t="shared" si="29"/>
        <v>24</v>
      </c>
    </row>
    <row r="388" spans="1:17" s="361" customFormat="1" x14ac:dyDescent="0.3">
      <c r="A388" s="556" t="s">
        <v>3355</v>
      </c>
      <c r="B388" s="333">
        <v>6</v>
      </c>
      <c r="C388" s="609">
        <v>244026002100010</v>
      </c>
      <c r="D388" s="334" t="s">
        <v>2880</v>
      </c>
      <c r="E388" t="str">
        <f t="shared" si="26"/>
        <v>240402600210001</v>
      </c>
      <c r="F388" t="str">
        <f t="shared" si="27"/>
        <v>0</v>
      </c>
      <c r="G388" t="e">
        <f>+VLOOKUP(L388,BG!$D$10:$F$68,3,FALSE)</f>
        <v>#REF!</v>
      </c>
      <c r="H388" s="334" t="s">
        <v>3396</v>
      </c>
      <c r="I388" s="333">
        <v>6886708278</v>
      </c>
      <c r="J388" s="296">
        <f t="shared" si="30"/>
        <v>6886708.2779999999</v>
      </c>
      <c r="K388" t="e">
        <f>+VLOOKUP(D388,#REF!,4,0)</f>
        <v>#REF!</v>
      </c>
      <c r="L388" t="e">
        <f>VLOOKUP(D388,#REF!,5,0)</f>
        <v>#REF!</v>
      </c>
      <c r="M388" t="e">
        <f>VLOOKUP(D388,#REF!,6,0)</f>
        <v>#REF!</v>
      </c>
      <c r="N388" t="e">
        <f>VLOOKUP(D388,#REF!,7,0)</f>
        <v>#REF!</v>
      </c>
      <c r="O388"/>
      <c r="P388" t="str">
        <f t="shared" si="28"/>
        <v>26002</v>
      </c>
      <c r="Q388" t="str">
        <f t="shared" si="29"/>
        <v>24</v>
      </c>
    </row>
    <row r="389" spans="1:17" s="361" customFormat="1" x14ac:dyDescent="0.3">
      <c r="A389" s="556" t="s">
        <v>3355</v>
      </c>
      <c r="B389" s="332">
        <v>6</v>
      </c>
      <c r="C389" s="608">
        <v>244026002117010</v>
      </c>
      <c r="D389" s="427" t="s">
        <v>1054</v>
      </c>
      <c r="E389" t="str">
        <f t="shared" ref="E389:E452" si="31">+MID(D389,3,2)&amp;+MID(D389,6,1)&amp;+MID(D389,8,2)&amp;+MID(D389,11,3)&amp;+MID(D389,17,2)&amp;+MID(D389,20,3)&amp;+MID(D389,24,2)</f>
        <v>240402600211701</v>
      </c>
      <c r="F389" t="str">
        <f t="shared" ref="F389:F452" si="32">MID(E389,3,1)</f>
        <v>0</v>
      </c>
      <c r="G389" t="e">
        <f>+VLOOKUP(L389,BG!$D$10:$F$68,3,FALSE)</f>
        <v>#REF!</v>
      </c>
      <c r="H389" s="427" t="s">
        <v>1055</v>
      </c>
      <c r="I389" s="332">
        <v>-614395021</v>
      </c>
      <c r="J389" s="296">
        <f t="shared" si="30"/>
        <v>-614395.02099999995</v>
      </c>
      <c r="K389" t="e">
        <f>+VLOOKUP(D389,#REF!,4,0)</f>
        <v>#REF!</v>
      </c>
      <c r="L389" t="e">
        <f>VLOOKUP(D389,#REF!,5,0)</f>
        <v>#REF!</v>
      </c>
      <c r="M389" t="e">
        <f>VLOOKUP(D389,#REF!,6,0)</f>
        <v>#REF!</v>
      </c>
      <c r="N389" t="e">
        <f>VLOOKUP(D389,#REF!,7,0)</f>
        <v>#REF!</v>
      </c>
      <c r="O389"/>
      <c r="P389" t="str">
        <f t="shared" si="28"/>
        <v>26002</v>
      </c>
      <c r="Q389" t="str">
        <f t="shared" si="29"/>
        <v>24</v>
      </c>
    </row>
    <row r="390" spans="1:17" s="361" customFormat="1" hidden="1" x14ac:dyDescent="0.3">
      <c r="A390" s="556" t="s">
        <v>3355</v>
      </c>
      <c r="B390" s="333">
        <v>6</v>
      </c>
      <c r="C390" s="609">
        <v>244026002117990</v>
      </c>
      <c r="D390" s="334" t="s">
        <v>1056</v>
      </c>
      <c r="E390" t="str">
        <f t="shared" si="31"/>
        <v>240402600211799</v>
      </c>
      <c r="F390" t="str">
        <f t="shared" si="32"/>
        <v>0</v>
      </c>
      <c r="G390" t="e">
        <f>+VLOOKUP(L390,BG!$D$10:$F$68,3,FALSE)</f>
        <v>#REF!</v>
      </c>
      <c r="H390" s="334" t="s">
        <v>1057</v>
      </c>
      <c r="I390" s="333">
        <v>-77881361</v>
      </c>
      <c r="J390" s="296">
        <f t="shared" si="30"/>
        <v>-77881.361000000004</v>
      </c>
      <c r="K390" t="e">
        <f>+VLOOKUP(D390,#REF!,4,0)</f>
        <v>#REF!</v>
      </c>
      <c r="L390" t="e">
        <f>VLOOKUP(D390,#REF!,5,0)</f>
        <v>#REF!</v>
      </c>
      <c r="M390" t="e">
        <f>VLOOKUP(D390,#REF!,6,0)</f>
        <v>#REF!</v>
      </c>
      <c r="N390" t="e">
        <f>VLOOKUP(D390,#REF!,7,0)</f>
        <v>#REF!</v>
      </c>
      <c r="O390"/>
      <c r="P390" t="str">
        <f t="shared" si="28"/>
        <v>26002</v>
      </c>
      <c r="Q390" t="str">
        <f t="shared" si="29"/>
        <v>24</v>
      </c>
    </row>
    <row r="391" spans="1:17" s="361" customFormat="1" hidden="1" x14ac:dyDescent="0.3">
      <c r="A391" s="556" t="s">
        <v>3355</v>
      </c>
      <c r="B391" s="332">
        <v>6</v>
      </c>
      <c r="C391" s="608">
        <v>244026002153990</v>
      </c>
      <c r="D391" s="427" t="s">
        <v>3137</v>
      </c>
      <c r="E391" t="str">
        <f t="shared" si="31"/>
        <v>240402600215399</v>
      </c>
      <c r="F391" t="str">
        <f t="shared" si="32"/>
        <v>0</v>
      </c>
      <c r="G391" t="e">
        <f>+VLOOKUP(L391,BG!$D$10:$F$68,3,FALSE)</f>
        <v>#REF!</v>
      </c>
      <c r="H391" s="427" t="s">
        <v>2948</v>
      </c>
      <c r="I391" s="332">
        <v>-7131858</v>
      </c>
      <c r="J391" s="296">
        <f t="shared" si="30"/>
        <v>-7131.8580000000002</v>
      </c>
      <c r="K391" t="e">
        <f>+VLOOKUP(D391,#REF!,4,0)</f>
        <v>#REF!</v>
      </c>
      <c r="L391" t="e">
        <f>VLOOKUP(D391,#REF!,5,0)</f>
        <v>#REF!</v>
      </c>
      <c r="M391" t="e">
        <f>VLOOKUP(D391,#REF!,6,0)</f>
        <v>#REF!</v>
      </c>
      <c r="N391" t="e">
        <f>VLOOKUP(D391,#REF!,7,0)</f>
        <v>#REF!</v>
      </c>
      <c r="O391"/>
      <c r="P391" t="str">
        <f t="shared" ref="P391:P454" si="33">MID(E391,6,5)</f>
        <v>26002</v>
      </c>
      <c r="Q391" t="str">
        <f t="shared" ref="Q391:Q454" si="34">+LEFT(E391,2)</f>
        <v>24</v>
      </c>
    </row>
    <row r="392" spans="1:17" s="361" customFormat="1" x14ac:dyDescent="0.3">
      <c r="A392" s="556" t="s">
        <v>3355</v>
      </c>
      <c r="B392" s="333">
        <v>6</v>
      </c>
      <c r="C392" s="609">
        <v>244026002154010</v>
      </c>
      <c r="D392" s="334" t="s">
        <v>2797</v>
      </c>
      <c r="E392" t="str">
        <f t="shared" si="31"/>
        <v>240402600215401</v>
      </c>
      <c r="F392" t="str">
        <f t="shared" si="32"/>
        <v>0</v>
      </c>
      <c r="G392" t="e">
        <f>+VLOOKUP(L392,BG!$D$10:$F$68,3,FALSE)</f>
        <v>#REF!</v>
      </c>
      <c r="H392" s="334" t="s">
        <v>2798</v>
      </c>
      <c r="I392" s="333">
        <v>1977484064</v>
      </c>
      <c r="J392" s="296">
        <f t="shared" si="30"/>
        <v>1977484.064</v>
      </c>
      <c r="K392" t="e">
        <f>+VLOOKUP(D392,#REF!,4,0)</f>
        <v>#REF!</v>
      </c>
      <c r="L392" t="e">
        <f>VLOOKUP(D392,#REF!,5,0)</f>
        <v>#REF!</v>
      </c>
      <c r="M392" t="e">
        <f>VLOOKUP(D392,#REF!,6,0)</f>
        <v>#REF!</v>
      </c>
      <c r="N392" t="e">
        <f>VLOOKUP(D392,#REF!,7,0)</f>
        <v>#REF!</v>
      </c>
      <c r="O392"/>
      <c r="P392" t="str">
        <f t="shared" si="33"/>
        <v>26002</v>
      </c>
      <c r="Q392" t="str">
        <f t="shared" si="34"/>
        <v>24</v>
      </c>
    </row>
    <row r="393" spans="1:17" s="361" customFormat="1" hidden="1" x14ac:dyDescent="0.3">
      <c r="A393" s="556" t="s">
        <v>3355</v>
      </c>
      <c r="B393" s="332">
        <v>6</v>
      </c>
      <c r="C393" s="608">
        <v>244026002154990</v>
      </c>
      <c r="D393" s="427" t="s">
        <v>3173</v>
      </c>
      <c r="E393" t="str">
        <f t="shared" si="31"/>
        <v>240402600215499</v>
      </c>
      <c r="F393" t="str">
        <f t="shared" si="32"/>
        <v>0</v>
      </c>
      <c r="G393" t="e">
        <f>+VLOOKUP(L393,BG!$D$10:$F$68,3,FALSE)</f>
        <v>#REF!</v>
      </c>
      <c r="H393" s="427" t="s">
        <v>2798</v>
      </c>
      <c r="I393" s="332">
        <v>-1359549796</v>
      </c>
      <c r="J393" s="296">
        <f t="shared" si="30"/>
        <v>-1359549.7960000001</v>
      </c>
      <c r="K393" t="e">
        <f>+VLOOKUP(D393,#REF!,4,0)</f>
        <v>#REF!</v>
      </c>
      <c r="L393" t="e">
        <f>VLOOKUP(D393,#REF!,5,0)</f>
        <v>#REF!</v>
      </c>
      <c r="M393" t="e">
        <f>VLOOKUP(D393,#REF!,6,0)</f>
        <v>#REF!</v>
      </c>
      <c r="N393" t="e">
        <f>VLOOKUP(D393,#REF!,7,0)</f>
        <v>#REF!</v>
      </c>
      <c r="O393"/>
      <c r="P393" t="str">
        <f t="shared" si="33"/>
        <v>26002</v>
      </c>
      <c r="Q393" t="str">
        <f t="shared" si="34"/>
        <v>24</v>
      </c>
    </row>
    <row r="394" spans="1:17" s="361" customFormat="1" hidden="1" x14ac:dyDescent="0.3">
      <c r="A394" s="556" t="s">
        <v>3355</v>
      </c>
      <c r="B394" s="333">
        <v>6</v>
      </c>
      <c r="C394" s="609">
        <v>244026002155990</v>
      </c>
      <c r="D394" s="334" t="s">
        <v>2799</v>
      </c>
      <c r="E394" t="str">
        <f t="shared" si="31"/>
        <v>240402600215599</v>
      </c>
      <c r="F394" t="str">
        <f t="shared" si="32"/>
        <v>0</v>
      </c>
      <c r="G394" t="e">
        <f>+VLOOKUP(L394,BG!$D$10:$F$68,3,FALSE)</f>
        <v>#REF!</v>
      </c>
      <c r="H394" s="334" t="s">
        <v>2800</v>
      </c>
      <c r="I394" s="333">
        <v>-10950000</v>
      </c>
      <c r="J394" s="296">
        <f t="shared" si="30"/>
        <v>-10950</v>
      </c>
      <c r="K394" t="e">
        <f>+VLOOKUP(D394,#REF!,4,0)</f>
        <v>#REF!</v>
      </c>
      <c r="L394" t="e">
        <f>VLOOKUP(D394,#REF!,5,0)</f>
        <v>#REF!</v>
      </c>
      <c r="M394" t="e">
        <f>VLOOKUP(D394,#REF!,6,0)</f>
        <v>#REF!</v>
      </c>
      <c r="N394" t="e">
        <f>VLOOKUP(D394,#REF!,7,0)</f>
        <v>#REF!</v>
      </c>
      <c r="O394"/>
      <c r="P394" t="str">
        <f t="shared" si="33"/>
        <v>26002</v>
      </c>
      <c r="Q394" t="str">
        <f t="shared" si="34"/>
        <v>24</v>
      </c>
    </row>
    <row r="395" spans="1:17" s="361" customFormat="1" hidden="1" x14ac:dyDescent="0.3">
      <c r="A395" s="556" t="s">
        <v>3355</v>
      </c>
      <c r="B395" s="332">
        <v>6</v>
      </c>
      <c r="C395" s="608">
        <v>244026002191990</v>
      </c>
      <c r="D395" s="427" t="s">
        <v>1063</v>
      </c>
      <c r="E395" t="str">
        <f t="shared" si="31"/>
        <v>240402600219199</v>
      </c>
      <c r="F395" t="str">
        <f t="shared" si="32"/>
        <v>0</v>
      </c>
      <c r="G395" t="e">
        <f>+VLOOKUP(L395,BG!$D$10:$F$68,3,FALSE)</f>
        <v>#REF!</v>
      </c>
      <c r="H395" s="427" t="s">
        <v>1064</v>
      </c>
      <c r="I395" s="332">
        <v>-1770106</v>
      </c>
      <c r="J395" s="296">
        <f t="shared" si="30"/>
        <v>-1770.106</v>
      </c>
      <c r="K395" t="e">
        <f>+VLOOKUP(D395,#REF!,4,0)</f>
        <v>#REF!</v>
      </c>
      <c r="L395" t="e">
        <f>VLOOKUP(D395,#REF!,5,0)</f>
        <v>#REF!</v>
      </c>
      <c r="M395" t="e">
        <f>VLOOKUP(D395,#REF!,6,0)</f>
        <v>#REF!</v>
      </c>
      <c r="N395" t="e">
        <f>VLOOKUP(D395,#REF!,7,0)</f>
        <v>#REF!</v>
      </c>
      <c r="O395"/>
      <c r="P395" t="str">
        <f t="shared" si="33"/>
        <v>26002</v>
      </c>
      <c r="Q395" t="str">
        <f t="shared" si="34"/>
        <v>24</v>
      </c>
    </row>
    <row r="396" spans="1:17" s="361" customFormat="1" x14ac:dyDescent="0.3">
      <c r="A396" s="556" t="s">
        <v>3355</v>
      </c>
      <c r="B396" s="333">
        <v>6</v>
      </c>
      <c r="C396" s="609">
        <v>244026002192010</v>
      </c>
      <c r="D396" s="334" t="s">
        <v>2580</v>
      </c>
      <c r="E396" t="str">
        <f t="shared" si="31"/>
        <v>240402600219201</v>
      </c>
      <c r="F396" t="str">
        <f t="shared" si="32"/>
        <v>0</v>
      </c>
      <c r="G396" t="e">
        <f>+VLOOKUP(L396,BG!$D$10:$F$68,3,FALSE)</f>
        <v>#REF!</v>
      </c>
      <c r="H396" s="334" t="s">
        <v>2581</v>
      </c>
      <c r="I396" s="333">
        <v>-143037433</v>
      </c>
      <c r="J396" s="296">
        <f t="shared" si="30"/>
        <v>-143037.43299999999</v>
      </c>
      <c r="K396" t="e">
        <f>+VLOOKUP(D396,#REF!,4,0)</f>
        <v>#REF!</v>
      </c>
      <c r="L396" t="e">
        <f>VLOOKUP(D396,#REF!,5,0)</f>
        <v>#REF!</v>
      </c>
      <c r="M396" t="e">
        <f>VLOOKUP(D396,#REF!,6,0)</f>
        <v>#REF!</v>
      </c>
      <c r="N396" t="e">
        <f>VLOOKUP(D396,#REF!,7,0)</f>
        <v>#REF!</v>
      </c>
      <c r="O396"/>
      <c r="P396" t="str">
        <f t="shared" si="33"/>
        <v>26002</v>
      </c>
      <c r="Q396" t="str">
        <f t="shared" si="34"/>
        <v>24</v>
      </c>
    </row>
    <row r="397" spans="1:17" s="585" customFormat="1" x14ac:dyDescent="0.3">
      <c r="A397" s="556" t="s">
        <v>3355</v>
      </c>
      <c r="B397" s="582">
        <v>6</v>
      </c>
      <c r="C397" s="613">
        <v>244026002888010</v>
      </c>
      <c r="D397" s="605" t="s">
        <v>3191</v>
      </c>
      <c r="E397" s="583" t="str">
        <f t="shared" si="31"/>
        <v>240402600288801</v>
      </c>
      <c r="F397" s="583" t="str">
        <f t="shared" si="32"/>
        <v>0</v>
      </c>
      <c r="G397" t="e">
        <f>+VLOOKUP(L397,BG!$D$10:$F$68,3,FALSE)</f>
        <v>#REF!</v>
      </c>
      <c r="H397" s="427" t="s">
        <v>3224</v>
      </c>
      <c r="I397" s="332">
        <v>-13887199</v>
      </c>
      <c r="J397" s="421">
        <f t="shared" si="30"/>
        <v>-13887.199000000001</v>
      </c>
      <c r="K397" s="583" t="e">
        <f>+VLOOKUP(D397,#REF!,4,0)</f>
        <v>#REF!</v>
      </c>
      <c r="L397" t="e">
        <f>VLOOKUP(D397,#REF!,5,0)</f>
        <v>#REF!</v>
      </c>
      <c r="M397" t="e">
        <f>VLOOKUP(D397,#REF!,6,0)</f>
        <v>#REF!</v>
      </c>
      <c r="N397" t="e">
        <f>VLOOKUP(D397,#REF!,7,0)</f>
        <v>#REF!</v>
      </c>
      <c r="O397" s="583"/>
      <c r="P397" t="str">
        <f t="shared" si="33"/>
        <v>26002</v>
      </c>
      <c r="Q397" t="str">
        <f t="shared" si="34"/>
        <v>24</v>
      </c>
    </row>
    <row r="398" spans="1:17" s="585" customFormat="1" hidden="1" x14ac:dyDescent="0.3">
      <c r="A398" s="556" t="s">
        <v>3355</v>
      </c>
      <c r="B398" s="586">
        <v>6</v>
      </c>
      <c r="C398" s="614">
        <v>244026002889990</v>
      </c>
      <c r="D398" s="606" t="s">
        <v>2801</v>
      </c>
      <c r="E398" s="583" t="str">
        <f t="shared" si="31"/>
        <v>240402600288999</v>
      </c>
      <c r="F398" s="583" t="str">
        <f t="shared" si="32"/>
        <v>0</v>
      </c>
      <c r="G398" t="e">
        <f>+VLOOKUP(L398,BG!$D$10:$F$68,3,FALSE)</f>
        <v>#REF!</v>
      </c>
      <c r="H398" s="334" t="s">
        <v>2802</v>
      </c>
      <c r="I398" s="333">
        <v>-285320842</v>
      </c>
      <c r="J398" s="421">
        <f t="shared" si="30"/>
        <v>-285320.842</v>
      </c>
      <c r="K398" s="583" t="e">
        <f>+VLOOKUP(D398,#REF!,4,0)</f>
        <v>#REF!</v>
      </c>
      <c r="L398" t="e">
        <f>VLOOKUP(D398,#REF!,5,0)</f>
        <v>#REF!</v>
      </c>
      <c r="M398" t="e">
        <f>VLOOKUP(D398,#REF!,6,0)</f>
        <v>#REF!</v>
      </c>
      <c r="N398" t="e">
        <f>VLOOKUP(D398,#REF!,7,0)</f>
        <v>#REF!</v>
      </c>
      <c r="O398" s="583"/>
      <c r="P398" t="str">
        <f t="shared" si="33"/>
        <v>26002</v>
      </c>
      <c r="Q398" t="str">
        <f t="shared" si="34"/>
        <v>24</v>
      </c>
    </row>
    <row r="399" spans="1:17" s="361" customFormat="1" hidden="1" x14ac:dyDescent="0.3">
      <c r="A399" s="556" t="s">
        <v>3355</v>
      </c>
      <c r="B399" s="332">
        <v>6</v>
      </c>
      <c r="C399" s="608">
        <v>244026002890990</v>
      </c>
      <c r="D399" s="427" t="s">
        <v>3192</v>
      </c>
      <c r="E399" t="str">
        <f t="shared" si="31"/>
        <v>240402600289099</v>
      </c>
      <c r="F399" t="str">
        <f t="shared" si="32"/>
        <v>0</v>
      </c>
      <c r="G399" t="e">
        <f>+VLOOKUP(L399,BG!$D$10:$F$68,3,FALSE)</f>
        <v>#REF!</v>
      </c>
      <c r="H399" s="427" t="s">
        <v>3225</v>
      </c>
      <c r="I399" s="332">
        <v>-176714050</v>
      </c>
      <c r="J399" s="296">
        <f t="shared" si="30"/>
        <v>-176714.05</v>
      </c>
      <c r="K399" t="e">
        <f>+VLOOKUP(D399,#REF!,4,0)</f>
        <v>#REF!</v>
      </c>
      <c r="L399" t="e">
        <f>VLOOKUP(D399,#REF!,5,0)</f>
        <v>#REF!</v>
      </c>
      <c r="M399" t="e">
        <f>VLOOKUP(D399,#REF!,6,0)</f>
        <v>#REF!</v>
      </c>
      <c r="N399" t="e">
        <f>VLOOKUP(D399,#REF!,7,0)</f>
        <v>#REF!</v>
      </c>
      <c r="O399"/>
      <c r="P399" t="str">
        <f t="shared" si="33"/>
        <v>26002</v>
      </c>
      <c r="Q399" t="str">
        <f t="shared" si="34"/>
        <v>24</v>
      </c>
    </row>
    <row r="400" spans="1:17" s="361" customFormat="1" hidden="1" x14ac:dyDescent="0.3">
      <c r="A400" s="556" t="s">
        <v>3355</v>
      </c>
      <c r="B400" s="333">
        <v>6</v>
      </c>
      <c r="C400" s="609">
        <v>244026002891990</v>
      </c>
      <c r="D400" s="334" t="s">
        <v>3193</v>
      </c>
      <c r="E400" t="str">
        <f t="shared" si="31"/>
        <v>240402600289199</v>
      </c>
      <c r="F400" t="str">
        <f t="shared" si="32"/>
        <v>0</v>
      </c>
      <c r="G400" t="e">
        <f>+VLOOKUP(L400,BG!$D$10:$F$68,3,FALSE)</f>
        <v>#REF!</v>
      </c>
      <c r="H400" s="334" t="s">
        <v>902</v>
      </c>
      <c r="I400" s="333">
        <v>-1538841315</v>
      </c>
      <c r="J400" s="296">
        <f t="shared" si="30"/>
        <v>-1538841.3149999999</v>
      </c>
      <c r="K400" t="e">
        <f>+VLOOKUP(D400,#REF!,4,0)</f>
        <v>#REF!</v>
      </c>
      <c r="L400" t="e">
        <f>VLOOKUP(D400,#REF!,5,0)</f>
        <v>#REF!</v>
      </c>
      <c r="M400" t="e">
        <f>VLOOKUP(D400,#REF!,6,0)</f>
        <v>#REF!</v>
      </c>
      <c r="N400" t="e">
        <f>VLOOKUP(D400,#REF!,7,0)</f>
        <v>#REF!</v>
      </c>
      <c r="O400"/>
      <c r="P400" t="str">
        <f t="shared" si="33"/>
        <v>26002</v>
      </c>
      <c r="Q400" t="str">
        <f t="shared" si="34"/>
        <v>24</v>
      </c>
    </row>
    <row r="401" spans="1:17" s="361" customFormat="1" x14ac:dyDescent="0.3">
      <c r="A401" s="556" t="s">
        <v>3355</v>
      </c>
      <c r="B401" s="332">
        <v>6</v>
      </c>
      <c r="C401" s="608">
        <v>244026002892010</v>
      </c>
      <c r="D401" s="427" t="s">
        <v>3367</v>
      </c>
      <c r="E401" t="str">
        <f t="shared" si="31"/>
        <v>240402600289201</v>
      </c>
      <c r="F401" t="str">
        <f t="shared" si="32"/>
        <v>0</v>
      </c>
      <c r="G401" t="e">
        <f>+VLOOKUP(L401,BG!$D$10:$F$68,3,FALSE)</f>
        <v>#REF!</v>
      </c>
      <c r="H401" s="427" t="s">
        <v>3397</v>
      </c>
      <c r="I401" s="332">
        <v>-135046680</v>
      </c>
      <c r="J401" s="296">
        <f t="shared" si="30"/>
        <v>-135046.68</v>
      </c>
      <c r="K401" t="e">
        <f>+VLOOKUP(D401,#REF!,4,0)</f>
        <v>#REF!</v>
      </c>
      <c r="L401" t="e">
        <f>VLOOKUP(D401,#REF!,5,0)</f>
        <v>#REF!</v>
      </c>
      <c r="M401" t="e">
        <f>VLOOKUP(D401,#REF!,6,0)</f>
        <v>#REF!</v>
      </c>
      <c r="N401" t="e">
        <f>VLOOKUP(D401,#REF!,7,0)</f>
        <v>#REF!</v>
      </c>
      <c r="O401"/>
      <c r="P401" t="str">
        <f t="shared" si="33"/>
        <v>26002</v>
      </c>
      <c r="Q401" t="str">
        <f t="shared" si="34"/>
        <v>24</v>
      </c>
    </row>
    <row r="402" spans="1:17" s="361" customFormat="1" hidden="1" x14ac:dyDescent="0.3">
      <c r="A402" s="556" t="s">
        <v>3355</v>
      </c>
      <c r="B402" s="333">
        <v>6</v>
      </c>
      <c r="C402" s="609">
        <v>244026002892990</v>
      </c>
      <c r="D402" s="334" t="s">
        <v>3368</v>
      </c>
      <c r="E402" t="str">
        <f t="shared" si="31"/>
        <v>240402600289299</v>
      </c>
      <c r="F402" t="str">
        <f t="shared" si="32"/>
        <v>0</v>
      </c>
      <c r="G402" t="e">
        <f>+VLOOKUP(L402,BG!$D$10:$F$68,3,FALSE)</f>
        <v>#REF!</v>
      </c>
      <c r="H402" s="334" t="s">
        <v>3397</v>
      </c>
      <c r="I402" s="333">
        <v>-3186759632</v>
      </c>
      <c r="J402" s="296">
        <f t="shared" si="30"/>
        <v>-3186759.6320000002</v>
      </c>
      <c r="K402" t="e">
        <f>+VLOOKUP(D402,#REF!,4,0)</f>
        <v>#REF!</v>
      </c>
      <c r="L402" t="e">
        <f>VLOOKUP(D402,#REF!,5,0)</f>
        <v>#REF!</v>
      </c>
      <c r="M402" t="e">
        <f>VLOOKUP(D402,#REF!,6,0)</f>
        <v>#REF!</v>
      </c>
      <c r="N402" t="e">
        <f>VLOOKUP(D402,#REF!,7,0)</f>
        <v>#REF!</v>
      </c>
      <c r="O402"/>
      <c r="P402" t="str">
        <f t="shared" si="33"/>
        <v>26002</v>
      </c>
      <c r="Q402" t="str">
        <f t="shared" si="34"/>
        <v>24</v>
      </c>
    </row>
    <row r="403" spans="1:17" s="361" customFormat="1" ht="17.25" hidden="1" customHeight="1" x14ac:dyDescent="0.3">
      <c r="A403" s="556" t="s">
        <v>3355</v>
      </c>
      <c r="B403" s="332">
        <v>6</v>
      </c>
      <c r="C403" s="608">
        <v>244026002893990</v>
      </c>
      <c r="D403" s="427" t="s">
        <v>3369</v>
      </c>
      <c r="E403" t="str">
        <f t="shared" si="31"/>
        <v>240402600289399</v>
      </c>
      <c r="F403" t="str">
        <f t="shared" si="32"/>
        <v>0</v>
      </c>
      <c r="G403" t="e">
        <f>+VLOOKUP(L403,BG!$D$10:$F$68,3,FALSE)</f>
        <v>#REF!</v>
      </c>
      <c r="H403" s="427" t="s">
        <v>3398</v>
      </c>
      <c r="I403" s="332">
        <v>-98172620</v>
      </c>
      <c r="J403" s="296">
        <f t="shared" si="30"/>
        <v>-98172.62</v>
      </c>
      <c r="K403" t="e">
        <f>+VLOOKUP(D403,#REF!,4,0)</f>
        <v>#REF!</v>
      </c>
      <c r="L403" t="e">
        <f>VLOOKUP(D403,#REF!,5,0)</f>
        <v>#REF!</v>
      </c>
      <c r="M403" t="e">
        <f>VLOOKUP(D403,#REF!,6,0)</f>
        <v>#REF!</v>
      </c>
      <c r="N403" t="e">
        <f>VLOOKUP(D403,#REF!,7,0)</f>
        <v>#REF!</v>
      </c>
      <c r="O403"/>
      <c r="P403" t="str">
        <f t="shared" si="33"/>
        <v>26002</v>
      </c>
      <c r="Q403" t="str">
        <f t="shared" si="34"/>
        <v>24</v>
      </c>
    </row>
    <row r="404" spans="1:17" s="361" customFormat="1" ht="17.25" hidden="1" customHeight="1" x14ac:dyDescent="0.3">
      <c r="A404" s="556" t="s">
        <v>3355</v>
      </c>
      <c r="B404" s="333">
        <v>6</v>
      </c>
      <c r="C404" s="609">
        <v>244026002937990</v>
      </c>
      <c r="D404" s="334" t="s">
        <v>2020</v>
      </c>
      <c r="E404" t="str">
        <f t="shared" si="31"/>
        <v>240402600293799</v>
      </c>
      <c r="F404" t="str">
        <f t="shared" si="32"/>
        <v>0</v>
      </c>
      <c r="G404" t="e">
        <f>+VLOOKUP(L404,BG!$D$10:$F$68,3,FALSE)</f>
        <v>#REF!</v>
      </c>
      <c r="H404" s="334" t="s">
        <v>2173</v>
      </c>
      <c r="I404" s="333">
        <v>-2705687</v>
      </c>
      <c r="J404" s="296">
        <f t="shared" si="30"/>
        <v>-2705.6869999999999</v>
      </c>
      <c r="K404" t="e">
        <f>+VLOOKUP(D404,#REF!,4,0)</f>
        <v>#REF!</v>
      </c>
      <c r="L404" t="e">
        <f>VLOOKUP(D404,#REF!,5,0)</f>
        <v>#REF!</v>
      </c>
      <c r="M404" t="e">
        <f>VLOOKUP(D404,#REF!,6,0)</f>
        <v>#REF!</v>
      </c>
      <c r="N404" t="e">
        <f>VLOOKUP(D404,#REF!,7,0)</f>
        <v>#REF!</v>
      </c>
      <c r="O404"/>
      <c r="P404" t="str">
        <f t="shared" si="33"/>
        <v>26002</v>
      </c>
      <c r="Q404" t="str">
        <f t="shared" si="34"/>
        <v>24</v>
      </c>
    </row>
    <row r="405" spans="1:17" s="361" customFormat="1" ht="17.25" hidden="1" customHeight="1" x14ac:dyDescent="0.3">
      <c r="A405" s="556" t="s">
        <v>3355</v>
      </c>
      <c r="B405" s="332">
        <v>6</v>
      </c>
      <c r="C405" s="608">
        <v>244026002941990</v>
      </c>
      <c r="D405" s="427" t="s">
        <v>3194</v>
      </c>
      <c r="E405" t="str">
        <f t="shared" si="31"/>
        <v>240402600294199</v>
      </c>
      <c r="F405" t="str">
        <f t="shared" si="32"/>
        <v>0</v>
      </c>
      <c r="G405" t="e">
        <f>+VLOOKUP(L405,BG!$D$10:$F$68,3,FALSE)</f>
        <v>#REF!</v>
      </c>
      <c r="H405" s="427" t="s">
        <v>3227</v>
      </c>
      <c r="I405" s="332">
        <v>-476059767</v>
      </c>
      <c r="J405" s="296">
        <f t="shared" si="30"/>
        <v>-476059.76699999999</v>
      </c>
      <c r="K405" t="e">
        <f>+VLOOKUP(D405,#REF!,4,0)</f>
        <v>#REF!</v>
      </c>
      <c r="L405" t="e">
        <f>VLOOKUP(D405,#REF!,5,0)</f>
        <v>#REF!</v>
      </c>
      <c r="M405" t="e">
        <f>VLOOKUP(D405,#REF!,6,0)</f>
        <v>#REF!</v>
      </c>
      <c r="N405" t="e">
        <f>VLOOKUP(D405,#REF!,7,0)</f>
        <v>#REF!</v>
      </c>
      <c r="O405"/>
      <c r="P405" t="str">
        <f t="shared" si="33"/>
        <v>26002</v>
      </c>
      <c r="Q405" t="str">
        <f t="shared" si="34"/>
        <v>24</v>
      </c>
    </row>
    <row r="406" spans="1:17" s="361" customFormat="1" hidden="1" x14ac:dyDescent="0.3">
      <c r="A406" s="556" t="s">
        <v>3355</v>
      </c>
      <c r="B406" s="333">
        <v>6</v>
      </c>
      <c r="C406" s="609">
        <v>244026002942990</v>
      </c>
      <c r="D406" s="334" t="s">
        <v>3195</v>
      </c>
      <c r="E406" t="str">
        <f t="shared" si="31"/>
        <v>240402600294299</v>
      </c>
      <c r="F406" t="str">
        <f t="shared" si="32"/>
        <v>0</v>
      </c>
      <c r="G406" t="e">
        <f>+VLOOKUP(L406,BG!$D$10:$F$68,3,FALSE)</f>
        <v>#REF!</v>
      </c>
      <c r="H406" s="334" t="s">
        <v>3228</v>
      </c>
      <c r="I406" s="333">
        <v>-759376537</v>
      </c>
      <c r="J406" s="296">
        <f t="shared" si="30"/>
        <v>-759376.53700000001</v>
      </c>
      <c r="K406" t="e">
        <f>+VLOOKUP(D406,#REF!,4,0)</f>
        <v>#REF!</v>
      </c>
      <c r="L406" t="e">
        <f>VLOOKUP(D406,#REF!,5,0)</f>
        <v>#REF!</v>
      </c>
      <c r="M406" t="e">
        <f>VLOOKUP(D406,#REF!,6,0)</f>
        <v>#REF!</v>
      </c>
      <c r="N406" t="e">
        <f>VLOOKUP(D406,#REF!,7,0)</f>
        <v>#REF!</v>
      </c>
      <c r="O406"/>
      <c r="P406" t="str">
        <f t="shared" si="33"/>
        <v>26002</v>
      </c>
      <c r="Q406" t="str">
        <f t="shared" si="34"/>
        <v>24</v>
      </c>
    </row>
    <row r="407" spans="1:17" s="361" customFormat="1" x14ac:dyDescent="0.3">
      <c r="A407" s="556" t="s">
        <v>3355</v>
      </c>
      <c r="B407" s="332">
        <v>6</v>
      </c>
      <c r="C407" s="608">
        <v>244026002943010</v>
      </c>
      <c r="D407" s="427" t="s">
        <v>3196</v>
      </c>
      <c r="E407" t="str">
        <f t="shared" si="31"/>
        <v>240402600294301</v>
      </c>
      <c r="F407" t="str">
        <f t="shared" si="32"/>
        <v>0</v>
      </c>
      <c r="G407" t="e">
        <f>+VLOOKUP(L407,BG!$D$10:$F$68,3,FALSE)</f>
        <v>#REF!</v>
      </c>
      <c r="H407" s="427" t="s">
        <v>3229</v>
      </c>
      <c r="I407" s="332">
        <v>-3597720</v>
      </c>
      <c r="J407" s="296">
        <f t="shared" si="30"/>
        <v>-3597.72</v>
      </c>
      <c r="K407" t="e">
        <f>+VLOOKUP(D407,#REF!,4,0)</f>
        <v>#REF!</v>
      </c>
      <c r="L407" t="e">
        <f>VLOOKUP(D407,#REF!,5,0)</f>
        <v>#REF!</v>
      </c>
      <c r="M407" t="e">
        <f>VLOOKUP(D407,#REF!,6,0)</f>
        <v>#REF!</v>
      </c>
      <c r="N407" t="e">
        <f>VLOOKUP(D407,#REF!,7,0)</f>
        <v>#REF!</v>
      </c>
      <c r="O407"/>
      <c r="P407" t="str">
        <f t="shared" si="33"/>
        <v>26002</v>
      </c>
      <c r="Q407" t="str">
        <f t="shared" si="34"/>
        <v>24</v>
      </c>
    </row>
    <row r="408" spans="1:17" s="361" customFormat="1" x14ac:dyDescent="0.3">
      <c r="A408" s="556" t="s">
        <v>3355</v>
      </c>
      <c r="B408" s="333">
        <v>6</v>
      </c>
      <c r="C408" s="609">
        <v>244026002947010</v>
      </c>
      <c r="D408" s="334" t="s">
        <v>3370</v>
      </c>
      <c r="E408" t="str">
        <f t="shared" si="31"/>
        <v>240402600294701</v>
      </c>
      <c r="F408" t="str">
        <f t="shared" si="32"/>
        <v>0</v>
      </c>
      <c r="G408" t="e">
        <f>+VLOOKUP(L408,BG!$D$10:$F$68,3,FALSE)</f>
        <v>#REF!</v>
      </c>
      <c r="H408" s="334" t="s">
        <v>3232</v>
      </c>
      <c r="I408" s="333">
        <v>-2744127183</v>
      </c>
      <c r="J408" s="296">
        <f t="shared" si="30"/>
        <v>-2744127.1830000002</v>
      </c>
      <c r="K408" t="e">
        <f>+VLOOKUP(D408,#REF!,4,0)</f>
        <v>#REF!</v>
      </c>
      <c r="L408" t="e">
        <f>VLOOKUP(D408,#REF!,5,0)</f>
        <v>#REF!</v>
      </c>
      <c r="M408" t="e">
        <f>VLOOKUP(D408,#REF!,6,0)</f>
        <v>#REF!</v>
      </c>
      <c r="N408" t="e">
        <f>VLOOKUP(D408,#REF!,7,0)</f>
        <v>#REF!</v>
      </c>
      <c r="O408"/>
      <c r="P408" t="str">
        <f t="shared" si="33"/>
        <v>26002</v>
      </c>
      <c r="Q408" t="str">
        <f t="shared" si="34"/>
        <v>24</v>
      </c>
    </row>
    <row r="409" spans="1:17" s="361" customFormat="1" x14ac:dyDescent="0.3">
      <c r="A409" s="556" t="s">
        <v>3355</v>
      </c>
      <c r="B409" s="332">
        <v>6</v>
      </c>
      <c r="C409" s="608">
        <v>244026002951010</v>
      </c>
      <c r="D409" s="427" t="s">
        <v>3371</v>
      </c>
      <c r="E409" t="str">
        <f t="shared" si="31"/>
        <v>240402600295101</v>
      </c>
      <c r="F409" t="str">
        <f t="shared" si="32"/>
        <v>0</v>
      </c>
      <c r="G409" t="e">
        <f>+VLOOKUP(L409,BG!$D$10:$F$68,3,FALSE)</f>
        <v>#REF!</v>
      </c>
      <c r="H409" s="427" t="s">
        <v>3399</v>
      </c>
      <c r="I409" s="332">
        <v>-20321516</v>
      </c>
      <c r="J409" s="296">
        <f t="shared" si="30"/>
        <v>-20321.516</v>
      </c>
      <c r="K409" t="e">
        <f>+VLOOKUP(D409,#REF!,4,0)</f>
        <v>#REF!</v>
      </c>
      <c r="L409" t="e">
        <f>VLOOKUP(D409,#REF!,5,0)</f>
        <v>#REF!</v>
      </c>
      <c r="M409" t="e">
        <f>VLOOKUP(D409,#REF!,6,0)</f>
        <v>#REF!</v>
      </c>
      <c r="N409" t="e">
        <f>VLOOKUP(D409,#REF!,7,0)</f>
        <v>#REF!</v>
      </c>
      <c r="O409"/>
      <c r="P409" t="str">
        <f t="shared" si="33"/>
        <v>26002</v>
      </c>
      <c r="Q409" t="str">
        <f t="shared" si="34"/>
        <v>24</v>
      </c>
    </row>
    <row r="410" spans="1:17" s="361" customFormat="1" hidden="1" x14ac:dyDescent="0.3">
      <c r="A410" s="556" t="s">
        <v>3355</v>
      </c>
      <c r="B410" s="333">
        <v>6</v>
      </c>
      <c r="C410" s="609">
        <v>244026002953990</v>
      </c>
      <c r="D410" s="334" t="s">
        <v>3372</v>
      </c>
      <c r="E410" t="str">
        <f t="shared" si="31"/>
        <v>240402600295399</v>
      </c>
      <c r="F410" t="str">
        <f t="shared" si="32"/>
        <v>0</v>
      </c>
      <c r="G410" t="e">
        <f>+VLOOKUP(L410,BG!$D$10:$F$68,3,FALSE)</f>
        <v>#REF!</v>
      </c>
      <c r="H410" s="334" t="s">
        <v>3400</v>
      </c>
      <c r="I410" s="333">
        <v>-200338827</v>
      </c>
      <c r="J410" s="296">
        <f t="shared" si="30"/>
        <v>-200338.82699999999</v>
      </c>
      <c r="K410" t="e">
        <f>+VLOOKUP(D410,#REF!,4,0)</f>
        <v>#REF!</v>
      </c>
      <c r="L410" t="e">
        <f>VLOOKUP(D410,#REF!,5,0)</f>
        <v>#REF!</v>
      </c>
      <c r="M410" t="e">
        <f>VLOOKUP(D410,#REF!,6,0)</f>
        <v>#REF!</v>
      </c>
      <c r="N410" t="e">
        <f>VLOOKUP(D410,#REF!,7,0)</f>
        <v>#REF!</v>
      </c>
      <c r="O410"/>
      <c r="P410" t="str">
        <f t="shared" si="33"/>
        <v>26002</v>
      </c>
      <c r="Q410" t="str">
        <f t="shared" si="34"/>
        <v>24</v>
      </c>
    </row>
    <row r="411" spans="1:17" s="361" customFormat="1" hidden="1" x14ac:dyDescent="0.3">
      <c r="A411" s="556" t="s">
        <v>3355</v>
      </c>
      <c r="B411" s="332">
        <v>6</v>
      </c>
      <c r="C411" s="608">
        <v>244026002999990</v>
      </c>
      <c r="D411" s="427" t="s">
        <v>3203</v>
      </c>
      <c r="E411" t="str">
        <f t="shared" si="31"/>
        <v>240402600299999</v>
      </c>
      <c r="F411" t="str">
        <f t="shared" si="32"/>
        <v>0</v>
      </c>
      <c r="G411" t="e">
        <f>+VLOOKUP(L411,BG!$D$10:$F$68,3,FALSE)</f>
        <v>#REF!</v>
      </c>
      <c r="H411" s="427" t="s">
        <v>3235</v>
      </c>
      <c r="I411" s="332">
        <v>-1115163381</v>
      </c>
      <c r="J411" s="296">
        <f t="shared" si="30"/>
        <v>-1115163.3810000001</v>
      </c>
      <c r="K411" t="e">
        <f>+VLOOKUP(D411,#REF!,4,0)</f>
        <v>#REF!</v>
      </c>
      <c r="L411" t="e">
        <f>VLOOKUP(D411,#REF!,5,0)</f>
        <v>#REF!</v>
      </c>
      <c r="M411" t="e">
        <f>VLOOKUP(D411,#REF!,6,0)</f>
        <v>#REF!</v>
      </c>
      <c r="N411" t="e">
        <f>VLOOKUP(D411,#REF!,7,0)</f>
        <v>#REF!</v>
      </c>
      <c r="O411"/>
      <c r="P411" t="str">
        <f t="shared" si="33"/>
        <v>26002</v>
      </c>
      <c r="Q411" t="str">
        <f t="shared" si="34"/>
        <v>24</v>
      </c>
    </row>
    <row r="412" spans="1:17" s="361" customFormat="1" hidden="1" x14ac:dyDescent="0.3">
      <c r="A412" s="556" t="s">
        <v>3355</v>
      </c>
      <c r="B412" s="333">
        <v>6</v>
      </c>
      <c r="C412" s="609">
        <v>251027001001990</v>
      </c>
      <c r="D412" s="334" t="s">
        <v>1069</v>
      </c>
      <c r="E412" t="str">
        <f t="shared" si="31"/>
        <v>250102700100199</v>
      </c>
      <c r="F412" t="str">
        <f t="shared" si="32"/>
        <v>0</v>
      </c>
      <c r="G412" t="e">
        <f>+VLOOKUP(L412,BG!$D$10:$F$68,3,FALSE)</f>
        <v>#REF!</v>
      </c>
      <c r="H412" s="334" t="s">
        <v>1070</v>
      </c>
      <c r="I412" s="333">
        <v>-3381216619</v>
      </c>
      <c r="J412" s="296">
        <f t="shared" si="30"/>
        <v>-3381216.6189999999</v>
      </c>
      <c r="K412" t="e">
        <f>+VLOOKUP(D412,#REF!,4,0)</f>
        <v>#REF!</v>
      </c>
      <c r="L412" t="e">
        <f>VLOOKUP(D412,#REF!,5,0)</f>
        <v>#REF!</v>
      </c>
      <c r="M412" t="e">
        <f>VLOOKUP(D412,#REF!,6,0)</f>
        <v>#REF!</v>
      </c>
      <c r="N412" t="e">
        <f>VLOOKUP(D412,#REF!,7,0)</f>
        <v>#REF!</v>
      </c>
      <c r="O412"/>
      <c r="P412" t="str">
        <f t="shared" si="33"/>
        <v>27001</v>
      </c>
      <c r="Q412" t="str">
        <f t="shared" si="34"/>
        <v>25</v>
      </c>
    </row>
    <row r="413" spans="1:17" s="361" customFormat="1" hidden="1" x14ac:dyDescent="0.3">
      <c r="A413" s="556" t="s">
        <v>3355</v>
      </c>
      <c r="B413" s="332">
        <v>6</v>
      </c>
      <c r="C413" s="608">
        <v>251027201002990</v>
      </c>
      <c r="D413" s="427" t="s">
        <v>1071</v>
      </c>
      <c r="E413" t="str">
        <f t="shared" si="31"/>
        <v>250102720100299</v>
      </c>
      <c r="F413" t="str">
        <f t="shared" si="32"/>
        <v>0</v>
      </c>
      <c r="G413" t="e">
        <f>+VLOOKUP(L413,BG!$D$10:$F$68,3,FALSE)</f>
        <v>#REF!</v>
      </c>
      <c r="H413" s="427" t="s">
        <v>1072</v>
      </c>
      <c r="I413" s="332">
        <v>-597942968</v>
      </c>
      <c r="J413" s="296">
        <f t="shared" si="30"/>
        <v>-597942.96799999999</v>
      </c>
      <c r="K413" t="e">
        <f>+VLOOKUP(D413,#REF!,4,0)</f>
        <v>#REF!</v>
      </c>
      <c r="L413" t="e">
        <f>VLOOKUP(D413,#REF!,5,0)</f>
        <v>#REF!</v>
      </c>
      <c r="M413" t="e">
        <f>VLOOKUP(D413,#REF!,6,0)</f>
        <v>#REF!</v>
      </c>
      <c r="N413" t="e">
        <f>VLOOKUP(D413,#REF!,7,0)</f>
        <v>#REF!</v>
      </c>
      <c r="O413"/>
      <c r="P413" t="str">
        <f t="shared" si="33"/>
        <v>27201</v>
      </c>
      <c r="Q413" t="str">
        <f t="shared" si="34"/>
        <v>25</v>
      </c>
    </row>
    <row r="414" spans="1:17" s="361" customFormat="1" hidden="1" x14ac:dyDescent="0.3">
      <c r="A414" s="556" t="s">
        <v>3355</v>
      </c>
      <c r="B414" s="333">
        <v>6</v>
      </c>
      <c r="C414" s="609">
        <v>251027201006990</v>
      </c>
      <c r="D414" s="334" t="s">
        <v>1073</v>
      </c>
      <c r="E414" t="str">
        <f t="shared" si="31"/>
        <v>250102720100699</v>
      </c>
      <c r="F414" t="str">
        <f t="shared" si="32"/>
        <v>0</v>
      </c>
      <c r="G414" t="e">
        <f>+VLOOKUP(L414,BG!$D$10:$F$68,3,FALSE)</f>
        <v>#REF!</v>
      </c>
      <c r="H414" s="334" t="s">
        <v>1074</v>
      </c>
      <c r="I414" s="333">
        <v>-160457125</v>
      </c>
      <c r="J414" s="296">
        <f t="shared" si="30"/>
        <v>-160457.125</v>
      </c>
      <c r="K414" t="e">
        <f>+VLOOKUP(D414,#REF!,4,0)</f>
        <v>#REF!</v>
      </c>
      <c r="L414" t="e">
        <f>VLOOKUP(D414,#REF!,5,0)</f>
        <v>#REF!</v>
      </c>
      <c r="M414" t="e">
        <f>VLOOKUP(D414,#REF!,6,0)</f>
        <v>#REF!</v>
      </c>
      <c r="N414" t="e">
        <f>VLOOKUP(D414,#REF!,7,0)</f>
        <v>#REF!</v>
      </c>
      <c r="O414"/>
      <c r="P414" t="str">
        <f t="shared" si="33"/>
        <v>27201</v>
      </c>
      <c r="Q414" t="str">
        <f t="shared" si="34"/>
        <v>25</v>
      </c>
    </row>
    <row r="415" spans="1:17" s="361" customFormat="1" hidden="1" x14ac:dyDescent="0.3">
      <c r="A415" s="556" t="s">
        <v>3355</v>
      </c>
      <c r="B415" s="332">
        <v>6</v>
      </c>
      <c r="C415" s="608">
        <v>251027201010990</v>
      </c>
      <c r="D415" s="427" t="s">
        <v>2584</v>
      </c>
      <c r="E415" t="str">
        <f t="shared" si="31"/>
        <v>250102720101099</v>
      </c>
      <c r="F415" t="str">
        <f t="shared" si="32"/>
        <v>0</v>
      </c>
      <c r="G415" t="e">
        <f>+VLOOKUP(L415,BG!$D$10:$F$68,3,FALSE)</f>
        <v>#REF!</v>
      </c>
      <c r="H415" s="427" t="s">
        <v>2585</v>
      </c>
      <c r="I415" s="332">
        <v>-20000</v>
      </c>
      <c r="J415" s="296">
        <f t="shared" si="30"/>
        <v>-20</v>
      </c>
      <c r="K415" t="e">
        <f>+VLOOKUP(D415,#REF!,4,0)</f>
        <v>#REF!</v>
      </c>
      <c r="L415" t="e">
        <f>VLOOKUP(D415,#REF!,5,0)</f>
        <v>#REF!</v>
      </c>
      <c r="M415" t="e">
        <f>VLOOKUP(D415,#REF!,6,0)</f>
        <v>#REF!</v>
      </c>
      <c r="N415" t="e">
        <f>VLOOKUP(D415,#REF!,7,0)</f>
        <v>#REF!</v>
      </c>
      <c r="O415"/>
      <c r="P415" t="str">
        <f t="shared" si="33"/>
        <v>27201</v>
      </c>
      <c r="Q415" t="str">
        <f t="shared" si="34"/>
        <v>25</v>
      </c>
    </row>
    <row r="416" spans="1:17" s="361" customFormat="1" hidden="1" x14ac:dyDescent="0.3">
      <c r="A416" s="556" t="s">
        <v>3355</v>
      </c>
      <c r="B416" s="333">
        <v>6</v>
      </c>
      <c r="C416" s="609">
        <v>251027201011990</v>
      </c>
      <c r="D416" s="334" t="s">
        <v>2586</v>
      </c>
      <c r="E416" t="str">
        <f t="shared" si="31"/>
        <v>250102720101199</v>
      </c>
      <c r="F416" t="str">
        <f t="shared" si="32"/>
        <v>0</v>
      </c>
      <c r="G416" t="e">
        <f>+VLOOKUP(L416,BG!$D$10:$F$68,3,FALSE)</f>
        <v>#REF!</v>
      </c>
      <c r="H416" s="334" t="s">
        <v>2587</v>
      </c>
      <c r="I416" s="333">
        <v>-691792</v>
      </c>
      <c r="J416" s="296">
        <f t="shared" si="30"/>
        <v>-691.79200000000003</v>
      </c>
      <c r="K416" t="e">
        <f>+VLOOKUP(D416,#REF!,4,0)</f>
        <v>#REF!</v>
      </c>
      <c r="L416" t="e">
        <f>VLOOKUP(D416,#REF!,5,0)</f>
        <v>#REF!</v>
      </c>
      <c r="M416" t="e">
        <f>VLOOKUP(D416,#REF!,6,0)</f>
        <v>#REF!</v>
      </c>
      <c r="N416" t="e">
        <f>VLOOKUP(D416,#REF!,7,0)</f>
        <v>#REF!</v>
      </c>
      <c r="O416"/>
      <c r="P416" t="str">
        <f t="shared" si="33"/>
        <v>27201</v>
      </c>
      <c r="Q416" t="str">
        <f t="shared" si="34"/>
        <v>25</v>
      </c>
    </row>
    <row r="417" spans="1:17" s="361" customFormat="1" hidden="1" x14ac:dyDescent="0.3">
      <c r="A417" s="556" t="s">
        <v>3355</v>
      </c>
      <c r="B417" s="332">
        <v>6</v>
      </c>
      <c r="C417" s="608">
        <v>311040001001990</v>
      </c>
      <c r="D417" s="427" t="s">
        <v>1076</v>
      </c>
      <c r="E417" t="str">
        <f t="shared" si="31"/>
        <v>310104000100199</v>
      </c>
      <c r="F417" t="str">
        <f t="shared" si="32"/>
        <v>0</v>
      </c>
      <c r="G417" t="e">
        <f>+VLOOKUP(L417,BG!$D$10:$F$68,3,FALSE)</f>
        <v>#REF!</v>
      </c>
      <c r="H417" s="427" t="s">
        <v>1075</v>
      </c>
      <c r="I417" s="332">
        <v>-377818000000</v>
      </c>
      <c r="J417" s="296">
        <f t="shared" si="30"/>
        <v>-377818000</v>
      </c>
      <c r="K417" t="e">
        <f>+VLOOKUP(D417,#REF!,4,0)</f>
        <v>#REF!</v>
      </c>
      <c r="L417" t="e">
        <f>VLOOKUP(D417,#REF!,5,0)</f>
        <v>#REF!</v>
      </c>
      <c r="M417" t="e">
        <f>VLOOKUP(D417,#REF!,6,0)</f>
        <v>#REF!</v>
      </c>
      <c r="N417" t="e">
        <f>VLOOKUP(D417,#REF!,7,0)</f>
        <v>#REF!</v>
      </c>
      <c r="O417"/>
      <c r="P417" t="str">
        <f t="shared" si="33"/>
        <v>40001</v>
      </c>
      <c r="Q417" t="str">
        <f t="shared" si="34"/>
        <v>31</v>
      </c>
    </row>
    <row r="418" spans="1:17" hidden="1" x14ac:dyDescent="0.3">
      <c r="A418" s="556" t="s">
        <v>3355</v>
      </c>
      <c r="B418" s="333">
        <v>7</v>
      </c>
      <c r="C418" s="609">
        <v>312040400000990</v>
      </c>
      <c r="D418" s="334" t="s">
        <v>1078</v>
      </c>
      <c r="E418" t="str">
        <f t="shared" si="31"/>
        <v>310204040000099</v>
      </c>
      <c r="F418" t="str">
        <f t="shared" si="32"/>
        <v>0</v>
      </c>
      <c r="G418" t="e">
        <f>+VLOOKUP(L418,BG!$D$10:$F$68,3,FALSE)</f>
        <v>#REF!</v>
      </c>
      <c r="H418" s="334" t="s">
        <v>1077</v>
      </c>
      <c r="I418" s="333">
        <v>-76151638</v>
      </c>
      <c r="J418" s="296">
        <f t="shared" si="30"/>
        <v>-76151.638000000006</v>
      </c>
      <c r="K418" t="e">
        <f>+VLOOKUP(D418,#REF!,4,0)</f>
        <v>#REF!</v>
      </c>
      <c r="L418" t="e">
        <f>VLOOKUP(D418,#REF!,5,0)</f>
        <v>#REF!</v>
      </c>
      <c r="M418" t="e">
        <f>VLOOKUP(D418,#REF!,6,0)</f>
        <v>#REF!</v>
      </c>
      <c r="N418" t="e">
        <f>VLOOKUP(D418,#REF!,7,0)</f>
        <v>#REF!</v>
      </c>
      <c r="P418" t="str">
        <f t="shared" si="33"/>
        <v>40400</v>
      </c>
      <c r="Q418" t="str">
        <f t="shared" si="34"/>
        <v>31</v>
      </c>
    </row>
    <row r="419" spans="1:17" hidden="1" x14ac:dyDescent="0.3">
      <c r="A419" s="556" t="s">
        <v>3355</v>
      </c>
      <c r="B419" s="332">
        <v>6</v>
      </c>
      <c r="C419" s="608">
        <v>313040801001990</v>
      </c>
      <c r="D419" s="427" t="s">
        <v>1081</v>
      </c>
      <c r="E419" t="str">
        <f t="shared" si="31"/>
        <v>310304080100199</v>
      </c>
      <c r="F419" t="str">
        <f t="shared" si="32"/>
        <v>0</v>
      </c>
      <c r="G419" t="e">
        <f>+VLOOKUP(L419,BG!$D$10:$F$68,3,FALSE)</f>
        <v>#REF!</v>
      </c>
      <c r="H419" s="427" t="s">
        <v>1082</v>
      </c>
      <c r="I419" s="332">
        <v>-2686623331</v>
      </c>
      <c r="J419" s="296">
        <f t="shared" si="30"/>
        <v>-2686623.3309999998</v>
      </c>
      <c r="K419" t="e">
        <f>+VLOOKUP(D419,#REF!,4,0)</f>
        <v>#REF!</v>
      </c>
      <c r="L419" t="e">
        <f>VLOOKUP(D419,#REF!,5,0)</f>
        <v>#REF!</v>
      </c>
      <c r="M419" t="e">
        <f>VLOOKUP(D419,#REF!,6,0)</f>
        <v>#REF!</v>
      </c>
      <c r="N419" t="e">
        <f>VLOOKUP(D419,#REF!,7,0)</f>
        <v>#REF!</v>
      </c>
      <c r="P419" t="str">
        <f t="shared" si="33"/>
        <v>40801</v>
      </c>
      <c r="Q419" t="str">
        <f t="shared" si="34"/>
        <v>31</v>
      </c>
    </row>
    <row r="420" spans="1:17" hidden="1" x14ac:dyDescent="0.3">
      <c r="A420" s="556" t="s">
        <v>3355</v>
      </c>
      <c r="B420" s="333">
        <v>6</v>
      </c>
      <c r="C420" s="609">
        <v>313040801002990</v>
      </c>
      <c r="D420" s="334" t="s">
        <v>2021</v>
      </c>
      <c r="E420" t="str">
        <f t="shared" si="31"/>
        <v>310304080100299</v>
      </c>
      <c r="F420" t="str">
        <f t="shared" si="32"/>
        <v>0</v>
      </c>
      <c r="G420" t="e">
        <f>+VLOOKUP(L420,BG!$D$10:$F$68,3,FALSE)</f>
        <v>#REF!</v>
      </c>
      <c r="H420" s="334" t="s">
        <v>2174</v>
      </c>
      <c r="I420" s="333">
        <v>-1429066369</v>
      </c>
      <c r="J420" s="296">
        <f t="shared" si="30"/>
        <v>-1429066.3689999999</v>
      </c>
      <c r="K420" t="e">
        <f>+VLOOKUP(D420,#REF!,4,0)</f>
        <v>#REF!</v>
      </c>
      <c r="L420" t="e">
        <f>VLOOKUP(D420,#REF!,5,0)</f>
        <v>#REF!</v>
      </c>
      <c r="M420" t="e">
        <f>VLOOKUP(D420,#REF!,6,0)</f>
        <v>#REF!</v>
      </c>
      <c r="N420" t="e">
        <f>VLOOKUP(D420,#REF!,7,0)</f>
        <v>#REF!</v>
      </c>
      <c r="P420" t="str">
        <f t="shared" si="33"/>
        <v>40801</v>
      </c>
      <c r="Q420" t="str">
        <f t="shared" si="34"/>
        <v>31</v>
      </c>
    </row>
    <row r="421" spans="1:17" hidden="1" x14ac:dyDescent="0.3">
      <c r="A421" s="556" t="s">
        <v>3355</v>
      </c>
      <c r="B421" s="332">
        <v>6</v>
      </c>
      <c r="C421" s="608">
        <v>314042401001990</v>
      </c>
      <c r="D421" s="427" t="s">
        <v>1085</v>
      </c>
      <c r="E421" t="str">
        <f t="shared" si="31"/>
        <v>310404240100199</v>
      </c>
      <c r="F421" t="str">
        <f t="shared" si="32"/>
        <v>0</v>
      </c>
      <c r="G421" t="e">
        <f>+VLOOKUP(L421,BG!$D$10:$F$68,3,FALSE)</f>
        <v>#REF!</v>
      </c>
      <c r="H421" s="427" t="s">
        <v>1084</v>
      </c>
      <c r="I421" s="332">
        <v>-14264716712</v>
      </c>
      <c r="J421" s="296">
        <f t="shared" si="30"/>
        <v>-14264716.711999999</v>
      </c>
      <c r="K421" t="e">
        <f>+VLOOKUP(D421,#REF!,4,0)</f>
        <v>#REF!</v>
      </c>
      <c r="L421" t="e">
        <f>VLOOKUP(D421,#REF!,5,0)</f>
        <v>#REF!</v>
      </c>
      <c r="M421" t="e">
        <f>VLOOKUP(D421,#REF!,6,0)</f>
        <v>#REF!</v>
      </c>
      <c r="N421" t="e">
        <f>VLOOKUP(D421,#REF!,7,0)</f>
        <v>#REF!</v>
      </c>
      <c r="P421" t="str">
        <f t="shared" si="33"/>
        <v>42401</v>
      </c>
      <c r="Q421" t="str">
        <f t="shared" si="34"/>
        <v>31</v>
      </c>
    </row>
    <row r="422" spans="1:17" hidden="1" x14ac:dyDescent="0.3">
      <c r="A422" s="556" t="s">
        <v>3355</v>
      </c>
      <c r="B422" s="333">
        <v>6</v>
      </c>
      <c r="C422" s="609">
        <v>315041601000990</v>
      </c>
      <c r="D422" s="334" t="s">
        <v>2588</v>
      </c>
      <c r="E422" t="str">
        <f t="shared" si="31"/>
        <v>310504160100099</v>
      </c>
      <c r="F422" t="str">
        <f t="shared" si="32"/>
        <v>0</v>
      </c>
      <c r="G422" t="e">
        <f>+VLOOKUP(L422,BG!$D$10:$F$68,3,FALSE)</f>
        <v>#REF!</v>
      </c>
      <c r="H422" s="334" t="s">
        <v>2589</v>
      </c>
      <c r="I422" s="333">
        <v>-473519770929</v>
      </c>
      <c r="J422" s="296">
        <f t="shared" si="30"/>
        <v>-473519770.92900002</v>
      </c>
      <c r="K422" t="e">
        <f>+VLOOKUP(D422,#REF!,4,0)</f>
        <v>#REF!</v>
      </c>
      <c r="L422" t="e">
        <f>VLOOKUP(D422,#REF!,5,0)</f>
        <v>#REF!</v>
      </c>
      <c r="M422" t="e">
        <f>VLOOKUP(D422,#REF!,6,0)</f>
        <v>#REF!</v>
      </c>
      <c r="N422" t="e">
        <f>VLOOKUP(D422,#REF!,7,0)</f>
        <v>#REF!</v>
      </c>
      <c r="P422" t="str">
        <f t="shared" si="33"/>
        <v>41601</v>
      </c>
      <c r="Q422" t="str">
        <f t="shared" si="34"/>
        <v>31</v>
      </c>
    </row>
    <row r="423" spans="1:17" hidden="1" x14ac:dyDescent="0.3">
      <c r="A423" s="556" t="s">
        <v>3355</v>
      </c>
      <c r="B423" s="332">
        <v>6</v>
      </c>
      <c r="C423" s="608">
        <v>315042001000990</v>
      </c>
      <c r="D423" s="427" t="s">
        <v>2590</v>
      </c>
      <c r="E423" t="str">
        <f t="shared" si="31"/>
        <v>310504200100099</v>
      </c>
      <c r="F423" t="str">
        <f t="shared" si="32"/>
        <v>0</v>
      </c>
      <c r="G423" t="e">
        <f>+VLOOKUP(L423,BG!$D$10:$F$68,3,FALSE)</f>
        <v>#REF!</v>
      </c>
      <c r="H423" s="427" t="s">
        <v>2591</v>
      </c>
      <c r="I423" s="332">
        <v>449881302574</v>
      </c>
      <c r="J423" s="296">
        <f t="shared" si="30"/>
        <v>449881302.574</v>
      </c>
      <c r="K423" t="e">
        <f>+VLOOKUP(D423,#REF!,4,0)</f>
        <v>#REF!</v>
      </c>
      <c r="L423" t="e">
        <f>VLOOKUP(D423,#REF!,5,0)</f>
        <v>#REF!</v>
      </c>
      <c r="M423" t="e">
        <f>VLOOKUP(D423,#REF!,6,0)</f>
        <v>#REF!</v>
      </c>
      <c r="N423" t="e">
        <f>VLOOKUP(D423,#REF!,7,0)</f>
        <v>#REF!</v>
      </c>
      <c r="P423" t="str">
        <f t="shared" si="33"/>
        <v>42001</v>
      </c>
      <c r="Q423" t="str">
        <f t="shared" si="34"/>
        <v>31</v>
      </c>
    </row>
    <row r="424" spans="1:17" hidden="1" x14ac:dyDescent="0.3">
      <c r="A424" s="556" t="s">
        <v>3355</v>
      </c>
      <c r="B424" s="333">
        <v>6</v>
      </c>
      <c r="C424" s="609">
        <v>316041801000990</v>
      </c>
      <c r="D424" s="334" t="s">
        <v>1256</v>
      </c>
      <c r="E424" t="str">
        <f t="shared" si="31"/>
        <v>310604180100099</v>
      </c>
      <c r="F424" t="str">
        <f t="shared" si="32"/>
        <v>0</v>
      </c>
      <c r="G424" t="e">
        <f>+VLOOKUP(L424,BG!$D$10:$F$68,3,FALSE)</f>
        <v>#REF!</v>
      </c>
      <c r="H424" s="334" t="s">
        <v>1257</v>
      </c>
      <c r="I424" s="333">
        <v>-6049319751</v>
      </c>
      <c r="J424" s="296">
        <f t="shared" si="30"/>
        <v>-6049319.7510000002</v>
      </c>
      <c r="K424" t="e">
        <f>+VLOOKUP(D424,#REF!,4,0)</f>
        <v>#REF!</v>
      </c>
      <c r="L424" t="e">
        <f>VLOOKUP(D424,#REF!,5,0)</f>
        <v>#REF!</v>
      </c>
      <c r="M424" t="e">
        <f>VLOOKUP(D424,#REF!,6,0)</f>
        <v>#REF!</v>
      </c>
      <c r="N424" t="e">
        <f>VLOOKUP(D424,#REF!,7,0)</f>
        <v>#REF!</v>
      </c>
      <c r="P424" t="str">
        <f t="shared" si="33"/>
        <v>41801</v>
      </c>
      <c r="Q424" t="str">
        <f t="shared" si="34"/>
        <v>31</v>
      </c>
    </row>
    <row r="425" spans="1:17" hidden="1" x14ac:dyDescent="0.3">
      <c r="A425" s="556" t="s">
        <v>3355</v>
      </c>
      <c r="B425" s="332">
        <v>6</v>
      </c>
      <c r="C425" s="608">
        <v>411061304000990</v>
      </c>
      <c r="D425" s="427" t="s">
        <v>2022</v>
      </c>
      <c r="E425" t="str">
        <f t="shared" si="31"/>
        <v>410106130400099</v>
      </c>
      <c r="F425" t="str">
        <f t="shared" si="32"/>
        <v>0</v>
      </c>
      <c r="G425" t="e">
        <f>+VLOOKUP(L425,BG!$D$10:$F$68,3,FALSE)</f>
        <v>#REF!</v>
      </c>
      <c r="H425" s="427" t="s">
        <v>693</v>
      </c>
      <c r="I425" s="332">
        <v>15454520957</v>
      </c>
      <c r="J425" s="296">
        <f t="shared" si="30"/>
        <v>15454520.957</v>
      </c>
      <c r="K425" t="e">
        <f>+VLOOKUP(D425,#REF!,4,0)</f>
        <v>#REF!</v>
      </c>
      <c r="L425" t="e">
        <f>VLOOKUP(D425,#REF!,5,0)</f>
        <v>#REF!</v>
      </c>
      <c r="M425" t="e">
        <f>VLOOKUP(D425,#REF!,6,0)</f>
        <v>#REF!</v>
      </c>
      <c r="N425" t="e">
        <f>VLOOKUP(D425,#REF!,7,0)</f>
        <v>#REF!</v>
      </c>
      <c r="P425" t="str">
        <f t="shared" si="33"/>
        <v>61304</v>
      </c>
      <c r="Q425" t="str">
        <f t="shared" si="34"/>
        <v>41</v>
      </c>
    </row>
    <row r="426" spans="1:17" hidden="1" x14ac:dyDescent="0.3">
      <c r="A426" s="556" t="s">
        <v>3355</v>
      </c>
      <c r="B426" s="333">
        <v>6</v>
      </c>
      <c r="C426" s="609">
        <v>421060204000990</v>
      </c>
      <c r="D426" s="334" t="s">
        <v>2023</v>
      </c>
      <c r="E426" t="str">
        <f t="shared" si="31"/>
        <v>420106020400099</v>
      </c>
      <c r="F426" t="str">
        <f t="shared" si="32"/>
        <v>0</v>
      </c>
      <c r="G426" t="e">
        <f>+VLOOKUP(L426,BG!$D$10:$F$68,3,FALSE)</f>
        <v>#REF!</v>
      </c>
      <c r="H426" s="334" t="s">
        <v>693</v>
      </c>
      <c r="I426" s="333">
        <v>-15454520957</v>
      </c>
      <c r="J426" s="296">
        <f t="shared" si="30"/>
        <v>-15454520.957</v>
      </c>
      <c r="K426" t="e">
        <f>+VLOOKUP(D426,#REF!,4,0)</f>
        <v>#REF!</v>
      </c>
      <c r="L426" t="e">
        <f>VLOOKUP(D426,#REF!,5,0)</f>
        <v>#REF!</v>
      </c>
      <c r="M426" t="e">
        <f>VLOOKUP(D426,#REF!,6,0)</f>
        <v>#REF!</v>
      </c>
      <c r="N426" t="e">
        <f>VLOOKUP(D426,#REF!,7,0)</f>
        <v>#REF!</v>
      </c>
      <c r="P426" t="str">
        <f t="shared" si="33"/>
        <v>60204</v>
      </c>
      <c r="Q426" t="str">
        <f t="shared" si="34"/>
        <v>42</v>
      </c>
    </row>
    <row r="427" spans="1:17" hidden="1" x14ac:dyDescent="0.3">
      <c r="A427" s="556" t="s">
        <v>3355</v>
      </c>
      <c r="B427" s="332">
        <v>6</v>
      </c>
      <c r="C427" s="608">
        <v>511065104101990</v>
      </c>
      <c r="D427" s="427" t="s">
        <v>2024</v>
      </c>
      <c r="E427" t="str">
        <f t="shared" si="31"/>
        <v>510106510410199</v>
      </c>
      <c r="F427" t="str">
        <f t="shared" si="32"/>
        <v>0</v>
      </c>
      <c r="G427" t="e">
        <f>+VLOOKUP(L427,BG!$D$10:$F$68,3,FALSE)</f>
        <v>#REF!</v>
      </c>
      <c r="H427" s="427" t="s">
        <v>2175</v>
      </c>
      <c r="I427" s="332">
        <v>14614920000</v>
      </c>
      <c r="J427" s="296">
        <f t="shared" si="30"/>
        <v>14614920</v>
      </c>
      <c r="K427" t="e">
        <f>+VLOOKUP(D427,#REF!,4,0)</f>
        <v>#REF!</v>
      </c>
      <c r="L427" t="e">
        <f>VLOOKUP(D427,#REF!,5,0)</f>
        <v>#REF!</v>
      </c>
      <c r="M427" t="e">
        <f>VLOOKUP(D427,#REF!,6,0)</f>
        <v>#REF!</v>
      </c>
      <c r="N427" t="e">
        <f>VLOOKUP(D427,#REF!,7,0)</f>
        <v>#REF!</v>
      </c>
      <c r="P427" t="str">
        <f t="shared" si="33"/>
        <v>65104</v>
      </c>
      <c r="Q427" t="str">
        <f t="shared" si="34"/>
        <v>51</v>
      </c>
    </row>
    <row r="428" spans="1:17" x14ac:dyDescent="0.3">
      <c r="A428" s="556" t="s">
        <v>3355</v>
      </c>
      <c r="B428" s="333">
        <v>6</v>
      </c>
      <c r="C428" s="609">
        <v>511065301004010</v>
      </c>
      <c r="D428" s="334" t="s">
        <v>2592</v>
      </c>
      <c r="E428" t="str">
        <f t="shared" si="31"/>
        <v>510106530100401</v>
      </c>
      <c r="F428" t="str">
        <f t="shared" si="32"/>
        <v>0</v>
      </c>
      <c r="G428" t="e">
        <f>+VLOOKUP(L428,BG!$D$10:$F$68,3,FALSE)</f>
        <v>#REF!</v>
      </c>
      <c r="H428" s="334" t="s">
        <v>2593</v>
      </c>
      <c r="I428" s="333">
        <v>5858527</v>
      </c>
      <c r="J428" s="296">
        <f t="shared" si="30"/>
        <v>5858.527</v>
      </c>
      <c r="K428" t="e">
        <f>+VLOOKUP(D428,#REF!,4,0)</f>
        <v>#REF!</v>
      </c>
      <c r="L428" t="e">
        <f>VLOOKUP(D428,#REF!,5,0)</f>
        <v>#REF!</v>
      </c>
      <c r="M428" t="e">
        <f>VLOOKUP(D428,#REF!,6,0)</f>
        <v>#REF!</v>
      </c>
      <c r="N428" t="e">
        <f>VLOOKUP(D428,#REF!,7,0)</f>
        <v>#REF!</v>
      </c>
      <c r="P428" t="str">
        <f t="shared" si="33"/>
        <v>65301</v>
      </c>
      <c r="Q428" t="str">
        <f t="shared" si="34"/>
        <v>51</v>
      </c>
    </row>
    <row r="429" spans="1:17" hidden="1" x14ac:dyDescent="0.3">
      <c r="A429" s="556" t="s">
        <v>3355</v>
      </c>
      <c r="B429" s="332">
        <v>6</v>
      </c>
      <c r="C429" s="608">
        <v>511065301004990</v>
      </c>
      <c r="D429" s="427" t="s">
        <v>2416</v>
      </c>
      <c r="E429" t="str">
        <f t="shared" si="31"/>
        <v>510106530100499</v>
      </c>
      <c r="F429" t="str">
        <f t="shared" si="32"/>
        <v>0</v>
      </c>
      <c r="G429" t="e">
        <f>+VLOOKUP(L429,BG!$D$10:$F$68,3,FALSE)</f>
        <v>#REF!</v>
      </c>
      <c r="H429" s="427" t="s">
        <v>2417</v>
      </c>
      <c r="I429" s="332">
        <v>4977960758</v>
      </c>
      <c r="J429" s="296">
        <f t="shared" si="30"/>
        <v>4977960.7580000004</v>
      </c>
      <c r="K429" t="e">
        <f>+VLOOKUP(D429,#REF!,4,0)</f>
        <v>#REF!</v>
      </c>
      <c r="L429" t="e">
        <f>VLOOKUP(D429,#REF!,5,0)</f>
        <v>#REF!</v>
      </c>
      <c r="M429" t="e">
        <f>VLOOKUP(D429,#REF!,6,0)</f>
        <v>#REF!</v>
      </c>
      <c r="N429" t="e">
        <f>VLOOKUP(D429,#REF!,7,0)</f>
        <v>#REF!</v>
      </c>
      <c r="P429" t="str">
        <f t="shared" si="33"/>
        <v>65301</v>
      </c>
      <c r="Q429" t="str">
        <f t="shared" si="34"/>
        <v>51</v>
      </c>
    </row>
    <row r="430" spans="1:17" x14ac:dyDescent="0.3">
      <c r="A430" s="556" t="s">
        <v>3355</v>
      </c>
      <c r="B430" s="333">
        <v>6</v>
      </c>
      <c r="C430" s="609">
        <v>514067502000010</v>
      </c>
      <c r="D430" s="334" t="s">
        <v>2594</v>
      </c>
      <c r="E430" t="str">
        <f t="shared" si="31"/>
        <v>510406750200001</v>
      </c>
      <c r="F430" t="str">
        <f t="shared" si="32"/>
        <v>0</v>
      </c>
      <c r="G430" t="e">
        <f>+VLOOKUP(L430,BG!$D$10:$F$68,3,FALSE)</f>
        <v>#REF!</v>
      </c>
      <c r="H430" s="334" t="s">
        <v>2595</v>
      </c>
      <c r="I430" s="333">
        <v>5396580000</v>
      </c>
      <c r="J430" s="296">
        <f t="shared" si="30"/>
        <v>5396580</v>
      </c>
      <c r="K430" t="e">
        <f>+VLOOKUP(D430,#REF!,4,0)</f>
        <v>#REF!</v>
      </c>
      <c r="L430" t="e">
        <f>VLOOKUP(D430,#REF!,5,0)</f>
        <v>#REF!</v>
      </c>
      <c r="M430" t="e">
        <f>VLOOKUP(D430,#REF!,6,0)</f>
        <v>#REF!</v>
      </c>
      <c r="N430" t="e">
        <f>VLOOKUP(D430,#REF!,7,0)</f>
        <v>#REF!</v>
      </c>
      <c r="P430" t="str">
        <f t="shared" si="33"/>
        <v>67502</v>
      </c>
      <c r="Q430" t="str">
        <f t="shared" si="34"/>
        <v>51</v>
      </c>
    </row>
    <row r="431" spans="1:17" hidden="1" x14ac:dyDescent="0.3">
      <c r="A431" s="556" t="s">
        <v>3355</v>
      </c>
      <c r="B431" s="332">
        <v>6</v>
      </c>
      <c r="C431" s="608">
        <v>514067502000990</v>
      </c>
      <c r="D431" s="427" t="s">
        <v>2596</v>
      </c>
      <c r="E431" t="str">
        <f t="shared" si="31"/>
        <v>510406750200099</v>
      </c>
      <c r="F431" t="str">
        <f t="shared" si="32"/>
        <v>0</v>
      </c>
      <c r="G431" t="e">
        <f>+VLOOKUP(L431,BG!$D$10:$F$68,3,FALSE)</f>
        <v>#REF!</v>
      </c>
      <c r="H431" s="427" t="s">
        <v>2595</v>
      </c>
      <c r="I431" s="332">
        <v>3676952928</v>
      </c>
      <c r="J431" s="296">
        <f t="shared" si="30"/>
        <v>3676952.9279999998</v>
      </c>
      <c r="K431" t="e">
        <f>+VLOOKUP(D431,#REF!,4,0)</f>
        <v>#REF!</v>
      </c>
      <c r="L431" t="e">
        <f>VLOOKUP(D431,#REF!,5,0)</f>
        <v>#REF!</v>
      </c>
      <c r="M431" t="e">
        <f>VLOOKUP(D431,#REF!,6,0)</f>
        <v>#REF!</v>
      </c>
      <c r="N431" t="e">
        <f>VLOOKUP(D431,#REF!,7,0)</f>
        <v>#REF!</v>
      </c>
      <c r="P431" t="str">
        <f t="shared" si="33"/>
        <v>67502</v>
      </c>
      <c r="Q431" t="str">
        <f t="shared" si="34"/>
        <v>51</v>
      </c>
    </row>
    <row r="432" spans="1:17" x14ac:dyDescent="0.3">
      <c r="A432" s="556" t="s">
        <v>3355</v>
      </c>
      <c r="B432" s="333">
        <v>6</v>
      </c>
      <c r="C432" s="609">
        <v>514067512000010</v>
      </c>
      <c r="D432" s="334" t="s">
        <v>2597</v>
      </c>
      <c r="E432" t="str">
        <f t="shared" si="31"/>
        <v>510406751200001</v>
      </c>
      <c r="F432" t="str">
        <f t="shared" si="32"/>
        <v>0</v>
      </c>
      <c r="G432" t="e">
        <f>+VLOOKUP(L432,BG!$D$10:$F$68,3,FALSE)</f>
        <v>#REF!</v>
      </c>
      <c r="H432" s="334" t="s">
        <v>2176</v>
      </c>
      <c r="I432" s="333">
        <v>8035645681</v>
      </c>
      <c r="J432" s="296">
        <f t="shared" si="30"/>
        <v>8035645.6809999999</v>
      </c>
      <c r="K432" t="e">
        <f>+VLOOKUP(D432,#REF!,4,0)</f>
        <v>#REF!</v>
      </c>
      <c r="L432" t="e">
        <f>VLOOKUP(D432,#REF!,5,0)</f>
        <v>#REF!</v>
      </c>
      <c r="M432" t="e">
        <f>VLOOKUP(D432,#REF!,6,0)</f>
        <v>#REF!</v>
      </c>
      <c r="N432" t="e">
        <f>VLOOKUP(D432,#REF!,7,0)</f>
        <v>#REF!</v>
      </c>
      <c r="P432" t="str">
        <f t="shared" si="33"/>
        <v>67512</v>
      </c>
      <c r="Q432" t="str">
        <f t="shared" si="34"/>
        <v>51</v>
      </c>
    </row>
    <row r="433" spans="1:17" hidden="1" x14ac:dyDescent="0.3">
      <c r="A433" s="556" t="s">
        <v>3355</v>
      </c>
      <c r="B433" s="332">
        <v>6</v>
      </c>
      <c r="C433" s="608">
        <v>514067512000990</v>
      </c>
      <c r="D433" s="427" t="s">
        <v>2025</v>
      </c>
      <c r="E433" t="str">
        <f t="shared" si="31"/>
        <v>510406751200099</v>
      </c>
      <c r="F433" t="str">
        <f t="shared" si="32"/>
        <v>0</v>
      </c>
      <c r="G433" t="e">
        <f>+VLOOKUP(L433,BG!$D$10:$F$68,3,FALSE)</f>
        <v>#REF!</v>
      </c>
      <c r="H433" s="427" t="s">
        <v>2176</v>
      </c>
      <c r="I433" s="332">
        <v>-7641881501</v>
      </c>
      <c r="J433" s="296">
        <f t="shared" si="30"/>
        <v>-7641881.5010000002</v>
      </c>
      <c r="K433" t="e">
        <f>+VLOOKUP(D433,#REF!,4,0)</f>
        <v>#REF!</v>
      </c>
      <c r="L433" t="e">
        <f>VLOOKUP(D433,#REF!,5,0)</f>
        <v>#REF!</v>
      </c>
      <c r="M433" t="e">
        <f>VLOOKUP(D433,#REF!,6,0)</f>
        <v>#REF!</v>
      </c>
      <c r="N433" t="e">
        <f>VLOOKUP(D433,#REF!,7,0)</f>
        <v>#REF!</v>
      </c>
      <c r="P433" t="str">
        <f t="shared" si="33"/>
        <v>67512</v>
      </c>
      <c r="Q433" t="str">
        <f t="shared" si="34"/>
        <v>51</v>
      </c>
    </row>
    <row r="434" spans="1:17" hidden="1" x14ac:dyDescent="0.3">
      <c r="A434" s="556" t="s">
        <v>3355</v>
      </c>
      <c r="B434" s="333">
        <v>6</v>
      </c>
      <c r="C434" s="609">
        <v>521065202101990</v>
      </c>
      <c r="D434" s="334" t="s">
        <v>2026</v>
      </c>
      <c r="E434" t="str">
        <f t="shared" si="31"/>
        <v>520106520210199</v>
      </c>
      <c r="F434" t="str">
        <f t="shared" si="32"/>
        <v>0</v>
      </c>
      <c r="G434" t="e">
        <f>+VLOOKUP(L434,BG!$D$10:$F$68,3,FALSE)</f>
        <v>#REF!</v>
      </c>
      <c r="H434" s="334" t="s">
        <v>2175</v>
      </c>
      <c r="I434" s="333">
        <v>-14614920000</v>
      </c>
      <c r="J434" s="296">
        <f t="shared" si="30"/>
        <v>-14614920</v>
      </c>
      <c r="K434" t="e">
        <f>+VLOOKUP(D434,#REF!,4,0)</f>
        <v>#REF!</v>
      </c>
      <c r="L434" t="e">
        <f>VLOOKUP(D434,#REF!,5,0)</f>
        <v>#REF!</v>
      </c>
      <c r="M434" t="e">
        <f>VLOOKUP(D434,#REF!,6,0)</f>
        <v>#REF!</v>
      </c>
      <c r="N434" t="e">
        <f>VLOOKUP(D434,#REF!,7,0)</f>
        <v>#REF!</v>
      </c>
      <c r="P434" t="str">
        <f t="shared" si="33"/>
        <v>65202</v>
      </c>
      <c r="Q434" t="str">
        <f t="shared" si="34"/>
        <v>52</v>
      </c>
    </row>
    <row r="435" spans="1:17" hidden="1" x14ac:dyDescent="0.3">
      <c r="A435" s="556" t="s">
        <v>3355</v>
      </c>
      <c r="B435" s="332">
        <v>6</v>
      </c>
      <c r="C435" s="608">
        <v>521065202105990</v>
      </c>
      <c r="D435" s="427" t="s">
        <v>2598</v>
      </c>
      <c r="E435" t="str">
        <f t="shared" si="31"/>
        <v>520106520210599</v>
      </c>
      <c r="F435" t="str">
        <f t="shared" si="32"/>
        <v>0</v>
      </c>
      <c r="G435" t="e">
        <f>+VLOOKUP(L435,BG!$D$10:$F$68,3,FALSE)</f>
        <v>#REF!</v>
      </c>
      <c r="H435" s="427" t="s">
        <v>2599</v>
      </c>
      <c r="I435" s="332">
        <v>-4977960758</v>
      </c>
      <c r="J435" s="296">
        <f t="shared" si="30"/>
        <v>-4977960.7580000004</v>
      </c>
      <c r="K435" t="e">
        <f>+VLOOKUP(D435,#REF!,4,0)</f>
        <v>#REF!</v>
      </c>
      <c r="L435" t="e">
        <f>VLOOKUP(D435,#REF!,5,0)</f>
        <v>#REF!</v>
      </c>
      <c r="M435" t="e">
        <f>VLOOKUP(D435,#REF!,6,0)</f>
        <v>#REF!</v>
      </c>
      <c r="N435" t="e">
        <f>VLOOKUP(D435,#REF!,7,0)</f>
        <v>#REF!</v>
      </c>
      <c r="P435" t="str">
        <f t="shared" si="33"/>
        <v>65202</v>
      </c>
      <c r="Q435" t="str">
        <f t="shared" si="34"/>
        <v>52</v>
      </c>
    </row>
    <row r="436" spans="1:17" x14ac:dyDescent="0.3">
      <c r="A436" s="556" t="s">
        <v>3355</v>
      </c>
      <c r="B436" s="333">
        <v>6</v>
      </c>
      <c r="C436" s="609">
        <v>521065402004010</v>
      </c>
      <c r="D436" s="334" t="s">
        <v>2600</v>
      </c>
      <c r="E436" t="str">
        <f t="shared" si="31"/>
        <v>520106540200401</v>
      </c>
      <c r="F436" t="str">
        <f t="shared" si="32"/>
        <v>0</v>
      </c>
      <c r="G436" t="e">
        <f>+VLOOKUP(L436,BG!$D$10:$F$68,3,FALSE)</f>
        <v>#REF!</v>
      </c>
      <c r="H436" s="334" t="s">
        <v>2593</v>
      </c>
      <c r="I436" s="333">
        <v>-5858527</v>
      </c>
      <c r="J436" s="296">
        <f t="shared" si="30"/>
        <v>-5858.527</v>
      </c>
      <c r="K436" t="e">
        <f>+VLOOKUP(D436,#REF!,4,0)</f>
        <v>#REF!</v>
      </c>
      <c r="L436" t="e">
        <f>VLOOKUP(D436,#REF!,5,0)</f>
        <v>#REF!</v>
      </c>
      <c r="M436" t="e">
        <f>VLOOKUP(D436,#REF!,6,0)</f>
        <v>#REF!</v>
      </c>
      <c r="N436" t="e">
        <f>VLOOKUP(D436,#REF!,7,0)</f>
        <v>#REF!</v>
      </c>
      <c r="P436" t="str">
        <f t="shared" si="33"/>
        <v>65402</v>
      </c>
      <c r="Q436" t="str">
        <f t="shared" si="34"/>
        <v>52</v>
      </c>
    </row>
    <row r="437" spans="1:17" x14ac:dyDescent="0.3">
      <c r="A437" s="556" t="s">
        <v>3355</v>
      </c>
      <c r="B437" s="332">
        <v>6</v>
      </c>
      <c r="C437" s="608">
        <v>524068002000010</v>
      </c>
      <c r="D437" s="427" t="s">
        <v>2601</v>
      </c>
      <c r="E437" t="str">
        <f t="shared" si="31"/>
        <v>520406800200001</v>
      </c>
      <c r="F437" t="str">
        <f t="shared" si="32"/>
        <v>0</v>
      </c>
      <c r="G437" t="e">
        <f>+VLOOKUP(L437,BG!$D$10:$F$68,3,FALSE)</f>
        <v>#REF!</v>
      </c>
      <c r="H437" s="427" t="s">
        <v>2595</v>
      </c>
      <c r="I437" s="332">
        <v>-5396580000</v>
      </c>
      <c r="J437" s="296">
        <f t="shared" si="30"/>
        <v>-5396580</v>
      </c>
      <c r="K437" t="e">
        <f>+VLOOKUP(D437,#REF!,4,0)</f>
        <v>#REF!</v>
      </c>
      <c r="L437" t="e">
        <f>VLOOKUP(D437,#REF!,5,0)</f>
        <v>#REF!</v>
      </c>
      <c r="M437" t="e">
        <f>VLOOKUP(D437,#REF!,6,0)</f>
        <v>#REF!</v>
      </c>
      <c r="N437" t="e">
        <f>VLOOKUP(D437,#REF!,7,0)</f>
        <v>#REF!</v>
      </c>
      <c r="P437" t="str">
        <f t="shared" si="33"/>
        <v>68002</v>
      </c>
      <c r="Q437" t="str">
        <f t="shared" si="34"/>
        <v>52</v>
      </c>
    </row>
    <row r="438" spans="1:17" hidden="1" x14ac:dyDescent="0.3">
      <c r="A438" s="556" t="s">
        <v>3355</v>
      </c>
      <c r="B438" s="333">
        <v>6</v>
      </c>
      <c r="C438" s="609">
        <v>524068002000990</v>
      </c>
      <c r="D438" s="334" t="s">
        <v>2602</v>
      </c>
      <c r="E438" t="str">
        <f t="shared" si="31"/>
        <v>520406800200099</v>
      </c>
      <c r="F438" t="str">
        <f t="shared" si="32"/>
        <v>0</v>
      </c>
      <c r="G438" t="e">
        <f>+VLOOKUP(L438,BG!$D$10:$F$68,3,FALSE)</f>
        <v>#REF!</v>
      </c>
      <c r="H438" s="334" t="s">
        <v>2595</v>
      </c>
      <c r="I438" s="333">
        <v>-3676952928</v>
      </c>
      <c r="J438" s="296">
        <f t="shared" si="30"/>
        <v>-3676952.9279999998</v>
      </c>
      <c r="K438" t="e">
        <f>+VLOOKUP(D438,#REF!,4,0)</f>
        <v>#REF!</v>
      </c>
      <c r="L438" t="e">
        <f>VLOOKUP(D438,#REF!,5,0)</f>
        <v>#REF!</v>
      </c>
      <c r="M438" t="e">
        <f>VLOOKUP(D438,#REF!,6,0)</f>
        <v>#REF!</v>
      </c>
      <c r="N438" t="e">
        <f>VLOOKUP(D438,#REF!,7,0)</f>
        <v>#REF!</v>
      </c>
      <c r="P438" t="str">
        <f t="shared" si="33"/>
        <v>68002</v>
      </c>
      <c r="Q438" t="str">
        <f t="shared" si="34"/>
        <v>52</v>
      </c>
    </row>
    <row r="439" spans="1:17" x14ac:dyDescent="0.3">
      <c r="A439" s="556" t="s">
        <v>3355</v>
      </c>
      <c r="B439" s="332">
        <v>6</v>
      </c>
      <c r="C439" s="608">
        <v>524068012000010</v>
      </c>
      <c r="D439" s="427" t="s">
        <v>2603</v>
      </c>
      <c r="E439" t="str">
        <f t="shared" si="31"/>
        <v>520406801200001</v>
      </c>
      <c r="F439" t="str">
        <f t="shared" si="32"/>
        <v>0</v>
      </c>
      <c r="G439" t="e">
        <f>+VLOOKUP(L439,BG!$D$10:$F$68,3,FALSE)</f>
        <v>#REF!</v>
      </c>
      <c r="H439" s="427" t="s">
        <v>2176</v>
      </c>
      <c r="I439" s="332">
        <v>-8035645681</v>
      </c>
      <c r="J439" s="296">
        <f t="shared" si="30"/>
        <v>-8035645.6809999999</v>
      </c>
      <c r="K439" t="e">
        <f>+VLOOKUP(D439,#REF!,4,0)</f>
        <v>#REF!</v>
      </c>
      <c r="L439" t="e">
        <f>VLOOKUP(D439,#REF!,5,0)</f>
        <v>#REF!</v>
      </c>
      <c r="M439" t="e">
        <f>VLOOKUP(D439,#REF!,6,0)</f>
        <v>#REF!</v>
      </c>
      <c r="N439" t="e">
        <f>VLOOKUP(D439,#REF!,7,0)</f>
        <v>#REF!</v>
      </c>
      <c r="P439" t="str">
        <f t="shared" si="33"/>
        <v>68012</v>
      </c>
      <c r="Q439" t="str">
        <f t="shared" si="34"/>
        <v>52</v>
      </c>
    </row>
    <row r="440" spans="1:17" hidden="1" x14ac:dyDescent="0.3">
      <c r="A440" s="556" t="s">
        <v>3355</v>
      </c>
      <c r="B440" s="333">
        <v>6</v>
      </c>
      <c r="C440" s="609">
        <v>524068012000990</v>
      </c>
      <c r="D440" s="334" t="s">
        <v>2027</v>
      </c>
      <c r="E440" t="str">
        <f t="shared" si="31"/>
        <v>520406801200099</v>
      </c>
      <c r="F440" t="str">
        <f t="shared" si="32"/>
        <v>0</v>
      </c>
      <c r="G440" t="e">
        <f>+VLOOKUP(L440,BG!$D$10:$F$68,3,FALSE)</f>
        <v>#REF!</v>
      </c>
      <c r="H440" s="334" t="s">
        <v>2176</v>
      </c>
      <c r="I440" s="333">
        <v>7641881501</v>
      </c>
      <c r="J440" s="296">
        <f t="shared" si="30"/>
        <v>7641881.5010000002</v>
      </c>
      <c r="K440" t="e">
        <f>+VLOOKUP(D440,#REF!,4,0)</f>
        <v>#REF!</v>
      </c>
      <c r="L440" t="e">
        <f>VLOOKUP(D440,#REF!,5,0)</f>
        <v>#REF!</v>
      </c>
      <c r="M440" t="e">
        <f>VLOOKUP(D440,#REF!,6,0)</f>
        <v>#REF!</v>
      </c>
      <c r="N440" t="e">
        <f>VLOOKUP(D440,#REF!,7,0)</f>
        <v>#REF!</v>
      </c>
      <c r="P440" t="str">
        <f t="shared" si="33"/>
        <v>68012</v>
      </c>
      <c r="Q440" t="str">
        <f t="shared" si="34"/>
        <v>52</v>
      </c>
    </row>
    <row r="441" spans="1:17" x14ac:dyDescent="0.3">
      <c r="A441" s="556" t="s">
        <v>3355</v>
      </c>
      <c r="B441" s="332">
        <v>6</v>
      </c>
      <c r="C441" s="608">
        <v>611070202000010</v>
      </c>
      <c r="D441" s="427" t="s">
        <v>1089</v>
      </c>
      <c r="E441" t="str">
        <f t="shared" si="31"/>
        <v>610107020200001</v>
      </c>
      <c r="F441" t="str">
        <f t="shared" si="32"/>
        <v>0</v>
      </c>
      <c r="G441" t="e">
        <f>+VLOOKUP(L441,BG!$D$10:$F$68,3,FALSE)</f>
        <v>#REF!</v>
      </c>
      <c r="H441" s="427" t="s">
        <v>1090</v>
      </c>
      <c r="I441" s="332">
        <v>-2631372</v>
      </c>
      <c r="J441" s="296">
        <f t="shared" si="30"/>
        <v>-2631.3719999999998</v>
      </c>
      <c r="K441" t="e">
        <f>+VLOOKUP(D441,#REF!,4,0)</f>
        <v>#REF!</v>
      </c>
      <c r="L441" t="e">
        <f>VLOOKUP(D441,#REF!,5,0)</f>
        <v>#REF!</v>
      </c>
      <c r="M441" t="e">
        <f>VLOOKUP(D441,#REF!,6,0)</f>
        <v>#REF!</v>
      </c>
      <c r="N441" t="e">
        <f>VLOOKUP(D441,#REF!,7,0)</f>
        <v>#REF!</v>
      </c>
      <c r="P441" t="str">
        <f t="shared" si="33"/>
        <v>70202</v>
      </c>
      <c r="Q441" t="str">
        <f t="shared" si="34"/>
        <v>61</v>
      </c>
    </row>
    <row r="442" spans="1:17" hidden="1" x14ac:dyDescent="0.3">
      <c r="A442" s="556" t="s">
        <v>3355</v>
      </c>
      <c r="B442" s="333">
        <v>6</v>
      </c>
      <c r="C442" s="609">
        <v>611070202000990</v>
      </c>
      <c r="D442" s="334" t="s">
        <v>3373</v>
      </c>
      <c r="E442" t="str">
        <f t="shared" si="31"/>
        <v>610107020200099</v>
      </c>
      <c r="F442" t="str">
        <f t="shared" si="32"/>
        <v>0</v>
      </c>
      <c r="G442" t="e">
        <f>+VLOOKUP(L442,BG!$D$10:$F$68,3,FALSE)</f>
        <v>#REF!</v>
      </c>
      <c r="H442" s="334" t="s">
        <v>1090</v>
      </c>
      <c r="I442" s="333">
        <v>-55868485</v>
      </c>
      <c r="J442" s="296">
        <f t="shared" si="30"/>
        <v>-55868.485000000001</v>
      </c>
      <c r="K442" t="e">
        <f>+VLOOKUP(D442,#REF!,4,0)</f>
        <v>#REF!</v>
      </c>
      <c r="L442" t="e">
        <f>VLOOKUP(D442,#REF!,5,0)</f>
        <v>#REF!</v>
      </c>
      <c r="M442" t="e">
        <f>VLOOKUP(D442,#REF!,6,0)</f>
        <v>#REF!</v>
      </c>
      <c r="N442" t="e">
        <f>VLOOKUP(D442,#REF!,7,0)</f>
        <v>#REF!</v>
      </c>
      <c r="P442" t="str">
        <f t="shared" si="33"/>
        <v>70202</v>
      </c>
      <c r="Q442" t="str">
        <f t="shared" si="34"/>
        <v>61</v>
      </c>
    </row>
    <row r="443" spans="1:17" hidden="1" x14ac:dyDescent="0.3">
      <c r="A443" s="556" t="s">
        <v>3355</v>
      </c>
      <c r="B443" s="332">
        <v>6</v>
      </c>
      <c r="C443" s="608">
        <v>611070202005990</v>
      </c>
      <c r="D443" s="427" t="s">
        <v>1091</v>
      </c>
      <c r="E443" t="str">
        <f t="shared" si="31"/>
        <v>610107020200599</v>
      </c>
      <c r="F443" t="str">
        <f t="shared" si="32"/>
        <v>0</v>
      </c>
      <c r="G443" t="e">
        <f>+VLOOKUP(L443,BG!$D$10:$F$68,3,FALSE)</f>
        <v>#REF!</v>
      </c>
      <c r="H443" s="427" t="s">
        <v>1092</v>
      </c>
      <c r="I443" s="332">
        <v>-180193</v>
      </c>
      <c r="J443" s="296">
        <f t="shared" si="30"/>
        <v>-180.19300000000001</v>
      </c>
      <c r="K443" t="e">
        <f>+VLOOKUP(D443,#REF!,4,0)</f>
        <v>#REF!</v>
      </c>
      <c r="L443" t="e">
        <f>VLOOKUP(D443,#REF!,5,0)</f>
        <v>#REF!</v>
      </c>
      <c r="M443" t="e">
        <f>VLOOKUP(D443,#REF!,6,0)</f>
        <v>#REF!</v>
      </c>
      <c r="N443" t="e">
        <f>VLOOKUP(D443,#REF!,7,0)</f>
        <v>#REF!</v>
      </c>
      <c r="P443" t="str">
        <f t="shared" si="33"/>
        <v>70202</v>
      </c>
      <c r="Q443" t="str">
        <f t="shared" si="34"/>
        <v>61</v>
      </c>
    </row>
    <row r="444" spans="1:17" hidden="1" x14ac:dyDescent="0.3">
      <c r="A444" s="556" t="s">
        <v>3355</v>
      </c>
      <c r="B444" s="333">
        <v>6</v>
      </c>
      <c r="C444" s="609">
        <v>612071202001980</v>
      </c>
      <c r="D444" s="334" t="s">
        <v>1096</v>
      </c>
      <c r="E444" t="str">
        <f t="shared" si="31"/>
        <v>610207120200198</v>
      </c>
      <c r="F444" t="str">
        <f t="shared" si="32"/>
        <v>0</v>
      </c>
      <c r="G444" t="e">
        <f>+VLOOKUP(L444,BG!$D$10:$F$68,3,FALSE)</f>
        <v>#REF!</v>
      </c>
      <c r="H444" s="334" t="s">
        <v>1097</v>
      </c>
      <c r="I444" s="333">
        <v>-671728034</v>
      </c>
      <c r="J444" s="296">
        <f t="shared" si="30"/>
        <v>-671728.03399999999</v>
      </c>
      <c r="K444" t="e">
        <f>+VLOOKUP(D444,#REF!,4,0)</f>
        <v>#REF!</v>
      </c>
      <c r="L444" t="e">
        <f>VLOOKUP(D444,#REF!,5,0)</f>
        <v>#REF!</v>
      </c>
      <c r="M444" t="e">
        <f>VLOOKUP(D444,#REF!,6,0)</f>
        <v>#REF!</v>
      </c>
      <c r="N444" t="e">
        <f>VLOOKUP(D444,#REF!,7,0)</f>
        <v>#REF!</v>
      </c>
      <c r="P444" t="str">
        <f t="shared" si="33"/>
        <v>71202</v>
      </c>
      <c r="Q444" t="str">
        <f t="shared" si="34"/>
        <v>61</v>
      </c>
    </row>
    <row r="445" spans="1:17" hidden="1" x14ac:dyDescent="0.3">
      <c r="A445" s="556" t="s">
        <v>3355</v>
      </c>
      <c r="B445" s="332">
        <v>6</v>
      </c>
      <c r="C445" s="608">
        <v>612071202001990</v>
      </c>
      <c r="D445" s="427" t="s">
        <v>1098</v>
      </c>
      <c r="E445" t="str">
        <f t="shared" si="31"/>
        <v>610207120200199</v>
      </c>
      <c r="F445" t="str">
        <f t="shared" si="32"/>
        <v>0</v>
      </c>
      <c r="G445" t="e">
        <f>+VLOOKUP(L445,BG!$D$10:$F$68,3,FALSE)</f>
        <v>#REF!</v>
      </c>
      <c r="H445" s="427" t="s">
        <v>1097</v>
      </c>
      <c r="I445" s="332">
        <v>-152876503</v>
      </c>
      <c r="J445" s="296">
        <f t="shared" si="30"/>
        <v>-152876.503</v>
      </c>
      <c r="K445" t="e">
        <f>+VLOOKUP(D445,#REF!,4,0)</f>
        <v>#REF!</v>
      </c>
      <c r="L445" t="e">
        <f>VLOOKUP(D445,#REF!,5,0)</f>
        <v>#REF!</v>
      </c>
      <c r="M445" t="e">
        <f>VLOOKUP(D445,#REF!,6,0)</f>
        <v>#REF!</v>
      </c>
      <c r="N445" t="e">
        <f>VLOOKUP(D445,#REF!,7,0)</f>
        <v>#REF!</v>
      </c>
      <c r="P445" t="str">
        <f t="shared" si="33"/>
        <v>71202</v>
      </c>
      <c r="Q445" t="str">
        <f t="shared" si="34"/>
        <v>61</v>
      </c>
    </row>
    <row r="446" spans="1:17" hidden="1" x14ac:dyDescent="0.3">
      <c r="A446" s="556" t="s">
        <v>3355</v>
      </c>
      <c r="B446" s="333">
        <v>6</v>
      </c>
      <c r="C446" s="609">
        <v>612071202002990</v>
      </c>
      <c r="D446" s="334" t="s">
        <v>1099</v>
      </c>
      <c r="E446" t="str">
        <f t="shared" si="31"/>
        <v>610207120200299</v>
      </c>
      <c r="F446" t="str">
        <f t="shared" si="32"/>
        <v>0</v>
      </c>
      <c r="G446" t="e">
        <f>+VLOOKUP(L446,BG!$D$10:$F$68,3,FALSE)</f>
        <v>#REF!</v>
      </c>
      <c r="H446" s="334" t="s">
        <v>1100</v>
      </c>
      <c r="I446" s="333">
        <v>-2529346</v>
      </c>
      <c r="J446" s="296">
        <f t="shared" si="30"/>
        <v>-2529.346</v>
      </c>
      <c r="K446" t="e">
        <f>+VLOOKUP(D446,#REF!,4,0)</f>
        <v>#REF!</v>
      </c>
      <c r="L446" t="e">
        <f>VLOOKUP(D446,#REF!,5,0)</f>
        <v>#REF!</v>
      </c>
      <c r="M446" t="e">
        <f>VLOOKUP(D446,#REF!,6,0)</f>
        <v>#REF!</v>
      </c>
      <c r="N446" t="e">
        <f>VLOOKUP(D446,#REF!,7,0)</f>
        <v>#REF!</v>
      </c>
      <c r="P446" t="str">
        <f t="shared" si="33"/>
        <v>71202</v>
      </c>
      <c r="Q446" t="str">
        <f t="shared" si="34"/>
        <v>61</v>
      </c>
    </row>
    <row r="447" spans="1:17" hidden="1" x14ac:dyDescent="0.3">
      <c r="A447" s="556" t="s">
        <v>3355</v>
      </c>
      <c r="B447" s="332">
        <v>6</v>
      </c>
      <c r="C447" s="608">
        <v>612071402001980</v>
      </c>
      <c r="D447" s="427" t="s">
        <v>1102</v>
      </c>
      <c r="E447" t="str">
        <f t="shared" si="31"/>
        <v>610207140200198</v>
      </c>
      <c r="F447" t="str">
        <f t="shared" si="32"/>
        <v>0</v>
      </c>
      <c r="G447" t="e">
        <f>+VLOOKUP(L447,BG!$D$10:$F$68,3,FALSE)</f>
        <v>#REF!</v>
      </c>
      <c r="H447" s="427" t="s">
        <v>1103</v>
      </c>
      <c r="I447" s="332">
        <v>-77491172</v>
      </c>
      <c r="J447" s="296">
        <f t="shared" si="30"/>
        <v>-77491.172000000006</v>
      </c>
      <c r="K447" t="e">
        <f>+VLOOKUP(D447,#REF!,4,0)</f>
        <v>#REF!</v>
      </c>
      <c r="L447" t="e">
        <f>VLOOKUP(D447,#REF!,5,0)</f>
        <v>#REF!</v>
      </c>
      <c r="M447" t="e">
        <f>VLOOKUP(D447,#REF!,6,0)</f>
        <v>#REF!</v>
      </c>
      <c r="N447" t="e">
        <f>VLOOKUP(D447,#REF!,7,0)</f>
        <v>#REF!</v>
      </c>
      <c r="P447" t="str">
        <f t="shared" si="33"/>
        <v>71402</v>
      </c>
      <c r="Q447" t="str">
        <f t="shared" si="34"/>
        <v>61</v>
      </c>
    </row>
    <row r="448" spans="1:17" hidden="1" x14ac:dyDescent="0.3">
      <c r="A448" s="556" t="s">
        <v>3355</v>
      </c>
      <c r="B448" s="333">
        <v>6</v>
      </c>
      <c r="C448" s="609">
        <v>612071402001990</v>
      </c>
      <c r="D448" s="334" t="s">
        <v>1104</v>
      </c>
      <c r="E448" t="str">
        <f t="shared" si="31"/>
        <v>610207140200199</v>
      </c>
      <c r="F448" t="str">
        <f t="shared" si="32"/>
        <v>0</v>
      </c>
      <c r="G448" t="e">
        <f>+VLOOKUP(L448,BG!$D$10:$F$68,3,FALSE)</f>
        <v>#REF!</v>
      </c>
      <c r="H448" s="334" t="s">
        <v>785</v>
      </c>
      <c r="I448" s="333">
        <v>-12772395649</v>
      </c>
      <c r="J448" s="296">
        <f t="shared" si="30"/>
        <v>-12772395.649</v>
      </c>
      <c r="K448" t="e">
        <f>+VLOOKUP(D448,#REF!,4,0)</f>
        <v>#REF!</v>
      </c>
      <c r="L448" t="e">
        <f>VLOOKUP(D448,#REF!,5,0)</f>
        <v>#REF!</v>
      </c>
      <c r="M448" t="e">
        <f>VLOOKUP(D448,#REF!,6,0)</f>
        <v>#REF!</v>
      </c>
      <c r="N448" t="e">
        <f>VLOOKUP(D448,#REF!,7,0)</f>
        <v>#REF!</v>
      </c>
      <c r="P448" t="str">
        <f t="shared" si="33"/>
        <v>71402</v>
      </c>
      <c r="Q448" t="str">
        <f t="shared" si="34"/>
        <v>61</v>
      </c>
    </row>
    <row r="449" spans="1:17" hidden="1" x14ac:dyDescent="0.3">
      <c r="A449" s="556" t="s">
        <v>3355</v>
      </c>
      <c r="B449" s="332">
        <v>6</v>
      </c>
      <c r="C449" s="608">
        <v>612071402002990</v>
      </c>
      <c r="D449" s="427" t="s">
        <v>1105</v>
      </c>
      <c r="E449" t="str">
        <f t="shared" si="31"/>
        <v>610207140200299</v>
      </c>
      <c r="F449" t="str">
        <f t="shared" si="32"/>
        <v>0</v>
      </c>
      <c r="G449" t="e">
        <f>+VLOOKUP(L449,BG!$D$10:$F$68,3,FALSE)</f>
        <v>#REF!</v>
      </c>
      <c r="H449" s="427" t="s">
        <v>1106</v>
      </c>
      <c r="I449" s="332">
        <v>-9159847</v>
      </c>
      <c r="J449" s="296">
        <f t="shared" si="30"/>
        <v>-9159.8469999999998</v>
      </c>
      <c r="K449" t="e">
        <f>+VLOOKUP(D449,#REF!,4,0)</f>
        <v>#REF!</v>
      </c>
      <c r="L449" t="e">
        <f>VLOOKUP(D449,#REF!,5,0)</f>
        <v>#REF!</v>
      </c>
      <c r="M449" t="e">
        <f>VLOOKUP(D449,#REF!,6,0)</f>
        <v>#REF!</v>
      </c>
      <c r="N449" t="e">
        <f>VLOOKUP(D449,#REF!,7,0)</f>
        <v>#REF!</v>
      </c>
      <c r="P449" t="str">
        <f t="shared" si="33"/>
        <v>71402</v>
      </c>
      <c r="Q449" t="str">
        <f t="shared" si="34"/>
        <v>61</v>
      </c>
    </row>
    <row r="450" spans="1:17" hidden="1" x14ac:dyDescent="0.3">
      <c r="A450" s="556" t="s">
        <v>3355</v>
      </c>
      <c r="B450" s="333">
        <v>6</v>
      </c>
      <c r="C450" s="609">
        <v>612071402004990</v>
      </c>
      <c r="D450" s="334" t="s">
        <v>2029</v>
      </c>
      <c r="E450" t="str">
        <f t="shared" si="31"/>
        <v>610207140200499</v>
      </c>
      <c r="F450" t="str">
        <f t="shared" si="32"/>
        <v>0</v>
      </c>
      <c r="G450" t="e">
        <f>+VLOOKUP(L450,BG!$D$10:$F$68,3,FALSE)</f>
        <v>#REF!</v>
      </c>
      <c r="H450" s="334" t="s">
        <v>2177</v>
      </c>
      <c r="I450" s="333">
        <v>-15094593</v>
      </c>
      <c r="J450" s="296">
        <f t="shared" ref="J450:J513" si="35">I450/1000</f>
        <v>-15094.593000000001</v>
      </c>
      <c r="K450" t="e">
        <f>+VLOOKUP(D450,#REF!,4,0)</f>
        <v>#REF!</v>
      </c>
      <c r="L450" t="e">
        <f>VLOOKUP(D450,#REF!,5,0)</f>
        <v>#REF!</v>
      </c>
      <c r="M450" t="e">
        <f>VLOOKUP(D450,#REF!,6,0)</f>
        <v>#REF!</v>
      </c>
      <c r="N450" t="e">
        <f>VLOOKUP(D450,#REF!,7,0)</f>
        <v>#REF!</v>
      </c>
      <c r="P450" t="str">
        <f t="shared" si="33"/>
        <v>71402</v>
      </c>
      <c r="Q450" t="str">
        <f t="shared" si="34"/>
        <v>61</v>
      </c>
    </row>
    <row r="451" spans="1:17" hidden="1" x14ac:dyDescent="0.3">
      <c r="A451" s="556" t="s">
        <v>3355</v>
      </c>
      <c r="B451" s="332">
        <v>6</v>
      </c>
      <c r="C451" s="608">
        <v>612071802001980</v>
      </c>
      <c r="D451" s="427" t="s">
        <v>1110</v>
      </c>
      <c r="E451" t="str">
        <f t="shared" si="31"/>
        <v>610207180200198</v>
      </c>
      <c r="F451" t="str">
        <f t="shared" si="32"/>
        <v>0</v>
      </c>
      <c r="G451" t="e">
        <f>+VLOOKUP(L451,BG!$D$10:$F$68,3,FALSE)</f>
        <v>#REF!</v>
      </c>
      <c r="H451" s="427" t="s">
        <v>1109</v>
      </c>
      <c r="I451" s="332">
        <v>-36217285</v>
      </c>
      <c r="J451" s="296">
        <f t="shared" si="35"/>
        <v>-36217.285000000003</v>
      </c>
      <c r="K451" t="e">
        <f>+VLOOKUP(D451,#REF!,4,0)</f>
        <v>#REF!</v>
      </c>
      <c r="L451" t="e">
        <f>VLOOKUP(D451,#REF!,5,0)</f>
        <v>#REF!</v>
      </c>
      <c r="M451" t="e">
        <f>VLOOKUP(D451,#REF!,6,0)</f>
        <v>#REF!</v>
      </c>
      <c r="N451" t="e">
        <f>VLOOKUP(D451,#REF!,7,0)</f>
        <v>#REF!</v>
      </c>
      <c r="P451" t="str">
        <f t="shared" si="33"/>
        <v>71802</v>
      </c>
      <c r="Q451" t="str">
        <f t="shared" si="34"/>
        <v>61</v>
      </c>
    </row>
    <row r="452" spans="1:17" hidden="1" x14ac:dyDescent="0.3">
      <c r="A452" s="556" t="s">
        <v>3355</v>
      </c>
      <c r="B452" s="333">
        <v>6</v>
      </c>
      <c r="C452" s="609">
        <v>612085002000990</v>
      </c>
      <c r="D452" s="334" t="s">
        <v>2033</v>
      </c>
      <c r="E452" t="str">
        <f t="shared" si="31"/>
        <v>610208500200099</v>
      </c>
      <c r="F452" t="str">
        <f t="shared" si="32"/>
        <v>0</v>
      </c>
      <c r="G452" t="e">
        <f>+VLOOKUP(L452,BG!$D$10:$F$68,3,FALSE)</f>
        <v>#REF!</v>
      </c>
      <c r="H452" s="334" t="s">
        <v>2180</v>
      </c>
      <c r="I452" s="333">
        <v>-96265</v>
      </c>
      <c r="J452" s="296">
        <f t="shared" si="35"/>
        <v>-96.265000000000001</v>
      </c>
      <c r="K452" t="e">
        <f>+VLOOKUP(D452,#REF!,4,0)</f>
        <v>#REF!</v>
      </c>
      <c r="L452" t="e">
        <f>VLOOKUP(D452,#REF!,5,0)</f>
        <v>#REF!</v>
      </c>
      <c r="M452" t="e">
        <f>VLOOKUP(D452,#REF!,6,0)</f>
        <v>#REF!</v>
      </c>
      <c r="N452" t="e">
        <f>VLOOKUP(D452,#REF!,7,0)</f>
        <v>#REF!</v>
      </c>
      <c r="P452" t="str">
        <f t="shared" si="33"/>
        <v>85002</v>
      </c>
      <c r="Q452" t="str">
        <f t="shared" si="34"/>
        <v>61</v>
      </c>
    </row>
    <row r="453" spans="1:17" hidden="1" x14ac:dyDescent="0.3">
      <c r="A453" s="556" t="s">
        <v>3355</v>
      </c>
      <c r="B453" s="332">
        <v>6</v>
      </c>
      <c r="C453" s="608">
        <v>613075202001990</v>
      </c>
      <c r="D453" s="427" t="s">
        <v>1114</v>
      </c>
      <c r="E453" t="str">
        <f t="shared" ref="E453:E516" si="36">+MID(D453,3,2)&amp;+MID(D453,6,1)&amp;+MID(D453,8,2)&amp;+MID(D453,11,3)&amp;+MID(D453,17,2)&amp;+MID(D453,20,3)&amp;+MID(D453,24,2)</f>
        <v>610307520200199</v>
      </c>
      <c r="F453" t="str">
        <f t="shared" ref="F453:F516" si="37">MID(E453,3,1)</f>
        <v>0</v>
      </c>
      <c r="G453" t="e">
        <f>+VLOOKUP(L453,BG!$D$10:$F$68,3,FALSE)</f>
        <v>#REF!</v>
      </c>
      <c r="H453" s="427" t="s">
        <v>1115</v>
      </c>
      <c r="I453" s="332">
        <v>-37378030</v>
      </c>
      <c r="J453" s="296">
        <f t="shared" si="35"/>
        <v>-37378.03</v>
      </c>
      <c r="K453" t="e">
        <f>+VLOOKUP(D453,#REF!,4,0)</f>
        <v>#REF!</v>
      </c>
      <c r="L453" t="e">
        <f>VLOOKUP(D453,#REF!,5,0)</f>
        <v>#REF!</v>
      </c>
      <c r="M453" t="e">
        <f>VLOOKUP(D453,#REF!,6,0)</f>
        <v>#REF!</v>
      </c>
      <c r="N453" t="e">
        <f>VLOOKUP(D453,#REF!,7,0)</f>
        <v>#REF!</v>
      </c>
      <c r="P453" t="str">
        <f t="shared" si="33"/>
        <v>75202</v>
      </c>
      <c r="Q453" t="str">
        <f t="shared" si="34"/>
        <v>61</v>
      </c>
    </row>
    <row r="454" spans="1:17" hidden="1" x14ac:dyDescent="0.3">
      <c r="A454" s="556" t="s">
        <v>3355</v>
      </c>
      <c r="B454" s="333">
        <v>6</v>
      </c>
      <c r="C454" s="609">
        <v>613076002000990</v>
      </c>
      <c r="D454" s="334" t="s">
        <v>1370</v>
      </c>
      <c r="E454" t="str">
        <f t="shared" si="36"/>
        <v>610307600200099</v>
      </c>
      <c r="F454" t="str">
        <f t="shared" si="37"/>
        <v>0</v>
      </c>
      <c r="G454" t="e">
        <f>+VLOOKUP(L454,BG!$D$10:$F$68,3,FALSE)</f>
        <v>#REF!</v>
      </c>
      <c r="H454" s="334" t="s">
        <v>1394</v>
      </c>
      <c r="I454" s="333">
        <v>-59019</v>
      </c>
      <c r="J454" s="296">
        <f t="shared" si="35"/>
        <v>-59.018999999999998</v>
      </c>
      <c r="K454" t="e">
        <f>+VLOOKUP(D454,#REF!,4,0)</f>
        <v>#REF!</v>
      </c>
      <c r="L454" t="e">
        <f>VLOOKUP(D454,#REF!,5,0)</f>
        <v>#REF!</v>
      </c>
      <c r="M454" t="e">
        <f>VLOOKUP(D454,#REF!,6,0)</f>
        <v>#REF!</v>
      </c>
      <c r="N454" t="e">
        <f>VLOOKUP(D454,#REF!,7,0)</f>
        <v>#REF!</v>
      </c>
      <c r="P454" t="str">
        <f t="shared" si="33"/>
        <v>76002</v>
      </c>
      <c r="Q454" t="str">
        <f t="shared" si="34"/>
        <v>61</v>
      </c>
    </row>
    <row r="455" spans="1:17" hidden="1" x14ac:dyDescent="0.3">
      <c r="A455" s="556" t="s">
        <v>3355</v>
      </c>
      <c r="B455" s="332">
        <v>6</v>
      </c>
      <c r="C455" s="608">
        <v>616076602000990</v>
      </c>
      <c r="D455" s="427" t="s">
        <v>1117</v>
      </c>
      <c r="E455" t="str">
        <f t="shared" si="36"/>
        <v>610607660200099</v>
      </c>
      <c r="F455" t="str">
        <f t="shared" si="37"/>
        <v>0</v>
      </c>
      <c r="G455" t="e">
        <f>+VLOOKUP(L455,BG!$D$10:$F$68,3,FALSE)</f>
        <v>#REF!</v>
      </c>
      <c r="H455" s="427" t="s">
        <v>3401</v>
      </c>
      <c r="I455" s="332">
        <v>-16763666981</v>
      </c>
      <c r="J455" s="296">
        <f t="shared" si="35"/>
        <v>-16763666.981000001</v>
      </c>
      <c r="K455" t="e">
        <f>+VLOOKUP(D455,#REF!,4,0)</f>
        <v>#REF!</v>
      </c>
      <c r="L455" t="e">
        <f>VLOOKUP(D455,#REF!,5,0)</f>
        <v>#REF!</v>
      </c>
      <c r="M455" t="e">
        <f>VLOOKUP(D455,#REF!,6,0)</f>
        <v>#REF!</v>
      </c>
      <c r="N455" t="e">
        <f>VLOOKUP(D455,#REF!,7,0)</f>
        <v>#REF!</v>
      </c>
      <c r="P455" t="str">
        <f t="shared" ref="P455:P518" si="38">MID(E455,6,5)</f>
        <v>76602</v>
      </c>
      <c r="Q455" t="str">
        <f t="shared" ref="Q455:Q518" si="39">+LEFT(E455,2)</f>
        <v>61</v>
      </c>
    </row>
    <row r="456" spans="1:17" hidden="1" x14ac:dyDescent="0.3">
      <c r="A456" s="556" t="s">
        <v>3355</v>
      </c>
      <c r="B456" s="333">
        <v>7</v>
      </c>
      <c r="C456" s="609">
        <v>616076602001990</v>
      </c>
      <c r="D456" s="334" t="s">
        <v>1118</v>
      </c>
      <c r="E456" t="str">
        <f t="shared" si="36"/>
        <v>610607660200199</v>
      </c>
      <c r="F456" t="str">
        <f t="shared" si="37"/>
        <v>0</v>
      </c>
      <c r="G456" t="e">
        <f>+VLOOKUP(L456,BG!$D$10:$F$68,3,FALSE)</f>
        <v>#REF!</v>
      </c>
      <c r="H456" s="334" t="s">
        <v>1116</v>
      </c>
      <c r="I456" s="333">
        <v>-167136</v>
      </c>
      <c r="J456" s="296">
        <f t="shared" si="35"/>
        <v>-167.136</v>
      </c>
      <c r="K456" t="e">
        <f>+VLOOKUP(D456,#REF!,4,0)</f>
        <v>#REF!</v>
      </c>
      <c r="L456" t="e">
        <f>VLOOKUP(D456,#REF!,5,0)</f>
        <v>#REF!</v>
      </c>
      <c r="M456" t="e">
        <f>VLOOKUP(D456,#REF!,6,0)</f>
        <v>#REF!</v>
      </c>
      <c r="N456" t="e">
        <f>VLOOKUP(D456,#REF!,7,0)</f>
        <v>#REF!</v>
      </c>
      <c r="P456" t="str">
        <f t="shared" si="38"/>
        <v>76602</v>
      </c>
      <c r="Q456" t="str">
        <f t="shared" si="39"/>
        <v>61</v>
      </c>
    </row>
    <row r="457" spans="1:17" hidden="1" x14ac:dyDescent="0.3">
      <c r="A457" s="556" t="s">
        <v>3355</v>
      </c>
      <c r="B457" s="332">
        <v>6</v>
      </c>
      <c r="C457" s="608">
        <v>616076603000990</v>
      </c>
      <c r="D457" s="427" t="s">
        <v>2034</v>
      </c>
      <c r="E457" t="str">
        <f t="shared" si="36"/>
        <v>610607660300099</v>
      </c>
      <c r="F457" t="str">
        <f t="shared" si="37"/>
        <v>0</v>
      </c>
      <c r="G457" t="e">
        <f>+VLOOKUP(L457,BG!$D$10:$F$68,3,FALSE)</f>
        <v>#REF!</v>
      </c>
      <c r="H457" s="427" t="s">
        <v>2181</v>
      </c>
      <c r="I457" s="332">
        <v>-4396206</v>
      </c>
      <c r="J457" s="296">
        <f t="shared" si="35"/>
        <v>-4396.2060000000001</v>
      </c>
      <c r="K457" t="e">
        <f>+VLOOKUP(D457,#REF!,4,0)</f>
        <v>#REF!</v>
      </c>
      <c r="L457" t="e">
        <f>VLOOKUP(D457,#REF!,5,0)</f>
        <v>#REF!</v>
      </c>
      <c r="M457" t="e">
        <f>VLOOKUP(D457,#REF!,6,0)</f>
        <v>#REF!</v>
      </c>
      <c r="N457" t="e">
        <f>VLOOKUP(D457,#REF!,7,0)</f>
        <v>#REF!</v>
      </c>
      <c r="P457" t="str">
        <f t="shared" si="38"/>
        <v>76603</v>
      </c>
      <c r="Q457" t="str">
        <f t="shared" si="39"/>
        <v>61</v>
      </c>
    </row>
    <row r="458" spans="1:17" hidden="1" x14ac:dyDescent="0.3">
      <c r="A458" s="556" t="s">
        <v>3355</v>
      </c>
      <c r="B458" s="333">
        <v>6</v>
      </c>
      <c r="C458" s="609">
        <v>616076604000990</v>
      </c>
      <c r="D458" s="334" t="s">
        <v>1119</v>
      </c>
      <c r="E458" t="str">
        <f t="shared" si="36"/>
        <v>610607660400099</v>
      </c>
      <c r="F458" t="str">
        <f t="shared" si="37"/>
        <v>0</v>
      </c>
      <c r="G458" t="e">
        <f>+VLOOKUP(L458,BG!$D$10:$F$68,3,FALSE)</f>
        <v>#REF!</v>
      </c>
      <c r="H458" s="334" t="s">
        <v>1120</v>
      </c>
      <c r="I458" s="333">
        <v>-13474440</v>
      </c>
      <c r="J458" s="296">
        <f t="shared" si="35"/>
        <v>-13474.44</v>
      </c>
      <c r="K458" t="e">
        <f>+VLOOKUP(D458,#REF!,4,0)</f>
        <v>#REF!</v>
      </c>
      <c r="L458" t="e">
        <f>VLOOKUP(D458,#REF!,5,0)</f>
        <v>#REF!</v>
      </c>
      <c r="M458" t="e">
        <f>VLOOKUP(D458,#REF!,6,0)</f>
        <v>#REF!</v>
      </c>
      <c r="N458" t="e">
        <f>VLOOKUP(D458,#REF!,7,0)</f>
        <v>#REF!</v>
      </c>
      <c r="P458" t="str">
        <f t="shared" si="38"/>
        <v>76604</v>
      </c>
      <c r="Q458" t="str">
        <f t="shared" si="39"/>
        <v>61</v>
      </c>
    </row>
    <row r="459" spans="1:17" hidden="1" x14ac:dyDescent="0.3">
      <c r="A459" s="556" t="s">
        <v>3355</v>
      </c>
      <c r="B459" s="332">
        <v>6</v>
      </c>
      <c r="C459" s="608">
        <v>616076606000990</v>
      </c>
      <c r="D459" s="427" t="s">
        <v>1121</v>
      </c>
      <c r="E459" t="str">
        <f t="shared" si="36"/>
        <v>610607660600099</v>
      </c>
      <c r="F459" t="str">
        <f t="shared" si="37"/>
        <v>0</v>
      </c>
      <c r="G459" t="e">
        <f>+VLOOKUP(L459,BG!$D$10:$F$68,3,FALSE)</f>
        <v>#REF!</v>
      </c>
      <c r="H459" s="427" t="s">
        <v>1122</v>
      </c>
      <c r="I459" s="332">
        <v>-18870680764</v>
      </c>
      <c r="J459" s="296">
        <f t="shared" si="35"/>
        <v>-18870680.763999999</v>
      </c>
      <c r="K459" t="e">
        <f>+VLOOKUP(D459,#REF!,4,0)</f>
        <v>#REF!</v>
      </c>
      <c r="L459" t="e">
        <f>VLOOKUP(D459,#REF!,5,0)</f>
        <v>#REF!</v>
      </c>
      <c r="M459" t="e">
        <f>VLOOKUP(D459,#REF!,6,0)</f>
        <v>#REF!</v>
      </c>
      <c r="N459" t="e">
        <f>VLOOKUP(D459,#REF!,7,0)</f>
        <v>#REF!</v>
      </c>
      <c r="P459" t="str">
        <f t="shared" si="38"/>
        <v>76606</v>
      </c>
      <c r="Q459" t="str">
        <f t="shared" si="39"/>
        <v>61</v>
      </c>
    </row>
    <row r="460" spans="1:17" hidden="1" x14ac:dyDescent="0.3">
      <c r="A460" s="556" t="s">
        <v>3355</v>
      </c>
      <c r="B460" s="333">
        <v>6</v>
      </c>
      <c r="C460" s="609">
        <v>616076608000990</v>
      </c>
      <c r="D460" s="334" t="s">
        <v>1123</v>
      </c>
      <c r="E460" t="str">
        <f t="shared" si="36"/>
        <v>610607660800099</v>
      </c>
      <c r="F460" t="str">
        <f t="shared" si="37"/>
        <v>0</v>
      </c>
      <c r="G460" t="e">
        <f>+VLOOKUP(L460,BG!$D$10:$F$68,3,FALSE)</f>
        <v>#REF!</v>
      </c>
      <c r="H460" s="334" t="s">
        <v>1124</v>
      </c>
      <c r="I460" s="333">
        <v>-2317797550</v>
      </c>
      <c r="J460" s="296">
        <f t="shared" si="35"/>
        <v>-2317797.5499999998</v>
      </c>
      <c r="K460" t="e">
        <f>+VLOOKUP(D460,#REF!,4,0)</f>
        <v>#REF!</v>
      </c>
      <c r="L460" t="e">
        <f>VLOOKUP(D460,#REF!,5,0)</f>
        <v>#REF!</v>
      </c>
      <c r="M460" t="e">
        <f>VLOOKUP(D460,#REF!,6,0)</f>
        <v>#REF!</v>
      </c>
      <c r="N460" t="e">
        <f>VLOOKUP(D460,#REF!,7,0)</f>
        <v>#REF!</v>
      </c>
      <c r="P460" t="str">
        <f t="shared" si="38"/>
        <v>76608</v>
      </c>
      <c r="Q460" t="str">
        <f t="shared" si="39"/>
        <v>61</v>
      </c>
    </row>
    <row r="461" spans="1:17" hidden="1" x14ac:dyDescent="0.3">
      <c r="A461" s="556" t="s">
        <v>3355</v>
      </c>
      <c r="B461" s="332">
        <v>6</v>
      </c>
      <c r="C461" s="608">
        <v>618077202000990</v>
      </c>
      <c r="D461" s="427" t="s">
        <v>2035</v>
      </c>
      <c r="E461" t="str">
        <f t="shared" si="36"/>
        <v>610807720200099</v>
      </c>
      <c r="F461" t="str">
        <f t="shared" si="37"/>
        <v>0</v>
      </c>
      <c r="G461" t="e">
        <f>+VLOOKUP(L461,BG!$D$10:$F$68,3,FALSE)</f>
        <v>#REF!</v>
      </c>
      <c r="H461" s="427" t="s">
        <v>2182</v>
      </c>
      <c r="I461" s="332">
        <v>-5900000000</v>
      </c>
      <c r="J461" s="296">
        <f t="shared" si="35"/>
        <v>-5900000</v>
      </c>
      <c r="K461" t="e">
        <f>+VLOOKUP(D461,#REF!,4,0)</f>
        <v>#REF!</v>
      </c>
      <c r="L461" t="e">
        <f>VLOOKUP(D461,#REF!,5,0)</f>
        <v>#REF!</v>
      </c>
      <c r="M461" t="e">
        <f>VLOOKUP(D461,#REF!,6,0)</f>
        <v>#REF!</v>
      </c>
      <c r="N461" t="e">
        <f>VLOOKUP(D461,#REF!,7,0)</f>
        <v>#REF!</v>
      </c>
      <c r="P461" t="str">
        <f t="shared" si="38"/>
        <v>77202</v>
      </c>
      <c r="Q461" t="str">
        <f t="shared" si="39"/>
        <v>61</v>
      </c>
    </row>
    <row r="462" spans="1:17" hidden="1" x14ac:dyDescent="0.3">
      <c r="A462" s="556" t="s">
        <v>3355</v>
      </c>
      <c r="B462" s="333">
        <v>6</v>
      </c>
      <c r="C462" s="609">
        <v>621080602040990</v>
      </c>
      <c r="D462" s="334" t="s">
        <v>2039</v>
      </c>
      <c r="E462" t="str">
        <f t="shared" si="36"/>
        <v>620108060204099</v>
      </c>
      <c r="F462" t="str">
        <f t="shared" si="37"/>
        <v>0</v>
      </c>
      <c r="G462" t="e">
        <f>+VLOOKUP(L462,BG!$D$10:$F$68,3,FALSE)</f>
        <v>#REF!</v>
      </c>
      <c r="H462" s="334" t="s">
        <v>2186</v>
      </c>
      <c r="I462" s="333">
        <v>-3737458</v>
      </c>
      <c r="J462" s="296">
        <f t="shared" si="35"/>
        <v>-3737.4580000000001</v>
      </c>
      <c r="K462" t="e">
        <f>+VLOOKUP(D462,#REF!,4,0)</f>
        <v>#REF!</v>
      </c>
      <c r="L462" t="e">
        <f>VLOOKUP(D462,#REF!,5,0)</f>
        <v>#REF!</v>
      </c>
      <c r="M462" t="e">
        <f>VLOOKUP(D462,#REF!,6,0)</f>
        <v>#REF!</v>
      </c>
      <c r="N462" t="e">
        <f>VLOOKUP(D462,#REF!,7,0)</f>
        <v>#REF!</v>
      </c>
      <c r="P462" t="str">
        <f t="shared" si="38"/>
        <v>80602</v>
      </c>
      <c r="Q462" t="str">
        <f t="shared" si="39"/>
        <v>62</v>
      </c>
    </row>
    <row r="463" spans="1:17" hidden="1" x14ac:dyDescent="0.3">
      <c r="A463" s="556" t="s">
        <v>3355</v>
      </c>
      <c r="B463" s="332">
        <v>6</v>
      </c>
      <c r="C463" s="608">
        <v>631080804000980</v>
      </c>
      <c r="D463" s="427" t="s">
        <v>2042</v>
      </c>
      <c r="E463" t="str">
        <f t="shared" si="36"/>
        <v>630108080400098</v>
      </c>
      <c r="F463" t="str">
        <f t="shared" si="37"/>
        <v>0</v>
      </c>
      <c r="G463" t="e">
        <f>+VLOOKUP(L463,BG!$D$10:$F$68,3,FALSE)</f>
        <v>#REF!</v>
      </c>
      <c r="H463" s="427" t="s">
        <v>1128</v>
      </c>
      <c r="I463" s="332">
        <v>-46679</v>
      </c>
      <c r="J463" s="296">
        <f t="shared" si="35"/>
        <v>-46.679000000000002</v>
      </c>
      <c r="K463" t="e">
        <f>+VLOOKUP(D463,#REF!,4,0)</f>
        <v>#REF!</v>
      </c>
      <c r="L463" t="e">
        <f>VLOOKUP(D463,#REF!,5,0)</f>
        <v>#REF!</v>
      </c>
      <c r="M463" t="e">
        <f>VLOOKUP(D463,#REF!,6,0)</f>
        <v>#REF!</v>
      </c>
      <c r="N463" t="e">
        <f>VLOOKUP(D463,#REF!,7,0)</f>
        <v>#REF!</v>
      </c>
      <c r="P463" t="str">
        <f t="shared" si="38"/>
        <v>80804</v>
      </c>
      <c r="Q463" t="str">
        <f t="shared" si="39"/>
        <v>63</v>
      </c>
    </row>
    <row r="464" spans="1:17" hidden="1" x14ac:dyDescent="0.3">
      <c r="A464" s="556" t="s">
        <v>3355</v>
      </c>
      <c r="B464" s="333">
        <v>6</v>
      </c>
      <c r="C464" s="609">
        <v>631080804001980</v>
      </c>
      <c r="D464" s="334" t="s">
        <v>1285</v>
      </c>
      <c r="E464" t="str">
        <f t="shared" si="36"/>
        <v>630108080400198</v>
      </c>
      <c r="F464" t="str">
        <f t="shared" si="37"/>
        <v>0</v>
      </c>
      <c r="G464" t="e">
        <f>+VLOOKUP(L464,BG!$D$10:$F$68,3,FALSE)</f>
        <v>#REF!</v>
      </c>
      <c r="H464" s="334" t="s">
        <v>1130</v>
      </c>
      <c r="I464" s="333">
        <v>-97564</v>
      </c>
      <c r="J464" s="296">
        <f t="shared" si="35"/>
        <v>-97.563999999999993</v>
      </c>
      <c r="K464" t="e">
        <f>+VLOOKUP(D464,#REF!,4,0)</f>
        <v>#REF!</v>
      </c>
      <c r="L464" t="e">
        <f>VLOOKUP(D464,#REF!,5,0)</f>
        <v>#REF!</v>
      </c>
      <c r="M464" t="e">
        <f>VLOOKUP(D464,#REF!,6,0)</f>
        <v>#REF!</v>
      </c>
      <c r="N464" t="e">
        <f>VLOOKUP(D464,#REF!,7,0)</f>
        <v>#REF!</v>
      </c>
      <c r="P464" t="str">
        <f t="shared" si="38"/>
        <v>80804</v>
      </c>
      <c r="Q464" t="str">
        <f t="shared" si="39"/>
        <v>63</v>
      </c>
    </row>
    <row r="465" spans="1:17" hidden="1" x14ac:dyDescent="0.3">
      <c r="A465" s="556" t="s">
        <v>3355</v>
      </c>
      <c r="B465" s="332">
        <v>6</v>
      </c>
      <c r="C465" s="608">
        <v>631080804001990</v>
      </c>
      <c r="D465" s="427" t="s">
        <v>1129</v>
      </c>
      <c r="E465" t="str">
        <f t="shared" si="36"/>
        <v>630108080400199</v>
      </c>
      <c r="F465" t="str">
        <f t="shared" si="37"/>
        <v>0</v>
      </c>
      <c r="G465" t="e">
        <f>+VLOOKUP(L465,BG!$D$10:$F$68,3,FALSE)</f>
        <v>#REF!</v>
      </c>
      <c r="H465" s="427" t="s">
        <v>1130</v>
      </c>
      <c r="I465" s="332">
        <v>-182073435</v>
      </c>
      <c r="J465" s="296">
        <f t="shared" si="35"/>
        <v>-182073.435</v>
      </c>
      <c r="K465" t="e">
        <f>+VLOOKUP(D465,#REF!,4,0)</f>
        <v>#REF!</v>
      </c>
      <c r="L465" t="e">
        <f>VLOOKUP(D465,#REF!,5,0)</f>
        <v>#REF!</v>
      </c>
      <c r="M465" t="e">
        <f>VLOOKUP(D465,#REF!,6,0)</f>
        <v>#REF!</v>
      </c>
      <c r="N465" t="e">
        <f>VLOOKUP(D465,#REF!,7,0)</f>
        <v>#REF!</v>
      </c>
      <c r="P465" t="str">
        <f t="shared" si="38"/>
        <v>80804</v>
      </c>
      <c r="Q465" t="str">
        <f t="shared" si="39"/>
        <v>63</v>
      </c>
    </row>
    <row r="466" spans="1:17" hidden="1" x14ac:dyDescent="0.3">
      <c r="A466" s="556" t="s">
        <v>3355</v>
      </c>
      <c r="B466" s="333">
        <v>6</v>
      </c>
      <c r="C466" s="609">
        <v>631080804004980</v>
      </c>
      <c r="D466" s="334" t="s">
        <v>2043</v>
      </c>
      <c r="E466" t="str">
        <f t="shared" si="36"/>
        <v>630108080400498</v>
      </c>
      <c r="F466" t="str">
        <f t="shared" si="37"/>
        <v>0</v>
      </c>
      <c r="G466" t="e">
        <f>+VLOOKUP(L466,BG!$D$10:$F$68,3,FALSE)</f>
        <v>#REF!</v>
      </c>
      <c r="H466" s="334" t="s">
        <v>2189</v>
      </c>
      <c r="I466" s="333">
        <v>-1669264</v>
      </c>
      <c r="J466" s="296">
        <f t="shared" si="35"/>
        <v>-1669.2639999999999</v>
      </c>
      <c r="K466" t="e">
        <f>+VLOOKUP(D466,#REF!,4,0)</f>
        <v>#REF!</v>
      </c>
      <c r="L466" t="e">
        <f>VLOOKUP(D466,#REF!,5,0)</f>
        <v>#REF!</v>
      </c>
      <c r="M466" t="e">
        <f>VLOOKUP(D466,#REF!,6,0)</f>
        <v>#REF!</v>
      </c>
      <c r="N466" t="e">
        <f>VLOOKUP(D466,#REF!,7,0)</f>
        <v>#REF!</v>
      </c>
      <c r="P466" t="str">
        <f t="shared" si="38"/>
        <v>80804</v>
      </c>
      <c r="Q466" t="str">
        <f t="shared" si="39"/>
        <v>63</v>
      </c>
    </row>
    <row r="467" spans="1:17" hidden="1" x14ac:dyDescent="0.3">
      <c r="A467" s="556" t="s">
        <v>3355</v>
      </c>
      <c r="B467" s="332">
        <v>6</v>
      </c>
      <c r="C467" s="608">
        <v>631080804005990</v>
      </c>
      <c r="D467" s="427" t="s">
        <v>3374</v>
      </c>
      <c r="E467" t="str">
        <f t="shared" si="36"/>
        <v>630108080400599</v>
      </c>
      <c r="F467" t="str">
        <f t="shared" si="37"/>
        <v>0</v>
      </c>
      <c r="G467" t="e">
        <f>+VLOOKUP(L467,BG!$D$10:$F$68,3,FALSE)</f>
        <v>#REF!</v>
      </c>
      <c r="H467" s="427" t="s">
        <v>3402</v>
      </c>
      <c r="I467" s="332">
        <v>-584963</v>
      </c>
      <c r="J467" s="296">
        <f t="shared" si="35"/>
        <v>-584.96299999999997</v>
      </c>
      <c r="K467" t="e">
        <f>+VLOOKUP(D467,#REF!,4,0)</f>
        <v>#REF!</v>
      </c>
      <c r="L467" t="e">
        <f>VLOOKUP(D467,#REF!,5,0)</f>
        <v>#REF!</v>
      </c>
      <c r="M467" t="e">
        <f>VLOOKUP(D467,#REF!,6,0)</f>
        <v>#REF!</v>
      </c>
      <c r="N467" t="e">
        <f>VLOOKUP(D467,#REF!,7,0)</f>
        <v>#REF!</v>
      </c>
      <c r="P467" t="str">
        <f t="shared" si="38"/>
        <v>80804</v>
      </c>
      <c r="Q467" t="str">
        <f t="shared" si="39"/>
        <v>63</v>
      </c>
    </row>
    <row r="468" spans="1:17" hidden="1" x14ac:dyDescent="0.3">
      <c r="A468" s="556" t="s">
        <v>3355</v>
      </c>
      <c r="B468" s="333">
        <v>6</v>
      </c>
      <c r="C468" s="609">
        <v>631080804011990</v>
      </c>
      <c r="D468" s="334" t="s">
        <v>2045</v>
      </c>
      <c r="E468" t="str">
        <f t="shared" si="36"/>
        <v>630108080401199</v>
      </c>
      <c r="F468" t="str">
        <f t="shared" si="37"/>
        <v>0</v>
      </c>
      <c r="G468" t="e">
        <f>+VLOOKUP(L468,BG!$D$10:$F$68,3,FALSE)</f>
        <v>#REF!</v>
      </c>
      <c r="H468" s="334" t="s">
        <v>2190</v>
      </c>
      <c r="I468" s="333">
        <v>-234506753</v>
      </c>
      <c r="J468" s="296">
        <f t="shared" si="35"/>
        <v>-234506.753</v>
      </c>
      <c r="K468" t="e">
        <f>+VLOOKUP(D468,#REF!,4,0)</f>
        <v>#REF!</v>
      </c>
      <c r="L468" t="e">
        <f>VLOOKUP(D468,#REF!,5,0)</f>
        <v>#REF!</v>
      </c>
      <c r="M468" t="e">
        <f>VLOOKUP(D468,#REF!,6,0)</f>
        <v>#REF!</v>
      </c>
      <c r="N468" t="e">
        <f>VLOOKUP(D468,#REF!,7,0)</f>
        <v>#REF!</v>
      </c>
      <c r="P468" t="str">
        <f t="shared" si="38"/>
        <v>80804</v>
      </c>
      <c r="Q468" t="str">
        <f t="shared" si="39"/>
        <v>63</v>
      </c>
    </row>
    <row r="469" spans="1:17" hidden="1" x14ac:dyDescent="0.3">
      <c r="A469" s="556" t="s">
        <v>3355</v>
      </c>
      <c r="B469" s="332">
        <v>6</v>
      </c>
      <c r="C469" s="608">
        <v>633081602000990</v>
      </c>
      <c r="D469" s="427" t="s">
        <v>2046</v>
      </c>
      <c r="E469" t="str">
        <f t="shared" si="36"/>
        <v>630308160200099</v>
      </c>
      <c r="F469" t="str">
        <f t="shared" si="37"/>
        <v>0</v>
      </c>
      <c r="G469" t="e">
        <f>+VLOOKUP(L469,BG!$D$10:$F$68,3,FALSE)</f>
        <v>#REF!</v>
      </c>
      <c r="H469" s="427" t="s">
        <v>2191</v>
      </c>
      <c r="I469" s="332">
        <v>-30095811</v>
      </c>
      <c r="J469" s="296">
        <f t="shared" si="35"/>
        <v>-30095.811000000002</v>
      </c>
      <c r="K469" t="e">
        <f>+VLOOKUP(D469,#REF!,4,0)</f>
        <v>#REF!</v>
      </c>
      <c r="L469" t="e">
        <f>VLOOKUP(D469,#REF!,5,0)</f>
        <v>#REF!</v>
      </c>
      <c r="M469" t="e">
        <f>VLOOKUP(D469,#REF!,6,0)</f>
        <v>#REF!</v>
      </c>
      <c r="N469" t="e">
        <f>VLOOKUP(D469,#REF!,7,0)</f>
        <v>#REF!</v>
      </c>
      <c r="P469" t="str">
        <f t="shared" si="38"/>
        <v>81602</v>
      </c>
      <c r="Q469" t="str">
        <f t="shared" si="39"/>
        <v>63</v>
      </c>
    </row>
    <row r="470" spans="1:17" hidden="1" x14ac:dyDescent="0.3">
      <c r="A470" s="556" t="s">
        <v>3355</v>
      </c>
      <c r="B470" s="333">
        <v>6</v>
      </c>
      <c r="C470" s="609">
        <v>633081802000990</v>
      </c>
      <c r="D470" s="334" t="s">
        <v>2047</v>
      </c>
      <c r="E470" t="str">
        <f t="shared" si="36"/>
        <v>630308180200099</v>
      </c>
      <c r="F470" t="str">
        <f t="shared" si="37"/>
        <v>0</v>
      </c>
      <c r="G470" t="e">
        <f>+VLOOKUP(L470,BG!$D$10:$F$68,3,FALSE)</f>
        <v>#REF!</v>
      </c>
      <c r="H470" s="334" t="s">
        <v>1287</v>
      </c>
      <c r="I470" s="333">
        <v>-12877289</v>
      </c>
      <c r="J470" s="296">
        <f t="shared" si="35"/>
        <v>-12877.289000000001</v>
      </c>
      <c r="K470" t="e">
        <f>+VLOOKUP(D470,#REF!,4,0)</f>
        <v>#REF!</v>
      </c>
      <c r="L470" t="e">
        <f>VLOOKUP(D470,#REF!,5,0)</f>
        <v>#REF!</v>
      </c>
      <c r="M470" t="e">
        <f>VLOOKUP(D470,#REF!,6,0)</f>
        <v>#REF!</v>
      </c>
      <c r="N470" t="e">
        <f>VLOOKUP(D470,#REF!,7,0)</f>
        <v>#REF!</v>
      </c>
      <c r="P470" t="str">
        <f t="shared" si="38"/>
        <v>81802</v>
      </c>
      <c r="Q470" t="str">
        <f t="shared" si="39"/>
        <v>63</v>
      </c>
    </row>
    <row r="471" spans="1:17" hidden="1" x14ac:dyDescent="0.3">
      <c r="A471" s="556" t="s">
        <v>3355</v>
      </c>
      <c r="B471" s="332">
        <v>6</v>
      </c>
      <c r="C471" s="608">
        <v>633081802006990</v>
      </c>
      <c r="D471" s="427" t="s">
        <v>3375</v>
      </c>
      <c r="E471" t="str">
        <f t="shared" si="36"/>
        <v>630308180200699</v>
      </c>
      <c r="F471" t="str">
        <f t="shared" si="37"/>
        <v>0</v>
      </c>
      <c r="G471" t="e">
        <f>+VLOOKUP(L471,BG!$D$10:$F$68,3,FALSE)</f>
        <v>#REF!</v>
      </c>
      <c r="H471" s="427" t="s">
        <v>3403</v>
      </c>
      <c r="I471" s="332">
        <v>-15793985</v>
      </c>
      <c r="J471" s="296">
        <f t="shared" si="35"/>
        <v>-15793.985000000001</v>
      </c>
      <c r="K471" t="e">
        <f>+VLOOKUP(D471,#REF!,4,0)</f>
        <v>#REF!</v>
      </c>
      <c r="L471" t="e">
        <f>VLOOKUP(D471,#REF!,5,0)</f>
        <v>#REF!</v>
      </c>
      <c r="M471" t="e">
        <f>VLOOKUP(D471,#REF!,6,0)</f>
        <v>#REF!</v>
      </c>
      <c r="N471" t="e">
        <f>VLOOKUP(D471,#REF!,7,0)</f>
        <v>#REF!</v>
      </c>
      <c r="P471" t="str">
        <f t="shared" si="38"/>
        <v>81802</v>
      </c>
      <c r="Q471" t="str">
        <f t="shared" si="39"/>
        <v>63</v>
      </c>
    </row>
    <row r="472" spans="1:17" hidden="1" x14ac:dyDescent="0.3">
      <c r="A472" s="556" t="s">
        <v>3355</v>
      </c>
      <c r="B472" s="333">
        <v>6</v>
      </c>
      <c r="C472" s="609">
        <v>633081802062980</v>
      </c>
      <c r="D472" s="334" t="s">
        <v>3376</v>
      </c>
      <c r="E472" t="str">
        <f t="shared" si="36"/>
        <v>630308180206298</v>
      </c>
      <c r="F472" t="str">
        <f t="shared" si="37"/>
        <v>0</v>
      </c>
      <c r="G472" t="e">
        <f>+VLOOKUP(L472,BG!$D$10:$F$68,3,FALSE)</f>
        <v>#REF!</v>
      </c>
      <c r="H472" s="334" t="s">
        <v>3404</v>
      </c>
      <c r="I472" s="333">
        <v>-49963624</v>
      </c>
      <c r="J472" s="296">
        <f t="shared" si="35"/>
        <v>-49963.624000000003</v>
      </c>
      <c r="K472" t="e">
        <f>+VLOOKUP(D472,#REF!,4,0)</f>
        <v>#REF!</v>
      </c>
      <c r="L472" t="e">
        <f>VLOOKUP(D472,#REF!,5,0)</f>
        <v>#REF!</v>
      </c>
      <c r="M472" t="e">
        <f>VLOOKUP(D472,#REF!,6,0)</f>
        <v>#REF!</v>
      </c>
      <c r="N472" t="e">
        <f>VLOOKUP(D472,#REF!,7,0)</f>
        <v>#REF!</v>
      </c>
      <c r="P472" t="str">
        <f t="shared" si="38"/>
        <v>81802</v>
      </c>
      <c r="Q472" t="str">
        <f t="shared" si="39"/>
        <v>63</v>
      </c>
    </row>
    <row r="473" spans="1:17" hidden="1" x14ac:dyDescent="0.3">
      <c r="A473" s="556" t="s">
        <v>3355</v>
      </c>
      <c r="B473" s="332">
        <v>6</v>
      </c>
      <c r="C473" s="608">
        <v>634082004000990</v>
      </c>
      <c r="D473" s="427" t="s">
        <v>1135</v>
      </c>
      <c r="E473" t="str">
        <f t="shared" si="36"/>
        <v>630408200400099</v>
      </c>
      <c r="F473" t="str">
        <f t="shared" si="37"/>
        <v>0</v>
      </c>
      <c r="G473" t="e">
        <f>+VLOOKUP(L473,BG!$D$10:$F$68,3,FALSE)</f>
        <v>#REF!</v>
      </c>
      <c r="H473" s="427" t="s">
        <v>1136</v>
      </c>
      <c r="I473" s="332">
        <v>-228071674093</v>
      </c>
      <c r="J473" s="296">
        <f t="shared" si="35"/>
        <v>-228071674.09299999</v>
      </c>
      <c r="K473" t="e">
        <f>+VLOOKUP(D473,#REF!,4,0)</f>
        <v>#REF!</v>
      </c>
      <c r="L473" t="e">
        <f>VLOOKUP(D473,#REF!,5,0)</f>
        <v>#REF!</v>
      </c>
      <c r="M473" t="e">
        <f>VLOOKUP(D473,#REF!,6,0)</f>
        <v>#REF!</v>
      </c>
      <c r="N473" t="e">
        <f>VLOOKUP(D473,#REF!,7,0)</f>
        <v>#REF!</v>
      </c>
      <c r="P473" t="str">
        <f t="shared" si="38"/>
        <v>82004</v>
      </c>
      <c r="Q473" t="str">
        <f t="shared" si="39"/>
        <v>63</v>
      </c>
    </row>
    <row r="474" spans="1:17" hidden="1" x14ac:dyDescent="0.3">
      <c r="A474" s="556" t="s">
        <v>3355</v>
      </c>
      <c r="B474" s="333">
        <v>6</v>
      </c>
      <c r="C474" s="609">
        <v>634082006000990</v>
      </c>
      <c r="D474" s="334" t="s">
        <v>1137</v>
      </c>
      <c r="E474" t="str">
        <f t="shared" si="36"/>
        <v>630408200600099</v>
      </c>
      <c r="F474" t="str">
        <f t="shared" si="37"/>
        <v>0</v>
      </c>
      <c r="G474" t="e">
        <f>+VLOOKUP(L474,BG!$D$10:$F$68,3,FALSE)</f>
        <v>#REF!</v>
      </c>
      <c r="H474" s="334" t="s">
        <v>1138</v>
      </c>
      <c r="I474" s="333">
        <v>-116059240</v>
      </c>
      <c r="J474" s="296">
        <f t="shared" si="35"/>
        <v>-116059.24</v>
      </c>
      <c r="K474" t="e">
        <f>+VLOOKUP(D474,#REF!,4,0)</f>
        <v>#REF!</v>
      </c>
      <c r="L474" t="e">
        <f>VLOOKUP(D474,#REF!,5,0)</f>
        <v>#REF!</v>
      </c>
      <c r="M474" t="e">
        <f>VLOOKUP(D474,#REF!,6,0)</f>
        <v>#REF!</v>
      </c>
      <c r="N474" t="e">
        <f>VLOOKUP(D474,#REF!,7,0)</f>
        <v>#REF!</v>
      </c>
      <c r="P474" t="str">
        <f t="shared" si="38"/>
        <v>82006</v>
      </c>
      <c r="Q474" t="str">
        <f t="shared" si="39"/>
        <v>63</v>
      </c>
    </row>
    <row r="475" spans="1:17" hidden="1" x14ac:dyDescent="0.3">
      <c r="A475" s="556" t="s">
        <v>3355</v>
      </c>
      <c r="B475" s="332">
        <v>6</v>
      </c>
      <c r="C475" s="608">
        <v>634082202000990</v>
      </c>
      <c r="D475" s="427" t="s">
        <v>1139</v>
      </c>
      <c r="E475" t="str">
        <f t="shared" si="36"/>
        <v>630408220200099</v>
      </c>
      <c r="F475" t="str">
        <f t="shared" si="37"/>
        <v>0</v>
      </c>
      <c r="G475" t="e">
        <f>+VLOOKUP(L475,BG!$D$10:$F$68,3,FALSE)</f>
        <v>#REF!</v>
      </c>
      <c r="H475" s="427" t="s">
        <v>1140</v>
      </c>
      <c r="I475" s="332">
        <v>-203993928805</v>
      </c>
      <c r="J475" s="296">
        <f t="shared" si="35"/>
        <v>-203993928.80500001</v>
      </c>
      <c r="K475" t="e">
        <f>+VLOOKUP(D475,#REF!,4,0)</f>
        <v>#REF!</v>
      </c>
      <c r="L475" t="e">
        <f>VLOOKUP(D475,#REF!,5,0)</f>
        <v>#REF!</v>
      </c>
      <c r="M475" t="e">
        <f>VLOOKUP(D475,#REF!,6,0)</f>
        <v>#REF!</v>
      </c>
      <c r="N475" t="e">
        <f>VLOOKUP(D475,#REF!,7,0)</f>
        <v>#REF!</v>
      </c>
      <c r="P475" t="str">
        <f t="shared" si="38"/>
        <v>82202</v>
      </c>
      <c r="Q475" t="str">
        <f t="shared" si="39"/>
        <v>63</v>
      </c>
    </row>
    <row r="476" spans="1:17" hidden="1" x14ac:dyDescent="0.3">
      <c r="A476" s="556" t="s">
        <v>3355</v>
      </c>
      <c r="B476" s="333">
        <v>6</v>
      </c>
      <c r="C476" s="609">
        <v>634082204000990</v>
      </c>
      <c r="D476" s="334" t="s">
        <v>1141</v>
      </c>
      <c r="E476" t="str">
        <f t="shared" si="36"/>
        <v>630408220400099</v>
      </c>
      <c r="F476" t="str">
        <f t="shared" si="37"/>
        <v>0</v>
      </c>
      <c r="G476" t="e">
        <f>+VLOOKUP(L476,BG!$D$10:$F$68,3,FALSE)</f>
        <v>#REF!</v>
      </c>
      <c r="H476" s="334" t="s">
        <v>51</v>
      </c>
      <c r="I476" s="333">
        <v>-21386946716</v>
      </c>
      <c r="J476" s="296">
        <f t="shared" si="35"/>
        <v>-21386946.715999998</v>
      </c>
      <c r="K476" t="e">
        <f>+VLOOKUP(D476,#REF!,4,0)</f>
        <v>#REF!</v>
      </c>
      <c r="L476" t="e">
        <f>VLOOKUP(D476,#REF!,5,0)</f>
        <v>#REF!</v>
      </c>
      <c r="M476" t="e">
        <f>VLOOKUP(D476,#REF!,6,0)</f>
        <v>#REF!</v>
      </c>
      <c r="N476" t="e">
        <f>VLOOKUP(D476,#REF!,7,0)</f>
        <v>#REF!</v>
      </c>
      <c r="P476" t="str">
        <f t="shared" si="38"/>
        <v>82204</v>
      </c>
      <c r="Q476" t="str">
        <f t="shared" si="39"/>
        <v>63</v>
      </c>
    </row>
    <row r="477" spans="1:17" hidden="1" x14ac:dyDescent="0.3">
      <c r="A477" s="556" t="s">
        <v>3355</v>
      </c>
      <c r="B477" s="332">
        <v>6</v>
      </c>
      <c r="C477" s="608">
        <v>641083201001990</v>
      </c>
      <c r="D477" s="427" t="s">
        <v>1142</v>
      </c>
      <c r="E477" t="str">
        <f t="shared" si="36"/>
        <v>640108320100199</v>
      </c>
      <c r="F477" t="str">
        <f t="shared" si="37"/>
        <v>0</v>
      </c>
      <c r="G477" t="e">
        <f>+VLOOKUP(L477,BG!$D$10:$F$68,3,FALSE)</f>
        <v>#REF!</v>
      </c>
      <c r="H477" s="427" t="s">
        <v>1143</v>
      </c>
      <c r="I477" s="332">
        <v>-7181771736</v>
      </c>
      <c r="J477" s="296">
        <f t="shared" si="35"/>
        <v>-7181771.7359999996</v>
      </c>
      <c r="K477" t="e">
        <f>+VLOOKUP(D477,#REF!,4,0)</f>
        <v>#REF!</v>
      </c>
      <c r="L477" t="e">
        <f>VLOOKUP(D477,#REF!,5,0)</f>
        <v>#REF!</v>
      </c>
      <c r="M477" t="e">
        <f>VLOOKUP(D477,#REF!,6,0)</f>
        <v>#REF!</v>
      </c>
      <c r="N477" t="e">
        <f>VLOOKUP(D477,#REF!,7,0)</f>
        <v>#REF!</v>
      </c>
      <c r="P477" t="str">
        <f t="shared" si="38"/>
        <v>83201</v>
      </c>
      <c r="Q477" t="str">
        <f t="shared" si="39"/>
        <v>64</v>
      </c>
    </row>
    <row r="478" spans="1:17" hidden="1" x14ac:dyDescent="0.3">
      <c r="A478" s="556" t="s">
        <v>3355</v>
      </c>
      <c r="B478" s="333">
        <v>6</v>
      </c>
      <c r="C478" s="609">
        <v>641083201002990</v>
      </c>
      <c r="D478" s="334" t="s">
        <v>1144</v>
      </c>
      <c r="E478" t="str">
        <f t="shared" si="36"/>
        <v>640108320100299</v>
      </c>
      <c r="F478" t="str">
        <f t="shared" si="37"/>
        <v>0</v>
      </c>
      <c r="G478" t="e">
        <f>+VLOOKUP(L478,BG!$D$10:$F$68,3,FALSE)</f>
        <v>#REF!</v>
      </c>
      <c r="H478" s="334" t="s">
        <v>1145</v>
      </c>
      <c r="I478" s="333">
        <v>-6990507754</v>
      </c>
      <c r="J478" s="296">
        <f t="shared" si="35"/>
        <v>-6990507.7539999997</v>
      </c>
      <c r="K478" t="e">
        <f>+VLOOKUP(D478,#REF!,4,0)</f>
        <v>#REF!</v>
      </c>
      <c r="L478" t="e">
        <f>VLOOKUP(D478,#REF!,5,0)</f>
        <v>#REF!</v>
      </c>
      <c r="M478" t="e">
        <f>VLOOKUP(D478,#REF!,6,0)</f>
        <v>#REF!</v>
      </c>
      <c r="N478" t="e">
        <f>VLOOKUP(D478,#REF!,7,0)</f>
        <v>#REF!</v>
      </c>
      <c r="P478" t="str">
        <f t="shared" si="38"/>
        <v>83201</v>
      </c>
      <c r="Q478" t="str">
        <f t="shared" si="39"/>
        <v>64</v>
      </c>
    </row>
    <row r="479" spans="1:17" hidden="1" x14ac:dyDescent="0.3">
      <c r="A479" s="556" t="s">
        <v>3355</v>
      </c>
      <c r="B479" s="332">
        <v>6</v>
      </c>
      <c r="C479" s="608">
        <v>641083201007990</v>
      </c>
      <c r="D479" s="427" t="s">
        <v>1258</v>
      </c>
      <c r="E479" t="str">
        <f t="shared" si="36"/>
        <v>640108320100799</v>
      </c>
      <c r="F479" t="str">
        <f t="shared" si="37"/>
        <v>0</v>
      </c>
      <c r="G479" t="e">
        <f>+VLOOKUP(L479,BG!$D$10:$F$68,3,FALSE)</f>
        <v>#REF!</v>
      </c>
      <c r="H479" s="427" t="s">
        <v>1259</v>
      </c>
      <c r="I479" s="332">
        <v>-9727706</v>
      </c>
      <c r="J479" s="296">
        <f t="shared" si="35"/>
        <v>-9727.7060000000001</v>
      </c>
      <c r="K479" t="e">
        <f>+VLOOKUP(D479,#REF!,4,0)</f>
        <v>#REF!</v>
      </c>
      <c r="L479" t="e">
        <f>VLOOKUP(D479,#REF!,5,0)</f>
        <v>#REF!</v>
      </c>
      <c r="M479" t="e">
        <f>VLOOKUP(D479,#REF!,6,0)</f>
        <v>#REF!</v>
      </c>
      <c r="N479" t="e">
        <f>VLOOKUP(D479,#REF!,7,0)</f>
        <v>#REF!</v>
      </c>
      <c r="P479" t="str">
        <f t="shared" si="38"/>
        <v>83201</v>
      </c>
      <c r="Q479" t="str">
        <f t="shared" si="39"/>
        <v>64</v>
      </c>
    </row>
    <row r="480" spans="1:17" hidden="1" x14ac:dyDescent="0.3">
      <c r="A480" s="556" t="s">
        <v>3355</v>
      </c>
      <c r="B480" s="333">
        <v>6</v>
      </c>
      <c r="C480" s="609">
        <v>641083201010990</v>
      </c>
      <c r="D480" s="334" t="s">
        <v>2679</v>
      </c>
      <c r="E480" t="str">
        <f t="shared" si="36"/>
        <v>640108320101099</v>
      </c>
      <c r="F480" t="str">
        <f t="shared" si="37"/>
        <v>0</v>
      </c>
      <c r="G480" t="e">
        <f>+VLOOKUP(L480,BG!$D$10:$F$68,3,FALSE)</f>
        <v>#REF!</v>
      </c>
      <c r="H480" s="334" t="s">
        <v>2692</v>
      </c>
      <c r="I480" s="333">
        <v>-2477094842</v>
      </c>
      <c r="J480" s="466">
        <f t="shared" si="35"/>
        <v>-2477094.8420000002</v>
      </c>
      <c r="K480" t="e">
        <f>+VLOOKUP(D480,#REF!,4,0)</f>
        <v>#REF!</v>
      </c>
      <c r="L480" t="e">
        <f>VLOOKUP(D480,#REF!,5,0)</f>
        <v>#REF!</v>
      </c>
      <c r="M480" t="e">
        <f>VLOOKUP(D480,#REF!,6,0)</f>
        <v>#REF!</v>
      </c>
      <c r="N480" t="e">
        <f>VLOOKUP(D480,#REF!,7,0)</f>
        <v>#REF!</v>
      </c>
      <c r="P480" t="str">
        <f t="shared" si="38"/>
        <v>83201</v>
      </c>
      <c r="Q480" t="str">
        <f t="shared" si="39"/>
        <v>64</v>
      </c>
    </row>
    <row r="481" spans="1:17" hidden="1" x14ac:dyDescent="0.3">
      <c r="A481" s="556" t="s">
        <v>3355</v>
      </c>
      <c r="B481" s="332">
        <v>6</v>
      </c>
      <c r="C481" s="608">
        <v>641083201016990</v>
      </c>
      <c r="D481" s="427" t="s">
        <v>2803</v>
      </c>
      <c r="E481" t="str">
        <f t="shared" si="36"/>
        <v>640108320101699</v>
      </c>
      <c r="F481" t="str">
        <f t="shared" si="37"/>
        <v>0</v>
      </c>
      <c r="G481" t="e">
        <f>+VLOOKUP(L481,BG!$D$10:$F$68,3,FALSE)</f>
        <v>#REF!</v>
      </c>
      <c r="H481" s="427" t="s">
        <v>2804</v>
      </c>
      <c r="I481" s="332">
        <v>-583253550</v>
      </c>
      <c r="J481" s="296">
        <f t="shared" si="35"/>
        <v>-583253.55000000005</v>
      </c>
      <c r="K481" t="e">
        <f>+VLOOKUP(D481,#REF!,4,0)</f>
        <v>#REF!</v>
      </c>
      <c r="L481" t="e">
        <f>VLOOKUP(D481,#REF!,5,0)</f>
        <v>#REF!</v>
      </c>
      <c r="M481" t="e">
        <f>VLOOKUP(D481,#REF!,6,0)</f>
        <v>#REF!</v>
      </c>
      <c r="N481" t="e">
        <f>VLOOKUP(D481,#REF!,7,0)</f>
        <v>#REF!</v>
      </c>
      <c r="P481" t="str">
        <f t="shared" si="38"/>
        <v>83201</v>
      </c>
      <c r="Q481" t="str">
        <f t="shared" si="39"/>
        <v>64</v>
      </c>
    </row>
    <row r="482" spans="1:17" hidden="1" x14ac:dyDescent="0.3">
      <c r="A482" s="556" t="s">
        <v>3355</v>
      </c>
      <c r="B482" s="333">
        <v>6</v>
      </c>
      <c r="C482" s="609">
        <v>641083201020990</v>
      </c>
      <c r="D482" s="334" t="s">
        <v>3377</v>
      </c>
      <c r="E482" t="str">
        <f t="shared" si="36"/>
        <v>640108320102099</v>
      </c>
      <c r="F482" t="str">
        <f t="shared" si="37"/>
        <v>0</v>
      </c>
      <c r="G482" t="e">
        <f>+VLOOKUP(L482,BG!$D$10:$F$68,3,FALSE)</f>
        <v>#REF!</v>
      </c>
      <c r="H482" s="334" t="s">
        <v>3405</v>
      </c>
      <c r="I482" s="333">
        <v>-1937121</v>
      </c>
      <c r="J482" s="296">
        <f t="shared" si="35"/>
        <v>-1937.1210000000001</v>
      </c>
      <c r="K482" t="e">
        <f>+VLOOKUP(D482,#REF!,4,0)</f>
        <v>#REF!</v>
      </c>
      <c r="L482" t="e">
        <f>VLOOKUP(D482,#REF!,5,0)</f>
        <v>#REF!</v>
      </c>
      <c r="M482" t="e">
        <f>VLOOKUP(D482,#REF!,6,0)</f>
        <v>#REF!</v>
      </c>
      <c r="N482" t="e">
        <f>VLOOKUP(D482,#REF!,7,0)</f>
        <v>#REF!</v>
      </c>
      <c r="P482" t="str">
        <f t="shared" si="38"/>
        <v>83201</v>
      </c>
      <c r="Q482" t="str">
        <f t="shared" si="39"/>
        <v>64</v>
      </c>
    </row>
    <row r="483" spans="1:17" hidden="1" x14ac:dyDescent="0.3">
      <c r="A483" s="556" t="s">
        <v>3355</v>
      </c>
      <c r="B483" s="332">
        <v>6</v>
      </c>
      <c r="C483" s="608">
        <v>641083201021990</v>
      </c>
      <c r="D483" s="427" t="s">
        <v>1146</v>
      </c>
      <c r="E483" t="str">
        <f t="shared" si="36"/>
        <v>640108320102199</v>
      </c>
      <c r="F483" t="str">
        <f t="shared" si="37"/>
        <v>0</v>
      </c>
      <c r="G483" t="e">
        <f>+VLOOKUP(L483,BG!$D$10:$F$68,3,FALSE)</f>
        <v>#REF!</v>
      </c>
      <c r="H483" s="427" t="s">
        <v>1147</v>
      </c>
      <c r="I483" s="332">
        <v>-17246756</v>
      </c>
      <c r="J483" s="296">
        <f t="shared" si="35"/>
        <v>-17246.756000000001</v>
      </c>
      <c r="K483" t="e">
        <f>+VLOOKUP(D483,#REF!,4,0)</f>
        <v>#REF!</v>
      </c>
      <c r="L483" t="e">
        <f>VLOOKUP(D483,#REF!,5,0)</f>
        <v>#REF!</v>
      </c>
      <c r="M483" t="e">
        <f>VLOOKUP(D483,#REF!,6,0)</f>
        <v>#REF!</v>
      </c>
      <c r="N483" t="e">
        <f>VLOOKUP(D483,#REF!,7,0)</f>
        <v>#REF!</v>
      </c>
      <c r="P483" t="str">
        <f t="shared" si="38"/>
        <v>83201</v>
      </c>
      <c r="Q483" t="str">
        <f t="shared" si="39"/>
        <v>64</v>
      </c>
    </row>
    <row r="484" spans="1:17" hidden="1" x14ac:dyDescent="0.3">
      <c r="A484" s="556" t="s">
        <v>3355</v>
      </c>
      <c r="B484" s="333">
        <v>6</v>
      </c>
      <c r="C484" s="609">
        <v>641083201024990</v>
      </c>
      <c r="D484" s="334" t="s">
        <v>3148</v>
      </c>
      <c r="E484" t="str">
        <f t="shared" si="36"/>
        <v>640108320102499</v>
      </c>
      <c r="F484" t="str">
        <f t="shared" si="37"/>
        <v>0</v>
      </c>
      <c r="G484" t="e">
        <f>+VLOOKUP(L484,BG!$D$10:$F$68,3,FALSE)</f>
        <v>#REF!</v>
      </c>
      <c r="H484" s="334" t="s">
        <v>2953</v>
      </c>
      <c r="I484" s="333">
        <v>-782022489</v>
      </c>
      <c r="J484" s="296">
        <f t="shared" si="35"/>
        <v>-782022.48899999994</v>
      </c>
      <c r="K484" t="e">
        <f>+VLOOKUP(D484,#REF!,4,0)</f>
        <v>#REF!</v>
      </c>
      <c r="L484" t="e">
        <f>VLOOKUP(D484,#REF!,5,0)</f>
        <v>#REF!</v>
      </c>
      <c r="M484" t="e">
        <f>VLOOKUP(D484,#REF!,6,0)</f>
        <v>#REF!</v>
      </c>
      <c r="N484" t="e">
        <f>VLOOKUP(D484,#REF!,7,0)</f>
        <v>#REF!</v>
      </c>
      <c r="P484" t="str">
        <f t="shared" si="38"/>
        <v>83201</v>
      </c>
      <c r="Q484" t="str">
        <f t="shared" si="39"/>
        <v>64</v>
      </c>
    </row>
    <row r="485" spans="1:17" hidden="1" x14ac:dyDescent="0.3">
      <c r="A485" s="556" t="s">
        <v>3355</v>
      </c>
      <c r="B485" s="332">
        <v>6</v>
      </c>
      <c r="C485" s="608">
        <v>641083201025990</v>
      </c>
      <c r="D485" s="427" t="s">
        <v>3206</v>
      </c>
      <c r="E485" t="str">
        <f t="shared" si="36"/>
        <v>640108320102599</v>
      </c>
      <c r="F485" t="str">
        <f t="shared" si="37"/>
        <v>0</v>
      </c>
      <c r="G485" t="e">
        <f>+VLOOKUP(L485,BG!$D$10:$F$68,3,FALSE)</f>
        <v>#REF!</v>
      </c>
      <c r="H485" s="427" t="s">
        <v>3238</v>
      </c>
      <c r="I485" s="332">
        <v>-5411304737</v>
      </c>
      <c r="J485" s="296">
        <f t="shared" si="35"/>
        <v>-5411304.7369999997</v>
      </c>
      <c r="K485" t="e">
        <f>+VLOOKUP(D485,#REF!,4,0)</f>
        <v>#REF!</v>
      </c>
      <c r="L485" t="e">
        <f>VLOOKUP(D485,#REF!,5,0)</f>
        <v>#REF!</v>
      </c>
      <c r="M485" t="e">
        <f>VLOOKUP(D485,#REF!,6,0)</f>
        <v>#REF!</v>
      </c>
      <c r="N485" t="e">
        <f>VLOOKUP(D485,#REF!,7,0)</f>
        <v>#REF!</v>
      </c>
      <c r="P485" t="str">
        <f t="shared" si="38"/>
        <v>83201</v>
      </c>
      <c r="Q485" t="str">
        <f t="shared" si="39"/>
        <v>64</v>
      </c>
    </row>
    <row r="486" spans="1:17" x14ac:dyDescent="0.3">
      <c r="A486" s="556" t="s">
        <v>3355</v>
      </c>
      <c r="B486" s="333">
        <v>6</v>
      </c>
      <c r="C486" s="609">
        <v>711070502000010</v>
      </c>
      <c r="D486" s="334" t="s">
        <v>1148</v>
      </c>
      <c r="E486" t="str">
        <f t="shared" si="36"/>
        <v>710107050200001</v>
      </c>
      <c r="F486" t="str">
        <f t="shared" si="37"/>
        <v>0</v>
      </c>
      <c r="G486" t="e">
        <f>+VLOOKUP(L486,BG!$D$10:$F$68,3,FALSE)</f>
        <v>#REF!</v>
      </c>
      <c r="H486" s="334" t="s">
        <v>2193</v>
      </c>
      <c r="I486" s="333">
        <v>920645626</v>
      </c>
      <c r="J486" s="296">
        <f t="shared" si="35"/>
        <v>920645.62600000005</v>
      </c>
      <c r="K486" t="e">
        <f>+VLOOKUP(D486,#REF!,4,0)</f>
        <v>#REF!</v>
      </c>
      <c r="L486" t="e">
        <f>VLOOKUP(D486,#REF!,5,0)</f>
        <v>#REF!</v>
      </c>
      <c r="M486" t="e">
        <f>VLOOKUP(D486,#REF!,6,0)</f>
        <v>#REF!</v>
      </c>
      <c r="N486" t="e">
        <f>VLOOKUP(D486,#REF!,7,0)</f>
        <v>#REF!</v>
      </c>
      <c r="P486" t="str">
        <f t="shared" si="38"/>
        <v>70502</v>
      </c>
      <c r="Q486" t="str">
        <f t="shared" si="39"/>
        <v>71</v>
      </c>
    </row>
    <row r="487" spans="1:17" hidden="1" x14ac:dyDescent="0.3">
      <c r="A487" s="556" t="s">
        <v>3355</v>
      </c>
      <c r="B487" s="332">
        <v>6</v>
      </c>
      <c r="C487" s="608">
        <v>711070502000990</v>
      </c>
      <c r="D487" s="427" t="s">
        <v>1149</v>
      </c>
      <c r="E487" t="str">
        <f t="shared" si="36"/>
        <v>710107050200099</v>
      </c>
      <c r="F487" t="str">
        <f t="shared" si="37"/>
        <v>0</v>
      </c>
      <c r="G487" t="e">
        <f>+VLOOKUP(L487,BG!$D$10:$F$68,3,FALSE)</f>
        <v>#REF!</v>
      </c>
      <c r="H487" s="427" t="s">
        <v>1150</v>
      </c>
      <c r="I487" s="332">
        <v>23470935</v>
      </c>
      <c r="J487" s="296">
        <f t="shared" si="35"/>
        <v>23470.935000000001</v>
      </c>
      <c r="K487" s="297" t="e">
        <f>+VLOOKUP(D487,#REF!,4,0)</f>
        <v>#REF!</v>
      </c>
      <c r="L487" t="e">
        <f>VLOOKUP(D487,#REF!,5,0)</f>
        <v>#REF!</v>
      </c>
      <c r="M487" t="e">
        <f>VLOOKUP(D487,#REF!,6,0)</f>
        <v>#REF!</v>
      </c>
      <c r="N487" t="e">
        <f>VLOOKUP(D487,#REF!,7,0)</f>
        <v>#REF!</v>
      </c>
      <c r="P487" t="str">
        <f t="shared" si="38"/>
        <v>70502</v>
      </c>
      <c r="Q487" t="str">
        <f t="shared" si="39"/>
        <v>71</v>
      </c>
    </row>
    <row r="488" spans="1:17" x14ac:dyDescent="0.3">
      <c r="A488" s="556" t="s">
        <v>3355</v>
      </c>
      <c r="B488" s="333">
        <v>6</v>
      </c>
      <c r="C488" s="609">
        <v>711070502001010</v>
      </c>
      <c r="D488" s="334" t="s">
        <v>1151</v>
      </c>
      <c r="E488" t="str">
        <f t="shared" si="36"/>
        <v>710107050200101</v>
      </c>
      <c r="F488" t="str">
        <f t="shared" si="37"/>
        <v>0</v>
      </c>
      <c r="G488" t="e">
        <f>+VLOOKUP(L488,BG!$D$10:$F$68,3,FALSE)</f>
        <v>#REF!</v>
      </c>
      <c r="H488" s="334" t="s">
        <v>2194</v>
      </c>
      <c r="I488" s="333">
        <v>36296269</v>
      </c>
      <c r="J488" s="296">
        <f t="shared" si="35"/>
        <v>36296.269</v>
      </c>
      <c r="K488" t="e">
        <f>+VLOOKUP(D488,#REF!,4,0)</f>
        <v>#REF!</v>
      </c>
      <c r="L488" t="e">
        <f>VLOOKUP(D488,#REF!,5,0)</f>
        <v>#REF!</v>
      </c>
      <c r="M488" t="e">
        <f>VLOOKUP(D488,#REF!,6,0)</f>
        <v>#REF!</v>
      </c>
      <c r="N488" t="e">
        <f>VLOOKUP(D488,#REF!,7,0)</f>
        <v>#REF!</v>
      </c>
      <c r="P488" t="str">
        <f t="shared" si="38"/>
        <v>70502</v>
      </c>
      <c r="Q488" t="str">
        <f t="shared" si="39"/>
        <v>71</v>
      </c>
    </row>
    <row r="489" spans="1:17" hidden="1" x14ac:dyDescent="0.3">
      <c r="A489" s="556" t="s">
        <v>3355</v>
      </c>
      <c r="B489" s="332">
        <v>6</v>
      </c>
      <c r="C489" s="608">
        <v>711070502001990</v>
      </c>
      <c r="D489" s="427" t="s">
        <v>1152</v>
      </c>
      <c r="E489" t="str">
        <f t="shared" si="36"/>
        <v>710107050200199</v>
      </c>
      <c r="F489" t="str">
        <f t="shared" si="37"/>
        <v>0</v>
      </c>
      <c r="G489" t="e">
        <f>+VLOOKUP(L489,BG!$D$10:$F$68,3,FALSE)</f>
        <v>#REF!</v>
      </c>
      <c r="H489" s="427" t="s">
        <v>2193</v>
      </c>
      <c r="I489" s="332">
        <v>10175218779</v>
      </c>
      <c r="J489" s="296">
        <f t="shared" si="35"/>
        <v>10175218.778999999</v>
      </c>
      <c r="K489" t="e">
        <f>+VLOOKUP(D489,#REF!,4,0)</f>
        <v>#REF!</v>
      </c>
      <c r="L489" t="e">
        <f>VLOOKUP(D489,#REF!,5,0)</f>
        <v>#REF!</v>
      </c>
      <c r="M489" t="e">
        <f>VLOOKUP(D489,#REF!,6,0)</f>
        <v>#REF!</v>
      </c>
      <c r="N489" t="e">
        <f>VLOOKUP(D489,#REF!,7,0)</f>
        <v>#REF!</v>
      </c>
      <c r="P489" t="str">
        <f t="shared" si="38"/>
        <v>70502</v>
      </c>
      <c r="Q489" t="str">
        <f t="shared" si="39"/>
        <v>71</v>
      </c>
    </row>
    <row r="490" spans="1:17" hidden="1" x14ac:dyDescent="0.3">
      <c r="A490" s="556" t="s">
        <v>3355</v>
      </c>
      <c r="B490" s="333">
        <v>6</v>
      </c>
      <c r="C490" s="609">
        <v>711070502003990</v>
      </c>
      <c r="D490" s="334" t="s">
        <v>1288</v>
      </c>
      <c r="E490" t="str">
        <f t="shared" si="36"/>
        <v>710107050200399</v>
      </c>
      <c r="F490" t="str">
        <f t="shared" si="37"/>
        <v>0</v>
      </c>
      <c r="G490" t="e">
        <f>+VLOOKUP(L490,BG!$D$10:$F$68,3,FALSE)</f>
        <v>#REF!</v>
      </c>
      <c r="H490" s="334" t="s">
        <v>2195</v>
      </c>
      <c r="I490" s="333">
        <v>3120674148</v>
      </c>
      <c r="J490" s="296">
        <f t="shared" si="35"/>
        <v>3120674.148</v>
      </c>
      <c r="K490" t="e">
        <f>+VLOOKUP(D490,#REF!,4,0)</f>
        <v>#REF!</v>
      </c>
      <c r="L490" t="e">
        <f>VLOOKUP(D490,#REF!,5,0)</f>
        <v>#REF!</v>
      </c>
      <c r="M490" t="e">
        <f>VLOOKUP(D490,#REF!,6,0)</f>
        <v>#REF!</v>
      </c>
      <c r="N490" t="e">
        <f>VLOOKUP(D490,#REF!,7,0)</f>
        <v>#REF!</v>
      </c>
      <c r="P490" t="str">
        <f t="shared" si="38"/>
        <v>70502</v>
      </c>
      <c r="Q490" t="str">
        <f t="shared" si="39"/>
        <v>71</v>
      </c>
    </row>
    <row r="491" spans="1:17" hidden="1" x14ac:dyDescent="0.3">
      <c r="A491" s="556" t="s">
        <v>3355</v>
      </c>
      <c r="B491" s="332">
        <v>6</v>
      </c>
      <c r="C491" s="608">
        <v>711070502005990</v>
      </c>
      <c r="D491" s="427" t="s">
        <v>1289</v>
      </c>
      <c r="E491" t="str">
        <f t="shared" si="36"/>
        <v>710107050200599</v>
      </c>
      <c r="F491" t="str">
        <f t="shared" si="37"/>
        <v>0</v>
      </c>
      <c r="G491" t="e">
        <f>+VLOOKUP(L491,BG!$D$10:$F$68,3,FALSE)</f>
        <v>#REF!</v>
      </c>
      <c r="H491" s="427" t="s">
        <v>2196</v>
      </c>
      <c r="I491" s="332">
        <v>269171370</v>
      </c>
      <c r="J491" s="296">
        <f t="shared" si="35"/>
        <v>269171.37</v>
      </c>
      <c r="K491" t="e">
        <f>+VLOOKUP(D491,#REF!,4,0)</f>
        <v>#REF!</v>
      </c>
      <c r="L491" t="e">
        <f>VLOOKUP(D491,#REF!,5,0)</f>
        <v>#REF!</v>
      </c>
      <c r="M491" t="e">
        <f>VLOOKUP(D491,#REF!,6,0)</f>
        <v>#REF!</v>
      </c>
      <c r="N491" t="e">
        <f>VLOOKUP(D491,#REF!,7,0)</f>
        <v>#REF!</v>
      </c>
      <c r="P491" t="str">
        <f t="shared" si="38"/>
        <v>70502</v>
      </c>
      <c r="Q491" t="str">
        <f t="shared" si="39"/>
        <v>71</v>
      </c>
    </row>
    <row r="492" spans="1:17" hidden="1" x14ac:dyDescent="0.3">
      <c r="A492" s="556" t="s">
        <v>3355</v>
      </c>
      <c r="B492" s="333">
        <v>6</v>
      </c>
      <c r="C492" s="609">
        <v>711070503001990</v>
      </c>
      <c r="D492" s="334" t="s">
        <v>1290</v>
      </c>
      <c r="E492" t="str">
        <f t="shared" si="36"/>
        <v>710107050300199</v>
      </c>
      <c r="F492" t="str">
        <f t="shared" si="37"/>
        <v>0</v>
      </c>
      <c r="G492" t="e">
        <f>+VLOOKUP(L492,BG!$D$10:$F$68,3,FALSE)</f>
        <v>#REF!</v>
      </c>
      <c r="H492" s="334" t="s">
        <v>2198</v>
      </c>
      <c r="I492" s="333">
        <v>2908571081</v>
      </c>
      <c r="J492" s="296">
        <f t="shared" si="35"/>
        <v>2908571.0809999998</v>
      </c>
      <c r="K492" t="e">
        <f>+VLOOKUP(D492,#REF!,4,0)</f>
        <v>#REF!</v>
      </c>
      <c r="L492" t="e">
        <f>VLOOKUP(D492,#REF!,5,0)</f>
        <v>#REF!</v>
      </c>
      <c r="M492" t="e">
        <f>VLOOKUP(D492,#REF!,6,0)</f>
        <v>#REF!</v>
      </c>
      <c r="N492" t="e">
        <f>VLOOKUP(D492,#REF!,7,0)</f>
        <v>#REF!</v>
      </c>
      <c r="P492" t="str">
        <f t="shared" si="38"/>
        <v>70503</v>
      </c>
      <c r="Q492" t="str">
        <f t="shared" si="39"/>
        <v>71</v>
      </c>
    </row>
    <row r="493" spans="1:17" hidden="1" x14ac:dyDescent="0.3">
      <c r="A493" s="556" t="s">
        <v>3355</v>
      </c>
      <c r="B493" s="332">
        <v>7</v>
      </c>
      <c r="C493" s="608">
        <v>712072102001990</v>
      </c>
      <c r="D493" s="427" t="s">
        <v>1372</v>
      </c>
      <c r="E493" t="str">
        <f t="shared" si="36"/>
        <v>710207210200199</v>
      </c>
      <c r="F493" t="str">
        <f t="shared" si="37"/>
        <v>0</v>
      </c>
      <c r="G493" t="e">
        <f>+VLOOKUP(L493,BG!$D$10:$F$68,3,FALSE)</f>
        <v>#REF!</v>
      </c>
      <c r="H493" s="427" t="s">
        <v>1412</v>
      </c>
      <c r="I493" s="332">
        <v>341002</v>
      </c>
      <c r="J493" s="296">
        <f t="shared" si="35"/>
        <v>341.00200000000001</v>
      </c>
      <c r="K493" s="297" t="e">
        <f>+VLOOKUP(D493,#REF!,4,0)</f>
        <v>#REF!</v>
      </c>
      <c r="L493" t="e">
        <f>VLOOKUP(D493,#REF!,5,0)</f>
        <v>#REF!</v>
      </c>
      <c r="M493" t="e">
        <f>VLOOKUP(D493,#REF!,6,0)</f>
        <v>#REF!</v>
      </c>
      <c r="N493" t="e">
        <f>VLOOKUP(D493,#REF!,7,0)</f>
        <v>#REF!</v>
      </c>
      <c r="P493" t="str">
        <f t="shared" si="38"/>
        <v>72102</v>
      </c>
      <c r="Q493" t="str">
        <f t="shared" si="39"/>
        <v>71</v>
      </c>
    </row>
    <row r="494" spans="1:17" hidden="1" x14ac:dyDescent="0.3">
      <c r="A494" s="556" t="s">
        <v>3355</v>
      </c>
      <c r="B494" s="333">
        <v>6</v>
      </c>
      <c r="C494" s="609">
        <v>712072102008990</v>
      </c>
      <c r="D494" s="334" t="s">
        <v>1373</v>
      </c>
      <c r="E494" t="str">
        <f t="shared" si="36"/>
        <v>710207210200899</v>
      </c>
      <c r="F494" t="str">
        <f t="shared" si="37"/>
        <v>0</v>
      </c>
      <c r="G494" t="e">
        <f>+VLOOKUP(L494,BG!$D$10:$F$68,3,FALSE)</f>
        <v>#REF!</v>
      </c>
      <c r="H494" s="334" t="s">
        <v>1448</v>
      </c>
      <c r="I494" s="333">
        <v>727</v>
      </c>
      <c r="J494" s="296">
        <f t="shared" si="35"/>
        <v>0.72699999999999998</v>
      </c>
      <c r="K494" t="e">
        <f>+VLOOKUP(D494,#REF!,4,0)</f>
        <v>#REF!</v>
      </c>
      <c r="L494" t="e">
        <f>VLOOKUP(D494,#REF!,5,0)</f>
        <v>#REF!</v>
      </c>
      <c r="M494" t="e">
        <f>VLOOKUP(D494,#REF!,6,0)</f>
        <v>#REF!</v>
      </c>
      <c r="N494" t="e">
        <f>VLOOKUP(D494,#REF!,7,0)</f>
        <v>#REF!</v>
      </c>
      <c r="P494" t="str">
        <f t="shared" si="38"/>
        <v>72102</v>
      </c>
      <c r="Q494" t="str">
        <f t="shared" si="39"/>
        <v>71</v>
      </c>
    </row>
    <row r="495" spans="1:17" hidden="1" x14ac:dyDescent="0.3">
      <c r="A495" s="556" t="s">
        <v>3355</v>
      </c>
      <c r="B495" s="332">
        <v>6</v>
      </c>
      <c r="C495" s="608">
        <v>712072102009990</v>
      </c>
      <c r="D495" s="427" t="s">
        <v>1374</v>
      </c>
      <c r="E495" t="str">
        <f t="shared" si="36"/>
        <v>710207210200999</v>
      </c>
      <c r="F495" t="str">
        <f t="shared" si="37"/>
        <v>0</v>
      </c>
      <c r="G495" t="e">
        <f>+VLOOKUP(L495,BG!$D$10:$F$68,3,FALSE)</f>
        <v>#REF!</v>
      </c>
      <c r="H495" s="427" t="s">
        <v>1409</v>
      </c>
      <c r="I495" s="332">
        <v>4133438968</v>
      </c>
      <c r="J495" s="296">
        <f t="shared" si="35"/>
        <v>4133438.9679999999</v>
      </c>
      <c r="K495" t="e">
        <f>+VLOOKUP(D495,#REF!,4,0)</f>
        <v>#REF!</v>
      </c>
      <c r="L495" t="e">
        <f>VLOOKUP(D495,#REF!,5,0)</f>
        <v>#REF!</v>
      </c>
      <c r="M495" t="e">
        <f>VLOOKUP(D495,#REF!,6,0)</f>
        <v>#REF!</v>
      </c>
      <c r="N495" t="e">
        <f>VLOOKUP(D495,#REF!,7,0)</f>
        <v>#REF!</v>
      </c>
      <c r="P495" t="str">
        <f t="shared" si="38"/>
        <v>72102</v>
      </c>
      <c r="Q495" t="str">
        <f t="shared" si="39"/>
        <v>71</v>
      </c>
    </row>
    <row r="496" spans="1:17" hidden="1" x14ac:dyDescent="0.3">
      <c r="A496" s="556" t="s">
        <v>3355</v>
      </c>
      <c r="B496" s="333">
        <v>6</v>
      </c>
      <c r="C496" s="609">
        <v>712079701002990</v>
      </c>
      <c r="D496" s="334" t="s">
        <v>1154</v>
      </c>
      <c r="E496" t="str">
        <f t="shared" si="36"/>
        <v>710207970100299</v>
      </c>
      <c r="F496" t="str">
        <f t="shared" si="37"/>
        <v>0</v>
      </c>
      <c r="G496" t="e">
        <f>+VLOOKUP(L496,BG!$D$10:$F$68,3,FALSE)</f>
        <v>#REF!</v>
      </c>
      <c r="H496" s="334" t="s">
        <v>1155</v>
      </c>
      <c r="I496" s="333">
        <v>68474594</v>
      </c>
      <c r="J496" s="296">
        <f t="shared" si="35"/>
        <v>68474.593999999997</v>
      </c>
      <c r="K496" t="e">
        <f>+VLOOKUP(D496,#REF!,4,0)</f>
        <v>#REF!</v>
      </c>
      <c r="L496" t="e">
        <f>VLOOKUP(D496,#REF!,5,0)</f>
        <v>#REF!</v>
      </c>
      <c r="M496" t="e">
        <f>VLOOKUP(D496,#REF!,6,0)</f>
        <v>#REF!</v>
      </c>
      <c r="N496" t="e">
        <f>VLOOKUP(D496,#REF!,7,0)</f>
        <v>#REF!</v>
      </c>
      <c r="P496" t="str">
        <f t="shared" si="38"/>
        <v>79701</v>
      </c>
      <c r="Q496" t="str">
        <f t="shared" si="39"/>
        <v>71</v>
      </c>
    </row>
    <row r="497" spans="1:17" hidden="1" x14ac:dyDescent="0.3">
      <c r="A497" s="556" t="s">
        <v>3355</v>
      </c>
      <c r="B497" s="332">
        <v>6</v>
      </c>
      <c r="C497" s="608">
        <v>714073902000990</v>
      </c>
      <c r="D497" s="427" t="s">
        <v>1156</v>
      </c>
      <c r="E497" t="str">
        <f t="shared" si="36"/>
        <v>710407390200099</v>
      </c>
      <c r="F497" t="str">
        <f t="shared" si="37"/>
        <v>0</v>
      </c>
      <c r="G497" t="e">
        <f>+VLOOKUP(L497,BG!$D$10:$F$68,3,FALSE)</f>
        <v>#REF!</v>
      </c>
      <c r="H497" s="427" t="s">
        <v>1116</v>
      </c>
      <c r="I497" s="332">
        <v>50220749610</v>
      </c>
      <c r="J497" s="296">
        <f t="shared" si="35"/>
        <v>50220749.609999999</v>
      </c>
      <c r="K497" t="e">
        <f>+VLOOKUP(D497,#REF!,4,0)</f>
        <v>#REF!</v>
      </c>
      <c r="L497" t="e">
        <f>VLOOKUP(D497,#REF!,5,0)</f>
        <v>#REF!</v>
      </c>
      <c r="M497" t="e">
        <f>VLOOKUP(D497,#REF!,6,0)</f>
        <v>#REF!</v>
      </c>
      <c r="N497" t="e">
        <f>VLOOKUP(D497,#REF!,7,0)</f>
        <v>#REF!</v>
      </c>
      <c r="P497" t="str">
        <f t="shared" si="38"/>
        <v>73902</v>
      </c>
      <c r="Q497" t="str">
        <f t="shared" si="39"/>
        <v>71</v>
      </c>
    </row>
    <row r="498" spans="1:17" hidden="1" x14ac:dyDescent="0.3">
      <c r="A498" s="556" t="s">
        <v>3355</v>
      </c>
      <c r="B498" s="333">
        <v>7</v>
      </c>
      <c r="C498" s="609">
        <v>714073902001990</v>
      </c>
      <c r="D498" s="334" t="s">
        <v>1157</v>
      </c>
      <c r="E498" t="str">
        <f t="shared" si="36"/>
        <v>710407390200199</v>
      </c>
      <c r="F498" t="str">
        <f t="shared" si="37"/>
        <v>0</v>
      </c>
      <c r="G498" t="e">
        <f>+VLOOKUP(L498,BG!$D$10:$F$68,3,FALSE)</f>
        <v>#REF!</v>
      </c>
      <c r="H498" s="334" t="s">
        <v>1116</v>
      </c>
      <c r="I498" s="333">
        <v>1920867843</v>
      </c>
      <c r="J498" s="296">
        <f t="shared" si="35"/>
        <v>1920867.8430000001</v>
      </c>
      <c r="K498" t="e">
        <f>+VLOOKUP(D498,#REF!,4,0)</f>
        <v>#REF!</v>
      </c>
      <c r="L498" t="e">
        <f>VLOOKUP(D498,#REF!,5,0)</f>
        <v>#REF!</v>
      </c>
      <c r="M498" t="e">
        <f>VLOOKUP(D498,#REF!,6,0)</f>
        <v>#REF!</v>
      </c>
      <c r="N498" t="e">
        <f>VLOOKUP(D498,#REF!,7,0)</f>
        <v>#REF!</v>
      </c>
      <c r="P498" t="str">
        <f t="shared" si="38"/>
        <v>73902</v>
      </c>
      <c r="Q498" t="str">
        <f t="shared" si="39"/>
        <v>71</v>
      </c>
    </row>
    <row r="499" spans="1:17" hidden="1" x14ac:dyDescent="0.3">
      <c r="A499" s="556" t="s">
        <v>3355</v>
      </c>
      <c r="B499" s="332">
        <v>6</v>
      </c>
      <c r="C499" s="608">
        <v>714073903000990</v>
      </c>
      <c r="D499" s="427" t="s">
        <v>2052</v>
      </c>
      <c r="E499" t="str">
        <f t="shared" si="36"/>
        <v>710407390300099</v>
      </c>
      <c r="F499" t="str">
        <f t="shared" si="37"/>
        <v>0</v>
      </c>
      <c r="G499" t="e">
        <f>+VLOOKUP(L499,BG!$D$10:$F$68,3,FALSE)</f>
        <v>#REF!</v>
      </c>
      <c r="H499" s="427" t="s">
        <v>2200</v>
      </c>
      <c r="I499" s="332">
        <v>4214903</v>
      </c>
      <c r="J499" s="296">
        <f t="shared" si="35"/>
        <v>4214.9030000000002</v>
      </c>
      <c r="K499" t="e">
        <f>+VLOOKUP(D499,#REF!,4,0)</f>
        <v>#REF!</v>
      </c>
      <c r="L499" t="e">
        <f>VLOOKUP(D499,#REF!,5,0)</f>
        <v>#REF!</v>
      </c>
      <c r="M499" t="e">
        <f>VLOOKUP(D499,#REF!,6,0)</f>
        <v>#REF!</v>
      </c>
      <c r="N499" t="e">
        <f>VLOOKUP(D499,#REF!,7,0)</f>
        <v>#REF!</v>
      </c>
      <c r="P499" t="str">
        <f t="shared" si="38"/>
        <v>73903</v>
      </c>
      <c r="Q499" t="str">
        <f t="shared" si="39"/>
        <v>71</v>
      </c>
    </row>
    <row r="500" spans="1:17" hidden="1" x14ac:dyDescent="0.3">
      <c r="A500" s="556" t="s">
        <v>3355</v>
      </c>
      <c r="B500" s="333">
        <v>6</v>
      </c>
      <c r="C500" s="609">
        <v>714073904000990</v>
      </c>
      <c r="D500" s="334" t="s">
        <v>1158</v>
      </c>
      <c r="E500" t="str">
        <f t="shared" si="36"/>
        <v>710407390400099</v>
      </c>
      <c r="F500" t="str">
        <f t="shared" si="37"/>
        <v>0</v>
      </c>
      <c r="G500" t="e">
        <f>+VLOOKUP(L500,BG!$D$10:$F$68,3,FALSE)</f>
        <v>#REF!</v>
      </c>
      <c r="H500" s="334" t="s">
        <v>1159</v>
      </c>
      <c r="I500" s="333">
        <v>29938281</v>
      </c>
      <c r="J500" s="296">
        <f t="shared" si="35"/>
        <v>29938.280999999999</v>
      </c>
      <c r="K500" t="e">
        <f>+VLOOKUP(D500,#REF!,4,0)</f>
        <v>#REF!</v>
      </c>
      <c r="L500" t="e">
        <f>VLOOKUP(D500,#REF!,5,0)</f>
        <v>#REF!</v>
      </c>
      <c r="M500" t="e">
        <f>VLOOKUP(D500,#REF!,6,0)</f>
        <v>#REF!</v>
      </c>
      <c r="N500" t="e">
        <f>VLOOKUP(D500,#REF!,7,0)</f>
        <v>#REF!</v>
      </c>
      <c r="P500" t="str">
        <f t="shared" si="38"/>
        <v>73904</v>
      </c>
      <c r="Q500" t="str">
        <f t="shared" si="39"/>
        <v>71</v>
      </c>
    </row>
    <row r="501" spans="1:17" hidden="1" x14ac:dyDescent="0.3">
      <c r="A501" s="556" t="s">
        <v>3355</v>
      </c>
      <c r="B501" s="332">
        <v>6</v>
      </c>
      <c r="C501" s="608">
        <v>714073906000990</v>
      </c>
      <c r="D501" s="427" t="s">
        <v>1160</v>
      </c>
      <c r="E501" t="str">
        <f t="shared" si="36"/>
        <v>710407390600099</v>
      </c>
      <c r="F501" t="str">
        <f t="shared" si="37"/>
        <v>0</v>
      </c>
      <c r="G501" t="e">
        <f>+VLOOKUP(L501,BG!$D$10:$F$68,3,FALSE)</f>
        <v>#REF!</v>
      </c>
      <c r="H501" s="427" t="s">
        <v>1161</v>
      </c>
      <c r="I501" s="332">
        <v>20271913279</v>
      </c>
      <c r="J501" s="296">
        <f t="shared" si="35"/>
        <v>20271913.278999999</v>
      </c>
      <c r="K501" t="e">
        <f>+VLOOKUP(D501,#REF!,4,0)</f>
        <v>#REF!</v>
      </c>
      <c r="L501" t="e">
        <f>VLOOKUP(D501,#REF!,5,0)</f>
        <v>#REF!</v>
      </c>
      <c r="M501" t="e">
        <f>VLOOKUP(D501,#REF!,6,0)</f>
        <v>#REF!</v>
      </c>
      <c r="N501" t="e">
        <f>VLOOKUP(D501,#REF!,7,0)</f>
        <v>#REF!</v>
      </c>
      <c r="P501" t="str">
        <f t="shared" si="38"/>
        <v>73906</v>
      </c>
      <c r="Q501" t="str">
        <f t="shared" si="39"/>
        <v>71</v>
      </c>
    </row>
    <row r="502" spans="1:17" hidden="1" x14ac:dyDescent="0.3">
      <c r="A502" s="556" t="s">
        <v>3355</v>
      </c>
      <c r="B502" s="333">
        <v>6</v>
      </c>
      <c r="C502" s="609">
        <v>714073908000990</v>
      </c>
      <c r="D502" s="334" t="s">
        <v>1162</v>
      </c>
      <c r="E502" t="str">
        <f t="shared" si="36"/>
        <v>710407390800099</v>
      </c>
      <c r="F502" t="str">
        <f t="shared" si="37"/>
        <v>0</v>
      </c>
      <c r="G502" t="e">
        <f>+VLOOKUP(L502,BG!$D$10:$F$68,3,FALSE)</f>
        <v>#REF!</v>
      </c>
      <c r="H502" s="334" t="s">
        <v>1163</v>
      </c>
      <c r="I502" s="333">
        <v>2683126019</v>
      </c>
      <c r="J502" s="296">
        <f t="shared" si="35"/>
        <v>2683126.0189999999</v>
      </c>
      <c r="K502" t="e">
        <f>+VLOOKUP(D502,#REF!,4,0)</f>
        <v>#REF!</v>
      </c>
      <c r="L502" t="e">
        <f>VLOOKUP(D502,#REF!,5,0)</f>
        <v>#REF!</v>
      </c>
      <c r="M502" t="e">
        <f>VLOOKUP(D502,#REF!,6,0)</f>
        <v>#REF!</v>
      </c>
      <c r="N502" t="e">
        <f>VLOOKUP(D502,#REF!,7,0)</f>
        <v>#REF!</v>
      </c>
      <c r="P502" t="str">
        <f t="shared" si="38"/>
        <v>73908</v>
      </c>
      <c r="Q502" t="str">
        <f t="shared" si="39"/>
        <v>71</v>
      </c>
    </row>
    <row r="503" spans="1:17" hidden="1" x14ac:dyDescent="0.3">
      <c r="A503" s="556" t="s">
        <v>3355</v>
      </c>
      <c r="B503" s="332">
        <v>6</v>
      </c>
      <c r="C503" s="608">
        <v>715074302000990</v>
      </c>
      <c r="D503" s="427" t="s">
        <v>1375</v>
      </c>
      <c r="E503" t="str">
        <f t="shared" si="36"/>
        <v>710507430200099</v>
      </c>
      <c r="F503" t="str">
        <f t="shared" si="37"/>
        <v>0</v>
      </c>
      <c r="G503" t="e">
        <f>+VLOOKUP(L503,BG!$D$10:$F$68,3,FALSE)</f>
        <v>#REF!</v>
      </c>
      <c r="H503" s="427" t="s">
        <v>1449</v>
      </c>
      <c r="I503" s="332">
        <v>1500000000</v>
      </c>
      <c r="J503" s="296">
        <f t="shared" si="35"/>
        <v>1500000</v>
      </c>
      <c r="K503" t="e">
        <f>+VLOOKUP(D503,#REF!,4,0)</f>
        <v>#REF!</v>
      </c>
      <c r="L503" t="e">
        <f>VLOOKUP(D503,#REF!,5,0)</f>
        <v>#REF!</v>
      </c>
      <c r="M503" t="e">
        <f>VLOOKUP(D503,#REF!,6,0)</f>
        <v>#REF!</v>
      </c>
      <c r="N503" t="e">
        <f>VLOOKUP(D503,#REF!,7,0)</f>
        <v>#REF!</v>
      </c>
      <c r="P503" t="str">
        <f t="shared" si="38"/>
        <v>74302</v>
      </c>
      <c r="Q503" t="str">
        <f t="shared" si="39"/>
        <v>71</v>
      </c>
    </row>
    <row r="504" spans="1:17" hidden="1" x14ac:dyDescent="0.3">
      <c r="A504" s="556" t="s">
        <v>3355</v>
      </c>
      <c r="B504" s="333">
        <v>6</v>
      </c>
      <c r="C504" s="609">
        <v>715074701000990</v>
      </c>
      <c r="D504" s="334" t="s">
        <v>1165</v>
      </c>
      <c r="E504" t="str">
        <f t="shared" si="36"/>
        <v>710507470100099</v>
      </c>
      <c r="F504" t="str">
        <f t="shared" si="37"/>
        <v>0</v>
      </c>
      <c r="G504" t="e">
        <f>+VLOOKUP(L504,BG!$D$10:$F$68,3,FALSE)</f>
        <v>#REF!</v>
      </c>
      <c r="H504" s="334" t="s">
        <v>1164</v>
      </c>
      <c r="I504" s="333">
        <v>5050823</v>
      </c>
      <c r="J504" s="296">
        <f t="shared" si="35"/>
        <v>5050.8230000000003</v>
      </c>
      <c r="K504" t="e">
        <f>+VLOOKUP(D504,#REF!,4,0)</f>
        <v>#REF!</v>
      </c>
      <c r="L504" t="e">
        <f>VLOOKUP(D504,#REF!,5,0)</f>
        <v>#REF!</v>
      </c>
      <c r="M504" t="e">
        <f>VLOOKUP(D504,#REF!,6,0)</f>
        <v>#REF!</v>
      </c>
      <c r="N504" t="e">
        <f>VLOOKUP(D504,#REF!,7,0)</f>
        <v>#REF!</v>
      </c>
      <c r="P504" t="str">
        <f t="shared" si="38"/>
        <v>74701</v>
      </c>
      <c r="Q504" t="str">
        <f t="shared" si="39"/>
        <v>71</v>
      </c>
    </row>
    <row r="505" spans="1:17" hidden="1" x14ac:dyDescent="0.3">
      <c r="A505" s="556" t="s">
        <v>3355</v>
      </c>
      <c r="B505" s="332">
        <v>6</v>
      </c>
      <c r="C505" s="608">
        <v>721075702008990</v>
      </c>
      <c r="D505" s="427" t="s">
        <v>1166</v>
      </c>
      <c r="E505" t="str">
        <f t="shared" si="36"/>
        <v>720107570200899</v>
      </c>
      <c r="F505" t="str">
        <f t="shared" si="37"/>
        <v>0</v>
      </c>
      <c r="G505" t="e">
        <f>+VLOOKUP(L505,BG!$D$10:$F$68,3,FALSE)</f>
        <v>#REF!</v>
      </c>
      <c r="H505" s="427" t="s">
        <v>1167</v>
      </c>
      <c r="I505" s="332">
        <v>1686880880</v>
      </c>
      <c r="J505" s="296">
        <f t="shared" si="35"/>
        <v>1686880.88</v>
      </c>
      <c r="K505" t="e">
        <f>+VLOOKUP(D505,#REF!,4,0)</f>
        <v>#REF!</v>
      </c>
      <c r="L505" t="e">
        <f>VLOOKUP(D505,#REF!,5,0)</f>
        <v>#REF!</v>
      </c>
      <c r="M505" t="e">
        <f>VLOOKUP(D505,#REF!,6,0)</f>
        <v>#REF!</v>
      </c>
      <c r="N505" t="e">
        <f>VLOOKUP(D505,#REF!,7,0)</f>
        <v>#REF!</v>
      </c>
      <c r="P505" t="str">
        <f t="shared" si="38"/>
        <v>75702</v>
      </c>
      <c r="Q505" t="str">
        <f t="shared" si="39"/>
        <v>72</v>
      </c>
    </row>
    <row r="506" spans="1:17" hidden="1" x14ac:dyDescent="0.3">
      <c r="A506" s="556" t="s">
        <v>3355</v>
      </c>
      <c r="B506" s="333">
        <v>6</v>
      </c>
      <c r="C506" s="609">
        <v>721075702010990</v>
      </c>
      <c r="D506" s="334" t="s">
        <v>1168</v>
      </c>
      <c r="E506" t="str">
        <f t="shared" si="36"/>
        <v>720107570201099</v>
      </c>
      <c r="F506" t="str">
        <f t="shared" si="37"/>
        <v>0</v>
      </c>
      <c r="G506" t="e">
        <f>+VLOOKUP(L506,BG!$D$10:$F$68,3,FALSE)</f>
        <v>#REF!</v>
      </c>
      <c r="H506" s="334" t="s">
        <v>1169</v>
      </c>
      <c r="I506" s="333">
        <v>513846197</v>
      </c>
      <c r="J506" s="296">
        <f t="shared" si="35"/>
        <v>513846.19699999999</v>
      </c>
      <c r="K506" t="e">
        <f>+VLOOKUP(D506,#REF!,4,0)</f>
        <v>#REF!</v>
      </c>
      <c r="L506" t="e">
        <f>VLOOKUP(D506,#REF!,5,0)</f>
        <v>#REF!</v>
      </c>
      <c r="M506" t="e">
        <f>VLOOKUP(D506,#REF!,6,0)</f>
        <v>#REF!</v>
      </c>
      <c r="N506" t="e">
        <f>VLOOKUP(D506,#REF!,7,0)</f>
        <v>#REF!</v>
      </c>
      <c r="P506" t="str">
        <f t="shared" si="38"/>
        <v>75702</v>
      </c>
      <c r="Q506" t="str">
        <f t="shared" si="39"/>
        <v>72</v>
      </c>
    </row>
    <row r="507" spans="1:17" hidden="1" x14ac:dyDescent="0.3">
      <c r="A507" s="556" t="s">
        <v>3355</v>
      </c>
      <c r="B507" s="332">
        <v>6</v>
      </c>
      <c r="C507" s="608">
        <v>721075702042990</v>
      </c>
      <c r="D507" s="427" t="s">
        <v>1170</v>
      </c>
      <c r="E507" t="str">
        <f t="shared" si="36"/>
        <v>720107570204299</v>
      </c>
      <c r="F507" t="str">
        <f t="shared" si="37"/>
        <v>0</v>
      </c>
      <c r="G507" t="e">
        <f>+VLOOKUP(L507,BG!$D$10:$F$68,3,FALSE)</f>
        <v>#REF!</v>
      </c>
      <c r="H507" s="427" t="s">
        <v>1171</v>
      </c>
      <c r="I507" s="332">
        <v>15101163</v>
      </c>
      <c r="J507" s="296">
        <f t="shared" si="35"/>
        <v>15101.163</v>
      </c>
      <c r="K507" t="e">
        <f>+VLOOKUP(D507,#REF!,4,0)</f>
        <v>#REF!</v>
      </c>
      <c r="L507" t="e">
        <f>VLOOKUP(D507,#REF!,5,0)</f>
        <v>#REF!</v>
      </c>
      <c r="M507" t="e">
        <f>VLOOKUP(D507,#REF!,6,0)</f>
        <v>#REF!</v>
      </c>
      <c r="N507" t="e">
        <f>VLOOKUP(D507,#REF!,7,0)</f>
        <v>#REF!</v>
      </c>
      <c r="P507" t="str">
        <f t="shared" si="38"/>
        <v>75702</v>
      </c>
      <c r="Q507" t="str">
        <f t="shared" si="39"/>
        <v>72</v>
      </c>
    </row>
    <row r="508" spans="1:17" hidden="1" x14ac:dyDescent="0.3">
      <c r="A508" s="556" t="s">
        <v>3355</v>
      </c>
      <c r="B508" s="333">
        <v>6</v>
      </c>
      <c r="C508" s="609">
        <v>721075702044990</v>
      </c>
      <c r="D508" s="334" t="s">
        <v>1297</v>
      </c>
      <c r="E508" t="str">
        <f t="shared" si="36"/>
        <v>720107570204499</v>
      </c>
      <c r="F508" t="str">
        <f t="shared" si="37"/>
        <v>0</v>
      </c>
      <c r="G508" t="e">
        <f>+VLOOKUP(L508,BG!$D$10:$F$68,3,FALSE)</f>
        <v>#REF!</v>
      </c>
      <c r="H508" s="334" t="s">
        <v>1298</v>
      </c>
      <c r="I508" s="333">
        <v>118802960</v>
      </c>
      <c r="J508" s="296">
        <f t="shared" si="35"/>
        <v>118802.96</v>
      </c>
      <c r="K508" t="e">
        <f>+VLOOKUP(D508,#REF!,4,0)</f>
        <v>#REF!</v>
      </c>
      <c r="L508" t="e">
        <f>VLOOKUP(D508,#REF!,5,0)</f>
        <v>#REF!</v>
      </c>
      <c r="M508" t="e">
        <f>VLOOKUP(D508,#REF!,6,0)</f>
        <v>#REF!</v>
      </c>
      <c r="N508" t="e">
        <f>VLOOKUP(D508,#REF!,7,0)</f>
        <v>#REF!</v>
      </c>
      <c r="P508" t="str">
        <f t="shared" si="38"/>
        <v>75702</v>
      </c>
      <c r="Q508" t="str">
        <f t="shared" si="39"/>
        <v>72</v>
      </c>
    </row>
    <row r="509" spans="1:17" hidden="1" x14ac:dyDescent="0.3">
      <c r="A509" s="556" t="s">
        <v>3355</v>
      </c>
      <c r="B509" s="332">
        <v>6</v>
      </c>
      <c r="C509" s="608">
        <v>731075902001990</v>
      </c>
      <c r="D509" s="427" t="s">
        <v>1172</v>
      </c>
      <c r="E509" t="str">
        <f t="shared" si="36"/>
        <v>730107590200199</v>
      </c>
      <c r="F509" t="str">
        <f t="shared" si="37"/>
        <v>0</v>
      </c>
      <c r="G509" t="e">
        <f>+VLOOKUP(L509,BG!$D$10:$F$68,3,FALSE)</f>
        <v>#REF!</v>
      </c>
      <c r="H509" s="427" t="s">
        <v>1173</v>
      </c>
      <c r="I509" s="332">
        <v>462768167</v>
      </c>
      <c r="J509" s="296">
        <f t="shared" si="35"/>
        <v>462768.16700000002</v>
      </c>
      <c r="K509" s="297" t="e">
        <f>+VLOOKUP(D509,#REF!,4,0)</f>
        <v>#REF!</v>
      </c>
      <c r="L509" t="e">
        <f>VLOOKUP(D509,#REF!,5,0)</f>
        <v>#REF!</v>
      </c>
      <c r="M509" t="e">
        <f>VLOOKUP(D509,#REF!,6,0)</f>
        <v>#REF!</v>
      </c>
      <c r="N509" t="e">
        <f>VLOOKUP(D509,#REF!,7,0)</f>
        <v>#REF!</v>
      </c>
      <c r="P509" t="str">
        <f t="shared" si="38"/>
        <v>75902</v>
      </c>
      <c r="Q509" t="str">
        <f t="shared" si="39"/>
        <v>73</v>
      </c>
    </row>
    <row r="510" spans="1:17" hidden="1" x14ac:dyDescent="0.3">
      <c r="A510" s="556" t="s">
        <v>3355</v>
      </c>
      <c r="B510" s="333">
        <v>6</v>
      </c>
      <c r="C510" s="609">
        <v>731075902002990</v>
      </c>
      <c r="D510" s="334" t="s">
        <v>2056</v>
      </c>
      <c r="E510" t="str">
        <f t="shared" si="36"/>
        <v>730107590200299</v>
      </c>
      <c r="F510" t="str">
        <f t="shared" si="37"/>
        <v>0</v>
      </c>
      <c r="G510" t="e">
        <f>+VLOOKUP(L510,BG!$D$10:$F$68,3,FALSE)</f>
        <v>#REF!</v>
      </c>
      <c r="H510" s="334" t="s">
        <v>2203</v>
      </c>
      <c r="I510" s="333">
        <v>35691589</v>
      </c>
      <c r="J510" s="296">
        <f t="shared" si="35"/>
        <v>35691.589</v>
      </c>
      <c r="K510" s="297" t="e">
        <f>+VLOOKUP(D510,#REF!,4,0)</f>
        <v>#REF!</v>
      </c>
      <c r="L510" t="e">
        <f>VLOOKUP(D510,#REF!,5,0)</f>
        <v>#REF!</v>
      </c>
      <c r="M510" t="e">
        <f>VLOOKUP(D510,#REF!,6,0)</f>
        <v>#REF!</v>
      </c>
      <c r="N510" t="e">
        <f>VLOOKUP(D510,#REF!,7,0)</f>
        <v>#REF!</v>
      </c>
      <c r="P510" t="str">
        <f t="shared" si="38"/>
        <v>75902</v>
      </c>
      <c r="Q510" t="str">
        <f t="shared" si="39"/>
        <v>73</v>
      </c>
    </row>
    <row r="511" spans="1:17" hidden="1" x14ac:dyDescent="0.3">
      <c r="A511" s="556" t="s">
        <v>3355</v>
      </c>
      <c r="B511" s="332">
        <v>6</v>
      </c>
      <c r="C511" s="608">
        <v>731075904001990</v>
      </c>
      <c r="D511" s="427" t="s">
        <v>1299</v>
      </c>
      <c r="E511" t="str">
        <f t="shared" si="36"/>
        <v>730107590400199</v>
      </c>
      <c r="F511" t="str">
        <f t="shared" si="37"/>
        <v>0</v>
      </c>
      <c r="G511" t="e">
        <f>+VLOOKUP(L511,BG!$D$10:$F$68,3,FALSE)</f>
        <v>#REF!</v>
      </c>
      <c r="H511" s="427" t="s">
        <v>1300</v>
      </c>
      <c r="I511" s="332">
        <v>678543774</v>
      </c>
      <c r="J511" s="296">
        <f t="shared" si="35"/>
        <v>678543.77399999998</v>
      </c>
      <c r="K511" t="e">
        <f>+VLOOKUP(D511,#REF!,4,0)</f>
        <v>#REF!</v>
      </c>
      <c r="L511" t="e">
        <f>VLOOKUP(D511,#REF!,5,0)</f>
        <v>#REF!</v>
      </c>
      <c r="M511" t="e">
        <f>VLOOKUP(D511,#REF!,6,0)</f>
        <v>#REF!</v>
      </c>
      <c r="N511" t="e">
        <f>VLOOKUP(D511,#REF!,7,0)</f>
        <v>#REF!</v>
      </c>
      <c r="P511" t="str">
        <f t="shared" si="38"/>
        <v>75904</v>
      </c>
      <c r="Q511" t="str">
        <f t="shared" si="39"/>
        <v>73</v>
      </c>
    </row>
    <row r="512" spans="1:17" hidden="1" x14ac:dyDescent="0.3">
      <c r="A512" s="556" t="s">
        <v>3355</v>
      </c>
      <c r="B512" s="333">
        <v>6</v>
      </c>
      <c r="C512" s="609">
        <v>731075904006990</v>
      </c>
      <c r="D512" s="334" t="s">
        <v>3209</v>
      </c>
      <c r="E512" t="str">
        <f t="shared" si="36"/>
        <v>730107590400699</v>
      </c>
      <c r="F512" t="str">
        <f t="shared" si="37"/>
        <v>0</v>
      </c>
      <c r="G512" t="e">
        <f>+VLOOKUP(L512,BG!$D$10:$F$68,3,FALSE)</f>
        <v>#REF!</v>
      </c>
      <c r="H512" s="334" t="s">
        <v>3242</v>
      </c>
      <c r="I512" s="333">
        <v>1558855025</v>
      </c>
      <c r="J512" s="296">
        <f t="shared" si="35"/>
        <v>1558855.0249999999</v>
      </c>
      <c r="K512" t="e">
        <f>+VLOOKUP(D512,#REF!,4,0)</f>
        <v>#REF!</v>
      </c>
      <c r="L512" t="e">
        <f>VLOOKUP(D512,#REF!,5,0)</f>
        <v>#REF!</v>
      </c>
      <c r="M512" t="e">
        <f>VLOOKUP(D512,#REF!,6,0)</f>
        <v>#REF!</v>
      </c>
      <c r="N512" t="e">
        <f>VLOOKUP(D512,#REF!,7,0)</f>
        <v>#REF!</v>
      </c>
      <c r="P512" t="str">
        <f t="shared" si="38"/>
        <v>75904</v>
      </c>
      <c r="Q512" t="str">
        <f t="shared" si="39"/>
        <v>73</v>
      </c>
    </row>
    <row r="513" spans="1:17" hidden="1" x14ac:dyDescent="0.3">
      <c r="A513" s="556" t="s">
        <v>3355</v>
      </c>
      <c r="B513" s="332">
        <v>7</v>
      </c>
      <c r="C513" s="608">
        <v>731075906001990</v>
      </c>
      <c r="D513" s="427" t="s">
        <v>1174</v>
      </c>
      <c r="E513" t="str">
        <f t="shared" si="36"/>
        <v>730107590600199</v>
      </c>
      <c r="F513" t="str">
        <f t="shared" si="37"/>
        <v>0</v>
      </c>
      <c r="G513" t="e">
        <f>+VLOOKUP(L513,BG!$D$10:$F$68,3,FALSE)</f>
        <v>#REF!</v>
      </c>
      <c r="H513" s="427" t="s">
        <v>1175</v>
      </c>
      <c r="I513" s="332">
        <v>164688549</v>
      </c>
      <c r="J513" s="296">
        <f t="shared" si="35"/>
        <v>164688.549</v>
      </c>
      <c r="K513" t="e">
        <f>+VLOOKUP(D513,#REF!,4,0)</f>
        <v>#REF!</v>
      </c>
      <c r="L513" t="e">
        <f>VLOOKUP(D513,#REF!,5,0)</f>
        <v>#REF!</v>
      </c>
      <c r="M513" t="e">
        <f>VLOOKUP(D513,#REF!,6,0)</f>
        <v>#REF!</v>
      </c>
      <c r="N513" t="e">
        <f>VLOOKUP(D513,#REF!,7,0)</f>
        <v>#REF!</v>
      </c>
      <c r="P513" t="str">
        <f t="shared" si="38"/>
        <v>75906</v>
      </c>
      <c r="Q513" t="str">
        <f t="shared" si="39"/>
        <v>73</v>
      </c>
    </row>
    <row r="514" spans="1:17" hidden="1" x14ac:dyDescent="0.3">
      <c r="A514" s="556" t="s">
        <v>3355</v>
      </c>
      <c r="B514" s="333">
        <v>6</v>
      </c>
      <c r="C514" s="609">
        <v>731075906002990</v>
      </c>
      <c r="D514" s="334" t="s">
        <v>3378</v>
      </c>
      <c r="E514" t="str">
        <f t="shared" si="36"/>
        <v>730107590600299</v>
      </c>
      <c r="F514" t="str">
        <f t="shared" si="37"/>
        <v>0</v>
      </c>
      <c r="G514" t="e">
        <f>+VLOOKUP(L514,BG!$D$10:$F$68,3,FALSE)</f>
        <v>#REF!</v>
      </c>
      <c r="H514" s="334" t="s">
        <v>3406</v>
      </c>
      <c r="I514" s="333">
        <v>18935772</v>
      </c>
      <c r="J514" s="296">
        <f t="shared" ref="J514:J577" si="40">I514/1000</f>
        <v>18935.772000000001</v>
      </c>
      <c r="K514" t="e">
        <f>+VLOOKUP(D514,#REF!,4,0)</f>
        <v>#REF!</v>
      </c>
      <c r="L514" t="e">
        <f>VLOOKUP(D514,#REF!,5,0)</f>
        <v>#REF!</v>
      </c>
      <c r="M514" t="e">
        <f>VLOOKUP(D514,#REF!,6,0)</f>
        <v>#REF!</v>
      </c>
      <c r="N514" t="e">
        <f>VLOOKUP(D514,#REF!,7,0)</f>
        <v>#REF!</v>
      </c>
      <c r="P514" t="str">
        <f t="shared" si="38"/>
        <v>75906</v>
      </c>
      <c r="Q514" t="str">
        <f t="shared" si="39"/>
        <v>73</v>
      </c>
    </row>
    <row r="515" spans="1:17" hidden="1" x14ac:dyDescent="0.3">
      <c r="A515" s="556" t="s">
        <v>3355</v>
      </c>
      <c r="B515" s="332">
        <v>6</v>
      </c>
      <c r="C515" s="608">
        <v>731075908000990</v>
      </c>
      <c r="D515" s="427" t="s">
        <v>1177</v>
      </c>
      <c r="E515" t="str">
        <f t="shared" si="36"/>
        <v>730107590800099</v>
      </c>
      <c r="F515" t="str">
        <f t="shared" si="37"/>
        <v>0</v>
      </c>
      <c r="G515" t="e">
        <f>+VLOOKUP(L515,BG!$D$10:$F$68,3,FALSE)</f>
        <v>#REF!</v>
      </c>
      <c r="H515" s="427" t="s">
        <v>1176</v>
      </c>
      <c r="I515" s="332">
        <v>9165667</v>
      </c>
      <c r="J515" s="296">
        <f t="shared" si="40"/>
        <v>9165.6669999999995</v>
      </c>
      <c r="K515" t="e">
        <f>+VLOOKUP(D515,#REF!,4,0)</f>
        <v>#REF!</v>
      </c>
      <c r="L515" t="e">
        <f>VLOOKUP(D515,#REF!,5,0)</f>
        <v>#REF!</v>
      </c>
      <c r="M515" t="e">
        <f>VLOOKUP(D515,#REF!,6,0)</f>
        <v>#REF!</v>
      </c>
      <c r="N515" t="e">
        <f>VLOOKUP(D515,#REF!,7,0)</f>
        <v>#REF!</v>
      </c>
      <c r="P515" t="str">
        <f t="shared" si="38"/>
        <v>75908</v>
      </c>
      <c r="Q515" t="str">
        <f t="shared" si="39"/>
        <v>73</v>
      </c>
    </row>
    <row r="516" spans="1:17" hidden="1" x14ac:dyDescent="0.3">
      <c r="A516" s="556" t="s">
        <v>3355</v>
      </c>
      <c r="B516" s="333">
        <v>6</v>
      </c>
      <c r="C516" s="609">
        <v>731075908002990</v>
      </c>
      <c r="D516" s="334" t="s">
        <v>3379</v>
      </c>
      <c r="E516" t="str">
        <f t="shared" si="36"/>
        <v>730107590800299</v>
      </c>
      <c r="F516" t="str">
        <f t="shared" si="37"/>
        <v>0</v>
      </c>
      <c r="G516" t="e">
        <f>+VLOOKUP(L516,BG!$D$10:$F$68,3,FALSE)</f>
        <v>#REF!</v>
      </c>
      <c r="H516" s="334" t="s">
        <v>3407</v>
      </c>
      <c r="I516" s="333">
        <v>66846862</v>
      </c>
      <c r="J516" s="296">
        <f t="shared" si="40"/>
        <v>66846.861999999994</v>
      </c>
      <c r="K516" t="e">
        <f>+VLOOKUP(D516,#REF!,4,0)</f>
        <v>#REF!</v>
      </c>
      <c r="L516" t="e">
        <f>VLOOKUP(D516,#REF!,5,0)</f>
        <v>#REF!</v>
      </c>
      <c r="M516" t="e">
        <f>VLOOKUP(D516,#REF!,6,0)</f>
        <v>#REF!</v>
      </c>
      <c r="N516" t="e">
        <f>VLOOKUP(D516,#REF!,7,0)</f>
        <v>#REF!</v>
      </c>
      <c r="P516" t="str">
        <f t="shared" si="38"/>
        <v>75908</v>
      </c>
      <c r="Q516" t="str">
        <f t="shared" si="39"/>
        <v>73</v>
      </c>
    </row>
    <row r="517" spans="1:17" hidden="1" x14ac:dyDescent="0.3">
      <c r="A517" s="556" t="s">
        <v>3355</v>
      </c>
      <c r="B517" s="332">
        <v>6</v>
      </c>
      <c r="C517" s="608">
        <v>731075912002990</v>
      </c>
      <c r="D517" s="427" t="s">
        <v>1377</v>
      </c>
      <c r="E517" t="str">
        <f t="shared" ref="E517:E580" si="41">+MID(D517,3,2)&amp;+MID(D517,6,1)&amp;+MID(D517,8,2)&amp;+MID(D517,11,3)&amp;+MID(D517,17,2)&amp;+MID(D517,20,3)&amp;+MID(D517,24,2)</f>
        <v>730107591200299</v>
      </c>
      <c r="F517" t="str">
        <f t="shared" ref="F517:F580" si="42">MID(E517,3,1)</f>
        <v>0</v>
      </c>
      <c r="G517" t="e">
        <f>+VLOOKUP(L517,BG!$D$10:$F$68,3,FALSE)</f>
        <v>#REF!</v>
      </c>
      <c r="H517" s="427" t="s">
        <v>1410</v>
      </c>
      <c r="I517" s="332">
        <v>3560238</v>
      </c>
      <c r="J517" s="296">
        <f t="shared" si="40"/>
        <v>3560.2379999999998</v>
      </c>
      <c r="K517" t="e">
        <f>+VLOOKUP(D517,#REF!,4,0)</f>
        <v>#REF!</v>
      </c>
      <c r="L517" t="e">
        <f>VLOOKUP(D517,#REF!,5,0)</f>
        <v>#REF!</v>
      </c>
      <c r="M517" t="e">
        <f>VLOOKUP(D517,#REF!,6,0)</f>
        <v>#REF!</v>
      </c>
      <c r="N517" t="e">
        <f>VLOOKUP(D517,#REF!,7,0)</f>
        <v>#REF!</v>
      </c>
      <c r="P517" t="str">
        <f t="shared" si="38"/>
        <v>75912</v>
      </c>
      <c r="Q517" t="str">
        <f t="shared" si="39"/>
        <v>73</v>
      </c>
    </row>
    <row r="518" spans="1:17" hidden="1" x14ac:dyDescent="0.3">
      <c r="A518" s="556" t="s">
        <v>3355</v>
      </c>
      <c r="B518" s="333">
        <v>6</v>
      </c>
      <c r="C518" s="609">
        <v>731075914003990</v>
      </c>
      <c r="D518" s="334" t="s">
        <v>2057</v>
      </c>
      <c r="E518" t="str">
        <f t="shared" si="41"/>
        <v>730107591400399</v>
      </c>
      <c r="F518" t="str">
        <f t="shared" si="42"/>
        <v>0</v>
      </c>
      <c r="G518" t="e">
        <f>+VLOOKUP(L518,BG!$D$10:$F$68,3,FALSE)</f>
        <v>#REF!</v>
      </c>
      <c r="H518" s="334" t="s">
        <v>2204</v>
      </c>
      <c r="I518" s="333">
        <v>24415614</v>
      </c>
      <c r="J518" s="296">
        <f t="shared" si="40"/>
        <v>24415.614000000001</v>
      </c>
      <c r="K518" s="297" t="e">
        <f>+VLOOKUP(D518,#REF!,4,0)</f>
        <v>#REF!</v>
      </c>
      <c r="L518" t="e">
        <f>VLOOKUP(D518,#REF!,5,0)</f>
        <v>#REF!</v>
      </c>
      <c r="M518" t="e">
        <f>VLOOKUP(D518,#REF!,6,0)</f>
        <v>#REF!</v>
      </c>
      <c r="N518" t="e">
        <f>VLOOKUP(D518,#REF!,7,0)</f>
        <v>#REF!</v>
      </c>
      <c r="P518" t="str">
        <f t="shared" si="38"/>
        <v>75914</v>
      </c>
      <c r="Q518" t="str">
        <f t="shared" si="39"/>
        <v>73</v>
      </c>
    </row>
    <row r="519" spans="1:17" hidden="1" x14ac:dyDescent="0.3">
      <c r="A519" s="556" t="s">
        <v>3355</v>
      </c>
      <c r="B519" s="332">
        <v>6</v>
      </c>
      <c r="C519" s="608">
        <v>731075914004990</v>
      </c>
      <c r="D519" s="427" t="s">
        <v>2058</v>
      </c>
      <c r="E519" t="str">
        <f t="shared" si="41"/>
        <v>730107591400499</v>
      </c>
      <c r="F519" t="str">
        <f t="shared" si="42"/>
        <v>0</v>
      </c>
      <c r="G519" t="e">
        <f>+VLOOKUP(L519,BG!$D$10:$F$68,3,FALSE)</f>
        <v>#REF!</v>
      </c>
      <c r="H519" s="427" t="s">
        <v>2205</v>
      </c>
      <c r="I519" s="332">
        <v>30362435</v>
      </c>
      <c r="J519" s="296">
        <f t="shared" si="40"/>
        <v>30362.435000000001</v>
      </c>
      <c r="K519" s="297" t="e">
        <f>+VLOOKUP(D519,#REF!,4,0)</f>
        <v>#REF!</v>
      </c>
      <c r="L519" t="e">
        <f>VLOOKUP(D519,#REF!,5,0)</f>
        <v>#REF!</v>
      </c>
      <c r="M519" t="e">
        <f>VLOOKUP(D519,#REF!,6,0)</f>
        <v>#REF!</v>
      </c>
      <c r="N519" t="e">
        <f>VLOOKUP(D519,#REF!,7,0)</f>
        <v>#REF!</v>
      </c>
      <c r="P519" t="str">
        <f t="shared" ref="P519:P582" si="43">MID(E519,6,5)</f>
        <v>75914</v>
      </c>
      <c r="Q519" t="str">
        <f t="shared" ref="Q519:Q582" si="44">+LEFT(E519,2)</f>
        <v>73</v>
      </c>
    </row>
    <row r="520" spans="1:17" hidden="1" x14ac:dyDescent="0.3">
      <c r="A520" s="556" t="s">
        <v>3355</v>
      </c>
      <c r="B520" s="333">
        <v>6</v>
      </c>
      <c r="C520" s="609">
        <v>731075914010990</v>
      </c>
      <c r="D520" s="334" t="s">
        <v>1260</v>
      </c>
      <c r="E520" t="str">
        <f t="shared" si="41"/>
        <v>730107591401099</v>
      </c>
      <c r="F520" t="str">
        <f t="shared" si="42"/>
        <v>0</v>
      </c>
      <c r="G520" t="e">
        <f>+VLOOKUP(L520,BG!$D$10:$F$68,3,FALSE)</f>
        <v>#REF!</v>
      </c>
      <c r="H520" s="334" t="s">
        <v>1261</v>
      </c>
      <c r="I520" s="333">
        <v>1500000</v>
      </c>
      <c r="J520" s="296">
        <f t="shared" si="40"/>
        <v>1500</v>
      </c>
      <c r="K520" s="297" t="e">
        <f>+VLOOKUP(D520,#REF!,4,0)</f>
        <v>#REF!</v>
      </c>
      <c r="L520" t="e">
        <f>VLOOKUP(D520,#REF!,5,0)</f>
        <v>#REF!</v>
      </c>
      <c r="M520" t="e">
        <f>VLOOKUP(D520,#REF!,6,0)</f>
        <v>#REF!</v>
      </c>
      <c r="N520" t="e">
        <f>VLOOKUP(D520,#REF!,7,0)</f>
        <v>#REF!</v>
      </c>
      <c r="P520" t="str">
        <f t="shared" si="43"/>
        <v>75914</v>
      </c>
      <c r="Q520" t="str">
        <f t="shared" si="44"/>
        <v>73</v>
      </c>
    </row>
    <row r="521" spans="1:17" hidden="1" x14ac:dyDescent="0.3">
      <c r="A521" s="556" t="s">
        <v>3355</v>
      </c>
      <c r="B521" s="332">
        <v>6</v>
      </c>
      <c r="C521" s="608">
        <v>731075914018990</v>
      </c>
      <c r="D521" s="427" t="s">
        <v>3380</v>
      </c>
      <c r="E521" t="str">
        <f t="shared" si="41"/>
        <v>730107591401899</v>
      </c>
      <c r="F521" t="str">
        <f t="shared" si="42"/>
        <v>0</v>
      </c>
      <c r="G521" t="e">
        <f>+VLOOKUP(L521,BG!$D$10:$F$68,3,FALSE)</f>
        <v>#REF!</v>
      </c>
      <c r="H521" s="427" t="s">
        <v>3408</v>
      </c>
      <c r="I521" s="332">
        <v>142522875</v>
      </c>
      <c r="J521" s="296">
        <f t="shared" si="40"/>
        <v>142522.875</v>
      </c>
      <c r="K521" t="e">
        <f>+VLOOKUP(D521,#REF!,4,0)</f>
        <v>#REF!</v>
      </c>
      <c r="L521" t="e">
        <f>VLOOKUP(D521,#REF!,5,0)</f>
        <v>#REF!</v>
      </c>
      <c r="M521" t="e">
        <f>VLOOKUP(D521,#REF!,6,0)</f>
        <v>#REF!</v>
      </c>
      <c r="N521" t="e">
        <f>VLOOKUP(D521,#REF!,7,0)</f>
        <v>#REF!</v>
      </c>
      <c r="P521" t="str">
        <f t="shared" si="43"/>
        <v>75914</v>
      </c>
      <c r="Q521" t="str">
        <f t="shared" si="44"/>
        <v>73</v>
      </c>
    </row>
    <row r="522" spans="1:17" hidden="1" x14ac:dyDescent="0.3">
      <c r="A522" s="556" t="s">
        <v>3355</v>
      </c>
      <c r="B522" s="333">
        <v>6</v>
      </c>
      <c r="C522" s="609">
        <v>731075914019990</v>
      </c>
      <c r="D522" s="334" t="s">
        <v>3381</v>
      </c>
      <c r="E522" t="str">
        <f t="shared" si="41"/>
        <v>730107591401999</v>
      </c>
      <c r="F522" t="str">
        <f t="shared" si="42"/>
        <v>0</v>
      </c>
      <c r="G522" t="e">
        <f>+VLOOKUP(L522,BG!$D$10:$F$68,3,FALSE)</f>
        <v>#REF!</v>
      </c>
      <c r="H522" s="334" t="s">
        <v>3409</v>
      </c>
      <c r="I522" s="333">
        <v>107650448</v>
      </c>
      <c r="J522" s="296">
        <f t="shared" si="40"/>
        <v>107650.448</v>
      </c>
      <c r="K522" t="e">
        <f>+VLOOKUP(D522,#REF!,4,0)</f>
        <v>#REF!</v>
      </c>
      <c r="L522" t="e">
        <f>VLOOKUP(D522,#REF!,5,0)</f>
        <v>#REF!</v>
      </c>
      <c r="M522" t="e">
        <f>VLOOKUP(D522,#REF!,6,0)</f>
        <v>#REF!</v>
      </c>
      <c r="N522" t="e">
        <f>VLOOKUP(D522,#REF!,7,0)</f>
        <v>#REF!</v>
      </c>
      <c r="P522" t="str">
        <f t="shared" si="43"/>
        <v>75914</v>
      </c>
      <c r="Q522" t="str">
        <f t="shared" si="44"/>
        <v>73</v>
      </c>
    </row>
    <row r="523" spans="1:17" hidden="1" x14ac:dyDescent="0.3">
      <c r="A523" s="556" t="s">
        <v>3355</v>
      </c>
      <c r="B523" s="332">
        <v>6</v>
      </c>
      <c r="C523" s="608">
        <v>731075914020990</v>
      </c>
      <c r="D523" s="427" t="s">
        <v>3382</v>
      </c>
      <c r="E523" t="str">
        <f t="shared" si="41"/>
        <v>730107591402099</v>
      </c>
      <c r="F523" t="str">
        <f t="shared" si="42"/>
        <v>0</v>
      </c>
      <c r="G523" t="e">
        <f>+VLOOKUP(L523,BG!$D$10:$F$68,3,FALSE)</f>
        <v>#REF!</v>
      </c>
      <c r="H523" s="427" t="s">
        <v>3410</v>
      </c>
      <c r="I523" s="332">
        <v>14433333</v>
      </c>
      <c r="J523" s="296">
        <f t="shared" si="40"/>
        <v>14433.333000000001</v>
      </c>
      <c r="K523" t="e">
        <f>+VLOOKUP(D523,#REF!,4,0)</f>
        <v>#REF!</v>
      </c>
      <c r="L523" t="e">
        <f>VLOOKUP(D523,#REF!,5,0)</f>
        <v>#REF!</v>
      </c>
      <c r="M523" t="e">
        <f>VLOOKUP(D523,#REF!,6,0)</f>
        <v>#REF!</v>
      </c>
      <c r="N523" t="e">
        <f>VLOOKUP(D523,#REF!,7,0)</f>
        <v>#REF!</v>
      </c>
      <c r="P523" t="str">
        <f t="shared" si="43"/>
        <v>75914</v>
      </c>
      <c r="Q523" t="str">
        <f t="shared" si="44"/>
        <v>73</v>
      </c>
    </row>
    <row r="524" spans="1:17" hidden="1" x14ac:dyDescent="0.3">
      <c r="A524" s="556" t="s">
        <v>3355</v>
      </c>
      <c r="B524" s="333">
        <v>6</v>
      </c>
      <c r="C524" s="609">
        <v>731075916001990</v>
      </c>
      <c r="D524" s="334" t="s">
        <v>1378</v>
      </c>
      <c r="E524" t="str">
        <f t="shared" si="41"/>
        <v>730107591600199</v>
      </c>
      <c r="F524" t="str">
        <f t="shared" si="42"/>
        <v>0</v>
      </c>
      <c r="G524" t="e">
        <f>+VLOOKUP(L524,BG!$D$10:$F$68,3,FALSE)</f>
        <v>#REF!</v>
      </c>
      <c r="H524" s="334" t="s">
        <v>1582</v>
      </c>
      <c r="I524" s="333">
        <v>7760979</v>
      </c>
      <c r="J524" s="296">
        <f t="shared" si="40"/>
        <v>7760.9790000000003</v>
      </c>
      <c r="K524" s="297" t="e">
        <f>+VLOOKUP(D524,#REF!,4,0)</f>
        <v>#REF!</v>
      </c>
      <c r="L524" t="e">
        <f>VLOOKUP(D524,#REF!,5,0)</f>
        <v>#REF!</v>
      </c>
      <c r="M524" t="e">
        <f>VLOOKUP(D524,#REF!,6,0)</f>
        <v>#REF!</v>
      </c>
      <c r="N524" t="e">
        <f>VLOOKUP(D524,#REF!,7,0)</f>
        <v>#REF!</v>
      </c>
      <c r="P524" t="str">
        <f t="shared" si="43"/>
        <v>75916</v>
      </c>
      <c r="Q524" t="str">
        <f t="shared" si="44"/>
        <v>73</v>
      </c>
    </row>
    <row r="525" spans="1:17" hidden="1" x14ac:dyDescent="0.3">
      <c r="A525" s="556" t="s">
        <v>3355</v>
      </c>
      <c r="B525" s="332">
        <v>7</v>
      </c>
      <c r="C525" s="608">
        <v>731075918005990</v>
      </c>
      <c r="D525" s="427" t="s">
        <v>1178</v>
      </c>
      <c r="E525" t="str">
        <f t="shared" si="41"/>
        <v>730107591800599</v>
      </c>
      <c r="F525" t="str">
        <f t="shared" si="42"/>
        <v>0</v>
      </c>
      <c r="G525" t="e">
        <f>+VLOOKUP(L525,BG!$D$10:$F$68,3,FALSE)</f>
        <v>#REF!</v>
      </c>
      <c r="H525" s="427" t="s">
        <v>1179</v>
      </c>
      <c r="I525" s="332">
        <v>1548221</v>
      </c>
      <c r="J525" s="296">
        <f t="shared" si="40"/>
        <v>1548.221</v>
      </c>
      <c r="K525" s="297" t="e">
        <f>+VLOOKUP(D525,#REF!,4,0)</f>
        <v>#REF!</v>
      </c>
      <c r="L525" t="e">
        <f>VLOOKUP(D525,#REF!,5,0)</f>
        <v>#REF!</v>
      </c>
      <c r="M525" t="e">
        <f>VLOOKUP(D525,#REF!,6,0)</f>
        <v>#REF!</v>
      </c>
      <c r="N525" t="e">
        <f>VLOOKUP(D525,#REF!,7,0)</f>
        <v>#REF!</v>
      </c>
      <c r="P525" t="str">
        <f t="shared" si="43"/>
        <v>75918</v>
      </c>
      <c r="Q525" t="str">
        <f t="shared" si="44"/>
        <v>73</v>
      </c>
    </row>
    <row r="526" spans="1:17" hidden="1" x14ac:dyDescent="0.3">
      <c r="A526" s="556" t="s">
        <v>3355</v>
      </c>
      <c r="B526" s="333">
        <v>7</v>
      </c>
      <c r="C526" s="609">
        <v>731075918007990</v>
      </c>
      <c r="D526" s="334" t="s">
        <v>1379</v>
      </c>
      <c r="E526" t="str">
        <f t="shared" si="41"/>
        <v>730107591800799</v>
      </c>
      <c r="F526" t="str">
        <f t="shared" si="42"/>
        <v>0</v>
      </c>
      <c r="G526" t="e">
        <f>+VLOOKUP(L526,BG!$D$10:$F$68,3,FALSE)</f>
        <v>#REF!</v>
      </c>
      <c r="H526" s="334" t="s">
        <v>1450</v>
      </c>
      <c r="I526" s="333">
        <v>14443270</v>
      </c>
      <c r="J526" s="296">
        <f t="shared" si="40"/>
        <v>14443.27</v>
      </c>
      <c r="K526" s="297" t="e">
        <f>+VLOOKUP(D526,#REF!,4,0)</f>
        <v>#REF!</v>
      </c>
      <c r="L526" t="e">
        <f>VLOOKUP(D526,#REF!,5,0)</f>
        <v>#REF!</v>
      </c>
      <c r="M526" t="e">
        <f>VLOOKUP(D526,#REF!,6,0)</f>
        <v>#REF!</v>
      </c>
      <c r="N526" t="e">
        <f>VLOOKUP(D526,#REF!,7,0)</f>
        <v>#REF!</v>
      </c>
      <c r="P526" t="str">
        <f t="shared" si="43"/>
        <v>75918</v>
      </c>
      <c r="Q526" t="str">
        <f t="shared" si="44"/>
        <v>73</v>
      </c>
    </row>
    <row r="527" spans="1:17" hidden="1" x14ac:dyDescent="0.3">
      <c r="A527" s="556" t="s">
        <v>3355</v>
      </c>
      <c r="B527" s="332">
        <v>6</v>
      </c>
      <c r="C527" s="608">
        <v>731075918016990</v>
      </c>
      <c r="D527" s="427" t="s">
        <v>2060</v>
      </c>
      <c r="E527" t="str">
        <f t="shared" si="41"/>
        <v>730107591801699</v>
      </c>
      <c r="F527" t="str">
        <f t="shared" si="42"/>
        <v>0</v>
      </c>
      <c r="G527" t="e">
        <f>+VLOOKUP(L527,BG!$D$10:$F$68,3,FALSE)</f>
        <v>#REF!</v>
      </c>
      <c r="H527" s="427" t="s">
        <v>1180</v>
      </c>
      <c r="I527" s="332">
        <v>3042819</v>
      </c>
      <c r="J527" s="296">
        <f t="shared" si="40"/>
        <v>3042.819</v>
      </c>
      <c r="K527" s="297" t="e">
        <f>+VLOOKUP(D527,#REF!,4,0)</f>
        <v>#REF!</v>
      </c>
      <c r="L527" t="e">
        <f>VLOOKUP(D527,#REF!,5,0)</f>
        <v>#REF!</v>
      </c>
      <c r="M527" t="e">
        <f>VLOOKUP(D527,#REF!,6,0)</f>
        <v>#REF!</v>
      </c>
      <c r="N527" t="e">
        <f>VLOOKUP(D527,#REF!,7,0)</f>
        <v>#REF!</v>
      </c>
      <c r="P527" t="str">
        <f t="shared" si="43"/>
        <v>75918</v>
      </c>
      <c r="Q527" t="str">
        <f t="shared" si="44"/>
        <v>73</v>
      </c>
    </row>
    <row r="528" spans="1:17" hidden="1" x14ac:dyDescent="0.3">
      <c r="A528" s="556" t="s">
        <v>3355</v>
      </c>
      <c r="B528" s="333">
        <v>6</v>
      </c>
      <c r="C528" s="609">
        <v>731075918020990</v>
      </c>
      <c r="D528" s="334" t="s">
        <v>2061</v>
      </c>
      <c r="E528" t="str">
        <f t="shared" si="41"/>
        <v>730107591802099</v>
      </c>
      <c r="F528" t="str">
        <f t="shared" si="42"/>
        <v>0</v>
      </c>
      <c r="G528" t="e">
        <f>+VLOOKUP(L528,BG!$D$10:$F$68,3,FALSE)</f>
        <v>#REF!</v>
      </c>
      <c r="H528" s="334" t="s">
        <v>1181</v>
      </c>
      <c r="I528" s="333">
        <v>1071971</v>
      </c>
      <c r="J528" s="296">
        <f t="shared" si="40"/>
        <v>1071.971</v>
      </c>
      <c r="K528" s="297" t="e">
        <f>+VLOOKUP(D528,#REF!,4,0)</f>
        <v>#REF!</v>
      </c>
      <c r="L528" t="e">
        <f>VLOOKUP(D528,#REF!,5,0)</f>
        <v>#REF!</v>
      </c>
      <c r="M528" t="e">
        <f>VLOOKUP(D528,#REF!,6,0)</f>
        <v>#REF!</v>
      </c>
      <c r="N528" t="e">
        <f>VLOOKUP(D528,#REF!,7,0)</f>
        <v>#REF!</v>
      </c>
      <c r="P528" t="str">
        <f t="shared" si="43"/>
        <v>75918</v>
      </c>
      <c r="Q528" t="str">
        <f t="shared" si="44"/>
        <v>73</v>
      </c>
    </row>
    <row r="529" spans="1:17" hidden="1" x14ac:dyDescent="0.3">
      <c r="A529" s="556" t="s">
        <v>3355</v>
      </c>
      <c r="B529" s="332">
        <v>6</v>
      </c>
      <c r="C529" s="608">
        <v>731075918021990</v>
      </c>
      <c r="D529" s="427" t="s">
        <v>3383</v>
      </c>
      <c r="E529" t="str">
        <f t="shared" si="41"/>
        <v>730107591802199</v>
      </c>
      <c r="F529" t="str">
        <f t="shared" si="42"/>
        <v>0</v>
      </c>
      <c r="G529" t="e">
        <f>+VLOOKUP(L529,BG!$D$10:$F$68,3,FALSE)</f>
        <v>#REF!</v>
      </c>
      <c r="H529" s="427" t="s">
        <v>3411</v>
      </c>
      <c r="I529" s="332">
        <v>2375000</v>
      </c>
      <c r="J529" s="296">
        <f t="shared" si="40"/>
        <v>2375</v>
      </c>
      <c r="K529" t="e">
        <f>+VLOOKUP(D529,#REF!,4,0)</f>
        <v>#REF!</v>
      </c>
      <c r="L529" t="e">
        <f>VLOOKUP(D529,#REF!,5,0)</f>
        <v>#REF!</v>
      </c>
      <c r="M529" t="e">
        <f>VLOOKUP(D529,#REF!,6,0)</f>
        <v>#REF!</v>
      </c>
      <c r="N529" t="e">
        <f>VLOOKUP(D529,#REF!,7,0)</f>
        <v>#REF!</v>
      </c>
      <c r="P529" t="str">
        <f t="shared" si="43"/>
        <v>75918</v>
      </c>
      <c r="Q529" t="str">
        <f t="shared" si="44"/>
        <v>73</v>
      </c>
    </row>
    <row r="530" spans="1:17" hidden="1" x14ac:dyDescent="0.3">
      <c r="A530" s="556" t="s">
        <v>3355</v>
      </c>
      <c r="B530" s="333">
        <v>7</v>
      </c>
      <c r="C530" s="609">
        <v>731075920002990</v>
      </c>
      <c r="D530" s="334" t="s">
        <v>1182</v>
      </c>
      <c r="E530" t="str">
        <f t="shared" si="41"/>
        <v>730107592000299</v>
      </c>
      <c r="F530" t="str">
        <f t="shared" si="42"/>
        <v>0</v>
      </c>
      <c r="G530" t="e">
        <f>+VLOOKUP(L530,BG!$D$10:$F$68,3,FALSE)</f>
        <v>#REF!</v>
      </c>
      <c r="H530" s="334" t="s">
        <v>1183</v>
      </c>
      <c r="I530" s="333">
        <v>436553587</v>
      </c>
      <c r="J530" s="296">
        <f t="shared" si="40"/>
        <v>436553.587</v>
      </c>
      <c r="K530" s="297" t="e">
        <f>+VLOOKUP(D530,#REF!,4,0)</f>
        <v>#REF!</v>
      </c>
      <c r="L530" t="e">
        <f>VLOOKUP(D530,#REF!,5,0)</f>
        <v>#REF!</v>
      </c>
      <c r="M530" t="e">
        <f>VLOOKUP(D530,#REF!,6,0)</f>
        <v>#REF!</v>
      </c>
      <c r="N530" t="e">
        <f>VLOOKUP(D530,#REF!,7,0)</f>
        <v>#REF!</v>
      </c>
      <c r="P530" t="str">
        <f t="shared" si="43"/>
        <v>75920</v>
      </c>
      <c r="Q530" t="str">
        <f t="shared" si="44"/>
        <v>73</v>
      </c>
    </row>
    <row r="531" spans="1:17" hidden="1" x14ac:dyDescent="0.3">
      <c r="A531" s="556" t="s">
        <v>3355</v>
      </c>
      <c r="B531" s="332">
        <v>6</v>
      </c>
      <c r="C531" s="608">
        <v>731075922001990</v>
      </c>
      <c r="D531" s="427" t="s">
        <v>1301</v>
      </c>
      <c r="E531" t="str">
        <f t="shared" si="41"/>
        <v>730107592200199</v>
      </c>
      <c r="F531" t="str">
        <f t="shared" si="42"/>
        <v>0</v>
      </c>
      <c r="G531" t="e">
        <f>+VLOOKUP(L531,BG!$D$10:$F$68,3,FALSE)</f>
        <v>#REF!</v>
      </c>
      <c r="H531" s="427" t="s">
        <v>1302</v>
      </c>
      <c r="I531" s="332">
        <v>2295270</v>
      </c>
      <c r="J531" s="296">
        <f t="shared" si="40"/>
        <v>2295.27</v>
      </c>
      <c r="K531" s="297" t="e">
        <f>+VLOOKUP(D531,#REF!,4,0)</f>
        <v>#REF!</v>
      </c>
      <c r="L531" t="e">
        <f>VLOOKUP(D531,#REF!,5,0)</f>
        <v>#REF!</v>
      </c>
      <c r="M531" t="e">
        <f>VLOOKUP(D531,#REF!,6,0)</f>
        <v>#REF!</v>
      </c>
      <c r="N531" t="e">
        <f>VLOOKUP(D531,#REF!,7,0)</f>
        <v>#REF!</v>
      </c>
      <c r="P531" t="str">
        <f t="shared" si="43"/>
        <v>75922</v>
      </c>
      <c r="Q531" t="str">
        <f t="shared" si="44"/>
        <v>73</v>
      </c>
    </row>
    <row r="532" spans="1:17" hidden="1" x14ac:dyDescent="0.3">
      <c r="A532" s="556" t="s">
        <v>3355</v>
      </c>
      <c r="B532" s="333">
        <v>6</v>
      </c>
      <c r="C532" s="609">
        <v>731075922009990</v>
      </c>
      <c r="D532" s="334" t="s">
        <v>3384</v>
      </c>
      <c r="E532" t="str">
        <f t="shared" si="41"/>
        <v>730107592200999</v>
      </c>
      <c r="F532" t="str">
        <f t="shared" si="42"/>
        <v>0</v>
      </c>
      <c r="G532" t="e">
        <f>+VLOOKUP(L532,BG!$D$10:$F$68,3,FALSE)</f>
        <v>#REF!</v>
      </c>
      <c r="H532" s="334" t="s">
        <v>3412</v>
      </c>
      <c r="I532" s="333">
        <v>2932845</v>
      </c>
      <c r="J532" s="296">
        <f t="shared" si="40"/>
        <v>2932.8449999999998</v>
      </c>
      <c r="K532" t="e">
        <f>+VLOOKUP(D532,#REF!,4,0)</f>
        <v>#REF!</v>
      </c>
      <c r="L532" t="e">
        <f>VLOOKUP(D532,#REF!,5,0)</f>
        <v>#REF!</v>
      </c>
      <c r="M532" t="e">
        <f>VLOOKUP(D532,#REF!,6,0)</f>
        <v>#REF!</v>
      </c>
      <c r="N532" t="e">
        <f>VLOOKUP(D532,#REF!,7,0)</f>
        <v>#REF!</v>
      </c>
      <c r="P532" t="str">
        <f t="shared" si="43"/>
        <v>75922</v>
      </c>
      <c r="Q532" t="str">
        <f t="shared" si="44"/>
        <v>73</v>
      </c>
    </row>
    <row r="533" spans="1:17" hidden="1" x14ac:dyDescent="0.3">
      <c r="A533" s="556" t="s">
        <v>3355</v>
      </c>
      <c r="B533" s="332">
        <v>6</v>
      </c>
      <c r="C533" s="608">
        <v>731076102022990</v>
      </c>
      <c r="D533" s="427" t="s">
        <v>2062</v>
      </c>
      <c r="E533" t="str">
        <f t="shared" si="41"/>
        <v>730107610202299</v>
      </c>
      <c r="F533" t="str">
        <f t="shared" si="42"/>
        <v>0</v>
      </c>
      <c r="G533" t="e">
        <f>+VLOOKUP(L533,BG!$D$10:$F$68,3,FALSE)</f>
        <v>#REF!</v>
      </c>
      <c r="H533" s="427" t="s">
        <v>2207</v>
      </c>
      <c r="I533" s="332">
        <v>227269</v>
      </c>
      <c r="J533" s="296">
        <f t="shared" si="40"/>
        <v>227.26900000000001</v>
      </c>
      <c r="K533" t="e">
        <f>+VLOOKUP(D533,#REF!,4,0)</f>
        <v>#REF!</v>
      </c>
      <c r="L533" t="e">
        <f>VLOOKUP(D533,#REF!,5,0)</f>
        <v>#REF!</v>
      </c>
      <c r="M533" t="e">
        <f>VLOOKUP(D533,#REF!,6,0)</f>
        <v>#REF!</v>
      </c>
      <c r="N533" t="e">
        <f>VLOOKUP(D533,#REF!,7,0)</f>
        <v>#REF!</v>
      </c>
      <c r="P533" t="str">
        <f t="shared" si="43"/>
        <v>76102</v>
      </c>
      <c r="Q533" t="str">
        <f t="shared" si="44"/>
        <v>73</v>
      </c>
    </row>
    <row r="534" spans="1:17" hidden="1" x14ac:dyDescent="0.3">
      <c r="A534" s="556" t="s">
        <v>3355</v>
      </c>
      <c r="B534" s="333">
        <v>6</v>
      </c>
      <c r="C534" s="609">
        <v>731076104024990</v>
      </c>
      <c r="D534" s="334" t="s">
        <v>1380</v>
      </c>
      <c r="E534" t="str">
        <f t="shared" si="41"/>
        <v>730107610402499</v>
      </c>
      <c r="F534" t="str">
        <f t="shared" si="42"/>
        <v>0</v>
      </c>
      <c r="G534" t="e">
        <f>+VLOOKUP(L534,BG!$D$10:$F$68,3,FALSE)</f>
        <v>#REF!</v>
      </c>
      <c r="H534" s="334" t="s">
        <v>1414</v>
      </c>
      <c r="I534" s="333">
        <v>765120</v>
      </c>
      <c r="J534" s="296">
        <f t="shared" si="40"/>
        <v>765.12</v>
      </c>
      <c r="K534" t="e">
        <f>+VLOOKUP(D534,#REF!,4,0)</f>
        <v>#REF!</v>
      </c>
      <c r="L534" t="e">
        <f>VLOOKUP(D534,#REF!,5,0)</f>
        <v>#REF!</v>
      </c>
      <c r="M534" t="e">
        <f>VLOOKUP(D534,#REF!,6,0)</f>
        <v>#REF!</v>
      </c>
      <c r="N534" t="e">
        <f>VLOOKUP(D534,#REF!,7,0)</f>
        <v>#REF!</v>
      </c>
      <c r="P534" t="str">
        <f t="shared" si="43"/>
        <v>76104</v>
      </c>
      <c r="Q534" t="str">
        <f t="shared" si="44"/>
        <v>73</v>
      </c>
    </row>
    <row r="535" spans="1:17" hidden="1" x14ac:dyDescent="0.3">
      <c r="A535" s="556" t="s">
        <v>3355</v>
      </c>
      <c r="B535" s="332">
        <v>7</v>
      </c>
      <c r="C535" s="608">
        <v>731076110005990</v>
      </c>
      <c r="D535" s="427" t="s">
        <v>1347</v>
      </c>
      <c r="E535" t="str">
        <f t="shared" si="41"/>
        <v>730107611000599</v>
      </c>
      <c r="F535" t="str">
        <f t="shared" si="42"/>
        <v>0</v>
      </c>
      <c r="G535" t="e">
        <f>+VLOOKUP(L535,BG!$D$10:$F$68,3,FALSE)</f>
        <v>#REF!</v>
      </c>
      <c r="H535" s="427" t="s">
        <v>1348</v>
      </c>
      <c r="I535" s="332">
        <v>167104</v>
      </c>
      <c r="J535" s="296">
        <f t="shared" si="40"/>
        <v>167.10400000000001</v>
      </c>
      <c r="K535" t="e">
        <f>+VLOOKUP(D535,#REF!,4,0)</f>
        <v>#REF!</v>
      </c>
      <c r="L535" t="e">
        <f>VLOOKUP(D535,#REF!,5,0)</f>
        <v>#REF!</v>
      </c>
      <c r="M535" t="e">
        <f>VLOOKUP(D535,#REF!,6,0)</f>
        <v>#REF!</v>
      </c>
      <c r="N535" t="e">
        <f>VLOOKUP(D535,#REF!,7,0)</f>
        <v>#REF!</v>
      </c>
      <c r="P535" t="str">
        <f t="shared" si="43"/>
        <v>76110</v>
      </c>
      <c r="Q535" t="str">
        <f t="shared" si="44"/>
        <v>73</v>
      </c>
    </row>
    <row r="536" spans="1:17" hidden="1" x14ac:dyDescent="0.3">
      <c r="A536" s="556" t="s">
        <v>3355</v>
      </c>
      <c r="B536" s="333">
        <v>6</v>
      </c>
      <c r="C536" s="609">
        <v>731076110039990</v>
      </c>
      <c r="D536" s="334" t="s">
        <v>2064</v>
      </c>
      <c r="E536" t="str">
        <f t="shared" si="41"/>
        <v>730107611003999</v>
      </c>
      <c r="F536" t="str">
        <f t="shared" si="42"/>
        <v>0</v>
      </c>
      <c r="G536" t="e">
        <f>+VLOOKUP(L536,BG!$D$10:$F$68,3,FALSE)</f>
        <v>#REF!</v>
      </c>
      <c r="H536" s="334" t="s">
        <v>2209</v>
      </c>
      <c r="I536" s="333">
        <v>2493632</v>
      </c>
      <c r="J536" s="296">
        <f t="shared" si="40"/>
        <v>2493.6320000000001</v>
      </c>
      <c r="K536" t="e">
        <f>+VLOOKUP(D536,#REF!,4,0)</f>
        <v>#REF!</v>
      </c>
      <c r="L536" t="e">
        <f>VLOOKUP(D536,#REF!,5,0)</f>
        <v>#REF!</v>
      </c>
      <c r="M536" t="e">
        <f>VLOOKUP(D536,#REF!,6,0)</f>
        <v>#REF!</v>
      </c>
      <c r="N536" t="e">
        <f>VLOOKUP(D536,#REF!,7,0)</f>
        <v>#REF!</v>
      </c>
      <c r="P536" t="str">
        <f t="shared" si="43"/>
        <v>76110</v>
      </c>
      <c r="Q536" t="str">
        <f t="shared" si="44"/>
        <v>73</v>
      </c>
    </row>
    <row r="537" spans="1:17" hidden="1" x14ac:dyDescent="0.3">
      <c r="A537" s="556" t="s">
        <v>3355</v>
      </c>
      <c r="B537" s="332">
        <v>6</v>
      </c>
      <c r="C537" s="608">
        <v>731076302001990</v>
      </c>
      <c r="D537" s="427" t="s">
        <v>1306</v>
      </c>
      <c r="E537" t="str">
        <f t="shared" si="41"/>
        <v>730107630200199</v>
      </c>
      <c r="F537" t="str">
        <f t="shared" si="42"/>
        <v>0</v>
      </c>
      <c r="G537" t="e">
        <f>+VLOOKUP(L537,BG!$D$10:$F$68,3,FALSE)</f>
        <v>#REF!</v>
      </c>
      <c r="H537" s="427" t="s">
        <v>1307</v>
      </c>
      <c r="I537" s="332">
        <v>96668997</v>
      </c>
      <c r="J537" s="296">
        <f t="shared" si="40"/>
        <v>96668.997000000003</v>
      </c>
      <c r="K537" t="e">
        <f>+VLOOKUP(D537,#REF!,4,0)</f>
        <v>#REF!</v>
      </c>
      <c r="L537" t="e">
        <f>VLOOKUP(D537,#REF!,5,0)</f>
        <v>#REF!</v>
      </c>
      <c r="M537" t="e">
        <f>VLOOKUP(D537,#REF!,6,0)</f>
        <v>#REF!</v>
      </c>
      <c r="N537" t="e">
        <f>VLOOKUP(D537,#REF!,7,0)</f>
        <v>#REF!</v>
      </c>
      <c r="P537" t="str">
        <f t="shared" si="43"/>
        <v>76302</v>
      </c>
      <c r="Q537" t="str">
        <f t="shared" si="44"/>
        <v>73</v>
      </c>
    </row>
    <row r="538" spans="1:17" hidden="1" x14ac:dyDescent="0.3">
      <c r="A538" s="556" t="s">
        <v>3355</v>
      </c>
      <c r="B538" s="333">
        <v>6</v>
      </c>
      <c r="C538" s="609">
        <v>731076304000990</v>
      </c>
      <c r="D538" s="334" t="s">
        <v>1308</v>
      </c>
      <c r="E538" t="str">
        <f t="shared" si="41"/>
        <v>730107630400099</v>
      </c>
      <c r="F538" t="str">
        <f t="shared" si="42"/>
        <v>0</v>
      </c>
      <c r="G538" t="e">
        <f>+VLOOKUP(L538,BG!$D$10:$F$68,3,FALSE)</f>
        <v>#REF!</v>
      </c>
      <c r="H538" s="334" t="s">
        <v>1309</v>
      </c>
      <c r="I538" s="333">
        <v>73826490</v>
      </c>
      <c r="J538" s="296">
        <f t="shared" si="40"/>
        <v>73826.490000000005</v>
      </c>
      <c r="K538" t="e">
        <f>+VLOOKUP(D538,#REF!,4,0)</f>
        <v>#REF!</v>
      </c>
      <c r="L538" t="e">
        <f>VLOOKUP(D538,#REF!,5,0)</f>
        <v>#REF!</v>
      </c>
      <c r="M538" t="e">
        <f>VLOOKUP(D538,#REF!,6,0)</f>
        <v>#REF!</v>
      </c>
      <c r="N538" t="e">
        <f>VLOOKUP(D538,#REF!,7,0)</f>
        <v>#REF!</v>
      </c>
      <c r="P538" t="str">
        <f t="shared" si="43"/>
        <v>76304</v>
      </c>
      <c r="Q538" t="str">
        <f t="shared" si="44"/>
        <v>73</v>
      </c>
    </row>
    <row r="539" spans="1:17" hidden="1" x14ac:dyDescent="0.3">
      <c r="A539" s="556" t="s">
        <v>3355</v>
      </c>
      <c r="B539" s="332">
        <v>6</v>
      </c>
      <c r="C539" s="608">
        <v>731076304003990</v>
      </c>
      <c r="D539" s="427" t="s">
        <v>1873</v>
      </c>
      <c r="E539" t="str">
        <f t="shared" si="41"/>
        <v>730107630400399</v>
      </c>
      <c r="F539" t="str">
        <f t="shared" si="42"/>
        <v>0</v>
      </c>
      <c r="G539" t="e">
        <f>+VLOOKUP(L539,BG!$D$10:$F$68,3,FALSE)</f>
        <v>#REF!</v>
      </c>
      <c r="H539" s="427" t="s">
        <v>950</v>
      </c>
      <c r="I539" s="332">
        <v>3375495</v>
      </c>
      <c r="J539" s="296">
        <f t="shared" si="40"/>
        <v>3375.4949999999999</v>
      </c>
      <c r="K539" t="e">
        <f>+VLOOKUP(D539,#REF!,4,0)</f>
        <v>#REF!</v>
      </c>
      <c r="L539" t="e">
        <f>VLOOKUP(D539,#REF!,5,0)</f>
        <v>#REF!</v>
      </c>
      <c r="M539" t="e">
        <f>VLOOKUP(D539,#REF!,6,0)</f>
        <v>#REF!</v>
      </c>
      <c r="N539" t="e">
        <f>VLOOKUP(D539,#REF!,7,0)</f>
        <v>#REF!</v>
      </c>
      <c r="P539" t="str">
        <f t="shared" si="43"/>
        <v>76304</v>
      </c>
      <c r="Q539" t="str">
        <f t="shared" si="44"/>
        <v>73</v>
      </c>
    </row>
    <row r="540" spans="1:17" hidden="1" x14ac:dyDescent="0.3">
      <c r="A540" s="556" t="s">
        <v>3355</v>
      </c>
      <c r="B540" s="333">
        <v>6</v>
      </c>
      <c r="C540" s="609">
        <v>731076304006990</v>
      </c>
      <c r="D540" s="334" t="s">
        <v>1310</v>
      </c>
      <c r="E540" t="str">
        <f t="shared" si="41"/>
        <v>730107630400699</v>
      </c>
      <c r="F540" t="str">
        <f t="shared" si="42"/>
        <v>0</v>
      </c>
      <c r="G540" t="e">
        <f>+VLOOKUP(L540,BG!$D$10:$F$68,3,FALSE)</f>
        <v>#REF!</v>
      </c>
      <c r="H540" s="334" t="s">
        <v>1311</v>
      </c>
      <c r="I540" s="333">
        <v>3279231</v>
      </c>
      <c r="J540" s="296">
        <f t="shared" si="40"/>
        <v>3279.2310000000002</v>
      </c>
      <c r="K540" t="e">
        <f>+VLOOKUP(D540,#REF!,4,0)</f>
        <v>#REF!</v>
      </c>
      <c r="L540" t="e">
        <f>VLOOKUP(D540,#REF!,5,0)</f>
        <v>#REF!</v>
      </c>
      <c r="M540" t="e">
        <f>VLOOKUP(D540,#REF!,6,0)</f>
        <v>#REF!</v>
      </c>
      <c r="N540" t="e">
        <f>VLOOKUP(D540,#REF!,7,0)</f>
        <v>#REF!</v>
      </c>
      <c r="P540" t="str">
        <f t="shared" si="43"/>
        <v>76304</v>
      </c>
      <c r="Q540" t="str">
        <f t="shared" si="44"/>
        <v>73</v>
      </c>
    </row>
    <row r="541" spans="1:17" hidden="1" x14ac:dyDescent="0.3">
      <c r="A541" s="556" t="s">
        <v>3355</v>
      </c>
      <c r="B541" s="332">
        <v>6</v>
      </c>
      <c r="C541" s="608">
        <v>731076306000990</v>
      </c>
      <c r="D541" s="427" t="s">
        <v>1312</v>
      </c>
      <c r="E541" t="str">
        <f t="shared" si="41"/>
        <v>730107630600099</v>
      </c>
      <c r="F541" t="str">
        <f t="shared" si="42"/>
        <v>0</v>
      </c>
      <c r="G541" t="e">
        <f>+VLOOKUP(L541,BG!$D$10:$F$68,3,FALSE)</f>
        <v>#REF!</v>
      </c>
      <c r="H541" s="427" t="s">
        <v>962</v>
      </c>
      <c r="I541" s="332">
        <v>283218393</v>
      </c>
      <c r="J541" s="296">
        <f t="shared" si="40"/>
        <v>283218.39299999998</v>
      </c>
      <c r="K541" t="e">
        <f>+VLOOKUP(D541,#REF!,4,0)</f>
        <v>#REF!</v>
      </c>
      <c r="L541" t="e">
        <f>VLOOKUP(D541,#REF!,5,0)</f>
        <v>#REF!</v>
      </c>
      <c r="M541" t="e">
        <f>VLOOKUP(D541,#REF!,6,0)</f>
        <v>#REF!</v>
      </c>
      <c r="N541" t="e">
        <f>VLOOKUP(D541,#REF!,7,0)</f>
        <v>#REF!</v>
      </c>
      <c r="P541" t="str">
        <f t="shared" si="43"/>
        <v>76306</v>
      </c>
      <c r="Q541" t="str">
        <f t="shared" si="44"/>
        <v>73</v>
      </c>
    </row>
    <row r="542" spans="1:17" hidden="1" x14ac:dyDescent="0.3">
      <c r="A542" s="556" t="s">
        <v>3355</v>
      </c>
      <c r="B542" s="333">
        <v>6</v>
      </c>
      <c r="C542" s="609">
        <v>731076308000990</v>
      </c>
      <c r="D542" s="334" t="s">
        <v>1313</v>
      </c>
      <c r="E542" t="str">
        <f t="shared" si="41"/>
        <v>730107630800099</v>
      </c>
      <c r="F542" t="str">
        <f t="shared" si="42"/>
        <v>0</v>
      </c>
      <c r="G542" t="e">
        <f>+VLOOKUP(L542,BG!$D$10:$F$68,3,FALSE)</f>
        <v>#REF!</v>
      </c>
      <c r="H542" s="334" t="s">
        <v>967</v>
      </c>
      <c r="I542" s="333">
        <v>8746749</v>
      </c>
      <c r="J542" s="296">
        <f t="shared" si="40"/>
        <v>8746.7489999999998</v>
      </c>
      <c r="K542" t="e">
        <f>+VLOOKUP(D542,#REF!,4,0)</f>
        <v>#REF!</v>
      </c>
      <c r="L542" t="e">
        <f>VLOOKUP(D542,#REF!,5,0)</f>
        <v>#REF!</v>
      </c>
      <c r="M542" t="e">
        <f>VLOOKUP(D542,#REF!,6,0)</f>
        <v>#REF!</v>
      </c>
      <c r="N542" t="e">
        <f>VLOOKUP(D542,#REF!,7,0)</f>
        <v>#REF!</v>
      </c>
      <c r="P542" t="str">
        <f t="shared" si="43"/>
        <v>76308</v>
      </c>
      <c r="Q542" t="str">
        <f t="shared" si="44"/>
        <v>73</v>
      </c>
    </row>
    <row r="543" spans="1:17" hidden="1" x14ac:dyDescent="0.3">
      <c r="A543" s="556" t="s">
        <v>3355</v>
      </c>
      <c r="B543" s="332">
        <v>6</v>
      </c>
      <c r="C543" s="608">
        <v>731076310000990</v>
      </c>
      <c r="D543" s="427" t="s">
        <v>1314</v>
      </c>
      <c r="E543" t="str">
        <f t="shared" si="41"/>
        <v>730107631000099</v>
      </c>
      <c r="F543" t="str">
        <f t="shared" si="42"/>
        <v>0</v>
      </c>
      <c r="G543" t="e">
        <f>+VLOOKUP(L543,BG!$D$10:$F$68,3,FALSE)</f>
        <v>#REF!</v>
      </c>
      <c r="H543" s="427" t="s">
        <v>972</v>
      </c>
      <c r="I543" s="332">
        <v>1791165</v>
      </c>
      <c r="J543" s="296">
        <f t="shared" si="40"/>
        <v>1791.165</v>
      </c>
      <c r="K543" t="e">
        <f>+VLOOKUP(D543,#REF!,4,0)</f>
        <v>#REF!</v>
      </c>
      <c r="L543" t="e">
        <f>VLOOKUP(D543,#REF!,5,0)</f>
        <v>#REF!</v>
      </c>
      <c r="M543" t="e">
        <f>VLOOKUP(D543,#REF!,6,0)</f>
        <v>#REF!</v>
      </c>
      <c r="N543" t="e">
        <f>VLOOKUP(D543,#REF!,7,0)</f>
        <v>#REF!</v>
      </c>
      <c r="P543" t="str">
        <f t="shared" si="43"/>
        <v>76310</v>
      </c>
      <c r="Q543" t="str">
        <f t="shared" si="44"/>
        <v>73</v>
      </c>
    </row>
    <row r="544" spans="1:17" hidden="1" x14ac:dyDescent="0.3">
      <c r="A544" s="556" t="s">
        <v>3355</v>
      </c>
      <c r="B544" s="333">
        <v>6</v>
      </c>
      <c r="C544" s="609">
        <v>731076702001990</v>
      </c>
      <c r="D544" s="334" t="s">
        <v>1184</v>
      </c>
      <c r="E544" t="str">
        <f t="shared" si="41"/>
        <v>730107670200199</v>
      </c>
      <c r="F544" t="str">
        <f t="shared" si="42"/>
        <v>0</v>
      </c>
      <c r="G544" t="e">
        <f>+VLOOKUP(L544,BG!$D$10:$F$68,3,FALSE)</f>
        <v>#REF!</v>
      </c>
      <c r="H544" s="334" t="s">
        <v>1185</v>
      </c>
      <c r="I544" s="333">
        <v>549635481</v>
      </c>
      <c r="J544" s="296">
        <f t="shared" si="40"/>
        <v>549635.48100000003</v>
      </c>
      <c r="K544" t="e">
        <f>+VLOOKUP(D544,#REF!,4,0)</f>
        <v>#REF!</v>
      </c>
      <c r="L544" t="e">
        <f>VLOOKUP(D544,#REF!,5,0)</f>
        <v>#REF!</v>
      </c>
      <c r="M544" t="e">
        <f>VLOOKUP(D544,#REF!,6,0)</f>
        <v>#REF!</v>
      </c>
      <c r="N544" t="e">
        <f>VLOOKUP(D544,#REF!,7,0)</f>
        <v>#REF!</v>
      </c>
      <c r="P544" t="str">
        <f t="shared" si="43"/>
        <v>76702</v>
      </c>
      <c r="Q544" t="str">
        <f t="shared" si="44"/>
        <v>73</v>
      </c>
    </row>
    <row r="545" spans="1:17" hidden="1" x14ac:dyDescent="0.3">
      <c r="A545" s="556" t="s">
        <v>3355</v>
      </c>
      <c r="B545" s="332">
        <v>6</v>
      </c>
      <c r="C545" s="608">
        <v>731076702003990</v>
      </c>
      <c r="D545" s="427" t="s">
        <v>2604</v>
      </c>
      <c r="E545" t="str">
        <f t="shared" si="41"/>
        <v>730107670200399</v>
      </c>
      <c r="F545" t="str">
        <f t="shared" si="42"/>
        <v>0</v>
      </c>
      <c r="G545" t="e">
        <f>+VLOOKUP(L545,BG!$D$10:$F$68,3,FALSE)</f>
        <v>#REF!</v>
      </c>
      <c r="H545" s="427" t="s">
        <v>2605</v>
      </c>
      <c r="I545" s="332">
        <v>135200192</v>
      </c>
      <c r="J545" s="296">
        <f t="shared" si="40"/>
        <v>135200.19200000001</v>
      </c>
      <c r="K545" t="e">
        <f>+VLOOKUP(D545,#REF!,4,0)</f>
        <v>#REF!</v>
      </c>
      <c r="L545" t="e">
        <f>VLOOKUP(D545,#REF!,5,0)</f>
        <v>#REF!</v>
      </c>
      <c r="M545" t="e">
        <f>VLOOKUP(D545,#REF!,6,0)</f>
        <v>#REF!</v>
      </c>
      <c r="N545" t="e">
        <f>VLOOKUP(D545,#REF!,7,0)</f>
        <v>#REF!</v>
      </c>
      <c r="P545" t="str">
        <f t="shared" si="43"/>
        <v>76702</v>
      </c>
      <c r="Q545" t="str">
        <f t="shared" si="44"/>
        <v>73</v>
      </c>
    </row>
    <row r="546" spans="1:17" hidden="1" x14ac:dyDescent="0.3">
      <c r="A546" s="556" t="s">
        <v>3355</v>
      </c>
      <c r="B546" s="333">
        <v>6</v>
      </c>
      <c r="C546" s="609">
        <v>731076704000990</v>
      </c>
      <c r="D546" s="334" t="s">
        <v>1186</v>
      </c>
      <c r="E546" t="str">
        <f t="shared" si="41"/>
        <v>730107670400099</v>
      </c>
      <c r="F546" t="str">
        <f t="shared" si="42"/>
        <v>0</v>
      </c>
      <c r="G546" t="e">
        <f>+VLOOKUP(L546,BG!$D$10:$F$68,3,FALSE)</f>
        <v>#REF!</v>
      </c>
      <c r="H546" s="334" t="s">
        <v>987</v>
      </c>
      <c r="I546" s="333">
        <v>134949628</v>
      </c>
      <c r="J546" s="296">
        <f t="shared" si="40"/>
        <v>134949.628</v>
      </c>
      <c r="K546" t="e">
        <f>+VLOOKUP(D546,#REF!,4,0)</f>
        <v>#REF!</v>
      </c>
      <c r="L546" t="e">
        <f>VLOOKUP(D546,#REF!,5,0)</f>
        <v>#REF!</v>
      </c>
      <c r="M546" t="e">
        <f>VLOOKUP(D546,#REF!,6,0)</f>
        <v>#REF!</v>
      </c>
      <c r="N546" t="e">
        <f>VLOOKUP(D546,#REF!,7,0)</f>
        <v>#REF!</v>
      </c>
      <c r="P546" t="str">
        <f t="shared" si="43"/>
        <v>76704</v>
      </c>
      <c r="Q546" t="str">
        <f t="shared" si="44"/>
        <v>73</v>
      </c>
    </row>
    <row r="547" spans="1:17" hidden="1" x14ac:dyDescent="0.3">
      <c r="A547" s="556" t="s">
        <v>3355</v>
      </c>
      <c r="B547" s="332">
        <v>6</v>
      </c>
      <c r="C547" s="608">
        <v>731076706000990</v>
      </c>
      <c r="D547" s="427" t="s">
        <v>2065</v>
      </c>
      <c r="E547" t="str">
        <f t="shared" si="41"/>
        <v>730107670600099</v>
      </c>
      <c r="F547" t="str">
        <f t="shared" si="42"/>
        <v>0</v>
      </c>
      <c r="G547" t="e">
        <f>+VLOOKUP(L547,BG!$D$10:$F$68,3,FALSE)</f>
        <v>#REF!</v>
      </c>
      <c r="H547" s="427" t="s">
        <v>2210</v>
      </c>
      <c r="I547" s="332">
        <v>69446444</v>
      </c>
      <c r="J547" s="296">
        <f t="shared" si="40"/>
        <v>69446.444000000003</v>
      </c>
      <c r="K547" t="e">
        <f>+VLOOKUP(D547,#REF!,4,0)</f>
        <v>#REF!</v>
      </c>
      <c r="L547" t="e">
        <f>VLOOKUP(D547,#REF!,5,0)</f>
        <v>#REF!</v>
      </c>
      <c r="M547" t="e">
        <f>VLOOKUP(D547,#REF!,6,0)</f>
        <v>#REF!</v>
      </c>
      <c r="N547" t="e">
        <f>VLOOKUP(D547,#REF!,7,0)</f>
        <v>#REF!</v>
      </c>
      <c r="P547" t="str">
        <f t="shared" si="43"/>
        <v>76706</v>
      </c>
      <c r="Q547" t="str">
        <f t="shared" si="44"/>
        <v>73</v>
      </c>
    </row>
    <row r="548" spans="1:17" hidden="1" x14ac:dyDescent="0.3">
      <c r="A548" s="556" t="s">
        <v>3355</v>
      </c>
      <c r="B548" s="333">
        <v>6</v>
      </c>
      <c r="C548" s="609">
        <v>731076706002990</v>
      </c>
      <c r="D548" s="334" t="s">
        <v>1187</v>
      </c>
      <c r="E548" t="str">
        <f t="shared" si="41"/>
        <v>730107670600299</v>
      </c>
      <c r="F548" t="str">
        <f t="shared" si="42"/>
        <v>0</v>
      </c>
      <c r="G548" t="e">
        <f>+VLOOKUP(L548,BG!$D$10:$F$68,3,FALSE)</f>
        <v>#REF!</v>
      </c>
      <c r="H548" s="334" t="s">
        <v>1188</v>
      </c>
      <c r="I548" s="333">
        <v>487417360</v>
      </c>
      <c r="J548" s="296">
        <f t="shared" si="40"/>
        <v>487417.36</v>
      </c>
      <c r="K548" t="e">
        <f>+VLOOKUP(D548,#REF!,4,0)</f>
        <v>#REF!</v>
      </c>
      <c r="L548" t="e">
        <f>VLOOKUP(D548,#REF!,5,0)</f>
        <v>#REF!</v>
      </c>
      <c r="M548" t="e">
        <f>VLOOKUP(D548,#REF!,6,0)</f>
        <v>#REF!</v>
      </c>
      <c r="N548" t="e">
        <f>VLOOKUP(D548,#REF!,7,0)</f>
        <v>#REF!</v>
      </c>
      <c r="P548" t="str">
        <f t="shared" si="43"/>
        <v>76706</v>
      </c>
      <c r="Q548" t="str">
        <f t="shared" si="44"/>
        <v>73</v>
      </c>
    </row>
    <row r="549" spans="1:17" hidden="1" x14ac:dyDescent="0.3">
      <c r="A549" s="556" t="s">
        <v>3355</v>
      </c>
      <c r="B549" s="332">
        <v>6</v>
      </c>
      <c r="C549" s="608">
        <v>731076902000990</v>
      </c>
      <c r="D549" s="427" t="s">
        <v>1343</v>
      </c>
      <c r="E549" t="str">
        <f t="shared" si="41"/>
        <v>730107690200099</v>
      </c>
      <c r="F549" t="str">
        <f t="shared" si="42"/>
        <v>0</v>
      </c>
      <c r="G549" t="e">
        <f>+VLOOKUP(L549,BG!$D$10:$F$68,3,FALSE)</f>
        <v>#REF!</v>
      </c>
      <c r="H549" s="427" t="s">
        <v>1398</v>
      </c>
      <c r="I549" s="332">
        <v>650199747</v>
      </c>
      <c r="J549" s="296">
        <f t="shared" si="40"/>
        <v>650199.74699999997</v>
      </c>
      <c r="K549" t="e">
        <f>+VLOOKUP(D549,#REF!,4,0)</f>
        <v>#REF!</v>
      </c>
      <c r="L549" t="e">
        <f>VLOOKUP(D549,#REF!,5,0)</f>
        <v>#REF!</v>
      </c>
      <c r="M549" t="e">
        <f>VLOOKUP(D549,#REF!,6,0)</f>
        <v>#REF!</v>
      </c>
      <c r="N549" t="e">
        <f>VLOOKUP(D549,#REF!,7,0)</f>
        <v>#REF!</v>
      </c>
      <c r="P549" t="str">
        <f t="shared" si="43"/>
        <v>76902</v>
      </c>
      <c r="Q549" t="str">
        <f t="shared" si="44"/>
        <v>73</v>
      </c>
    </row>
    <row r="550" spans="1:17" hidden="1" x14ac:dyDescent="0.3">
      <c r="A550" s="556" t="s">
        <v>3355</v>
      </c>
      <c r="B550" s="333">
        <v>6</v>
      </c>
      <c r="C550" s="609">
        <v>731076906016990</v>
      </c>
      <c r="D550" s="334" t="s">
        <v>1340</v>
      </c>
      <c r="E550" t="str">
        <f t="shared" si="41"/>
        <v>730107690601699</v>
      </c>
      <c r="F550" t="str">
        <f t="shared" si="42"/>
        <v>0</v>
      </c>
      <c r="G550" t="e">
        <f>+VLOOKUP(L550,BG!$D$10:$F$68,3,FALSE)</f>
        <v>#REF!</v>
      </c>
      <c r="H550" s="334" t="s">
        <v>1341</v>
      </c>
      <c r="I550" s="333">
        <v>73059</v>
      </c>
      <c r="J550" s="296">
        <f t="shared" si="40"/>
        <v>73.058999999999997</v>
      </c>
      <c r="K550" s="297" t="e">
        <f>+VLOOKUP(D550,#REF!,4,0)</f>
        <v>#REF!</v>
      </c>
      <c r="L550" t="e">
        <f>VLOOKUP(D550,#REF!,5,0)</f>
        <v>#REF!</v>
      </c>
      <c r="M550" t="e">
        <f>VLOOKUP(D550,#REF!,6,0)</f>
        <v>#REF!</v>
      </c>
      <c r="N550" t="e">
        <f>VLOOKUP(D550,#REF!,7,0)</f>
        <v>#REF!</v>
      </c>
      <c r="P550" t="str">
        <f t="shared" si="43"/>
        <v>76906</v>
      </c>
      <c r="Q550" t="str">
        <f t="shared" si="44"/>
        <v>73</v>
      </c>
    </row>
    <row r="551" spans="1:17" hidden="1" x14ac:dyDescent="0.3">
      <c r="A551" s="556" t="s">
        <v>3355</v>
      </c>
      <c r="B551" s="332">
        <v>6</v>
      </c>
      <c r="C551" s="608">
        <v>731076906017990</v>
      </c>
      <c r="D551" s="427" t="s">
        <v>2066</v>
      </c>
      <c r="E551" t="str">
        <f t="shared" si="41"/>
        <v>730107690601799</v>
      </c>
      <c r="F551" t="str">
        <f t="shared" si="42"/>
        <v>0</v>
      </c>
      <c r="G551" t="e">
        <f>+VLOOKUP(L551,BG!$D$10:$F$68,3,FALSE)</f>
        <v>#REF!</v>
      </c>
      <c r="H551" s="427" t="s">
        <v>2211</v>
      </c>
      <c r="I551" s="332">
        <v>7898016</v>
      </c>
      <c r="J551" s="296">
        <f t="shared" si="40"/>
        <v>7898.0159999999996</v>
      </c>
      <c r="K551" s="297" t="e">
        <f>+VLOOKUP(D551,#REF!,4,0)</f>
        <v>#REF!</v>
      </c>
      <c r="L551" t="e">
        <f>VLOOKUP(D551,#REF!,5,0)</f>
        <v>#REF!</v>
      </c>
      <c r="M551" t="e">
        <f>VLOOKUP(D551,#REF!,6,0)</f>
        <v>#REF!</v>
      </c>
      <c r="N551" t="e">
        <f>VLOOKUP(D551,#REF!,7,0)</f>
        <v>#REF!</v>
      </c>
      <c r="P551" t="str">
        <f t="shared" si="43"/>
        <v>76906</v>
      </c>
      <c r="Q551" t="str">
        <f t="shared" si="44"/>
        <v>73</v>
      </c>
    </row>
    <row r="552" spans="1:17" hidden="1" x14ac:dyDescent="0.3">
      <c r="A552" s="556" t="s">
        <v>3355</v>
      </c>
      <c r="B552" s="333">
        <v>6</v>
      </c>
      <c r="C552" s="609">
        <v>731076910008990</v>
      </c>
      <c r="D552" s="334" t="s">
        <v>1317</v>
      </c>
      <c r="E552" t="str">
        <f t="shared" si="41"/>
        <v>730107691000899</v>
      </c>
      <c r="F552" t="str">
        <f t="shared" si="42"/>
        <v>0</v>
      </c>
      <c r="G552" t="e">
        <f>+VLOOKUP(L552,BG!$D$10:$F$68,3,FALSE)</f>
        <v>#REF!</v>
      </c>
      <c r="H552" s="334" t="s">
        <v>1318</v>
      </c>
      <c r="I552" s="333">
        <v>21378641</v>
      </c>
      <c r="J552" s="296">
        <f t="shared" si="40"/>
        <v>21378.641</v>
      </c>
      <c r="K552" s="297" t="e">
        <f>+VLOOKUP(D552,#REF!,4,0)</f>
        <v>#REF!</v>
      </c>
      <c r="L552" t="e">
        <f>VLOOKUP(D552,#REF!,5,0)</f>
        <v>#REF!</v>
      </c>
      <c r="M552" t="e">
        <f>VLOOKUP(D552,#REF!,6,0)</f>
        <v>#REF!</v>
      </c>
      <c r="N552" t="e">
        <f>VLOOKUP(D552,#REF!,7,0)</f>
        <v>#REF!</v>
      </c>
      <c r="P552" t="str">
        <f t="shared" si="43"/>
        <v>76910</v>
      </c>
      <c r="Q552" t="str">
        <f t="shared" si="44"/>
        <v>73</v>
      </c>
    </row>
    <row r="553" spans="1:17" hidden="1" x14ac:dyDescent="0.3">
      <c r="A553" s="556" t="s">
        <v>3355</v>
      </c>
      <c r="B553" s="332">
        <v>6</v>
      </c>
      <c r="C553" s="608">
        <v>731076914000990</v>
      </c>
      <c r="D553" s="427" t="s">
        <v>1191</v>
      </c>
      <c r="E553" t="str">
        <f t="shared" si="41"/>
        <v>730107691400099</v>
      </c>
      <c r="F553" t="str">
        <f t="shared" si="42"/>
        <v>0</v>
      </c>
      <c r="G553" t="e">
        <f>+VLOOKUP(L553,BG!$D$10:$F$68,3,FALSE)</f>
        <v>#REF!</v>
      </c>
      <c r="H553" s="427" t="s">
        <v>1192</v>
      </c>
      <c r="I553" s="332">
        <v>16321141</v>
      </c>
      <c r="J553" s="296">
        <f t="shared" si="40"/>
        <v>16321.141</v>
      </c>
      <c r="K553" s="297" t="e">
        <f>+VLOOKUP(D553,#REF!,4,0)</f>
        <v>#REF!</v>
      </c>
      <c r="L553" t="e">
        <f>VLOOKUP(D553,#REF!,5,0)</f>
        <v>#REF!</v>
      </c>
      <c r="M553" t="e">
        <f>VLOOKUP(D553,#REF!,6,0)</f>
        <v>#REF!</v>
      </c>
      <c r="N553" t="e">
        <f>VLOOKUP(D553,#REF!,7,0)</f>
        <v>#REF!</v>
      </c>
      <c r="P553" t="str">
        <f t="shared" si="43"/>
        <v>76914</v>
      </c>
      <c r="Q553" t="str">
        <f t="shared" si="44"/>
        <v>73</v>
      </c>
    </row>
    <row r="554" spans="1:17" hidden="1" x14ac:dyDescent="0.3">
      <c r="A554" s="556" t="s">
        <v>3355</v>
      </c>
      <c r="B554" s="333">
        <v>6</v>
      </c>
      <c r="C554" s="609">
        <v>731076914001990</v>
      </c>
      <c r="D554" s="334" t="s">
        <v>2067</v>
      </c>
      <c r="E554" t="str">
        <f t="shared" si="41"/>
        <v>730107691400199</v>
      </c>
      <c r="F554" t="str">
        <f t="shared" si="42"/>
        <v>0</v>
      </c>
      <c r="G554" t="e">
        <f>+VLOOKUP(L554,BG!$D$10:$F$68,3,FALSE)</f>
        <v>#REF!</v>
      </c>
      <c r="H554" s="334" t="s">
        <v>2212</v>
      </c>
      <c r="I554" s="333">
        <v>2278137</v>
      </c>
      <c r="J554" s="296">
        <f t="shared" si="40"/>
        <v>2278.1370000000002</v>
      </c>
      <c r="K554" s="297" t="e">
        <f>+VLOOKUP(D554,#REF!,4,0)</f>
        <v>#REF!</v>
      </c>
      <c r="L554" t="e">
        <f>VLOOKUP(D554,#REF!,5,0)</f>
        <v>#REF!</v>
      </c>
      <c r="M554" t="e">
        <f>VLOOKUP(D554,#REF!,6,0)</f>
        <v>#REF!</v>
      </c>
      <c r="N554" t="e">
        <f>VLOOKUP(D554,#REF!,7,0)</f>
        <v>#REF!</v>
      </c>
      <c r="P554" t="str">
        <f t="shared" si="43"/>
        <v>76914</v>
      </c>
      <c r="Q554" t="str">
        <f t="shared" si="44"/>
        <v>73</v>
      </c>
    </row>
    <row r="555" spans="1:17" hidden="1" x14ac:dyDescent="0.3">
      <c r="A555" s="556" t="s">
        <v>3355</v>
      </c>
      <c r="B555" s="332">
        <v>6</v>
      </c>
      <c r="C555" s="608">
        <v>731077102001990</v>
      </c>
      <c r="D555" s="427" t="s">
        <v>1193</v>
      </c>
      <c r="E555" t="str">
        <f t="shared" si="41"/>
        <v>730107710200199</v>
      </c>
      <c r="F555" t="str">
        <f t="shared" si="42"/>
        <v>0</v>
      </c>
      <c r="G555" t="e">
        <f>+VLOOKUP(L555,BG!$D$10:$F$68,3,FALSE)</f>
        <v>#REF!</v>
      </c>
      <c r="H555" s="427" t="s">
        <v>1194</v>
      </c>
      <c r="I555" s="332">
        <v>31147727</v>
      </c>
      <c r="J555" s="296">
        <f t="shared" si="40"/>
        <v>31147.726999999999</v>
      </c>
      <c r="K555" s="297" t="e">
        <f>+VLOOKUP(D555,#REF!,4,0)</f>
        <v>#REF!</v>
      </c>
      <c r="L555" t="e">
        <f>VLOOKUP(D555,#REF!,5,0)</f>
        <v>#REF!</v>
      </c>
      <c r="M555" t="e">
        <f>VLOOKUP(D555,#REF!,6,0)</f>
        <v>#REF!</v>
      </c>
      <c r="N555" t="e">
        <f>VLOOKUP(D555,#REF!,7,0)</f>
        <v>#REF!</v>
      </c>
      <c r="P555" t="str">
        <f t="shared" si="43"/>
        <v>77102</v>
      </c>
      <c r="Q555" t="str">
        <f t="shared" si="44"/>
        <v>73</v>
      </c>
    </row>
    <row r="556" spans="1:17" hidden="1" x14ac:dyDescent="0.3">
      <c r="A556" s="556" t="s">
        <v>3355</v>
      </c>
      <c r="B556" s="333">
        <v>6</v>
      </c>
      <c r="C556" s="609">
        <v>731077102002990</v>
      </c>
      <c r="D556" s="334" t="s">
        <v>1195</v>
      </c>
      <c r="E556" t="str">
        <f t="shared" si="41"/>
        <v>730107710200299</v>
      </c>
      <c r="F556" t="str">
        <f t="shared" si="42"/>
        <v>0</v>
      </c>
      <c r="G556" t="e">
        <f>+VLOOKUP(L556,BG!$D$10:$F$68,3,FALSE)</f>
        <v>#REF!</v>
      </c>
      <c r="H556" s="334" t="s">
        <v>1196</v>
      </c>
      <c r="I556" s="333">
        <v>52181754</v>
      </c>
      <c r="J556" s="296">
        <f t="shared" si="40"/>
        <v>52181.754000000001</v>
      </c>
      <c r="K556" s="297" t="e">
        <f>+VLOOKUP(D556,#REF!,4,0)</f>
        <v>#REF!</v>
      </c>
      <c r="L556" t="e">
        <f>VLOOKUP(D556,#REF!,5,0)</f>
        <v>#REF!</v>
      </c>
      <c r="M556" t="e">
        <f>VLOOKUP(D556,#REF!,6,0)</f>
        <v>#REF!</v>
      </c>
      <c r="N556" t="e">
        <f>VLOOKUP(D556,#REF!,7,0)</f>
        <v>#REF!</v>
      </c>
      <c r="P556" t="str">
        <f t="shared" si="43"/>
        <v>77102</v>
      </c>
      <c r="Q556" t="str">
        <f t="shared" si="44"/>
        <v>73</v>
      </c>
    </row>
    <row r="557" spans="1:17" hidden="1" x14ac:dyDescent="0.3">
      <c r="A557" s="556" t="s">
        <v>3355</v>
      </c>
      <c r="B557" s="332">
        <v>6</v>
      </c>
      <c r="C557" s="608">
        <v>731077106000990</v>
      </c>
      <c r="D557" s="427" t="s">
        <v>1384</v>
      </c>
      <c r="E557" t="str">
        <f t="shared" si="41"/>
        <v>730107710600099</v>
      </c>
      <c r="F557" t="str">
        <f t="shared" si="42"/>
        <v>0</v>
      </c>
      <c r="G557" t="e">
        <f>+VLOOKUP(L557,BG!$D$10:$F$68,3,FALSE)</f>
        <v>#REF!</v>
      </c>
      <c r="H557" s="427" t="s">
        <v>1399</v>
      </c>
      <c r="I557" s="332">
        <v>18768182</v>
      </c>
      <c r="J557" s="296">
        <f t="shared" si="40"/>
        <v>18768.182000000001</v>
      </c>
      <c r="K557" s="297" t="e">
        <f>+VLOOKUP(D557,#REF!,4,0)</f>
        <v>#REF!</v>
      </c>
      <c r="L557" t="e">
        <f>VLOOKUP(D557,#REF!,5,0)</f>
        <v>#REF!</v>
      </c>
      <c r="M557" t="e">
        <f>VLOOKUP(D557,#REF!,6,0)</f>
        <v>#REF!</v>
      </c>
      <c r="N557" t="e">
        <f>VLOOKUP(D557,#REF!,7,0)</f>
        <v>#REF!</v>
      </c>
      <c r="P557" t="str">
        <f t="shared" si="43"/>
        <v>77106</v>
      </c>
      <c r="Q557" t="str">
        <f t="shared" si="44"/>
        <v>73</v>
      </c>
    </row>
    <row r="558" spans="1:17" hidden="1" x14ac:dyDescent="0.3">
      <c r="A558" s="556" t="s">
        <v>3355</v>
      </c>
      <c r="B558" s="333">
        <v>6</v>
      </c>
      <c r="C558" s="609">
        <v>731077106008990</v>
      </c>
      <c r="D558" s="334" t="s">
        <v>1319</v>
      </c>
      <c r="E558" t="str">
        <f t="shared" si="41"/>
        <v>730107710600899</v>
      </c>
      <c r="F558" t="str">
        <f t="shared" si="42"/>
        <v>0</v>
      </c>
      <c r="G558" t="e">
        <f>+VLOOKUP(L558,BG!$D$10:$F$68,3,FALSE)</f>
        <v>#REF!</v>
      </c>
      <c r="H558" s="334" t="s">
        <v>1320</v>
      </c>
      <c r="I558" s="333">
        <v>1109355</v>
      </c>
      <c r="J558" s="296">
        <f t="shared" si="40"/>
        <v>1109.355</v>
      </c>
      <c r="K558" s="297" t="e">
        <f>+VLOOKUP(D558,#REF!,4,0)</f>
        <v>#REF!</v>
      </c>
      <c r="L558" t="e">
        <f>VLOOKUP(D558,#REF!,5,0)</f>
        <v>#REF!</v>
      </c>
      <c r="M558" t="e">
        <f>VLOOKUP(D558,#REF!,6,0)</f>
        <v>#REF!</v>
      </c>
      <c r="N558" t="e">
        <f>VLOOKUP(D558,#REF!,7,0)</f>
        <v>#REF!</v>
      </c>
      <c r="P558" t="str">
        <f t="shared" si="43"/>
        <v>77106</v>
      </c>
      <c r="Q558" t="str">
        <f t="shared" si="44"/>
        <v>73</v>
      </c>
    </row>
    <row r="559" spans="1:17" hidden="1" x14ac:dyDescent="0.3">
      <c r="A559" s="556" t="s">
        <v>3355</v>
      </c>
      <c r="B559" s="332">
        <v>6</v>
      </c>
      <c r="C559" s="608">
        <v>731077108001990</v>
      </c>
      <c r="D559" s="427" t="s">
        <v>1200</v>
      </c>
      <c r="E559" t="str">
        <f t="shared" si="41"/>
        <v>730107710800199</v>
      </c>
      <c r="F559" t="str">
        <f t="shared" si="42"/>
        <v>0</v>
      </c>
      <c r="G559" t="e">
        <f>+VLOOKUP(L559,BG!$D$10:$F$68,3,FALSE)</f>
        <v>#REF!</v>
      </c>
      <c r="H559" s="427" t="s">
        <v>1201</v>
      </c>
      <c r="I559" s="332">
        <v>53746959</v>
      </c>
      <c r="J559" s="296">
        <f t="shared" si="40"/>
        <v>53746.959000000003</v>
      </c>
      <c r="K559" s="297" t="e">
        <f>+VLOOKUP(D559,#REF!,4,0)</f>
        <v>#REF!</v>
      </c>
      <c r="L559" t="e">
        <f>VLOOKUP(D559,#REF!,5,0)</f>
        <v>#REF!</v>
      </c>
      <c r="M559" t="e">
        <f>VLOOKUP(D559,#REF!,6,0)</f>
        <v>#REF!</v>
      </c>
      <c r="N559" t="e">
        <f>VLOOKUP(D559,#REF!,7,0)</f>
        <v>#REF!</v>
      </c>
      <c r="P559" t="str">
        <f t="shared" si="43"/>
        <v>77108</v>
      </c>
      <c r="Q559" t="str">
        <f t="shared" si="44"/>
        <v>73</v>
      </c>
    </row>
    <row r="560" spans="1:17" hidden="1" x14ac:dyDescent="0.3">
      <c r="A560" s="556" t="s">
        <v>3355</v>
      </c>
      <c r="B560" s="333">
        <v>6</v>
      </c>
      <c r="C560" s="609">
        <v>731077108006990</v>
      </c>
      <c r="D560" s="334" t="s">
        <v>1323</v>
      </c>
      <c r="E560" t="str">
        <f t="shared" si="41"/>
        <v>730107710800699</v>
      </c>
      <c r="F560" t="str">
        <f t="shared" si="42"/>
        <v>0</v>
      </c>
      <c r="G560" t="e">
        <f>+VLOOKUP(L560,BG!$D$10:$F$68,3,FALSE)</f>
        <v>#REF!</v>
      </c>
      <c r="H560" s="334" t="s">
        <v>1324</v>
      </c>
      <c r="I560" s="333">
        <v>405425</v>
      </c>
      <c r="J560" s="296">
        <f t="shared" si="40"/>
        <v>405.42500000000001</v>
      </c>
      <c r="K560" s="297" t="e">
        <f>+VLOOKUP(D560,#REF!,4,0)</f>
        <v>#REF!</v>
      </c>
      <c r="L560" t="e">
        <f>VLOOKUP(D560,#REF!,5,0)</f>
        <v>#REF!</v>
      </c>
      <c r="M560" t="e">
        <f>VLOOKUP(D560,#REF!,6,0)</f>
        <v>#REF!</v>
      </c>
      <c r="N560" t="e">
        <f>VLOOKUP(D560,#REF!,7,0)</f>
        <v>#REF!</v>
      </c>
      <c r="P560" t="str">
        <f t="shared" si="43"/>
        <v>77108</v>
      </c>
      <c r="Q560" t="str">
        <f t="shared" si="44"/>
        <v>73</v>
      </c>
    </row>
    <row r="561" spans="1:17" hidden="1" x14ac:dyDescent="0.3">
      <c r="A561" s="556" t="s">
        <v>3355</v>
      </c>
      <c r="B561" s="332">
        <v>6</v>
      </c>
      <c r="C561" s="608">
        <v>731077108007990</v>
      </c>
      <c r="D561" s="427" t="s">
        <v>1386</v>
      </c>
      <c r="E561" t="str">
        <f t="shared" si="41"/>
        <v>730107710800799</v>
      </c>
      <c r="F561" t="str">
        <f t="shared" si="42"/>
        <v>0</v>
      </c>
      <c r="G561" t="e">
        <f>+VLOOKUP(L561,BG!$D$10:$F$68,3,FALSE)</f>
        <v>#REF!</v>
      </c>
      <c r="H561" s="427" t="s">
        <v>1584</v>
      </c>
      <c r="I561" s="332">
        <v>25909092</v>
      </c>
      <c r="J561" s="296">
        <f t="shared" si="40"/>
        <v>25909.092000000001</v>
      </c>
      <c r="K561" s="297" t="e">
        <f>+VLOOKUP(D561,#REF!,4,0)</f>
        <v>#REF!</v>
      </c>
      <c r="L561" t="e">
        <f>VLOOKUP(D561,#REF!,5,0)</f>
        <v>#REF!</v>
      </c>
      <c r="M561" t="e">
        <f>VLOOKUP(D561,#REF!,6,0)</f>
        <v>#REF!</v>
      </c>
      <c r="N561" t="e">
        <f>VLOOKUP(D561,#REF!,7,0)</f>
        <v>#REF!</v>
      </c>
      <c r="P561" t="str">
        <f t="shared" si="43"/>
        <v>77108</v>
      </c>
      <c r="Q561" t="str">
        <f t="shared" si="44"/>
        <v>73</v>
      </c>
    </row>
    <row r="562" spans="1:17" hidden="1" x14ac:dyDescent="0.3">
      <c r="A562" s="556" t="s">
        <v>3355</v>
      </c>
      <c r="B562" s="333">
        <v>6</v>
      </c>
      <c r="C562" s="609">
        <v>731077108803990</v>
      </c>
      <c r="D562" s="334" t="s">
        <v>2068</v>
      </c>
      <c r="E562" t="str">
        <f t="shared" si="41"/>
        <v>730107710880399</v>
      </c>
      <c r="F562" t="str">
        <f t="shared" si="42"/>
        <v>0</v>
      </c>
      <c r="G562" t="e">
        <f>+VLOOKUP(L562,BG!$D$10:$F$68,3,FALSE)</f>
        <v>#REF!</v>
      </c>
      <c r="H562" s="334" t="s">
        <v>2213</v>
      </c>
      <c r="I562" s="333">
        <v>34052730</v>
      </c>
      <c r="J562" s="296">
        <f t="shared" si="40"/>
        <v>34052.730000000003</v>
      </c>
      <c r="K562" s="297" t="e">
        <f>+VLOOKUP(D562,#REF!,4,0)</f>
        <v>#REF!</v>
      </c>
      <c r="L562" t="e">
        <f>VLOOKUP(D562,#REF!,5,0)</f>
        <v>#REF!</v>
      </c>
      <c r="M562" t="e">
        <f>VLOOKUP(D562,#REF!,6,0)</f>
        <v>#REF!</v>
      </c>
      <c r="N562" t="e">
        <f>VLOOKUP(D562,#REF!,7,0)</f>
        <v>#REF!</v>
      </c>
      <c r="P562" t="str">
        <f t="shared" si="43"/>
        <v>77108</v>
      </c>
      <c r="Q562" t="str">
        <f t="shared" si="44"/>
        <v>73</v>
      </c>
    </row>
    <row r="563" spans="1:17" hidden="1" x14ac:dyDescent="0.3">
      <c r="A563" s="556" t="s">
        <v>3355</v>
      </c>
      <c r="B563" s="332">
        <v>6</v>
      </c>
      <c r="C563" s="608">
        <v>731077110000990</v>
      </c>
      <c r="D563" s="427" t="s">
        <v>1387</v>
      </c>
      <c r="E563" t="str">
        <f t="shared" si="41"/>
        <v>730107711000099</v>
      </c>
      <c r="F563" t="str">
        <f t="shared" si="42"/>
        <v>0</v>
      </c>
      <c r="G563" t="e">
        <f>+VLOOKUP(L563,BG!$D$10:$F$68,3,FALSE)</f>
        <v>#REF!</v>
      </c>
      <c r="H563" s="427" t="s">
        <v>1585</v>
      </c>
      <c r="I563" s="332">
        <v>47808978</v>
      </c>
      <c r="J563" s="296">
        <f t="shared" si="40"/>
        <v>47808.978000000003</v>
      </c>
      <c r="K563" s="297" t="e">
        <f>+VLOOKUP(D563,#REF!,4,0)</f>
        <v>#REF!</v>
      </c>
      <c r="L563" t="e">
        <f>VLOOKUP(D563,#REF!,5,0)</f>
        <v>#REF!</v>
      </c>
      <c r="M563" t="e">
        <f>VLOOKUP(D563,#REF!,6,0)</f>
        <v>#REF!</v>
      </c>
      <c r="N563" t="e">
        <f>VLOOKUP(D563,#REF!,7,0)</f>
        <v>#REF!</v>
      </c>
      <c r="P563" t="str">
        <f t="shared" si="43"/>
        <v>77110</v>
      </c>
      <c r="Q563" t="str">
        <f t="shared" si="44"/>
        <v>73</v>
      </c>
    </row>
    <row r="564" spans="1:17" hidden="1" x14ac:dyDescent="0.3">
      <c r="A564" s="556" t="s">
        <v>3355</v>
      </c>
      <c r="B564" s="333">
        <v>6</v>
      </c>
      <c r="C564" s="609">
        <v>731077112001990</v>
      </c>
      <c r="D564" s="334" t="s">
        <v>1204</v>
      </c>
      <c r="E564" t="str">
        <f t="shared" si="41"/>
        <v>730107711200199</v>
      </c>
      <c r="F564" t="str">
        <f t="shared" si="42"/>
        <v>0</v>
      </c>
      <c r="G564" t="e">
        <f>+VLOOKUP(L564,BG!$D$10:$F$68,3,FALSE)</f>
        <v>#REF!</v>
      </c>
      <c r="H564" s="334" t="s">
        <v>1205</v>
      </c>
      <c r="I564" s="333">
        <v>1946083</v>
      </c>
      <c r="J564" s="296">
        <f t="shared" si="40"/>
        <v>1946.0830000000001</v>
      </c>
      <c r="K564" s="297" t="e">
        <f>+VLOOKUP(D564,#REF!,4,0)</f>
        <v>#REF!</v>
      </c>
      <c r="L564" t="e">
        <f>VLOOKUP(D564,#REF!,5,0)</f>
        <v>#REF!</v>
      </c>
      <c r="M564" t="e">
        <f>VLOOKUP(D564,#REF!,6,0)</f>
        <v>#REF!</v>
      </c>
      <c r="N564" t="e">
        <f>VLOOKUP(D564,#REF!,7,0)</f>
        <v>#REF!</v>
      </c>
      <c r="P564" t="str">
        <f t="shared" si="43"/>
        <v>77112</v>
      </c>
      <c r="Q564" t="str">
        <f t="shared" si="44"/>
        <v>73</v>
      </c>
    </row>
    <row r="565" spans="1:17" hidden="1" x14ac:dyDescent="0.3">
      <c r="A565" s="556" t="s">
        <v>3355</v>
      </c>
      <c r="B565" s="332">
        <v>7</v>
      </c>
      <c r="C565" s="608">
        <v>731077112002990</v>
      </c>
      <c r="D565" s="427" t="s">
        <v>1206</v>
      </c>
      <c r="E565" t="str">
        <f t="shared" si="41"/>
        <v>730107711200299</v>
      </c>
      <c r="F565" t="str">
        <f t="shared" si="42"/>
        <v>0</v>
      </c>
      <c r="G565" t="e">
        <f>+VLOOKUP(L565,BG!$D$10:$F$68,3,FALSE)</f>
        <v>#REF!</v>
      </c>
      <c r="H565" s="427" t="s">
        <v>1207</v>
      </c>
      <c r="I565" s="332">
        <v>30863271</v>
      </c>
      <c r="J565" s="296">
        <f t="shared" si="40"/>
        <v>30863.271000000001</v>
      </c>
      <c r="K565" s="297" t="e">
        <f>+VLOOKUP(D565,#REF!,4,0)</f>
        <v>#REF!</v>
      </c>
      <c r="L565" t="e">
        <f>VLOOKUP(D565,#REF!,5,0)</f>
        <v>#REF!</v>
      </c>
      <c r="M565" t="e">
        <f>VLOOKUP(D565,#REF!,6,0)</f>
        <v>#REF!</v>
      </c>
      <c r="N565" t="e">
        <f>VLOOKUP(D565,#REF!,7,0)</f>
        <v>#REF!</v>
      </c>
      <c r="P565" t="str">
        <f t="shared" si="43"/>
        <v>77112</v>
      </c>
      <c r="Q565" t="str">
        <f t="shared" si="44"/>
        <v>73</v>
      </c>
    </row>
    <row r="566" spans="1:17" hidden="1" x14ac:dyDescent="0.3">
      <c r="A566" s="556" t="s">
        <v>3355</v>
      </c>
      <c r="B566" s="333">
        <v>6</v>
      </c>
      <c r="C566" s="609">
        <v>731077114001990</v>
      </c>
      <c r="D566" s="334" t="s">
        <v>1209</v>
      </c>
      <c r="E566" t="str">
        <f t="shared" si="41"/>
        <v>730107711400199</v>
      </c>
      <c r="F566" t="str">
        <f t="shared" si="42"/>
        <v>0</v>
      </c>
      <c r="G566" t="e">
        <f>+VLOOKUP(L566,BG!$D$10:$F$68,3,FALSE)</f>
        <v>#REF!</v>
      </c>
      <c r="H566" s="334" t="s">
        <v>1208</v>
      </c>
      <c r="I566" s="333">
        <v>17855693</v>
      </c>
      <c r="J566" s="296">
        <f t="shared" si="40"/>
        <v>17855.692999999999</v>
      </c>
      <c r="K566" s="297" t="e">
        <f>+VLOOKUP(D566,#REF!,4,0)</f>
        <v>#REF!</v>
      </c>
      <c r="L566" t="e">
        <f>VLOOKUP(D566,#REF!,5,0)</f>
        <v>#REF!</v>
      </c>
      <c r="M566" t="e">
        <f>VLOOKUP(D566,#REF!,6,0)</f>
        <v>#REF!</v>
      </c>
      <c r="N566" t="e">
        <f>VLOOKUP(D566,#REF!,7,0)</f>
        <v>#REF!</v>
      </c>
      <c r="P566" t="str">
        <f t="shared" si="43"/>
        <v>77114</v>
      </c>
      <c r="Q566" t="str">
        <f t="shared" si="44"/>
        <v>73</v>
      </c>
    </row>
    <row r="567" spans="1:17" hidden="1" x14ac:dyDescent="0.3">
      <c r="A567" s="556" t="s">
        <v>3355</v>
      </c>
      <c r="B567" s="332">
        <v>6</v>
      </c>
      <c r="C567" s="608">
        <v>731077116006990</v>
      </c>
      <c r="D567" s="427" t="s">
        <v>1325</v>
      </c>
      <c r="E567" t="str">
        <f t="shared" si="41"/>
        <v>730107711600699</v>
      </c>
      <c r="F567" t="str">
        <f t="shared" si="42"/>
        <v>0</v>
      </c>
      <c r="G567" t="e">
        <f>+VLOOKUP(L567,BG!$D$10:$F$68,3,FALSE)</f>
        <v>#REF!</v>
      </c>
      <c r="H567" s="427" t="s">
        <v>1326</v>
      </c>
      <c r="I567" s="332">
        <v>8220224</v>
      </c>
      <c r="J567" s="296">
        <f t="shared" si="40"/>
        <v>8220.2240000000002</v>
      </c>
      <c r="K567" s="297" t="e">
        <f>+VLOOKUP(D567,#REF!,4,0)</f>
        <v>#REF!</v>
      </c>
      <c r="L567" t="e">
        <f>VLOOKUP(D567,#REF!,5,0)</f>
        <v>#REF!</v>
      </c>
      <c r="M567" t="e">
        <f>VLOOKUP(D567,#REF!,6,0)</f>
        <v>#REF!</v>
      </c>
      <c r="N567" t="e">
        <f>VLOOKUP(D567,#REF!,7,0)</f>
        <v>#REF!</v>
      </c>
      <c r="P567" t="str">
        <f t="shared" si="43"/>
        <v>77116</v>
      </c>
      <c r="Q567" t="str">
        <f t="shared" si="44"/>
        <v>73</v>
      </c>
    </row>
    <row r="568" spans="1:17" hidden="1" x14ac:dyDescent="0.3">
      <c r="A568" s="556" t="s">
        <v>3355</v>
      </c>
      <c r="B568" s="333">
        <v>7</v>
      </c>
      <c r="C568" s="609">
        <v>731077116007990</v>
      </c>
      <c r="D568" s="334" t="s">
        <v>1327</v>
      </c>
      <c r="E568" t="str">
        <f t="shared" si="41"/>
        <v>730107711600799</v>
      </c>
      <c r="F568" t="str">
        <f t="shared" si="42"/>
        <v>0</v>
      </c>
      <c r="G568" t="e">
        <f>+VLOOKUP(L568,BG!$D$10:$F$68,3,FALSE)</f>
        <v>#REF!</v>
      </c>
      <c r="H568" s="334" t="s">
        <v>1328</v>
      </c>
      <c r="I568" s="333">
        <v>19616264</v>
      </c>
      <c r="J568" s="296">
        <f t="shared" si="40"/>
        <v>19616.263999999999</v>
      </c>
      <c r="K568" s="297" t="e">
        <f>+VLOOKUP(D568,#REF!,4,0)</f>
        <v>#REF!</v>
      </c>
      <c r="L568" t="e">
        <f>VLOOKUP(D568,#REF!,5,0)</f>
        <v>#REF!</v>
      </c>
      <c r="M568" t="e">
        <f>VLOOKUP(D568,#REF!,6,0)</f>
        <v>#REF!</v>
      </c>
      <c r="N568" t="e">
        <f>VLOOKUP(D568,#REF!,7,0)</f>
        <v>#REF!</v>
      </c>
      <c r="P568" t="str">
        <f t="shared" si="43"/>
        <v>77116</v>
      </c>
      <c r="Q568" t="str">
        <f t="shared" si="44"/>
        <v>73</v>
      </c>
    </row>
    <row r="569" spans="1:17" hidden="1" x14ac:dyDescent="0.3">
      <c r="A569" s="556" t="s">
        <v>3355</v>
      </c>
      <c r="B569" s="332">
        <v>7</v>
      </c>
      <c r="C569" s="608">
        <v>731077116014990</v>
      </c>
      <c r="D569" s="427" t="s">
        <v>1210</v>
      </c>
      <c r="E569" t="str">
        <f t="shared" si="41"/>
        <v>730107711601499</v>
      </c>
      <c r="F569" t="str">
        <f t="shared" si="42"/>
        <v>0</v>
      </c>
      <c r="G569" t="e">
        <f>+VLOOKUP(L569,BG!$D$10:$F$68,3,FALSE)</f>
        <v>#REF!</v>
      </c>
      <c r="H569" s="427" t="s">
        <v>1211</v>
      </c>
      <c r="I569" s="332">
        <v>33780301</v>
      </c>
      <c r="J569" s="296">
        <f t="shared" si="40"/>
        <v>33780.300999999999</v>
      </c>
      <c r="K569" s="297" t="e">
        <f>+VLOOKUP(D569,#REF!,4,0)</f>
        <v>#REF!</v>
      </c>
      <c r="L569" t="e">
        <f>VLOOKUP(D569,#REF!,5,0)</f>
        <v>#REF!</v>
      </c>
      <c r="M569" t="e">
        <f>VLOOKUP(D569,#REF!,6,0)</f>
        <v>#REF!</v>
      </c>
      <c r="N569" t="e">
        <f>VLOOKUP(D569,#REF!,7,0)</f>
        <v>#REF!</v>
      </c>
      <c r="P569" t="str">
        <f t="shared" si="43"/>
        <v>77116</v>
      </c>
      <c r="Q569" t="str">
        <f t="shared" si="44"/>
        <v>73</v>
      </c>
    </row>
    <row r="570" spans="1:17" hidden="1" x14ac:dyDescent="0.3">
      <c r="A570" s="556" t="s">
        <v>3355</v>
      </c>
      <c r="B570" s="333">
        <v>6</v>
      </c>
      <c r="C570" s="609">
        <v>731077118001990</v>
      </c>
      <c r="D570" s="334" t="s">
        <v>1212</v>
      </c>
      <c r="E570" t="str">
        <f t="shared" si="41"/>
        <v>730107711800199</v>
      </c>
      <c r="F570" t="str">
        <f t="shared" si="42"/>
        <v>0</v>
      </c>
      <c r="G570" t="e">
        <f>+VLOOKUP(L570,BG!$D$10:$F$68,3,FALSE)</f>
        <v>#REF!</v>
      </c>
      <c r="H570" s="334" t="s">
        <v>1213</v>
      </c>
      <c r="I570" s="333">
        <v>7061196</v>
      </c>
      <c r="J570" s="296">
        <f t="shared" si="40"/>
        <v>7061.1959999999999</v>
      </c>
      <c r="K570" s="297" t="e">
        <f>+VLOOKUP(D570,#REF!,4,0)</f>
        <v>#REF!</v>
      </c>
      <c r="L570" t="e">
        <f>VLOOKUP(D570,#REF!,5,0)</f>
        <v>#REF!</v>
      </c>
      <c r="M570" t="e">
        <f>VLOOKUP(D570,#REF!,6,0)</f>
        <v>#REF!</v>
      </c>
      <c r="N570" t="e">
        <f>VLOOKUP(D570,#REF!,7,0)</f>
        <v>#REF!</v>
      </c>
      <c r="P570" t="str">
        <f t="shared" si="43"/>
        <v>77118</v>
      </c>
      <c r="Q570" t="str">
        <f t="shared" si="44"/>
        <v>73</v>
      </c>
    </row>
    <row r="571" spans="1:17" hidden="1" x14ac:dyDescent="0.3">
      <c r="A571" s="556" t="s">
        <v>3355</v>
      </c>
      <c r="B571" s="332">
        <v>6</v>
      </c>
      <c r="C571" s="608">
        <v>731077120010990</v>
      </c>
      <c r="D571" s="427" t="s">
        <v>1214</v>
      </c>
      <c r="E571" t="str">
        <f t="shared" si="41"/>
        <v>730107712001099</v>
      </c>
      <c r="F571" t="str">
        <f t="shared" si="42"/>
        <v>0</v>
      </c>
      <c r="G571" t="e">
        <f>+VLOOKUP(L571,BG!$D$10:$F$68,3,FALSE)</f>
        <v>#REF!</v>
      </c>
      <c r="H571" s="427" t="s">
        <v>1215</v>
      </c>
      <c r="I571" s="332">
        <v>109091</v>
      </c>
      <c r="J571" s="296">
        <f t="shared" si="40"/>
        <v>109.09099999999999</v>
      </c>
      <c r="K571" s="297" t="e">
        <f>+VLOOKUP(D571,#REF!,4,0)</f>
        <v>#REF!</v>
      </c>
      <c r="L571" t="e">
        <f>VLOOKUP(D571,#REF!,5,0)</f>
        <v>#REF!</v>
      </c>
      <c r="M571" t="e">
        <f>VLOOKUP(D571,#REF!,6,0)</f>
        <v>#REF!</v>
      </c>
      <c r="N571" t="e">
        <f>VLOOKUP(D571,#REF!,7,0)</f>
        <v>#REF!</v>
      </c>
      <c r="P571" t="str">
        <f t="shared" si="43"/>
        <v>77120</v>
      </c>
      <c r="Q571" t="str">
        <f t="shared" si="44"/>
        <v>73</v>
      </c>
    </row>
    <row r="572" spans="1:17" hidden="1" x14ac:dyDescent="0.3">
      <c r="A572" s="556" t="s">
        <v>3355</v>
      </c>
      <c r="B572" s="333">
        <v>6</v>
      </c>
      <c r="C572" s="609">
        <v>731077122001990</v>
      </c>
      <c r="D572" s="334" t="s">
        <v>1216</v>
      </c>
      <c r="E572" t="str">
        <f t="shared" si="41"/>
        <v>730107712200199</v>
      </c>
      <c r="F572" t="str">
        <f t="shared" si="42"/>
        <v>0</v>
      </c>
      <c r="G572" t="e">
        <f>+VLOOKUP(L572,BG!$D$10:$F$68,3,FALSE)</f>
        <v>#REF!</v>
      </c>
      <c r="H572" s="334" t="s">
        <v>1217</v>
      </c>
      <c r="I572" s="333">
        <v>18143819</v>
      </c>
      <c r="J572" s="296">
        <f t="shared" si="40"/>
        <v>18143.819</v>
      </c>
      <c r="K572" s="297" t="e">
        <f>+VLOOKUP(D572,#REF!,4,0)</f>
        <v>#REF!</v>
      </c>
      <c r="L572" t="e">
        <f>VLOOKUP(D572,#REF!,5,0)</f>
        <v>#REF!</v>
      </c>
      <c r="M572" t="e">
        <f>VLOOKUP(D572,#REF!,6,0)</f>
        <v>#REF!</v>
      </c>
      <c r="N572" t="e">
        <f>VLOOKUP(D572,#REF!,7,0)</f>
        <v>#REF!</v>
      </c>
      <c r="P572" t="str">
        <f t="shared" si="43"/>
        <v>77122</v>
      </c>
      <c r="Q572" t="str">
        <f t="shared" si="44"/>
        <v>73</v>
      </c>
    </row>
    <row r="573" spans="1:17" hidden="1" x14ac:dyDescent="0.3">
      <c r="A573" s="556" t="s">
        <v>3355</v>
      </c>
      <c r="B573" s="332">
        <v>6</v>
      </c>
      <c r="C573" s="608">
        <v>731077122002990</v>
      </c>
      <c r="D573" s="427" t="s">
        <v>2069</v>
      </c>
      <c r="E573" t="str">
        <f t="shared" si="41"/>
        <v>730107712200299</v>
      </c>
      <c r="F573" t="str">
        <f t="shared" si="42"/>
        <v>0</v>
      </c>
      <c r="G573" t="e">
        <f>+VLOOKUP(L573,BG!$D$10:$F$68,3,FALSE)</f>
        <v>#REF!</v>
      </c>
      <c r="H573" s="427" t="s">
        <v>2214</v>
      </c>
      <c r="I573" s="332">
        <v>28815158</v>
      </c>
      <c r="J573" s="296">
        <f t="shared" si="40"/>
        <v>28815.157999999999</v>
      </c>
      <c r="K573" s="297" t="e">
        <f>+VLOOKUP(D573,#REF!,4,0)</f>
        <v>#REF!</v>
      </c>
      <c r="L573" t="e">
        <f>VLOOKUP(D573,#REF!,5,0)</f>
        <v>#REF!</v>
      </c>
      <c r="M573" t="e">
        <f>VLOOKUP(D573,#REF!,6,0)</f>
        <v>#REF!</v>
      </c>
      <c r="N573" t="e">
        <f>VLOOKUP(D573,#REF!,7,0)</f>
        <v>#REF!</v>
      </c>
      <c r="P573" t="str">
        <f t="shared" si="43"/>
        <v>77122</v>
      </c>
      <c r="Q573" t="str">
        <f t="shared" si="44"/>
        <v>73</v>
      </c>
    </row>
    <row r="574" spans="1:17" hidden="1" x14ac:dyDescent="0.3">
      <c r="A574" s="556" t="s">
        <v>3355</v>
      </c>
      <c r="B574" s="333">
        <v>6</v>
      </c>
      <c r="C574" s="609">
        <v>731077126001990</v>
      </c>
      <c r="D574" s="334" t="s">
        <v>1218</v>
      </c>
      <c r="E574" t="str">
        <f t="shared" si="41"/>
        <v>730107712600199</v>
      </c>
      <c r="F574" t="str">
        <f t="shared" si="42"/>
        <v>0</v>
      </c>
      <c r="G574" t="e">
        <f>+VLOOKUP(L574,BG!$D$10:$F$68,3,FALSE)</f>
        <v>#REF!</v>
      </c>
      <c r="H574" s="334" t="s">
        <v>1219</v>
      </c>
      <c r="I574" s="333">
        <v>1409094</v>
      </c>
      <c r="J574" s="296">
        <f t="shared" si="40"/>
        <v>1409.0940000000001</v>
      </c>
      <c r="K574" s="297" t="e">
        <f>+VLOOKUP(D574,#REF!,4,0)</f>
        <v>#REF!</v>
      </c>
      <c r="L574" t="e">
        <f>VLOOKUP(D574,#REF!,5,0)</f>
        <v>#REF!</v>
      </c>
      <c r="M574" t="e">
        <f>VLOOKUP(D574,#REF!,6,0)</f>
        <v>#REF!</v>
      </c>
      <c r="N574" t="e">
        <f>VLOOKUP(D574,#REF!,7,0)</f>
        <v>#REF!</v>
      </c>
      <c r="P574" t="str">
        <f t="shared" si="43"/>
        <v>77126</v>
      </c>
      <c r="Q574" t="str">
        <f t="shared" si="44"/>
        <v>73</v>
      </c>
    </row>
    <row r="575" spans="1:17" hidden="1" x14ac:dyDescent="0.3">
      <c r="A575" s="556" t="s">
        <v>3355</v>
      </c>
      <c r="B575" s="332">
        <v>6</v>
      </c>
      <c r="C575" s="608">
        <v>731077128001990</v>
      </c>
      <c r="D575" s="427" t="s">
        <v>1329</v>
      </c>
      <c r="E575" t="str">
        <f t="shared" si="41"/>
        <v>730107712800199</v>
      </c>
      <c r="F575" t="str">
        <f t="shared" si="42"/>
        <v>0</v>
      </c>
      <c r="G575" t="e">
        <f>+VLOOKUP(L575,BG!$D$10:$F$68,3,FALSE)</f>
        <v>#REF!</v>
      </c>
      <c r="H575" s="427" t="s">
        <v>1330</v>
      </c>
      <c r="I575" s="332">
        <v>52200</v>
      </c>
      <c r="J575" s="296">
        <f t="shared" si="40"/>
        <v>52.2</v>
      </c>
      <c r="K575" s="297" t="e">
        <f>+VLOOKUP(D575,#REF!,4,0)</f>
        <v>#REF!</v>
      </c>
      <c r="L575" t="e">
        <f>VLOOKUP(D575,#REF!,5,0)</f>
        <v>#REF!</v>
      </c>
      <c r="M575" t="e">
        <f>VLOOKUP(D575,#REF!,6,0)</f>
        <v>#REF!</v>
      </c>
      <c r="N575" t="e">
        <f>VLOOKUP(D575,#REF!,7,0)</f>
        <v>#REF!</v>
      </c>
      <c r="P575" t="str">
        <f t="shared" si="43"/>
        <v>77128</v>
      </c>
      <c r="Q575" t="str">
        <f t="shared" si="44"/>
        <v>73</v>
      </c>
    </row>
    <row r="576" spans="1:17" hidden="1" x14ac:dyDescent="0.3">
      <c r="A576" s="556" t="s">
        <v>3355</v>
      </c>
      <c r="B576" s="333">
        <v>6</v>
      </c>
      <c r="C576" s="609">
        <v>731077128006990</v>
      </c>
      <c r="D576" s="334" t="s">
        <v>2070</v>
      </c>
      <c r="E576" t="str">
        <f t="shared" si="41"/>
        <v>730107712800699</v>
      </c>
      <c r="F576" t="str">
        <f t="shared" si="42"/>
        <v>0</v>
      </c>
      <c r="G576" t="e">
        <f>+VLOOKUP(L576,BG!$D$10:$F$68,3,FALSE)</f>
        <v>#REF!</v>
      </c>
      <c r="H576" s="334" t="s">
        <v>2215</v>
      </c>
      <c r="I576" s="333">
        <v>1372727</v>
      </c>
      <c r="J576" s="296">
        <f t="shared" si="40"/>
        <v>1372.7270000000001</v>
      </c>
      <c r="K576" s="297" t="e">
        <f>+VLOOKUP(D576,#REF!,4,0)</f>
        <v>#REF!</v>
      </c>
      <c r="L576" t="e">
        <f>VLOOKUP(D576,#REF!,5,0)</f>
        <v>#REF!</v>
      </c>
      <c r="M576" t="e">
        <f>VLOOKUP(D576,#REF!,6,0)</f>
        <v>#REF!</v>
      </c>
      <c r="N576" t="e">
        <f>VLOOKUP(D576,#REF!,7,0)</f>
        <v>#REF!</v>
      </c>
      <c r="P576" t="str">
        <f t="shared" si="43"/>
        <v>77128</v>
      </c>
      <c r="Q576" t="str">
        <f t="shared" si="44"/>
        <v>73</v>
      </c>
    </row>
    <row r="577" spans="1:17" hidden="1" x14ac:dyDescent="0.3">
      <c r="A577" s="556" t="s">
        <v>3355</v>
      </c>
      <c r="B577" s="332">
        <v>6</v>
      </c>
      <c r="C577" s="608">
        <v>731077128008990</v>
      </c>
      <c r="D577" s="427" t="s">
        <v>2071</v>
      </c>
      <c r="E577" t="str">
        <f t="shared" si="41"/>
        <v>730107712800899</v>
      </c>
      <c r="F577" t="str">
        <f t="shared" si="42"/>
        <v>0</v>
      </c>
      <c r="G577" t="e">
        <f>+VLOOKUP(L577,BG!$D$10:$F$68,3,FALSE)</f>
        <v>#REF!</v>
      </c>
      <c r="H577" s="427" t="s">
        <v>1331</v>
      </c>
      <c r="I577" s="332">
        <v>4671914</v>
      </c>
      <c r="J577" s="296">
        <f t="shared" si="40"/>
        <v>4671.9139999999998</v>
      </c>
      <c r="K577" s="297" t="e">
        <f>+VLOOKUP(D577,#REF!,4,0)</f>
        <v>#REF!</v>
      </c>
      <c r="L577" t="e">
        <f>VLOOKUP(D577,#REF!,5,0)</f>
        <v>#REF!</v>
      </c>
      <c r="M577" t="e">
        <f>VLOOKUP(D577,#REF!,6,0)</f>
        <v>#REF!</v>
      </c>
      <c r="N577" t="e">
        <f>VLOOKUP(D577,#REF!,7,0)</f>
        <v>#REF!</v>
      </c>
      <c r="P577" t="str">
        <f t="shared" si="43"/>
        <v>77128</v>
      </c>
      <c r="Q577" t="str">
        <f t="shared" si="44"/>
        <v>73</v>
      </c>
    </row>
    <row r="578" spans="1:17" hidden="1" x14ac:dyDescent="0.3">
      <c r="A578" s="556" t="s">
        <v>3355</v>
      </c>
      <c r="B578" s="333">
        <v>6</v>
      </c>
      <c r="C578" s="609">
        <v>731077130001990</v>
      </c>
      <c r="D578" s="334" t="s">
        <v>1388</v>
      </c>
      <c r="E578" t="str">
        <f t="shared" si="41"/>
        <v>730107713000199</v>
      </c>
      <c r="F578" t="str">
        <f t="shared" si="42"/>
        <v>0</v>
      </c>
      <c r="G578" t="e">
        <f>+VLOOKUP(L578,BG!$D$10:$F$68,3,FALSE)</f>
        <v>#REF!</v>
      </c>
      <c r="H578" s="334" t="s">
        <v>1220</v>
      </c>
      <c r="I578" s="333">
        <v>28542177</v>
      </c>
      <c r="J578" s="296">
        <f t="shared" ref="J578:J610" si="45">I578/1000</f>
        <v>28542.177</v>
      </c>
      <c r="K578" s="297" t="e">
        <f>+VLOOKUP(D578,#REF!,4,0)</f>
        <v>#REF!</v>
      </c>
      <c r="L578" t="e">
        <f>VLOOKUP(D578,#REF!,5,0)</f>
        <v>#REF!</v>
      </c>
      <c r="M578" t="e">
        <f>VLOOKUP(D578,#REF!,6,0)</f>
        <v>#REF!</v>
      </c>
      <c r="N578" t="e">
        <f>VLOOKUP(D578,#REF!,7,0)</f>
        <v>#REF!</v>
      </c>
      <c r="P578" t="str">
        <f t="shared" si="43"/>
        <v>77130</v>
      </c>
      <c r="Q578" t="str">
        <f t="shared" si="44"/>
        <v>73</v>
      </c>
    </row>
    <row r="579" spans="1:17" hidden="1" x14ac:dyDescent="0.3">
      <c r="A579" s="556" t="s">
        <v>3355</v>
      </c>
      <c r="B579" s="332">
        <v>6</v>
      </c>
      <c r="C579" s="608">
        <v>731077130007990</v>
      </c>
      <c r="D579" s="427" t="s">
        <v>1223</v>
      </c>
      <c r="E579" t="str">
        <f t="shared" si="41"/>
        <v>730107713000799</v>
      </c>
      <c r="F579" t="str">
        <f t="shared" si="42"/>
        <v>0</v>
      </c>
      <c r="G579" t="e">
        <f>+VLOOKUP(L579,BG!$D$10:$F$68,3,FALSE)</f>
        <v>#REF!</v>
      </c>
      <c r="H579" s="427" t="s">
        <v>1224</v>
      </c>
      <c r="I579" s="332">
        <v>872727</v>
      </c>
      <c r="J579" s="296">
        <f t="shared" si="45"/>
        <v>872.72699999999998</v>
      </c>
      <c r="K579" s="297" t="e">
        <f>+VLOOKUP(D579,#REF!,4,0)</f>
        <v>#REF!</v>
      </c>
      <c r="L579" t="e">
        <f>VLOOKUP(D579,#REF!,5,0)</f>
        <v>#REF!</v>
      </c>
      <c r="M579" t="e">
        <f>VLOOKUP(D579,#REF!,6,0)</f>
        <v>#REF!</v>
      </c>
      <c r="N579" t="e">
        <f>VLOOKUP(D579,#REF!,7,0)</f>
        <v>#REF!</v>
      </c>
      <c r="P579" t="str">
        <f t="shared" si="43"/>
        <v>77130</v>
      </c>
      <c r="Q579" t="str">
        <f t="shared" si="44"/>
        <v>73</v>
      </c>
    </row>
    <row r="580" spans="1:17" hidden="1" x14ac:dyDescent="0.3">
      <c r="A580" s="556" t="s">
        <v>3355</v>
      </c>
      <c r="B580" s="333">
        <v>6</v>
      </c>
      <c r="C580" s="609">
        <v>731077132006990</v>
      </c>
      <c r="D580" s="334" t="s">
        <v>2072</v>
      </c>
      <c r="E580" t="str">
        <f t="shared" si="41"/>
        <v>730107713200699</v>
      </c>
      <c r="F580" t="str">
        <f t="shared" si="42"/>
        <v>0</v>
      </c>
      <c r="G580" t="e">
        <f>+VLOOKUP(L580,BG!$D$10:$F$68,3,FALSE)</f>
        <v>#REF!</v>
      </c>
      <c r="H580" s="334" t="s">
        <v>2217</v>
      </c>
      <c r="I580" s="333">
        <v>14016442</v>
      </c>
      <c r="J580" s="296">
        <f t="shared" si="45"/>
        <v>14016.441999999999</v>
      </c>
      <c r="K580" s="297" t="e">
        <f>+VLOOKUP(D580,#REF!,4,0)</f>
        <v>#REF!</v>
      </c>
      <c r="L580" t="e">
        <f>VLOOKUP(D580,#REF!,5,0)</f>
        <v>#REF!</v>
      </c>
      <c r="M580" t="e">
        <f>VLOOKUP(D580,#REF!,6,0)</f>
        <v>#REF!</v>
      </c>
      <c r="N580" t="e">
        <f>VLOOKUP(D580,#REF!,7,0)</f>
        <v>#REF!</v>
      </c>
      <c r="P580" t="str">
        <f t="shared" si="43"/>
        <v>77132</v>
      </c>
      <c r="Q580" t="str">
        <f t="shared" si="44"/>
        <v>73</v>
      </c>
    </row>
    <row r="581" spans="1:17" hidden="1" x14ac:dyDescent="0.3">
      <c r="A581" s="556" t="s">
        <v>3355</v>
      </c>
      <c r="B581" s="332">
        <v>6</v>
      </c>
      <c r="C581" s="608">
        <v>731077132008990</v>
      </c>
      <c r="D581" s="427" t="s">
        <v>2073</v>
      </c>
      <c r="E581" t="str">
        <f t="shared" ref="E581:E610" si="46">+MID(D581,3,2)&amp;+MID(D581,6,1)&amp;+MID(D581,8,2)&amp;+MID(D581,11,3)&amp;+MID(D581,17,2)&amp;+MID(D581,20,3)&amp;+MID(D581,24,2)</f>
        <v>730107713200899</v>
      </c>
      <c r="F581" t="str">
        <f t="shared" ref="F581:F610" si="47">MID(E581,3,1)</f>
        <v>0</v>
      </c>
      <c r="G581" t="e">
        <f>+VLOOKUP(L581,BG!$D$10:$F$68,3,FALSE)</f>
        <v>#REF!</v>
      </c>
      <c r="H581" s="427" t="s">
        <v>1225</v>
      </c>
      <c r="I581" s="332">
        <v>3000000</v>
      </c>
      <c r="J581" s="296">
        <f t="shared" si="45"/>
        <v>3000</v>
      </c>
      <c r="K581" s="297" t="e">
        <f>+VLOOKUP(D581,#REF!,4,0)</f>
        <v>#REF!</v>
      </c>
      <c r="L581" t="e">
        <f>VLOOKUP(D581,#REF!,5,0)</f>
        <v>#REF!</v>
      </c>
      <c r="M581" t="e">
        <f>VLOOKUP(D581,#REF!,6,0)</f>
        <v>#REF!</v>
      </c>
      <c r="N581" t="e">
        <f>VLOOKUP(D581,#REF!,7,0)</f>
        <v>#REF!</v>
      </c>
      <c r="P581" t="str">
        <f t="shared" si="43"/>
        <v>77132</v>
      </c>
      <c r="Q581" t="str">
        <f t="shared" si="44"/>
        <v>73</v>
      </c>
    </row>
    <row r="582" spans="1:17" hidden="1" x14ac:dyDescent="0.3">
      <c r="A582" s="556" t="s">
        <v>3355</v>
      </c>
      <c r="B582" s="333">
        <v>6</v>
      </c>
      <c r="C582" s="609">
        <v>731077140000990</v>
      </c>
      <c r="D582" s="334" t="s">
        <v>1354</v>
      </c>
      <c r="E582" t="str">
        <f t="shared" si="46"/>
        <v>730107714000099</v>
      </c>
      <c r="F582" t="str">
        <f t="shared" si="47"/>
        <v>0</v>
      </c>
      <c r="G582" t="e">
        <f>+VLOOKUP(L582,BG!$D$10:$F$68,3,FALSE)</f>
        <v>#REF!</v>
      </c>
      <c r="H582" s="334" t="s">
        <v>1353</v>
      </c>
      <c r="I582" s="333">
        <v>43850000</v>
      </c>
      <c r="J582" s="296">
        <f t="shared" si="45"/>
        <v>43850</v>
      </c>
      <c r="K582" s="297" t="e">
        <f>+VLOOKUP(D582,#REF!,4,0)</f>
        <v>#REF!</v>
      </c>
      <c r="L582" t="e">
        <f>VLOOKUP(D582,#REF!,5,0)</f>
        <v>#REF!</v>
      </c>
      <c r="M582" t="e">
        <f>VLOOKUP(D582,#REF!,6,0)</f>
        <v>#REF!</v>
      </c>
      <c r="N582" t="e">
        <f>VLOOKUP(D582,#REF!,7,0)</f>
        <v>#REF!</v>
      </c>
      <c r="P582" t="str">
        <f t="shared" si="43"/>
        <v>77140</v>
      </c>
      <c r="Q582" t="str">
        <f t="shared" si="44"/>
        <v>73</v>
      </c>
    </row>
    <row r="583" spans="1:17" hidden="1" x14ac:dyDescent="0.3">
      <c r="A583" s="556" t="s">
        <v>3355</v>
      </c>
      <c r="B583" s="332">
        <v>6</v>
      </c>
      <c r="C583" s="608">
        <v>731077144003990</v>
      </c>
      <c r="D583" s="427" t="s">
        <v>1228</v>
      </c>
      <c r="E583" t="str">
        <f t="shared" si="46"/>
        <v>730107714400399</v>
      </c>
      <c r="F583" t="str">
        <f t="shared" si="47"/>
        <v>0</v>
      </c>
      <c r="G583" t="e">
        <f>+VLOOKUP(L583,BG!$D$10:$F$68,3,FALSE)</f>
        <v>#REF!</v>
      </c>
      <c r="H583" s="427" t="s">
        <v>1229</v>
      </c>
      <c r="I583" s="332">
        <v>472340986</v>
      </c>
      <c r="J583" s="296">
        <f t="shared" si="45"/>
        <v>472340.98599999998</v>
      </c>
      <c r="K583" s="297" t="e">
        <f>+VLOOKUP(D583,#REF!,4,0)</f>
        <v>#REF!</v>
      </c>
      <c r="L583" t="e">
        <f>VLOOKUP(D583,#REF!,5,0)</f>
        <v>#REF!</v>
      </c>
      <c r="M583" t="e">
        <f>VLOOKUP(D583,#REF!,6,0)</f>
        <v>#REF!</v>
      </c>
      <c r="N583" t="e">
        <f>VLOOKUP(D583,#REF!,7,0)</f>
        <v>#REF!</v>
      </c>
      <c r="P583" t="str">
        <f t="shared" ref="P583:P610" si="48">MID(E583,6,5)</f>
        <v>77144</v>
      </c>
      <c r="Q583" t="str">
        <f t="shared" ref="Q583:Q610" si="49">+LEFT(E583,2)</f>
        <v>73</v>
      </c>
    </row>
    <row r="584" spans="1:17" hidden="1" x14ac:dyDescent="0.3">
      <c r="A584" s="556" t="s">
        <v>3355</v>
      </c>
      <c r="B584" s="333">
        <v>6</v>
      </c>
      <c r="C584" s="609">
        <v>731077144004990</v>
      </c>
      <c r="D584" s="334" t="s">
        <v>1334</v>
      </c>
      <c r="E584" t="str">
        <f t="shared" si="46"/>
        <v>730107714400499</v>
      </c>
      <c r="F584" t="str">
        <f t="shared" si="47"/>
        <v>0</v>
      </c>
      <c r="G584" t="e">
        <f>+VLOOKUP(L584,BG!$D$10:$F$68,3,FALSE)</f>
        <v>#REF!</v>
      </c>
      <c r="H584" s="334" t="s">
        <v>1335</v>
      </c>
      <c r="I584" s="333">
        <v>90909</v>
      </c>
      <c r="J584" s="296">
        <f t="shared" si="45"/>
        <v>90.909000000000006</v>
      </c>
      <c r="K584" s="297" t="e">
        <f>+VLOOKUP(D584,#REF!,4,0)</f>
        <v>#REF!</v>
      </c>
      <c r="L584" t="e">
        <f>VLOOKUP(D584,#REF!,5,0)</f>
        <v>#REF!</v>
      </c>
      <c r="M584" t="e">
        <f>VLOOKUP(D584,#REF!,6,0)</f>
        <v>#REF!</v>
      </c>
      <c r="N584" t="e">
        <f>VLOOKUP(D584,#REF!,7,0)</f>
        <v>#REF!</v>
      </c>
      <c r="P584" t="str">
        <f t="shared" si="48"/>
        <v>77144</v>
      </c>
      <c r="Q584" t="str">
        <f t="shared" si="49"/>
        <v>73</v>
      </c>
    </row>
    <row r="585" spans="1:17" hidden="1" x14ac:dyDescent="0.3">
      <c r="A585" s="556" t="s">
        <v>3355</v>
      </c>
      <c r="B585" s="332">
        <v>6</v>
      </c>
      <c r="C585" s="608">
        <v>731077144009990</v>
      </c>
      <c r="D585" s="427" t="s">
        <v>1336</v>
      </c>
      <c r="E585" t="str">
        <f t="shared" si="46"/>
        <v>730107714400999</v>
      </c>
      <c r="F585" t="str">
        <f t="shared" si="47"/>
        <v>0</v>
      </c>
      <c r="G585" t="e">
        <f>+VLOOKUP(L585,BG!$D$10:$F$68,3,FALSE)</f>
        <v>#REF!</v>
      </c>
      <c r="H585" s="427" t="s">
        <v>1337</v>
      </c>
      <c r="I585" s="332">
        <v>19960664</v>
      </c>
      <c r="J585" s="296">
        <f t="shared" si="45"/>
        <v>19960.664000000001</v>
      </c>
      <c r="K585" s="297" t="e">
        <f>+VLOOKUP(D585,#REF!,4,0)</f>
        <v>#REF!</v>
      </c>
      <c r="L585" t="e">
        <f>VLOOKUP(D585,#REF!,5,0)</f>
        <v>#REF!</v>
      </c>
      <c r="M585" t="e">
        <f>VLOOKUP(D585,#REF!,6,0)</f>
        <v>#REF!</v>
      </c>
      <c r="N585" t="e">
        <f>VLOOKUP(D585,#REF!,7,0)</f>
        <v>#REF!</v>
      </c>
      <c r="P585" t="str">
        <f t="shared" si="48"/>
        <v>77144</v>
      </c>
      <c r="Q585" t="str">
        <f t="shared" si="49"/>
        <v>73</v>
      </c>
    </row>
    <row r="586" spans="1:17" hidden="1" x14ac:dyDescent="0.3">
      <c r="A586" s="556" t="s">
        <v>3355</v>
      </c>
      <c r="B586" s="333">
        <v>6</v>
      </c>
      <c r="C586" s="609">
        <v>731077144014990</v>
      </c>
      <c r="D586" s="334" t="s">
        <v>1230</v>
      </c>
      <c r="E586" t="str">
        <f t="shared" si="46"/>
        <v>730107714401499</v>
      </c>
      <c r="F586" t="str">
        <f t="shared" si="47"/>
        <v>0</v>
      </c>
      <c r="G586" t="e">
        <f>+VLOOKUP(L586,BG!$D$10:$F$68,3,FALSE)</f>
        <v>#REF!</v>
      </c>
      <c r="H586" s="334" t="s">
        <v>1231</v>
      </c>
      <c r="I586" s="333">
        <v>412940997</v>
      </c>
      <c r="J586" s="296">
        <f t="shared" si="45"/>
        <v>412940.99699999997</v>
      </c>
      <c r="K586" s="297" t="e">
        <f>+VLOOKUP(D586,#REF!,4,0)</f>
        <v>#REF!</v>
      </c>
      <c r="L586" t="e">
        <f>VLOOKUP(D586,#REF!,5,0)</f>
        <v>#REF!</v>
      </c>
      <c r="M586" t="e">
        <f>VLOOKUP(D586,#REF!,6,0)</f>
        <v>#REF!</v>
      </c>
      <c r="N586" t="e">
        <f>VLOOKUP(D586,#REF!,7,0)</f>
        <v>#REF!</v>
      </c>
      <c r="P586" t="str">
        <f t="shared" si="48"/>
        <v>77144</v>
      </c>
      <c r="Q586" t="str">
        <f t="shared" si="49"/>
        <v>73</v>
      </c>
    </row>
    <row r="587" spans="1:17" hidden="1" x14ac:dyDescent="0.3">
      <c r="A587" s="556" t="s">
        <v>3355</v>
      </c>
      <c r="B587" s="332">
        <v>6</v>
      </c>
      <c r="C587" s="608">
        <v>731077144019990</v>
      </c>
      <c r="D587" s="427" t="s">
        <v>1232</v>
      </c>
      <c r="E587" t="str">
        <f t="shared" si="46"/>
        <v>730107714401999</v>
      </c>
      <c r="F587" t="str">
        <f t="shared" si="47"/>
        <v>0</v>
      </c>
      <c r="G587" t="e">
        <f>+VLOOKUP(L587,BG!$D$10:$F$68,3,FALSE)</f>
        <v>#REF!</v>
      </c>
      <c r="H587" s="427" t="s">
        <v>1233</v>
      </c>
      <c r="I587" s="332">
        <v>3337781</v>
      </c>
      <c r="J587" s="296">
        <f t="shared" si="45"/>
        <v>3337.7809999999999</v>
      </c>
      <c r="K587" s="297" t="e">
        <f>+VLOOKUP(D587,#REF!,4,0)</f>
        <v>#REF!</v>
      </c>
      <c r="L587" t="e">
        <f>VLOOKUP(D587,#REF!,5,0)</f>
        <v>#REF!</v>
      </c>
      <c r="M587" t="e">
        <f>VLOOKUP(D587,#REF!,6,0)</f>
        <v>#REF!</v>
      </c>
      <c r="N587" t="e">
        <f>VLOOKUP(D587,#REF!,7,0)</f>
        <v>#REF!</v>
      </c>
      <c r="P587" t="str">
        <f t="shared" si="48"/>
        <v>77144</v>
      </c>
      <c r="Q587" t="str">
        <f t="shared" si="49"/>
        <v>73</v>
      </c>
    </row>
    <row r="588" spans="1:17" hidden="1" x14ac:dyDescent="0.3">
      <c r="A588" s="556" t="s">
        <v>3355</v>
      </c>
      <c r="B588" s="333">
        <v>6</v>
      </c>
      <c r="C588" s="609">
        <v>731077144023990</v>
      </c>
      <c r="D588" s="334" t="s">
        <v>1234</v>
      </c>
      <c r="E588" t="str">
        <f t="shared" si="46"/>
        <v>730107714402399</v>
      </c>
      <c r="F588" t="str">
        <f t="shared" si="47"/>
        <v>0</v>
      </c>
      <c r="G588" t="e">
        <f>+VLOOKUP(L588,BG!$D$10:$F$68,3,FALSE)</f>
        <v>#REF!</v>
      </c>
      <c r="H588" s="334" t="s">
        <v>1235</v>
      </c>
      <c r="I588" s="333">
        <v>9454545</v>
      </c>
      <c r="J588" s="296">
        <f t="shared" si="45"/>
        <v>9454.5450000000001</v>
      </c>
      <c r="K588" s="297" t="e">
        <f>+VLOOKUP(D588,#REF!,4,0)</f>
        <v>#REF!</v>
      </c>
      <c r="L588" t="e">
        <f>VLOOKUP(D588,#REF!,5,0)</f>
        <v>#REF!</v>
      </c>
      <c r="M588" t="e">
        <f>VLOOKUP(D588,#REF!,6,0)</f>
        <v>#REF!</v>
      </c>
      <c r="N588" t="e">
        <f>VLOOKUP(D588,#REF!,7,0)</f>
        <v>#REF!</v>
      </c>
      <c r="P588" t="str">
        <f t="shared" si="48"/>
        <v>77144</v>
      </c>
      <c r="Q588" t="str">
        <f t="shared" si="49"/>
        <v>73</v>
      </c>
    </row>
    <row r="589" spans="1:17" hidden="1" x14ac:dyDescent="0.3">
      <c r="A589" s="556" t="s">
        <v>3355</v>
      </c>
      <c r="B589" s="332">
        <v>6</v>
      </c>
      <c r="C589" s="608">
        <v>731077144027990</v>
      </c>
      <c r="D589" s="427" t="s">
        <v>2074</v>
      </c>
      <c r="E589" t="str">
        <f t="shared" si="46"/>
        <v>730107714402799</v>
      </c>
      <c r="F589" t="str">
        <f t="shared" si="47"/>
        <v>0</v>
      </c>
      <c r="G589" t="e">
        <f>+VLOOKUP(L589,BG!$D$10:$F$68,3,FALSE)</f>
        <v>#REF!</v>
      </c>
      <c r="H589" s="427" t="s">
        <v>1199</v>
      </c>
      <c r="I589" s="332">
        <v>7891446</v>
      </c>
      <c r="J589" s="296">
        <f t="shared" si="45"/>
        <v>7891.4459999999999</v>
      </c>
      <c r="K589" s="297" t="e">
        <f>+VLOOKUP(D589,#REF!,4,0)</f>
        <v>#REF!</v>
      </c>
      <c r="L589" t="e">
        <f>VLOOKUP(D589,#REF!,5,0)</f>
        <v>#REF!</v>
      </c>
      <c r="M589" t="e">
        <f>VLOOKUP(D589,#REF!,6,0)</f>
        <v>#REF!</v>
      </c>
      <c r="N589" t="e">
        <f>VLOOKUP(D589,#REF!,7,0)</f>
        <v>#REF!</v>
      </c>
      <c r="P589" t="str">
        <f t="shared" si="48"/>
        <v>77144</v>
      </c>
      <c r="Q589" t="str">
        <f t="shared" si="49"/>
        <v>73</v>
      </c>
    </row>
    <row r="590" spans="1:17" hidden="1" x14ac:dyDescent="0.3">
      <c r="A590" s="556" t="s">
        <v>3355</v>
      </c>
      <c r="B590" s="333">
        <v>6</v>
      </c>
      <c r="C590" s="609">
        <v>731077144038990</v>
      </c>
      <c r="D590" s="334" t="s">
        <v>1236</v>
      </c>
      <c r="E590" t="str">
        <f t="shared" si="46"/>
        <v>730107714403899</v>
      </c>
      <c r="F590" t="str">
        <f t="shared" si="47"/>
        <v>0</v>
      </c>
      <c r="G590" t="e">
        <f>+VLOOKUP(L590,BG!$D$10:$F$68,3,FALSE)</f>
        <v>#REF!</v>
      </c>
      <c r="H590" s="334" t="s">
        <v>1237</v>
      </c>
      <c r="I590" s="333">
        <v>41841878</v>
      </c>
      <c r="J590" s="296">
        <f t="shared" si="45"/>
        <v>41841.877999999997</v>
      </c>
      <c r="K590" s="297" t="e">
        <f>+VLOOKUP(D590,#REF!,4,0)</f>
        <v>#REF!</v>
      </c>
      <c r="L590" t="e">
        <f>VLOOKUP(D590,#REF!,5,0)</f>
        <v>#REF!</v>
      </c>
      <c r="M590" t="e">
        <f>VLOOKUP(D590,#REF!,6,0)</f>
        <v>#REF!</v>
      </c>
      <c r="N590" t="e">
        <f>VLOOKUP(D590,#REF!,7,0)</f>
        <v>#REF!</v>
      </c>
      <c r="P590" t="str">
        <f t="shared" si="48"/>
        <v>77144</v>
      </c>
      <c r="Q590" t="str">
        <f t="shared" si="49"/>
        <v>73</v>
      </c>
    </row>
    <row r="591" spans="1:17" hidden="1" x14ac:dyDescent="0.3">
      <c r="A591" s="556" t="s">
        <v>3355</v>
      </c>
      <c r="B591" s="332">
        <v>6</v>
      </c>
      <c r="C591" s="608">
        <v>731077144074990</v>
      </c>
      <c r="D591" s="427" t="s">
        <v>2075</v>
      </c>
      <c r="E591" t="str">
        <f t="shared" si="46"/>
        <v>730107714407499</v>
      </c>
      <c r="F591" t="str">
        <f t="shared" si="47"/>
        <v>0</v>
      </c>
      <c r="G591" t="e">
        <f>+VLOOKUP(L591,BG!$D$10:$F$68,3,FALSE)</f>
        <v>#REF!</v>
      </c>
      <c r="H591" s="427" t="s">
        <v>2218</v>
      </c>
      <c r="I591" s="332">
        <v>1980000</v>
      </c>
      <c r="J591" s="296">
        <f t="shared" si="45"/>
        <v>1980</v>
      </c>
      <c r="K591" s="297" t="e">
        <f>+VLOOKUP(D591,#REF!,4,0)</f>
        <v>#REF!</v>
      </c>
      <c r="L591" t="e">
        <f>VLOOKUP(D591,#REF!,5,0)</f>
        <v>#REF!</v>
      </c>
      <c r="M591" t="e">
        <f>VLOOKUP(D591,#REF!,6,0)</f>
        <v>#REF!</v>
      </c>
      <c r="N591" t="e">
        <f>VLOOKUP(D591,#REF!,7,0)</f>
        <v>#REF!</v>
      </c>
      <c r="P591" t="str">
        <f t="shared" si="48"/>
        <v>77144</v>
      </c>
      <c r="Q591" t="str">
        <f t="shared" si="49"/>
        <v>73</v>
      </c>
    </row>
    <row r="592" spans="1:17" hidden="1" x14ac:dyDescent="0.3">
      <c r="A592" s="556" t="s">
        <v>3355</v>
      </c>
      <c r="B592" s="333">
        <v>6</v>
      </c>
      <c r="C592" s="609">
        <v>731077144077990</v>
      </c>
      <c r="D592" s="334" t="s">
        <v>1392</v>
      </c>
      <c r="E592" t="str">
        <f t="shared" si="46"/>
        <v>730107714407799</v>
      </c>
      <c r="F592" t="str">
        <f t="shared" si="47"/>
        <v>0</v>
      </c>
      <c r="G592" t="e">
        <f>+VLOOKUP(L592,BG!$D$10:$F$68,3,FALSE)</f>
        <v>#REF!</v>
      </c>
      <c r="H592" s="334" t="s">
        <v>1411</v>
      </c>
      <c r="I592" s="333">
        <v>84919</v>
      </c>
      <c r="J592" s="296">
        <f t="shared" si="45"/>
        <v>84.918999999999997</v>
      </c>
      <c r="K592" s="297" t="e">
        <f>+VLOOKUP(D592,#REF!,4,0)</f>
        <v>#REF!</v>
      </c>
      <c r="L592" t="e">
        <f>VLOOKUP(D592,#REF!,5,0)</f>
        <v>#REF!</v>
      </c>
      <c r="M592" t="e">
        <f>VLOOKUP(D592,#REF!,6,0)</f>
        <v>#REF!</v>
      </c>
      <c r="N592" t="e">
        <f>VLOOKUP(D592,#REF!,7,0)</f>
        <v>#REF!</v>
      </c>
      <c r="P592" t="str">
        <f t="shared" si="48"/>
        <v>77144</v>
      </c>
      <c r="Q592" t="str">
        <f t="shared" si="49"/>
        <v>73</v>
      </c>
    </row>
    <row r="593" spans="1:17" hidden="1" x14ac:dyDescent="0.3">
      <c r="A593" s="556" t="s">
        <v>3355</v>
      </c>
      <c r="B593" s="332">
        <v>6</v>
      </c>
      <c r="C593" s="608">
        <v>731077144081990</v>
      </c>
      <c r="D593" s="427" t="s">
        <v>1355</v>
      </c>
      <c r="E593" t="str">
        <f t="shared" si="46"/>
        <v>730107714408199</v>
      </c>
      <c r="F593" t="str">
        <f t="shared" si="47"/>
        <v>0</v>
      </c>
      <c r="G593" t="e">
        <f>+VLOOKUP(L593,BG!$D$10:$F$68,3,FALSE)</f>
        <v>#REF!</v>
      </c>
      <c r="H593" s="427" t="s">
        <v>1356</v>
      </c>
      <c r="I593" s="332">
        <v>3092436799</v>
      </c>
      <c r="J593" s="296">
        <f t="shared" si="45"/>
        <v>3092436.7990000001</v>
      </c>
      <c r="K593" t="e">
        <f>+VLOOKUP(D593,#REF!,4,0)</f>
        <v>#REF!</v>
      </c>
      <c r="L593" t="e">
        <f>VLOOKUP(D593,#REF!,5,0)</f>
        <v>#REF!</v>
      </c>
      <c r="M593" t="e">
        <f>VLOOKUP(D593,#REF!,6,0)</f>
        <v>#REF!</v>
      </c>
      <c r="N593" t="e">
        <f>VLOOKUP(D593,#REF!,7,0)</f>
        <v>#REF!</v>
      </c>
      <c r="P593" t="str">
        <f t="shared" si="48"/>
        <v>77144</v>
      </c>
      <c r="Q593" t="str">
        <f t="shared" si="49"/>
        <v>73</v>
      </c>
    </row>
    <row r="594" spans="1:17" hidden="1" x14ac:dyDescent="0.3">
      <c r="A594" s="556" t="s">
        <v>3355</v>
      </c>
      <c r="B594" s="333">
        <v>7</v>
      </c>
      <c r="C594" s="609">
        <v>731077144605990</v>
      </c>
      <c r="D594" s="334" t="s">
        <v>1240</v>
      </c>
      <c r="E594" t="str">
        <f t="shared" si="46"/>
        <v>730107714460599</v>
      </c>
      <c r="F594" t="str">
        <f t="shared" si="47"/>
        <v>0</v>
      </c>
      <c r="G594" t="e">
        <f>+VLOOKUP(L594,BG!$D$10:$F$68,3,FALSE)</f>
        <v>#REF!</v>
      </c>
      <c r="H594" s="334" t="s">
        <v>1241</v>
      </c>
      <c r="I594" s="333">
        <v>251016348</v>
      </c>
      <c r="J594" s="296">
        <f t="shared" si="45"/>
        <v>251016.348</v>
      </c>
      <c r="K594" s="297" t="e">
        <f>+VLOOKUP(D594,#REF!,4,0)</f>
        <v>#REF!</v>
      </c>
      <c r="L594" t="e">
        <f>VLOOKUP(D594,#REF!,5,0)</f>
        <v>#REF!</v>
      </c>
      <c r="M594" t="e">
        <f>VLOOKUP(D594,#REF!,6,0)</f>
        <v>#REF!</v>
      </c>
      <c r="N594" t="e">
        <f>VLOOKUP(D594,#REF!,7,0)</f>
        <v>#REF!</v>
      </c>
      <c r="P594" t="str">
        <f t="shared" si="48"/>
        <v>77144</v>
      </c>
      <c r="Q594" t="str">
        <f t="shared" si="49"/>
        <v>73</v>
      </c>
    </row>
    <row r="595" spans="1:17" hidden="1" x14ac:dyDescent="0.3">
      <c r="A595" s="556" t="s">
        <v>3355</v>
      </c>
      <c r="B595" s="332">
        <v>6</v>
      </c>
      <c r="C595" s="608">
        <v>731077144702990</v>
      </c>
      <c r="D595" s="427" t="s">
        <v>1242</v>
      </c>
      <c r="E595" t="str">
        <f t="shared" si="46"/>
        <v>730107714470299</v>
      </c>
      <c r="F595" t="str">
        <f t="shared" si="47"/>
        <v>0</v>
      </c>
      <c r="G595" t="e">
        <f>+VLOOKUP(L595,BG!$D$10:$F$68,3,FALSE)</f>
        <v>#REF!</v>
      </c>
      <c r="H595" s="427" t="s">
        <v>1243</v>
      </c>
      <c r="I595" s="332">
        <v>33377762</v>
      </c>
      <c r="J595" s="296">
        <f t="shared" si="45"/>
        <v>33377.762000000002</v>
      </c>
      <c r="K595" s="297" t="e">
        <f>+VLOOKUP(D595,#REF!,4,0)</f>
        <v>#REF!</v>
      </c>
      <c r="L595" t="e">
        <f>VLOOKUP(D595,#REF!,5,0)</f>
        <v>#REF!</v>
      </c>
      <c r="M595" t="e">
        <f>VLOOKUP(D595,#REF!,6,0)</f>
        <v>#REF!</v>
      </c>
      <c r="N595" t="e">
        <f>VLOOKUP(D595,#REF!,7,0)</f>
        <v>#REF!</v>
      </c>
      <c r="P595" t="str">
        <f t="shared" si="48"/>
        <v>77144</v>
      </c>
      <c r="Q595" t="str">
        <f t="shared" si="49"/>
        <v>73</v>
      </c>
    </row>
    <row r="596" spans="1:17" hidden="1" x14ac:dyDescent="0.3">
      <c r="A596" s="556" t="s">
        <v>3355</v>
      </c>
      <c r="B596" s="333">
        <v>6</v>
      </c>
      <c r="C596" s="609">
        <v>731077144708990</v>
      </c>
      <c r="D596" s="334" t="s">
        <v>2076</v>
      </c>
      <c r="E596" t="str">
        <f t="shared" si="46"/>
        <v>730107714470899</v>
      </c>
      <c r="F596" t="str">
        <f t="shared" si="47"/>
        <v>0</v>
      </c>
      <c r="G596" t="e">
        <f>+VLOOKUP(L596,BG!$D$10:$F$68,3,FALSE)</f>
        <v>#REF!</v>
      </c>
      <c r="H596" s="334" t="s">
        <v>1244</v>
      </c>
      <c r="I596" s="333">
        <v>162213495</v>
      </c>
      <c r="J596" s="296">
        <f t="shared" si="45"/>
        <v>162213.495</v>
      </c>
      <c r="K596" s="297" t="e">
        <f>+VLOOKUP(D596,#REF!,4,0)</f>
        <v>#REF!</v>
      </c>
      <c r="L596" t="e">
        <f>VLOOKUP(D596,#REF!,5,0)</f>
        <v>#REF!</v>
      </c>
      <c r="M596" t="e">
        <f>VLOOKUP(D596,#REF!,6,0)</f>
        <v>#REF!</v>
      </c>
      <c r="N596" t="e">
        <f>VLOOKUP(D596,#REF!,7,0)</f>
        <v>#REF!</v>
      </c>
      <c r="P596" t="str">
        <f t="shared" si="48"/>
        <v>77144</v>
      </c>
      <c r="Q596" t="str">
        <f t="shared" si="49"/>
        <v>73</v>
      </c>
    </row>
    <row r="597" spans="1:17" hidden="1" x14ac:dyDescent="0.3">
      <c r="A597" s="556" t="s">
        <v>3355</v>
      </c>
      <c r="B597" s="332">
        <v>6</v>
      </c>
      <c r="C597" s="608">
        <v>731077144709990</v>
      </c>
      <c r="D597" s="427" t="s">
        <v>2077</v>
      </c>
      <c r="E597" t="str">
        <f t="shared" si="46"/>
        <v>730107714470999</v>
      </c>
      <c r="F597" t="str">
        <f t="shared" si="47"/>
        <v>0</v>
      </c>
      <c r="G597" t="e">
        <f>+VLOOKUP(L597,BG!$D$10:$F$68,3,FALSE)</f>
        <v>#REF!</v>
      </c>
      <c r="H597" s="427" t="s">
        <v>2219</v>
      </c>
      <c r="I597" s="332">
        <v>556923848</v>
      </c>
      <c r="J597" s="296">
        <f t="shared" si="45"/>
        <v>556923.848</v>
      </c>
      <c r="K597" s="297" t="e">
        <f>+VLOOKUP(D597,#REF!,4,0)</f>
        <v>#REF!</v>
      </c>
      <c r="L597" t="e">
        <f>VLOOKUP(D597,#REF!,5,0)</f>
        <v>#REF!</v>
      </c>
      <c r="M597" t="e">
        <f>VLOOKUP(D597,#REF!,6,0)</f>
        <v>#REF!</v>
      </c>
      <c r="N597" t="e">
        <f>VLOOKUP(D597,#REF!,7,0)</f>
        <v>#REF!</v>
      </c>
      <c r="P597" t="str">
        <f t="shared" si="48"/>
        <v>77144</v>
      </c>
      <c r="Q597" t="str">
        <f t="shared" si="49"/>
        <v>73</v>
      </c>
    </row>
    <row r="598" spans="1:17" hidden="1" x14ac:dyDescent="0.3">
      <c r="A598" s="556" t="s">
        <v>3355</v>
      </c>
      <c r="B598" s="333">
        <v>6</v>
      </c>
      <c r="C598" s="609">
        <v>731077144710990</v>
      </c>
      <c r="D598" s="334" t="s">
        <v>2078</v>
      </c>
      <c r="E598" t="str">
        <f t="shared" si="46"/>
        <v>730107714471099</v>
      </c>
      <c r="F598" t="str">
        <f t="shared" si="47"/>
        <v>0</v>
      </c>
      <c r="G598" t="e">
        <f>+VLOOKUP(L598,BG!$D$10:$F$68,3,FALSE)</f>
        <v>#REF!</v>
      </c>
      <c r="H598" s="334" t="s">
        <v>2220</v>
      </c>
      <c r="I598" s="333">
        <v>367543446</v>
      </c>
      <c r="J598" s="296">
        <f t="shared" si="45"/>
        <v>367543.446</v>
      </c>
      <c r="K598" s="297" t="e">
        <f>+VLOOKUP(D598,#REF!,4,0)</f>
        <v>#REF!</v>
      </c>
      <c r="L598" t="e">
        <f>VLOOKUP(D598,#REF!,5,0)</f>
        <v>#REF!</v>
      </c>
      <c r="M598" t="e">
        <f>VLOOKUP(D598,#REF!,6,0)</f>
        <v>#REF!</v>
      </c>
      <c r="N598" t="e">
        <f>VLOOKUP(D598,#REF!,7,0)</f>
        <v>#REF!</v>
      </c>
      <c r="P598" t="str">
        <f t="shared" si="48"/>
        <v>77144</v>
      </c>
      <c r="Q598" t="str">
        <f t="shared" si="49"/>
        <v>73</v>
      </c>
    </row>
    <row r="599" spans="1:17" hidden="1" x14ac:dyDescent="0.3">
      <c r="A599" s="556" t="s">
        <v>3355</v>
      </c>
      <c r="B599" s="332">
        <v>6</v>
      </c>
      <c r="C599" s="608">
        <v>731077144712990</v>
      </c>
      <c r="D599" s="427" t="s">
        <v>2079</v>
      </c>
      <c r="E599" t="str">
        <f t="shared" si="46"/>
        <v>730107714471299</v>
      </c>
      <c r="F599" t="str">
        <f t="shared" si="47"/>
        <v>0</v>
      </c>
      <c r="G599" t="e">
        <f>+VLOOKUP(L599,BG!$D$10:$F$68,3,FALSE)</f>
        <v>#REF!</v>
      </c>
      <c r="H599" s="427" t="s">
        <v>2221</v>
      </c>
      <c r="I599" s="332">
        <v>36363636</v>
      </c>
      <c r="J599" s="296">
        <f t="shared" si="45"/>
        <v>36363.635999999999</v>
      </c>
      <c r="K599" s="297" t="e">
        <f>+VLOOKUP(D599,#REF!,4,0)</f>
        <v>#REF!</v>
      </c>
      <c r="L599" t="e">
        <f>VLOOKUP(D599,#REF!,5,0)</f>
        <v>#REF!</v>
      </c>
      <c r="M599" t="e">
        <f>VLOOKUP(D599,#REF!,6,0)</f>
        <v>#REF!</v>
      </c>
      <c r="N599" t="e">
        <f>VLOOKUP(D599,#REF!,7,0)</f>
        <v>#REF!</v>
      </c>
      <c r="P599" t="str">
        <f t="shared" si="48"/>
        <v>77144</v>
      </c>
      <c r="Q599" t="str">
        <f t="shared" si="49"/>
        <v>73</v>
      </c>
    </row>
    <row r="600" spans="1:17" hidden="1" x14ac:dyDescent="0.3">
      <c r="A600" s="556" t="s">
        <v>3355</v>
      </c>
      <c r="B600" s="333">
        <v>6</v>
      </c>
      <c r="C600" s="609">
        <v>731077144714990</v>
      </c>
      <c r="D600" s="334" t="s">
        <v>2080</v>
      </c>
      <c r="E600" t="str">
        <f t="shared" si="46"/>
        <v>730107714471499</v>
      </c>
      <c r="F600" t="str">
        <f t="shared" si="47"/>
        <v>0</v>
      </c>
      <c r="G600" t="e">
        <f>+VLOOKUP(L600,BG!$D$10:$F$68,3,FALSE)</f>
        <v>#REF!</v>
      </c>
      <c r="H600" s="334" t="s">
        <v>1357</v>
      </c>
      <c r="I600" s="333">
        <v>25845455</v>
      </c>
      <c r="J600" s="296">
        <f t="shared" si="45"/>
        <v>25845.455000000002</v>
      </c>
      <c r="K600" s="297" t="e">
        <f>+VLOOKUP(D600,#REF!,4,0)</f>
        <v>#REF!</v>
      </c>
      <c r="L600" t="e">
        <f>VLOOKUP(D600,#REF!,5,0)</f>
        <v>#REF!</v>
      </c>
      <c r="M600" t="e">
        <f>VLOOKUP(D600,#REF!,6,0)</f>
        <v>#REF!</v>
      </c>
      <c r="N600" t="e">
        <f>VLOOKUP(D600,#REF!,7,0)</f>
        <v>#REF!</v>
      </c>
      <c r="P600" t="str">
        <f t="shared" si="48"/>
        <v>77144</v>
      </c>
      <c r="Q600" t="str">
        <f t="shared" si="49"/>
        <v>73</v>
      </c>
    </row>
    <row r="601" spans="1:17" hidden="1" x14ac:dyDescent="0.3">
      <c r="A601" s="556" t="s">
        <v>3355</v>
      </c>
      <c r="B601" s="332">
        <v>6</v>
      </c>
      <c r="C601" s="608">
        <v>731077144715990</v>
      </c>
      <c r="D601" s="427" t="s">
        <v>2081</v>
      </c>
      <c r="E601" t="str">
        <f t="shared" si="46"/>
        <v>730107714471599</v>
      </c>
      <c r="F601" t="str">
        <f t="shared" si="47"/>
        <v>0</v>
      </c>
      <c r="G601" t="e">
        <f>+VLOOKUP(L601,BG!$D$10:$F$68,3,FALSE)</f>
        <v>#REF!</v>
      </c>
      <c r="H601" s="427" t="s">
        <v>2222</v>
      </c>
      <c r="I601" s="332">
        <v>1216964</v>
      </c>
      <c r="J601" s="296">
        <f t="shared" si="45"/>
        <v>1216.9639999999999</v>
      </c>
      <c r="K601" s="297" t="e">
        <f>+VLOOKUP(D601,#REF!,4,0)</f>
        <v>#REF!</v>
      </c>
      <c r="L601" t="e">
        <f>VLOOKUP(D601,#REF!,5,0)</f>
        <v>#REF!</v>
      </c>
      <c r="M601" t="e">
        <f>VLOOKUP(D601,#REF!,6,0)</f>
        <v>#REF!</v>
      </c>
      <c r="N601" t="e">
        <f>VLOOKUP(D601,#REF!,7,0)</f>
        <v>#REF!</v>
      </c>
      <c r="P601" t="str">
        <f t="shared" si="48"/>
        <v>77144</v>
      </c>
      <c r="Q601" t="str">
        <f t="shared" si="49"/>
        <v>73</v>
      </c>
    </row>
    <row r="602" spans="1:17" s="297" customFormat="1" hidden="1" x14ac:dyDescent="0.3">
      <c r="A602" s="556" t="s">
        <v>3355</v>
      </c>
      <c r="B602" s="601">
        <v>6</v>
      </c>
      <c r="C602" s="615">
        <v>731077144720990</v>
      </c>
      <c r="D602" s="607" t="s">
        <v>2083</v>
      </c>
      <c r="E602" s="297" t="str">
        <f t="shared" si="46"/>
        <v>730107714472099</v>
      </c>
      <c r="F602" s="297" t="str">
        <f t="shared" si="47"/>
        <v>0</v>
      </c>
      <c r="G602" t="e">
        <f>+VLOOKUP(L602,BG!$D$10:$F$68,3,FALSE)</f>
        <v>#REF!</v>
      </c>
      <c r="H602" s="334" t="s">
        <v>2224</v>
      </c>
      <c r="I602" s="333">
        <v>4172727</v>
      </c>
      <c r="J602" s="296">
        <f t="shared" si="45"/>
        <v>4172.7269999999999</v>
      </c>
      <c r="K602" s="297" t="e">
        <f>+VLOOKUP(D602,#REF!,4,0)</f>
        <v>#REF!</v>
      </c>
      <c r="L602" t="e">
        <f>VLOOKUP(D602,#REF!,5,0)</f>
        <v>#REF!</v>
      </c>
      <c r="M602" t="e">
        <f>VLOOKUP(D602,#REF!,6,0)</f>
        <v>#REF!</v>
      </c>
      <c r="N602" t="e">
        <f>VLOOKUP(D602,#REF!,7,0)</f>
        <v>#REF!</v>
      </c>
      <c r="P602" t="str">
        <f t="shared" si="48"/>
        <v>77144</v>
      </c>
      <c r="Q602" t="str">
        <f t="shared" si="49"/>
        <v>73</v>
      </c>
    </row>
    <row r="603" spans="1:17" hidden="1" x14ac:dyDescent="0.3">
      <c r="A603" s="556" t="s">
        <v>3355</v>
      </c>
      <c r="B603" s="332">
        <v>6</v>
      </c>
      <c r="C603" s="608">
        <v>731077302000990</v>
      </c>
      <c r="D603" s="427" t="s">
        <v>3385</v>
      </c>
      <c r="E603" t="str">
        <f t="shared" si="46"/>
        <v>730107730200099</v>
      </c>
      <c r="F603" t="str">
        <f t="shared" si="47"/>
        <v>0</v>
      </c>
      <c r="G603" t="e">
        <f>+VLOOKUP(L603,BG!$D$10:$F$68,3,FALSE)</f>
        <v>#REF!</v>
      </c>
      <c r="H603" s="427" t="s">
        <v>1245</v>
      </c>
      <c r="I603" s="332">
        <v>2962907</v>
      </c>
      <c r="J603" s="296">
        <f t="shared" si="45"/>
        <v>2962.9070000000002</v>
      </c>
      <c r="K603" t="e">
        <f>+VLOOKUP(D603,#REF!,4,0)</f>
        <v>#REF!</v>
      </c>
      <c r="L603" t="e">
        <f>VLOOKUP(D603,#REF!,5,0)</f>
        <v>#REF!</v>
      </c>
      <c r="M603" t="e">
        <f>VLOOKUP(D603,#REF!,6,0)</f>
        <v>#REF!</v>
      </c>
      <c r="N603" t="e">
        <f>VLOOKUP(D603,#REF!,7,0)</f>
        <v>#REF!</v>
      </c>
      <c r="P603" t="str">
        <f t="shared" si="48"/>
        <v>77302</v>
      </c>
      <c r="Q603" t="str">
        <f t="shared" si="49"/>
        <v>73</v>
      </c>
    </row>
    <row r="604" spans="1:17" hidden="1" x14ac:dyDescent="0.3">
      <c r="A604" s="556" t="s">
        <v>3355</v>
      </c>
      <c r="B604" s="333">
        <v>6</v>
      </c>
      <c r="C604" s="609">
        <v>731077302003990</v>
      </c>
      <c r="D604" s="334" t="s">
        <v>3386</v>
      </c>
      <c r="E604" t="str">
        <f t="shared" si="46"/>
        <v>730107730200399</v>
      </c>
      <c r="F604" t="str">
        <f t="shared" si="47"/>
        <v>0</v>
      </c>
      <c r="G604" t="e">
        <f>+VLOOKUP(L604,BG!$D$10:$F$68,3,FALSE)</f>
        <v>#REF!</v>
      </c>
      <c r="H604" s="334" t="s">
        <v>3413</v>
      </c>
      <c r="I604" s="333">
        <v>24179882</v>
      </c>
      <c r="J604" s="296">
        <f t="shared" si="45"/>
        <v>24179.882000000001</v>
      </c>
      <c r="K604" t="e">
        <f>+VLOOKUP(D604,#REF!,4,0)</f>
        <v>#REF!</v>
      </c>
      <c r="L604" t="e">
        <f>VLOOKUP(D604,#REF!,5,0)</f>
        <v>#REF!</v>
      </c>
      <c r="M604" t="e">
        <f>VLOOKUP(D604,#REF!,6,0)</f>
        <v>#REF!</v>
      </c>
      <c r="N604" t="e">
        <f>VLOOKUP(D604,#REF!,7,0)</f>
        <v>#REF!</v>
      </c>
      <c r="P604" t="str">
        <f t="shared" si="48"/>
        <v>77302</v>
      </c>
      <c r="Q604" t="str">
        <f t="shared" si="49"/>
        <v>73</v>
      </c>
    </row>
    <row r="605" spans="1:17" hidden="1" x14ac:dyDescent="0.3">
      <c r="A605" s="556" t="s">
        <v>3355</v>
      </c>
      <c r="B605" s="332">
        <v>6</v>
      </c>
      <c r="C605" s="608">
        <v>732077904000990</v>
      </c>
      <c r="D605" s="427" t="s">
        <v>1247</v>
      </c>
      <c r="E605" t="str">
        <f t="shared" si="46"/>
        <v>730207790400099</v>
      </c>
      <c r="F605" t="str">
        <f t="shared" si="47"/>
        <v>0</v>
      </c>
      <c r="G605" t="e">
        <f>+VLOOKUP(L605,BG!$D$10:$F$68,3,FALSE)</f>
        <v>#REF!</v>
      </c>
      <c r="H605" s="427" t="s">
        <v>1136</v>
      </c>
      <c r="I605" s="332">
        <v>227974846352</v>
      </c>
      <c r="J605" s="296">
        <f t="shared" si="45"/>
        <v>227974846.352</v>
      </c>
      <c r="K605" t="e">
        <f>+VLOOKUP(D605,#REF!,4,0)</f>
        <v>#REF!</v>
      </c>
      <c r="L605" t="e">
        <f>VLOOKUP(D605,#REF!,5,0)</f>
        <v>#REF!</v>
      </c>
      <c r="M605" t="e">
        <f>VLOOKUP(D605,#REF!,6,0)</f>
        <v>#REF!</v>
      </c>
      <c r="N605" t="e">
        <f>VLOOKUP(D605,#REF!,7,0)</f>
        <v>#REF!</v>
      </c>
      <c r="P605" t="str">
        <f t="shared" si="48"/>
        <v>77904</v>
      </c>
      <c r="Q605" t="str">
        <f t="shared" si="49"/>
        <v>73</v>
      </c>
    </row>
    <row r="606" spans="1:17" hidden="1" x14ac:dyDescent="0.3">
      <c r="A606" s="556" t="s">
        <v>3355</v>
      </c>
      <c r="B606" s="333">
        <v>6</v>
      </c>
      <c r="C606" s="609">
        <v>732077906000990</v>
      </c>
      <c r="D606" s="334" t="s">
        <v>1248</v>
      </c>
      <c r="E606" t="str">
        <f t="shared" si="46"/>
        <v>730207790600099</v>
      </c>
      <c r="F606" t="str">
        <f t="shared" si="47"/>
        <v>0</v>
      </c>
      <c r="G606" t="e">
        <f>+VLOOKUP(L606,BG!$D$10:$F$68,3,FALSE)</f>
        <v>#REF!</v>
      </c>
      <c r="H606" s="334" t="s">
        <v>1138</v>
      </c>
      <c r="I606" s="333">
        <v>116059240</v>
      </c>
      <c r="J606" s="296">
        <f t="shared" si="45"/>
        <v>116059.24</v>
      </c>
      <c r="K606" t="e">
        <f>+VLOOKUP(D606,#REF!,4,0)</f>
        <v>#REF!</v>
      </c>
      <c r="L606" t="e">
        <f>VLOOKUP(D606,#REF!,5,0)</f>
        <v>#REF!</v>
      </c>
      <c r="M606" t="e">
        <f>VLOOKUP(D606,#REF!,6,0)</f>
        <v>#REF!</v>
      </c>
      <c r="N606" t="e">
        <f>VLOOKUP(D606,#REF!,7,0)</f>
        <v>#REF!</v>
      </c>
      <c r="P606" t="str">
        <f t="shared" si="48"/>
        <v>77906</v>
      </c>
      <c r="Q606" t="str">
        <f t="shared" si="49"/>
        <v>73</v>
      </c>
    </row>
    <row r="607" spans="1:17" hidden="1" x14ac:dyDescent="0.3">
      <c r="A607" s="556" t="s">
        <v>3355</v>
      </c>
      <c r="B607" s="332">
        <v>6</v>
      </c>
      <c r="C607" s="608">
        <v>732078102000990</v>
      </c>
      <c r="D607" s="427" t="s">
        <v>1249</v>
      </c>
      <c r="E607" t="str">
        <f t="shared" si="46"/>
        <v>730207810200099</v>
      </c>
      <c r="F607" t="str">
        <f t="shared" si="47"/>
        <v>0</v>
      </c>
      <c r="G607" t="e">
        <f>+VLOOKUP(L607,BG!$D$10:$F$68,3,FALSE)</f>
        <v>#REF!</v>
      </c>
      <c r="H607" s="427" t="s">
        <v>1250</v>
      </c>
      <c r="I607" s="332">
        <v>169558481071</v>
      </c>
      <c r="J607" s="296">
        <f t="shared" si="45"/>
        <v>169558481.07100001</v>
      </c>
      <c r="K607" t="e">
        <f>+VLOOKUP(D607,#REF!,4,0)</f>
        <v>#REF!</v>
      </c>
      <c r="L607" t="e">
        <f>VLOOKUP(D607,#REF!,5,0)</f>
        <v>#REF!</v>
      </c>
      <c r="M607" t="e">
        <f>VLOOKUP(D607,#REF!,6,0)</f>
        <v>#REF!</v>
      </c>
      <c r="N607" t="e">
        <f>VLOOKUP(D607,#REF!,7,0)</f>
        <v>#REF!</v>
      </c>
      <c r="P607" t="str">
        <f t="shared" si="48"/>
        <v>78102</v>
      </c>
      <c r="Q607" t="str">
        <f t="shared" si="49"/>
        <v>73</v>
      </c>
    </row>
    <row r="608" spans="1:17" hidden="1" x14ac:dyDescent="0.3">
      <c r="A608" s="556" t="s">
        <v>3355</v>
      </c>
      <c r="B608" s="333">
        <v>6</v>
      </c>
      <c r="C608" s="609">
        <v>732078104000990</v>
      </c>
      <c r="D608" s="334" t="s">
        <v>1251</v>
      </c>
      <c r="E608" t="str">
        <f t="shared" si="46"/>
        <v>730207810400099</v>
      </c>
      <c r="F608" t="str">
        <f t="shared" si="47"/>
        <v>0</v>
      </c>
      <c r="G608" t="e">
        <f>+VLOOKUP(L608,BG!$D$10:$F$68,3,FALSE)</f>
        <v>#REF!</v>
      </c>
      <c r="H608" s="334" t="s">
        <v>51</v>
      </c>
      <c r="I608" s="333">
        <v>16234220854</v>
      </c>
      <c r="J608" s="296">
        <f t="shared" si="45"/>
        <v>16234220.854</v>
      </c>
      <c r="K608" t="e">
        <f>+VLOOKUP(D608,#REF!,4,0)</f>
        <v>#REF!</v>
      </c>
      <c r="L608" t="e">
        <f>VLOOKUP(D608,#REF!,5,0)</f>
        <v>#REF!</v>
      </c>
      <c r="M608" t="e">
        <f>VLOOKUP(D608,#REF!,6,0)</f>
        <v>#REF!</v>
      </c>
      <c r="N608" t="e">
        <f>VLOOKUP(D608,#REF!,7,0)</f>
        <v>#REF!</v>
      </c>
      <c r="P608" t="str">
        <f t="shared" si="48"/>
        <v>78104</v>
      </c>
      <c r="Q608" t="str">
        <f t="shared" si="49"/>
        <v>73</v>
      </c>
    </row>
    <row r="609" spans="1:17" s="297" customFormat="1" hidden="1" x14ac:dyDescent="0.3">
      <c r="A609" s="556" t="s">
        <v>3355</v>
      </c>
      <c r="B609" s="603">
        <v>6</v>
      </c>
      <c r="C609" s="616">
        <v>741079301016990</v>
      </c>
      <c r="D609" s="479" t="s">
        <v>3174</v>
      </c>
      <c r="E609" s="297" t="str">
        <f t="shared" si="46"/>
        <v>740107930101699</v>
      </c>
      <c r="F609" s="297" t="str">
        <f t="shared" si="47"/>
        <v>0</v>
      </c>
      <c r="G609" t="e">
        <f>+VLOOKUP(L609,BG!$D$10:$F$68,3,FALSE)</f>
        <v>#REF!</v>
      </c>
      <c r="H609" s="427" t="s">
        <v>3178</v>
      </c>
      <c r="I609" s="332">
        <v>2239628181</v>
      </c>
      <c r="J609" s="466">
        <f t="shared" si="45"/>
        <v>2239628.1809999999</v>
      </c>
      <c r="K609" s="297" t="e">
        <f>+VLOOKUP(D609,#REF!,4,0)</f>
        <v>#REF!</v>
      </c>
      <c r="L609" t="e">
        <f>VLOOKUP(D609,#REF!,5,0)</f>
        <v>#REF!</v>
      </c>
      <c r="M609" t="e">
        <f>VLOOKUP(D609,#REF!,6,0)</f>
        <v>#REF!</v>
      </c>
      <c r="N609" t="e">
        <f>VLOOKUP(D609,#REF!,7,0)</f>
        <v>#REF!</v>
      </c>
      <c r="P609" t="str">
        <f t="shared" si="48"/>
        <v>79301</v>
      </c>
      <c r="Q609" t="str">
        <f t="shared" si="49"/>
        <v>74</v>
      </c>
    </row>
    <row r="610" spans="1:17" hidden="1" x14ac:dyDescent="0.3">
      <c r="A610" s="556" t="s">
        <v>3355</v>
      </c>
      <c r="B610" s="333">
        <v>6</v>
      </c>
      <c r="C610" s="609">
        <v>741079301018990</v>
      </c>
      <c r="D610" s="334" t="s">
        <v>3154</v>
      </c>
      <c r="E610" t="str">
        <f t="shared" si="46"/>
        <v>740107930101899</v>
      </c>
      <c r="F610" t="str">
        <f t="shared" si="47"/>
        <v>0</v>
      </c>
      <c r="G610" t="e">
        <f>+VLOOKUP(L610,BG!$D$10:$F$68,3,FALSE)</f>
        <v>#REF!</v>
      </c>
      <c r="H610" s="334" t="s">
        <v>2962</v>
      </c>
      <c r="I610" s="333">
        <v>60632556</v>
      </c>
      <c r="J610" s="296">
        <f t="shared" si="45"/>
        <v>60632.555999999997</v>
      </c>
      <c r="K610" t="e">
        <f>+VLOOKUP(D610,#REF!,4,0)</f>
        <v>#REF!</v>
      </c>
      <c r="L610" t="e">
        <f>VLOOKUP(D610,#REF!,5,0)</f>
        <v>#REF!</v>
      </c>
      <c r="M610" t="e">
        <f>VLOOKUP(D610,#REF!,6,0)</f>
        <v>#REF!</v>
      </c>
      <c r="N610" t="e">
        <f>VLOOKUP(D610,#REF!,7,0)</f>
        <v>#REF!</v>
      </c>
      <c r="P610" t="str">
        <f t="shared" si="48"/>
        <v>79301</v>
      </c>
      <c r="Q610" t="str">
        <f t="shared" si="49"/>
        <v>74</v>
      </c>
    </row>
  </sheetData>
  <autoFilter ref="A1:Q610" xr:uid="{71C8A7B4-14D9-4536-89B5-03C3505B8304}">
    <filterColumn colId="4">
      <customFilters>
        <customFilter val="*01"/>
      </customFilters>
    </filterColumn>
  </autoFilter>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tabColor theme="9"/>
  </sheetPr>
  <dimension ref="C1:J41"/>
  <sheetViews>
    <sheetView showGridLines="0" zoomScale="83" zoomScaleNormal="85" workbookViewId="0">
      <selection activeCell="L17" sqref="L17"/>
    </sheetView>
  </sheetViews>
  <sheetFormatPr baseColWidth="10" defaultColWidth="11.44140625" defaultRowHeight="13.2" x14ac:dyDescent="0.25"/>
  <cols>
    <col min="1" max="2" width="2.33203125" style="2" customWidth="1"/>
    <col min="3" max="3" width="47.6640625" style="35" customWidth="1"/>
    <col min="4" max="5" width="15.6640625" style="35" customWidth="1"/>
    <col min="6" max="6" width="17.6640625" style="35" customWidth="1"/>
    <col min="7" max="8" width="15.6640625" style="35" customWidth="1"/>
    <col min="9" max="9" width="17.6640625" style="35" customWidth="1"/>
    <col min="10" max="10" width="2.33203125" style="35" customWidth="1"/>
    <col min="11" max="16384" width="11.44140625" style="2"/>
  </cols>
  <sheetData>
    <row r="1" spans="3:10" x14ac:dyDescent="0.25">
      <c r="C1" s="11"/>
      <c r="I1" s="684" t="s">
        <v>96</v>
      </c>
    </row>
    <row r="3" spans="3:10" ht="13.8" x14ac:dyDescent="0.25">
      <c r="C3" s="843" t="s">
        <v>1527</v>
      </c>
      <c r="D3" s="843"/>
      <c r="E3" s="843"/>
      <c r="F3" s="246"/>
      <c r="G3" s="843"/>
      <c r="H3" s="843"/>
      <c r="I3" s="246"/>
      <c r="J3" s="195"/>
    </row>
    <row r="4" spans="3:10" x14ac:dyDescent="0.25">
      <c r="C4" s="205" t="s">
        <v>162</v>
      </c>
      <c r="D4" s="195"/>
      <c r="E4" s="195"/>
      <c r="F4" s="195"/>
      <c r="G4" s="195"/>
      <c r="H4" s="195"/>
      <c r="I4" s="195"/>
      <c r="J4" s="195"/>
    </row>
    <row r="5" spans="3:10" s="18" customFormat="1" x14ac:dyDescent="0.25">
      <c r="C5" s="53" t="s">
        <v>112</v>
      </c>
      <c r="D5" s="53"/>
      <c r="E5" s="53"/>
      <c r="F5" s="53"/>
      <c r="G5" s="53"/>
      <c r="H5" s="53"/>
      <c r="I5" s="53"/>
      <c r="J5" s="53"/>
    </row>
    <row r="6" spans="3:10" s="18" customFormat="1" ht="13.8" thickBot="1" x14ac:dyDescent="0.3">
      <c r="C6" s="203"/>
      <c r="D6" s="53"/>
      <c r="E6" s="53"/>
      <c r="G6" s="201"/>
      <c r="H6" s="201"/>
      <c r="I6" s="202"/>
      <c r="J6" s="53"/>
    </row>
    <row r="7" spans="3:10" s="18" customFormat="1" ht="13.8" thickBot="1" x14ac:dyDescent="0.3">
      <c r="D7" s="906">
        <v>45291</v>
      </c>
      <c r="E7" s="904"/>
      <c r="F7" s="904"/>
      <c r="G7" s="904">
        <v>44926</v>
      </c>
      <c r="H7" s="904"/>
      <c r="I7" s="905"/>
      <c r="J7" s="53"/>
    </row>
    <row r="8" spans="3:10" s="18" customFormat="1" ht="27" thickBot="1" x14ac:dyDescent="0.3">
      <c r="C8" s="805" t="s">
        <v>2</v>
      </c>
      <c r="D8" s="802" t="s">
        <v>113</v>
      </c>
      <c r="E8" s="803" t="s">
        <v>1418</v>
      </c>
      <c r="F8" s="802" t="s">
        <v>114</v>
      </c>
      <c r="G8" s="803" t="s">
        <v>113</v>
      </c>
      <c r="H8" s="802" t="s">
        <v>1460</v>
      </c>
      <c r="I8" s="804" t="s">
        <v>114</v>
      </c>
      <c r="J8" s="53"/>
    </row>
    <row r="9" spans="3:10" s="18" customFormat="1" x14ac:dyDescent="0.25">
      <c r="C9" s="207" t="s">
        <v>115</v>
      </c>
      <c r="D9" s="490">
        <v>0</v>
      </c>
      <c r="E9" s="490">
        <v>0</v>
      </c>
      <c r="F9" s="491">
        <v>67910.536999999997</v>
      </c>
      <c r="G9" s="577"/>
      <c r="H9" s="577">
        <v>0</v>
      </c>
      <c r="I9" s="577">
        <v>9285</v>
      </c>
    </row>
    <row r="10" spans="3:10" s="18" customFormat="1" x14ac:dyDescent="0.25">
      <c r="C10" s="208" t="s">
        <v>116</v>
      </c>
      <c r="D10" s="490">
        <v>0</v>
      </c>
      <c r="E10" s="490">
        <v>0</v>
      </c>
      <c r="F10" s="491">
        <v>705517.89</v>
      </c>
      <c r="G10" s="577">
        <v>0</v>
      </c>
      <c r="H10" s="577">
        <v>0</v>
      </c>
      <c r="I10" s="577">
        <v>1088353</v>
      </c>
      <c r="J10" s="204"/>
    </row>
    <row r="11" spans="3:10" s="18" customFormat="1" x14ac:dyDescent="0.25">
      <c r="C11" s="208" t="s">
        <v>117</v>
      </c>
      <c r="D11" s="490">
        <v>0</v>
      </c>
      <c r="E11" s="490">
        <v>0</v>
      </c>
      <c r="F11" s="491">
        <v>188993.41999999998</v>
      </c>
      <c r="G11" s="577">
        <v>0</v>
      </c>
      <c r="H11" s="577">
        <v>0</v>
      </c>
      <c r="I11" s="577">
        <v>303630</v>
      </c>
      <c r="J11" s="204"/>
    </row>
    <row r="12" spans="3:10" s="18" customFormat="1" x14ac:dyDescent="0.25">
      <c r="C12" s="208" t="s">
        <v>118</v>
      </c>
      <c r="D12" s="492">
        <v>9679033.1659999993</v>
      </c>
      <c r="E12" s="490">
        <v>0</v>
      </c>
      <c r="F12" s="491">
        <v>0</v>
      </c>
      <c r="G12" s="697">
        <v>7280863</v>
      </c>
      <c r="H12" s="577">
        <v>0</v>
      </c>
      <c r="I12" s="577">
        <v>0</v>
      </c>
      <c r="J12" s="204"/>
    </row>
    <row r="13" spans="3:10" s="18" customFormat="1" x14ac:dyDescent="0.25">
      <c r="C13" s="208" t="s">
        <v>119</v>
      </c>
      <c r="D13" s="492">
        <v>0</v>
      </c>
      <c r="E13" s="490">
        <v>0</v>
      </c>
      <c r="F13" s="491">
        <v>4105352.8189999997</v>
      </c>
      <c r="G13" s="697">
        <v>0</v>
      </c>
      <c r="H13" s="577">
        <v>0</v>
      </c>
      <c r="I13" s="577">
        <v>3303863</v>
      </c>
      <c r="J13" s="204"/>
    </row>
    <row r="14" spans="3:10" s="18" customFormat="1" x14ac:dyDescent="0.25">
      <c r="C14" s="208" t="s">
        <v>3260</v>
      </c>
      <c r="D14" s="490">
        <v>0</v>
      </c>
      <c r="E14" s="490">
        <v>0</v>
      </c>
      <c r="F14" s="491">
        <v>0</v>
      </c>
      <c r="G14" s="577">
        <v>0</v>
      </c>
      <c r="H14" s="577">
        <v>0</v>
      </c>
      <c r="I14" s="577">
        <v>88597</v>
      </c>
      <c r="J14" s="204"/>
    </row>
    <row r="15" spans="3:10" s="18" customFormat="1" x14ac:dyDescent="0.25">
      <c r="C15" s="208" t="s">
        <v>120</v>
      </c>
      <c r="D15" s="490">
        <v>0</v>
      </c>
      <c r="E15" s="490">
        <v>0</v>
      </c>
      <c r="F15" s="491">
        <v>1516872.5060000001</v>
      </c>
      <c r="G15" s="577">
        <v>0</v>
      </c>
      <c r="H15" s="577">
        <v>0</v>
      </c>
      <c r="I15" s="577">
        <v>1976629</v>
      </c>
      <c r="J15" s="204"/>
    </row>
    <row r="16" spans="3:10" s="18" customFormat="1" x14ac:dyDescent="0.25">
      <c r="C16" s="208" t="s">
        <v>121</v>
      </c>
      <c r="D16" s="490">
        <v>0</v>
      </c>
      <c r="E16" s="490">
        <v>0</v>
      </c>
      <c r="F16" s="491">
        <v>714437.97</v>
      </c>
      <c r="G16" s="577">
        <v>0</v>
      </c>
      <c r="H16" s="577">
        <v>0</v>
      </c>
      <c r="I16" s="577">
        <v>554270</v>
      </c>
      <c r="J16" s="204"/>
    </row>
    <row r="17" spans="3:10" s="18" customFormat="1" x14ac:dyDescent="0.25">
      <c r="C17" s="208" t="s">
        <v>122</v>
      </c>
      <c r="D17" s="490">
        <v>0</v>
      </c>
      <c r="E17" s="490">
        <v>0</v>
      </c>
      <c r="F17" s="491">
        <v>425606.51899999997</v>
      </c>
      <c r="G17" s="577">
        <v>0</v>
      </c>
      <c r="H17" s="577">
        <v>0</v>
      </c>
      <c r="I17" s="577">
        <v>1370259</v>
      </c>
      <c r="J17" s="204"/>
    </row>
    <row r="18" spans="3:10" s="18" customFormat="1" x14ac:dyDescent="0.25">
      <c r="C18" s="208" t="s">
        <v>123</v>
      </c>
      <c r="D18" s="490">
        <v>0</v>
      </c>
      <c r="E18" s="490">
        <v>0</v>
      </c>
      <c r="F18" s="491">
        <v>71770.387999999992</v>
      </c>
      <c r="G18" s="577">
        <v>0</v>
      </c>
      <c r="H18" s="577">
        <v>0</v>
      </c>
      <c r="I18" s="577">
        <v>557894</v>
      </c>
      <c r="J18" s="204"/>
    </row>
    <row r="19" spans="3:10" s="18" customFormat="1" x14ac:dyDescent="0.25">
      <c r="C19" s="208" t="s">
        <v>3419</v>
      </c>
      <c r="D19" s="490">
        <v>0</v>
      </c>
      <c r="E19" s="490">
        <v>224493.09400000001</v>
      </c>
      <c r="F19" s="491">
        <v>0</v>
      </c>
      <c r="G19" s="577">
        <v>0</v>
      </c>
      <c r="H19" s="577">
        <v>0</v>
      </c>
      <c r="I19" s="577">
        <v>0</v>
      </c>
      <c r="J19" s="204"/>
    </row>
    <row r="20" spans="3:10" s="18" customFormat="1" x14ac:dyDescent="0.25">
      <c r="C20" s="208" t="s">
        <v>124</v>
      </c>
      <c r="D20" s="490">
        <v>0</v>
      </c>
      <c r="E20" s="490">
        <v>0</v>
      </c>
      <c r="F20" s="491">
        <v>6595645.3069999982</v>
      </c>
      <c r="G20" s="577">
        <v>0</v>
      </c>
      <c r="H20" s="577">
        <v>0</v>
      </c>
      <c r="I20" s="577">
        <v>6447098</v>
      </c>
      <c r="J20" s="204"/>
    </row>
    <row r="21" spans="3:10" s="18" customFormat="1" x14ac:dyDescent="0.25">
      <c r="C21" s="208" t="s">
        <v>3453</v>
      </c>
      <c r="D21" s="490">
        <v>0</v>
      </c>
      <c r="E21" s="490">
        <v>0</v>
      </c>
      <c r="F21" s="491">
        <v>0</v>
      </c>
      <c r="G21" s="577">
        <v>0</v>
      </c>
      <c r="H21" s="577">
        <v>0</v>
      </c>
      <c r="I21" s="577">
        <v>0</v>
      </c>
      <c r="J21" s="204"/>
    </row>
    <row r="22" spans="3:10" s="18" customFormat="1" x14ac:dyDescent="0.25">
      <c r="C22" s="208" t="s">
        <v>3454</v>
      </c>
      <c r="D22" s="490">
        <v>0</v>
      </c>
      <c r="E22" s="490">
        <v>0</v>
      </c>
      <c r="F22" s="491">
        <v>0</v>
      </c>
      <c r="G22" s="577">
        <v>0</v>
      </c>
      <c r="H22" s="577">
        <v>0</v>
      </c>
      <c r="I22" s="577">
        <v>0</v>
      </c>
      <c r="J22" s="204"/>
    </row>
    <row r="23" spans="3:10" s="18" customFormat="1" ht="26.4" x14ac:dyDescent="0.25">
      <c r="C23" s="208" t="s">
        <v>125</v>
      </c>
      <c r="D23" s="490">
        <v>0</v>
      </c>
      <c r="E23" s="490">
        <v>0</v>
      </c>
      <c r="F23" s="491">
        <v>3125728.6090000002</v>
      </c>
      <c r="G23" s="577">
        <v>0</v>
      </c>
      <c r="H23" s="577">
        <v>0</v>
      </c>
      <c r="I23" s="577">
        <v>1482202</v>
      </c>
      <c r="J23" s="204"/>
    </row>
    <row r="24" spans="3:10" s="18" customFormat="1" x14ac:dyDescent="0.25">
      <c r="C24" s="208" t="s">
        <v>3417</v>
      </c>
      <c r="D24" s="490">
        <v>0</v>
      </c>
      <c r="E24" s="490">
        <v>2369828.3939999999</v>
      </c>
      <c r="F24" s="491">
        <v>0</v>
      </c>
      <c r="G24" s="577">
        <v>0</v>
      </c>
      <c r="H24" s="577">
        <v>0</v>
      </c>
      <c r="I24" s="577">
        <v>0</v>
      </c>
      <c r="J24" s="204"/>
    </row>
    <row r="25" spans="3:10" s="18" customFormat="1" x14ac:dyDescent="0.25">
      <c r="C25" s="208" t="s">
        <v>3418</v>
      </c>
      <c r="D25" s="490">
        <v>0</v>
      </c>
      <c r="E25" s="490">
        <v>132000</v>
      </c>
      <c r="F25" s="491">
        <v>0</v>
      </c>
      <c r="G25" s="577">
        <v>0</v>
      </c>
      <c r="H25" s="577">
        <v>0</v>
      </c>
      <c r="I25" s="577">
        <v>0</v>
      </c>
      <c r="J25" s="204"/>
    </row>
    <row r="26" spans="3:10" s="18" customFormat="1" x14ac:dyDescent="0.25">
      <c r="C26" s="208" t="s">
        <v>3420</v>
      </c>
      <c r="D26" s="490">
        <v>0</v>
      </c>
      <c r="E26" s="490">
        <v>0</v>
      </c>
      <c r="F26" s="491">
        <v>1181596.0219999999</v>
      </c>
      <c r="G26" s="577">
        <v>0</v>
      </c>
      <c r="H26" s="577">
        <v>0</v>
      </c>
      <c r="I26" s="577">
        <v>2084203</v>
      </c>
      <c r="J26" s="204"/>
    </row>
    <row r="27" spans="3:10" s="18" customFormat="1" x14ac:dyDescent="0.25">
      <c r="C27" s="208" t="s">
        <v>2631</v>
      </c>
      <c r="D27" s="490">
        <v>0</v>
      </c>
      <c r="E27" s="490">
        <v>0</v>
      </c>
      <c r="F27" s="491">
        <v>1560318.04</v>
      </c>
      <c r="G27" s="577"/>
      <c r="H27" s="577"/>
      <c r="I27" s="577"/>
      <c r="J27" s="204"/>
    </row>
    <row r="28" spans="3:10" s="18" customFormat="1" x14ac:dyDescent="0.25">
      <c r="C28" s="208" t="s">
        <v>3452</v>
      </c>
      <c r="D28" s="490">
        <v>0</v>
      </c>
      <c r="E28" s="490">
        <v>0</v>
      </c>
      <c r="F28" s="491">
        <v>0</v>
      </c>
      <c r="G28" s="577"/>
      <c r="H28" s="577"/>
      <c r="I28" s="577"/>
      <c r="J28" s="204"/>
    </row>
    <row r="29" spans="3:10" s="18" customFormat="1" x14ac:dyDescent="0.25">
      <c r="C29" s="208" t="s">
        <v>3425</v>
      </c>
      <c r="D29" s="490">
        <v>0</v>
      </c>
      <c r="E29" s="490">
        <v>0</v>
      </c>
      <c r="F29" s="491">
        <v>12043.572</v>
      </c>
      <c r="G29" s="577"/>
      <c r="H29" s="577"/>
      <c r="I29" s="577"/>
      <c r="J29" s="204"/>
    </row>
    <row r="30" spans="3:10" s="18" customFormat="1" x14ac:dyDescent="0.25">
      <c r="C30" s="208" t="s">
        <v>3416</v>
      </c>
      <c r="D30" s="490">
        <v>0</v>
      </c>
      <c r="E30" s="490">
        <v>0</v>
      </c>
      <c r="F30" s="491">
        <v>0</v>
      </c>
      <c r="G30" s="577"/>
      <c r="H30" s="577"/>
      <c r="I30" s="577"/>
      <c r="J30" s="204"/>
    </row>
    <row r="31" spans="3:10" s="18" customFormat="1" x14ac:dyDescent="0.25">
      <c r="C31" s="208" t="s">
        <v>126</v>
      </c>
      <c r="D31" s="490">
        <v>0</v>
      </c>
      <c r="E31" s="490">
        <v>0</v>
      </c>
      <c r="F31" s="491">
        <v>0</v>
      </c>
      <c r="G31" s="577"/>
      <c r="H31" s="577"/>
      <c r="I31" s="577"/>
      <c r="J31" s="204"/>
    </row>
    <row r="32" spans="3:10" s="18" customFormat="1" x14ac:dyDescent="0.25">
      <c r="C32" s="208" t="s">
        <v>127</v>
      </c>
      <c r="D32" s="492">
        <v>31568.409</v>
      </c>
      <c r="E32" s="490">
        <v>0</v>
      </c>
      <c r="F32" s="491">
        <v>0</v>
      </c>
      <c r="G32" s="577">
        <v>0</v>
      </c>
      <c r="H32" s="577"/>
      <c r="I32" s="577">
        <v>157301</v>
      </c>
      <c r="J32" s="204"/>
    </row>
    <row r="33" spans="3:10" s="18" customFormat="1" x14ac:dyDescent="0.25">
      <c r="C33" s="208" t="s">
        <v>128</v>
      </c>
      <c r="D33" s="492">
        <v>0</v>
      </c>
      <c r="E33" s="490">
        <v>0</v>
      </c>
      <c r="F33" s="491">
        <v>130315.50900000001</v>
      </c>
      <c r="G33" s="697"/>
      <c r="H33" s="577"/>
      <c r="I33" s="577">
        <v>1310967</v>
      </c>
      <c r="J33" s="204"/>
    </row>
    <row r="34" spans="3:10" s="18" customFormat="1" x14ac:dyDescent="0.25">
      <c r="C34" s="208" t="s">
        <v>129</v>
      </c>
      <c r="D34" s="492">
        <v>0</v>
      </c>
      <c r="E34" s="490">
        <v>76308587.587000012</v>
      </c>
      <c r="F34" s="491">
        <v>0</v>
      </c>
      <c r="G34" s="577"/>
      <c r="H34" s="577">
        <v>82798585</v>
      </c>
      <c r="I34" s="577">
        <v>1891661</v>
      </c>
      <c r="J34" s="204"/>
    </row>
    <row r="35" spans="3:10" s="18" customFormat="1" x14ac:dyDescent="0.25">
      <c r="C35" s="208" t="s">
        <v>3259</v>
      </c>
      <c r="D35" s="490">
        <v>0</v>
      </c>
      <c r="E35" s="490">
        <v>0</v>
      </c>
      <c r="F35" s="491">
        <v>0</v>
      </c>
      <c r="G35" s="577"/>
      <c r="H35" s="577">
        <v>2564669</v>
      </c>
      <c r="I35" s="577"/>
      <c r="J35" s="204"/>
    </row>
    <row r="36" spans="3:10" s="18" customFormat="1" x14ac:dyDescent="0.25">
      <c r="C36" s="208" t="s">
        <v>1245</v>
      </c>
      <c r="D36" s="490">
        <v>0</v>
      </c>
      <c r="E36" s="490">
        <v>0</v>
      </c>
      <c r="F36" s="491">
        <v>0</v>
      </c>
      <c r="G36" s="577"/>
      <c r="H36" s="577">
        <v>0</v>
      </c>
      <c r="I36" s="577">
        <v>124510</v>
      </c>
      <c r="J36" s="204"/>
    </row>
    <row r="37" spans="3:10" s="18" customFormat="1" ht="13.8" thickBot="1" x14ac:dyDescent="0.3">
      <c r="C37" s="208" t="s">
        <v>1459</v>
      </c>
      <c r="D37" s="490">
        <v>0</v>
      </c>
      <c r="E37" s="490">
        <v>0</v>
      </c>
      <c r="F37" s="491">
        <v>0</v>
      </c>
      <c r="G37" s="577">
        <v>0</v>
      </c>
      <c r="H37" s="577">
        <v>11970696</v>
      </c>
      <c r="I37" s="577">
        <v>0</v>
      </c>
      <c r="J37" s="204"/>
    </row>
    <row r="38" spans="3:10" s="18" customFormat="1" ht="13.8" thickBot="1" x14ac:dyDescent="0.3">
      <c r="C38" s="806" t="s">
        <v>0</v>
      </c>
      <c r="D38" s="807">
        <v>9710601.5749999993</v>
      </c>
      <c r="E38" s="807">
        <v>79034909.075000018</v>
      </c>
      <c r="F38" s="807">
        <v>20402109.107999999</v>
      </c>
      <c r="G38" s="807">
        <v>7280863</v>
      </c>
      <c r="H38" s="807">
        <v>97333950</v>
      </c>
      <c r="I38" s="807">
        <v>22750722</v>
      </c>
      <c r="J38" s="204"/>
    </row>
    <row r="39" spans="3:10" s="18" customFormat="1" x14ac:dyDescent="0.25">
      <c r="C39" s="53"/>
      <c r="D39" s="53"/>
      <c r="E39" s="53"/>
      <c r="F39" s="53"/>
      <c r="G39" s="53"/>
      <c r="H39" s="53"/>
      <c r="I39" s="206"/>
      <c r="J39" s="53"/>
    </row>
    <row r="40" spans="3:10" s="182" customFormat="1" x14ac:dyDescent="0.25">
      <c r="C40" s="194"/>
      <c r="D40" s="194"/>
      <c r="E40" s="194"/>
      <c r="F40" s="194"/>
      <c r="G40" s="194"/>
      <c r="H40" s="194"/>
      <c r="I40" s="194"/>
      <c r="J40" s="194"/>
    </row>
    <row r="41" spans="3:10" s="182" customFormat="1" x14ac:dyDescent="0.25">
      <c r="C41" s="194"/>
      <c r="D41" s="194"/>
      <c r="E41" s="194"/>
      <c r="F41" s="194"/>
      <c r="G41" s="194"/>
      <c r="H41" s="194"/>
      <c r="I41" s="194"/>
      <c r="J41" s="194"/>
    </row>
  </sheetData>
  <autoFilter ref="C7:I38" xr:uid="{00000000-0001-0000-1F00-000000000000}">
    <filterColumn colId="1" showButton="0"/>
    <filterColumn colId="2" showButton="0"/>
    <filterColumn colId="4" showButton="0"/>
    <filterColumn colId="5" showButton="0"/>
  </autoFilter>
  <mergeCells count="4">
    <mergeCell ref="C3:E3"/>
    <mergeCell ref="G3:H3"/>
    <mergeCell ref="G7:I7"/>
    <mergeCell ref="D7:F7"/>
  </mergeCells>
  <hyperlinks>
    <hyperlink ref="I1" location="ER!A1" display="ER" xr:uid="{C9C42E6B-20C8-4C04-8310-D37CBBCD03E3}"/>
  </hyperlink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tabColor theme="9"/>
  </sheetPr>
  <dimension ref="C1:G30"/>
  <sheetViews>
    <sheetView showGridLines="0" zoomScale="85" zoomScaleNormal="85" workbookViewId="0">
      <selection activeCell="G30" sqref="G30"/>
    </sheetView>
  </sheetViews>
  <sheetFormatPr baseColWidth="10" defaultColWidth="11.33203125" defaultRowHeight="14.4" x14ac:dyDescent="0.3"/>
  <cols>
    <col min="1" max="2" width="2.33203125" customWidth="1"/>
    <col min="3" max="3" width="54.6640625" style="36" customWidth="1"/>
    <col min="4" max="4" width="18.33203125" style="36" customWidth="1"/>
    <col min="5" max="5" width="16.6640625" style="36" customWidth="1"/>
    <col min="6" max="6" width="11.33203125" style="36"/>
    <col min="7" max="7" width="44.44140625" style="36" bestFit="1" customWidth="1"/>
  </cols>
  <sheetData>
    <row r="1" spans="3:7" x14ac:dyDescent="0.3">
      <c r="C1" s="11"/>
      <c r="G1" s="43" t="s">
        <v>96</v>
      </c>
    </row>
    <row r="3" spans="3:7" x14ac:dyDescent="0.3">
      <c r="C3" s="843" t="s">
        <v>1867</v>
      </c>
      <c r="D3" s="843"/>
      <c r="E3" s="843"/>
      <c r="F3" s="250"/>
      <c r="G3" s="363"/>
    </row>
    <row r="4" spans="3:7" x14ac:dyDescent="0.3">
      <c r="C4" s="231" t="s">
        <v>162</v>
      </c>
      <c r="G4"/>
    </row>
    <row r="5" spans="3:7" x14ac:dyDescent="0.3">
      <c r="E5" s="68"/>
      <c r="G5"/>
    </row>
    <row r="6" spans="3:7" x14ac:dyDescent="0.3">
      <c r="C6" s="13" t="s">
        <v>2</v>
      </c>
      <c r="D6" s="808">
        <v>45291</v>
      </c>
      <c r="E6" s="808">
        <v>44926</v>
      </c>
      <c r="F6" s="17"/>
      <c r="G6" s="309"/>
    </row>
    <row r="7" spans="3:7" x14ac:dyDescent="0.3">
      <c r="C7" s="5" t="s">
        <v>3253</v>
      </c>
      <c r="D7" s="82">
        <v>-9078655.0409994423</v>
      </c>
      <c r="E7" s="82">
        <v>-7571284</v>
      </c>
      <c r="F7" s="80"/>
      <c r="G7" s="2"/>
    </row>
    <row r="8" spans="3:7" x14ac:dyDescent="0.3">
      <c r="C8" s="5" t="s">
        <v>3254</v>
      </c>
      <c r="D8" s="82">
        <v>-4739329.26</v>
      </c>
      <c r="E8" s="82">
        <v>38563476</v>
      </c>
      <c r="F8" s="80"/>
      <c r="G8" s="2"/>
    </row>
    <row r="9" spans="3:7" x14ac:dyDescent="0.3">
      <c r="C9" s="5" t="s">
        <v>3256</v>
      </c>
      <c r="D9" s="82">
        <v>-6530775.0779999997</v>
      </c>
      <c r="E9" s="82">
        <v>-9631059</v>
      </c>
      <c r="F9" s="80"/>
      <c r="G9" s="595"/>
    </row>
    <row r="10" spans="3:7" x14ac:dyDescent="0.3">
      <c r="C10" s="5" t="s">
        <v>3261</v>
      </c>
      <c r="D10" s="82">
        <v>58528018.248999998</v>
      </c>
      <c r="E10" s="633">
        <v>-20171882</v>
      </c>
      <c r="F10" s="80"/>
      <c r="G10" s="2"/>
    </row>
    <row r="11" spans="3:7" ht="15" thickBot="1" x14ac:dyDescent="0.35">
      <c r="C11" s="46" t="s">
        <v>1866</v>
      </c>
      <c r="D11" s="247">
        <v>38179258.870000556</v>
      </c>
      <c r="E11" s="247">
        <v>1189251</v>
      </c>
      <c r="F11" s="80"/>
      <c r="G11" s="2"/>
    </row>
    <row r="12" spans="3:7" ht="15" thickTop="1" x14ac:dyDescent="0.3">
      <c r="C12" s="46"/>
      <c r="D12" s="705"/>
      <c r="E12" s="705"/>
      <c r="F12" s="80"/>
      <c r="G12" s="2"/>
    </row>
    <row r="13" spans="3:7" hidden="1" x14ac:dyDescent="0.3">
      <c r="C13" s="5"/>
      <c r="D13" s="82">
        <v>38179258.870000556</v>
      </c>
      <c r="E13" s="82">
        <v>1189251</v>
      </c>
      <c r="F13" s="80"/>
      <c r="G13" s="2"/>
    </row>
    <row r="14" spans="3:7" hidden="1" x14ac:dyDescent="0.3">
      <c r="C14" s="5"/>
      <c r="D14" s="82">
        <v>0</v>
      </c>
      <c r="E14" s="82">
        <v>0</v>
      </c>
      <c r="F14" s="80"/>
      <c r="G14" s="2"/>
    </row>
    <row r="15" spans="3:7" x14ac:dyDescent="0.3">
      <c r="C15" s="5"/>
      <c r="D15" s="82"/>
      <c r="E15" s="82"/>
      <c r="F15" s="80"/>
      <c r="G15" s="2"/>
    </row>
    <row r="16" spans="3:7" x14ac:dyDescent="0.3">
      <c r="C16" s="5"/>
      <c r="D16" s="82"/>
      <c r="E16" s="82"/>
      <c r="F16" s="80"/>
      <c r="G16" s="2"/>
    </row>
    <row r="17" spans="3:7" x14ac:dyDescent="0.3">
      <c r="C17" s="5"/>
      <c r="D17" s="82"/>
      <c r="E17" s="82"/>
      <c r="F17" s="80"/>
      <c r="G17" s="2"/>
    </row>
    <row r="18" spans="3:7" x14ac:dyDescent="0.3">
      <c r="C18" s="5"/>
      <c r="D18" s="82"/>
      <c r="E18" s="82"/>
      <c r="F18" s="80"/>
      <c r="G18" s="2"/>
    </row>
    <row r="19" spans="3:7" x14ac:dyDescent="0.3">
      <c r="C19" s="5"/>
      <c r="D19" s="82"/>
      <c r="E19" s="82"/>
      <c r="F19" s="80"/>
      <c r="G19" s="2"/>
    </row>
    <row r="20" spans="3:7" x14ac:dyDescent="0.3">
      <c r="C20" s="5"/>
      <c r="D20" s="82"/>
      <c r="E20" s="82"/>
      <c r="F20" s="80"/>
      <c r="G20" s="2"/>
    </row>
    <row r="21" spans="3:7" x14ac:dyDescent="0.3">
      <c r="F21" s="80"/>
      <c r="G21" s="2"/>
    </row>
    <row r="22" spans="3:7" x14ac:dyDescent="0.3">
      <c r="C22" s="17"/>
      <c r="D22" s="80"/>
      <c r="E22" s="80"/>
      <c r="F22" s="308"/>
      <c r="G22" s="308"/>
    </row>
    <row r="23" spans="3:7" x14ac:dyDescent="0.3">
      <c r="D23" s="79"/>
      <c r="E23" s="79"/>
      <c r="F23" s="79"/>
      <c r="G23" s="308"/>
    </row>
    <row r="24" spans="3:7" x14ac:dyDescent="0.3">
      <c r="F24" s="17"/>
      <c r="G24" s="308"/>
    </row>
    <row r="25" spans="3:7" x14ac:dyDescent="0.3">
      <c r="F25" s="17"/>
      <c r="G25" s="308"/>
    </row>
    <row r="26" spans="3:7" x14ac:dyDescent="0.3">
      <c r="C26"/>
      <c r="D26"/>
      <c r="E26"/>
      <c r="F26" s="17"/>
      <c r="G26"/>
    </row>
    <row r="27" spans="3:7" x14ac:dyDescent="0.3">
      <c r="C27"/>
      <c r="D27"/>
      <c r="E27"/>
      <c r="F27" s="17"/>
      <c r="G27"/>
    </row>
    <row r="28" spans="3:7" x14ac:dyDescent="0.3">
      <c r="F28" s="17"/>
      <c r="G28"/>
    </row>
    <row r="29" spans="3:7" x14ac:dyDescent="0.3">
      <c r="F29" s="17"/>
      <c r="G29"/>
    </row>
    <row r="30" spans="3:7" x14ac:dyDescent="0.3">
      <c r="F30" s="17"/>
      <c r="G30"/>
    </row>
  </sheetData>
  <mergeCells count="1">
    <mergeCell ref="C3:E3"/>
  </mergeCells>
  <hyperlinks>
    <hyperlink ref="G1" location="ER!A1" display="ER" xr:uid="{00000000-0004-0000-2100-000000000000}"/>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tabColor theme="9"/>
  </sheetPr>
  <dimension ref="A1:V19"/>
  <sheetViews>
    <sheetView showGridLines="0" zoomScale="85" zoomScaleNormal="85" workbookViewId="0">
      <selection activeCell="G22" sqref="G22"/>
    </sheetView>
  </sheetViews>
  <sheetFormatPr baseColWidth="10" defaultColWidth="11.33203125" defaultRowHeight="14.4" x14ac:dyDescent="0.3"/>
  <cols>
    <col min="1" max="2" width="2.33203125" style="36" customWidth="1"/>
    <col min="3" max="3" width="54.5546875" style="36" customWidth="1"/>
    <col min="4" max="5" width="15.6640625" style="36" customWidth="1"/>
    <col min="6" max="6" width="3.33203125" style="36" bestFit="1" customWidth="1"/>
    <col min="7" max="7" width="22.88671875" style="36" bestFit="1" customWidth="1"/>
    <col min="8" max="18" width="11.33203125" style="36"/>
  </cols>
  <sheetData>
    <row r="1" spans="1:22" x14ac:dyDescent="0.3">
      <c r="C1" s="11"/>
      <c r="E1" s="155" t="e">
        <v>#REF!</v>
      </c>
      <c r="F1" s="43" t="s">
        <v>96</v>
      </c>
    </row>
    <row r="3" spans="1:22" x14ac:dyDescent="0.3">
      <c r="C3" s="843" t="s">
        <v>1566</v>
      </c>
      <c r="D3" s="843"/>
      <c r="E3" s="246"/>
      <c r="S3" s="36"/>
      <c r="T3" s="36"/>
      <c r="U3" s="36"/>
      <c r="V3" s="36"/>
    </row>
    <row r="4" spans="1:22" x14ac:dyDescent="0.3">
      <c r="A4" s="48"/>
      <c r="B4" s="48"/>
      <c r="C4" s="192" t="s">
        <v>162</v>
      </c>
      <c r="D4" s="50"/>
      <c r="S4" s="36"/>
      <c r="T4" s="36"/>
      <c r="U4" s="36"/>
      <c r="V4" s="36"/>
    </row>
    <row r="5" spans="1:22" x14ac:dyDescent="0.3">
      <c r="A5" s="92"/>
      <c r="B5" s="48"/>
      <c r="C5" s="18" t="s">
        <v>1528</v>
      </c>
      <c r="D5" s="50"/>
      <c r="S5" s="36"/>
      <c r="T5" s="36"/>
      <c r="U5" s="36"/>
      <c r="V5" s="36"/>
    </row>
    <row r="6" spans="1:22" x14ac:dyDescent="0.3">
      <c r="B6" s="48"/>
      <c r="D6" s="50"/>
      <c r="S6" s="36"/>
      <c r="T6" s="36"/>
      <c r="U6" s="36"/>
      <c r="V6" s="36"/>
    </row>
    <row r="7" spans="1:22" x14ac:dyDescent="0.3">
      <c r="A7" s="48"/>
      <c r="B7" s="48"/>
      <c r="C7" s="13" t="s">
        <v>2</v>
      </c>
      <c r="D7" s="808">
        <v>45291</v>
      </c>
      <c r="E7" s="808">
        <v>44926</v>
      </c>
      <c r="F7"/>
      <c r="S7" s="36"/>
      <c r="T7" s="36"/>
      <c r="U7" s="36"/>
      <c r="V7" s="36"/>
    </row>
    <row r="8" spans="1:22" x14ac:dyDescent="0.3">
      <c r="A8" s="47"/>
      <c r="B8" s="48"/>
      <c r="C8" s="47" t="s">
        <v>1416</v>
      </c>
      <c r="D8" s="81">
        <v>0</v>
      </c>
      <c r="E8" s="81">
        <v>0</v>
      </c>
      <c r="F8"/>
      <c r="S8" s="36"/>
      <c r="T8" s="36"/>
      <c r="U8" s="36"/>
      <c r="V8" s="36"/>
    </row>
    <row r="9" spans="1:22" x14ac:dyDescent="0.3">
      <c r="A9" s="47"/>
      <c r="B9" s="48"/>
      <c r="C9" s="47"/>
      <c r="D9" s="81">
        <v>0</v>
      </c>
      <c r="E9" s="81">
        <v>0</v>
      </c>
      <c r="F9"/>
      <c r="S9" s="36"/>
      <c r="T9" s="36"/>
      <c r="U9" s="36"/>
      <c r="V9" s="36"/>
    </row>
    <row r="10" spans="1:22" ht="15" thickBot="1" x14ac:dyDescent="0.35">
      <c r="A10" s="193"/>
      <c r="B10" s="70"/>
      <c r="C10" s="230" t="s">
        <v>0</v>
      </c>
      <c r="D10" s="247">
        <v>0</v>
      </c>
      <c r="E10" s="247">
        <v>0</v>
      </c>
      <c r="S10" s="36"/>
      <c r="T10" s="36"/>
      <c r="U10" s="36"/>
      <c r="V10" s="36"/>
    </row>
    <row r="11" spans="1:22" ht="15" thickTop="1" x14ac:dyDescent="0.3">
      <c r="A11"/>
      <c r="B11" s="48"/>
      <c r="C11" s="48"/>
      <c r="D11" s="81"/>
      <c r="E11" s="79"/>
      <c r="S11" s="36"/>
      <c r="T11" s="36"/>
      <c r="U11" s="36"/>
      <c r="V11" s="36"/>
    </row>
    <row r="12" spans="1:22" x14ac:dyDescent="0.3">
      <c r="A12"/>
      <c r="B12" s="48"/>
      <c r="C12" s="48"/>
      <c r="D12" s="50"/>
      <c r="S12" s="36"/>
      <c r="T12" s="36"/>
      <c r="U12" s="36"/>
      <c r="V12" s="36"/>
    </row>
    <row r="13" spans="1:22" x14ac:dyDescent="0.3">
      <c r="A13"/>
      <c r="B13" s="48"/>
      <c r="C13" s="48"/>
      <c r="D13" s="50"/>
      <c r="G13"/>
      <c r="S13" s="36"/>
      <c r="T13" s="36"/>
      <c r="U13" s="36"/>
      <c r="V13" s="36"/>
    </row>
    <row r="14" spans="1:22" x14ac:dyDescent="0.3">
      <c r="A14"/>
      <c r="B14" s="48"/>
      <c r="C14" s="48"/>
      <c r="D14" s="50"/>
      <c r="G14"/>
      <c r="S14" s="36"/>
      <c r="T14" s="36"/>
      <c r="U14" s="36"/>
      <c r="V14" s="36"/>
    </row>
    <row r="15" spans="1:22" x14ac:dyDescent="0.3">
      <c r="A15"/>
      <c r="B15" s="48"/>
      <c r="C15" s="48"/>
      <c r="D15" s="50"/>
      <c r="G15"/>
      <c r="S15" s="36"/>
      <c r="T15" s="36"/>
      <c r="U15" s="36"/>
      <c r="V15" s="36"/>
    </row>
    <row r="16" spans="1:22" x14ac:dyDescent="0.3">
      <c r="A16"/>
      <c r="B16" s="48"/>
      <c r="C16" s="48"/>
      <c r="D16" s="50"/>
      <c r="F16"/>
      <c r="G16"/>
      <c r="S16" s="36"/>
      <c r="T16" s="36"/>
      <c r="U16" s="36"/>
      <c r="V16" s="36"/>
    </row>
    <row r="17" spans="1:22" x14ac:dyDescent="0.3">
      <c r="A17"/>
      <c r="B17" s="48"/>
      <c r="C17" s="48"/>
      <c r="D17" s="50"/>
      <c r="G17"/>
      <c r="S17" s="36"/>
      <c r="T17" s="36"/>
      <c r="U17" s="36"/>
      <c r="V17" s="36"/>
    </row>
    <row r="18" spans="1:22" x14ac:dyDescent="0.3">
      <c r="A18"/>
      <c r="B18" s="48"/>
      <c r="C18" s="48"/>
      <c r="D18" s="50"/>
      <c r="G18"/>
      <c r="S18" s="36"/>
      <c r="T18" s="36"/>
      <c r="U18" s="36"/>
      <c r="V18" s="36"/>
    </row>
    <row r="19" spans="1:22" x14ac:dyDescent="0.3">
      <c r="A19"/>
      <c r="B19" s="48"/>
      <c r="C19" s="48"/>
      <c r="D19" s="50"/>
      <c r="G19"/>
      <c r="S19" s="36"/>
      <c r="T19" s="36"/>
      <c r="U19" s="36"/>
      <c r="V19" s="36"/>
    </row>
  </sheetData>
  <sortState xmlns:xlrd2="http://schemas.microsoft.com/office/spreadsheetml/2017/richdata2" ref="G8:G9">
    <sortCondition ref="G8:G9"/>
  </sortState>
  <mergeCells count="1">
    <mergeCell ref="C3:D3"/>
  </mergeCells>
  <hyperlinks>
    <hyperlink ref="F1" location="ER!A1" display="ER" xr:uid="{00000000-0004-0000-2000-000000000000}"/>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tabColor theme="9"/>
  </sheetPr>
  <dimension ref="C1:AB19"/>
  <sheetViews>
    <sheetView showGridLines="0" zoomScale="85" zoomScaleNormal="85" workbookViewId="0">
      <selection activeCell="I19" sqref="I19"/>
    </sheetView>
  </sheetViews>
  <sheetFormatPr baseColWidth="10" defaultColWidth="11.33203125" defaultRowHeight="14.4" x14ac:dyDescent="0.3"/>
  <cols>
    <col min="1" max="2" width="2.33203125" customWidth="1"/>
    <col min="3" max="3" width="38" style="36" customWidth="1"/>
    <col min="4" max="4" width="16.6640625" style="36" customWidth="1"/>
    <col min="5" max="5" width="18.33203125" style="36" customWidth="1"/>
    <col min="6" max="6" width="2.33203125" style="36" customWidth="1"/>
    <col min="7" max="25" width="11.33203125" style="36"/>
  </cols>
  <sheetData>
    <row r="1" spans="3:28" x14ac:dyDescent="0.3">
      <c r="C1" s="11"/>
      <c r="E1" s="684" t="s">
        <v>96</v>
      </c>
    </row>
    <row r="4" spans="3:28" ht="15.75" customHeight="1" x14ac:dyDescent="0.3">
      <c r="C4" s="843" t="s">
        <v>1492</v>
      </c>
      <c r="D4" s="843"/>
      <c r="E4" s="843"/>
      <c r="F4" s="47"/>
      <c r="G4" s="50"/>
      <c r="H4" s="48"/>
      <c r="Z4" s="36"/>
      <c r="AA4" s="36"/>
      <c r="AB4" s="36"/>
    </row>
    <row r="5" spans="3:28" ht="15.75" customHeight="1" x14ac:dyDescent="0.3">
      <c r="C5" s="192" t="s">
        <v>162</v>
      </c>
      <c r="D5" s="73"/>
      <c r="E5" s="52"/>
      <c r="F5" s="47"/>
      <c r="G5" s="50"/>
      <c r="H5" s="48"/>
      <c r="Z5" s="36"/>
      <c r="AA5" s="36"/>
      <c r="AB5" s="36"/>
    </row>
    <row r="6" spans="3:28" x14ac:dyDescent="0.3">
      <c r="C6" s="47"/>
      <c r="F6" s="47"/>
      <c r="G6" s="50"/>
      <c r="H6" s="48"/>
      <c r="Z6" s="36"/>
      <c r="AA6" s="36"/>
      <c r="AB6" s="36"/>
    </row>
    <row r="7" spans="3:28" x14ac:dyDescent="0.3">
      <c r="C7" s="13" t="s">
        <v>2</v>
      </c>
      <c r="D7" s="808">
        <v>45291</v>
      </c>
      <c r="E7" s="808">
        <v>44926</v>
      </c>
      <c r="F7" s="47"/>
      <c r="G7" s="50"/>
      <c r="H7" s="48"/>
      <c r="Z7" s="36"/>
      <c r="AA7" s="36"/>
      <c r="AB7" s="36"/>
    </row>
    <row r="8" spans="3:28" x14ac:dyDescent="0.3">
      <c r="C8" s="467" t="s">
        <v>99</v>
      </c>
      <c r="D8" s="458">
        <v>2287106.1979999999</v>
      </c>
      <c r="E8" s="458">
        <v>0</v>
      </c>
      <c r="F8" s="47"/>
      <c r="G8" s="487"/>
      <c r="H8" s="48"/>
      <c r="Z8" s="36"/>
      <c r="AA8" s="36"/>
      <c r="AB8" s="36"/>
    </row>
    <row r="9" spans="3:28" x14ac:dyDescent="0.3">
      <c r="C9" s="47"/>
      <c r="D9" s="458"/>
      <c r="E9" s="458"/>
      <c r="F9" s="47"/>
      <c r="G9" s="50"/>
      <c r="H9" s="48"/>
      <c r="Z9" s="36"/>
      <c r="AA9" s="36"/>
      <c r="AB9" s="36"/>
    </row>
    <row r="10" spans="3:28" x14ac:dyDescent="0.3">
      <c r="C10" s="51" t="s">
        <v>0</v>
      </c>
      <c r="D10" s="267">
        <v>2287106.1979999999</v>
      </c>
      <c r="E10" s="267">
        <v>0</v>
      </c>
      <c r="F10" s="47"/>
      <c r="G10" s="50"/>
      <c r="H10" s="48"/>
      <c r="Z10" s="36"/>
      <c r="AA10" s="36"/>
      <c r="AB10" s="36"/>
    </row>
    <row r="11" spans="3:28" x14ac:dyDescent="0.3">
      <c r="C11" s="47"/>
      <c r="D11" s="49"/>
      <c r="E11" s="48"/>
      <c r="F11" s="47"/>
      <c r="G11" s="50"/>
      <c r="H11" s="48"/>
      <c r="Z11" s="36"/>
      <c r="AA11" s="36"/>
      <c r="AB11" s="36"/>
    </row>
    <row r="19" spans="6:6" x14ac:dyDescent="0.3">
      <c r="F19"/>
    </row>
  </sheetData>
  <mergeCells count="1">
    <mergeCell ref="C4:E4"/>
  </mergeCells>
  <hyperlinks>
    <hyperlink ref="E1" location="ER!A1" display="ER" xr:uid="{40A9C126-BD6E-4275-BEAA-899CAADEF00A}"/>
  </hyperlink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tabColor theme="9"/>
  </sheetPr>
  <dimension ref="C1:V16"/>
  <sheetViews>
    <sheetView showGridLines="0" zoomScale="85" zoomScaleNormal="85" workbookViewId="0">
      <selection activeCell="K12" sqref="K12"/>
    </sheetView>
  </sheetViews>
  <sheetFormatPr baseColWidth="10" defaultColWidth="11.33203125" defaultRowHeight="13.2" x14ac:dyDescent="0.25"/>
  <cols>
    <col min="1" max="2" width="2.33203125" style="2" customWidth="1"/>
    <col min="3" max="3" width="38" style="35" customWidth="1"/>
    <col min="4" max="5" width="15.6640625" style="35" customWidth="1"/>
    <col min="6" max="6" width="2.33203125" style="35" customWidth="1"/>
    <col min="7" max="22" width="11.33203125" style="35"/>
    <col min="23" max="16384" width="11.33203125" style="2"/>
  </cols>
  <sheetData>
    <row r="1" spans="3:8" x14ac:dyDescent="0.25">
      <c r="C1" s="11"/>
      <c r="F1" s="149" t="s">
        <v>96</v>
      </c>
    </row>
    <row r="4" spans="3:8" ht="13.8" x14ac:dyDescent="0.25">
      <c r="C4" s="843" t="s">
        <v>204</v>
      </c>
      <c r="D4" s="843"/>
      <c r="E4" s="843"/>
      <c r="F4" s="48"/>
      <c r="G4" s="50"/>
      <c r="H4" s="48"/>
    </row>
    <row r="5" spans="3:8" x14ac:dyDescent="0.25">
      <c r="C5" s="907" t="s">
        <v>162</v>
      </c>
      <c r="D5" s="907"/>
      <c r="E5" s="48"/>
      <c r="F5" s="48"/>
      <c r="G5" s="50"/>
      <c r="H5" s="48"/>
    </row>
    <row r="6" spans="3:8" x14ac:dyDescent="0.25">
      <c r="C6" s="51"/>
      <c r="D6" s="908"/>
      <c r="E6" s="908"/>
      <c r="F6" s="48"/>
      <c r="G6" s="50"/>
      <c r="H6" s="48"/>
    </row>
    <row r="7" spans="3:8" x14ac:dyDescent="0.25">
      <c r="C7" s="47"/>
      <c r="F7" s="48"/>
      <c r="G7" s="50"/>
      <c r="H7" s="48"/>
    </row>
    <row r="8" spans="3:8" x14ac:dyDescent="0.25">
      <c r="C8" s="13" t="s">
        <v>2</v>
      </c>
      <c r="D8" s="729">
        <v>45291</v>
      </c>
      <c r="E8" s="729">
        <v>44926</v>
      </c>
      <c r="F8" s="48"/>
      <c r="G8" s="50"/>
      <c r="H8" s="48"/>
    </row>
    <row r="9" spans="3:8" x14ac:dyDescent="0.25">
      <c r="C9" s="47" t="s">
        <v>1416</v>
      </c>
      <c r="D9" s="47"/>
      <c r="E9" s="47"/>
      <c r="F9" s="48"/>
      <c r="G9" s="50"/>
      <c r="H9" s="48"/>
    </row>
    <row r="10" spans="3:8" x14ac:dyDescent="0.25">
      <c r="C10" s="47"/>
      <c r="D10" s="47"/>
      <c r="E10" s="47"/>
      <c r="F10" s="48"/>
      <c r="G10" s="50"/>
      <c r="H10" s="48"/>
    </row>
    <row r="11" spans="3:8" x14ac:dyDescent="0.25">
      <c r="C11" s="47"/>
      <c r="D11" s="49"/>
      <c r="E11" s="47"/>
      <c r="F11" s="48"/>
      <c r="G11" s="50"/>
      <c r="H11" s="48"/>
    </row>
    <row r="12" spans="3:8" x14ac:dyDescent="0.25">
      <c r="C12" s="51" t="s">
        <v>0</v>
      </c>
      <c r="D12" s="266">
        <v>0</v>
      </c>
      <c r="E12" s="266">
        <v>0</v>
      </c>
      <c r="F12" s="48"/>
      <c r="G12" s="50"/>
      <c r="H12" s="48"/>
    </row>
    <row r="13" spans="3:8" x14ac:dyDescent="0.25">
      <c r="C13" s="47"/>
      <c r="D13" s="49"/>
      <c r="E13" s="48"/>
      <c r="F13" s="48"/>
      <c r="G13" s="50"/>
      <c r="H13" s="48"/>
    </row>
    <row r="16" spans="3:8" x14ac:dyDescent="0.25">
      <c r="F16" s="2"/>
    </row>
  </sheetData>
  <mergeCells count="3">
    <mergeCell ref="C5:D5"/>
    <mergeCell ref="D6:E6"/>
    <mergeCell ref="C4:E4"/>
  </mergeCells>
  <hyperlinks>
    <hyperlink ref="F1" location="ER!A1" display="ER" xr:uid="{00000000-0004-0000-2300-000000000000}"/>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tabColor theme="9"/>
  </sheetPr>
  <dimension ref="C1:AE17"/>
  <sheetViews>
    <sheetView showGridLines="0" zoomScale="85" zoomScaleNormal="85" workbookViewId="0">
      <selection activeCell="J13" sqref="J13"/>
    </sheetView>
  </sheetViews>
  <sheetFormatPr baseColWidth="10" defaultColWidth="11.33203125" defaultRowHeight="13.2" x14ac:dyDescent="0.25"/>
  <cols>
    <col min="1" max="2" width="2.33203125" style="2" customWidth="1"/>
    <col min="3" max="3" width="37.33203125" style="35" customWidth="1"/>
    <col min="4" max="5" width="17.33203125" style="35" customWidth="1"/>
    <col min="6" max="6" width="5.33203125" style="35" customWidth="1"/>
    <col min="7" max="7" width="11.33203125" style="35"/>
    <col min="8" max="8" width="20.109375" style="35" bestFit="1" customWidth="1"/>
    <col min="9" max="11" width="11.33203125" style="35"/>
    <col min="12" max="12" width="13.88671875" style="35" bestFit="1" customWidth="1"/>
    <col min="13" max="14" width="11.44140625" style="35" bestFit="1" customWidth="1"/>
    <col min="15" max="15" width="13.88671875" style="35" bestFit="1" customWidth="1"/>
    <col min="16" max="16" width="11.44140625" style="35" bestFit="1" customWidth="1"/>
    <col min="17" max="22" width="11.33203125" style="35"/>
    <col min="23" max="23" width="21.44140625" style="35" bestFit="1" customWidth="1"/>
    <col min="24" max="24" width="11.33203125" style="35"/>
    <col min="25" max="25" width="11.33203125" style="2"/>
    <col min="26" max="26" width="13.88671875" style="2" bestFit="1" customWidth="1"/>
    <col min="27" max="16384" width="11.33203125" style="2"/>
  </cols>
  <sheetData>
    <row r="1" spans="3:31" x14ac:dyDescent="0.25">
      <c r="C1" s="11"/>
      <c r="F1" s="149" t="s">
        <v>96</v>
      </c>
    </row>
    <row r="3" spans="3:31" ht="13.8" x14ac:dyDescent="0.25">
      <c r="C3" s="843" t="s">
        <v>1529</v>
      </c>
      <c r="D3" s="843"/>
      <c r="E3" s="246"/>
      <c r="F3" s="48"/>
    </row>
    <row r="4" spans="3:31" x14ac:dyDescent="0.25">
      <c r="C4" s="178" t="s">
        <v>148</v>
      </c>
      <c r="D4" s="49"/>
      <c r="E4" s="49"/>
      <c r="F4" s="48"/>
    </row>
    <row r="5" spans="3:31" x14ac:dyDescent="0.25">
      <c r="C5" s="18" t="s">
        <v>1446</v>
      </c>
      <c r="D5" s="49"/>
      <c r="E5" s="49"/>
      <c r="F5" s="48"/>
    </row>
    <row r="6" spans="3:31" x14ac:dyDescent="0.25">
      <c r="C6" s="47"/>
      <c r="D6" s="908"/>
      <c r="E6" s="908"/>
      <c r="F6" s="48"/>
    </row>
    <row r="7" spans="3:31" x14ac:dyDescent="0.25">
      <c r="C7" s="198" t="s">
        <v>660</v>
      </c>
      <c r="D7" s="729">
        <v>45291</v>
      </c>
      <c r="E7" s="729">
        <v>44926</v>
      </c>
      <c r="F7" s="48"/>
      <c r="Y7" s="35"/>
      <c r="Z7" s="35"/>
      <c r="AA7" s="35"/>
      <c r="AB7" s="35"/>
      <c r="AC7" s="35"/>
      <c r="AD7" s="35"/>
      <c r="AE7" s="35"/>
    </row>
    <row r="8" spans="3:31" x14ac:dyDescent="0.25">
      <c r="C8" s="47" t="s">
        <v>1398</v>
      </c>
      <c r="D8" s="81">
        <v>-3093896.307</v>
      </c>
      <c r="E8" s="81">
        <v>-2731017</v>
      </c>
      <c r="F8" s="48"/>
      <c r="L8" s="291"/>
      <c r="M8" s="291"/>
      <c r="W8" s="291"/>
      <c r="X8" s="291"/>
      <c r="Y8" s="291"/>
      <c r="Z8" s="291"/>
      <c r="AA8" s="291"/>
      <c r="AB8" s="35"/>
      <c r="AC8" s="35"/>
      <c r="AD8" s="35"/>
      <c r="AE8" s="35"/>
    </row>
    <row r="9" spans="3:31" x14ac:dyDescent="0.25">
      <c r="C9" s="47"/>
      <c r="D9" s="49"/>
      <c r="E9" s="476"/>
      <c r="F9" s="48"/>
      <c r="M9" s="329"/>
      <c r="Y9" s="35"/>
      <c r="Z9" s="35"/>
      <c r="AA9" s="329"/>
      <c r="AB9" s="35"/>
      <c r="AC9" s="35"/>
      <c r="AD9" s="35"/>
      <c r="AE9" s="35"/>
    </row>
    <row r="10" spans="3:31" x14ac:dyDescent="0.25">
      <c r="C10" s="51" t="s">
        <v>0</v>
      </c>
      <c r="D10" s="267">
        <v>-3093896.307</v>
      </c>
      <c r="E10" s="477">
        <v>-2731017</v>
      </c>
      <c r="F10" s="48"/>
      <c r="Y10" s="35"/>
      <c r="Z10" s="35"/>
      <c r="AA10" s="35"/>
      <c r="AB10" s="35"/>
      <c r="AC10" s="35"/>
      <c r="AD10" s="35"/>
      <c r="AE10" s="35"/>
    </row>
    <row r="11" spans="3:31" x14ac:dyDescent="0.25">
      <c r="C11" s="47"/>
      <c r="D11" s="458"/>
      <c r="E11" s="458"/>
      <c r="F11" s="48"/>
    </row>
    <row r="12" spans="3:31" x14ac:dyDescent="0.25">
      <c r="D12" s="291"/>
      <c r="E12" s="291"/>
    </row>
    <row r="17" spans="6:6" x14ac:dyDescent="0.25">
      <c r="F17" s="2"/>
    </row>
  </sheetData>
  <mergeCells count="2">
    <mergeCell ref="D6:E6"/>
    <mergeCell ref="C3:D3"/>
  </mergeCells>
  <hyperlinks>
    <hyperlink ref="F1" location="ER!A1" display="ER" xr:uid="{00000000-0004-0000-2400-000000000000}"/>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tabColor theme="9"/>
  </sheetPr>
  <dimension ref="C1:V15"/>
  <sheetViews>
    <sheetView showGridLines="0" zoomScale="85" zoomScaleNormal="85" workbookViewId="0">
      <selection activeCell="C1" sqref="C1"/>
    </sheetView>
  </sheetViews>
  <sheetFormatPr baseColWidth="10" defaultColWidth="11.33203125" defaultRowHeight="13.2" x14ac:dyDescent="0.25"/>
  <cols>
    <col min="1" max="2" width="2.33203125" style="2" customWidth="1"/>
    <col min="3" max="3" width="37.33203125" style="35" customWidth="1"/>
    <col min="4" max="5" width="15.6640625" style="35" customWidth="1"/>
    <col min="6" max="6" width="2.33203125" style="35" customWidth="1"/>
    <col min="7" max="22" width="11.33203125" style="35"/>
    <col min="23" max="16384" width="11.33203125" style="2"/>
  </cols>
  <sheetData>
    <row r="1" spans="3:8" x14ac:dyDescent="0.25">
      <c r="C1" s="11"/>
      <c r="G1" s="149" t="s">
        <v>96</v>
      </c>
    </row>
    <row r="4" spans="3:8" ht="27.75" customHeight="1" x14ac:dyDescent="0.25">
      <c r="C4" s="910" t="s">
        <v>1530</v>
      </c>
      <c r="D4" s="910"/>
      <c r="E4" s="910"/>
      <c r="F4" s="48"/>
      <c r="G4" s="48"/>
      <c r="H4" s="48"/>
    </row>
    <row r="5" spans="3:8" x14ac:dyDescent="0.25">
      <c r="C5" s="909" t="s">
        <v>148</v>
      </c>
      <c r="D5" s="909"/>
      <c r="E5" s="48"/>
      <c r="F5" s="48"/>
      <c r="G5" s="48"/>
      <c r="H5" s="48"/>
    </row>
    <row r="6" spans="3:8" x14ac:dyDescent="0.25">
      <c r="C6" s="47"/>
      <c r="F6" s="48"/>
      <c r="G6" s="48"/>
      <c r="H6" s="48"/>
    </row>
    <row r="7" spans="3:8" x14ac:dyDescent="0.25">
      <c r="C7" s="198" t="s">
        <v>660</v>
      </c>
      <c r="D7" s="729">
        <v>45291</v>
      </c>
      <c r="E7" s="729">
        <v>44926</v>
      </c>
      <c r="F7" s="48"/>
      <c r="G7" s="48"/>
      <c r="H7" s="48"/>
    </row>
    <row r="8" spans="3:8" x14ac:dyDescent="0.25">
      <c r="C8" s="47" t="s">
        <v>2400</v>
      </c>
      <c r="D8" s="81">
        <v>23594022.934</v>
      </c>
      <c r="E8" s="81">
        <v>23638468</v>
      </c>
      <c r="F8" s="48"/>
      <c r="G8" s="48"/>
      <c r="H8" s="48"/>
    </row>
    <row r="9" spans="3:8" x14ac:dyDescent="0.25">
      <c r="C9" s="47" t="s">
        <v>2401</v>
      </c>
      <c r="D9" s="81"/>
      <c r="E9" s="81">
        <v>0</v>
      </c>
      <c r="F9" s="48"/>
      <c r="G9" s="48"/>
      <c r="H9" s="48"/>
    </row>
    <row r="10" spans="3:8" x14ac:dyDescent="0.25">
      <c r="C10" s="47"/>
      <c r="D10" s="49"/>
      <c r="E10" s="47"/>
      <c r="F10" s="48"/>
      <c r="G10" s="48"/>
      <c r="H10" s="48"/>
    </row>
    <row r="11" spans="3:8" x14ac:dyDescent="0.25">
      <c r="C11" s="51" t="s">
        <v>0</v>
      </c>
      <c r="D11" s="265">
        <v>23594022.934</v>
      </c>
      <c r="E11" s="265">
        <v>23638468</v>
      </c>
      <c r="F11" s="48"/>
      <c r="G11" s="48"/>
      <c r="H11" s="48"/>
    </row>
    <row r="12" spans="3:8" x14ac:dyDescent="0.25">
      <c r="C12" s="47"/>
      <c r="D12" s="49"/>
      <c r="E12" s="48"/>
      <c r="F12" s="48"/>
      <c r="G12" s="48"/>
      <c r="H12" s="48"/>
    </row>
    <row r="13" spans="3:8" x14ac:dyDescent="0.25">
      <c r="D13" s="291"/>
    </row>
    <row r="15" spans="3:8" x14ac:dyDescent="0.25">
      <c r="F15" s="2"/>
    </row>
  </sheetData>
  <mergeCells count="2">
    <mergeCell ref="C5:D5"/>
    <mergeCell ref="C4:E4"/>
  </mergeCells>
  <hyperlinks>
    <hyperlink ref="G1" location="ER!A1" display="ER" xr:uid="{00000000-0004-0000-2500-000000000000}"/>
  </hyperlink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tabColor theme="9"/>
  </sheetPr>
  <dimension ref="C1:X19"/>
  <sheetViews>
    <sheetView showGridLines="0" topLeftCell="A2" zoomScale="85" zoomScaleNormal="85" workbookViewId="0">
      <selection activeCell="O25" sqref="O25"/>
    </sheetView>
  </sheetViews>
  <sheetFormatPr baseColWidth="10" defaultColWidth="11.33203125" defaultRowHeight="14.4" x14ac:dyDescent="0.3"/>
  <cols>
    <col min="1" max="2" width="2.33203125" customWidth="1"/>
    <col min="3" max="3" width="42" style="36" customWidth="1"/>
    <col min="4" max="5" width="15.6640625" style="36" customWidth="1"/>
    <col min="6" max="6" width="2.33203125" style="36" customWidth="1"/>
    <col min="7" max="24" width="11.33203125" style="36"/>
  </cols>
  <sheetData>
    <row r="1" spans="3:10" x14ac:dyDescent="0.3">
      <c r="C1" s="11">
        <v>0</v>
      </c>
      <c r="G1" s="43" t="s">
        <v>96</v>
      </c>
    </row>
    <row r="3" spans="3:10" ht="28.5" customHeight="1" x14ac:dyDescent="0.3">
      <c r="C3" s="910" t="s">
        <v>1538</v>
      </c>
      <c r="D3" s="910"/>
      <c r="E3" s="910"/>
      <c r="F3" s="48"/>
      <c r="G3" s="48"/>
      <c r="H3" s="47"/>
      <c r="I3" s="50"/>
      <c r="J3" s="48"/>
    </row>
    <row r="4" spans="3:10" x14ac:dyDescent="0.3">
      <c r="C4" s="178" t="s">
        <v>148</v>
      </c>
      <c r="D4" s="178"/>
      <c r="E4" s="48"/>
      <c r="F4" s="48"/>
      <c r="G4" s="48"/>
      <c r="H4" s="47"/>
      <c r="I4" s="50"/>
      <c r="J4" s="48"/>
    </row>
    <row r="5" spans="3:10" x14ac:dyDescent="0.3">
      <c r="C5" s="47"/>
      <c r="F5" s="48"/>
      <c r="G5" s="48"/>
      <c r="H5" s="47"/>
      <c r="I5" s="50"/>
      <c r="J5" s="48"/>
    </row>
    <row r="6" spans="3:10" x14ac:dyDescent="0.3">
      <c r="C6" s="198" t="s">
        <v>660</v>
      </c>
      <c r="D6" s="808">
        <v>45291</v>
      </c>
      <c r="E6" s="808">
        <v>44926</v>
      </c>
      <c r="F6" s="48"/>
      <c r="G6" s="48"/>
      <c r="H6" s="47"/>
      <c r="I6" s="50"/>
      <c r="J6" s="48"/>
    </row>
    <row r="7" spans="3:10" x14ac:dyDescent="0.3">
      <c r="C7" s="47" t="s">
        <v>1416</v>
      </c>
      <c r="D7" s="47"/>
      <c r="E7" s="47"/>
      <c r="F7" s="48"/>
      <c r="G7" s="48"/>
      <c r="H7" s="47"/>
      <c r="I7" s="50"/>
      <c r="J7" s="48"/>
    </row>
    <row r="8" spans="3:10" x14ac:dyDescent="0.3">
      <c r="C8" s="47" t="s">
        <v>45</v>
      </c>
      <c r="D8" s="47"/>
      <c r="E8" s="47"/>
      <c r="F8" s="48"/>
      <c r="G8" s="48"/>
      <c r="H8" s="47"/>
      <c r="I8" s="50"/>
      <c r="J8" s="48"/>
    </row>
    <row r="9" spans="3:10" x14ac:dyDescent="0.3">
      <c r="C9" s="58" t="s">
        <v>205</v>
      </c>
      <c r="D9" s="47"/>
      <c r="E9" s="47"/>
      <c r="F9" s="48"/>
      <c r="G9" s="48"/>
      <c r="H9" s="47"/>
      <c r="I9" s="50"/>
      <c r="J9" s="48"/>
    </row>
    <row r="10" spans="3:10" x14ac:dyDescent="0.3">
      <c r="C10" s="58"/>
      <c r="D10" s="47"/>
      <c r="E10" s="47"/>
      <c r="F10" s="48"/>
      <c r="G10" s="48"/>
      <c r="H10" s="47"/>
      <c r="I10" s="50"/>
      <c r="J10" s="48"/>
    </row>
    <row r="11" spans="3:10" x14ac:dyDescent="0.3">
      <c r="C11" s="51" t="s">
        <v>0</v>
      </c>
      <c r="D11" s="267">
        <v>0</v>
      </c>
      <c r="E11" s="267">
        <v>0</v>
      </c>
      <c r="F11" s="48"/>
      <c r="G11" s="48"/>
      <c r="H11" s="47"/>
      <c r="I11" s="50"/>
      <c r="J11" s="48"/>
    </row>
    <row r="12" spans="3:10" x14ac:dyDescent="0.3">
      <c r="C12" s="47"/>
      <c r="D12" s="49"/>
      <c r="E12" s="48"/>
      <c r="F12" s="48"/>
      <c r="G12" s="48"/>
      <c r="H12" s="47"/>
      <c r="I12" s="50"/>
      <c r="J12" s="48"/>
    </row>
    <row r="19" spans="6:6" x14ac:dyDescent="0.3">
      <c r="F19"/>
    </row>
  </sheetData>
  <mergeCells count="1">
    <mergeCell ref="C3:E3"/>
  </mergeCells>
  <hyperlinks>
    <hyperlink ref="G1" location="ER!A1" display="ER" xr:uid="{00000000-0004-0000-2600-000000000000}"/>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tabColor theme="9"/>
  </sheetPr>
  <dimension ref="C1:G22"/>
  <sheetViews>
    <sheetView showGridLines="0" zoomScale="85" zoomScaleNormal="85" workbookViewId="0">
      <selection activeCell="L12" sqref="L12"/>
    </sheetView>
  </sheetViews>
  <sheetFormatPr baseColWidth="10" defaultColWidth="11.33203125" defaultRowHeight="13.2" x14ac:dyDescent="0.25"/>
  <cols>
    <col min="1" max="2" width="2.33203125" style="2" customWidth="1"/>
    <col min="3" max="3" width="46" style="35" customWidth="1"/>
    <col min="4" max="5" width="15.6640625" style="35" customWidth="1"/>
    <col min="6" max="6" width="2.33203125" style="35" customWidth="1"/>
    <col min="7" max="7" width="4.88671875" style="35" bestFit="1" customWidth="1"/>
    <col min="8" max="16384" width="11.33203125" style="2"/>
  </cols>
  <sheetData>
    <row r="1" spans="3:7" x14ac:dyDescent="0.25">
      <c r="C1" s="11"/>
      <c r="G1" s="684" t="s">
        <v>96</v>
      </c>
    </row>
    <row r="2" spans="3:7" x14ac:dyDescent="0.25">
      <c r="E2" s="194"/>
    </row>
    <row r="4" spans="3:7" ht="13.8" x14ac:dyDescent="0.25">
      <c r="C4" s="843" t="s">
        <v>1531</v>
      </c>
      <c r="D4" s="843"/>
      <c r="E4" s="246"/>
    </row>
    <row r="5" spans="3:7" ht="27" customHeight="1" x14ac:dyDescent="0.25">
      <c r="C5" s="195"/>
      <c r="D5" s="195"/>
      <c r="E5" s="195"/>
      <c r="F5" s="195"/>
      <c r="G5" s="195"/>
    </row>
    <row r="6" spans="3:7" ht="15" customHeight="1" x14ac:dyDescent="0.25">
      <c r="D6" s="729">
        <v>45291</v>
      </c>
      <c r="E6" s="729">
        <v>44926</v>
      </c>
    </row>
    <row r="7" spans="3:7" s="35" customFormat="1" ht="18" customHeight="1" x14ac:dyDescent="0.25">
      <c r="C7" s="53" t="s">
        <v>662</v>
      </c>
      <c r="D7" s="228">
        <v>293193</v>
      </c>
      <c r="E7" s="228">
        <v>244364</v>
      </c>
      <c r="F7" s="196"/>
      <c r="G7" s="665"/>
    </row>
    <row r="8" spans="3:7" ht="17.25" customHeight="1" x14ac:dyDescent="0.25">
      <c r="C8" s="53" t="s">
        <v>1481</v>
      </c>
      <c r="D8" s="228">
        <v>94558</v>
      </c>
      <c r="E8" s="228">
        <v>172304</v>
      </c>
      <c r="G8" s="665"/>
    </row>
    <row r="9" spans="3:7" ht="15" customHeight="1" x14ac:dyDescent="0.25">
      <c r="D9" s="151"/>
      <c r="E9" s="151"/>
      <c r="F9" s="196"/>
      <c r="G9" s="196"/>
    </row>
    <row r="10" spans="3:7" ht="15" customHeight="1" x14ac:dyDescent="0.25">
      <c r="C10" s="11" t="s">
        <v>661</v>
      </c>
      <c r="D10" s="268">
        <v>23594022.934000511</v>
      </c>
      <c r="E10" s="268">
        <v>18051264.923999872</v>
      </c>
    </row>
    <row r="11" spans="3:7" ht="15" customHeight="1" x14ac:dyDescent="0.25">
      <c r="D11" s="2"/>
      <c r="G11" s="196"/>
    </row>
    <row r="12" spans="3:7" ht="21.75" customHeight="1" x14ac:dyDescent="0.25">
      <c r="C12" s="197" t="s">
        <v>3350</v>
      </c>
      <c r="D12" s="760">
        <v>1.6434289357294206E-2</v>
      </c>
      <c r="E12" s="759">
        <v>2.3082482128220467E-2</v>
      </c>
      <c r="F12" s="18"/>
      <c r="G12" s="18"/>
    </row>
    <row r="13" spans="3:7" ht="15" customHeight="1" x14ac:dyDescent="0.25">
      <c r="C13" s="197"/>
      <c r="D13" s="704"/>
      <c r="E13" s="227"/>
    </row>
    <row r="14" spans="3:7" ht="12.75" customHeight="1" x14ac:dyDescent="0.25">
      <c r="C14" s="911" t="s">
        <v>3451</v>
      </c>
      <c r="D14" s="911"/>
      <c r="E14" s="911"/>
    </row>
    <row r="15" spans="3:7" x14ac:dyDescent="0.25">
      <c r="C15" s="911"/>
      <c r="D15" s="911"/>
      <c r="E15" s="911"/>
    </row>
    <row r="16" spans="3:7" x14ac:dyDescent="0.25">
      <c r="C16" s="911"/>
      <c r="D16" s="911"/>
      <c r="E16" s="911"/>
    </row>
    <row r="17" spans="3:6" x14ac:dyDescent="0.25">
      <c r="C17" s="911"/>
      <c r="D17" s="911"/>
      <c r="E17" s="911"/>
    </row>
    <row r="18" spans="3:6" x14ac:dyDescent="0.25">
      <c r="C18" s="911"/>
      <c r="D18" s="911"/>
      <c r="E18" s="911"/>
    </row>
    <row r="19" spans="3:6" x14ac:dyDescent="0.25">
      <c r="C19" s="429"/>
      <c r="D19" s="291"/>
      <c r="E19" s="151"/>
      <c r="F19" s="2"/>
    </row>
    <row r="20" spans="3:6" x14ac:dyDescent="0.25">
      <c r="D20" s="664"/>
    </row>
    <row r="21" spans="3:6" x14ac:dyDescent="0.25">
      <c r="D21" s="664"/>
    </row>
    <row r="22" spans="3:6" x14ac:dyDescent="0.25">
      <c r="D22" s="664"/>
    </row>
  </sheetData>
  <mergeCells count="2">
    <mergeCell ref="C14:E18"/>
    <mergeCell ref="C4:D4"/>
  </mergeCells>
  <hyperlinks>
    <hyperlink ref="G1" location="ER!A1" display="ER" xr:uid="{00000000-0004-0000-2700-000000000000}"/>
  </hyperlink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58B8B-26AE-45F9-B929-2200B833BB95}">
  <sheetPr>
    <tabColor rgb="FF0070C0"/>
  </sheetPr>
  <dimension ref="C1:AL48"/>
  <sheetViews>
    <sheetView showGridLines="0" zoomScale="85" zoomScaleNormal="85" workbookViewId="0">
      <pane xSplit="3" ySplit="11" topLeftCell="I32" activePane="bottomRight" state="frozen"/>
      <selection activeCell="Z40" sqref="Z40"/>
      <selection pane="topRight" activeCell="Z40" sqref="Z40"/>
      <selection pane="bottomLeft" activeCell="Z40" sqref="Z40"/>
      <selection pane="bottomRight" activeCell="T41" sqref="T41"/>
    </sheetView>
  </sheetViews>
  <sheetFormatPr baseColWidth="10" defaultColWidth="11.33203125" defaultRowHeight="13.2" x14ac:dyDescent="0.25"/>
  <cols>
    <col min="1" max="2" width="2.33203125" style="2" customWidth="1"/>
    <col min="3" max="3" width="48.5546875" style="2" customWidth="1"/>
    <col min="4" max="4" width="19" style="123" customWidth="1"/>
    <col min="5" max="5" width="2.6640625" style="123" hidden="1" customWidth="1"/>
    <col min="6" max="6" width="1" style="348" customWidth="1"/>
    <col min="7" max="7" width="20.5546875" style="123" customWidth="1"/>
    <col min="8" max="8" width="17.109375" style="123" customWidth="1"/>
    <col min="9" max="9" width="0.88671875" style="123" customWidth="1"/>
    <col min="10" max="10" width="0.88671875" style="348" customWidth="1"/>
    <col min="11" max="11" width="18.88671875" style="123" customWidth="1"/>
    <col min="12" max="12" width="1" style="348" customWidth="1"/>
    <col min="13" max="13" width="0.6640625" style="348" customWidth="1"/>
    <col min="14" max="14" width="18.33203125" style="123" customWidth="1"/>
    <col min="15" max="15" width="0.6640625" style="348" customWidth="1"/>
    <col min="16" max="17" width="20.33203125" style="123" customWidth="1"/>
    <col min="18" max="18" width="26.109375" style="348" bestFit="1" customWidth="1"/>
    <col min="19" max="19" width="1.109375" style="348" customWidth="1"/>
    <col min="20" max="20" width="22.109375" style="123" customWidth="1"/>
    <col min="21" max="21" width="0.88671875" style="123" customWidth="1"/>
    <col min="22" max="22" width="1.109375" style="349" customWidth="1"/>
    <col min="23" max="23" width="1.109375" style="2" customWidth="1"/>
    <col min="24" max="24" width="19.33203125" style="2" bestFit="1" customWidth="1"/>
    <col min="25" max="25" width="2.33203125" style="2" customWidth="1"/>
    <col min="26" max="26" width="26.109375" style="2" bestFit="1" customWidth="1"/>
    <col min="27" max="27" width="15.88671875" style="2" bestFit="1" customWidth="1"/>
    <col min="28" max="28" width="15.44140625" style="2" bestFit="1" customWidth="1"/>
    <col min="29" max="29" width="11.33203125" style="2"/>
    <col min="30" max="30" width="27.44140625" style="2" bestFit="1" customWidth="1"/>
    <col min="31" max="32" width="16.5546875" style="2" bestFit="1" customWidth="1"/>
    <col min="33" max="33" width="12.88671875" style="2" bestFit="1" customWidth="1"/>
    <col min="34" max="34" width="17.5546875" style="2" bestFit="1" customWidth="1"/>
    <col min="35" max="35" width="14.44140625" style="2" bestFit="1" customWidth="1"/>
    <col min="36" max="36" width="11.33203125" style="2"/>
    <col min="37" max="37" width="16.5546875" style="2" bestFit="1" customWidth="1"/>
    <col min="38" max="38" width="12.88671875" style="2" bestFit="1" customWidth="1"/>
    <col min="39" max="16384" width="11.33203125" style="2"/>
  </cols>
  <sheetData>
    <row r="1" spans="3:38" x14ac:dyDescent="0.25">
      <c r="C1" s="29" t="e">
        <f>Indice!#REF!</f>
        <v>#REF!</v>
      </c>
      <c r="K1" s="212" t="s">
        <v>232</v>
      </c>
      <c r="X1" s="384">
        <f>+Indice!D6</f>
        <v>45291</v>
      </c>
    </row>
    <row r="4" spans="3:38" ht="13.8" x14ac:dyDescent="0.25">
      <c r="D4" s="814" t="s">
        <v>663</v>
      </c>
      <c r="E4" s="814"/>
      <c r="F4" s="814"/>
      <c r="G4" s="814"/>
      <c r="H4" s="814"/>
      <c r="I4" s="814"/>
      <c r="J4" s="814"/>
      <c r="K4" s="814"/>
      <c r="L4" s="814"/>
      <c r="M4" s="814"/>
      <c r="N4" s="814"/>
      <c r="O4" s="814"/>
      <c r="P4" s="814"/>
      <c r="Q4" s="814"/>
      <c r="R4" s="814"/>
      <c r="S4" s="814"/>
      <c r="T4" s="814"/>
      <c r="U4" s="814"/>
      <c r="V4" s="814"/>
    </row>
    <row r="5" spans="3:38" ht="13.8" x14ac:dyDescent="0.25">
      <c r="C5" s="74"/>
      <c r="D5" s="814" t="str">
        <f>IFERROR(IF(Indice!D6="","Al dia... de mes… de año 2XX2…","Al "&amp;DAY(Indice!D6)&amp;" de "&amp;VLOOKUP(MONTH(Indice!D6),Indice!#REF!,2,0)&amp;" de "&amp;YEAR(Indice!D6)),"Al dia... de mes… de año 2XX2…")</f>
        <v>Al dia... de mes… de año 2XX2…</v>
      </c>
      <c r="E5" s="814"/>
      <c r="F5" s="814"/>
      <c r="G5" s="814"/>
      <c r="H5" s="814"/>
      <c r="I5" s="814"/>
      <c r="J5" s="814"/>
      <c r="K5" s="814"/>
      <c r="L5" s="814"/>
      <c r="M5" s="814"/>
      <c r="N5" s="814"/>
      <c r="O5" s="814"/>
      <c r="P5" s="814"/>
      <c r="Q5" s="814"/>
      <c r="R5" s="814"/>
      <c r="S5" s="814"/>
      <c r="T5" s="814"/>
      <c r="U5" s="814"/>
    </row>
    <row r="6" spans="3:38" x14ac:dyDescent="0.25">
      <c r="D6" s="821" t="s">
        <v>186</v>
      </c>
      <c r="E6" s="821"/>
      <c r="F6" s="821"/>
      <c r="G6" s="821"/>
      <c r="H6" s="821"/>
      <c r="I6" s="821"/>
      <c r="J6" s="821"/>
      <c r="K6" s="821"/>
      <c r="L6" s="821"/>
      <c r="M6" s="821"/>
      <c r="N6" s="821"/>
      <c r="O6" s="821"/>
      <c r="P6" s="821"/>
      <c r="Q6" s="821"/>
      <c r="R6" s="821"/>
      <c r="S6" s="821"/>
      <c r="T6" s="821"/>
      <c r="U6" s="821"/>
    </row>
    <row r="7" spans="3:38" x14ac:dyDescent="0.25">
      <c r="D7" s="821"/>
      <c r="E7" s="821"/>
      <c r="F7" s="821"/>
      <c r="G7" s="821"/>
      <c r="H7" s="821"/>
      <c r="I7" s="821"/>
      <c r="J7" s="821"/>
      <c r="K7" s="821"/>
      <c r="L7" s="821"/>
      <c r="M7" s="821"/>
      <c r="N7" s="821"/>
      <c r="O7" s="821"/>
      <c r="P7" s="821"/>
      <c r="Q7" s="821"/>
      <c r="R7" s="821"/>
      <c r="S7" s="821"/>
      <c r="T7" s="821"/>
      <c r="U7" s="821"/>
    </row>
    <row r="8" spans="3:38" x14ac:dyDescent="0.25">
      <c r="C8" s="118"/>
      <c r="D8" s="118"/>
      <c r="E8" s="118"/>
      <c r="F8" s="118"/>
      <c r="G8" s="118"/>
      <c r="H8" s="118"/>
      <c r="I8" s="118"/>
      <c r="J8" s="118"/>
      <c r="K8" s="118"/>
      <c r="L8" s="118"/>
      <c r="M8" s="118"/>
      <c r="N8" s="118"/>
      <c r="O8" s="118"/>
      <c r="P8" s="118"/>
      <c r="Q8" s="118"/>
      <c r="R8" s="118"/>
      <c r="S8" s="118"/>
      <c r="T8" s="118"/>
      <c r="U8" s="118"/>
    </row>
    <row r="9" spans="3:38" ht="25.5" customHeight="1" x14ac:dyDescent="0.25">
      <c r="C9" s="378"/>
      <c r="D9" s="825" t="s">
        <v>174</v>
      </c>
      <c r="E9" s="825"/>
      <c r="F9" s="825"/>
      <c r="G9" s="825"/>
      <c r="H9" s="825"/>
      <c r="I9" s="825"/>
      <c r="J9" s="378"/>
      <c r="K9" s="825" t="s">
        <v>1083</v>
      </c>
      <c r="L9" s="825"/>
      <c r="M9" s="378"/>
      <c r="N9" s="825" t="s">
        <v>260</v>
      </c>
      <c r="O9" s="825"/>
      <c r="P9" s="825"/>
      <c r="Q9" s="825"/>
      <c r="R9" s="825"/>
      <c r="S9" s="825"/>
      <c r="T9" s="825"/>
      <c r="U9" s="825"/>
      <c r="V9" s="237"/>
      <c r="W9" s="18"/>
      <c r="X9" s="829" t="s">
        <v>0</v>
      </c>
    </row>
    <row r="10" spans="3:38" ht="15" customHeight="1" x14ac:dyDescent="0.25">
      <c r="C10" s="832"/>
      <c r="D10" s="831" t="s">
        <v>1540</v>
      </c>
      <c r="E10" s="350" t="s">
        <v>38</v>
      </c>
      <c r="F10" s="234"/>
      <c r="G10" s="831" t="s">
        <v>1077</v>
      </c>
      <c r="H10" s="831" t="s">
        <v>58</v>
      </c>
      <c r="I10" s="237"/>
      <c r="J10" s="234"/>
      <c r="K10" s="833" t="s">
        <v>34</v>
      </c>
      <c r="L10" s="234"/>
      <c r="M10" s="234"/>
      <c r="N10" s="833" t="s">
        <v>59</v>
      </c>
      <c r="O10" s="234"/>
      <c r="P10" s="831" t="s">
        <v>60</v>
      </c>
      <c r="Q10" s="829" t="s">
        <v>2621</v>
      </c>
      <c r="R10" s="829" t="s">
        <v>35</v>
      </c>
      <c r="S10" s="829"/>
      <c r="T10" s="829" t="s">
        <v>2616</v>
      </c>
      <c r="U10" s="833"/>
      <c r="V10" s="237"/>
      <c r="W10" s="234"/>
      <c r="X10" s="830"/>
      <c r="AH10" s="405"/>
    </row>
    <row r="11" spans="3:38" ht="25.5" customHeight="1" x14ac:dyDescent="0.25">
      <c r="C11" s="832"/>
      <c r="D11" s="833"/>
      <c r="E11" s="350" t="s">
        <v>39</v>
      </c>
      <c r="F11" s="234"/>
      <c r="G11" s="833"/>
      <c r="H11" s="833"/>
      <c r="I11" s="237"/>
      <c r="J11" s="234"/>
      <c r="K11" s="833"/>
      <c r="L11" s="234"/>
      <c r="M11" s="234"/>
      <c r="N11" s="833"/>
      <c r="O11" s="234"/>
      <c r="P11" s="833"/>
      <c r="Q11" s="831" t="s">
        <v>2621</v>
      </c>
      <c r="R11" s="831"/>
      <c r="S11" s="831"/>
      <c r="T11" s="831"/>
      <c r="U11" s="833"/>
      <c r="V11" s="237"/>
      <c r="W11" s="234"/>
      <c r="X11" s="831"/>
    </row>
    <row r="12" spans="3:38" ht="15" customHeight="1" x14ac:dyDescent="0.25">
      <c r="C12" s="394"/>
      <c r="D12" s="394"/>
      <c r="E12" s="394"/>
      <c r="F12" s="394"/>
      <c r="G12" s="394"/>
      <c r="H12" s="394"/>
      <c r="I12" s="394"/>
      <c r="J12" s="394"/>
      <c r="K12" s="394"/>
      <c r="L12" s="394"/>
      <c r="M12" s="394"/>
      <c r="N12" s="394"/>
      <c r="O12" s="394"/>
      <c r="P12" s="394"/>
      <c r="Q12" s="394"/>
      <c r="R12" s="394"/>
      <c r="S12" s="394"/>
      <c r="T12" s="394"/>
      <c r="V12" s="394"/>
      <c r="W12" s="394"/>
      <c r="X12" s="419"/>
      <c r="Y12" s="385"/>
      <c r="AA12" s="189">
        <v>44075</v>
      </c>
    </row>
    <row r="13" spans="3:38" ht="14.4" x14ac:dyDescent="0.3">
      <c r="C13" s="386" t="s">
        <v>2646</v>
      </c>
      <c r="D13" s="390">
        <v>403433000</v>
      </c>
      <c r="E13" s="284">
        <v>0</v>
      </c>
      <c r="F13" s="390">
        <v>0</v>
      </c>
      <c r="G13" s="390">
        <v>64679.341999999997</v>
      </c>
      <c r="H13" s="390">
        <v>0</v>
      </c>
      <c r="I13" s="284">
        <v>0</v>
      </c>
      <c r="J13" s="390">
        <v>0</v>
      </c>
      <c r="K13" s="390">
        <v>4115689.6999999997</v>
      </c>
      <c r="L13" s="390">
        <v>0</v>
      </c>
      <c r="M13" s="390">
        <v>0</v>
      </c>
      <c r="N13" s="523">
        <v>13076761.221999999</v>
      </c>
      <c r="O13" s="390">
        <v>0</v>
      </c>
      <c r="P13" s="390">
        <v>0</v>
      </c>
      <c r="Q13" s="390">
        <v>0</v>
      </c>
      <c r="R13" s="390">
        <v>0</v>
      </c>
      <c r="S13" s="390">
        <v>0</v>
      </c>
      <c r="T13" s="390">
        <v>0</v>
      </c>
      <c r="V13" s="233"/>
      <c r="W13" s="233"/>
      <c r="X13" s="235">
        <f t="shared" ref="X13:X25" si="0">+SUM(D13:T13)</f>
        <v>420690130.264</v>
      </c>
      <c r="Y13" s="349"/>
      <c r="AA13" t="s">
        <v>1736</v>
      </c>
      <c r="AB13" t="s">
        <v>1735</v>
      </c>
      <c r="AC13" t="s">
        <v>1859</v>
      </c>
      <c r="AD13" t="s">
        <v>684</v>
      </c>
      <c r="AE13" s="381" t="s">
        <v>686</v>
      </c>
      <c r="AF13" s="381" t="s">
        <v>1870</v>
      </c>
      <c r="AH13" s="443">
        <v>43800</v>
      </c>
    </row>
    <row r="14" spans="3:38" ht="14.4" x14ac:dyDescent="0.3">
      <c r="C14" s="252" t="s">
        <v>2617</v>
      </c>
      <c r="D14" s="390">
        <v>4388000</v>
      </c>
      <c r="E14" s="284">
        <v>0</v>
      </c>
      <c r="F14" s="390">
        <v>0</v>
      </c>
      <c r="G14" s="390">
        <v>0</v>
      </c>
      <c r="H14" s="390">
        <v>0</v>
      </c>
      <c r="I14" s="284">
        <v>0</v>
      </c>
      <c r="J14" s="390">
        <v>0</v>
      </c>
      <c r="K14" s="390">
        <v>0</v>
      </c>
      <c r="L14" s="390">
        <v>0</v>
      </c>
      <c r="M14" s="390">
        <v>0</v>
      </c>
      <c r="N14" s="390">
        <v>0</v>
      </c>
      <c r="O14" s="390">
        <v>0</v>
      </c>
      <c r="P14" s="390">
        <v>0</v>
      </c>
      <c r="Q14" s="390">
        <v>0</v>
      </c>
      <c r="R14" s="390">
        <v>0</v>
      </c>
      <c r="S14" s="390">
        <v>0</v>
      </c>
      <c r="T14" s="284">
        <v>0</v>
      </c>
      <c r="V14" s="233"/>
      <c r="W14" s="233"/>
      <c r="X14" s="235">
        <f t="shared" si="0"/>
        <v>4388000</v>
      </c>
      <c r="AA14" t="s">
        <v>1730</v>
      </c>
      <c r="AB14"/>
      <c r="AC14" s="367"/>
      <c r="AD14" s="427" t="s">
        <v>1075</v>
      </c>
      <c r="AE14" s="294">
        <v>-241988000001</v>
      </c>
      <c r="AF14" s="444">
        <v>-241988000.00099999</v>
      </c>
      <c r="AH14" s="2" t="s">
        <v>684</v>
      </c>
      <c r="AI14" s="2" t="s">
        <v>1869</v>
      </c>
      <c r="AJ14" s="2" t="s">
        <v>2718</v>
      </c>
      <c r="AK14" s="2" t="s">
        <v>686</v>
      </c>
      <c r="AL14" s="2" t="s">
        <v>1870</v>
      </c>
    </row>
    <row r="15" spans="3:38" ht="14.4" x14ac:dyDescent="0.3">
      <c r="C15" s="252" t="s">
        <v>2618</v>
      </c>
      <c r="D15" s="390">
        <v>0</v>
      </c>
      <c r="E15" s="284">
        <v>0</v>
      </c>
      <c r="F15" s="390">
        <v>0</v>
      </c>
      <c r="G15" s="390">
        <v>80575.570999999996</v>
      </c>
      <c r="H15" s="390">
        <v>0</v>
      </c>
      <c r="I15" s="284">
        <v>0</v>
      </c>
      <c r="J15" s="390">
        <v>0</v>
      </c>
      <c r="K15" s="390">
        <v>0</v>
      </c>
      <c r="L15" s="390">
        <v>0</v>
      </c>
      <c r="M15" s="390">
        <v>0</v>
      </c>
      <c r="N15" s="390">
        <v>0</v>
      </c>
      <c r="O15" s="390">
        <v>0</v>
      </c>
      <c r="P15" s="390">
        <v>0</v>
      </c>
      <c r="Q15" s="390">
        <v>0</v>
      </c>
      <c r="R15" s="390">
        <v>0</v>
      </c>
      <c r="S15" s="390">
        <v>0</v>
      </c>
      <c r="T15" s="284">
        <v>0</v>
      </c>
      <c r="V15" s="233"/>
      <c r="W15" s="233"/>
      <c r="X15" s="235">
        <f t="shared" si="0"/>
        <v>80575.570999999996</v>
      </c>
      <c r="AA15"/>
      <c r="AB15"/>
      <c r="AC15" s="367"/>
      <c r="AD15" s="427"/>
      <c r="AE15" s="294"/>
      <c r="AF15" s="444"/>
    </row>
    <row r="16" spans="3:38" ht="14.4" x14ac:dyDescent="0.3">
      <c r="C16" s="252" t="s">
        <v>2615</v>
      </c>
      <c r="D16" s="390">
        <v>0</v>
      </c>
      <c r="E16" s="284">
        <v>0</v>
      </c>
      <c r="F16" s="390">
        <v>0</v>
      </c>
      <c r="G16" s="390">
        <v>0</v>
      </c>
      <c r="H16" s="390">
        <v>0</v>
      </c>
      <c r="I16" s="284">
        <v>0</v>
      </c>
      <c r="J16" s="390">
        <v>0</v>
      </c>
      <c r="K16" s="390">
        <v>0</v>
      </c>
      <c r="L16" s="390">
        <v>0</v>
      </c>
      <c r="M16" s="390">
        <v>0</v>
      </c>
      <c r="N16" s="390">
        <v>0</v>
      </c>
      <c r="O16" s="390">
        <v>0</v>
      </c>
      <c r="P16" s="390">
        <v>0</v>
      </c>
      <c r="Q16" s="390">
        <v>0</v>
      </c>
      <c r="R16" s="390">
        <v>0</v>
      </c>
      <c r="S16" s="390">
        <v>0</v>
      </c>
      <c r="T16" s="284">
        <v>0</v>
      </c>
      <c r="V16" s="233"/>
      <c r="W16" s="233"/>
      <c r="X16" s="235">
        <f t="shared" si="0"/>
        <v>0</v>
      </c>
      <c r="AA16" t="s">
        <v>1731</v>
      </c>
      <c r="AB16"/>
      <c r="AC16" s="367"/>
      <c r="AD16" s="334" t="s">
        <v>1077</v>
      </c>
      <c r="AE16" s="295">
        <v>-3615434608</v>
      </c>
      <c r="AF16" s="444">
        <v>-3615434.608</v>
      </c>
      <c r="AH16" s="2" t="s">
        <v>1730</v>
      </c>
      <c r="AI16" s="2" t="s">
        <v>2389</v>
      </c>
      <c r="AJ16" s="2" t="s">
        <v>1075</v>
      </c>
      <c r="AK16" s="277">
        <v>-223542000000</v>
      </c>
      <c r="AL16" s="277">
        <v>-223542000</v>
      </c>
    </row>
    <row r="17" spans="3:38" ht="14.4" x14ac:dyDescent="0.3">
      <c r="C17" s="252" t="s">
        <v>2619</v>
      </c>
      <c r="D17" s="390">
        <v>0</v>
      </c>
      <c r="E17" s="390">
        <v>0</v>
      </c>
      <c r="F17" s="390">
        <v>0</v>
      </c>
      <c r="G17" s="390">
        <v>0</v>
      </c>
      <c r="H17" s="390">
        <v>0</v>
      </c>
      <c r="I17" s="390">
        <v>0</v>
      </c>
      <c r="J17" s="390">
        <v>0</v>
      </c>
      <c r="K17" s="390">
        <v>0</v>
      </c>
      <c r="L17" s="390">
        <v>0</v>
      </c>
      <c r="M17" s="390">
        <v>0</v>
      </c>
      <c r="N17" s="390">
        <v>0</v>
      </c>
      <c r="O17" s="390">
        <v>0</v>
      </c>
      <c r="P17" s="390">
        <v>0</v>
      </c>
      <c r="Q17" s="390">
        <v>0</v>
      </c>
      <c r="R17" s="390">
        <v>0</v>
      </c>
      <c r="S17" s="390">
        <v>0</v>
      </c>
      <c r="T17" s="284">
        <v>0</v>
      </c>
      <c r="V17" s="233"/>
      <c r="W17" s="233"/>
      <c r="X17" s="235">
        <f t="shared" si="0"/>
        <v>0</v>
      </c>
      <c r="AA17" t="s">
        <v>2719</v>
      </c>
      <c r="AB17"/>
      <c r="AC17" s="367"/>
      <c r="AD17" s="427" t="s">
        <v>1079</v>
      </c>
      <c r="AE17" s="294">
        <v>4399000000</v>
      </c>
      <c r="AF17" s="444">
        <v>4399000</v>
      </c>
      <c r="AH17" s="2" t="s">
        <v>1731</v>
      </c>
      <c r="AI17" s="2" t="s">
        <v>2389</v>
      </c>
      <c r="AJ17" s="2" t="s">
        <v>1077</v>
      </c>
      <c r="AK17" s="277">
        <v>-16466000000</v>
      </c>
      <c r="AL17" s="277">
        <v>-16466000</v>
      </c>
    </row>
    <row r="18" spans="3:38" ht="14.4" x14ac:dyDescent="0.3">
      <c r="C18" s="252" t="s">
        <v>3164</v>
      </c>
      <c r="D18" s="390">
        <v>0</v>
      </c>
      <c r="E18" s="390">
        <v>0</v>
      </c>
      <c r="F18" s="390">
        <v>0</v>
      </c>
      <c r="G18" s="390">
        <v>0</v>
      </c>
      <c r="H18" s="390">
        <v>0</v>
      </c>
      <c r="I18" s="390">
        <v>0</v>
      </c>
      <c r="J18" s="390">
        <v>0</v>
      </c>
      <c r="K18" s="390">
        <v>0</v>
      </c>
      <c r="L18" s="390">
        <v>0</v>
      </c>
      <c r="M18" s="390">
        <v>0</v>
      </c>
      <c r="N18" s="390">
        <v>55363.046000000002</v>
      </c>
      <c r="O18" s="390">
        <v>0</v>
      </c>
      <c r="P18" s="390">
        <v>0</v>
      </c>
      <c r="Q18" s="390">
        <v>0</v>
      </c>
      <c r="R18" s="390">
        <v>-1107259.923</v>
      </c>
      <c r="S18" s="390">
        <v>0</v>
      </c>
      <c r="T18" s="284">
        <v>0</v>
      </c>
      <c r="V18" s="233"/>
      <c r="W18" s="236"/>
      <c r="X18" s="235">
        <f t="shared" si="0"/>
        <v>-1051896.8769999999</v>
      </c>
      <c r="AA18" t="s">
        <v>2720</v>
      </c>
      <c r="AB18"/>
      <c r="AC18" s="367"/>
      <c r="AD18" s="334" t="s">
        <v>1080</v>
      </c>
      <c r="AE18" s="295">
        <v>-4399000000</v>
      </c>
      <c r="AF18" s="444">
        <v>-4399000</v>
      </c>
      <c r="AH18" s="2" t="s">
        <v>2719</v>
      </c>
      <c r="AI18" s="2">
        <v>0</v>
      </c>
      <c r="AJ18" s="2" t="s">
        <v>1079</v>
      </c>
      <c r="AK18" s="277">
        <v>4399000000</v>
      </c>
      <c r="AL18" s="277">
        <v>4399000</v>
      </c>
    </row>
    <row r="19" spans="3:38" ht="13.5" customHeight="1" x14ac:dyDescent="0.3">
      <c r="C19" s="252" t="s">
        <v>1084</v>
      </c>
      <c r="D19" s="390">
        <v>0</v>
      </c>
      <c r="E19" s="390">
        <v>0</v>
      </c>
      <c r="F19" s="390">
        <v>0</v>
      </c>
      <c r="G19" s="390">
        <v>0</v>
      </c>
      <c r="H19" s="390">
        <v>0</v>
      </c>
      <c r="I19" s="390">
        <v>0</v>
      </c>
      <c r="J19" s="390">
        <v>0</v>
      </c>
      <c r="K19" s="390">
        <v>0</v>
      </c>
      <c r="L19" s="390">
        <v>0</v>
      </c>
      <c r="M19" s="390">
        <v>0</v>
      </c>
      <c r="N19" s="390">
        <v>0</v>
      </c>
      <c r="O19" s="390">
        <v>0</v>
      </c>
      <c r="P19" s="390">
        <v>0</v>
      </c>
      <c r="Q19" s="390">
        <v>0</v>
      </c>
      <c r="R19" s="390">
        <v>0</v>
      </c>
      <c r="S19" s="390">
        <v>0</v>
      </c>
      <c r="T19" s="284">
        <v>0</v>
      </c>
      <c r="V19" s="233"/>
      <c r="W19" s="236"/>
      <c r="X19" s="235">
        <f t="shared" si="0"/>
        <v>0</v>
      </c>
      <c r="AA19" t="s">
        <v>1732</v>
      </c>
      <c r="AB19"/>
      <c r="AC19" s="367"/>
      <c r="AD19" s="427" t="s">
        <v>1082</v>
      </c>
      <c r="AE19" s="294">
        <v>-2597342261</v>
      </c>
      <c r="AF19" s="444">
        <v>-2597342.2609999999</v>
      </c>
      <c r="AH19" s="2" t="s">
        <v>2720</v>
      </c>
      <c r="AI19" s="2">
        <v>0</v>
      </c>
      <c r="AJ19" s="2" t="s">
        <v>1080</v>
      </c>
      <c r="AK19" s="277">
        <v>-4399000000</v>
      </c>
      <c r="AL19" s="277">
        <v>-4399000</v>
      </c>
    </row>
    <row r="20" spans="3:38" ht="13.5" customHeight="1" x14ac:dyDescent="0.3">
      <c r="C20" s="252" t="s">
        <v>61</v>
      </c>
      <c r="D20" s="390">
        <v>0</v>
      </c>
      <c r="E20" s="390">
        <v>0</v>
      </c>
      <c r="F20" s="390">
        <v>0</v>
      </c>
      <c r="G20" s="390">
        <v>0</v>
      </c>
      <c r="H20" s="390">
        <v>0</v>
      </c>
      <c r="I20" s="390">
        <v>0</v>
      </c>
      <c r="J20" s="390">
        <v>0</v>
      </c>
      <c r="K20" s="390">
        <v>0</v>
      </c>
      <c r="L20" s="390">
        <v>0</v>
      </c>
      <c r="M20" s="390">
        <v>0</v>
      </c>
      <c r="N20" s="390">
        <v>0</v>
      </c>
      <c r="O20" s="390">
        <v>0</v>
      </c>
      <c r="P20" s="390">
        <v>0</v>
      </c>
      <c r="Q20" s="390">
        <v>0</v>
      </c>
      <c r="R20" s="579">
        <v>0</v>
      </c>
      <c r="S20" s="284">
        <v>0</v>
      </c>
      <c r="T20" s="284">
        <v>0</v>
      </c>
      <c r="V20" s="233"/>
      <c r="W20" s="236"/>
      <c r="X20" s="235">
        <f t="shared" si="0"/>
        <v>0</v>
      </c>
      <c r="AA20" t="s">
        <v>2780</v>
      </c>
      <c r="AB20"/>
      <c r="AC20" s="367"/>
      <c r="AD20" s="334" t="s">
        <v>1572</v>
      </c>
      <c r="AE20" s="295">
        <v>-7537418699</v>
      </c>
      <c r="AF20" s="444">
        <v>-7537418.699</v>
      </c>
      <c r="AH20" s="2" t="s">
        <v>1732</v>
      </c>
      <c r="AI20" s="2" t="s">
        <v>2390</v>
      </c>
      <c r="AJ20" s="2" t="s">
        <v>1082</v>
      </c>
      <c r="AK20" s="277">
        <v>-2597342261</v>
      </c>
      <c r="AL20" s="277">
        <v>-2597342.2609999999</v>
      </c>
    </row>
    <row r="21" spans="3:38" ht="14.4" x14ac:dyDescent="0.3">
      <c r="C21" s="252" t="s">
        <v>2620</v>
      </c>
      <c r="D21" s="390">
        <v>0</v>
      </c>
      <c r="E21" s="390">
        <v>0</v>
      </c>
      <c r="F21" s="390">
        <v>0</v>
      </c>
      <c r="G21" s="390">
        <v>0</v>
      </c>
      <c r="H21" s="390">
        <v>0</v>
      </c>
      <c r="I21" s="390">
        <v>0</v>
      </c>
      <c r="J21" s="390">
        <v>0</v>
      </c>
      <c r="K21" s="390">
        <v>0</v>
      </c>
      <c r="L21" s="390">
        <v>0</v>
      </c>
      <c r="M21" s="390">
        <v>0</v>
      </c>
      <c r="N21" s="390">
        <v>0</v>
      </c>
      <c r="O21" s="390">
        <v>0</v>
      </c>
      <c r="P21" s="390">
        <v>0</v>
      </c>
      <c r="Q21" s="390">
        <v>0</v>
      </c>
      <c r="R21" s="307">
        <v>0</v>
      </c>
      <c r="S21" s="284">
        <v>0</v>
      </c>
      <c r="T21" s="284">
        <v>0</v>
      </c>
      <c r="V21" s="233"/>
      <c r="W21" s="236"/>
      <c r="X21" s="235">
        <f t="shared" si="0"/>
        <v>0</v>
      </c>
      <c r="AA21" t="s">
        <v>1733</v>
      </c>
      <c r="AB21"/>
      <c r="AC21" s="367"/>
      <c r="AD21" s="427" t="s">
        <v>1084</v>
      </c>
      <c r="AE21" s="294">
        <v>-5473151038</v>
      </c>
      <c r="AF21" s="444">
        <v>-5473151.0379999997</v>
      </c>
      <c r="AH21" s="2" t="s">
        <v>1733</v>
      </c>
      <c r="AI21" s="2" t="s">
        <v>2390</v>
      </c>
      <c r="AJ21" s="2" t="s">
        <v>1084</v>
      </c>
      <c r="AK21" s="277">
        <v>-3821386661</v>
      </c>
      <c r="AL21" s="277">
        <v>-3821386.6609999998</v>
      </c>
    </row>
    <row r="22" spans="3:38" ht="14.4" x14ac:dyDescent="0.3">
      <c r="C22" s="252" t="s">
        <v>2647</v>
      </c>
      <c r="D22" s="390">
        <v>0</v>
      </c>
      <c r="E22" s="390">
        <v>0</v>
      </c>
      <c r="F22" s="390">
        <v>0</v>
      </c>
      <c r="G22" s="390">
        <v>0</v>
      </c>
      <c r="H22" s="390">
        <v>0</v>
      </c>
      <c r="I22" s="390">
        <v>0</v>
      </c>
      <c r="J22" s="390">
        <v>0</v>
      </c>
      <c r="K22" s="390">
        <v>0</v>
      </c>
      <c r="L22" s="390">
        <v>0</v>
      </c>
      <c r="M22" s="390">
        <v>0</v>
      </c>
      <c r="N22" s="390">
        <v>0</v>
      </c>
      <c r="O22" s="390">
        <v>0</v>
      </c>
      <c r="P22" s="390">
        <v>0</v>
      </c>
      <c r="Q22" s="390">
        <v>0</v>
      </c>
      <c r="R22" s="390">
        <v>1107259.923</v>
      </c>
      <c r="S22" s="284">
        <v>0</v>
      </c>
      <c r="T22" s="390">
        <v>0</v>
      </c>
      <c r="V22" s="233"/>
      <c r="W22" s="233"/>
      <c r="X22" s="235">
        <f t="shared" si="0"/>
        <v>1107259.923</v>
      </c>
      <c r="AA22"/>
      <c r="AB22"/>
      <c r="AC22" s="367"/>
      <c r="AD22" s="427"/>
      <c r="AE22" s="294"/>
      <c r="AF22" s="444"/>
      <c r="AK22" s="277"/>
      <c r="AL22" s="277"/>
    </row>
    <row r="23" spans="3:38" ht="14.4" x14ac:dyDescent="0.3">
      <c r="C23" s="252" t="s">
        <v>2616</v>
      </c>
      <c r="D23" s="390">
        <v>0</v>
      </c>
      <c r="E23" s="284">
        <v>0</v>
      </c>
      <c r="F23" s="390">
        <v>0</v>
      </c>
      <c r="G23" s="390">
        <v>0</v>
      </c>
      <c r="H23" s="284">
        <v>0</v>
      </c>
      <c r="I23" s="284">
        <v>0</v>
      </c>
      <c r="J23" s="390">
        <v>0</v>
      </c>
      <c r="K23" s="390">
        <v>0</v>
      </c>
      <c r="L23" s="390">
        <v>0</v>
      </c>
      <c r="M23" s="390">
        <v>0</v>
      </c>
      <c r="N23" s="381">
        <v>0</v>
      </c>
      <c r="O23" s="390">
        <v>0</v>
      </c>
      <c r="P23" s="390">
        <v>0</v>
      </c>
      <c r="Q23" s="390">
        <v>0</v>
      </c>
      <c r="R23" s="390">
        <v>0</v>
      </c>
      <c r="S23" s="284">
        <v>0</v>
      </c>
      <c r="T23" s="390">
        <v>9036094.9240000006</v>
      </c>
      <c r="U23" s="524">
        <v>0</v>
      </c>
      <c r="V23" s="233"/>
      <c r="W23" s="233"/>
      <c r="X23" s="235">
        <f t="shared" si="0"/>
        <v>9036094.9240000006</v>
      </c>
      <c r="AA23" t="s">
        <v>2721</v>
      </c>
      <c r="AB23"/>
      <c r="AC23" s="367"/>
      <c r="AD23" s="334" t="s">
        <v>2589</v>
      </c>
      <c r="AE23" s="295">
        <v>-12211150141</v>
      </c>
      <c r="AF23" s="444">
        <v>-12211150.141000001</v>
      </c>
      <c r="AH23" s="2" t="s">
        <v>2723</v>
      </c>
      <c r="AI23" s="2" t="s">
        <v>2391</v>
      </c>
      <c r="AJ23" s="2" t="s">
        <v>1086</v>
      </c>
      <c r="AK23" s="277">
        <v>-5290910071</v>
      </c>
      <c r="AL23" s="277">
        <v>-5290910.0710000005</v>
      </c>
    </row>
    <row r="24" spans="3:38" ht="11.25" customHeight="1" x14ac:dyDescent="0.25">
      <c r="C24" s="416"/>
      <c r="D24" s="390"/>
      <c r="E24" s="390"/>
      <c r="F24" s="390"/>
      <c r="G24" s="390"/>
      <c r="H24" s="284"/>
      <c r="I24" s="390"/>
      <c r="J24" s="390"/>
      <c r="K24" s="390"/>
      <c r="L24" s="390"/>
      <c r="M24" s="390"/>
      <c r="N24" s="578"/>
      <c r="O24" s="390"/>
      <c r="P24" s="390"/>
      <c r="Q24" s="390"/>
      <c r="R24" s="390"/>
      <c r="S24" s="390"/>
      <c r="T24" s="390"/>
      <c r="U24" s="235"/>
      <c r="V24" s="235"/>
      <c r="W24" s="235"/>
      <c r="X24" s="235">
        <f t="shared" si="0"/>
        <v>0</v>
      </c>
    </row>
    <row r="25" spans="3:38" ht="11.25" customHeight="1" x14ac:dyDescent="0.25">
      <c r="C25" s="386" t="s">
        <v>3165</v>
      </c>
      <c r="D25" s="389">
        <f>SUM(D13:D23)</f>
        <v>407821000</v>
      </c>
      <c r="E25" s="389">
        <v>0</v>
      </c>
      <c r="F25" s="389">
        <v>0</v>
      </c>
      <c r="G25" s="389">
        <f>SUM(G13:G23)</f>
        <v>145254.913</v>
      </c>
      <c r="H25" s="284">
        <v>0</v>
      </c>
      <c r="I25" s="389">
        <v>0</v>
      </c>
      <c r="J25" s="389">
        <v>0</v>
      </c>
      <c r="K25" s="389">
        <f>SUM(K13:K23)</f>
        <v>4115689.6999999997</v>
      </c>
      <c r="L25" s="389">
        <v>0</v>
      </c>
      <c r="M25" s="389">
        <v>0</v>
      </c>
      <c r="N25" s="389">
        <f>SUM(N13:N23)</f>
        <v>13132124.267999999</v>
      </c>
      <c r="O25" s="389">
        <v>0</v>
      </c>
      <c r="P25" s="389">
        <f>SUM(P13:P23)</f>
        <v>0</v>
      </c>
      <c r="Q25" s="389">
        <f>SUM(Q13:Q23)</f>
        <v>0</v>
      </c>
      <c r="R25" s="389">
        <f>SUM(R13:R23)</f>
        <v>0</v>
      </c>
      <c r="S25" s="389">
        <f>SUM(S13:S23)</f>
        <v>0</v>
      </c>
      <c r="T25" s="389">
        <f>SUM(T13:T23)</f>
        <v>9036094.9240000006</v>
      </c>
      <c r="U25" s="307"/>
      <c r="V25" s="389">
        <v>0</v>
      </c>
      <c r="W25" s="389">
        <v>0</v>
      </c>
      <c r="X25" s="235">
        <f t="shared" si="0"/>
        <v>434250163.80500001</v>
      </c>
      <c r="Z25" s="27"/>
      <c r="AA25" s="27"/>
    </row>
    <row r="26" spans="3:38" ht="16.5" customHeight="1" x14ac:dyDescent="0.25">
      <c r="C26" s="387"/>
      <c r="D26" s="238"/>
      <c r="E26" s="235"/>
      <c r="F26" s="235"/>
      <c r="G26" s="238"/>
      <c r="H26" s="284"/>
      <c r="I26" s="233"/>
      <c r="J26" s="235"/>
      <c r="K26" s="238"/>
      <c r="L26" s="235"/>
      <c r="M26" s="235"/>
      <c r="N26" s="238"/>
      <c r="O26" s="235"/>
      <c r="P26" s="238"/>
      <c r="Q26" s="238"/>
      <c r="R26" s="238"/>
      <c r="S26" s="233"/>
      <c r="T26" s="238"/>
      <c r="V26" s="233"/>
      <c r="W26" s="233"/>
      <c r="X26" s="235"/>
    </row>
    <row r="27" spans="3:38" ht="14.4" x14ac:dyDescent="0.3">
      <c r="C27" s="386" t="s">
        <v>2918</v>
      </c>
      <c r="D27" s="528">
        <v>409812000</v>
      </c>
      <c r="E27" s="528">
        <v>0</v>
      </c>
      <c r="F27" s="528">
        <v>0</v>
      </c>
      <c r="G27" s="527">
        <v>62779.341999999997</v>
      </c>
      <c r="H27" s="284">
        <v>0</v>
      </c>
      <c r="I27" s="528">
        <v>0</v>
      </c>
      <c r="J27" s="529">
        <v>0</v>
      </c>
      <c r="K27" s="529">
        <v>4115689.6999999997</v>
      </c>
      <c r="L27" s="529">
        <v>0</v>
      </c>
      <c r="M27" s="529">
        <v>0</v>
      </c>
      <c r="N27" s="529">
        <v>13132124.267999999</v>
      </c>
      <c r="O27" s="529">
        <v>0</v>
      </c>
      <c r="P27" s="529">
        <v>0</v>
      </c>
      <c r="Q27" s="529">
        <v>0</v>
      </c>
      <c r="R27" s="529">
        <v>0</v>
      </c>
      <c r="S27" s="529">
        <v>0</v>
      </c>
      <c r="T27" s="529">
        <v>22651848.872000001</v>
      </c>
      <c r="V27" s="233">
        <v>0</v>
      </c>
      <c r="W27" s="233">
        <v>0</v>
      </c>
      <c r="X27" s="235">
        <v>449774441.91799998</v>
      </c>
      <c r="Z27" s="442"/>
      <c r="AA27" t="s">
        <v>1736</v>
      </c>
      <c r="AB27" t="s">
        <v>1735</v>
      </c>
      <c r="AC27" t="s">
        <v>1859</v>
      </c>
      <c r="AD27" t="s">
        <v>684</v>
      </c>
      <c r="AE27" s="381" t="s">
        <v>686</v>
      </c>
      <c r="AF27" s="381" t="s">
        <v>1870</v>
      </c>
      <c r="AG27" s="353" t="s">
        <v>2392</v>
      </c>
      <c r="AH27" s="296" t="s">
        <v>1588</v>
      </c>
    </row>
    <row r="28" spans="3:38" ht="14.4" x14ac:dyDescent="0.3">
      <c r="C28" s="252" t="s">
        <v>2617</v>
      </c>
      <c r="D28" s="235">
        <f>6850000000/1000</f>
        <v>6850000</v>
      </c>
      <c r="E28" s="233"/>
      <c r="F28" s="235"/>
      <c r="G28" s="235">
        <v>0</v>
      </c>
      <c r="H28" s="284">
        <v>0</v>
      </c>
      <c r="I28" s="233"/>
      <c r="J28" s="235"/>
      <c r="K28" s="235">
        <v>0</v>
      </c>
      <c r="L28" s="235"/>
      <c r="M28" s="235"/>
      <c r="N28" s="235">
        <v>0</v>
      </c>
      <c r="O28" s="235"/>
      <c r="P28" s="529">
        <v>0</v>
      </c>
      <c r="Q28" s="235">
        <v>0</v>
      </c>
      <c r="R28" s="529">
        <v>0</v>
      </c>
      <c r="S28" s="233"/>
      <c r="T28" s="235">
        <v>0</v>
      </c>
      <c r="V28" s="233"/>
      <c r="W28" s="233"/>
      <c r="X28" s="235">
        <f t="shared" ref="X28:X38" si="1">+SUM(D28:T28)</f>
        <v>6850000</v>
      </c>
      <c r="AA28" t="s">
        <v>1730</v>
      </c>
      <c r="AB28" t="s">
        <v>1413</v>
      </c>
      <c r="AC28">
        <v>20</v>
      </c>
      <c r="AD28" s="332" t="s">
        <v>1075</v>
      </c>
      <c r="AE28" s="461">
        <v>-416662000000</v>
      </c>
      <c r="AF28" s="512">
        <v>-416662000</v>
      </c>
      <c r="AG28" t="s">
        <v>151</v>
      </c>
      <c r="AH28" t="s">
        <v>156</v>
      </c>
      <c r="AI28" s="27">
        <f>+AF28+D27</f>
        <v>-6850000</v>
      </c>
    </row>
    <row r="29" spans="3:38" ht="14.4" x14ac:dyDescent="0.3">
      <c r="C29" s="252" t="s">
        <v>2618</v>
      </c>
      <c r="D29" s="235">
        <v>0</v>
      </c>
      <c r="E29" s="233"/>
      <c r="F29" s="235"/>
      <c r="G29" s="235">
        <f>12920937/1000</f>
        <v>12920.937</v>
      </c>
      <c r="H29" s="284">
        <v>0</v>
      </c>
      <c r="I29" s="233"/>
      <c r="J29" s="235"/>
      <c r="K29" s="235">
        <v>0</v>
      </c>
      <c r="L29" s="235"/>
      <c r="M29" s="235"/>
      <c r="N29" s="235">
        <v>0</v>
      </c>
      <c r="O29" s="235"/>
      <c r="P29" s="529">
        <v>0</v>
      </c>
      <c r="Q29" s="235">
        <v>0</v>
      </c>
      <c r="R29" s="529">
        <v>0</v>
      </c>
      <c r="S29" s="233"/>
      <c r="T29" s="235">
        <v>0</v>
      </c>
      <c r="V29" s="233"/>
      <c r="W29" s="233"/>
      <c r="X29" s="235">
        <f>+SUM(D29:T29)</f>
        <v>12920.937</v>
      </c>
      <c r="Y29" s="349"/>
      <c r="AA29" t="s">
        <v>1731</v>
      </c>
      <c r="AB29" t="s">
        <v>1413</v>
      </c>
      <c r="AC29">
        <v>20</v>
      </c>
      <c r="AD29" s="333" t="s">
        <v>2950</v>
      </c>
      <c r="AE29" s="460">
        <v>-75700279</v>
      </c>
      <c r="AF29" s="296">
        <v>-75700.278999999995</v>
      </c>
      <c r="AG29" t="s">
        <v>151</v>
      </c>
      <c r="AH29" t="s">
        <v>1498</v>
      </c>
      <c r="AI29" s="27">
        <f>+AF29+G27</f>
        <v>-12920.936999999998</v>
      </c>
    </row>
    <row r="30" spans="3:38" ht="14.4" x14ac:dyDescent="0.3">
      <c r="C30" s="252" t="s">
        <v>2615</v>
      </c>
      <c r="D30" s="235">
        <v>0</v>
      </c>
      <c r="E30" s="233"/>
      <c r="F30" s="235"/>
      <c r="G30" s="235">
        <v>0</v>
      </c>
      <c r="H30" s="284">
        <v>0</v>
      </c>
      <c r="I30" s="233"/>
      <c r="J30" s="235"/>
      <c r="K30" s="235">
        <v>0</v>
      </c>
      <c r="L30" s="235"/>
      <c r="M30" s="235"/>
      <c r="N30" s="235">
        <v>0</v>
      </c>
      <c r="O30" s="235"/>
      <c r="P30" s="529">
        <v>0</v>
      </c>
      <c r="Q30" s="235">
        <v>0</v>
      </c>
      <c r="R30" s="529">
        <v>0</v>
      </c>
      <c r="S30" s="233"/>
      <c r="T30" s="235">
        <v>0</v>
      </c>
      <c r="V30" s="233"/>
      <c r="W30" s="233"/>
      <c r="X30" s="235">
        <f t="shared" si="1"/>
        <v>0</v>
      </c>
      <c r="Y30" s="349"/>
      <c r="AA30" t="s">
        <v>1732</v>
      </c>
      <c r="AB30" t="s">
        <v>1413</v>
      </c>
      <c r="AC30">
        <v>21</v>
      </c>
      <c r="AD30" s="332" t="s">
        <v>1082</v>
      </c>
      <c r="AE30" s="461">
        <v>-2686623331</v>
      </c>
      <c r="AF30" s="512">
        <v>-2686623.3309999998</v>
      </c>
      <c r="AG30" s="428" t="s">
        <v>151</v>
      </c>
      <c r="AH30" s="428" t="s">
        <v>34</v>
      </c>
      <c r="AI30" s="335">
        <v>0</v>
      </c>
      <c r="AJ30" s="11" t="s">
        <v>2920</v>
      </c>
    </row>
    <row r="31" spans="3:38" ht="14.4" x14ac:dyDescent="0.3">
      <c r="C31" s="252" t="s">
        <v>2619</v>
      </c>
      <c r="D31" s="235">
        <v>0</v>
      </c>
      <c r="E31" s="233"/>
      <c r="F31" s="235"/>
      <c r="G31" s="235">
        <v>0</v>
      </c>
      <c r="H31" s="284">
        <v>0</v>
      </c>
      <c r="I31" s="233"/>
      <c r="J31" s="235"/>
      <c r="K31" s="235">
        <v>0</v>
      </c>
      <c r="L31" s="235"/>
      <c r="M31" s="235"/>
      <c r="N31" s="235">
        <v>0</v>
      </c>
      <c r="O31" s="235"/>
      <c r="P31" s="529">
        <v>0</v>
      </c>
      <c r="Q31" s="235">
        <v>-22651849</v>
      </c>
      <c r="R31" s="390">
        <v>0</v>
      </c>
      <c r="S31" s="233"/>
      <c r="T31" s="235">
        <v>0</v>
      </c>
      <c r="V31" s="233"/>
      <c r="W31" s="233"/>
      <c r="X31" s="235">
        <f t="shared" si="1"/>
        <v>-22651849</v>
      </c>
      <c r="Y31" s="349"/>
      <c r="AA31" t="s">
        <v>2321</v>
      </c>
      <c r="AB31" t="s">
        <v>1413</v>
      </c>
      <c r="AC31">
        <v>21</v>
      </c>
      <c r="AD31" s="333" t="s">
        <v>2174</v>
      </c>
      <c r="AE31" s="460">
        <v>-1429066369</v>
      </c>
      <c r="AF31" s="512">
        <v>-1429066.3689999999</v>
      </c>
      <c r="AG31" s="428" t="s">
        <v>151</v>
      </c>
      <c r="AH31" s="428" t="s">
        <v>2174</v>
      </c>
      <c r="AI31" s="11"/>
      <c r="AJ31" s="11"/>
    </row>
    <row r="32" spans="3:38" ht="27" x14ac:dyDescent="0.3">
      <c r="C32" s="478" t="s">
        <v>2786</v>
      </c>
      <c r="D32" s="235">
        <v>0</v>
      </c>
      <c r="E32" s="233"/>
      <c r="F32" s="235"/>
      <c r="G32" s="235">
        <v>0</v>
      </c>
      <c r="H32" s="284">
        <v>0</v>
      </c>
      <c r="I32" s="233"/>
      <c r="J32" s="235"/>
      <c r="K32" s="235">
        <v>0</v>
      </c>
      <c r="L32" s="235"/>
      <c r="M32" s="235"/>
      <c r="N32" s="235">
        <v>0</v>
      </c>
      <c r="O32" s="235"/>
      <c r="P32" s="565">
        <v>0</v>
      </c>
      <c r="Q32" s="235">
        <v>0</v>
      </c>
      <c r="R32" s="529">
        <v>0</v>
      </c>
      <c r="S32" s="233"/>
      <c r="T32" s="235">
        <v>0</v>
      </c>
      <c r="V32" s="233"/>
      <c r="W32" s="236"/>
      <c r="X32" s="235">
        <f t="shared" si="1"/>
        <v>0</v>
      </c>
      <c r="AA32" t="s">
        <v>1733</v>
      </c>
      <c r="AB32" t="s">
        <v>1413</v>
      </c>
      <c r="AC32">
        <v>21</v>
      </c>
      <c r="AD32" s="332" t="s">
        <v>1084</v>
      </c>
      <c r="AE32" s="461">
        <v>-14264716712</v>
      </c>
      <c r="AF32" s="296">
        <v>-14264716.711999999</v>
      </c>
      <c r="AG32" t="s">
        <v>151</v>
      </c>
      <c r="AH32" t="s">
        <v>59</v>
      </c>
      <c r="AI32" s="2" t="s">
        <v>2921</v>
      </c>
    </row>
    <row r="33" spans="3:34" ht="15.75" customHeight="1" x14ac:dyDescent="0.3">
      <c r="C33" s="252" t="s">
        <v>1084</v>
      </c>
      <c r="D33" s="235">
        <v>0</v>
      </c>
      <c r="E33" s="233"/>
      <c r="F33" s="235"/>
      <c r="G33" s="235">
        <v>0</v>
      </c>
      <c r="H33" s="284">
        <v>0</v>
      </c>
      <c r="I33" s="233"/>
      <c r="J33" s="235"/>
      <c r="K33" s="235">
        <v>0</v>
      </c>
      <c r="L33" s="235"/>
      <c r="M33" s="235"/>
      <c r="N33" s="235">
        <v>1132592.4439999999</v>
      </c>
      <c r="O33" s="235"/>
      <c r="P33" s="565">
        <v>0</v>
      </c>
      <c r="Q33" s="235">
        <v>0</v>
      </c>
      <c r="R33" s="529">
        <v>0</v>
      </c>
      <c r="S33" s="233"/>
      <c r="T33" s="235">
        <v>0</v>
      </c>
      <c r="V33" s="233"/>
      <c r="W33" s="236"/>
      <c r="X33" s="235">
        <f t="shared" si="1"/>
        <v>1132592.4439999999</v>
      </c>
      <c r="AA33" t="s">
        <v>2721</v>
      </c>
      <c r="AB33" t="s">
        <v>1413</v>
      </c>
      <c r="AC33">
        <v>23</v>
      </c>
      <c r="AD33" s="333" t="s">
        <v>2589</v>
      </c>
      <c r="AE33" s="460">
        <v>-426310456977</v>
      </c>
      <c r="AF33" s="296">
        <v>-426310456.977</v>
      </c>
      <c r="AG33" t="s">
        <v>151</v>
      </c>
      <c r="AH33" t="s">
        <v>35</v>
      </c>
    </row>
    <row r="34" spans="3:34" ht="14.4" x14ac:dyDescent="0.3">
      <c r="C34" s="252" t="s">
        <v>61</v>
      </c>
      <c r="D34" s="235">
        <v>0</v>
      </c>
      <c r="E34" s="233"/>
      <c r="F34" s="235"/>
      <c r="G34" s="235">
        <v>0</v>
      </c>
      <c r="H34" s="284">
        <v>0</v>
      </c>
      <c r="I34" s="233"/>
      <c r="J34" s="235"/>
      <c r="K34" s="235">
        <v>0</v>
      </c>
      <c r="L34" s="235"/>
      <c r="M34" s="235"/>
      <c r="N34" s="235">
        <v>0</v>
      </c>
      <c r="O34" s="235"/>
      <c r="P34" s="565">
        <v>0</v>
      </c>
      <c r="Q34" s="235">
        <v>0</v>
      </c>
      <c r="R34" s="529">
        <v>0</v>
      </c>
      <c r="S34" s="233"/>
      <c r="T34" s="235">
        <v>0</v>
      </c>
      <c r="V34" s="233"/>
      <c r="W34" s="233"/>
      <c r="X34" s="235">
        <f t="shared" si="1"/>
        <v>0</v>
      </c>
      <c r="AA34" t="s">
        <v>2919</v>
      </c>
      <c r="AB34" t="s">
        <v>1413</v>
      </c>
      <c r="AC34">
        <v>23</v>
      </c>
      <c r="AD34" s="332" t="s">
        <v>2591</v>
      </c>
      <c r="AE34" s="461">
        <v>426310456977</v>
      </c>
      <c r="AF34" s="296">
        <v>426310456.977</v>
      </c>
      <c r="AG34" s="2" t="s">
        <v>151</v>
      </c>
      <c r="AH34" s="2" t="s">
        <v>35</v>
      </c>
    </row>
    <row r="35" spans="3:34" ht="14.4" x14ac:dyDescent="0.3">
      <c r="C35" s="252" t="s">
        <v>2620</v>
      </c>
      <c r="D35" s="235">
        <v>0</v>
      </c>
      <c r="E35" s="233"/>
      <c r="F35" s="235"/>
      <c r="G35" s="235">
        <v>0</v>
      </c>
      <c r="H35" s="233">
        <v>0</v>
      </c>
      <c r="I35" s="233"/>
      <c r="J35" s="235"/>
      <c r="K35" s="235">
        <v>0</v>
      </c>
      <c r="L35" s="235"/>
      <c r="M35" s="235"/>
      <c r="N35" s="235">
        <v>0</v>
      </c>
      <c r="O35" s="235"/>
      <c r="P35" s="565">
        <v>0</v>
      </c>
      <c r="Q35" s="235">
        <v>0</v>
      </c>
      <c r="R35" s="529">
        <v>0</v>
      </c>
      <c r="S35" s="233"/>
      <c r="T35" s="235">
        <v>0</v>
      </c>
      <c r="V35" s="233"/>
      <c r="W35" s="233"/>
      <c r="X35" s="235">
        <f t="shared" si="1"/>
        <v>0</v>
      </c>
      <c r="AA35" t="s">
        <v>1734</v>
      </c>
      <c r="AB35" t="s">
        <v>1413</v>
      </c>
      <c r="AC35">
        <v>23</v>
      </c>
      <c r="AD35" s="333" t="s">
        <v>1257</v>
      </c>
      <c r="AE35" s="460">
        <v>-9513188589</v>
      </c>
      <c r="AF35" s="296">
        <v>-9513188.5889999997</v>
      </c>
      <c r="AG35" s="2" t="s">
        <v>151</v>
      </c>
      <c r="AH35" s="2" t="s">
        <v>1087</v>
      </c>
    </row>
    <row r="36" spans="3:34" ht="14.4" x14ac:dyDescent="0.3">
      <c r="C36" s="252" t="s">
        <v>2647</v>
      </c>
      <c r="D36" s="235">
        <v>0</v>
      </c>
      <c r="E36" s="233"/>
      <c r="F36" s="235"/>
      <c r="G36" s="235">
        <v>0</v>
      </c>
      <c r="H36" s="233"/>
      <c r="I36" s="233"/>
      <c r="J36" s="235"/>
      <c r="K36" s="235"/>
      <c r="L36" s="235"/>
      <c r="M36" s="235"/>
      <c r="N36" s="235">
        <v>0</v>
      </c>
      <c r="O36" s="235"/>
      <c r="P36" s="565">
        <v>0</v>
      </c>
      <c r="Q36" s="390">
        <v>0</v>
      </c>
      <c r="R36" s="390">
        <v>22651849</v>
      </c>
      <c r="S36" s="233"/>
      <c r="T36" s="235">
        <v>-22651848.872000001</v>
      </c>
      <c r="V36" s="233"/>
      <c r="W36" s="233"/>
      <c r="X36" s="235">
        <f>+SUM(D36:T36)</f>
        <v>0.12799999862909317</v>
      </c>
      <c r="Z36" s="278"/>
      <c r="AA36"/>
      <c r="AB36"/>
      <c r="AC36"/>
      <c r="AD36" s="334"/>
      <c r="AE36" s="460"/>
      <c r="AF36" s="296"/>
      <c r="AG36" s="277"/>
      <c r="AH36" s="441"/>
    </row>
    <row r="37" spans="3:34" ht="14.4" x14ac:dyDescent="0.3">
      <c r="C37" s="252" t="s">
        <v>2616</v>
      </c>
      <c r="D37" s="235">
        <v>0</v>
      </c>
      <c r="E37" s="235">
        <v>0</v>
      </c>
      <c r="F37" s="235">
        <v>0</v>
      </c>
      <c r="G37" s="235">
        <v>0</v>
      </c>
      <c r="H37" s="233">
        <v>0</v>
      </c>
      <c r="I37" s="235">
        <v>0</v>
      </c>
      <c r="J37" s="235">
        <v>0</v>
      </c>
      <c r="K37" s="235">
        <v>0</v>
      </c>
      <c r="L37" s="235">
        <v>0</v>
      </c>
      <c r="M37" s="235">
        <v>0</v>
      </c>
      <c r="N37" s="235">
        <v>0</v>
      </c>
      <c r="O37" s="235">
        <v>0</v>
      </c>
      <c r="P37" s="565">
        <v>0</v>
      </c>
      <c r="Q37" s="235">
        <v>0</v>
      </c>
      <c r="R37" s="529">
        <v>0</v>
      </c>
      <c r="S37" s="235">
        <v>0</v>
      </c>
      <c r="T37" s="526">
        <f>+-AF35</f>
        <v>9513188.5889999997</v>
      </c>
      <c r="U37" s="235">
        <v>0</v>
      </c>
      <c r="V37" s="235">
        <v>0</v>
      </c>
      <c r="W37" s="235">
        <v>0</v>
      </c>
      <c r="X37" s="235">
        <f t="shared" si="1"/>
        <v>9513188.5889999997</v>
      </c>
      <c r="AA37"/>
      <c r="AB37"/>
      <c r="AC37"/>
      <c r="AD37" s="427"/>
      <c r="AE37" s="461"/>
      <c r="AF37" s="296">
        <f>SUM(AF28:AF36)</f>
        <v>-444631295.27999997</v>
      </c>
      <c r="AG37" s="277"/>
      <c r="AH37" s="441"/>
    </row>
    <row r="38" spans="3:34" ht="14.4" x14ac:dyDescent="0.3">
      <c r="C38" s="388"/>
      <c r="D38" s="235"/>
      <c r="E38" s="233"/>
      <c r="F38" s="235"/>
      <c r="G38" s="235"/>
      <c r="H38" s="233"/>
      <c r="I38" s="233"/>
      <c r="J38" s="235"/>
      <c r="K38" s="235"/>
      <c r="L38" s="235"/>
      <c r="M38" s="235"/>
      <c r="N38" s="235">
        <v>0</v>
      </c>
      <c r="O38" s="235"/>
      <c r="P38" s="565">
        <v>0</v>
      </c>
      <c r="Q38" s="235">
        <v>0</v>
      </c>
      <c r="R38" s="235"/>
      <c r="S38" s="233"/>
      <c r="T38" s="235"/>
      <c r="V38" s="233"/>
      <c r="W38" s="233"/>
      <c r="X38" s="235">
        <f t="shared" si="1"/>
        <v>0</v>
      </c>
      <c r="AA38"/>
      <c r="AB38"/>
      <c r="AC38"/>
      <c r="AD38" s="334"/>
      <c r="AE38" s="460"/>
      <c r="AF38" s="296"/>
      <c r="AG38" s="277"/>
      <c r="AH38" s="441"/>
    </row>
    <row r="39" spans="3:34" ht="14.4" x14ac:dyDescent="0.3">
      <c r="C39" s="386" t="str">
        <f>IFERROR(IF(Indice!D6="","Saldo al .. de  de 20X2 ","Saldo al "&amp;DAY(Indice!D6)&amp;" de "&amp;VLOOKUP(MONTH(Indice!D6),Indice!#REF!,2,0)&amp;" de "&amp;YEAR(Indice!D6)),"Saldo al .. de  de 20X2 ")</f>
        <v xml:space="preserve">Saldo al .. de  de 20X2 </v>
      </c>
      <c r="D39" s="525">
        <f>SUM(D27:D38)</f>
        <v>416662000</v>
      </c>
      <c r="E39" s="238">
        <f t="shared" ref="E39:S39" si="2">SUM(E27:E38)</f>
        <v>0</v>
      </c>
      <c r="F39" s="238">
        <f t="shared" si="2"/>
        <v>0</v>
      </c>
      <c r="G39" s="235">
        <f>SUM(G27:G38)</f>
        <v>75700.278999999995</v>
      </c>
      <c r="H39" s="233">
        <f t="shared" si="2"/>
        <v>0</v>
      </c>
      <c r="I39" s="238">
        <f t="shared" si="2"/>
        <v>0</v>
      </c>
      <c r="J39" s="389">
        <f t="shared" si="2"/>
        <v>0</v>
      </c>
      <c r="K39" s="389">
        <f t="shared" si="2"/>
        <v>4115689.6999999997</v>
      </c>
      <c r="L39" s="389">
        <f t="shared" si="2"/>
        <v>0</v>
      </c>
      <c r="M39" s="389">
        <f t="shared" si="2"/>
        <v>0</v>
      </c>
      <c r="N39" s="389">
        <f t="shared" si="2"/>
        <v>14264716.711999999</v>
      </c>
      <c r="O39" s="389">
        <f t="shared" si="2"/>
        <v>0</v>
      </c>
      <c r="P39" s="389">
        <f t="shared" si="2"/>
        <v>0</v>
      </c>
      <c r="Q39" s="389">
        <f t="shared" si="2"/>
        <v>-22651849</v>
      </c>
      <c r="R39" s="389">
        <f t="shared" si="2"/>
        <v>22651849</v>
      </c>
      <c r="S39" s="389">
        <f t="shared" si="2"/>
        <v>0</v>
      </c>
      <c r="T39" s="389">
        <f>SUM(T27:T38)</f>
        <v>9513188.5889999997</v>
      </c>
      <c r="U39" s="307"/>
      <c r="V39" s="389">
        <f>SUM(V27:V38)</f>
        <v>0</v>
      </c>
      <c r="W39" s="389">
        <f>SUM(W27:W38)</f>
        <v>0</v>
      </c>
      <c r="X39" s="235">
        <f>SUM(X27:X38)</f>
        <v>444631295.01599997</v>
      </c>
      <c r="Z39" s="307">
        <f>X39+AF43</f>
        <v>-0.26399999856948853</v>
      </c>
      <c r="AA39"/>
      <c r="AB39"/>
      <c r="AC39"/>
      <c r="AD39" s="427"/>
      <c r="AE39" s="461"/>
      <c r="AF39" s="296"/>
      <c r="AG39" s="277"/>
      <c r="AH39" s="441"/>
    </row>
    <row r="40" spans="3:34" ht="14.4" x14ac:dyDescent="0.3">
      <c r="C40" s="386"/>
      <c r="D40" s="525">
        <f>+AF28</f>
        <v>-416662000</v>
      </c>
      <c r="E40" s="238"/>
      <c r="F40" s="238"/>
      <c r="G40" s="235">
        <f>+AF29</f>
        <v>-75700.278999999995</v>
      </c>
      <c r="H40" s="233"/>
      <c r="I40" s="238"/>
      <c r="J40" s="389"/>
      <c r="K40" s="389">
        <f>+AF31+AF30</f>
        <v>-4115689.6999999997</v>
      </c>
      <c r="L40" s="389"/>
      <c r="M40" s="389"/>
      <c r="N40" s="389">
        <f>+AF32</f>
        <v>-14264716.711999999</v>
      </c>
      <c r="O40" s="389"/>
      <c r="P40" s="389">
        <v>0</v>
      </c>
      <c r="Q40" s="389"/>
      <c r="R40" s="389"/>
      <c r="S40" s="389"/>
      <c r="T40" s="389"/>
      <c r="U40" s="307"/>
      <c r="V40" s="389"/>
      <c r="W40" s="389"/>
      <c r="X40" s="235"/>
      <c r="Z40" s="307"/>
      <c r="AA40"/>
      <c r="AB40"/>
      <c r="AC40"/>
      <c r="AD40" s="427"/>
      <c r="AE40" s="461"/>
      <c r="AF40" s="296"/>
      <c r="AG40" s="277"/>
      <c r="AH40" s="441"/>
    </row>
    <row r="41" spans="3:34" ht="14.4" x14ac:dyDescent="0.3">
      <c r="C41" s="74"/>
      <c r="D41" s="440">
        <f>SUM(D39:D40)</f>
        <v>0</v>
      </c>
      <c r="E41" s="440">
        <f t="shared" ref="E41:P41" si="3">SUM(E39:E40)</f>
        <v>0</v>
      </c>
      <c r="F41" s="440">
        <f t="shared" si="3"/>
        <v>0</v>
      </c>
      <c r="G41" s="440">
        <f t="shared" si="3"/>
        <v>0</v>
      </c>
      <c r="H41" s="440">
        <f t="shared" si="3"/>
        <v>0</v>
      </c>
      <c r="I41" s="440">
        <f t="shared" si="3"/>
        <v>0</v>
      </c>
      <c r="J41" s="440">
        <f t="shared" si="3"/>
        <v>0</v>
      </c>
      <c r="K41" s="440">
        <f t="shared" si="3"/>
        <v>0</v>
      </c>
      <c r="L41" s="440">
        <f t="shared" si="3"/>
        <v>0</v>
      </c>
      <c r="M41" s="440">
        <f t="shared" si="3"/>
        <v>0</v>
      </c>
      <c r="N41" s="440">
        <f t="shared" si="3"/>
        <v>0</v>
      </c>
      <c r="O41" s="440">
        <f t="shared" si="3"/>
        <v>0</v>
      </c>
      <c r="P41" s="440">
        <f t="shared" si="3"/>
        <v>0</v>
      </c>
      <c r="Q41" s="440">
        <v>0</v>
      </c>
      <c r="R41" s="391">
        <v>0</v>
      </c>
      <c r="S41" s="284"/>
      <c r="T41" s="567">
        <f>+T39+AF35</f>
        <v>0</v>
      </c>
      <c r="U41" s="307"/>
      <c r="V41" s="284"/>
      <c r="W41" s="336"/>
      <c r="X41" s="566">
        <f>X39+AF43</f>
        <v>-0.26399999856948853</v>
      </c>
      <c r="AA41"/>
      <c r="AB41"/>
      <c r="AC41"/>
      <c r="AD41" s="334"/>
      <c r="AE41" s="460"/>
      <c r="AF41" s="296"/>
      <c r="AG41" s="277"/>
      <c r="AH41" s="441"/>
    </row>
    <row r="42" spans="3:34" ht="14.4" x14ac:dyDescent="0.3">
      <c r="C42" s="11" t="s">
        <v>251</v>
      </c>
      <c r="D42" s="238"/>
      <c r="E42" s="351"/>
      <c r="F42" s="352"/>
      <c r="G42" s="307"/>
      <c r="H42" s="233"/>
      <c r="J42" s="366"/>
      <c r="K42" s="277"/>
      <c r="L42" s="277"/>
      <c r="M42" s="366"/>
      <c r="N42" s="307"/>
      <c r="O42" s="366"/>
      <c r="P42" s="307"/>
      <c r="Q42" s="307"/>
      <c r="R42" s="366"/>
      <c r="S42" s="366"/>
      <c r="T42" s="389"/>
      <c r="U42" s="307"/>
      <c r="V42" s="307"/>
      <c r="W42" s="277"/>
      <c r="X42" s="235"/>
      <c r="AA42"/>
      <c r="AB42"/>
      <c r="AC42"/>
      <c r="AD42" s="427"/>
      <c r="AE42" s="461"/>
      <c r="AF42" s="296"/>
      <c r="AG42" s="277"/>
      <c r="AH42" s="441"/>
    </row>
    <row r="43" spans="3:34" x14ac:dyDescent="0.25">
      <c r="D43" s="351"/>
      <c r="E43" s="351"/>
      <c r="F43" s="352"/>
      <c r="G43" s="307"/>
      <c r="H43" s="233"/>
      <c r="J43" s="366"/>
      <c r="K43" s="2"/>
      <c r="L43" s="277"/>
      <c r="M43" s="366"/>
      <c r="N43" s="307"/>
      <c r="O43" s="366"/>
      <c r="P43" s="307"/>
      <c r="Q43" s="307"/>
      <c r="R43" s="307"/>
      <c r="S43" s="366"/>
      <c r="T43" s="307"/>
      <c r="U43" s="307"/>
      <c r="V43" s="307"/>
      <c r="W43" s="277"/>
      <c r="X43" s="277"/>
      <c r="AF43" s="278">
        <f>SUM(AF36:AF42)</f>
        <v>-444631295.27999997</v>
      </c>
      <c r="AH43" s="278"/>
    </row>
    <row r="44" spans="3:34" x14ac:dyDescent="0.25">
      <c r="D44" s="351"/>
      <c r="E44" s="351"/>
      <c r="F44" s="352"/>
      <c r="G44" s="116" t="s">
        <v>1864</v>
      </c>
      <c r="H44" s="351"/>
      <c r="J44" s="392"/>
      <c r="K44" s="11"/>
      <c r="L44" s="11"/>
      <c r="M44" s="392"/>
      <c r="N44" s="383"/>
      <c r="O44" s="392"/>
      <c r="P44" s="383"/>
      <c r="Q44" s="383"/>
      <c r="R44" s="393" t="s">
        <v>1865</v>
      </c>
      <c r="S44" s="352"/>
      <c r="T44" s="351"/>
    </row>
    <row r="45" spans="3:34" x14ac:dyDescent="0.25">
      <c r="D45" s="351"/>
      <c r="E45" s="351"/>
      <c r="F45" s="352"/>
      <c r="G45" s="351"/>
      <c r="H45" s="351"/>
      <c r="J45" s="352"/>
      <c r="K45" s="2"/>
      <c r="L45" s="2"/>
      <c r="M45" s="352"/>
      <c r="N45" s="351"/>
      <c r="O45" s="352"/>
      <c r="P45" s="351"/>
      <c r="Q45" s="351"/>
      <c r="R45" s="352"/>
      <c r="S45" s="352"/>
      <c r="T45" s="351"/>
    </row>
    <row r="46" spans="3:34" x14ac:dyDescent="0.25">
      <c r="D46" s="351"/>
      <c r="E46" s="351"/>
      <c r="F46" s="352"/>
      <c r="G46" s="351"/>
      <c r="H46" s="351"/>
      <c r="J46" s="352"/>
      <c r="K46" s="2"/>
      <c r="L46" s="2"/>
      <c r="M46" s="352"/>
      <c r="N46" s="351"/>
      <c r="O46" s="352"/>
      <c r="P46" s="351"/>
      <c r="Q46" s="351"/>
      <c r="R46" s="352"/>
      <c r="S46" s="352"/>
      <c r="T46" s="351"/>
      <c r="Y46" s="2">
        <v>0</v>
      </c>
    </row>
    <row r="48" spans="3:34" x14ac:dyDescent="0.25">
      <c r="G48" s="351"/>
      <c r="H48" s="351"/>
      <c r="K48" s="2"/>
      <c r="L48" s="2"/>
    </row>
  </sheetData>
  <mergeCells count="20">
    <mergeCell ref="D4:V4"/>
    <mergeCell ref="D5:U5"/>
    <mergeCell ref="D6:U6"/>
    <mergeCell ref="D7:U7"/>
    <mergeCell ref="D9:I9"/>
    <mergeCell ref="K9:L9"/>
    <mergeCell ref="N9:U9"/>
    <mergeCell ref="S10:S11"/>
    <mergeCell ref="T10:T11"/>
    <mergeCell ref="U10:U11"/>
    <mergeCell ref="X9:X11"/>
    <mergeCell ref="C10:C11"/>
    <mergeCell ref="D10:D11"/>
    <mergeCell ref="G10:G11"/>
    <mergeCell ref="H10:H11"/>
    <mergeCell ref="K10:K11"/>
    <mergeCell ref="N10:N11"/>
    <mergeCell ref="P10:P11"/>
    <mergeCell ref="Q10:Q11"/>
    <mergeCell ref="R10:R11"/>
  </mergeCells>
  <hyperlinks>
    <hyperlink ref="K1" location="Indice!A1" display="Indice" xr:uid="{6C11FF91-8362-4D08-901D-34570877D2A2}"/>
  </hyperlinks>
  <pageMargins left="3.937007874015748E-2" right="3.937007874015748E-2" top="0.74803149606299213" bottom="0.74803149606299213" header="0.31496062992125984" footer="0.31496062992125984"/>
  <pageSetup paperSize="9" scale="62"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6:D55"/>
  <sheetViews>
    <sheetView showGridLines="0" zoomScale="85" zoomScaleNormal="85" workbookViewId="0">
      <selection activeCell="F18" sqref="F18"/>
    </sheetView>
  </sheetViews>
  <sheetFormatPr baseColWidth="10" defaultColWidth="11.33203125" defaultRowHeight="13.2" x14ac:dyDescent="0.25"/>
  <cols>
    <col min="1" max="1" width="2.33203125" style="2" customWidth="1"/>
    <col min="2" max="2" width="10.109375" style="2" bestFit="1" customWidth="1"/>
    <col min="3" max="3" width="61.6640625" style="2" bestFit="1" customWidth="1"/>
    <col min="4" max="4" width="16.33203125" style="33" customWidth="1"/>
    <col min="5" max="5" width="2.33203125" style="2" customWidth="1"/>
    <col min="6" max="6" width="30.6640625" style="2" bestFit="1" customWidth="1"/>
    <col min="7" max="16384" width="11.33203125" style="2"/>
  </cols>
  <sheetData>
    <row r="6" spans="1:4" x14ac:dyDescent="0.25">
      <c r="A6" s="76"/>
      <c r="B6" s="811" t="s">
        <v>13</v>
      </c>
      <c r="C6" s="811"/>
      <c r="D6" s="765">
        <v>45291</v>
      </c>
    </row>
    <row r="7" spans="1:4" x14ac:dyDescent="0.25">
      <c r="B7" s="811"/>
      <c r="C7" s="811"/>
      <c r="D7" s="720" t="s">
        <v>229</v>
      </c>
    </row>
    <row r="8" spans="1:4" ht="14.4" x14ac:dyDescent="0.25">
      <c r="B8" s="61" t="s">
        <v>262</v>
      </c>
      <c r="C8" s="61"/>
      <c r="D8" s="687" t="s">
        <v>3347</v>
      </c>
    </row>
    <row r="9" spans="1:4" ht="14.4" x14ac:dyDescent="0.3">
      <c r="A9" s="33"/>
      <c r="C9" s="2" t="s">
        <v>206</v>
      </c>
      <c r="D9" s="686" t="s">
        <v>14</v>
      </c>
    </row>
    <row r="10" spans="1:4" ht="14.4" x14ac:dyDescent="0.3">
      <c r="A10" s="33"/>
      <c r="C10" s="2" t="s">
        <v>30</v>
      </c>
      <c r="D10" s="686" t="s">
        <v>15</v>
      </c>
    </row>
    <row r="11" spans="1:4" ht="14.4" x14ac:dyDescent="0.3">
      <c r="A11" s="33"/>
      <c r="B11" s="61" t="s">
        <v>175</v>
      </c>
      <c r="D11" s="686" t="s">
        <v>88</v>
      </c>
    </row>
    <row r="12" spans="1:4" ht="14.4" x14ac:dyDescent="0.3">
      <c r="A12" s="33"/>
      <c r="C12" s="2" t="s">
        <v>134</v>
      </c>
      <c r="D12" s="686" t="s">
        <v>16</v>
      </c>
    </row>
    <row r="13" spans="1:4" ht="14.4" x14ac:dyDescent="0.3">
      <c r="A13" s="33"/>
      <c r="C13" s="2" t="s">
        <v>76</v>
      </c>
      <c r="D13" s="686" t="s">
        <v>17</v>
      </c>
    </row>
    <row r="14" spans="1:4" ht="14.4" x14ac:dyDescent="0.3">
      <c r="A14" s="33"/>
      <c r="C14" s="2" t="s">
        <v>135</v>
      </c>
      <c r="D14" s="686" t="s">
        <v>18</v>
      </c>
    </row>
    <row r="15" spans="1:4" ht="14.4" x14ac:dyDescent="0.3">
      <c r="A15" s="33"/>
      <c r="C15" s="2" t="s">
        <v>31</v>
      </c>
      <c r="D15" s="686" t="s">
        <v>19</v>
      </c>
    </row>
    <row r="16" spans="1:4" ht="14.4" x14ac:dyDescent="0.3">
      <c r="A16" s="33"/>
      <c r="C16" s="2" t="s">
        <v>136</v>
      </c>
      <c r="D16" s="686" t="s">
        <v>20</v>
      </c>
    </row>
    <row r="17" spans="1:4" ht="14.4" x14ac:dyDescent="0.3">
      <c r="A17" s="33"/>
      <c r="C17" s="2" t="s">
        <v>252</v>
      </c>
      <c r="D17" s="686" t="s">
        <v>21</v>
      </c>
    </row>
    <row r="18" spans="1:4" ht="14.4" x14ac:dyDescent="0.3">
      <c r="A18" s="33"/>
      <c r="C18" s="2" t="s">
        <v>207</v>
      </c>
      <c r="D18" s="686" t="s">
        <v>22</v>
      </c>
    </row>
    <row r="19" spans="1:4" ht="14.4" x14ac:dyDescent="0.3">
      <c r="A19" s="33"/>
      <c r="C19" s="2" t="s">
        <v>149</v>
      </c>
      <c r="D19" s="686" t="s">
        <v>23</v>
      </c>
    </row>
    <row r="20" spans="1:4" ht="14.4" x14ac:dyDescent="0.3">
      <c r="A20" s="33"/>
      <c r="C20" s="2" t="s">
        <v>84</v>
      </c>
      <c r="D20" s="686" t="s">
        <v>24</v>
      </c>
    </row>
    <row r="21" spans="1:4" ht="14.4" x14ac:dyDescent="0.3">
      <c r="A21" s="33"/>
      <c r="C21" s="2" t="s">
        <v>87</v>
      </c>
      <c r="D21" s="686" t="s">
        <v>25</v>
      </c>
    </row>
    <row r="22" spans="1:4" ht="14.4" x14ac:dyDescent="0.3">
      <c r="A22" s="33"/>
      <c r="C22" s="2" t="s">
        <v>77</v>
      </c>
      <c r="D22" s="686" t="s">
        <v>26</v>
      </c>
    </row>
    <row r="23" spans="1:4" ht="14.4" x14ac:dyDescent="0.3">
      <c r="A23" s="33"/>
      <c r="C23" s="2" t="s">
        <v>1547</v>
      </c>
      <c r="D23" s="686" t="s">
        <v>27</v>
      </c>
    </row>
    <row r="24" spans="1:4" ht="14.4" x14ac:dyDescent="0.3">
      <c r="A24" s="33"/>
      <c r="C24" s="2" t="s">
        <v>89</v>
      </c>
      <c r="D24" s="686" t="s">
        <v>28</v>
      </c>
    </row>
    <row r="25" spans="1:4" ht="14.4" x14ac:dyDescent="0.3">
      <c r="A25" s="33"/>
      <c r="C25" s="2" t="s">
        <v>49</v>
      </c>
      <c r="D25" s="686" t="s">
        <v>29</v>
      </c>
    </row>
    <row r="26" spans="1:4" ht="14.4" x14ac:dyDescent="0.3">
      <c r="A26" s="33"/>
      <c r="C26" s="2" t="s">
        <v>50</v>
      </c>
      <c r="D26" s="686" t="s">
        <v>208</v>
      </c>
    </row>
    <row r="27" spans="1:4" ht="14.4" x14ac:dyDescent="0.3">
      <c r="A27" s="33"/>
      <c r="C27" s="2" t="s">
        <v>51</v>
      </c>
      <c r="D27" s="686" t="s">
        <v>209</v>
      </c>
    </row>
    <row r="28" spans="1:4" ht="14.4" x14ac:dyDescent="0.3">
      <c r="A28" s="33"/>
      <c r="C28" s="2" t="s">
        <v>674</v>
      </c>
      <c r="D28" s="686" t="s">
        <v>210</v>
      </c>
    </row>
    <row r="29" spans="1:4" ht="14.4" x14ac:dyDescent="0.3">
      <c r="A29" s="33"/>
      <c r="C29" s="2" t="s">
        <v>156</v>
      </c>
      <c r="D29" s="686" t="s">
        <v>211</v>
      </c>
    </row>
    <row r="30" spans="1:4" ht="14.4" x14ac:dyDescent="0.3">
      <c r="A30" s="33"/>
      <c r="C30" s="2" t="s">
        <v>1083</v>
      </c>
      <c r="D30" s="686" t="s">
        <v>212</v>
      </c>
    </row>
    <row r="31" spans="1:4" ht="14.4" x14ac:dyDescent="0.3">
      <c r="A31" s="33"/>
      <c r="C31" s="2" t="s">
        <v>52</v>
      </c>
      <c r="D31" s="686" t="s">
        <v>213</v>
      </c>
    </row>
    <row r="32" spans="1:4" ht="14.4" x14ac:dyDescent="0.3">
      <c r="A32" s="33"/>
      <c r="C32" s="2" t="s">
        <v>35</v>
      </c>
      <c r="D32" s="686" t="s">
        <v>214</v>
      </c>
    </row>
    <row r="33" spans="1:4" ht="14.4" x14ac:dyDescent="0.3">
      <c r="A33" s="33"/>
      <c r="C33" s="2" t="s">
        <v>53</v>
      </c>
      <c r="D33" s="686" t="s">
        <v>215</v>
      </c>
    </row>
    <row r="34" spans="1:4" ht="14.4" x14ac:dyDescent="0.3">
      <c r="A34" s="33"/>
      <c r="B34" s="61" t="s">
        <v>43</v>
      </c>
      <c r="D34" s="686" t="s">
        <v>96</v>
      </c>
    </row>
    <row r="35" spans="1:4" ht="14.4" x14ac:dyDescent="0.3">
      <c r="A35" s="33"/>
      <c r="C35" s="2" t="s">
        <v>46</v>
      </c>
      <c r="D35" s="686" t="s">
        <v>216</v>
      </c>
    </row>
    <row r="36" spans="1:4" ht="14.4" x14ac:dyDescent="0.3">
      <c r="A36" s="33"/>
      <c r="C36" s="2" t="s">
        <v>97</v>
      </c>
      <c r="D36" s="686" t="s">
        <v>217</v>
      </c>
    </row>
    <row r="37" spans="1:4" ht="14.4" x14ac:dyDescent="0.3">
      <c r="A37" s="33"/>
      <c r="C37" s="2" t="s">
        <v>1548</v>
      </c>
      <c r="D37" s="686" t="s">
        <v>218</v>
      </c>
    </row>
    <row r="38" spans="1:4" ht="14.4" x14ac:dyDescent="0.3">
      <c r="A38" s="33"/>
      <c r="C38" s="2" t="s">
        <v>220</v>
      </c>
      <c r="D38" s="686" t="s">
        <v>219</v>
      </c>
    </row>
    <row r="39" spans="1:4" ht="14.4" x14ac:dyDescent="0.3">
      <c r="A39" s="33"/>
      <c r="C39" s="2" t="s">
        <v>1549</v>
      </c>
      <c r="D39" s="686" t="s">
        <v>221</v>
      </c>
    </row>
    <row r="40" spans="1:4" ht="14.4" x14ac:dyDescent="0.3">
      <c r="A40" s="33"/>
      <c r="C40" s="2" t="s">
        <v>99</v>
      </c>
      <c r="D40" s="686" t="s">
        <v>222</v>
      </c>
    </row>
    <row r="41" spans="1:4" ht="14.4" x14ac:dyDescent="0.3">
      <c r="A41" s="33"/>
      <c r="C41" s="2" t="s">
        <v>100</v>
      </c>
      <c r="D41" s="686" t="s">
        <v>223</v>
      </c>
    </row>
    <row r="42" spans="1:4" ht="14.4" x14ac:dyDescent="0.3">
      <c r="A42" s="33"/>
      <c r="C42" s="2" t="s">
        <v>37</v>
      </c>
      <c r="D42" s="686" t="s">
        <v>224</v>
      </c>
    </row>
    <row r="43" spans="1:4" ht="14.4" x14ac:dyDescent="0.3">
      <c r="A43" s="33"/>
      <c r="C43" s="2" t="s">
        <v>55</v>
      </c>
      <c r="D43" s="686" t="s">
        <v>225</v>
      </c>
    </row>
    <row r="44" spans="1:4" ht="14.4" x14ac:dyDescent="0.3">
      <c r="A44" s="33"/>
      <c r="C44" s="2" t="s">
        <v>56</v>
      </c>
      <c r="D44" s="686" t="s">
        <v>226</v>
      </c>
    </row>
    <row r="45" spans="1:4" ht="14.4" x14ac:dyDescent="0.3">
      <c r="A45" s="33"/>
      <c r="C45" s="2" t="s">
        <v>228</v>
      </c>
      <c r="D45" s="686" t="s">
        <v>227</v>
      </c>
    </row>
    <row r="46" spans="1:4" ht="14.4" x14ac:dyDescent="0.3">
      <c r="A46" s="33"/>
      <c r="B46" s="61" t="s">
        <v>44</v>
      </c>
      <c r="D46" s="686" t="s">
        <v>42</v>
      </c>
    </row>
    <row r="47" spans="1:4" ht="14.4" x14ac:dyDescent="0.3">
      <c r="A47" s="33"/>
      <c r="B47" s="61" t="s">
        <v>176</v>
      </c>
      <c r="D47" s="686" t="s">
        <v>177</v>
      </c>
    </row>
    <row r="48" spans="1:4" ht="14.4" x14ac:dyDescent="0.3">
      <c r="A48" s="33"/>
      <c r="B48" s="61" t="s">
        <v>263</v>
      </c>
      <c r="D48" s="686"/>
    </row>
    <row r="49" spans="1:4" ht="14.4" x14ac:dyDescent="0.3">
      <c r="A49" s="33"/>
      <c r="C49" s="2" t="s">
        <v>230</v>
      </c>
      <c r="D49" s="686" t="s">
        <v>231</v>
      </c>
    </row>
    <row r="50" spans="1:4" ht="14.4" x14ac:dyDescent="0.3">
      <c r="A50" s="33"/>
      <c r="C50" s="2" t="s">
        <v>233</v>
      </c>
      <c r="D50" s="686" t="s">
        <v>234</v>
      </c>
    </row>
    <row r="51" spans="1:4" ht="14.4" x14ac:dyDescent="0.3">
      <c r="A51" s="33"/>
      <c r="C51" s="2" t="s">
        <v>259</v>
      </c>
      <c r="D51" s="686" t="s">
        <v>236</v>
      </c>
    </row>
    <row r="52" spans="1:4" ht="14.4" x14ac:dyDescent="0.3">
      <c r="A52" s="33"/>
      <c r="C52" s="2" t="s">
        <v>235</v>
      </c>
      <c r="D52" s="686" t="s">
        <v>237</v>
      </c>
    </row>
    <row r="53" spans="1:4" ht="14.4" x14ac:dyDescent="0.3">
      <c r="A53" s="33"/>
      <c r="C53" s="2" t="s">
        <v>676</v>
      </c>
      <c r="D53" s="686" t="s">
        <v>677</v>
      </c>
    </row>
    <row r="54" spans="1:4" x14ac:dyDescent="0.25">
      <c r="A54" s="33"/>
      <c r="D54" s="598"/>
    </row>
    <row r="55" spans="1:4" ht="21.15" customHeight="1" x14ac:dyDescent="0.25">
      <c r="A55" s="21"/>
      <c r="D55" s="59"/>
    </row>
  </sheetData>
  <mergeCells count="1">
    <mergeCell ref="B6:C7"/>
  </mergeCells>
  <hyperlinks>
    <hyperlink ref="D12" location="'Nota 3'!A1" display="'Nota 3'!A1" xr:uid="{00000000-0004-0000-0000-000000000000}"/>
    <hyperlink ref="D13" location="'Nota 4'!A1" display="'Nota 4'!A1" xr:uid="{00000000-0004-0000-0000-000001000000}"/>
    <hyperlink ref="D14" location="'Nota 5 '!A1" display="Nota 5" xr:uid="{00000000-0004-0000-0000-000002000000}"/>
    <hyperlink ref="D15" location="'Nota 6'!A1" display="'Nota 6'!A1" xr:uid="{00000000-0004-0000-0000-000003000000}"/>
    <hyperlink ref="D16" location="'Nota 7'!A1" display="'Nota 7'!A1" xr:uid="{00000000-0004-0000-0000-000004000000}"/>
    <hyperlink ref="D18" location="'Nota 9'!A1" display="'Nota 9'!A1" xr:uid="{00000000-0004-0000-0000-000005000000}"/>
    <hyperlink ref="D19" location="'Nota 10'!A1" display="'Nota 10'!A1" xr:uid="{00000000-0004-0000-0000-000006000000}"/>
    <hyperlink ref="D23" location="'Nota 14'!A1" display="'Nota 14'!A1" xr:uid="{00000000-0004-0000-0000-000007000000}"/>
    <hyperlink ref="D24" location="'Nota 15'!A1" display="'Nota 15'!A1" xr:uid="{00000000-0004-0000-0000-000008000000}"/>
    <hyperlink ref="D25" location="'Nota 16'!A1" display="'Nota 16'!A1" xr:uid="{00000000-0004-0000-0000-000009000000}"/>
    <hyperlink ref="D17" location="'Nota 8'!A1" display="'Nota 8'!A1" xr:uid="{00000000-0004-0000-0000-00000A000000}"/>
    <hyperlink ref="D11" location="BG!A1" display="BG" xr:uid="{00000000-0004-0000-0000-00000B000000}"/>
    <hyperlink ref="D34" location="ER!A1" display="ER" xr:uid="{00000000-0004-0000-0000-00000C000000}"/>
    <hyperlink ref="D46" location="EVPN!A1" display="EVPN" xr:uid="{00000000-0004-0000-0000-00000D000000}"/>
    <hyperlink ref="D47" location="EFE!A1" display="EFE" xr:uid="{00000000-0004-0000-0000-00000E000000}"/>
    <hyperlink ref="D20" location="'Nota 11'!A1" display="Nota 11 y 12" xr:uid="{00000000-0004-0000-0000-00000F000000}"/>
    <hyperlink ref="D21" location="'Nota 12'!A1" display="Nota 12" xr:uid="{00000000-0004-0000-0000-000010000000}"/>
    <hyperlink ref="D22" location="'Nota 13'!A1" display="Nota 13'" xr:uid="{00000000-0004-0000-0000-000011000000}"/>
    <hyperlink ref="D26" location="'Nota 17'!A1" display="Nota 17" xr:uid="{00000000-0004-0000-0000-000012000000}"/>
    <hyperlink ref="D27" location="'Nota 18'!A1" display="Nota 18" xr:uid="{00000000-0004-0000-0000-000013000000}"/>
    <hyperlink ref="D28" location="'Nota 19'!A1" display="Nota 19" xr:uid="{00000000-0004-0000-0000-000014000000}"/>
    <hyperlink ref="D29" location="'Nota 20'!A1" display="Nota 20" xr:uid="{00000000-0004-0000-0000-000017000000}"/>
    <hyperlink ref="D30" location="' Nota 21'!A1" display="Nota 21" xr:uid="{00000000-0004-0000-0000-000018000000}"/>
    <hyperlink ref="D31" location="'Nota 22'!A1" display="Nota 22" xr:uid="{00000000-0004-0000-0000-00001C000000}"/>
    <hyperlink ref="D32" location="'Nota 23'!A1" display="Nota 23" xr:uid="{00000000-0004-0000-0000-00001D000000}"/>
    <hyperlink ref="D33" location="'Nota 24'!A1" display="Nota 24" xr:uid="{00000000-0004-0000-0000-00001E000000}"/>
    <hyperlink ref="D35" location="'Nota 25'!A1" display="Nota 25" xr:uid="{00000000-0004-0000-0000-00001F000000}"/>
    <hyperlink ref="D36" location="'Nota 26'!A1" display="Nota 26" xr:uid="{00000000-0004-0000-0000-000020000000}"/>
    <hyperlink ref="D37" location="'Nota 27'!A1" display="Nota 27" xr:uid="{00000000-0004-0000-0000-000021000000}"/>
    <hyperlink ref="D38" location="'Nota 28'!A1" display="Nota 28" xr:uid="{00000000-0004-0000-0000-000023000000}"/>
    <hyperlink ref="D39" location="'Nota 29'!A1" display="Nota 29" xr:uid="{00000000-0004-0000-0000-000024000000}"/>
    <hyperlink ref="D40" location="'Nota 30'!A1" display="Nota 30" xr:uid="{00000000-0004-0000-0000-000026000000}"/>
    <hyperlink ref="D41" location="'Nota 31'!A1" display="Nota 31" xr:uid="{00000000-0004-0000-0000-000027000000}"/>
    <hyperlink ref="D42" location="'Nota 32'!A1" display="Nota 32" xr:uid="{00000000-0004-0000-0000-000028000000}"/>
    <hyperlink ref="D43" location="'Nota 33'!A1" display="Nota 33" xr:uid="{00000000-0004-0000-0000-000029000000}"/>
    <hyperlink ref="D44" location="'Nota 34'!A1" display="Nota 34" xr:uid="{00000000-0004-0000-0000-00002A000000}"/>
    <hyperlink ref="D45" location="'Nota 35'!A1" display="Nota 35" xr:uid="{00000000-0004-0000-0000-00002B000000}"/>
    <hyperlink ref="D50" location="'Nota 37'!A1" display="Nota 37" xr:uid="{00000000-0004-0000-0000-00002D000000}"/>
    <hyperlink ref="D49" location="'Nota 36'!A1" display="Nota 36" xr:uid="{00000000-0004-0000-0000-00002E000000}"/>
    <hyperlink ref="D10" location="'Nota 2 '!A1" display="Nota 2" xr:uid="{00000000-0004-0000-0000-00002F000000}"/>
    <hyperlink ref="D9" location="Nota1!A1" display="Nota 1" xr:uid="{00000000-0004-0000-0000-000030000000}"/>
    <hyperlink ref="D52" location="'Nota 39'!A1" display="Nota 39" xr:uid="{00000000-0004-0000-0000-000033000000}"/>
    <hyperlink ref="D51" location="'Nota 38'!A1" display="Nota 38" xr:uid="{00000000-0004-0000-0000-000034000000}"/>
    <hyperlink ref="D53" location="'Nota 40'!A1" display="Nota 40" xr:uid="{DC8457B5-5A57-4C31-9773-C81D6AD16421}"/>
    <hyperlink ref="D8" location="'Información General'!_Toc82092290" display="'Información General'!_Toc82092290" xr:uid="{443655FB-D440-4DCB-9246-26CF92F23827}"/>
  </hyperlinks>
  <pageMargins left="0.70866141732283472" right="0.27" top="0.41" bottom="0.39" header="0.31496062992125984" footer="0.31496062992125984"/>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tabColor theme="9"/>
  </sheetPr>
  <dimension ref="C1:I20"/>
  <sheetViews>
    <sheetView showGridLines="0" zoomScale="85" zoomScaleNormal="85" workbookViewId="0">
      <selection activeCell="E27" sqref="E27"/>
    </sheetView>
  </sheetViews>
  <sheetFormatPr baseColWidth="10" defaultColWidth="11.44140625" defaultRowHeight="13.2" x14ac:dyDescent="0.25"/>
  <cols>
    <col min="1" max="2" width="2.33203125" style="2" customWidth="1"/>
    <col min="3" max="3" width="34.33203125" style="35" bestFit="1" customWidth="1"/>
    <col min="4" max="4" width="24.33203125" style="35" customWidth="1"/>
    <col min="5" max="5" width="16.109375" style="35" bestFit="1" customWidth="1"/>
    <col min="6" max="6" width="26" style="35" bestFit="1" customWidth="1"/>
    <col min="7" max="7" width="28.5546875" style="35" customWidth="1"/>
    <col min="8" max="8" width="2.33203125" style="35" customWidth="1"/>
    <col min="9" max="9" width="14.88671875" style="35" bestFit="1" customWidth="1"/>
    <col min="10" max="10" width="16.44140625" style="2" bestFit="1" customWidth="1"/>
    <col min="11" max="16384" width="11.44140625" style="2"/>
  </cols>
  <sheetData>
    <row r="1" spans="3:9" x14ac:dyDescent="0.25">
      <c r="C1" s="11">
        <v>0</v>
      </c>
      <c r="G1" s="298" t="s">
        <v>232</v>
      </c>
    </row>
    <row r="2" spans="3:9" x14ac:dyDescent="0.25">
      <c r="E2" s="194"/>
    </row>
    <row r="4" spans="3:9" ht="13.8" x14ac:dyDescent="0.25">
      <c r="C4" s="843" t="s">
        <v>1532</v>
      </c>
      <c r="D4" s="843"/>
      <c r="E4" s="843"/>
      <c r="F4" s="843"/>
      <c r="G4" s="843"/>
      <c r="H4" s="299"/>
      <c r="I4" s="299"/>
    </row>
    <row r="6" spans="3:9" s="18" customFormat="1" x14ac:dyDescent="0.25">
      <c r="C6" s="912" t="s">
        <v>108</v>
      </c>
      <c r="D6" s="912"/>
      <c r="E6" s="912"/>
      <c r="F6" s="912"/>
      <c r="G6" s="912"/>
      <c r="H6" s="53"/>
      <c r="I6" s="53"/>
    </row>
    <row r="7" spans="3:9" s="18" customFormat="1" x14ac:dyDescent="0.25">
      <c r="C7" s="53"/>
      <c r="D7" s="53"/>
      <c r="E7" s="53"/>
      <c r="F7" s="53"/>
      <c r="G7" s="53"/>
      <c r="H7" s="53"/>
      <c r="I7" s="53"/>
    </row>
    <row r="8" spans="3:9" s="18" customFormat="1" x14ac:dyDescent="0.25">
      <c r="C8" s="74" t="s">
        <v>3481</v>
      </c>
      <c r="D8" s="74"/>
      <c r="E8" s="74"/>
      <c r="F8" s="74"/>
      <c r="G8" s="74"/>
      <c r="H8" s="74"/>
      <c r="I8" s="74"/>
    </row>
    <row r="9" spans="3:9" s="18" customFormat="1" x14ac:dyDescent="0.25">
      <c r="C9" s="758" t="s">
        <v>109</v>
      </c>
      <c r="D9" s="758" t="s">
        <v>110</v>
      </c>
      <c r="E9" s="758" t="s">
        <v>82</v>
      </c>
      <c r="F9" s="758" t="s">
        <v>1863</v>
      </c>
      <c r="G9" s="758" t="s">
        <v>111</v>
      </c>
      <c r="H9" s="53"/>
      <c r="I9" s="53"/>
    </row>
    <row r="10" spans="3:9" s="18" customFormat="1" x14ac:dyDescent="0.25">
      <c r="C10" s="300" t="s">
        <v>2900</v>
      </c>
      <c r="D10" s="301">
        <v>0</v>
      </c>
      <c r="E10" s="248" t="s">
        <v>2611</v>
      </c>
      <c r="F10" s="249">
        <v>9046881650</v>
      </c>
      <c r="G10" s="302" t="s">
        <v>2899</v>
      </c>
      <c r="H10" s="53"/>
      <c r="I10" s="53"/>
    </row>
    <row r="11" spans="3:9" s="18" customFormat="1" x14ac:dyDescent="0.25">
      <c r="C11" s="300" t="s">
        <v>2900</v>
      </c>
      <c r="D11" s="301">
        <v>0</v>
      </c>
      <c r="E11" s="248" t="s">
        <v>3263</v>
      </c>
      <c r="F11" s="249">
        <v>4747213224</v>
      </c>
      <c r="G11" s="302" t="s">
        <v>1464</v>
      </c>
      <c r="H11" s="53"/>
      <c r="I11" s="53"/>
    </row>
    <row r="12" spans="3:9" s="18" customFormat="1" x14ac:dyDescent="0.25">
      <c r="C12" s="300" t="s">
        <v>2898</v>
      </c>
      <c r="D12" s="301">
        <v>0</v>
      </c>
      <c r="E12" s="248" t="s">
        <v>3263</v>
      </c>
      <c r="F12" s="249">
        <v>6230717375</v>
      </c>
      <c r="G12" s="302" t="s">
        <v>1464</v>
      </c>
      <c r="H12" s="53"/>
      <c r="I12" s="53"/>
    </row>
    <row r="13" spans="3:9" s="18" customFormat="1" x14ac:dyDescent="0.25">
      <c r="C13" s="300" t="s">
        <v>2898</v>
      </c>
      <c r="D13" s="301">
        <v>0</v>
      </c>
      <c r="E13" s="248" t="s">
        <v>3263</v>
      </c>
      <c r="F13" s="249">
        <v>9547846570</v>
      </c>
      <c r="G13" s="302" t="s">
        <v>3163</v>
      </c>
      <c r="H13" s="53"/>
      <c r="I13" s="356"/>
    </row>
    <row r="14" spans="3:9" s="18" customFormat="1" x14ac:dyDescent="0.25">
      <c r="C14" s="413"/>
      <c r="D14" s="414"/>
      <c r="E14" s="204"/>
      <c r="F14" s="415"/>
      <c r="G14" s="416"/>
      <c r="H14" s="53"/>
      <c r="I14" s="53"/>
    </row>
    <row r="15" spans="3:9" x14ac:dyDescent="0.25">
      <c r="C15" s="74" t="s">
        <v>3479</v>
      </c>
      <c r="D15" s="74"/>
      <c r="E15" s="74"/>
      <c r="F15" s="74"/>
      <c r="G15" s="74"/>
    </row>
    <row r="16" spans="3:9" x14ac:dyDescent="0.25">
      <c r="C16" s="758" t="s">
        <v>109</v>
      </c>
      <c r="D16" s="758" t="s">
        <v>110</v>
      </c>
      <c r="E16" s="758" t="s">
        <v>82</v>
      </c>
      <c r="F16" s="758" t="s">
        <v>1863</v>
      </c>
      <c r="G16" s="758" t="s">
        <v>111</v>
      </c>
    </row>
    <row r="17" spans="3:7" x14ac:dyDescent="0.25">
      <c r="C17" s="300" t="s">
        <v>2900</v>
      </c>
      <c r="D17" s="301">
        <v>0</v>
      </c>
      <c r="E17" s="248" t="s">
        <v>2611</v>
      </c>
      <c r="F17" s="249">
        <v>9046881650</v>
      </c>
      <c r="G17" s="302" t="s">
        <v>2899</v>
      </c>
    </row>
    <row r="18" spans="3:7" x14ac:dyDescent="0.25">
      <c r="C18" s="300" t="s">
        <v>2900</v>
      </c>
      <c r="D18" s="301">
        <v>0</v>
      </c>
      <c r="E18" s="248" t="s">
        <v>3263</v>
      </c>
      <c r="F18" s="249">
        <v>4747213224</v>
      </c>
      <c r="G18" s="302" t="s">
        <v>1464</v>
      </c>
    </row>
    <row r="19" spans="3:7" x14ac:dyDescent="0.25">
      <c r="C19" s="300" t="s">
        <v>2898</v>
      </c>
      <c r="D19" s="301">
        <v>0</v>
      </c>
      <c r="E19" s="248" t="s">
        <v>3263</v>
      </c>
      <c r="F19" s="249">
        <v>6230717375</v>
      </c>
      <c r="G19" s="302" t="s">
        <v>1464</v>
      </c>
    </row>
    <row r="20" spans="3:7" x14ac:dyDescent="0.25">
      <c r="C20" s="300" t="s">
        <v>2898</v>
      </c>
      <c r="D20" s="301">
        <v>0</v>
      </c>
      <c r="E20" s="248" t="s">
        <v>3263</v>
      </c>
      <c r="F20" s="249">
        <v>9547846570</v>
      </c>
      <c r="G20" s="302" t="s">
        <v>3163</v>
      </c>
    </row>
  </sheetData>
  <mergeCells count="3">
    <mergeCell ref="C6:G6"/>
    <mergeCell ref="C4:E4"/>
    <mergeCell ref="F4:G4"/>
  </mergeCells>
  <hyperlinks>
    <hyperlink ref="G1" location="Indice!A1" display="Indice" xr:uid="{B55906C9-0CF1-4BCE-85F2-DF8019B8AEA7}"/>
  </hyperlink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tabColor theme="9"/>
  </sheetPr>
  <dimension ref="C1:P19"/>
  <sheetViews>
    <sheetView showGridLines="0" zoomScale="85" zoomScaleNormal="85" workbookViewId="0">
      <selection activeCell="I13" sqref="I13"/>
    </sheetView>
  </sheetViews>
  <sheetFormatPr baseColWidth="10" defaultColWidth="11.33203125" defaultRowHeight="13.2" x14ac:dyDescent="0.25"/>
  <cols>
    <col min="1" max="2" width="2.33203125" style="2" customWidth="1"/>
    <col min="3" max="7" width="24.33203125" style="35" customWidth="1"/>
    <col min="8" max="8" width="2.33203125" style="35" customWidth="1"/>
    <col min="9" max="9" width="11.33203125" style="35"/>
    <col min="10" max="10" width="17.33203125" style="35" customWidth="1"/>
    <col min="11" max="11" width="2.33203125" style="35" customWidth="1"/>
    <col min="12" max="16" width="11.33203125" style="35"/>
    <col min="17" max="16384" width="11.33203125" style="2"/>
  </cols>
  <sheetData>
    <row r="1" spans="3:16" x14ac:dyDescent="0.25">
      <c r="C1" s="11"/>
      <c r="G1" s="149" t="s">
        <v>232</v>
      </c>
    </row>
    <row r="3" spans="3:16" ht="13.8" x14ac:dyDescent="0.25">
      <c r="C3" s="843" t="s">
        <v>1539</v>
      </c>
      <c r="D3" s="843"/>
      <c r="E3" s="843"/>
      <c r="F3" s="843"/>
      <c r="G3" s="843"/>
    </row>
    <row r="4" spans="3:16" x14ac:dyDescent="0.25">
      <c r="C4" s="213"/>
      <c r="D4" s="213"/>
      <c r="E4" s="213"/>
      <c r="F4" s="213"/>
      <c r="G4" s="213"/>
      <c r="H4" s="213"/>
      <c r="I4" s="213"/>
      <c r="J4" s="213"/>
      <c r="K4" s="213"/>
    </row>
    <row r="5" spans="3:16" s="18" customFormat="1" ht="36.6" customHeight="1" x14ac:dyDescent="0.25">
      <c r="C5" s="913" t="s">
        <v>3480</v>
      </c>
      <c r="D5" s="913"/>
      <c r="E5" s="913"/>
      <c r="F5" s="913"/>
      <c r="G5" s="913"/>
      <c r="H5" s="201"/>
      <c r="I5" s="201"/>
      <c r="J5" s="201"/>
      <c r="K5" s="53"/>
      <c r="L5" s="53"/>
      <c r="M5" s="53"/>
      <c r="N5" s="53"/>
      <c r="O5" s="53"/>
      <c r="P5" s="53"/>
    </row>
    <row r="6" spans="3:16" s="18" customFormat="1" ht="24.6" customHeight="1" x14ac:dyDescent="0.25">
      <c r="C6" s="913"/>
      <c r="D6" s="913"/>
      <c r="E6" s="913"/>
      <c r="F6" s="913"/>
      <c r="G6" s="913"/>
      <c r="H6" s="201"/>
      <c r="I6" s="201"/>
      <c r="J6" s="201"/>
      <c r="K6" s="201"/>
      <c r="L6" s="53"/>
      <c r="M6" s="53"/>
      <c r="N6" s="53"/>
      <c r="O6" s="53"/>
      <c r="P6" s="53"/>
    </row>
    <row r="7" spans="3:16" s="18" customFormat="1" ht="24.6" customHeight="1" x14ac:dyDescent="0.25">
      <c r="C7" s="53"/>
      <c r="D7" s="53"/>
      <c r="E7" s="53"/>
      <c r="F7" s="53"/>
      <c r="G7" s="53"/>
      <c r="H7" s="53"/>
      <c r="I7" s="53"/>
      <c r="J7" s="53"/>
      <c r="K7" s="53"/>
      <c r="L7" s="53"/>
      <c r="M7" s="53"/>
      <c r="N7" s="53"/>
      <c r="O7" s="53"/>
      <c r="P7" s="53"/>
    </row>
    <row r="8" spans="3:16" s="18" customFormat="1" x14ac:dyDescent="0.25">
      <c r="C8" s="53"/>
      <c r="D8" s="53"/>
      <c r="E8" s="53"/>
      <c r="F8" s="53"/>
      <c r="G8" s="53"/>
      <c r="H8" s="53"/>
      <c r="I8" s="53"/>
      <c r="J8" s="53"/>
      <c r="K8" s="53"/>
      <c r="L8" s="53"/>
      <c r="M8" s="53"/>
      <c r="N8" s="53"/>
      <c r="O8" s="53"/>
      <c r="P8" s="53"/>
    </row>
    <row r="9" spans="3:16" s="18" customFormat="1" x14ac:dyDescent="0.25">
      <c r="C9" s="53"/>
      <c r="D9" s="53"/>
      <c r="E9" s="53"/>
      <c r="F9" s="53"/>
      <c r="G9" s="53"/>
      <c r="H9" s="53"/>
      <c r="I9" s="53"/>
      <c r="J9" s="53"/>
      <c r="K9" s="53"/>
      <c r="L9" s="53"/>
      <c r="M9" s="53"/>
      <c r="N9" s="53"/>
      <c r="O9" s="53"/>
      <c r="P9" s="53"/>
    </row>
    <row r="10" spans="3:16" s="18" customFormat="1" x14ac:dyDescent="0.25">
      <c r="C10" s="53"/>
      <c r="D10" s="53"/>
      <c r="E10" s="53"/>
      <c r="F10" s="53"/>
      <c r="G10" s="53"/>
      <c r="H10" s="53"/>
      <c r="I10" s="53"/>
      <c r="J10" s="53"/>
      <c r="K10" s="53"/>
      <c r="L10" s="53"/>
      <c r="M10" s="53"/>
      <c r="N10" s="53"/>
      <c r="O10" s="53"/>
      <c r="P10" s="53"/>
    </row>
    <row r="11" spans="3:16" s="18" customFormat="1" x14ac:dyDescent="0.25">
      <c r="C11" s="53"/>
      <c r="D11" s="53"/>
      <c r="E11" s="53"/>
      <c r="F11" s="53"/>
      <c r="G11" s="53"/>
      <c r="H11" s="53"/>
      <c r="I11" s="53"/>
      <c r="J11" s="53"/>
      <c r="K11" s="53"/>
      <c r="L11" s="53"/>
      <c r="M11" s="53"/>
      <c r="N11" s="53"/>
      <c r="O11" s="53"/>
      <c r="P11" s="53"/>
    </row>
    <row r="12" spans="3:16" s="18" customFormat="1" x14ac:dyDescent="0.25">
      <c r="C12" s="53"/>
      <c r="D12" s="53"/>
      <c r="E12" s="53"/>
      <c r="F12" s="53"/>
      <c r="G12" s="53"/>
      <c r="H12" s="53"/>
      <c r="I12" s="53"/>
      <c r="J12" s="53"/>
      <c r="K12" s="53"/>
      <c r="L12" s="53"/>
      <c r="M12" s="53"/>
      <c r="N12" s="53"/>
      <c r="O12" s="53"/>
      <c r="P12" s="53"/>
    </row>
    <row r="19" spans="6:6" x14ac:dyDescent="0.25">
      <c r="F19" s="2"/>
    </row>
  </sheetData>
  <mergeCells count="3">
    <mergeCell ref="C5:G6"/>
    <mergeCell ref="C3:E3"/>
    <mergeCell ref="F3:G3"/>
  </mergeCells>
  <hyperlinks>
    <hyperlink ref="G1" location="Indice!A1" display="Indice" xr:uid="{00000000-0004-0000-2900-000000000000}"/>
  </hyperlink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tabColor theme="9"/>
  </sheetPr>
  <dimension ref="C1:BA23"/>
  <sheetViews>
    <sheetView showGridLines="0" zoomScale="85" zoomScaleNormal="85" workbookViewId="0">
      <selection activeCell="L14" sqref="L14"/>
    </sheetView>
  </sheetViews>
  <sheetFormatPr baseColWidth="10" defaultColWidth="11.33203125" defaultRowHeight="13.2" x14ac:dyDescent="0.25"/>
  <cols>
    <col min="1" max="2" width="2.33203125" style="2" customWidth="1"/>
    <col min="3" max="3" width="47.88671875" style="35" customWidth="1"/>
    <col min="4" max="5" width="15.6640625" style="35" customWidth="1"/>
    <col min="6" max="6" width="2.33203125" style="35" customWidth="1"/>
    <col min="7" max="9" width="11.33203125" style="35"/>
    <col min="10" max="10" width="2.33203125" style="35" customWidth="1"/>
    <col min="11" max="53" width="11.33203125" style="35"/>
    <col min="54" max="16384" width="11.33203125" style="2"/>
  </cols>
  <sheetData>
    <row r="1" spans="3:13" x14ac:dyDescent="0.25">
      <c r="C1" s="11">
        <v>0</v>
      </c>
      <c r="F1" s="149" t="s">
        <v>678</v>
      </c>
    </row>
    <row r="4" spans="3:13" ht="13.8" x14ac:dyDescent="0.25">
      <c r="C4" s="843" t="s">
        <v>1533</v>
      </c>
      <c r="D4" s="843"/>
      <c r="E4" s="843"/>
    </row>
    <row r="5" spans="3:13" x14ac:dyDescent="0.25">
      <c r="C5" s="94" t="s">
        <v>148</v>
      </c>
    </row>
    <row r="6" spans="3:13" x14ac:dyDescent="0.25">
      <c r="C6" s="1"/>
    </row>
    <row r="7" spans="3:13" s="35" customFormat="1" ht="28.2" customHeight="1" x14ac:dyDescent="0.25">
      <c r="C7" s="914" t="s">
        <v>238</v>
      </c>
      <c r="D7" s="914"/>
      <c r="E7" s="914"/>
      <c r="F7" s="214"/>
      <c r="G7" s="214"/>
      <c r="H7" s="214"/>
      <c r="I7" s="214"/>
      <c r="J7" s="214"/>
      <c r="K7" s="214"/>
      <c r="L7" s="214"/>
      <c r="M7" s="214"/>
    </row>
    <row r="9" spans="3:13" ht="15" customHeight="1" x14ac:dyDescent="0.25">
      <c r="C9" s="757"/>
      <c r="D9" s="761">
        <v>45291</v>
      </c>
      <c r="E9" s="761">
        <v>44926</v>
      </c>
    </row>
    <row r="10" spans="3:13" x14ac:dyDescent="0.25">
      <c r="C10" s="215" t="s">
        <v>239</v>
      </c>
      <c r="D10" s="216"/>
      <c r="E10" s="216"/>
    </row>
    <row r="11" spans="3:13" x14ac:dyDescent="0.25">
      <c r="C11" s="215" t="s">
        <v>240</v>
      </c>
      <c r="D11" s="216"/>
      <c r="E11" s="216"/>
    </row>
    <row r="12" spans="3:13" x14ac:dyDescent="0.25">
      <c r="C12" s="215" t="s">
        <v>85</v>
      </c>
      <c r="D12" s="216"/>
      <c r="E12" s="216"/>
    </row>
    <row r="13" spans="3:13" x14ac:dyDescent="0.25">
      <c r="C13" s="215" t="s">
        <v>241</v>
      </c>
      <c r="D13" s="216"/>
      <c r="E13" s="216"/>
    </row>
    <row r="14" spans="3:13" x14ac:dyDescent="0.25">
      <c r="C14" s="215" t="s">
        <v>242</v>
      </c>
      <c r="D14" s="217"/>
      <c r="E14" s="216"/>
    </row>
    <row r="15" spans="3:13" x14ac:dyDescent="0.25">
      <c r="C15" s="215" t="s">
        <v>84</v>
      </c>
      <c r="D15" s="217"/>
      <c r="E15" s="216"/>
    </row>
    <row r="16" spans="3:13" x14ac:dyDescent="0.25">
      <c r="C16" s="215" t="s">
        <v>243</v>
      </c>
      <c r="D16" s="217"/>
      <c r="E16" s="216"/>
    </row>
    <row r="17" spans="3:6" x14ac:dyDescent="0.25">
      <c r="C17" s="215" t="s">
        <v>244</v>
      </c>
      <c r="D17" s="217"/>
      <c r="E17" s="216"/>
    </row>
    <row r="18" spans="3:6" x14ac:dyDescent="0.25">
      <c r="C18" s="215" t="s">
        <v>245</v>
      </c>
      <c r="D18" s="217"/>
      <c r="E18" s="216"/>
    </row>
    <row r="19" spans="3:6" x14ac:dyDescent="0.25">
      <c r="C19" s="215" t="s">
        <v>246</v>
      </c>
      <c r="D19" s="217"/>
      <c r="E19" s="216"/>
      <c r="F19" s="2"/>
    </row>
    <row r="20" spans="3:6" x14ac:dyDescent="0.25">
      <c r="C20" s="215" t="s">
        <v>247</v>
      </c>
      <c r="D20" s="217"/>
      <c r="E20" s="216"/>
    </row>
    <row r="21" spans="3:6" ht="26.4" x14ac:dyDescent="0.25">
      <c r="C21" s="215" t="s">
        <v>248</v>
      </c>
      <c r="D21" s="217"/>
      <c r="E21" s="216"/>
    </row>
    <row r="22" spans="3:6" x14ac:dyDescent="0.25">
      <c r="C22" s="215" t="s">
        <v>249</v>
      </c>
      <c r="D22" s="217"/>
      <c r="E22" s="216"/>
    </row>
    <row r="23" spans="3:6" x14ac:dyDescent="0.25">
      <c r="C23" s="762" t="s">
        <v>0</v>
      </c>
      <c r="D23" s="763"/>
      <c r="E23" s="764"/>
    </row>
  </sheetData>
  <mergeCells count="2">
    <mergeCell ref="C4:E4"/>
    <mergeCell ref="C7:E7"/>
  </mergeCells>
  <hyperlinks>
    <hyperlink ref="F1" location="Indice!A1" display="Índice" xr:uid="{00000000-0004-0000-2A00-000000000000}"/>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4">
    <tabColor theme="9"/>
  </sheetPr>
  <dimension ref="C1:P19"/>
  <sheetViews>
    <sheetView showGridLines="0" zoomScale="85" zoomScaleNormal="85" workbookViewId="0">
      <selection activeCell="D11" sqref="D11"/>
    </sheetView>
  </sheetViews>
  <sheetFormatPr baseColWidth="10" defaultColWidth="11.44140625" defaultRowHeight="13.2" x14ac:dyDescent="0.25"/>
  <cols>
    <col min="1" max="2" width="2.33203125" style="2" customWidth="1"/>
    <col min="3" max="7" width="24.33203125" style="35" customWidth="1"/>
    <col min="8" max="8" width="2.33203125" style="35" customWidth="1"/>
    <col min="9" max="9" width="11.33203125" style="35"/>
    <col min="10" max="10" width="2.33203125" style="35" customWidth="1"/>
    <col min="11" max="16" width="11.33203125" style="35"/>
    <col min="17" max="16384" width="11.44140625" style="2"/>
  </cols>
  <sheetData>
    <row r="1" spans="3:16" x14ac:dyDescent="0.25">
      <c r="C1" s="11">
        <v>0</v>
      </c>
      <c r="G1" s="149" t="s">
        <v>232</v>
      </c>
    </row>
    <row r="3" spans="3:16" ht="13.8" x14ac:dyDescent="0.25">
      <c r="C3" s="843" t="s">
        <v>1534</v>
      </c>
      <c r="D3" s="843"/>
      <c r="E3" s="843"/>
      <c r="F3" s="843"/>
      <c r="G3" s="843"/>
    </row>
    <row r="4" spans="3:16" s="18" customFormat="1" x14ac:dyDescent="0.25">
      <c r="C4" s="53"/>
      <c r="D4" s="53"/>
      <c r="E4" s="53"/>
      <c r="F4" s="53"/>
      <c r="G4" s="53"/>
      <c r="H4" s="53"/>
      <c r="I4" s="53"/>
      <c r="J4" s="53"/>
      <c r="K4" s="53"/>
      <c r="L4" s="53"/>
      <c r="M4" s="53"/>
      <c r="N4" s="53"/>
      <c r="O4" s="53"/>
      <c r="P4" s="53"/>
    </row>
    <row r="5" spans="3:16" s="53" customFormat="1" ht="38.25" customHeight="1" x14ac:dyDescent="0.25">
      <c r="C5" s="916" t="s">
        <v>1416</v>
      </c>
      <c r="D5" s="917"/>
      <c r="E5" s="917"/>
      <c r="F5" s="918"/>
      <c r="G5" s="413"/>
      <c r="H5" s="459"/>
      <c r="I5" s="459"/>
      <c r="J5" s="201"/>
      <c r="K5" s="201"/>
    </row>
    <row r="6" spans="3:16" s="18" customFormat="1" x14ac:dyDescent="0.25">
      <c r="C6" s="919"/>
      <c r="D6" s="920"/>
      <c r="E6" s="920"/>
      <c r="F6" s="921"/>
      <c r="G6" s="413"/>
      <c r="J6" s="53"/>
      <c r="K6" s="53"/>
      <c r="L6" s="53"/>
      <c r="M6" s="53"/>
      <c r="N6" s="53"/>
      <c r="O6" s="53"/>
      <c r="P6" s="53"/>
    </row>
    <row r="7" spans="3:16" s="18" customFormat="1" ht="51" customHeight="1" x14ac:dyDescent="0.25">
      <c r="C7" s="922"/>
      <c r="D7" s="922"/>
      <c r="E7" s="922"/>
      <c r="F7" s="922"/>
      <c r="G7" s="413"/>
      <c r="J7" s="53"/>
      <c r="K7" s="53"/>
      <c r="L7" s="53"/>
      <c r="M7" s="53"/>
      <c r="N7" s="53"/>
      <c r="O7" s="53"/>
      <c r="P7" s="53"/>
    </row>
    <row r="8" spans="3:16" x14ac:dyDescent="0.25">
      <c r="C8" s="413"/>
      <c r="D8" s="413"/>
      <c r="E8" s="413"/>
      <c r="F8" s="413"/>
      <c r="G8" s="413"/>
    </row>
    <row r="9" spans="3:16" x14ac:dyDescent="0.25">
      <c r="C9" s="413"/>
      <c r="D9" s="413"/>
      <c r="E9" s="413"/>
      <c r="F9" s="413"/>
      <c r="G9" s="413"/>
    </row>
    <row r="10" spans="3:16" x14ac:dyDescent="0.25">
      <c r="C10" s="413"/>
      <c r="D10" s="413"/>
      <c r="E10" s="413"/>
      <c r="F10" s="413"/>
      <c r="G10" s="413"/>
    </row>
    <row r="15" spans="3:16" x14ac:dyDescent="0.25">
      <c r="C15" s="915"/>
      <c r="D15" s="915"/>
      <c r="E15" s="915"/>
      <c r="F15" s="915"/>
      <c r="G15" s="915"/>
      <c r="H15" s="915"/>
      <c r="I15" s="915"/>
    </row>
    <row r="16" spans="3:16" x14ac:dyDescent="0.25">
      <c r="C16" s="915"/>
      <c r="D16" s="915"/>
      <c r="E16" s="915"/>
      <c r="F16" s="915"/>
      <c r="G16" s="915"/>
      <c r="H16" s="915"/>
      <c r="I16" s="915"/>
    </row>
    <row r="19" spans="6:6" x14ac:dyDescent="0.25">
      <c r="F19" s="2"/>
    </row>
  </sheetData>
  <mergeCells count="5">
    <mergeCell ref="C15:I16"/>
    <mergeCell ref="C3:E3"/>
    <mergeCell ref="F3:G3"/>
    <mergeCell ref="C5:F6"/>
    <mergeCell ref="C7:F7"/>
  </mergeCells>
  <hyperlinks>
    <hyperlink ref="G1" location="Indice!A1" display="Indice" xr:uid="{00000000-0004-0000-2B00-000000000000}"/>
  </hyperlink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8"/>
  <dimension ref="C1:M32"/>
  <sheetViews>
    <sheetView showGridLines="0" zoomScale="85" zoomScaleNormal="85" workbookViewId="0">
      <selection activeCell="J13" sqref="J13"/>
    </sheetView>
  </sheetViews>
  <sheetFormatPr baseColWidth="10" defaultColWidth="11.44140625" defaultRowHeight="13.2" x14ac:dyDescent="0.25"/>
  <cols>
    <col min="1" max="2" width="2.33203125" style="2" customWidth="1"/>
    <col min="3" max="3" width="43.33203125" style="2" bestFit="1" customWidth="1"/>
    <col min="4" max="5" width="17.5546875" style="2" customWidth="1"/>
    <col min="6" max="6" width="2.33203125" style="2" customWidth="1"/>
    <col min="7" max="8" width="11.44140625" style="2"/>
    <col min="9" max="10" width="19.109375" style="2" bestFit="1" customWidth="1"/>
    <col min="11" max="11" width="21.109375" style="2" bestFit="1" customWidth="1"/>
    <col min="12" max="12" width="11.44140625" style="2"/>
    <col min="13" max="13" width="14.6640625" style="2" bestFit="1" customWidth="1"/>
    <col min="14" max="16384" width="11.44140625" style="2"/>
  </cols>
  <sheetData>
    <row r="1" spans="3:13" x14ac:dyDescent="0.25">
      <c r="C1" s="11">
        <v>0</v>
      </c>
      <c r="E1" s="136" t="s">
        <v>232</v>
      </c>
    </row>
    <row r="4" spans="3:13" ht="13.8" x14ac:dyDescent="0.25">
      <c r="C4" s="843" t="s">
        <v>1535</v>
      </c>
      <c r="D4" s="843"/>
      <c r="E4" s="843"/>
      <c r="F4" s="220"/>
      <c r="G4" s="75"/>
      <c r="H4" s="75"/>
    </row>
    <row r="5" spans="3:13" x14ac:dyDescent="0.25">
      <c r="C5" s="225" t="s">
        <v>162</v>
      </c>
      <c r="D5" s="220"/>
      <c r="E5" s="220"/>
      <c r="F5" s="220"/>
      <c r="G5" s="220"/>
      <c r="H5" s="220"/>
    </row>
    <row r="6" spans="3:13" x14ac:dyDescent="0.25">
      <c r="C6" s="220"/>
      <c r="D6" s="220"/>
      <c r="E6" s="220"/>
      <c r="F6" s="220"/>
      <c r="G6" s="220"/>
      <c r="H6" s="220"/>
    </row>
    <row r="7" spans="3:13" ht="14.4" x14ac:dyDescent="0.3">
      <c r="C7" s="809" t="s">
        <v>2645</v>
      </c>
      <c r="D7" s="761">
        <v>45291</v>
      </c>
      <c r="E7" s="761">
        <v>44834</v>
      </c>
      <c r="F7" s="220"/>
      <c r="I7"/>
      <c r="J7"/>
      <c r="K7"/>
      <c r="L7"/>
      <c r="M7" s="355"/>
    </row>
    <row r="8" spans="3:13" ht="14.4" x14ac:dyDescent="0.3">
      <c r="C8" s="221" t="s">
        <v>671</v>
      </c>
      <c r="D8" s="707">
        <v>128071662.33836639</v>
      </c>
      <c r="E8" s="655">
        <v>124498558</v>
      </c>
      <c r="F8" s="220"/>
      <c r="I8"/>
      <c r="J8"/>
      <c r="K8"/>
      <c r="L8" s="331"/>
      <c r="M8" s="355"/>
    </row>
    <row r="9" spans="3:13" ht="14.4" x14ac:dyDescent="0.3">
      <c r="C9" s="223" t="s">
        <v>3266</v>
      </c>
      <c r="D9" s="708">
        <v>126152188</v>
      </c>
      <c r="E9" s="222">
        <v>122590630</v>
      </c>
      <c r="F9" s="220"/>
      <c r="I9"/>
      <c r="J9"/>
      <c r="K9"/>
      <c r="L9" s="331"/>
      <c r="M9" s="355"/>
    </row>
    <row r="10" spans="3:13" ht="14.4" x14ac:dyDescent="0.3">
      <c r="C10" s="327" t="s">
        <v>1477</v>
      </c>
      <c r="D10" s="709">
        <v>1468648.1465671998</v>
      </c>
      <c r="E10" s="417">
        <v>1131371</v>
      </c>
      <c r="F10" s="220"/>
      <c r="I10"/>
      <c r="J10"/>
      <c r="K10"/>
      <c r="L10" s="331"/>
      <c r="M10" s="355"/>
    </row>
    <row r="11" spans="3:13" ht="14.4" x14ac:dyDescent="0.3">
      <c r="C11" s="418" t="s">
        <v>1477</v>
      </c>
      <c r="D11" s="710">
        <v>1468648.1465671998</v>
      </c>
      <c r="E11" s="481">
        <v>1131371</v>
      </c>
      <c r="F11" s="220"/>
      <c r="I11"/>
      <c r="J11"/>
      <c r="K11"/>
      <c r="L11" s="331"/>
      <c r="M11" s="355"/>
    </row>
    <row r="12" spans="3:13" ht="14.4" x14ac:dyDescent="0.3">
      <c r="C12" s="327" t="s">
        <v>1478</v>
      </c>
      <c r="D12" s="709">
        <v>450826.19179920008</v>
      </c>
      <c r="E12" s="417">
        <v>776557</v>
      </c>
      <c r="F12" s="220"/>
      <c r="I12"/>
      <c r="J12"/>
      <c r="K12"/>
      <c r="L12" s="331"/>
      <c r="M12" s="355"/>
    </row>
    <row r="13" spans="3:13" ht="14.4" x14ac:dyDescent="0.3">
      <c r="C13" s="418" t="s">
        <v>1478</v>
      </c>
      <c r="D13" s="276">
        <v>450826.19179920008</v>
      </c>
      <c r="E13" s="481">
        <v>776557</v>
      </c>
      <c r="F13" s="220"/>
      <c r="I13"/>
      <c r="J13"/>
      <c r="K13"/>
      <c r="L13" s="331"/>
      <c r="M13" s="355"/>
    </row>
    <row r="14" spans="3:13" ht="14.4" x14ac:dyDescent="0.3">
      <c r="C14" s="327" t="s">
        <v>672</v>
      </c>
      <c r="D14" s="709">
        <v>10512814.654999999</v>
      </c>
      <c r="E14" s="417">
        <v>13785322</v>
      </c>
      <c r="F14" s="220"/>
      <c r="I14"/>
      <c r="J14"/>
      <c r="K14"/>
      <c r="L14" s="331"/>
      <c r="M14" s="355"/>
    </row>
    <row r="15" spans="3:13" ht="14.4" hidden="1" customHeight="1" x14ac:dyDescent="0.3">
      <c r="C15" s="223" t="s">
        <v>77</v>
      </c>
      <c r="D15" s="708">
        <v>0</v>
      </c>
      <c r="E15" s="222">
        <v>13785322</v>
      </c>
      <c r="F15" s="220"/>
      <c r="I15"/>
      <c r="J15"/>
      <c r="K15"/>
      <c r="L15" s="331"/>
      <c r="M15" s="355"/>
    </row>
    <row r="16" spans="3:13" ht="14.4" hidden="1" customHeight="1" x14ac:dyDescent="0.3">
      <c r="C16" s="223" t="s">
        <v>78</v>
      </c>
      <c r="D16" s="708">
        <v>0</v>
      </c>
      <c r="E16" s="222">
        <v>13785322</v>
      </c>
      <c r="F16" s="220"/>
      <c r="G16" s="220"/>
      <c r="I16"/>
      <c r="J16"/>
      <c r="K16"/>
      <c r="L16" s="331"/>
      <c r="M16" s="355"/>
    </row>
    <row r="17" spans="3:13" ht="14.4" hidden="1" x14ac:dyDescent="0.3">
      <c r="C17" s="223" t="s">
        <v>51</v>
      </c>
      <c r="D17" s="708">
        <v>0</v>
      </c>
      <c r="E17" s="222">
        <v>0</v>
      </c>
      <c r="F17" s="220"/>
      <c r="G17" s="220"/>
      <c r="I17"/>
      <c r="J17"/>
      <c r="K17"/>
      <c r="L17" s="331"/>
      <c r="M17" s="355"/>
    </row>
    <row r="18" spans="3:13" hidden="1" x14ac:dyDescent="0.25">
      <c r="C18" s="223" t="s">
        <v>673</v>
      </c>
      <c r="D18" s="708">
        <v>0</v>
      </c>
      <c r="E18" s="222">
        <v>0</v>
      </c>
      <c r="G18" s="220"/>
      <c r="H18" s="220"/>
    </row>
    <row r="19" spans="3:13" x14ac:dyDescent="0.25">
      <c r="C19" s="223" t="s">
        <v>674</v>
      </c>
      <c r="D19" s="708">
        <v>0</v>
      </c>
      <c r="E19" s="222">
        <v>13785322</v>
      </c>
      <c r="F19" s="220"/>
      <c r="G19" s="220"/>
      <c r="H19" s="220"/>
    </row>
    <row r="20" spans="3:13" ht="13.8" thickBot="1" x14ac:dyDescent="0.3">
      <c r="C20" s="328" t="s">
        <v>675</v>
      </c>
      <c r="D20" s="711">
        <v>10512814.654999999</v>
      </c>
      <c r="E20" s="538">
        <v>13785322</v>
      </c>
      <c r="F20" s="220"/>
      <c r="G20" s="220"/>
      <c r="H20" s="220"/>
    </row>
    <row r="21" spans="3:13" x14ac:dyDescent="0.25">
      <c r="C21" s="224"/>
      <c r="D21" s="224"/>
      <c r="E21" s="224"/>
      <c r="F21" s="224"/>
      <c r="G21" s="224"/>
      <c r="H21" s="224"/>
    </row>
    <row r="22" spans="3:13" ht="14.4" x14ac:dyDescent="0.3">
      <c r="C22" s="810" t="s">
        <v>2696</v>
      </c>
      <c r="D22" s="761">
        <v>45291</v>
      </c>
      <c r="E22" s="761">
        <v>44926</v>
      </c>
      <c r="F22" s="224"/>
      <c r="G22" s="224"/>
      <c r="H22" s="224"/>
    </row>
    <row r="23" spans="3:13" ht="14.4" x14ac:dyDescent="0.3">
      <c r="C23" s="468" t="s">
        <v>2901</v>
      </c>
      <c r="D23" s="469">
        <v>1896.5909999999999</v>
      </c>
      <c r="E23" s="469">
        <v>112208</v>
      </c>
    </row>
    <row r="24" spans="3:13" ht="14.4" x14ac:dyDescent="0.3">
      <c r="C24" s="468" t="s">
        <v>2902</v>
      </c>
      <c r="D24" s="469">
        <v>6541.365727272987</v>
      </c>
      <c r="E24" s="469">
        <v>13012481</v>
      </c>
    </row>
    <row r="25" spans="3:13" ht="14.4" x14ac:dyDescent="0.3">
      <c r="C25" s="468" t="s">
        <v>2903</v>
      </c>
      <c r="D25" s="469">
        <v>11825917.847636363</v>
      </c>
      <c r="E25" s="469">
        <v>4568581</v>
      </c>
    </row>
    <row r="26" spans="3:13" ht="14.4" x14ac:dyDescent="0.3">
      <c r="C26" s="470" t="s">
        <v>2722</v>
      </c>
      <c r="D26" s="471">
        <v>11834355.804363636</v>
      </c>
      <c r="E26" s="471">
        <v>17693269</v>
      </c>
    </row>
    <row r="27" spans="3:13" ht="14.4" x14ac:dyDescent="0.3">
      <c r="C27" s="468" t="s">
        <v>2901</v>
      </c>
      <c r="D27" s="469">
        <v>3005816.3229999999</v>
      </c>
      <c r="E27" s="493">
        <v>1996399</v>
      </c>
    </row>
    <row r="28" spans="3:13" ht="14.4" x14ac:dyDescent="0.3">
      <c r="C28" s="468" t="s">
        <v>2902</v>
      </c>
      <c r="D28" s="653">
        <v>321230.05699999997</v>
      </c>
      <c r="E28" s="493">
        <v>2365703</v>
      </c>
    </row>
    <row r="29" spans="3:13" ht="14.4" x14ac:dyDescent="0.3">
      <c r="C29" s="468" t="s">
        <v>2903</v>
      </c>
      <c r="D29" s="653">
        <v>29759.285</v>
      </c>
      <c r="E29" s="493">
        <v>438011</v>
      </c>
    </row>
    <row r="30" spans="3:13" ht="14.4" x14ac:dyDescent="0.3">
      <c r="C30" s="468" t="s">
        <v>2904</v>
      </c>
      <c r="D30" s="653">
        <v>155580.326</v>
      </c>
      <c r="E30" s="493">
        <v>2346492</v>
      </c>
    </row>
    <row r="31" spans="3:13" ht="14.4" x14ac:dyDescent="0.3">
      <c r="C31" s="468" t="s">
        <v>2905</v>
      </c>
      <c r="D31" s="654">
        <v>556579.35600000003</v>
      </c>
      <c r="E31" s="493">
        <v>2267904</v>
      </c>
    </row>
    <row r="32" spans="3:13" ht="14.4" x14ac:dyDescent="0.3">
      <c r="C32" s="470" t="s">
        <v>2695</v>
      </c>
      <c r="D32" s="471">
        <v>4068965.3470000001</v>
      </c>
      <c r="E32" s="471">
        <v>9414509</v>
      </c>
    </row>
  </sheetData>
  <mergeCells count="1">
    <mergeCell ref="C4:E4"/>
  </mergeCells>
  <hyperlinks>
    <hyperlink ref="E1" location="Indice!A1" display="Indice" xr:uid="{00000000-0004-0000-2C00-000000000000}"/>
  </hyperlinks>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9"/>
  <dimension ref="A1:C179"/>
  <sheetViews>
    <sheetView zoomScale="85" zoomScaleNormal="85" workbookViewId="0">
      <selection activeCell="C1" sqref="C1"/>
    </sheetView>
  </sheetViews>
  <sheetFormatPr baseColWidth="10" defaultRowHeight="14.4" x14ac:dyDescent="0.3"/>
  <cols>
    <col min="1" max="1" width="11.33203125"/>
    <col min="2" max="2" width="66.109375" bestFit="1" customWidth="1"/>
  </cols>
  <sheetData>
    <row r="1" spans="1:3" x14ac:dyDescent="0.3">
      <c r="A1" t="s">
        <v>265</v>
      </c>
      <c r="B1" t="s">
        <v>566</v>
      </c>
      <c r="C1" s="42" t="s">
        <v>678</v>
      </c>
    </row>
    <row r="2" spans="1:3" x14ac:dyDescent="0.3">
      <c r="A2" t="s">
        <v>264</v>
      </c>
      <c r="B2" t="s">
        <v>432</v>
      </c>
    </row>
    <row r="3" spans="1:3" x14ac:dyDescent="0.3">
      <c r="A3" t="s">
        <v>334</v>
      </c>
      <c r="B3" t="s">
        <v>498</v>
      </c>
    </row>
    <row r="4" spans="1:3" x14ac:dyDescent="0.3">
      <c r="A4" t="s">
        <v>290</v>
      </c>
      <c r="B4" t="s">
        <v>291</v>
      </c>
    </row>
    <row r="5" spans="1:3" x14ac:dyDescent="0.3">
      <c r="A5" t="s">
        <v>292</v>
      </c>
      <c r="B5" t="s">
        <v>446</v>
      </c>
    </row>
    <row r="6" spans="1:3" x14ac:dyDescent="0.3">
      <c r="A6" t="s">
        <v>293</v>
      </c>
      <c r="B6" t="s">
        <v>447</v>
      </c>
    </row>
    <row r="7" spans="1:3" x14ac:dyDescent="0.3">
      <c r="A7" t="s">
        <v>294</v>
      </c>
      <c r="B7" t="s">
        <v>448</v>
      </c>
    </row>
    <row r="8" spans="1:3" x14ac:dyDescent="0.3">
      <c r="A8" t="s">
        <v>295</v>
      </c>
      <c r="B8" t="s">
        <v>449</v>
      </c>
    </row>
    <row r="9" spans="1:3" x14ac:dyDescent="0.3">
      <c r="A9" t="s">
        <v>296</v>
      </c>
      <c r="B9" t="s">
        <v>450</v>
      </c>
    </row>
    <row r="10" spans="1:3" x14ac:dyDescent="0.3">
      <c r="A10" t="s">
        <v>297</v>
      </c>
      <c r="B10" t="s">
        <v>451</v>
      </c>
    </row>
    <row r="11" spans="1:3" x14ac:dyDescent="0.3">
      <c r="A11" t="s">
        <v>298</v>
      </c>
      <c r="B11" t="s">
        <v>452</v>
      </c>
    </row>
    <row r="12" spans="1:3" x14ac:dyDescent="0.3">
      <c r="A12" t="s">
        <v>299</v>
      </c>
      <c r="B12" t="s">
        <v>453</v>
      </c>
    </row>
    <row r="13" spans="1:3" x14ac:dyDescent="0.3">
      <c r="A13" t="s">
        <v>300</v>
      </c>
      <c r="B13" t="s">
        <v>454</v>
      </c>
    </row>
    <row r="14" spans="1:3" x14ac:dyDescent="0.3">
      <c r="A14" t="s">
        <v>301</v>
      </c>
      <c r="B14" t="s">
        <v>455</v>
      </c>
    </row>
    <row r="15" spans="1:3" x14ac:dyDescent="0.3">
      <c r="A15" t="s">
        <v>302</v>
      </c>
      <c r="B15" t="s">
        <v>456</v>
      </c>
    </row>
    <row r="16" spans="1:3" x14ac:dyDescent="0.3">
      <c r="A16" t="s">
        <v>303</v>
      </c>
      <c r="B16" t="s">
        <v>457</v>
      </c>
    </row>
    <row r="17" spans="1:2" x14ac:dyDescent="0.3">
      <c r="A17" t="s">
        <v>304</v>
      </c>
      <c r="B17" t="s">
        <v>458</v>
      </c>
    </row>
    <row r="18" spans="1:2" x14ac:dyDescent="0.3">
      <c r="A18" t="s">
        <v>305</v>
      </c>
      <c r="B18" t="s">
        <v>459</v>
      </c>
    </row>
    <row r="19" spans="1:2" x14ac:dyDescent="0.3">
      <c r="A19" t="s">
        <v>306</v>
      </c>
      <c r="B19" t="s">
        <v>460</v>
      </c>
    </row>
    <row r="20" spans="1:2" x14ac:dyDescent="0.3">
      <c r="A20" t="s">
        <v>307</v>
      </c>
      <c r="B20" t="s">
        <v>461</v>
      </c>
    </row>
    <row r="21" spans="1:2" x14ac:dyDescent="0.3">
      <c r="A21" t="s">
        <v>308</v>
      </c>
      <c r="B21" t="s">
        <v>462</v>
      </c>
    </row>
    <row r="22" spans="1:2" x14ac:dyDescent="0.3">
      <c r="A22" t="s">
        <v>309</v>
      </c>
      <c r="B22" t="s">
        <v>463</v>
      </c>
    </row>
    <row r="23" spans="1:2" x14ac:dyDescent="0.3">
      <c r="A23" t="s">
        <v>464</v>
      </c>
      <c r="B23" t="s">
        <v>465</v>
      </c>
    </row>
    <row r="24" spans="1:2" x14ac:dyDescent="0.3">
      <c r="A24" t="s">
        <v>310</v>
      </c>
      <c r="B24" t="s">
        <v>466</v>
      </c>
    </row>
    <row r="25" spans="1:2" x14ac:dyDescent="0.3">
      <c r="A25" t="s">
        <v>311</v>
      </c>
      <c r="B25" t="s">
        <v>467</v>
      </c>
    </row>
    <row r="26" spans="1:2" x14ac:dyDescent="0.3">
      <c r="A26" t="s">
        <v>312</v>
      </c>
      <c r="B26" t="s">
        <v>468</v>
      </c>
    </row>
    <row r="27" spans="1:2" x14ac:dyDescent="0.3">
      <c r="A27" t="s">
        <v>313</v>
      </c>
      <c r="B27" t="s">
        <v>469</v>
      </c>
    </row>
    <row r="28" spans="1:2" x14ac:dyDescent="0.3">
      <c r="A28" t="s">
        <v>314</v>
      </c>
      <c r="B28" t="s">
        <v>470</v>
      </c>
    </row>
    <row r="29" spans="1:2" x14ac:dyDescent="0.3">
      <c r="A29" t="s">
        <v>315</v>
      </c>
      <c r="B29" t="s">
        <v>471</v>
      </c>
    </row>
    <row r="30" spans="1:2" x14ac:dyDescent="0.3">
      <c r="A30" t="s">
        <v>316</v>
      </c>
      <c r="B30" t="s">
        <v>472</v>
      </c>
    </row>
    <row r="31" spans="1:2" x14ac:dyDescent="0.3">
      <c r="A31" t="s">
        <v>317</v>
      </c>
      <c r="B31" t="s">
        <v>473</v>
      </c>
    </row>
    <row r="32" spans="1:2" x14ac:dyDescent="0.3">
      <c r="A32" t="s">
        <v>474</v>
      </c>
      <c r="B32" t="s">
        <v>475</v>
      </c>
    </row>
    <row r="33" spans="1:2" x14ac:dyDescent="0.3">
      <c r="A33" t="s">
        <v>318</v>
      </c>
      <c r="B33" t="s">
        <v>476</v>
      </c>
    </row>
    <row r="34" spans="1:2" x14ac:dyDescent="0.3">
      <c r="A34" t="s">
        <v>477</v>
      </c>
      <c r="B34" t="s">
        <v>478</v>
      </c>
    </row>
    <row r="35" spans="1:2" x14ac:dyDescent="0.3">
      <c r="A35" t="s">
        <v>479</v>
      </c>
      <c r="B35" t="s">
        <v>480</v>
      </c>
    </row>
    <row r="36" spans="1:2" x14ac:dyDescent="0.3">
      <c r="A36" t="s">
        <v>319</v>
      </c>
      <c r="B36" t="s">
        <v>481</v>
      </c>
    </row>
    <row r="37" spans="1:2" x14ac:dyDescent="0.3">
      <c r="A37" t="s">
        <v>320</v>
      </c>
      <c r="B37" t="s">
        <v>482</v>
      </c>
    </row>
    <row r="38" spans="1:2" x14ac:dyDescent="0.3">
      <c r="A38" t="s">
        <v>321</v>
      </c>
      <c r="B38" t="s">
        <v>483</v>
      </c>
    </row>
    <row r="39" spans="1:2" x14ac:dyDescent="0.3">
      <c r="A39" t="s">
        <v>484</v>
      </c>
      <c r="B39" t="s">
        <v>485</v>
      </c>
    </row>
    <row r="40" spans="1:2" x14ac:dyDescent="0.3">
      <c r="A40" t="s">
        <v>322</v>
      </c>
      <c r="B40" t="s">
        <v>486</v>
      </c>
    </row>
    <row r="41" spans="1:2" x14ac:dyDescent="0.3">
      <c r="A41" t="s">
        <v>323</v>
      </c>
      <c r="B41" t="s">
        <v>487</v>
      </c>
    </row>
    <row r="42" spans="1:2" x14ac:dyDescent="0.3">
      <c r="A42" t="s">
        <v>324</v>
      </c>
      <c r="B42" t="s">
        <v>488</v>
      </c>
    </row>
    <row r="43" spans="1:2" x14ac:dyDescent="0.3">
      <c r="A43" t="s">
        <v>325</v>
      </c>
      <c r="B43" t="s">
        <v>489</v>
      </c>
    </row>
    <row r="44" spans="1:2" x14ac:dyDescent="0.3">
      <c r="A44" t="s">
        <v>326</v>
      </c>
      <c r="B44" t="s">
        <v>490</v>
      </c>
    </row>
    <row r="45" spans="1:2" x14ac:dyDescent="0.3">
      <c r="A45" t="s">
        <v>327</v>
      </c>
      <c r="B45" t="s">
        <v>491</v>
      </c>
    </row>
    <row r="46" spans="1:2" x14ac:dyDescent="0.3">
      <c r="A46" t="s">
        <v>328</v>
      </c>
      <c r="B46" t="s">
        <v>492</v>
      </c>
    </row>
    <row r="47" spans="1:2" x14ac:dyDescent="0.3">
      <c r="A47" t="s">
        <v>329</v>
      </c>
      <c r="B47" t="s">
        <v>493</v>
      </c>
    </row>
    <row r="48" spans="1:2" x14ac:dyDescent="0.3">
      <c r="A48" t="s">
        <v>330</v>
      </c>
      <c r="B48" t="s">
        <v>494</v>
      </c>
    </row>
    <row r="49" spans="1:2" x14ac:dyDescent="0.3">
      <c r="A49" t="s">
        <v>331</v>
      </c>
      <c r="B49" t="s">
        <v>495</v>
      </c>
    </row>
    <row r="50" spans="1:2" x14ac:dyDescent="0.3">
      <c r="A50" t="s">
        <v>332</v>
      </c>
      <c r="B50" t="s">
        <v>496</v>
      </c>
    </row>
    <row r="51" spans="1:2" x14ac:dyDescent="0.3">
      <c r="A51" t="s">
        <v>333</v>
      </c>
      <c r="B51" t="s">
        <v>497</v>
      </c>
    </row>
    <row r="52" spans="1:2" x14ac:dyDescent="0.3">
      <c r="A52" t="s">
        <v>335</v>
      </c>
      <c r="B52" t="s">
        <v>499</v>
      </c>
    </row>
    <row r="53" spans="1:2" x14ac:dyDescent="0.3">
      <c r="A53" t="s">
        <v>336</v>
      </c>
      <c r="B53" t="s">
        <v>500</v>
      </c>
    </row>
    <row r="54" spans="1:2" x14ac:dyDescent="0.3">
      <c r="A54" t="s">
        <v>337</v>
      </c>
      <c r="B54" t="s">
        <v>501</v>
      </c>
    </row>
    <row r="55" spans="1:2" x14ac:dyDescent="0.3">
      <c r="A55" t="s">
        <v>338</v>
      </c>
      <c r="B55" t="s">
        <v>502</v>
      </c>
    </row>
    <row r="56" spans="1:2" x14ac:dyDescent="0.3">
      <c r="A56" t="s">
        <v>339</v>
      </c>
      <c r="B56" t="s">
        <v>503</v>
      </c>
    </row>
    <row r="57" spans="1:2" x14ac:dyDescent="0.3">
      <c r="A57" t="s">
        <v>340</v>
      </c>
      <c r="B57" t="s">
        <v>504</v>
      </c>
    </row>
    <row r="58" spans="1:2" x14ac:dyDescent="0.3">
      <c r="A58" t="s">
        <v>341</v>
      </c>
      <c r="B58" t="s">
        <v>505</v>
      </c>
    </row>
    <row r="59" spans="1:2" x14ac:dyDescent="0.3">
      <c r="A59" t="s">
        <v>342</v>
      </c>
      <c r="B59" t="s">
        <v>506</v>
      </c>
    </row>
    <row r="60" spans="1:2" x14ac:dyDescent="0.3">
      <c r="A60" t="s">
        <v>343</v>
      </c>
      <c r="B60" t="s">
        <v>507</v>
      </c>
    </row>
    <row r="61" spans="1:2" x14ac:dyDescent="0.3">
      <c r="A61" t="s">
        <v>344</v>
      </c>
      <c r="B61" t="s">
        <v>508</v>
      </c>
    </row>
    <row r="62" spans="1:2" x14ac:dyDescent="0.3">
      <c r="A62" t="s">
        <v>345</v>
      </c>
      <c r="B62" t="s">
        <v>509</v>
      </c>
    </row>
    <row r="63" spans="1:2" x14ac:dyDescent="0.3">
      <c r="A63" t="s">
        <v>346</v>
      </c>
      <c r="B63" t="s">
        <v>510</v>
      </c>
    </row>
    <row r="64" spans="1:2" x14ac:dyDescent="0.3">
      <c r="A64" t="s">
        <v>347</v>
      </c>
      <c r="B64" t="s">
        <v>511</v>
      </c>
    </row>
    <row r="65" spans="1:2" x14ac:dyDescent="0.3">
      <c r="A65" t="s">
        <v>348</v>
      </c>
      <c r="B65" t="s">
        <v>512</v>
      </c>
    </row>
    <row r="66" spans="1:2" x14ac:dyDescent="0.3">
      <c r="A66" t="s">
        <v>349</v>
      </c>
      <c r="B66" t="s">
        <v>513</v>
      </c>
    </row>
    <row r="67" spans="1:2" x14ac:dyDescent="0.3">
      <c r="A67" t="s">
        <v>350</v>
      </c>
      <c r="B67" t="s">
        <v>514</v>
      </c>
    </row>
    <row r="68" spans="1:2" x14ac:dyDescent="0.3">
      <c r="A68" t="s">
        <v>351</v>
      </c>
      <c r="B68" t="s">
        <v>515</v>
      </c>
    </row>
    <row r="69" spans="1:2" x14ac:dyDescent="0.3">
      <c r="A69" t="s">
        <v>352</v>
      </c>
      <c r="B69" t="s">
        <v>516</v>
      </c>
    </row>
    <row r="70" spans="1:2" x14ac:dyDescent="0.3">
      <c r="A70" t="s">
        <v>353</v>
      </c>
      <c r="B70" t="s">
        <v>517</v>
      </c>
    </row>
    <row r="71" spans="1:2" x14ac:dyDescent="0.3">
      <c r="A71" t="s">
        <v>354</v>
      </c>
      <c r="B71" t="s">
        <v>518</v>
      </c>
    </row>
    <row r="72" spans="1:2" x14ac:dyDescent="0.3">
      <c r="A72" t="s">
        <v>355</v>
      </c>
      <c r="B72" t="s">
        <v>519</v>
      </c>
    </row>
    <row r="73" spans="1:2" x14ac:dyDescent="0.3">
      <c r="A73" t="s">
        <v>356</v>
      </c>
      <c r="B73" t="s">
        <v>520</v>
      </c>
    </row>
    <row r="74" spans="1:2" x14ac:dyDescent="0.3">
      <c r="A74" t="s">
        <v>357</v>
      </c>
      <c r="B74" t="s">
        <v>521</v>
      </c>
    </row>
    <row r="75" spans="1:2" x14ac:dyDescent="0.3">
      <c r="A75" t="s">
        <v>358</v>
      </c>
      <c r="B75" t="s">
        <v>522</v>
      </c>
    </row>
    <row r="76" spans="1:2" x14ac:dyDescent="0.3">
      <c r="A76" t="s">
        <v>359</v>
      </c>
      <c r="B76" t="s">
        <v>523</v>
      </c>
    </row>
    <row r="77" spans="1:2" x14ac:dyDescent="0.3">
      <c r="A77" t="s">
        <v>360</v>
      </c>
      <c r="B77" t="s">
        <v>524</v>
      </c>
    </row>
    <row r="78" spans="1:2" x14ac:dyDescent="0.3">
      <c r="A78" t="s">
        <v>361</v>
      </c>
      <c r="B78" t="s">
        <v>525</v>
      </c>
    </row>
    <row r="79" spans="1:2" x14ac:dyDescent="0.3">
      <c r="A79" t="s">
        <v>362</v>
      </c>
      <c r="B79" t="s">
        <v>526</v>
      </c>
    </row>
    <row r="80" spans="1:2" x14ac:dyDescent="0.3">
      <c r="A80" t="s">
        <v>363</v>
      </c>
      <c r="B80" t="s">
        <v>527</v>
      </c>
    </row>
    <row r="81" spans="1:2" x14ac:dyDescent="0.3">
      <c r="A81" t="s">
        <v>364</v>
      </c>
      <c r="B81" t="s">
        <v>528</v>
      </c>
    </row>
    <row r="82" spans="1:2" x14ac:dyDescent="0.3">
      <c r="A82" t="s">
        <v>365</v>
      </c>
      <c r="B82" t="s">
        <v>529</v>
      </c>
    </row>
    <row r="83" spans="1:2" x14ac:dyDescent="0.3">
      <c r="A83" t="s">
        <v>366</v>
      </c>
      <c r="B83" t="s">
        <v>530</v>
      </c>
    </row>
    <row r="84" spans="1:2" x14ac:dyDescent="0.3">
      <c r="A84" t="s">
        <v>367</v>
      </c>
      <c r="B84" t="s">
        <v>531</v>
      </c>
    </row>
    <row r="85" spans="1:2" x14ac:dyDescent="0.3">
      <c r="A85" t="s">
        <v>368</v>
      </c>
      <c r="B85" t="s">
        <v>532</v>
      </c>
    </row>
    <row r="86" spans="1:2" x14ac:dyDescent="0.3">
      <c r="A86" t="s">
        <v>369</v>
      </c>
      <c r="B86" t="s">
        <v>533</v>
      </c>
    </row>
    <row r="87" spans="1:2" x14ac:dyDescent="0.3">
      <c r="A87" t="s">
        <v>370</v>
      </c>
      <c r="B87" t="s">
        <v>534</v>
      </c>
    </row>
    <row r="88" spans="1:2" x14ac:dyDescent="0.3">
      <c r="A88" t="s">
        <v>371</v>
      </c>
      <c r="B88" t="s">
        <v>535</v>
      </c>
    </row>
    <row r="89" spans="1:2" x14ac:dyDescent="0.3">
      <c r="A89" t="s">
        <v>372</v>
      </c>
      <c r="B89" t="s">
        <v>536</v>
      </c>
    </row>
    <row r="90" spans="1:2" x14ac:dyDescent="0.3">
      <c r="A90" t="s">
        <v>373</v>
      </c>
      <c r="B90" t="s">
        <v>537</v>
      </c>
    </row>
    <row r="91" spans="1:2" x14ac:dyDescent="0.3">
      <c r="A91" t="s">
        <v>374</v>
      </c>
      <c r="B91" t="s">
        <v>538</v>
      </c>
    </row>
    <row r="92" spans="1:2" x14ac:dyDescent="0.3">
      <c r="A92" t="s">
        <v>375</v>
      </c>
      <c r="B92" t="s">
        <v>539</v>
      </c>
    </row>
    <row r="93" spans="1:2" x14ac:dyDescent="0.3">
      <c r="A93" t="s">
        <v>376</v>
      </c>
      <c r="B93" t="s">
        <v>540</v>
      </c>
    </row>
    <row r="94" spans="1:2" x14ac:dyDescent="0.3">
      <c r="A94" t="s">
        <v>377</v>
      </c>
      <c r="B94" t="s">
        <v>541</v>
      </c>
    </row>
    <row r="95" spans="1:2" x14ac:dyDescent="0.3">
      <c r="A95" t="s">
        <v>378</v>
      </c>
      <c r="B95" t="s">
        <v>542</v>
      </c>
    </row>
    <row r="96" spans="1:2" x14ac:dyDescent="0.3">
      <c r="A96" t="s">
        <v>379</v>
      </c>
      <c r="B96" t="s">
        <v>543</v>
      </c>
    </row>
    <row r="97" spans="1:2" x14ac:dyDescent="0.3">
      <c r="A97" t="s">
        <v>380</v>
      </c>
      <c r="B97" t="s">
        <v>544</v>
      </c>
    </row>
    <row r="98" spans="1:2" x14ac:dyDescent="0.3">
      <c r="A98" t="s">
        <v>381</v>
      </c>
      <c r="B98" t="s">
        <v>545</v>
      </c>
    </row>
    <row r="99" spans="1:2" x14ac:dyDescent="0.3">
      <c r="A99" t="s">
        <v>382</v>
      </c>
      <c r="B99" t="s">
        <v>546</v>
      </c>
    </row>
    <row r="100" spans="1:2" x14ac:dyDescent="0.3">
      <c r="A100" t="s">
        <v>383</v>
      </c>
      <c r="B100" t="s">
        <v>547</v>
      </c>
    </row>
    <row r="101" spans="1:2" x14ac:dyDescent="0.3">
      <c r="A101" t="s">
        <v>384</v>
      </c>
      <c r="B101" t="s">
        <v>548</v>
      </c>
    </row>
    <row r="102" spans="1:2" x14ac:dyDescent="0.3">
      <c r="A102" t="s">
        <v>385</v>
      </c>
      <c r="B102" t="s">
        <v>549</v>
      </c>
    </row>
    <row r="103" spans="1:2" x14ac:dyDescent="0.3">
      <c r="A103" t="s">
        <v>550</v>
      </c>
      <c r="B103" t="s">
        <v>551</v>
      </c>
    </row>
    <row r="104" spans="1:2" x14ac:dyDescent="0.3">
      <c r="A104" t="s">
        <v>386</v>
      </c>
      <c r="B104" t="s">
        <v>552</v>
      </c>
    </row>
    <row r="105" spans="1:2" x14ac:dyDescent="0.3">
      <c r="A105" t="s">
        <v>387</v>
      </c>
      <c r="B105" t="s">
        <v>553</v>
      </c>
    </row>
    <row r="106" spans="1:2" x14ac:dyDescent="0.3">
      <c r="A106" t="s">
        <v>388</v>
      </c>
      <c r="B106" t="s">
        <v>554</v>
      </c>
    </row>
    <row r="107" spans="1:2" x14ac:dyDescent="0.3">
      <c r="A107" t="s">
        <v>389</v>
      </c>
      <c r="B107" t="s">
        <v>555</v>
      </c>
    </row>
    <row r="108" spans="1:2" x14ac:dyDescent="0.3">
      <c r="A108" t="s">
        <v>390</v>
      </c>
      <c r="B108" t="s">
        <v>556</v>
      </c>
    </row>
    <row r="109" spans="1:2" x14ac:dyDescent="0.3">
      <c r="A109" t="s">
        <v>391</v>
      </c>
      <c r="B109" t="s">
        <v>557</v>
      </c>
    </row>
    <row r="110" spans="1:2" x14ac:dyDescent="0.3">
      <c r="A110" t="s">
        <v>392</v>
      </c>
      <c r="B110" t="s">
        <v>558</v>
      </c>
    </row>
    <row r="111" spans="1:2" x14ac:dyDescent="0.3">
      <c r="A111" t="s">
        <v>393</v>
      </c>
      <c r="B111" t="s">
        <v>394</v>
      </c>
    </row>
    <row r="112" spans="1:2" x14ac:dyDescent="0.3">
      <c r="A112" t="s">
        <v>395</v>
      </c>
      <c r="B112" t="s">
        <v>559</v>
      </c>
    </row>
    <row r="113" spans="1:2" x14ac:dyDescent="0.3">
      <c r="A113" t="s">
        <v>396</v>
      </c>
      <c r="B113" t="s">
        <v>560</v>
      </c>
    </row>
    <row r="114" spans="1:2" x14ac:dyDescent="0.3">
      <c r="A114" t="s">
        <v>397</v>
      </c>
      <c r="B114" t="s">
        <v>561</v>
      </c>
    </row>
    <row r="115" spans="1:2" x14ac:dyDescent="0.3">
      <c r="A115" t="s">
        <v>398</v>
      </c>
      <c r="B115" t="s">
        <v>562</v>
      </c>
    </row>
    <row r="116" spans="1:2" x14ac:dyDescent="0.3">
      <c r="A116" t="s">
        <v>399</v>
      </c>
      <c r="B116" t="s">
        <v>563</v>
      </c>
    </row>
    <row r="117" spans="1:2" x14ac:dyDescent="0.3">
      <c r="A117" t="s">
        <v>400</v>
      </c>
      <c r="B117" t="s">
        <v>564</v>
      </c>
    </row>
    <row r="118" spans="1:2" x14ac:dyDescent="0.3">
      <c r="A118" t="s">
        <v>401</v>
      </c>
      <c r="B118" t="s">
        <v>565</v>
      </c>
    </row>
    <row r="119" spans="1:2" x14ac:dyDescent="0.3">
      <c r="A119" t="s">
        <v>402</v>
      </c>
      <c r="B119" t="s">
        <v>567</v>
      </c>
    </row>
    <row r="120" spans="1:2" x14ac:dyDescent="0.3">
      <c r="A120" t="s">
        <v>403</v>
      </c>
      <c r="B120" t="s">
        <v>568</v>
      </c>
    </row>
    <row r="121" spans="1:2" x14ac:dyDescent="0.3">
      <c r="A121" t="s">
        <v>404</v>
      </c>
      <c r="B121" t="s">
        <v>569</v>
      </c>
    </row>
    <row r="122" spans="1:2" x14ac:dyDescent="0.3">
      <c r="A122" t="s">
        <v>405</v>
      </c>
      <c r="B122" t="s">
        <v>570</v>
      </c>
    </row>
    <row r="123" spans="1:2" x14ac:dyDescent="0.3">
      <c r="A123" t="s">
        <v>406</v>
      </c>
      <c r="B123" t="s">
        <v>571</v>
      </c>
    </row>
    <row r="124" spans="1:2" x14ac:dyDescent="0.3">
      <c r="A124" t="s">
        <v>407</v>
      </c>
      <c r="B124" t="s">
        <v>572</v>
      </c>
    </row>
    <row r="125" spans="1:2" x14ac:dyDescent="0.3">
      <c r="A125" t="s">
        <v>408</v>
      </c>
      <c r="B125" t="s">
        <v>573</v>
      </c>
    </row>
    <row r="126" spans="1:2" x14ac:dyDescent="0.3">
      <c r="A126" t="s">
        <v>409</v>
      </c>
      <c r="B126" t="s">
        <v>574</v>
      </c>
    </row>
    <row r="127" spans="1:2" x14ac:dyDescent="0.3">
      <c r="A127" t="s">
        <v>410</v>
      </c>
      <c r="B127" t="s">
        <v>575</v>
      </c>
    </row>
    <row r="128" spans="1:2" x14ac:dyDescent="0.3">
      <c r="A128" t="s">
        <v>411</v>
      </c>
      <c r="B128" t="s">
        <v>576</v>
      </c>
    </row>
    <row r="129" spans="1:2" x14ac:dyDescent="0.3">
      <c r="A129" t="s">
        <v>412</v>
      </c>
      <c r="B129" t="s">
        <v>577</v>
      </c>
    </row>
    <row r="130" spans="1:2" x14ac:dyDescent="0.3">
      <c r="A130" t="s">
        <v>413</v>
      </c>
      <c r="B130" t="s">
        <v>578</v>
      </c>
    </row>
    <row r="131" spans="1:2" x14ac:dyDescent="0.3">
      <c r="A131" t="s">
        <v>414</v>
      </c>
      <c r="B131" t="s">
        <v>579</v>
      </c>
    </row>
    <row r="132" spans="1:2" x14ac:dyDescent="0.3">
      <c r="A132" t="s">
        <v>415</v>
      </c>
      <c r="B132" t="s">
        <v>580</v>
      </c>
    </row>
    <row r="133" spans="1:2" x14ac:dyDescent="0.3">
      <c r="A133" t="s">
        <v>416</v>
      </c>
      <c r="B133" t="s">
        <v>581</v>
      </c>
    </row>
    <row r="134" spans="1:2" x14ac:dyDescent="0.3">
      <c r="A134" t="s">
        <v>582</v>
      </c>
      <c r="B134" t="s">
        <v>583</v>
      </c>
    </row>
    <row r="135" spans="1:2" x14ac:dyDescent="0.3">
      <c r="A135" t="s">
        <v>417</v>
      </c>
      <c r="B135" t="s">
        <v>584</v>
      </c>
    </row>
    <row r="136" spans="1:2" x14ac:dyDescent="0.3">
      <c r="A136" t="s">
        <v>418</v>
      </c>
      <c r="B136" t="s">
        <v>585</v>
      </c>
    </row>
    <row r="137" spans="1:2" x14ac:dyDescent="0.3">
      <c r="A137" t="s">
        <v>419</v>
      </c>
      <c r="B137" t="s">
        <v>586</v>
      </c>
    </row>
    <row r="138" spans="1:2" x14ac:dyDescent="0.3">
      <c r="A138" t="s">
        <v>420</v>
      </c>
      <c r="B138" t="s">
        <v>587</v>
      </c>
    </row>
    <row r="139" spans="1:2" x14ac:dyDescent="0.3">
      <c r="A139" t="s">
        <v>421</v>
      </c>
      <c r="B139" t="s">
        <v>588</v>
      </c>
    </row>
    <row r="140" spans="1:2" x14ac:dyDescent="0.3">
      <c r="A140" t="s">
        <v>422</v>
      </c>
      <c r="B140" t="s">
        <v>589</v>
      </c>
    </row>
    <row r="141" spans="1:2" x14ac:dyDescent="0.3">
      <c r="A141" t="s">
        <v>423</v>
      </c>
      <c r="B141" t="s">
        <v>590</v>
      </c>
    </row>
    <row r="142" spans="1:2" x14ac:dyDescent="0.3">
      <c r="A142" t="s">
        <v>424</v>
      </c>
      <c r="B142" t="s">
        <v>591</v>
      </c>
    </row>
    <row r="143" spans="1:2" x14ac:dyDescent="0.3">
      <c r="A143" t="s">
        <v>425</v>
      </c>
      <c r="B143" t="s">
        <v>592</v>
      </c>
    </row>
    <row r="144" spans="1:2" x14ac:dyDescent="0.3">
      <c r="A144" t="s">
        <v>426</v>
      </c>
      <c r="B144" t="s">
        <v>593</v>
      </c>
    </row>
    <row r="145" spans="1:2" x14ac:dyDescent="0.3">
      <c r="A145" t="s">
        <v>427</v>
      </c>
      <c r="B145" t="s">
        <v>594</v>
      </c>
    </row>
    <row r="146" spans="1:2" x14ac:dyDescent="0.3">
      <c r="A146" t="s">
        <v>428</v>
      </c>
      <c r="B146" t="s">
        <v>595</v>
      </c>
    </row>
    <row r="147" spans="1:2" x14ac:dyDescent="0.3">
      <c r="A147" t="s">
        <v>429</v>
      </c>
      <c r="B147" t="s">
        <v>596</v>
      </c>
    </row>
    <row r="148" spans="1:2" x14ac:dyDescent="0.3">
      <c r="A148" t="s">
        <v>430</v>
      </c>
      <c r="B148" t="s">
        <v>597</v>
      </c>
    </row>
    <row r="149" spans="1:2" x14ac:dyDescent="0.3">
      <c r="A149" t="s">
        <v>431</v>
      </c>
      <c r="B149" t="s">
        <v>598</v>
      </c>
    </row>
    <row r="150" spans="1:2" x14ac:dyDescent="0.3">
      <c r="A150" t="s">
        <v>599</v>
      </c>
      <c r="B150" t="s">
        <v>600</v>
      </c>
    </row>
    <row r="151" spans="1:2" x14ac:dyDescent="0.3">
      <c r="A151" t="s">
        <v>601</v>
      </c>
      <c r="B151" t="s">
        <v>602</v>
      </c>
    </row>
    <row r="152" spans="1:2" x14ac:dyDescent="0.3">
      <c r="A152" t="s">
        <v>433</v>
      </c>
      <c r="B152" t="s">
        <v>603</v>
      </c>
    </row>
    <row r="153" spans="1:2" x14ac:dyDescent="0.3">
      <c r="A153" t="s">
        <v>604</v>
      </c>
      <c r="B153" t="s">
        <v>605</v>
      </c>
    </row>
    <row r="154" spans="1:2" x14ac:dyDescent="0.3">
      <c r="A154" t="s">
        <v>434</v>
      </c>
      <c r="B154" t="s">
        <v>606</v>
      </c>
    </row>
    <row r="155" spans="1:2" x14ac:dyDescent="0.3">
      <c r="A155" t="s">
        <v>607</v>
      </c>
      <c r="B155" t="s">
        <v>608</v>
      </c>
    </row>
    <row r="156" spans="1:2" x14ac:dyDescent="0.3">
      <c r="A156" t="s">
        <v>435</v>
      </c>
      <c r="B156" t="s">
        <v>609</v>
      </c>
    </row>
    <row r="157" spans="1:2" x14ac:dyDescent="0.3">
      <c r="A157" t="s">
        <v>436</v>
      </c>
      <c r="B157" t="s">
        <v>610</v>
      </c>
    </row>
    <row r="158" spans="1:2" x14ac:dyDescent="0.3">
      <c r="A158" t="s">
        <v>437</v>
      </c>
      <c r="B158" t="s">
        <v>611</v>
      </c>
    </row>
    <row r="159" spans="1:2" x14ac:dyDescent="0.3">
      <c r="A159" t="s">
        <v>438</v>
      </c>
      <c r="B159" t="s">
        <v>612</v>
      </c>
    </row>
    <row r="160" spans="1:2" x14ac:dyDescent="0.3">
      <c r="A160" t="s">
        <v>613</v>
      </c>
      <c r="B160" t="s">
        <v>614</v>
      </c>
    </row>
    <row r="161" spans="1:2" x14ac:dyDescent="0.3">
      <c r="A161" t="s">
        <v>615</v>
      </c>
      <c r="B161" t="s">
        <v>616</v>
      </c>
    </row>
    <row r="162" spans="1:2" x14ac:dyDescent="0.3">
      <c r="A162" t="s">
        <v>617</v>
      </c>
      <c r="B162" t="s">
        <v>618</v>
      </c>
    </row>
    <row r="163" spans="1:2" x14ac:dyDescent="0.3">
      <c r="A163" t="s">
        <v>619</v>
      </c>
      <c r="B163" t="s">
        <v>620</v>
      </c>
    </row>
    <row r="164" spans="1:2" x14ac:dyDescent="0.3">
      <c r="A164" t="s">
        <v>621</v>
      </c>
      <c r="B164" t="s">
        <v>622</v>
      </c>
    </row>
    <row r="165" spans="1:2" x14ac:dyDescent="0.3">
      <c r="A165" t="s">
        <v>623</v>
      </c>
      <c r="B165" t="s">
        <v>624</v>
      </c>
    </row>
    <row r="166" spans="1:2" x14ac:dyDescent="0.3">
      <c r="A166" t="s">
        <v>439</v>
      </c>
      <c r="B166" t="s">
        <v>625</v>
      </c>
    </row>
    <row r="167" spans="1:2" x14ac:dyDescent="0.3">
      <c r="A167" t="s">
        <v>440</v>
      </c>
      <c r="B167" t="s">
        <v>626</v>
      </c>
    </row>
    <row r="168" spans="1:2" x14ac:dyDescent="0.3">
      <c r="A168" t="s">
        <v>441</v>
      </c>
      <c r="B168" t="s">
        <v>627</v>
      </c>
    </row>
    <row r="169" spans="1:2" x14ac:dyDescent="0.3">
      <c r="A169" t="s">
        <v>628</v>
      </c>
      <c r="B169" t="s">
        <v>629</v>
      </c>
    </row>
    <row r="170" spans="1:2" x14ac:dyDescent="0.3">
      <c r="A170" t="s">
        <v>442</v>
      </c>
      <c r="B170" t="s">
        <v>630</v>
      </c>
    </row>
    <row r="171" spans="1:2" x14ac:dyDescent="0.3">
      <c r="A171" t="s">
        <v>631</v>
      </c>
      <c r="B171" t="s">
        <v>632</v>
      </c>
    </row>
    <row r="172" spans="1:2" x14ac:dyDescent="0.3">
      <c r="A172" t="s">
        <v>633</v>
      </c>
      <c r="B172" t="s">
        <v>634</v>
      </c>
    </row>
    <row r="173" spans="1:2" x14ac:dyDescent="0.3">
      <c r="A173" t="s">
        <v>635</v>
      </c>
      <c r="B173" t="s">
        <v>636</v>
      </c>
    </row>
    <row r="174" spans="1:2" x14ac:dyDescent="0.3">
      <c r="A174" t="s">
        <v>637</v>
      </c>
      <c r="B174" t="s">
        <v>638</v>
      </c>
    </row>
    <row r="175" spans="1:2" x14ac:dyDescent="0.3">
      <c r="A175" t="s">
        <v>639</v>
      </c>
      <c r="B175" t="s">
        <v>640</v>
      </c>
    </row>
    <row r="176" spans="1:2" x14ac:dyDescent="0.3">
      <c r="A176" t="s">
        <v>443</v>
      </c>
      <c r="B176" t="s">
        <v>641</v>
      </c>
    </row>
    <row r="177" spans="1:2" x14ac:dyDescent="0.3">
      <c r="A177" t="s">
        <v>444</v>
      </c>
      <c r="B177" t="s">
        <v>642</v>
      </c>
    </row>
    <row r="178" spans="1:2" x14ac:dyDescent="0.3">
      <c r="A178" t="s">
        <v>445</v>
      </c>
      <c r="B178" t="s">
        <v>643</v>
      </c>
    </row>
    <row r="179" spans="1:2" x14ac:dyDescent="0.3">
      <c r="A179" t="s">
        <v>644</v>
      </c>
      <c r="B179" t="s">
        <v>645</v>
      </c>
    </row>
  </sheetData>
  <hyperlinks>
    <hyperlink ref="C1" location="Indice!A1" display="Índice" xr:uid="{00000000-0004-0000-2D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C684A-62AB-4D7D-818A-05C94B8DD3C2}">
  <sheetPr>
    <tabColor rgb="FF92D050"/>
  </sheetPr>
  <dimension ref="B1:H92"/>
  <sheetViews>
    <sheetView showGridLines="0" tabSelected="1" zoomScale="90" zoomScaleNormal="90" workbookViewId="0">
      <selection activeCell="J9" sqref="J9"/>
    </sheetView>
  </sheetViews>
  <sheetFormatPr baseColWidth="10" defaultColWidth="11.33203125" defaultRowHeight="10.199999999999999" x14ac:dyDescent="0.2"/>
  <cols>
    <col min="1" max="2" width="2.33203125" style="119" customWidth="1"/>
    <col min="3" max="3" width="2" style="119" customWidth="1"/>
    <col min="4" max="4" width="27" style="119" bestFit="1" customWidth="1"/>
    <col min="5" max="5" width="28.6640625" style="119" bestFit="1" customWidth="1"/>
    <col min="6" max="6" width="6.6640625" style="120" bestFit="1" customWidth="1"/>
    <col min="7" max="8" width="13.5546875" style="119" bestFit="1" customWidth="1"/>
    <col min="9" max="16384" width="11.33203125" style="119"/>
  </cols>
  <sheetData>
    <row r="1" spans="2:8" ht="13.8" x14ac:dyDescent="0.25">
      <c r="E1" s="71" t="e">
        <v>#REF!</v>
      </c>
      <c r="H1" s="106" t="s">
        <v>232</v>
      </c>
    </row>
    <row r="3" spans="2:8" ht="13.8" x14ac:dyDescent="0.25">
      <c r="B3" s="814" t="s">
        <v>2785</v>
      </c>
      <c r="C3" s="814"/>
      <c r="D3" s="814"/>
      <c r="E3" s="814"/>
      <c r="F3" s="814"/>
      <c r="G3" s="814"/>
      <c r="H3" s="814"/>
    </row>
    <row r="4" spans="2:8" ht="15" customHeight="1" x14ac:dyDescent="0.25">
      <c r="B4" s="814" t="s">
        <v>3464</v>
      </c>
      <c r="C4" s="814"/>
      <c r="D4" s="814"/>
      <c r="E4" s="814"/>
      <c r="F4" s="814"/>
      <c r="G4" s="814"/>
      <c r="H4" s="814"/>
    </row>
    <row r="5" spans="2:8" ht="13.2" x14ac:dyDescent="0.25">
      <c r="B5" s="815" t="s">
        <v>170</v>
      </c>
      <c r="C5" s="815"/>
      <c r="D5" s="815"/>
      <c r="E5" s="815"/>
      <c r="F5" s="815"/>
      <c r="G5" s="815"/>
      <c r="H5" s="815"/>
    </row>
    <row r="6" spans="2:8" ht="11.4" x14ac:dyDescent="0.2">
      <c r="B6" s="28"/>
      <c r="C6" s="28"/>
      <c r="D6" s="28"/>
      <c r="E6" s="28"/>
      <c r="F6" s="121"/>
      <c r="G6" s="122">
        <v>45291</v>
      </c>
      <c r="H6" s="122"/>
    </row>
    <row r="7" spans="2:8" ht="13.2" x14ac:dyDescent="0.2">
      <c r="B7" s="28"/>
      <c r="C7" s="28"/>
      <c r="D7" s="819" t="s">
        <v>132</v>
      </c>
      <c r="E7" s="819"/>
      <c r="F7" s="727" t="s">
        <v>131</v>
      </c>
      <c r="G7" s="728">
        <v>45291</v>
      </c>
      <c r="H7" s="728">
        <v>44926</v>
      </c>
    </row>
    <row r="8" spans="2:8" ht="8.25" customHeight="1" x14ac:dyDescent="0.25">
      <c r="C8" s="28"/>
      <c r="D8" s="818"/>
      <c r="E8" s="818"/>
      <c r="F8" s="713"/>
      <c r="G8" s="18"/>
      <c r="H8" s="18"/>
    </row>
    <row r="9" spans="2:8" ht="13.2" x14ac:dyDescent="0.25">
      <c r="B9" s="316"/>
      <c r="C9" s="317"/>
      <c r="D9" s="74" t="s">
        <v>133</v>
      </c>
      <c r="E9" s="18"/>
      <c r="F9" s="125"/>
      <c r="G9" s="18"/>
      <c r="H9" s="18"/>
    </row>
    <row r="10" spans="2:8" ht="14.4" x14ac:dyDescent="0.3">
      <c r="B10" s="28"/>
      <c r="C10" s="28"/>
      <c r="D10" s="18" t="s">
        <v>134</v>
      </c>
      <c r="E10" s="18"/>
      <c r="F10" s="683">
        <v>3</v>
      </c>
      <c r="G10" s="447">
        <v>2176326.2590000001</v>
      </c>
      <c r="H10" s="284">
        <v>1903452</v>
      </c>
    </row>
    <row r="11" spans="2:8" ht="14.4" x14ac:dyDescent="0.3">
      <c r="B11" s="28"/>
      <c r="C11" s="28"/>
      <c r="D11" s="18" t="s">
        <v>76</v>
      </c>
      <c r="E11" s="18"/>
      <c r="F11" s="683">
        <v>4</v>
      </c>
      <c r="G11" s="447">
        <v>35210820.466000006</v>
      </c>
      <c r="H11" s="284">
        <v>0</v>
      </c>
    </row>
    <row r="12" spans="2:8" ht="14.4" x14ac:dyDescent="0.3">
      <c r="B12" s="28"/>
      <c r="C12" s="28"/>
      <c r="D12" s="18" t="s">
        <v>3248</v>
      </c>
      <c r="E12" s="18"/>
      <c r="F12" s="683">
        <v>5</v>
      </c>
      <c r="G12" s="447">
        <v>394250978.21100008</v>
      </c>
      <c r="H12" s="284">
        <v>435272272</v>
      </c>
    </row>
    <row r="13" spans="2:8" ht="14.4" x14ac:dyDescent="0.3">
      <c r="B13" s="28"/>
      <c r="C13" s="28"/>
      <c r="D13" s="378" t="s">
        <v>3458</v>
      </c>
      <c r="E13" s="18"/>
      <c r="F13" s="683">
        <v>5</v>
      </c>
      <c r="G13" s="447">
        <v>-22339719.560792513</v>
      </c>
      <c r="H13" s="284">
        <v>-37973630</v>
      </c>
    </row>
    <row r="14" spans="2:8" ht="14.4" x14ac:dyDescent="0.3">
      <c r="B14" s="124"/>
      <c r="C14" s="28"/>
      <c r="D14" s="18" t="s">
        <v>1419</v>
      </c>
      <c r="E14" s="18"/>
      <c r="F14" s="683">
        <v>6</v>
      </c>
      <c r="G14" s="447">
        <v>7596595.4939999999</v>
      </c>
      <c r="H14" s="284">
        <v>2729439</v>
      </c>
    </row>
    <row r="15" spans="2:8" ht="14.4" x14ac:dyDescent="0.3">
      <c r="B15" s="124"/>
      <c r="C15" s="28"/>
      <c r="D15" s="18" t="s">
        <v>1420</v>
      </c>
      <c r="E15" s="18"/>
      <c r="F15" s="683">
        <v>6</v>
      </c>
      <c r="G15" s="447">
        <v>31020809.214999996</v>
      </c>
      <c r="H15" s="284">
        <v>6241680</v>
      </c>
    </row>
    <row r="16" spans="2:8" ht="14.4" x14ac:dyDescent="0.3">
      <c r="B16" s="124"/>
      <c r="C16" s="28"/>
      <c r="D16" s="18" t="s">
        <v>2394</v>
      </c>
      <c r="E16" s="18"/>
      <c r="F16" s="683">
        <v>6</v>
      </c>
      <c r="G16" s="447">
        <v>188724890.73199999</v>
      </c>
      <c r="H16" s="284">
        <v>16152360</v>
      </c>
    </row>
    <row r="17" spans="2:8" ht="14.4" hidden="1" x14ac:dyDescent="0.3">
      <c r="B17" s="28"/>
      <c r="C17" s="28"/>
      <c r="D17" s="18" t="s">
        <v>136</v>
      </c>
      <c r="E17" s="18"/>
      <c r="F17" s="683">
        <v>10</v>
      </c>
      <c r="G17" s="447">
        <v>0</v>
      </c>
      <c r="H17" s="284">
        <v>0</v>
      </c>
    </row>
    <row r="18" spans="2:8" ht="14.4" x14ac:dyDescent="0.3">
      <c r="B18" s="28"/>
      <c r="C18" s="28"/>
      <c r="D18" s="18" t="s">
        <v>149</v>
      </c>
      <c r="E18" s="18"/>
      <c r="F18" s="683">
        <v>10</v>
      </c>
      <c r="G18" s="447">
        <v>207807958.433</v>
      </c>
      <c r="H18" s="284">
        <v>112706434</v>
      </c>
    </row>
    <row r="19" spans="2:8" ht="13.2" x14ac:dyDescent="0.25">
      <c r="B19" s="28"/>
      <c r="C19" s="28"/>
      <c r="D19" s="18"/>
      <c r="E19" s="18"/>
      <c r="F19" s="656"/>
      <c r="G19" s="447"/>
      <c r="H19" s="447"/>
    </row>
    <row r="20" spans="2:8" ht="13.2" x14ac:dyDescent="0.25">
      <c r="B20" s="28"/>
      <c r="C20" s="28"/>
      <c r="D20" s="748" t="s">
        <v>190</v>
      </c>
      <c r="E20" s="719"/>
      <c r="F20" s="722"/>
      <c r="G20" s="723">
        <v>844448659.24920762</v>
      </c>
      <c r="H20" s="723">
        <v>537032007</v>
      </c>
    </row>
    <row r="21" spans="2:8" ht="13.2" x14ac:dyDescent="0.25">
      <c r="B21" s="28"/>
      <c r="C21" s="28"/>
      <c r="D21" s="748" t="s">
        <v>137</v>
      </c>
      <c r="E21" s="719"/>
      <c r="F21" s="722"/>
      <c r="G21" s="725"/>
      <c r="H21" s="725"/>
    </row>
    <row r="22" spans="2:8" ht="14.4" x14ac:dyDescent="0.3">
      <c r="B22" s="28"/>
      <c r="C22" s="28"/>
      <c r="D22" s="18" t="s">
        <v>2419</v>
      </c>
      <c r="E22" s="18"/>
      <c r="F22" s="683">
        <v>6</v>
      </c>
      <c r="G22" s="447">
        <v>2196757.4070000001</v>
      </c>
      <c r="H22" s="449">
        <v>1561852.61</v>
      </c>
    </row>
    <row r="23" spans="2:8" ht="14.4" hidden="1" x14ac:dyDescent="0.3">
      <c r="B23" s="28"/>
      <c r="C23" s="28"/>
      <c r="D23" s="18" t="s">
        <v>1576</v>
      </c>
      <c r="E23" s="18"/>
      <c r="F23" s="683">
        <v>6</v>
      </c>
      <c r="G23" s="447">
        <v>0</v>
      </c>
      <c r="H23" s="646">
        <v>0</v>
      </c>
    </row>
    <row r="24" spans="2:8" ht="14.4" x14ac:dyDescent="0.3">
      <c r="B24" s="28"/>
      <c r="C24" s="28"/>
      <c r="D24" s="378" t="s">
        <v>3249</v>
      </c>
      <c r="E24" s="18"/>
      <c r="F24" s="683">
        <v>5</v>
      </c>
      <c r="G24" s="447">
        <v>201653716.77400005</v>
      </c>
      <c r="H24" s="646">
        <v>488045602.76275331</v>
      </c>
    </row>
    <row r="25" spans="2:8" ht="14.4" x14ac:dyDescent="0.3">
      <c r="B25" s="28"/>
      <c r="C25" s="28"/>
      <c r="D25" s="378" t="s">
        <v>2409</v>
      </c>
      <c r="E25" s="18"/>
      <c r="F25" s="683">
        <v>5</v>
      </c>
      <c r="G25" s="447">
        <v>-11426445.919207487</v>
      </c>
      <c r="H25" s="648">
        <v>-64592603.590999998</v>
      </c>
    </row>
    <row r="26" spans="2:8" ht="14.4" x14ac:dyDescent="0.3">
      <c r="B26" s="28"/>
      <c r="C26" s="28"/>
      <c r="D26" s="18" t="s">
        <v>3427</v>
      </c>
      <c r="E26" s="18"/>
      <c r="F26" s="683">
        <v>8</v>
      </c>
      <c r="G26" s="447">
        <v>126152187.745</v>
      </c>
      <c r="H26" s="646">
        <v>135713629.815</v>
      </c>
    </row>
    <row r="27" spans="2:8" ht="14.4" x14ac:dyDescent="0.3">
      <c r="B27" s="28"/>
      <c r="C27" s="28"/>
      <c r="D27" s="18" t="s">
        <v>253</v>
      </c>
      <c r="E27" s="18"/>
      <c r="F27" s="683">
        <v>9</v>
      </c>
      <c r="G27" s="447">
        <v>19534410.887999993</v>
      </c>
      <c r="H27" s="646">
        <v>16765780.084000001</v>
      </c>
    </row>
    <row r="28" spans="2:8" ht="14.4" x14ac:dyDescent="0.3">
      <c r="B28" s="28"/>
      <c r="C28" s="28"/>
      <c r="D28" s="18" t="s">
        <v>84</v>
      </c>
      <c r="E28" s="18"/>
      <c r="F28" s="683">
        <v>11</v>
      </c>
      <c r="G28" s="447">
        <v>3359647.0819999985</v>
      </c>
      <c r="H28" s="646">
        <v>7886867.7289999984</v>
      </c>
    </row>
    <row r="29" spans="2:8" ht="14.4" x14ac:dyDescent="0.3">
      <c r="B29" s="28"/>
      <c r="C29" s="28"/>
      <c r="D29" s="18" t="s">
        <v>87</v>
      </c>
      <c r="E29" s="18"/>
      <c r="F29" s="683">
        <v>12</v>
      </c>
      <c r="G29" s="447">
        <v>16518002</v>
      </c>
      <c r="H29" s="646">
        <v>16518002</v>
      </c>
    </row>
    <row r="30" spans="2:8" ht="13.2" x14ac:dyDescent="0.25">
      <c r="B30" s="28"/>
      <c r="C30" s="28"/>
      <c r="D30" s="18"/>
      <c r="E30" s="18"/>
      <c r="F30" s="254"/>
      <c r="G30" s="447"/>
      <c r="H30" s="447"/>
    </row>
    <row r="31" spans="2:8" ht="13.2" x14ac:dyDescent="0.25">
      <c r="B31" s="28"/>
      <c r="C31" s="28"/>
      <c r="D31" s="817" t="s">
        <v>201</v>
      </c>
      <c r="E31" s="817"/>
      <c r="F31" s="722"/>
      <c r="G31" s="723">
        <v>357988275.97679257</v>
      </c>
      <c r="H31" s="723">
        <v>601899131.40975332</v>
      </c>
    </row>
    <row r="32" spans="2:8" ht="13.2" x14ac:dyDescent="0.25">
      <c r="B32" s="28"/>
      <c r="C32" s="28"/>
      <c r="D32" s="721" t="s">
        <v>150</v>
      </c>
      <c r="E32" s="721"/>
      <c r="F32" s="720"/>
      <c r="G32" s="724">
        <v>1202436935.2260003</v>
      </c>
      <c r="H32" s="724">
        <v>1138931138.4097533</v>
      </c>
    </row>
    <row r="33" spans="2:8" ht="15" hidden="1" customHeight="1" x14ac:dyDescent="0.55000000000000004">
      <c r="B33" s="28"/>
      <c r="C33" s="28"/>
      <c r="D33" s="312"/>
      <c r="E33" s="310"/>
      <c r="F33" s="311"/>
      <c r="G33" s="450" t="e">
        <v>#REF!</v>
      </c>
      <c r="H33" s="715" t="e">
        <v>#REF!</v>
      </c>
    </row>
    <row r="34" spans="2:8" ht="13.2" x14ac:dyDescent="0.25">
      <c r="B34" s="28"/>
      <c r="C34" s="28"/>
      <c r="D34" s="28"/>
      <c r="E34" s="28"/>
      <c r="F34" s="28"/>
      <c r="G34" s="451"/>
      <c r="H34" s="714"/>
    </row>
    <row r="35" spans="2:8" ht="13.2" x14ac:dyDescent="0.2">
      <c r="C35" s="28"/>
      <c r="D35" s="819" t="s">
        <v>151</v>
      </c>
      <c r="E35" s="819"/>
      <c r="F35" s="727"/>
      <c r="G35" s="728"/>
      <c r="H35" s="728"/>
    </row>
    <row r="36" spans="2:8" ht="13.2" x14ac:dyDescent="0.25">
      <c r="B36" s="28"/>
      <c r="C36" s="28"/>
      <c r="D36" s="74" t="s">
        <v>152</v>
      </c>
      <c r="E36" s="18"/>
      <c r="F36" s="125"/>
      <c r="G36" s="447"/>
      <c r="H36" s="448"/>
    </row>
    <row r="37" spans="2:8" ht="14.4" x14ac:dyDescent="0.3">
      <c r="B37" s="28"/>
      <c r="C37" s="28"/>
      <c r="D37" s="18" t="s">
        <v>77</v>
      </c>
      <c r="E37" s="18"/>
      <c r="F37" s="683">
        <v>13</v>
      </c>
      <c r="G37" s="447">
        <v>10215552.765000001</v>
      </c>
      <c r="H37" s="646">
        <v>5589897.5669999998</v>
      </c>
    </row>
    <row r="38" spans="2:8" ht="14.4" x14ac:dyDescent="0.3">
      <c r="B38" s="28"/>
      <c r="C38" s="28"/>
      <c r="D38" s="18" t="s">
        <v>1429</v>
      </c>
      <c r="E38" s="18"/>
      <c r="F38" s="683">
        <v>14</v>
      </c>
      <c r="G38" s="447">
        <v>5204858.7986327996</v>
      </c>
      <c r="H38" s="646">
        <v>16146473.553503226</v>
      </c>
    </row>
    <row r="39" spans="2:8" ht="14.4" x14ac:dyDescent="0.3">
      <c r="B39" s="28"/>
      <c r="C39" s="28"/>
      <c r="D39" s="18" t="s">
        <v>3262</v>
      </c>
      <c r="E39" s="18"/>
      <c r="F39" s="683">
        <v>14</v>
      </c>
      <c r="G39" s="447">
        <v>7761926.2937112004</v>
      </c>
      <c r="H39" s="646">
        <v>31171464.02790023</v>
      </c>
    </row>
    <row r="40" spans="2:8" ht="14.4" x14ac:dyDescent="0.3">
      <c r="B40" s="28"/>
      <c r="C40" s="28"/>
      <c r="D40" s="18" t="s">
        <v>3250</v>
      </c>
      <c r="E40" s="18"/>
      <c r="F40" s="683">
        <v>14</v>
      </c>
      <c r="G40" s="447">
        <v>207001880.94013199</v>
      </c>
      <c r="H40" s="447">
        <v>146842019.54449609</v>
      </c>
    </row>
    <row r="41" spans="2:8" ht="14.4" x14ac:dyDescent="0.3">
      <c r="B41" s="28"/>
      <c r="C41" s="28"/>
      <c r="D41" s="18" t="s">
        <v>3348</v>
      </c>
      <c r="E41" s="18"/>
      <c r="F41" s="683">
        <v>14</v>
      </c>
      <c r="G41" s="447">
        <v>26606529.763009198</v>
      </c>
      <c r="H41" s="447">
        <v>34395639</v>
      </c>
    </row>
    <row r="42" spans="2:8" ht="14.4" x14ac:dyDescent="0.3">
      <c r="B42" s="28"/>
      <c r="C42" s="28"/>
      <c r="D42" s="18" t="s">
        <v>49</v>
      </c>
      <c r="E42" s="18"/>
      <c r="F42" s="683">
        <v>16</v>
      </c>
      <c r="G42" s="447">
        <v>197229.932</v>
      </c>
      <c r="H42" s="646">
        <v>1191746.2450000001</v>
      </c>
    </row>
    <row r="43" spans="2:8" ht="14.4" x14ac:dyDescent="0.3">
      <c r="B43" s="28"/>
      <c r="C43" s="28"/>
      <c r="D43" s="18" t="s">
        <v>50</v>
      </c>
      <c r="E43" s="18"/>
      <c r="F43" s="683">
        <v>17</v>
      </c>
      <c r="G43" s="447">
        <v>7931689.2129999995</v>
      </c>
      <c r="H43" s="646">
        <v>8223204.2740000002</v>
      </c>
    </row>
    <row r="44" spans="2:8" ht="14.4" x14ac:dyDescent="0.3">
      <c r="B44" s="28"/>
      <c r="C44" s="28"/>
      <c r="D44" s="18" t="s">
        <v>51</v>
      </c>
      <c r="E44" s="18"/>
      <c r="F44" s="683">
        <v>18</v>
      </c>
      <c r="G44" s="447">
        <v>2422227.02</v>
      </c>
      <c r="H44" s="646">
        <v>69915.33</v>
      </c>
    </row>
    <row r="45" spans="2:8" ht="14.4" x14ac:dyDescent="0.3">
      <c r="B45" s="28"/>
      <c r="C45" s="28"/>
      <c r="D45" s="18" t="s">
        <v>154</v>
      </c>
      <c r="E45" s="18"/>
      <c r="F45" s="683">
        <v>19</v>
      </c>
      <c r="G45" s="447">
        <v>237919407.05299994</v>
      </c>
      <c r="H45" s="646">
        <v>15909506.176999999</v>
      </c>
    </row>
    <row r="46" spans="2:8" ht="13.65" customHeight="1" x14ac:dyDescent="0.25">
      <c r="B46" s="28"/>
      <c r="C46" s="28"/>
      <c r="D46" s="18"/>
      <c r="E46" s="18"/>
      <c r="F46" s="656"/>
      <c r="G46" s="447"/>
      <c r="H46" s="447"/>
    </row>
    <row r="47" spans="2:8" ht="13.2" x14ac:dyDescent="0.25">
      <c r="B47" s="28"/>
      <c r="C47" s="28"/>
      <c r="D47" s="748" t="s">
        <v>153</v>
      </c>
      <c r="E47" s="719"/>
      <c r="F47" s="722"/>
      <c r="G47" s="723">
        <v>505261301.77848518</v>
      </c>
      <c r="H47" s="723">
        <v>259539865.71889952</v>
      </c>
    </row>
    <row r="48" spans="2:8" ht="13.2" x14ac:dyDescent="0.25">
      <c r="B48" s="28"/>
      <c r="C48" s="28"/>
      <c r="D48" s="748" t="s">
        <v>155</v>
      </c>
      <c r="E48" s="719"/>
      <c r="F48" s="722"/>
      <c r="G48" s="725"/>
      <c r="H48" s="725"/>
    </row>
    <row r="49" spans="2:8" ht="14.4" x14ac:dyDescent="0.3">
      <c r="B49" s="28"/>
      <c r="C49" s="28"/>
      <c r="D49" s="18" t="s">
        <v>1430</v>
      </c>
      <c r="E49" s="18"/>
      <c r="F49" s="683">
        <v>14</v>
      </c>
      <c r="G49" s="447">
        <v>116848880.4053334</v>
      </c>
      <c r="H49" s="646">
        <v>165047553.5489943</v>
      </c>
    </row>
    <row r="50" spans="2:8" ht="14.4" x14ac:dyDescent="0.3">
      <c r="B50" s="28"/>
      <c r="C50" s="28"/>
      <c r="D50" s="18" t="s">
        <v>1431</v>
      </c>
      <c r="E50" s="18"/>
      <c r="F50" s="683">
        <v>14</v>
      </c>
      <c r="G50" s="447">
        <v>49081551.2647186</v>
      </c>
      <c r="H50" s="646">
        <v>131351253.61126693</v>
      </c>
    </row>
    <row r="51" spans="2:8" ht="14.4" x14ac:dyDescent="0.3">
      <c r="B51" s="28"/>
      <c r="C51" s="28"/>
      <c r="D51" s="18" t="s">
        <v>2724</v>
      </c>
      <c r="E51" s="18"/>
      <c r="F51" s="683">
        <v>14</v>
      </c>
      <c r="G51" s="447">
        <v>37547428.105000004</v>
      </c>
      <c r="H51" s="646">
        <v>25588056.113305174</v>
      </c>
    </row>
    <row r="52" spans="2:8" ht="14.4" x14ac:dyDescent="0.3">
      <c r="B52" s="28"/>
      <c r="C52" s="28"/>
      <c r="D52" t="s">
        <v>3251</v>
      </c>
      <c r="E52" s="18"/>
      <c r="F52" s="683">
        <v>14</v>
      </c>
      <c r="G52" s="447">
        <v>61153186.573418401</v>
      </c>
      <c r="H52" s="449">
        <v>104988081</v>
      </c>
    </row>
    <row r="53" spans="2:8" ht="14.4" x14ac:dyDescent="0.3">
      <c r="B53" s="28"/>
      <c r="C53" s="28"/>
      <c r="D53" s="18" t="s">
        <v>2395</v>
      </c>
      <c r="E53" s="18"/>
      <c r="F53" s="683">
        <v>14</v>
      </c>
      <c r="G53" s="447">
        <v>1543126.3529999999</v>
      </c>
      <c r="H53" s="646">
        <v>32503513.702</v>
      </c>
    </row>
    <row r="54" spans="2:8" ht="13.2" x14ac:dyDescent="0.25">
      <c r="B54" s="28"/>
      <c r="C54" s="28"/>
      <c r="D54" s="748" t="s">
        <v>203</v>
      </c>
      <c r="E54" s="719"/>
      <c r="F54" s="722"/>
      <c r="G54" s="723">
        <v>266174172.7014704</v>
      </c>
      <c r="H54" s="723">
        <v>459478457.97556639</v>
      </c>
    </row>
    <row r="55" spans="2:8" ht="13.2" x14ac:dyDescent="0.25">
      <c r="B55" s="28"/>
      <c r="C55" s="28"/>
      <c r="D55" s="18"/>
      <c r="E55" s="313"/>
      <c r="F55" s="253"/>
      <c r="G55" s="373"/>
      <c r="H55" s="448"/>
    </row>
    <row r="56" spans="2:8" ht="13.2" x14ac:dyDescent="0.2">
      <c r="C56" s="28"/>
      <c r="D56" s="726" t="s">
        <v>254</v>
      </c>
      <c r="E56" s="726"/>
      <c r="F56" s="720"/>
      <c r="G56" s="724">
        <v>771435474.47995555</v>
      </c>
      <c r="H56" s="724">
        <v>719018323.69446588</v>
      </c>
    </row>
    <row r="57" spans="2:8" ht="13.2" x14ac:dyDescent="0.25">
      <c r="B57" s="28"/>
      <c r="C57" s="28"/>
      <c r="D57" s="726" t="s">
        <v>32</v>
      </c>
      <c r="E57" s="726"/>
      <c r="F57" s="720"/>
      <c r="G57" s="749"/>
      <c r="H57" s="749"/>
    </row>
    <row r="58" spans="2:8" ht="14.4" x14ac:dyDescent="0.3">
      <c r="B58" s="28"/>
      <c r="C58" s="28"/>
      <c r="D58" s="18" t="s">
        <v>156</v>
      </c>
      <c r="E58" s="18"/>
      <c r="F58" s="683">
        <v>20</v>
      </c>
      <c r="G58" s="447">
        <v>387751000</v>
      </c>
      <c r="H58" s="449">
        <v>377818000</v>
      </c>
    </row>
    <row r="59" spans="2:8" ht="14.4" x14ac:dyDescent="0.3">
      <c r="B59" s="28"/>
      <c r="C59" s="28"/>
      <c r="D59" s="18" t="s">
        <v>1498</v>
      </c>
      <c r="E59" s="18"/>
      <c r="F59" s="683">
        <v>20</v>
      </c>
      <c r="G59" s="447">
        <v>94107.975999999995</v>
      </c>
      <c r="H59" s="449">
        <v>75940.709000000003</v>
      </c>
    </row>
    <row r="60" spans="2:8" ht="14.4" x14ac:dyDescent="0.3">
      <c r="B60" s="124"/>
      <c r="C60" s="28"/>
      <c r="D60" s="18" t="s">
        <v>34</v>
      </c>
      <c r="E60" s="18"/>
      <c r="F60" s="683">
        <v>21</v>
      </c>
      <c r="G60" s="447">
        <v>2686623.3309999998</v>
      </c>
      <c r="H60" s="449">
        <v>2686623.3309999998</v>
      </c>
    </row>
    <row r="61" spans="2:8" ht="14.4" x14ac:dyDescent="0.3">
      <c r="B61" s="28"/>
      <c r="C61" s="28"/>
      <c r="D61" s="18" t="s">
        <v>59</v>
      </c>
      <c r="E61" s="18"/>
      <c r="F61" s="683">
        <v>21</v>
      </c>
      <c r="G61" s="447">
        <v>15446640.130000001</v>
      </c>
      <c r="H61" s="449">
        <v>14264716.711999999</v>
      </c>
    </row>
    <row r="62" spans="2:8" ht="15" customHeight="1" x14ac:dyDescent="0.3">
      <c r="B62" s="28"/>
      <c r="C62" s="28"/>
      <c r="D62" s="18" t="s">
        <v>157</v>
      </c>
      <c r="E62" s="18"/>
      <c r="F62" s="683">
        <v>21</v>
      </c>
      <c r="G62" s="447">
        <v>0</v>
      </c>
      <c r="H62" s="449">
        <v>0</v>
      </c>
    </row>
    <row r="63" spans="2:8" ht="15" customHeight="1" x14ac:dyDescent="0.3">
      <c r="B63" s="28"/>
      <c r="C63" s="28"/>
      <c r="D63" s="18" t="s">
        <v>52</v>
      </c>
      <c r="E63" s="18"/>
      <c r="F63" s="683">
        <v>22</v>
      </c>
      <c r="G63" s="447">
        <v>0</v>
      </c>
      <c r="H63" s="449">
        <v>0</v>
      </c>
    </row>
    <row r="64" spans="2:8" ht="14.4" x14ac:dyDescent="0.3">
      <c r="B64" s="28"/>
      <c r="C64" s="28"/>
      <c r="D64" s="18" t="s">
        <v>3257</v>
      </c>
      <c r="E64" s="18"/>
      <c r="F64" s="683">
        <v>21</v>
      </c>
      <c r="G64" s="447">
        <v>0</v>
      </c>
      <c r="H64" s="449">
        <v>0</v>
      </c>
    </row>
    <row r="65" spans="2:8" ht="14.4" x14ac:dyDescent="0.3">
      <c r="B65" s="28"/>
      <c r="C65" s="28"/>
      <c r="D65" s="18" t="s">
        <v>2174</v>
      </c>
      <c r="E65" s="18"/>
      <c r="F65" s="683">
        <v>21</v>
      </c>
      <c r="G65" s="447">
        <v>1429066.3689999999</v>
      </c>
      <c r="H65" s="449">
        <v>1429066.3689999999</v>
      </c>
    </row>
    <row r="66" spans="2:8" ht="14.4" x14ac:dyDescent="0.3">
      <c r="B66" s="28"/>
      <c r="C66" s="28"/>
      <c r="D66" s="18" t="s">
        <v>35</v>
      </c>
      <c r="E66" s="18"/>
      <c r="F66" s="683">
        <v>23</v>
      </c>
      <c r="G66" s="447">
        <v>0</v>
      </c>
      <c r="H66" s="449">
        <v>0</v>
      </c>
    </row>
    <row r="67" spans="2:8" ht="14.4" x14ac:dyDescent="0.3">
      <c r="B67" s="28"/>
      <c r="C67" s="28"/>
      <c r="D67" s="18" t="s">
        <v>1087</v>
      </c>
      <c r="E67" s="18"/>
      <c r="F67" s="683">
        <v>23</v>
      </c>
      <c r="G67" s="447">
        <v>23594022.934</v>
      </c>
      <c r="H67" s="449">
        <v>23638468</v>
      </c>
    </row>
    <row r="68" spans="2:8" ht="13.2" x14ac:dyDescent="0.25">
      <c r="B68" s="28"/>
      <c r="C68" s="28"/>
      <c r="D68" s="18" t="s">
        <v>45</v>
      </c>
      <c r="E68" s="18"/>
      <c r="F68" s="125"/>
      <c r="G68" s="453">
        <v>431001460.74000001</v>
      </c>
      <c r="H68" s="453">
        <v>419912815.12099999</v>
      </c>
    </row>
    <row r="69" spans="2:8" ht="13.2" x14ac:dyDescent="0.25">
      <c r="B69" s="28"/>
      <c r="C69" s="28"/>
      <c r="D69" s="18"/>
      <c r="E69" s="18"/>
      <c r="F69" s="314"/>
      <c r="G69" s="447"/>
      <c r="H69" s="452"/>
    </row>
    <row r="70" spans="2:8" ht="13.2" x14ac:dyDescent="0.2">
      <c r="B70" s="28"/>
      <c r="C70" s="28"/>
      <c r="D70" s="750" t="s">
        <v>158</v>
      </c>
      <c r="E70" s="726"/>
      <c r="F70" s="720"/>
      <c r="G70" s="724">
        <v>431001460.74000001</v>
      </c>
      <c r="H70" s="724">
        <v>419912815.12099999</v>
      </c>
    </row>
    <row r="71" spans="2:8" ht="13.2" x14ac:dyDescent="0.2">
      <c r="B71" s="28"/>
      <c r="C71" s="28"/>
      <c r="D71" s="751" t="s">
        <v>159</v>
      </c>
      <c r="E71" s="726"/>
      <c r="F71" s="722"/>
      <c r="G71" s="724">
        <v>1202436935.2199554</v>
      </c>
      <c r="H71" s="724">
        <v>1138931138.8154659</v>
      </c>
    </row>
    <row r="72" spans="2:8" ht="13.2" x14ac:dyDescent="0.25">
      <c r="C72" s="28"/>
      <c r="D72" s="18"/>
      <c r="E72" s="18"/>
      <c r="F72" s="125"/>
      <c r="G72" s="315"/>
    </row>
    <row r="73" spans="2:8" ht="13.2" x14ac:dyDescent="0.25">
      <c r="B73" s="28"/>
      <c r="C73" s="28"/>
      <c r="D73" s="74" t="s">
        <v>3488</v>
      </c>
      <c r="E73" s="18"/>
      <c r="F73" s="125"/>
      <c r="G73" s="373"/>
      <c r="H73" s="373"/>
    </row>
    <row r="74" spans="2:8" s="127" customFormat="1" ht="15" x14ac:dyDescent="0.25">
      <c r="C74" s="28"/>
      <c r="D74" s="137"/>
      <c r="E74" s="137"/>
      <c r="F74" s="115"/>
      <c r="G74" s="816"/>
      <c r="H74" s="816"/>
    </row>
    <row r="75" spans="2:8" s="127" customFormat="1" ht="15" x14ac:dyDescent="0.25">
      <c r="B75" s="126"/>
      <c r="C75" s="28"/>
      <c r="D75" s="138"/>
      <c r="E75" s="139"/>
      <c r="F75" s="140"/>
      <c r="G75" s="812"/>
      <c r="H75" s="812"/>
    </row>
    <row r="76" spans="2:8" s="127" customFormat="1" ht="15" x14ac:dyDescent="0.25">
      <c r="B76" s="126"/>
      <c r="C76" s="28"/>
      <c r="D76" s="29"/>
      <c r="E76" s="74"/>
      <c r="F76" s="109"/>
      <c r="G76" s="74"/>
      <c r="H76" s="74"/>
    </row>
    <row r="77" spans="2:8" s="127" customFormat="1" ht="15" x14ac:dyDescent="0.25">
      <c r="B77" s="126"/>
      <c r="C77" s="28"/>
      <c r="D77" s="29"/>
      <c r="E77" s="74"/>
      <c r="F77" s="109"/>
      <c r="G77" s="74"/>
      <c r="H77" s="74"/>
    </row>
    <row r="78" spans="2:8" s="127" customFormat="1" ht="15" x14ac:dyDescent="0.25">
      <c r="C78" s="28"/>
      <c r="D78" s="29"/>
      <c r="E78" s="74"/>
      <c r="F78" s="109"/>
      <c r="G78" s="74"/>
      <c r="H78" s="74"/>
    </row>
    <row r="79" spans="2:8" s="127" customFormat="1" ht="15" x14ac:dyDescent="0.25">
      <c r="C79" s="28"/>
      <c r="D79" s="2"/>
      <c r="E79" s="2"/>
      <c r="F79" s="108"/>
      <c r="G79" s="813"/>
      <c r="H79" s="813"/>
    </row>
    <row r="80" spans="2:8" s="128" customFormat="1" ht="15.6" x14ac:dyDescent="0.3">
      <c r="C80" s="28"/>
      <c r="D80" s="74"/>
      <c r="E80" s="74"/>
      <c r="F80" s="109"/>
      <c r="G80" s="812"/>
      <c r="H80" s="812"/>
    </row>
    <row r="81" spans="2:8" ht="13.2" x14ac:dyDescent="0.25">
      <c r="B81" s="2"/>
      <c r="C81" s="28"/>
      <c r="D81" s="141"/>
      <c r="E81" s="141"/>
      <c r="F81" s="109"/>
      <c r="G81" s="74"/>
      <c r="H81" s="74"/>
    </row>
    <row r="82" spans="2:8" ht="13.2" x14ac:dyDescent="0.25">
      <c r="C82" s="28"/>
      <c r="D82" s="123"/>
      <c r="E82" s="33"/>
      <c r="F82" s="108"/>
      <c r="G82" s="33"/>
      <c r="H82" s="33"/>
    </row>
    <row r="83" spans="2:8" ht="13.2" x14ac:dyDescent="0.25">
      <c r="C83" s="28"/>
      <c r="D83" s="116"/>
      <c r="E83" s="74"/>
      <c r="F83" s="109"/>
      <c r="G83" s="74"/>
      <c r="H83" s="74"/>
    </row>
    <row r="84" spans="2:8" ht="13.2" x14ac:dyDescent="0.25">
      <c r="C84" s="28"/>
      <c r="D84" s="2"/>
      <c r="E84" s="110"/>
      <c r="F84" s="111"/>
      <c r="G84" s="110"/>
      <c r="H84" s="110"/>
    </row>
    <row r="85" spans="2:8" ht="13.2" x14ac:dyDescent="0.25">
      <c r="C85" s="28"/>
      <c r="D85" s="2"/>
      <c r="E85" s="110"/>
      <c r="F85" s="111"/>
      <c r="G85" s="110"/>
      <c r="H85" s="110"/>
    </row>
    <row r="86" spans="2:8" ht="13.2" x14ac:dyDescent="0.25">
      <c r="C86" s="28"/>
      <c r="D86" s="2"/>
      <c r="E86" s="110"/>
      <c r="F86" s="111"/>
      <c r="G86" s="110"/>
      <c r="H86" s="110"/>
    </row>
    <row r="87" spans="2:8" ht="13.2" x14ac:dyDescent="0.25">
      <c r="C87" s="28"/>
      <c r="D87" s="2"/>
      <c r="E87" s="110"/>
      <c r="F87" s="111"/>
      <c r="G87" s="110"/>
      <c r="H87" s="110"/>
    </row>
    <row r="88" spans="2:8" ht="13.2" x14ac:dyDescent="0.25">
      <c r="C88" s="28"/>
      <c r="D88" s="2"/>
      <c r="E88" s="110"/>
      <c r="F88" s="111"/>
      <c r="G88" s="110"/>
      <c r="H88" s="110"/>
    </row>
    <row r="89" spans="2:8" ht="13.2" x14ac:dyDescent="0.25">
      <c r="D89" s="2"/>
      <c r="E89" s="2"/>
      <c r="F89" s="108"/>
      <c r="G89" s="2"/>
      <c r="H89" s="2"/>
    </row>
    <row r="90" spans="2:8" x14ac:dyDescent="0.2">
      <c r="D90" s="133"/>
      <c r="F90" s="132"/>
    </row>
    <row r="91" spans="2:8" x14ac:dyDescent="0.2">
      <c r="D91" s="129"/>
      <c r="E91" s="130"/>
      <c r="F91" s="131"/>
      <c r="G91" s="130"/>
      <c r="H91" s="130"/>
    </row>
    <row r="92" spans="2:8" x14ac:dyDescent="0.2">
      <c r="E92" s="130"/>
      <c r="F92" s="134"/>
      <c r="G92" s="130"/>
      <c r="H92" s="130"/>
    </row>
  </sheetData>
  <mergeCells count="11">
    <mergeCell ref="G80:H80"/>
    <mergeCell ref="G79:H79"/>
    <mergeCell ref="G75:H75"/>
    <mergeCell ref="B3:H3"/>
    <mergeCell ref="B5:H5"/>
    <mergeCell ref="G74:H74"/>
    <mergeCell ref="D31:E31"/>
    <mergeCell ref="B4:H4"/>
    <mergeCell ref="D8:E8"/>
    <mergeCell ref="D7:E7"/>
    <mergeCell ref="D35:E35"/>
  </mergeCells>
  <hyperlinks>
    <hyperlink ref="F64" location="' Nota 21'!A1" display="' Nota 21'!A1" xr:uid="{6ECDAE52-DDCC-447B-85F9-2783A86A7F8E}"/>
    <hyperlink ref="F59" location="'Nota 20'!A1" display="'Nota 20'!A1" xr:uid="{9B02C3A1-4533-4337-92C6-EC23F7C3A702}"/>
    <hyperlink ref="F15" location="'Nota 6'!A1" display="'Nota 6'!A1" xr:uid="{7B19480A-4519-467D-AD23-762E0067048E}"/>
    <hyperlink ref="F14" location="'Nota 6'!A1" display="'Nota 6'!A1" xr:uid="{83CBB047-FA2C-4D42-8F23-25729C54A433}"/>
    <hyperlink ref="F67" location="'Nota 23'!A1" display="'Nota 23'!A1" xr:uid="{7A3891CB-42AA-499E-A86B-3CB79B6911DD}"/>
    <hyperlink ref="H1" location="Indice!A1" display="Indice" xr:uid="{1995351A-62D5-4BBF-BF2D-0AEAC827BD51}"/>
    <hyperlink ref="F66" location="'Nota 23'!A1" display="'Nota 23'!A1" xr:uid="{0A558DA3-C6E3-4115-A184-B2492E58980B}"/>
    <hyperlink ref="F62" location="' Nota 21'!A1" display="' Nota 21'!A1" xr:uid="{E4D23BCE-73EA-4363-A596-F7EF7050B69D}"/>
    <hyperlink ref="F61" location="' Nota 21'!A1" display="' Nota 21'!A1" xr:uid="{051831EE-3341-4608-8D0E-7A92D9DF9E5C}"/>
    <hyperlink ref="F60" location="' Nota 21'!A1" display="' Nota 21'!A1" xr:uid="{7F9C8EA1-B3FC-4722-BF83-C63D22A27DB2}"/>
    <hyperlink ref="F63" location="'Nota 22'!A1" display="'Nota 22'!A1" xr:uid="{3EB83E77-99D5-4BFF-8217-94B5E0B1393E}"/>
    <hyperlink ref="F58" location="'Nota 20'!A1" display="'Nota 20'!A1" xr:uid="{077FE29A-1ECE-4E54-A150-61BD60949F5A}"/>
    <hyperlink ref="F45" location="'Nota 19'!A1" display="'Nota 19'!A1" xr:uid="{C042CB66-791F-4BDE-BAA9-4269B7620A6E}"/>
    <hyperlink ref="F44" location="'Nota 18'!A1" display="'Nota 18'!A1" xr:uid="{4AFAEF0E-9A00-4EA9-B759-3B87A1178CB4}"/>
    <hyperlink ref="F43" location="'Nota 17'!A1" display="'Nota 17'!A1" xr:uid="{28DD394C-7813-461E-A681-73E77491F079}"/>
    <hyperlink ref="F42" location="'Nota 16'!A1" display="'Nota 16'!A1" xr:uid="{845C6703-B37A-460B-9E4C-87625FD09320}"/>
    <hyperlink ref="F37" location="'Nota 13'!A1" display="'Nota 13'!A1" xr:uid="{C1F0D287-B1C3-48C7-BF34-CC2232FD760D}"/>
    <hyperlink ref="F29" location="'Nota 12'!A1" display="'Nota 12'!A1" xr:uid="{C2ECAF2D-742A-4F71-AB66-20AAD41DB6B8}"/>
    <hyperlink ref="F28" location="'Nota 11'!A1" display="'Nota 11'!A1" xr:uid="{F440FF29-1EF9-4D08-9C49-422EBE63E961}"/>
    <hyperlink ref="F22" location="'Nota 6'!A1" display="'Nota 6'!A1" xr:uid="{DD246D08-8AC6-4241-B2B6-5F4DFAB865F5}"/>
    <hyperlink ref="F16" location="'Nota 6'!A1" display="'Nota 6'!A1" xr:uid="{8C193921-E648-46BD-BE53-24C5DDED1ACA}"/>
    <hyperlink ref="F11" location="'Nota 4'!A1" display="'Nota 4'!A1" xr:uid="{07731A85-4903-45AC-9B36-A8181C1B1372}"/>
    <hyperlink ref="F10" location="'Nota 3'!A1" display="'Nota 3'!A1" xr:uid="{B44C21D5-55DC-4E07-86A9-C529210D1760}"/>
    <hyperlink ref="F17" location="'Nota 7'!A1" display="'Nota 7'!A1" xr:uid="{FEA586CC-D2CC-4811-A9D1-AE43869F5734}"/>
    <hyperlink ref="F27" location="'Nota 9'!A1" display="'Nota 9'!A1" xr:uid="{A490FB69-B19B-47AE-B845-783003CEBE54}"/>
    <hyperlink ref="F13" location="'Nota 5 '!Área_de_impresión" display="'Nota 5 '!Área_de_impresión" xr:uid="{F81928F7-D39E-4587-88A8-8DDD7874D98B}"/>
    <hyperlink ref="F24:F25" location="'Nota 5 '!Área_de_impresión" display="'Nota 5 '!Área_de_impresión" xr:uid="{C470E5EA-E359-4272-B1DB-B6BF6D1329C7}"/>
    <hyperlink ref="F23" location="'Nota 6'!A1" display="'Nota 6'!A1" xr:uid="{44B1DE9F-AF4B-4067-9F30-CB64B3045539}"/>
    <hyperlink ref="F18" location="'Nota 10'!Área_de_impresión" display="'Nota 10'!Área_de_impresión" xr:uid="{7138AC4D-F21C-4A34-B7A1-945257CCD918}"/>
    <hyperlink ref="F26" location="'Nota 8'!A1" display="'Nota 8'!A1" xr:uid="{7C12DD8C-C3C9-4A16-ACE6-7D3C9916AF04}"/>
    <hyperlink ref="F41" location="'Nota 14'!A1" display="'Nota 14'!A1" xr:uid="{9E9C6506-70BE-4E4B-9EFD-A4D4648393EB}"/>
    <hyperlink ref="F38" location="'Nota 14'!A1" display="'Nota 14'!A1" xr:uid="{5488D3DC-2C27-4561-8EE8-79C67370FD1E}"/>
    <hyperlink ref="F39" location="'Nota 14'!A1" display="'Nota 14'!A1" xr:uid="{1EEFA73E-C7B9-48D2-A156-8B79E3784DB6}"/>
    <hyperlink ref="F40" location="'Nota 14'!A1" display="'Nota 14'!A1" xr:uid="{C952C051-3859-4492-B0AA-FE482E05B797}"/>
    <hyperlink ref="F49" location="'Nota 14'!A1" display="'Nota 14'!A1" xr:uid="{22EB200B-0F03-4D7B-A4BE-2C3164F31F4F}"/>
    <hyperlink ref="F50" location="'Nota 14'!A1" display="'Nota 14'!A1" xr:uid="{53CBD2A6-5503-440F-9E78-B6770CE52CCD}"/>
    <hyperlink ref="F51" location="'Nota 14'!A1" display="'Nota 14'!A1" xr:uid="{5F4EF7AC-B3F1-4265-8E16-4A05CE2D4D59}"/>
    <hyperlink ref="F52" location="'Nota 14'!A1" display="'Nota 14'!A1" xr:uid="{53EB9A35-BF6A-44AA-A0FE-D17106608B1C}"/>
    <hyperlink ref="F53" location="'Nota 14'!A1" display="'Nota 14'!A1" xr:uid="{69D83E88-9FA6-48CF-8BA4-33FB92BA03BA}"/>
    <hyperlink ref="F12" location="'Nota 5 '!Área_de_impresión" display="'Nota 5 '!Área_de_impresión" xr:uid="{5B68A8C4-5481-4E24-803E-7334F3F28717}"/>
  </hyperlinks>
  <printOptions horizontalCentered="1" gridLines="1"/>
  <pageMargins left="0.70866141732283472" right="0.70866141732283472" top="0.45" bottom="0.74803149606299213" header="0.31496062992125984" footer="0.31496062992125984"/>
  <pageSetup paperSize="9" scale="70" orientation="portrait" horizontalDpi="1200" verticalDpi="1200"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92D050"/>
  </sheetPr>
  <dimension ref="C1:G49"/>
  <sheetViews>
    <sheetView showGridLines="0" zoomScale="80" zoomScaleNormal="80" zoomScaleSheetLayoutView="70" workbookViewId="0">
      <pane xSplit="4" ySplit="9" topLeftCell="E32" activePane="bottomRight" state="frozen"/>
      <selection activeCell="G13" sqref="G13"/>
      <selection pane="topRight" activeCell="G13" sqref="G13"/>
      <selection pane="bottomLeft" activeCell="G13" sqref="G13"/>
      <selection pane="bottomRight" activeCell="K22" sqref="K22"/>
    </sheetView>
  </sheetViews>
  <sheetFormatPr baseColWidth="10" defaultColWidth="11.33203125" defaultRowHeight="13.2" x14ac:dyDescent="0.25"/>
  <cols>
    <col min="1" max="2" width="2.33203125" style="2" customWidth="1"/>
    <col min="3" max="3" width="61.33203125" style="2" customWidth="1"/>
    <col min="4" max="4" width="12.6640625" style="108" customWidth="1"/>
    <col min="5" max="6" width="16.33203125" style="107" customWidth="1"/>
    <col min="7" max="7" width="2.33203125" style="2" customWidth="1"/>
    <col min="8" max="16384" width="11.33203125" style="2"/>
  </cols>
  <sheetData>
    <row r="1" spans="3:6" ht="13.8" x14ac:dyDescent="0.25">
      <c r="C1" s="29"/>
      <c r="D1" s="106" t="s">
        <v>232</v>
      </c>
    </row>
    <row r="4" spans="3:6" ht="13.8" x14ac:dyDescent="0.25">
      <c r="C4" s="814" t="s">
        <v>184</v>
      </c>
      <c r="D4" s="814"/>
      <c r="E4" s="814"/>
      <c r="F4" s="814"/>
    </row>
    <row r="5" spans="3:6" ht="13.8" x14ac:dyDescent="0.25">
      <c r="C5" s="814" t="s">
        <v>3464</v>
      </c>
      <c r="D5" s="814"/>
      <c r="E5" s="814"/>
      <c r="F5" s="814"/>
    </row>
    <row r="6" spans="3:6" x14ac:dyDescent="0.25">
      <c r="C6" s="821" t="s">
        <v>185</v>
      </c>
      <c r="D6" s="821"/>
      <c r="E6" s="821"/>
      <c r="F6" s="821"/>
    </row>
    <row r="7" spans="3:6" x14ac:dyDescent="0.25">
      <c r="C7" s="821" t="s">
        <v>160</v>
      </c>
      <c r="D7" s="821"/>
      <c r="E7" s="821"/>
      <c r="F7" s="821"/>
    </row>
    <row r="8" spans="3:6" x14ac:dyDescent="0.25">
      <c r="C8" s="110"/>
      <c r="D8" s="111"/>
      <c r="E8" s="112"/>
      <c r="F8" s="112"/>
    </row>
    <row r="9" spans="3:6" ht="13.8" x14ac:dyDescent="0.25">
      <c r="C9" s="769"/>
      <c r="D9" s="770" t="s">
        <v>131</v>
      </c>
      <c r="E9" s="771">
        <v>45291</v>
      </c>
      <c r="F9" s="772">
        <v>44926</v>
      </c>
    </row>
    <row r="10" spans="3:6" ht="13.8" x14ac:dyDescent="0.25">
      <c r="C10" s="242"/>
      <c r="D10" s="243"/>
      <c r="E10" s="244"/>
      <c r="F10" s="244"/>
    </row>
    <row r="11" spans="3:6" ht="14.4" x14ac:dyDescent="0.25">
      <c r="C11" s="90" t="s">
        <v>3252</v>
      </c>
      <c r="D11" s="688">
        <v>25</v>
      </c>
      <c r="E11" s="186">
        <v>95369173.930999979</v>
      </c>
      <c r="F11" s="559">
        <v>150244769</v>
      </c>
    </row>
    <row r="12" spans="3:6" ht="14.4" x14ac:dyDescent="0.25">
      <c r="C12" s="90" t="s">
        <v>3255</v>
      </c>
      <c r="D12" s="688">
        <v>27</v>
      </c>
      <c r="E12" s="186">
        <v>-79034909.075000018</v>
      </c>
      <c r="F12" s="559">
        <v>-97333950</v>
      </c>
    </row>
    <row r="13" spans="3:6" ht="14.4" x14ac:dyDescent="0.25">
      <c r="C13" s="141" t="s">
        <v>54</v>
      </c>
      <c r="D13" s="688"/>
      <c r="E13" s="187">
        <v>16334264.855999961</v>
      </c>
      <c r="F13" s="560">
        <v>52910819</v>
      </c>
    </row>
    <row r="14" spans="3:6" ht="14.4" x14ac:dyDescent="0.25">
      <c r="C14" s="90" t="s">
        <v>161</v>
      </c>
      <c r="D14" s="688">
        <v>27</v>
      </c>
      <c r="E14" s="186">
        <v>-9710601.5749999993</v>
      </c>
      <c r="F14" s="559">
        <v>-7280863</v>
      </c>
    </row>
    <row r="15" spans="3:6" ht="14.4" x14ac:dyDescent="0.25">
      <c r="C15" s="90" t="s">
        <v>163</v>
      </c>
      <c r="D15" s="688">
        <v>27</v>
      </c>
      <c r="E15" s="186">
        <v>-20402109.108000007</v>
      </c>
      <c r="F15" s="559">
        <v>-22750722</v>
      </c>
    </row>
    <row r="16" spans="3:6" ht="14.4" x14ac:dyDescent="0.25">
      <c r="C16" s="141" t="s">
        <v>98</v>
      </c>
      <c r="D16" s="688"/>
      <c r="E16" s="187">
        <v>-13778445.827000044</v>
      </c>
      <c r="F16" s="560">
        <v>22879234</v>
      </c>
    </row>
    <row r="17" spans="3:7" ht="14.4" hidden="1" x14ac:dyDescent="0.25">
      <c r="C17" s="90" t="s">
        <v>256</v>
      </c>
      <c r="D17" s="688">
        <v>29</v>
      </c>
      <c r="E17" s="185">
        <v>0</v>
      </c>
      <c r="F17" s="561">
        <v>0</v>
      </c>
    </row>
    <row r="18" spans="3:7" ht="14.4" hidden="1" x14ac:dyDescent="0.25">
      <c r="C18" s="90" t="s">
        <v>255</v>
      </c>
      <c r="D18" s="688">
        <v>29</v>
      </c>
      <c r="E18" s="185" t="e">
        <v>#REF!</v>
      </c>
      <c r="F18" s="561" t="e">
        <v>#REF!</v>
      </c>
    </row>
    <row r="19" spans="3:7" ht="14.4" hidden="1" x14ac:dyDescent="0.25">
      <c r="C19" s="89" t="s">
        <v>45</v>
      </c>
      <c r="D19" s="688"/>
      <c r="E19" s="185" t="e">
        <v>#REF!</v>
      </c>
      <c r="F19" s="561" t="e">
        <v>#REF!</v>
      </c>
    </row>
    <row r="20" spans="3:7" ht="14.4" x14ac:dyDescent="0.25">
      <c r="C20" s="90" t="s">
        <v>3</v>
      </c>
      <c r="D20" s="688">
        <v>29</v>
      </c>
      <c r="E20" s="186">
        <v>58528018.248999998</v>
      </c>
      <c r="F20" s="559">
        <v>-20171882</v>
      </c>
    </row>
    <row r="21" spans="3:7" ht="14.4" x14ac:dyDescent="0.25">
      <c r="C21" s="90" t="s">
        <v>3253</v>
      </c>
      <c r="D21" s="688">
        <v>29</v>
      </c>
      <c r="E21" s="186">
        <v>-9078655.0409994423</v>
      </c>
      <c r="F21" s="559">
        <v>-7571284</v>
      </c>
      <c r="G21" s="182"/>
    </row>
    <row r="22" spans="3:7" ht="14.4" x14ac:dyDescent="0.25">
      <c r="C22" s="90" t="s">
        <v>3254</v>
      </c>
      <c r="D22" s="688">
        <v>29</v>
      </c>
      <c r="E22" s="186">
        <v>-4739329.26</v>
      </c>
      <c r="F22" s="562">
        <v>38563476</v>
      </c>
      <c r="G22" s="182"/>
    </row>
    <row r="23" spans="3:7" ht="14.4" x14ac:dyDescent="0.25">
      <c r="C23" s="90" t="s">
        <v>3256</v>
      </c>
      <c r="D23" s="688">
        <v>29</v>
      </c>
      <c r="E23" s="186">
        <v>-6530775.0779999997</v>
      </c>
      <c r="F23" s="559">
        <v>-9631059</v>
      </c>
      <c r="G23" s="182"/>
    </row>
    <row r="24" spans="3:7" ht="14.4" x14ac:dyDescent="0.25">
      <c r="C24" s="89" t="s">
        <v>45</v>
      </c>
      <c r="D24" s="688"/>
      <c r="E24" s="187">
        <v>38179258.870000556</v>
      </c>
      <c r="F24" s="187">
        <v>1189251</v>
      </c>
    </row>
    <row r="25" spans="3:7" ht="14.4" x14ac:dyDescent="0.25">
      <c r="C25" s="90" t="s">
        <v>99</v>
      </c>
      <c r="D25" s="688">
        <v>30</v>
      </c>
      <c r="E25" s="186">
        <v>2287106.1979999999</v>
      </c>
      <c r="F25" s="562">
        <v>2301000</v>
      </c>
    </row>
    <row r="26" spans="3:7" ht="26.4" x14ac:dyDescent="0.25">
      <c r="C26" s="184" t="s">
        <v>257</v>
      </c>
      <c r="D26" s="688"/>
      <c r="E26" s="187">
        <v>26687919.241000511</v>
      </c>
      <c r="F26" s="560">
        <v>26369485</v>
      </c>
    </row>
    <row r="27" spans="3:7" ht="14.4" x14ac:dyDescent="0.25">
      <c r="C27" s="90" t="s">
        <v>100</v>
      </c>
      <c r="D27" s="688">
        <v>31</v>
      </c>
      <c r="E27" s="186">
        <v>0</v>
      </c>
      <c r="F27" s="562">
        <v>0</v>
      </c>
    </row>
    <row r="28" spans="3:7" ht="14.4" x14ac:dyDescent="0.25">
      <c r="C28" s="184" t="s">
        <v>57</v>
      </c>
      <c r="D28" s="688"/>
      <c r="E28" s="187">
        <v>26687919.241000511</v>
      </c>
      <c r="F28" s="560">
        <v>26369485</v>
      </c>
    </row>
    <row r="29" spans="3:7" ht="14.4" x14ac:dyDescent="0.25">
      <c r="C29" s="90" t="s">
        <v>37</v>
      </c>
      <c r="D29" s="688">
        <v>32</v>
      </c>
      <c r="E29" s="186">
        <v>-3093896.307</v>
      </c>
      <c r="F29" s="561">
        <v>-2731017</v>
      </c>
    </row>
    <row r="30" spans="3:7" ht="14.4" x14ac:dyDescent="0.25">
      <c r="C30" s="141" t="s">
        <v>258</v>
      </c>
      <c r="D30" s="688"/>
      <c r="E30" s="187">
        <v>23594022.934000511</v>
      </c>
      <c r="F30" s="560">
        <v>23638468</v>
      </c>
    </row>
    <row r="31" spans="3:7" ht="14.4" x14ac:dyDescent="0.25">
      <c r="C31" s="183" t="s">
        <v>55</v>
      </c>
      <c r="D31" s="688">
        <v>33</v>
      </c>
      <c r="E31" s="186">
        <v>0</v>
      </c>
      <c r="F31" s="563">
        <v>0</v>
      </c>
    </row>
    <row r="32" spans="3:7" ht="14.4" x14ac:dyDescent="0.25">
      <c r="C32" s="183" t="s">
        <v>56</v>
      </c>
      <c r="D32" s="688">
        <v>34</v>
      </c>
      <c r="E32" s="186">
        <v>0</v>
      </c>
      <c r="F32" s="561">
        <v>0</v>
      </c>
    </row>
    <row r="33" spans="3:7" ht="15" thickBot="1" x14ac:dyDescent="0.3">
      <c r="C33" s="89" t="s">
        <v>169</v>
      </c>
      <c r="D33" s="688"/>
      <c r="E33" s="188">
        <v>23594022.934000511</v>
      </c>
      <c r="F33" s="564">
        <v>23638468</v>
      </c>
      <c r="G33" s="564">
        <v>0</v>
      </c>
    </row>
    <row r="34" spans="3:7" ht="15" thickTop="1" x14ac:dyDescent="0.25">
      <c r="C34" s="89"/>
      <c r="D34" s="688"/>
      <c r="E34" s="272"/>
      <c r="F34" s="272"/>
    </row>
    <row r="35" spans="3:7" ht="14.4" x14ac:dyDescent="0.25">
      <c r="C35" s="89" t="s">
        <v>3349</v>
      </c>
      <c r="D35" s="688">
        <v>35</v>
      </c>
      <c r="E35" s="229">
        <v>1.6434289357294206E-2</v>
      </c>
      <c r="F35" s="229">
        <v>2.3082482128220467E-2</v>
      </c>
    </row>
    <row r="36" spans="3:7" x14ac:dyDescent="0.25">
      <c r="C36" s="74"/>
      <c r="D36" s="109"/>
      <c r="E36" s="113"/>
      <c r="F36" s="113"/>
    </row>
    <row r="37" spans="3:7" x14ac:dyDescent="0.25">
      <c r="C37" s="11" t="s">
        <v>3488</v>
      </c>
    </row>
    <row r="38" spans="3:7" ht="14.4" x14ac:dyDescent="0.25">
      <c r="C38" s="698" t="s">
        <v>3489</v>
      </c>
      <c r="F38" s="699"/>
    </row>
    <row r="39" spans="3:7" x14ac:dyDescent="0.25">
      <c r="E39" s="270"/>
      <c r="F39" s="270"/>
    </row>
    <row r="43" spans="3:7" x14ac:dyDescent="0.25">
      <c r="C43" s="114"/>
      <c r="D43" s="115"/>
      <c r="E43" s="820"/>
      <c r="F43" s="820"/>
    </row>
    <row r="44" spans="3:7" x14ac:dyDescent="0.25">
      <c r="C44" s="116"/>
      <c r="D44" s="117"/>
    </row>
    <row r="49" spans="3:6" x14ac:dyDescent="0.25">
      <c r="C49" s="118"/>
      <c r="E49" s="820"/>
      <c r="F49" s="820"/>
    </row>
  </sheetData>
  <mergeCells count="6">
    <mergeCell ref="E49:F49"/>
    <mergeCell ref="C4:F4"/>
    <mergeCell ref="C5:F5"/>
    <mergeCell ref="C6:F6"/>
    <mergeCell ref="C7:F7"/>
    <mergeCell ref="E43:F43"/>
  </mergeCells>
  <hyperlinks>
    <hyperlink ref="D11" location="'Nota 25'!A1" display="'Nota 25'!A1" xr:uid="{00000000-0004-0000-0200-000000000000}"/>
    <hyperlink ref="D12" location="'Nota 27'!A1" display="'Nota 27'!A1" xr:uid="{00000000-0004-0000-0200-000001000000}"/>
    <hyperlink ref="D25" location="'Nota 30'!A1" display="'Nota 30'!A1" xr:uid="{00000000-0004-0000-0200-000007000000}"/>
    <hyperlink ref="D27" location="'Nota 31'!A1" display="'Nota 31'!A1" xr:uid="{00000000-0004-0000-0200-000008000000}"/>
    <hyperlink ref="D29" location="'Nota 32'!A1" display="'Nota 32'!A1" xr:uid="{00000000-0004-0000-0200-000009000000}"/>
    <hyperlink ref="D31" location="'Nota 33'!A1" display="'Nota 33'!A1" xr:uid="{00000000-0004-0000-0200-00000A000000}"/>
    <hyperlink ref="D32" location="'Nota 34'!A1" display="'Nota 34'!A1" xr:uid="{00000000-0004-0000-0200-00000B000000}"/>
    <hyperlink ref="D35" location="'Nota 35'!A1" display="'Nota 35'!A1" xr:uid="{00000000-0004-0000-0200-00000C000000}"/>
    <hyperlink ref="D1" location="Indice!A1" display="Indice" xr:uid="{00000000-0004-0000-0200-00000D000000}"/>
    <hyperlink ref="D17" location="'Nota 29'!A1" display="'Nota 29'!A1" xr:uid="{00000000-0004-0000-0200-000006000000}"/>
    <hyperlink ref="D18" location="'Nota 29'!A1" display="'Nota 29'!A1" xr:uid="{00000000-0004-0000-0200-000005000000}"/>
    <hyperlink ref="D14" location="'Nota 27'!A1" display="'Nota 27'!A1" xr:uid="{557FD753-CC4E-4470-B779-38515EA80C01}"/>
    <hyperlink ref="D15" location="'Nota 27'!A1" display="'Nota 27'!A1" xr:uid="{0AEC0157-85EA-46FC-A9C8-2A1522018963}"/>
    <hyperlink ref="D20" location="'Nota 29'!A1" display="'Nota 29'!A1" xr:uid="{2D2C7CB8-F799-4EBE-A47D-9E318972F10F}"/>
    <hyperlink ref="D21:D23" location="'Nota 29'!A1" display="'Nota 29'!A1" xr:uid="{214B4AB2-A4C1-42FD-8799-471E9AF784BF}"/>
  </hyperlinks>
  <printOptions horizontalCentered="1"/>
  <pageMargins left="0.31496062992125984" right="0.70866141732283472" top="0.74803149606299213" bottom="0.74803149606299213" header="0.31496062992125984" footer="0.31496062992125984"/>
  <pageSetup paperSize="9" scale="7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rgb="FF92D050"/>
  </sheetPr>
  <dimension ref="C1:G48"/>
  <sheetViews>
    <sheetView showGridLines="0" zoomScale="85" zoomScaleNormal="85" workbookViewId="0">
      <selection activeCell="C47" sqref="C47"/>
    </sheetView>
  </sheetViews>
  <sheetFormatPr baseColWidth="10" defaultColWidth="10.88671875" defaultRowHeight="13.8" x14ac:dyDescent="0.25"/>
  <cols>
    <col min="1" max="2" width="2.33203125" style="19" customWidth="1"/>
    <col min="3" max="3" width="67.6640625" style="19" bestFit="1" customWidth="1"/>
    <col min="4" max="5" width="13.33203125" style="32" bestFit="1" customWidth="1"/>
    <col min="6" max="6" width="22.88671875" style="19" bestFit="1" customWidth="1"/>
    <col min="7" max="16384" width="10.88671875" style="19"/>
  </cols>
  <sheetData>
    <row r="1" spans="3:5" ht="14.4" x14ac:dyDescent="0.3">
      <c r="C1" s="218"/>
      <c r="D1" s="218"/>
      <c r="E1" s="42" t="s">
        <v>3428</v>
      </c>
    </row>
    <row r="2" spans="3:5" x14ac:dyDescent="0.25">
      <c r="C2" s="30"/>
      <c r="D2" s="31"/>
      <c r="E2" s="31"/>
    </row>
    <row r="3" spans="3:5" x14ac:dyDescent="0.25">
      <c r="C3" s="30"/>
      <c r="D3" s="31"/>
      <c r="E3" s="31"/>
    </row>
    <row r="4" spans="3:5" s="2" customFormat="1" x14ac:dyDescent="0.25">
      <c r="C4" s="814" t="s">
        <v>2784</v>
      </c>
      <c r="D4" s="814"/>
      <c r="E4" s="814"/>
    </row>
    <row r="5" spans="3:5" s="2" customFormat="1" x14ac:dyDescent="0.25">
      <c r="C5" s="814" t="s">
        <v>3464</v>
      </c>
      <c r="D5" s="814"/>
      <c r="E5" s="814"/>
    </row>
    <row r="6" spans="3:5" s="2" customFormat="1" x14ac:dyDescent="0.25">
      <c r="C6" s="823" t="s">
        <v>186</v>
      </c>
      <c r="D6" s="823"/>
      <c r="E6" s="823"/>
    </row>
    <row r="7" spans="3:5" s="2" customFormat="1" x14ac:dyDescent="0.25">
      <c r="C7" s="823" t="s">
        <v>170</v>
      </c>
      <c r="D7" s="823"/>
      <c r="E7" s="823"/>
    </row>
    <row r="8" spans="3:5" s="2" customFormat="1" x14ac:dyDescent="0.25">
      <c r="C8" s="143"/>
      <c r="D8" s="143"/>
      <c r="E8" s="143"/>
    </row>
    <row r="9" spans="3:5" s="2" customFormat="1" x14ac:dyDescent="0.25">
      <c r="C9" s="143"/>
      <c r="D9" s="88">
        <v>45291</v>
      </c>
      <c r="E9" s="143"/>
    </row>
    <row r="10" spans="3:5" s="2" customFormat="1" ht="13.2" x14ac:dyDescent="0.25">
      <c r="C10" s="773"/>
      <c r="D10" s="774">
        <v>45291</v>
      </c>
      <c r="E10" s="775">
        <v>44926</v>
      </c>
    </row>
    <row r="11" spans="3:5" s="2" customFormat="1" ht="13.2" x14ac:dyDescent="0.25">
      <c r="C11" s="74" t="s">
        <v>171</v>
      </c>
      <c r="D11" s="437"/>
      <c r="E11" s="437"/>
    </row>
    <row r="12" spans="3:5" s="2" customFormat="1" ht="14.4" x14ac:dyDescent="0.3">
      <c r="C12" s="18" t="s">
        <v>2697</v>
      </c>
      <c r="D12" s="530">
        <v>54875595.068999998</v>
      </c>
      <c r="E12" s="530">
        <v>150244769.23199999</v>
      </c>
    </row>
    <row r="13" spans="3:5" s="2" customFormat="1" ht="14.4" x14ac:dyDescent="0.3">
      <c r="C13" s="18" t="s">
        <v>1476</v>
      </c>
      <c r="D13" s="530">
        <v>197504765.01499999</v>
      </c>
      <c r="E13" s="530">
        <v>138445215.29157084</v>
      </c>
    </row>
    <row r="14" spans="3:5" s="2" customFormat="1" ht="14.4" x14ac:dyDescent="0.3">
      <c r="C14" s="18" t="s">
        <v>2698</v>
      </c>
      <c r="D14" s="531">
        <v>-33726293.746999949</v>
      </c>
      <c r="E14" s="531">
        <v>-32896998.668220174</v>
      </c>
    </row>
    <row r="15" spans="3:5" s="2" customFormat="1" ht="14.4" x14ac:dyDescent="0.3">
      <c r="C15" s="18" t="s">
        <v>2699</v>
      </c>
      <c r="D15" s="530">
        <v>0</v>
      </c>
      <c r="E15" s="530">
        <v>16044089.092999905</v>
      </c>
    </row>
    <row r="16" spans="3:5" s="2" customFormat="1" ht="14.4" x14ac:dyDescent="0.3">
      <c r="C16" s="18" t="s">
        <v>2700</v>
      </c>
      <c r="D16" s="530">
        <v>-43302805.259999998</v>
      </c>
      <c r="E16" s="530">
        <v>38563475.691</v>
      </c>
    </row>
    <row r="17" spans="3:7" s="2" customFormat="1" ht="14.4" x14ac:dyDescent="0.3">
      <c r="C17" s="18" t="s">
        <v>2701</v>
      </c>
      <c r="D17" s="530">
        <v>-291515.06099999975</v>
      </c>
      <c r="E17" s="530">
        <v>1292917.5219999999</v>
      </c>
    </row>
    <row r="18" spans="3:7" s="2" customFormat="1" ht="13.2" x14ac:dyDescent="0.25">
      <c r="C18" s="776" t="s">
        <v>40</v>
      </c>
      <c r="D18" s="777">
        <v>175059746.01600006</v>
      </c>
      <c r="E18" s="777">
        <v>311693468.16135055</v>
      </c>
    </row>
    <row r="19" spans="3:7" s="2" customFormat="1" ht="13.2" x14ac:dyDescent="0.25">
      <c r="C19" s="18"/>
      <c r="D19" s="437"/>
      <c r="E19" s="437"/>
    </row>
    <row r="20" spans="3:7" s="2" customFormat="1" ht="13.2" x14ac:dyDescent="0.25">
      <c r="C20" s="74" t="s">
        <v>172</v>
      </c>
      <c r="D20" s="437"/>
      <c r="E20" s="437"/>
    </row>
    <row r="21" spans="3:7" s="2" customFormat="1" ht="14.4" x14ac:dyDescent="0.3">
      <c r="C21" s="18" t="s">
        <v>2708</v>
      </c>
      <c r="D21" s="530">
        <v>-2768630.8039999921</v>
      </c>
      <c r="E21" s="530">
        <v>26230269.006999999</v>
      </c>
    </row>
    <row r="22" spans="3:7" s="2" customFormat="1" ht="14.4" x14ac:dyDescent="0.3">
      <c r="C22" s="18" t="s">
        <v>2709</v>
      </c>
      <c r="D22" s="530">
        <v>9631059</v>
      </c>
      <c r="E22" s="530">
        <v>-12188985.499999993</v>
      </c>
    </row>
    <row r="23" spans="3:7" s="2" customFormat="1" ht="14.4" x14ac:dyDescent="0.3">
      <c r="C23" s="18" t="s">
        <v>3456</v>
      </c>
      <c r="D23" s="530">
        <v>-24684655.465999998</v>
      </c>
      <c r="E23" s="530">
        <v>-5087584.5339999981</v>
      </c>
    </row>
    <row r="24" spans="3:7" s="2" customFormat="1" ht="13.2" x14ac:dyDescent="0.25">
      <c r="C24" s="776" t="s">
        <v>41</v>
      </c>
      <c r="D24" s="777">
        <v>-17822227.269999988</v>
      </c>
      <c r="E24" s="777">
        <v>8953698.9730000086</v>
      </c>
    </row>
    <row r="25" spans="3:7" s="2" customFormat="1" ht="13.2" x14ac:dyDescent="0.25">
      <c r="C25" s="18"/>
      <c r="D25" s="437"/>
      <c r="E25" s="437"/>
      <c r="F25" s="534"/>
      <c r="G25" s="580"/>
    </row>
    <row r="26" spans="3:7" s="2" customFormat="1" ht="13.2" x14ac:dyDescent="0.25">
      <c r="C26" s="74" t="s">
        <v>173</v>
      </c>
      <c r="D26" s="437"/>
      <c r="E26" s="437"/>
    </row>
    <row r="27" spans="3:7" s="2" customFormat="1" ht="14.4" x14ac:dyDescent="0.3">
      <c r="C27" s="18" t="s">
        <v>2702</v>
      </c>
      <c r="D27" s="531">
        <v>-138686603.74915999</v>
      </c>
      <c r="E27" s="531">
        <v>-217891692.01881742</v>
      </c>
    </row>
    <row r="28" spans="3:7" s="2" customFormat="1" ht="14.4" x14ac:dyDescent="0.3">
      <c r="C28" s="18" t="s">
        <v>62</v>
      </c>
      <c r="D28" s="531">
        <v>-18299040.925000001</v>
      </c>
      <c r="E28" s="531">
        <v>-97333950.408000007</v>
      </c>
    </row>
    <row r="29" spans="3:7" s="2" customFormat="1" ht="14.4" x14ac:dyDescent="0.3">
      <c r="C29" s="18" t="s">
        <v>2703</v>
      </c>
      <c r="D29" s="531">
        <v>17779.846000000005</v>
      </c>
      <c r="E29" s="531">
        <v>145431.448</v>
      </c>
    </row>
    <row r="30" spans="3:7" s="2" customFormat="1" ht="14.4" x14ac:dyDescent="0.3">
      <c r="C30" s="18" t="s">
        <v>63</v>
      </c>
      <c r="D30" s="531">
        <v>3220</v>
      </c>
      <c r="E30" s="531">
        <v>-13303003.1597798</v>
      </c>
    </row>
    <row r="31" spans="3:7" s="2" customFormat="1" ht="13.2" x14ac:dyDescent="0.25">
      <c r="C31" s="776" t="s">
        <v>261</v>
      </c>
      <c r="D31" s="777">
        <v>-156964644.82816002</v>
      </c>
      <c r="E31" s="777">
        <v>-328383214.13859719</v>
      </c>
    </row>
    <row r="32" spans="3:7" s="2" customFormat="1" ht="13.2" x14ac:dyDescent="0.25">
      <c r="C32" s="74"/>
      <c r="D32" s="438"/>
      <c r="E32" s="438"/>
    </row>
    <row r="33" spans="3:5" s="2" customFormat="1" ht="13.2" x14ac:dyDescent="0.25">
      <c r="C33" s="18" t="s">
        <v>64</v>
      </c>
      <c r="D33" s="532">
        <v>272873.91784006357</v>
      </c>
      <c r="E33" s="532">
        <v>-7736047.0042466521</v>
      </c>
    </row>
    <row r="34" spans="3:5" s="2" customFormat="1" ht="14.4" x14ac:dyDescent="0.3">
      <c r="C34" s="18" t="s">
        <v>2704</v>
      </c>
      <c r="D34" s="533"/>
      <c r="E34" s="533"/>
    </row>
    <row r="35" spans="3:5" s="2" customFormat="1" ht="13.2" x14ac:dyDescent="0.25">
      <c r="C35" s="18" t="s">
        <v>65</v>
      </c>
      <c r="D35" s="532">
        <v>1903452</v>
      </c>
      <c r="E35" s="532">
        <v>9639499</v>
      </c>
    </row>
    <row r="36" spans="3:5" s="2" customFormat="1" ht="13.2" x14ac:dyDescent="0.25">
      <c r="C36" s="776" t="s">
        <v>2705</v>
      </c>
      <c r="D36" s="777">
        <v>2176325.9178400636</v>
      </c>
      <c r="E36" s="777">
        <v>1903452</v>
      </c>
    </row>
    <row r="37" spans="3:5" x14ac:dyDescent="0.25">
      <c r="C37" s="18"/>
      <c r="D37" s="437"/>
      <c r="E37" s="437"/>
    </row>
    <row r="38" spans="3:5" s="2" customFormat="1" ht="13.2" x14ac:dyDescent="0.25">
      <c r="C38" s="18" t="s">
        <v>2706</v>
      </c>
      <c r="D38" s="437"/>
      <c r="E38" s="437"/>
    </row>
    <row r="39" spans="3:5" s="2" customFormat="1" ht="13.2" x14ac:dyDescent="0.25">
      <c r="D39" s="431"/>
      <c r="E39" s="431"/>
    </row>
    <row r="40" spans="3:5" s="2" customFormat="1" ht="13.2" x14ac:dyDescent="0.25">
      <c r="D40" s="432"/>
      <c r="E40" s="433"/>
    </row>
    <row r="41" spans="3:5" s="2" customFormat="1" ht="13.2" x14ac:dyDescent="0.25">
      <c r="D41" s="432"/>
      <c r="E41" s="433"/>
    </row>
    <row r="42" spans="3:5" x14ac:dyDescent="0.25">
      <c r="C42" s="2"/>
      <c r="D42" s="824"/>
      <c r="E42" s="824"/>
    </row>
    <row r="43" spans="3:5" ht="14.4" x14ac:dyDescent="0.3">
      <c r="C43" s="652" t="s">
        <v>2707</v>
      </c>
      <c r="D43" s="822" t="s">
        <v>3264</v>
      </c>
      <c r="E43" s="822"/>
    </row>
    <row r="44" spans="3:5" x14ac:dyDescent="0.25">
      <c r="C44" s="383"/>
      <c r="D44" s="435"/>
      <c r="E44" s="434"/>
    </row>
    <row r="45" spans="3:5" x14ac:dyDescent="0.25">
      <c r="D45" s="15"/>
      <c r="E45" s="15"/>
    </row>
    <row r="46" spans="3:5" x14ac:dyDescent="0.25">
      <c r="D46" s="15"/>
      <c r="E46" s="15"/>
    </row>
    <row r="47" spans="3:5" x14ac:dyDescent="0.25">
      <c r="D47" s="15"/>
      <c r="E47" s="15"/>
    </row>
    <row r="48" spans="3:5" x14ac:dyDescent="0.25">
      <c r="D48" s="15"/>
      <c r="E48" s="15"/>
    </row>
  </sheetData>
  <mergeCells count="6">
    <mergeCell ref="D43:E43"/>
    <mergeCell ref="C7:E7"/>
    <mergeCell ref="C4:E4"/>
    <mergeCell ref="C5:E5"/>
    <mergeCell ref="C6:E6"/>
    <mergeCell ref="D42:E42"/>
  </mergeCells>
  <hyperlinks>
    <hyperlink ref="E1" location="BG!A1" display="BG!A1" xr:uid="{78C28ACC-7073-420C-8953-11B691F886E1}"/>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3FBA7-FAEA-4E80-908B-CA6B82768BDD}">
  <sheetPr codeName="Hoja11">
    <tabColor theme="9"/>
  </sheetPr>
  <dimension ref="B1:AE49"/>
  <sheetViews>
    <sheetView showGridLines="0" zoomScale="85" zoomScaleNormal="85" workbookViewId="0">
      <pane xSplit="3" ySplit="11" topLeftCell="D12" activePane="bottomRight" state="frozen"/>
      <selection activeCell="G13" sqref="G13"/>
      <selection pane="topRight" activeCell="G13" sqref="G13"/>
      <selection pane="bottomLeft" activeCell="G13" sqref="G13"/>
      <selection pane="bottomRight" activeCell="C38" sqref="C38"/>
    </sheetView>
  </sheetViews>
  <sheetFormatPr baseColWidth="10" defaultColWidth="11.33203125" defaultRowHeight="13.2" x14ac:dyDescent="0.25"/>
  <cols>
    <col min="1" max="2" width="2.33203125" style="2" customWidth="1"/>
    <col min="3" max="3" width="33.21875" style="2" customWidth="1"/>
    <col min="4" max="4" width="19" style="123" customWidth="1"/>
    <col min="5" max="5" width="20.5546875" style="123" customWidth="1"/>
    <col min="6" max="7" width="18.44140625" style="123" customWidth="1"/>
    <col min="8" max="8" width="20.109375" style="123" customWidth="1"/>
    <col min="9" max="10" width="21.109375" style="123" customWidth="1"/>
    <col min="11" max="11" width="20.33203125" style="123" customWidth="1"/>
    <col min="12" max="12" width="27.109375" style="348" customWidth="1"/>
    <col min="13" max="13" width="27.109375" style="123" customWidth="1"/>
    <col min="14" max="14" width="0.88671875" style="123" customWidth="1"/>
    <col min="15" max="15" width="1.109375" style="349" customWidth="1"/>
    <col min="16" max="16" width="1.109375" style="2" customWidth="1"/>
    <col min="17" max="17" width="19.33203125" style="2" bestFit="1" customWidth="1"/>
    <col min="18" max="18" width="2.33203125" style="2" customWidth="1"/>
    <col min="19" max="19" width="26.109375" style="2" hidden="1" customWidth="1"/>
    <col min="20" max="20" width="15.88671875" style="2" hidden="1" customWidth="1"/>
    <col min="21" max="21" width="15.44140625" style="2" hidden="1" customWidth="1"/>
    <col min="22" max="23" width="27.44140625" style="2" hidden="1" customWidth="1"/>
    <col min="24" max="25" width="16.5546875" style="2" hidden="1" customWidth="1"/>
    <col min="26" max="26" width="12.88671875" style="2" hidden="1" customWidth="1"/>
    <col min="27" max="27" width="17.5546875" style="2" hidden="1" customWidth="1"/>
    <col min="28" max="28" width="14.44140625" style="2" hidden="1" customWidth="1"/>
    <col min="29" max="29" width="0" style="2" hidden="1" customWidth="1"/>
    <col min="30" max="30" width="16.5546875" style="2" hidden="1" customWidth="1"/>
    <col min="31" max="31" width="12.88671875" style="2" bestFit="1" customWidth="1"/>
    <col min="32" max="16384" width="11.33203125" style="2"/>
  </cols>
  <sheetData>
    <row r="1" spans="2:31" ht="14.4" x14ac:dyDescent="0.3">
      <c r="B1"/>
      <c r="C1" s="29" t="e">
        <v>#REF!</v>
      </c>
      <c r="G1" s="212"/>
      <c r="H1" s="212" t="s">
        <v>232</v>
      </c>
      <c r="Q1" s="384"/>
    </row>
    <row r="4" spans="2:31" ht="13.8" x14ac:dyDescent="0.25">
      <c r="D4" s="814" t="s">
        <v>3457</v>
      </c>
      <c r="E4" s="814"/>
      <c r="F4" s="814"/>
      <c r="G4" s="814"/>
      <c r="H4" s="814"/>
      <c r="I4" s="814"/>
      <c r="J4" s="814"/>
      <c r="K4" s="814"/>
      <c r="L4" s="814"/>
      <c r="M4" s="814"/>
      <c r="N4" s="814"/>
      <c r="O4" s="814"/>
    </row>
    <row r="5" spans="2:31" ht="13.8" x14ac:dyDescent="0.25">
      <c r="C5" s="74"/>
      <c r="D5" s="814" t="s">
        <v>3464</v>
      </c>
      <c r="E5" s="814"/>
      <c r="F5" s="814"/>
      <c r="G5" s="814"/>
      <c r="H5" s="814"/>
      <c r="I5" s="814"/>
      <c r="J5" s="814"/>
      <c r="K5" s="814"/>
      <c r="L5" s="814"/>
      <c r="M5" s="814"/>
      <c r="N5" s="814"/>
    </row>
    <row r="6" spans="2:31" x14ac:dyDescent="0.25">
      <c r="D6" s="821" t="s">
        <v>186</v>
      </c>
      <c r="E6" s="821"/>
      <c r="F6" s="821"/>
      <c r="G6" s="821"/>
      <c r="H6" s="821"/>
      <c r="I6" s="821"/>
      <c r="J6" s="821"/>
      <c r="K6" s="821"/>
      <c r="L6" s="821"/>
      <c r="M6" s="821"/>
      <c r="N6" s="821"/>
    </row>
    <row r="7" spans="2:31" x14ac:dyDescent="0.25">
      <c r="D7" s="821"/>
      <c r="E7" s="821"/>
      <c r="F7" s="821"/>
      <c r="G7" s="821"/>
      <c r="H7" s="821"/>
      <c r="I7" s="821"/>
      <c r="J7" s="821"/>
      <c r="K7" s="821"/>
      <c r="L7" s="821"/>
      <c r="M7" s="821"/>
      <c r="N7" s="821"/>
    </row>
    <row r="8" spans="2:31" x14ac:dyDescent="0.25">
      <c r="C8" s="118"/>
      <c r="D8" s="118"/>
      <c r="E8" s="118"/>
      <c r="F8" s="118"/>
      <c r="G8" s="118"/>
      <c r="H8" s="118"/>
      <c r="I8" s="118"/>
      <c r="J8" s="118"/>
      <c r="K8" s="118"/>
      <c r="L8" s="118"/>
      <c r="M8" s="118"/>
      <c r="N8" s="118"/>
    </row>
    <row r="9" spans="2:31" x14ac:dyDescent="0.25">
      <c r="C9" s="378"/>
      <c r="D9" s="825" t="s">
        <v>174</v>
      </c>
      <c r="E9" s="825"/>
      <c r="F9" s="825"/>
      <c r="G9" s="827" t="s">
        <v>1083</v>
      </c>
      <c r="H9" s="828"/>
      <c r="I9" s="825" t="s">
        <v>260</v>
      </c>
      <c r="J9" s="825"/>
      <c r="K9" s="825"/>
      <c r="L9" s="825"/>
      <c r="M9" s="826"/>
      <c r="N9" s="826"/>
      <c r="O9" s="237"/>
      <c r="P9" s="18"/>
      <c r="Q9" s="829" t="s">
        <v>0</v>
      </c>
    </row>
    <row r="10" spans="2:31" ht="15" customHeight="1" x14ac:dyDescent="0.25">
      <c r="C10" s="832"/>
      <c r="D10" s="831" t="s">
        <v>1540</v>
      </c>
      <c r="E10" s="831" t="s">
        <v>1077</v>
      </c>
      <c r="F10" s="831" t="s">
        <v>58</v>
      </c>
      <c r="G10" s="833" t="s">
        <v>34</v>
      </c>
      <c r="H10" s="834" t="s">
        <v>3351</v>
      </c>
      <c r="I10" s="833" t="s">
        <v>59</v>
      </c>
      <c r="J10" s="831" t="s">
        <v>60</v>
      </c>
      <c r="K10" s="829" t="s">
        <v>2621</v>
      </c>
      <c r="L10" s="834" t="s">
        <v>35</v>
      </c>
      <c r="M10" s="834" t="s">
        <v>2616</v>
      </c>
      <c r="N10" s="836"/>
      <c r="O10" s="237"/>
      <c r="P10" s="234"/>
      <c r="Q10" s="830"/>
      <c r="AA10" s="405"/>
    </row>
    <row r="11" spans="2:31" x14ac:dyDescent="0.25">
      <c r="C11" s="832"/>
      <c r="D11" s="833"/>
      <c r="E11" s="833"/>
      <c r="F11" s="833"/>
      <c r="G11" s="833"/>
      <c r="H11" s="835"/>
      <c r="I11" s="833"/>
      <c r="J11" s="833"/>
      <c r="K11" s="831" t="s">
        <v>2621</v>
      </c>
      <c r="L11" s="835"/>
      <c r="M11" s="835"/>
      <c r="N11" s="837"/>
      <c r="O11" s="237"/>
      <c r="P11" s="234"/>
      <c r="Q11" s="831"/>
    </row>
    <row r="12" spans="2:31" ht="15" customHeight="1" x14ac:dyDescent="0.25">
      <c r="C12" s="394"/>
      <c r="D12" s="394"/>
      <c r="E12" s="394"/>
      <c r="F12" s="394"/>
      <c r="G12" s="394"/>
      <c r="H12" s="394"/>
      <c r="I12" s="394"/>
      <c r="J12" s="394"/>
      <c r="K12" s="394"/>
      <c r="L12" s="394"/>
      <c r="M12" s="394"/>
      <c r="O12" s="394"/>
      <c r="P12" s="394"/>
      <c r="Q12" s="419"/>
      <c r="R12" s="385"/>
      <c r="T12" s="189"/>
      <c r="V12" s="2" t="s">
        <v>684</v>
      </c>
      <c r="W12" s="2" t="s">
        <v>686</v>
      </c>
    </row>
    <row r="13" spans="2:31" ht="14.4" x14ac:dyDescent="0.3">
      <c r="C13" s="386" t="s">
        <v>2918</v>
      </c>
      <c r="D13" s="528">
        <v>409812000</v>
      </c>
      <c r="E13" s="527">
        <v>62779.341999999997</v>
      </c>
      <c r="F13" s="284">
        <v>0</v>
      </c>
      <c r="G13" s="529">
        <v>4115690</v>
      </c>
      <c r="H13" s="529">
        <v>0</v>
      </c>
      <c r="I13" s="529">
        <v>13132124.267999999</v>
      </c>
      <c r="J13" s="529">
        <v>0</v>
      </c>
      <c r="K13" s="529">
        <v>0</v>
      </c>
      <c r="L13" s="529">
        <v>0</v>
      </c>
      <c r="M13" s="529">
        <v>22651849</v>
      </c>
      <c r="O13" s="233"/>
      <c r="P13" s="233"/>
      <c r="Q13" s="235">
        <v>449774442.61000001</v>
      </c>
      <c r="R13" s="349"/>
      <c r="S13" s="595">
        <v>449774442</v>
      </c>
      <c r="T13" s="695">
        <v>0.61000001430511475</v>
      </c>
      <c r="U13" s="296">
        <v>377818000</v>
      </c>
      <c r="V13" s="427" t="s">
        <v>1075</v>
      </c>
      <c r="W13" s="461">
        <v>-409951000000</v>
      </c>
      <c r="X13" s="277">
        <v>-409951000</v>
      </c>
      <c r="Y13" s="278">
        <v>-32133000</v>
      </c>
      <c r="AA13" s="443"/>
    </row>
    <row r="14" spans="2:31" ht="14.4" x14ac:dyDescent="0.3">
      <c r="C14" s="252" t="s">
        <v>2617</v>
      </c>
      <c r="D14" s="235">
        <v>-31994000</v>
      </c>
      <c r="E14" s="235">
        <v>0</v>
      </c>
      <c r="F14" s="390">
        <v>0</v>
      </c>
      <c r="G14" s="390">
        <v>0</v>
      </c>
      <c r="H14" s="390">
        <v>0</v>
      </c>
      <c r="I14" s="637">
        <v>0</v>
      </c>
      <c r="J14" s="390">
        <v>0</v>
      </c>
      <c r="K14" s="638">
        <v>0</v>
      </c>
      <c r="L14" s="390">
        <v>0</v>
      </c>
      <c r="M14" s="284">
        <v>0</v>
      </c>
      <c r="O14" s="233"/>
      <c r="P14" s="233"/>
      <c r="Q14" s="235">
        <v>-31994000</v>
      </c>
      <c r="T14"/>
      <c r="U14" s="296">
        <v>75940.709000000003</v>
      </c>
      <c r="V14" s="334" t="s">
        <v>1077</v>
      </c>
      <c r="W14" s="460">
        <v>-59921439</v>
      </c>
      <c r="X14" s="277">
        <v>-59921.438999999998</v>
      </c>
      <c r="Y14" s="278">
        <v>16019.270000000004</v>
      </c>
    </row>
    <row r="15" spans="2:31" ht="14.4" x14ac:dyDescent="0.3">
      <c r="C15" s="252" t="s">
        <v>2618</v>
      </c>
      <c r="D15" s="235">
        <v>0</v>
      </c>
      <c r="E15" s="390">
        <v>13161.367</v>
      </c>
      <c r="F15" s="390">
        <v>0</v>
      </c>
      <c r="G15" s="390">
        <v>0</v>
      </c>
      <c r="H15" s="390">
        <v>0</v>
      </c>
      <c r="I15" s="637">
        <v>0</v>
      </c>
      <c r="J15" s="390">
        <v>0</v>
      </c>
      <c r="K15" s="638">
        <v>0</v>
      </c>
      <c r="L15" s="390">
        <v>0</v>
      </c>
      <c r="M15" s="284">
        <v>0</v>
      </c>
      <c r="O15" s="233"/>
      <c r="P15" s="233"/>
      <c r="Q15" s="235">
        <v>13161.367</v>
      </c>
      <c r="T15"/>
      <c r="U15" s="296">
        <v>4115690</v>
      </c>
      <c r="V15" s="427" t="s">
        <v>1082</v>
      </c>
      <c r="W15" s="461">
        <v>-2686623331</v>
      </c>
      <c r="X15" s="277">
        <v>-2686623.3309999998</v>
      </c>
      <c r="Y15" s="278">
        <v>0.30000000027939677</v>
      </c>
    </row>
    <row r="16" spans="2:31" ht="14.4" x14ac:dyDescent="0.3">
      <c r="C16" s="252" t="s">
        <v>1084</v>
      </c>
      <c r="D16" s="235">
        <v>0</v>
      </c>
      <c r="E16" s="235">
        <v>0</v>
      </c>
      <c r="F16" s="390">
        <v>0</v>
      </c>
      <c r="G16" s="390">
        <v>0</v>
      </c>
      <c r="H16" s="390">
        <v>0</v>
      </c>
      <c r="I16" s="637">
        <v>1132592.4439999999</v>
      </c>
      <c r="J16" s="390">
        <v>0</v>
      </c>
      <c r="K16" s="639">
        <v>0</v>
      </c>
      <c r="L16" s="390">
        <v>0</v>
      </c>
      <c r="M16" s="284">
        <v>0</v>
      </c>
      <c r="O16" s="233"/>
      <c r="P16" s="236"/>
      <c r="Q16" s="235">
        <v>1132592.4439999999</v>
      </c>
      <c r="T16"/>
      <c r="U16"/>
      <c r="V16" s="334" t="s">
        <v>2174</v>
      </c>
      <c r="W16" s="460">
        <v>-1429066369</v>
      </c>
      <c r="X16" s="277">
        <v>-1429066.3689999999</v>
      </c>
      <c r="Y16" s="278"/>
      <c r="AD16" s="277"/>
      <c r="AE16" s="277"/>
    </row>
    <row r="17" spans="3:31" ht="14.4" x14ac:dyDescent="0.3">
      <c r="C17" s="252" t="s">
        <v>2619</v>
      </c>
      <c r="D17" s="235"/>
      <c r="E17" s="235"/>
      <c r="F17" s="390"/>
      <c r="G17" s="390"/>
      <c r="H17" s="390"/>
      <c r="I17" s="637"/>
      <c r="J17" s="390"/>
      <c r="K17" s="639">
        <v>-22651849</v>
      </c>
      <c r="L17" s="390"/>
      <c r="M17" s="284"/>
      <c r="O17" s="233"/>
      <c r="P17" s="236"/>
      <c r="Q17" s="235">
        <v>-22651849</v>
      </c>
      <c r="T17"/>
      <c r="U17"/>
      <c r="V17" s="334"/>
      <c r="W17" s="460"/>
      <c r="X17" s="277"/>
      <c r="Y17" s="278"/>
      <c r="AD17" s="277"/>
      <c r="AE17" s="277"/>
    </row>
    <row r="18" spans="3:31" ht="14.4" x14ac:dyDescent="0.3">
      <c r="C18" s="252" t="s">
        <v>2647</v>
      </c>
      <c r="D18" s="235"/>
      <c r="E18" s="235"/>
      <c r="F18" s="390"/>
      <c r="G18" s="390"/>
      <c r="H18" s="390"/>
      <c r="I18" s="637"/>
      <c r="J18" s="390"/>
      <c r="K18" s="639"/>
      <c r="L18" s="390">
        <v>22651849</v>
      </c>
      <c r="M18" s="284">
        <v>-22651849</v>
      </c>
      <c r="O18" s="233"/>
      <c r="P18" s="236"/>
      <c r="Q18" s="235">
        <v>0</v>
      </c>
      <c r="T18"/>
      <c r="U18"/>
      <c r="V18" s="334"/>
      <c r="W18" s="460"/>
      <c r="X18" s="277"/>
      <c r="Y18" s="278"/>
      <c r="AD18" s="277"/>
      <c r="AE18" s="277"/>
    </row>
    <row r="19" spans="3:31" ht="14.4" x14ac:dyDescent="0.3">
      <c r="C19" s="252" t="s">
        <v>2616</v>
      </c>
      <c r="D19" s="235">
        <v>0</v>
      </c>
      <c r="E19" s="235">
        <v>0</v>
      </c>
      <c r="F19" s="284">
        <v>0</v>
      </c>
      <c r="G19" s="390">
        <v>0</v>
      </c>
      <c r="H19" s="390">
        <v>0</v>
      </c>
      <c r="I19" s="637">
        <v>0</v>
      </c>
      <c r="J19" s="390">
        <v>0</v>
      </c>
      <c r="K19" s="638">
        <v>0</v>
      </c>
      <c r="L19" s="390">
        <v>0</v>
      </c>
      <c r="M19" s="640">
        <v>23638468</v>
      </c>
      <c r="N19" s="524">
        <v>0</v>
      </c>
      <c r="O19" s="233"/>
      <c r="P19" s="233"/>
      <c r="Q19" s="235">
        <v>23638468</v>
      </c>
      <c r="T19"/>
      <c r="U19" s="296">
        <v>14264716.711999999</v>
      </c>
      <c r="V19" s="427" t="s">
        <v>1084</v>
      </c>
      <c r="W19" s="461">
        <v>-13132124268</v>
      </c>
      <c r="X19" s="277">
        <v>-13132124.267999999</v>
      </c>
      <c r="Y19" s="278">
        <v>1132592.4440000001</v>
      </c>
      <c r="AD19" s="277"/>
      <c r="AE19" s="277"/>
    </row>
    <row r="20" spans="3:31" ht="14.4" x14ac:dyDescent="0.3">
      <c r="C20" s="416"/>
      <c r="D20" s="390"/>
      <c r="E20" s="390"/>
      <c r="F20" s="284"/>
      <c r="G20" s="390"/>
      <c r="H20" s="390"/>
      <c r="I20" s="637"/>
      <c r="J20" s="390"/>
      <c r="K20" s="638"/>
      <c r="L20" s="390"/>
      <c r="M20" s="390"/>
      <c r="N20" s="235"/>
      <c r="O20" s="235"/>
      <c r="P20" s="235"/>
      <c r="Q20" s="235">
        <v>0</v>
      </c>
      <c r="T20"/>
      <c r="U20" s="296">
        <v>22651849</v>
      </c>
      <c r="V20" s="334" t="s">
        <v>2589</v>
      </c>
      <c r="W20" s="460">
        <v>-448962305849</v>
      </c>
      <c r="X20" s="277">
        <v>-448962305.84899998</v>
      </c>
      <c r="Y20" s="278">
        <v>0.12800002098083496</v>
      </c>
      <c r="AD20" s="277"/>
      <c r="AE20" s="277"/>
    </row>
    <row r="21" spans="3:31" s="11" customFormat="1" ht="13.5" customHeight="1" x14ac:dyDescent="0.3">
      <c r="C21" s="386" t="s">
        <v>3468</v>
      </c>
      <c r="D21" s="778">
        <v>377818000</v>
      </c>
      <c r="E21" s="778">
        <v>75940.709000000003</v>
      </c>
      <c r="F21" s="391">
        <v>0</v>
      </c>
      <c r="G21" s="778">
        <v>4115690</v>
      </c>
      <c r="H21" s="778">
        <v>0</v>
      </c>
      <c r="I21" s="778">
        <v>14264716.711999999</v>
      </c>
      <c r="J21" s="778">
        <v>0</v>
      </c>
      <c r="K21" s="778">
        <v>-22651849</v>
      </c>
      <c r="L21" s="778">
        <v>22651849</v>
      </c>
      <c r="M21" s="778">
        <v>23638468</v>
      </c>
      <c r="N21" s="380"/>
      <c r="O21" s="778">
        <v>0</v>
      </c>
      <c r="P21" s="778">
        <v>0</v>
      </c>
      <c r="Q21" s="142">
        <v>419912815.421</v>
      </c>
      <c r="T21" s="428"/>
      <c r="U21" s="428"/>
      <c r="V21" s="779" t="s">
        <v>2591</v>
      </c>
      <c r="W21" s="780">
        <v>426310456977</v>
      </c>
      <c r="X21" s="365">
        <v>426310456.977</v>
      </c>
      <c r="Y21" s="335">
        <v>0</v>
      </c>
      <c r="AD21" s="365"/>
      <c r="AE21" s="365"/>
    </row>
    <row r="22" spans="3:31" ht="13.5" customHeight="1" x14ac:dyDescent="0.3">
      <c r="C22" s="387"/>
      <c r="D22" s="238"/>
      <c r="E22" s="238"/>
      <c r="F22" s="284"/>
      <c r="G22" s="238"/>
      <c r="H22" s="238"/>
      <c r="I22" s="238"/>
      <c r="J22" s="238"/>
      <c r="K22" s="238"/>
      <c r="L22" s="238"/>
      <c r="M22" s="238"/>
      <c r="O22" s="233"/>
      <c r="P22" s="233"/>
      <c r="Q22" s="235"/>
      <c r="T22"/>
      <c r="U22" s="296">
        <v>23638468</v>
      </c>
      <c r="V22" s="606" t="s">
        <v>1257</v>
      </c>
      <c r="W22" s="636">
        <v>-4692068246</v>
      </c>
      <c r="X22" s="277">
        <v>-4692068.2460000003</v>
      </c>
      <c r="Y22" s="278">
        <v>18946399.754000001</v>
      </c>
      <c r="AD22" s="277"/>
      <c r="AE22" s="277"/>
    </row>
    <row r="23" spans="3:31" ht="14.4" x14ac:dyDescent="0.3">
      <c r="C23" s="386" t="s">
        <v>3421</v>
      </c>
      <c r="D23" s="389">
        <v>377818000</v>
      </c>
      <c r="E23" s="527">
        <v>75940.709000000003</v>
      </c>
      <c r="F23" s="284">
        <v>0</v>
      </c>
      <c r="G23" s="529">
        <v>2686623.3309999998</v>
      </c>
      <c r="H23" s="529">
        <v>1429066.3689999999</v>
      </c>
      <c r="I23" s="529">
        <v>14264716.711999999</v>
      </c>
      <c r="J23" s="529">
        <v>0</v>
      </c>
      <c r="K23" s="529">
        <v>0</v>
      </c>
      <c r="L23" s="529">
        <v>0</v>
      </c>
      <c r="M23" s="529">
        <v>23638468.355</v>
      </c>
      <c r="O23" s="233">
        <v>0</v>
      </c>
      <c r="P23" s="233">
        <v>0</v>
      </c>
      <c r="Q23" s="235">
        <v>419912815.47600001</v>
      </c>
      <c r="T23"/>
      <c r="U23"/>
      <c r="V23" s="367"/>
      <c r="W23" s="278">
        <v>-454602652525</v>
      </c>
      <c r="X23" s="2">
        <v>-454602652.52499998</v>
      </c>
      <c r="AD23" s="277"/>
      <c r="AE23" s="277"/>
    </row>
    <row r="24" spans="3:31" ht="14.4" x14ac:dyDescent="0.3">
      <c r="C24" s="252" t="s">
        <v>2617</v>
      </c>
      <c r="D24" s="390">
        <v>9933000</v>
      </c>
      <c r="E24" s="235">
        <v>0</v>
      </c>
      <c r="F24" s="284">
        <v>0</v>
      </c>
      <c r="G24" s="235">
        <v>0</v>
      </c>
      <c r="H24" s="235">
        <v>0</v>
      </c>
      <c r="I24" s="235">
        <v>0</v>
      </c>
      <c r="J24" s="529">
        <v>0</v>
      </c>
      <c r="K24" s="706">
        <v>0</v>
      </c>
      <c r="L24" s="529">
        <v>0</v>
      </c>
      <c r="M24" s="235">
        <v>0</v>
      </c>
      <c r="O24" s="233"/>
      <c r="P24" s="233"/>
      <c r="Q24" s="235">
        <v>9933000</v>
      </c>
      <c r="T24"/>
      <c r="U24"/>
      <c r="V24" s="367"/>
      <c r="W24" s="27"/>
      <c r="X24" s="27">
        <v>-34689837.103999972</v>
      </c>
      <c r="AD24" s="277"/>
      <c r="AE24" s="277"/>
    </row>
    <row r="25" spans="3:31" ht="14.4" x14ac:dyDescent="0.3">
      <c r="C25" s="252" t="s">
        <v>2618</v>
      </c>
      <c r="D25" s="235">
        <v>0</v>
      </c>
      <c r="E25" s="235">
        <v>18167.267</v>
      </c>
      <c r="F25" s="284">
        <v>0</v>
      </c>
      <c r="G25" s="235">
        <v>0</v>
      </c>
      <c r="H25" s="235">
        <v>0</v>
      </c>
      <c r="I25" s="235">
        <v>0</v>
      </c>
      <c r="J25" s="529">
        <v>0</v>
      </c>
      <c r="K25" s="706">
        <v>0</v>
      </c>
      <c r="L25" s="529">
        <v>0</v>
      </c>
      <c r="M25" s="235">
        <v>0</v>
      </c>
      <c r="O25" s="233"/>
      <c r="P25" s="233"/>
      <c r="Q25" s="235">
        <v>18167.267</v>
      </c>
      <c r="T25"/>
      <c r="U25"/>
      <c r="V25" s="367"/>
      <c r="AD25" s="277"/>
      <c r="AE25" s="277"/>
    </row>
    <row r="26" spans="3:31" x14ac:dyDescent="0.25">
      <c r="C26" s="252" t="s">
        <v>1084</v>
      </c>
      <c r="D26" s="235">
        <v>0</v>
      </c>
      <c r="E26" s="235">
        <v>0</v>
      </c>
      <c r="F26" s="284">
        <v>0</v>
      </c>
      <c r="G26" s="235">
        <v>0</v>
      </c>
      <c r="H26" s="235">
        <v>0</v>
      </c>
      <c r="I26" s="235">
        <v>1181923.4180000001</v>
      </c>
      <c r="J26" s="565">
        <v>0</v>
      </c>
      <c r="K26" s="706">
        <v>0</v>
      </c>
      <c r="L26" s="529">
        <v>0</v>
      </c>
      <c r="M26" s="235">
        <v>0</v>
      </c>
      <c r="O26" s="233"/>
      <c r="P26" s="236"/>
      <c r="Q26" s="235">
        <v>1181923.4180000001</v>
      </c>
      <c r="S26" s="27"/>
      <c r="T26" s="27"/>
    </row>
    <row r="27" spans="3:31" x14ac:dyDescent="0.25">
      <c r="C27" s="252" t="s">
        <v>2619</v>
      </c>
      <c r="D27" s="235">
        <v>0</v>
      </c>
      <c r="E27" s="235">
        <v>0</v>
      </c>
      <c r="F27" s="284">
        <v>0</v>
      </c>
      <c r="G27" s="235">
        <v>0</v>
      </c>
      <c r="H27" s="235">
        <v>0</v>
      </c>
      <c r="I27" s="235">
        <v>0</v>
      </c>
      <c r="J27" s="529">
        <v>0</v>
      </c>
      <c r="K27" s="706">
        <v>-23638468</v>
      </c>
      <c r="L27" s="390">
        <v>0</v>
      </c>
      <c r="M27" s="235">
        <v>0</v>
      </c>
      <c r="O27" s="233"/>
      <c r="P27" s="233"/>
      <c r="Q27" s="235">
        <v>-23638468</v>
      </c>
    </row>
    <row r="28" spans="3:31" x14ac:dyDescent="0.25">
      <c r="C28" s="252" t="s">
        <v>2647</v>
      </c>
      <c r="D28" s="235"/>
      <c r="E28" s="235"/>
      <c r="F28" s="284"/>
      <c r="G28" s="235"/>
      <c r="H28" s="235"/>
      <c r="I28" s="235"/>
      <c r="J28" s="529"/>
      <c r="K28" s="706"/>
      <c r="L28" s="390">
        <v>23638468</v>
      </c>
      <c r="M28" s="235">
        <v>-23638468</v>
      </c>
      <c r="O28" s="233"/>
      <c r="P28" s="233"/>
      <c r="Q28" s="235">
        <v>0</v>
      </c>
    </row>
    <row r="29" spans="3:31" x14ac:dyDescent="0.25">
      <c r="C29" s="252" t="s">
        <v>2616</v>
      </c>
      <c r="D29" s="235">
        <v>0</v>
      </c>
      <c r="E29" s="235">
        <v>0</v>
      </c>
      <c r="F29" s="233">
        <v>0</v>
      </c>
      <c r="G29" s="235">
        <v>0</v>
      </c>
      <c r="H29" s="235">
        <v>0</v>
      </c>
      <c r="I29" s="235">
        <v>0</v>
      </c>
      <c r="J29" s="565">
        <v>0</v>
      </c>
      <c r="K29" s="706">
        <v>0</v>
      </c>
      <c r="L29" s="529">
        <v>0</v>
      </c>
      <c r="M29" s="526">
        <v>23594022.934</v>
      </c>
      <c r="N29" s="235">
        <v>0</v>
      </c>
      <c r="O29" s="235">
        <v>0</v>
      </c>
      <c r="P29" s="235">
        <v>0</v>
      </c>
      <c r="Q29" s="235">
        <v>23594022.934</v>
      </c>
    </row>
    <row r="30" spans="3:31" x14ac:dyDescent="0.25">
      <c r="C30" s="252"/>
      <c r="D30" s="235"/>
      <c r="E30" s="235"/>
      <c r="F30" s="233"/>
      <c r="G30" s="235"/>
      <c r="H30" s="235"/>
      <c r="I30" s="235"/>
      <c r="J30" s="565"/>
      <c r="K30" s="706"/>
      <c r="L30" s="529"/>
      <c r="M30" s="526"/>
      <c r="N30" s="235"/>
      <c r="O30" s="235"/>
      <c r="P30" s="235"/>
      <c r="Q30" s="235">
        <v>0</v>
      </c>
    </row>
    <row r="31" spans="3:31" ht="14.4" x14ac:dyDescent="0.3">
      <c r="C31" s="388"/>
      <c r="D31" s="235"/>
      <c r="E31" s="235"/>
      <c r="F31" s="233"/>
      <c r="G31" s="235"/>
      <c r="H31" s="235"/>
      <c r="I31" s="235">
        <v>0</v>
      </c>
      <c r="J31" s="565">
        <v>0</v>
      </c>
      <c r="K31" s="706">
        <v>0</v>
      </c>
      <c r="L31" s="235"/>
      <c r="M31" s="235"/>
      <c r="O31" s="233"/>
      <c r="P31" s="233"/>
      <c r="Q31" s="235">
        <v>0</v>
      </c>
      <c r="S31" s="277">
        <v>-0.35500001907348633</v>
      </c>
      <c r="T31" t="s">
        <v>1736</v>
      </c>
      <c r="U31" t="s">
        <v>1735</v>
      </c>
      <c r="V31" t="s">
        <v>1859</v>
      </c>
      <c r="W31" t="s">
        <v>684</v>
      </c>
      <c r="X31" s="381" t="s">
        <v>686</v>
      </c>
      <c r="Y31" s="381" t="s">
        <v>1870</v>
      </c>
      <c r="Z31" s="353" t="s">
        <v>2392</v>
      </c>
      <c r="AA31" s="296" t="s">
        <v>1588</v>
      </c>
    </row>
    <row r="32" spans="3:31" ht="14.4" x14ac:dyDescent="0.3">
      <c r="C32" s="386" t="s">
        <v>3469</v>
      </c>
      <c r="D32" s="525">
        <v>387751000</v>
      </c>
      <c r="E32" s="142">
        <v>94107.975999999995</v>
      </c>
      <c r="F32" s="233">
        <v>0</v>
      </c>
      <c r="G32" s="389">
        <v>2686623.3309999998</v>
      </c>
      <c r="H32" s="389">
        <v>1429066.3689999999</v>
      </c>
      <c r="I32" s="389">
        <v>15446640.129999999</v>
      </c>
      <c r="J32" s="389">
        <v>0</v>
      </c>
      <c r="K32" s="389">
        <v>-23638468</v>
      </c>
      <c r="L32" s="389">
        <v>23638468</v>
      </c>
      <c r="M32" s="389">
        <v>23594023.289000001</v>
      </c>
      <c r="N32" s="389">
        <v>0</v>
      </c>
      <c r="O32" s="389">
        <v>0</v>
      </c>
      <c r="P32" s="389">
        <v>0</v>
      </c>
      <c r="Q32" s="389">
        <v>431001461.09500003</v>
      </c>
      <c r="T32" t="s">
        <v>1730</v>
      </c>
      <c r="U32" t="s">
        <v>1413</v>
      </c>
      <c r="V32">
        <v>20</v>
      </c>
      <c r="W32" s="427" t="s">
        <v>1075</v>
      </c>
      <c r="X32" s="294">
        <v>-387751000000</v>
      </c>
      <c r="Y32" s="430">
        <v>-387751000</v>
      </c>
      <c r="Z32" t="s">
        <v>151</v>
      </c>
      <c r="AA32" t="s">
        <v>156</v>
      </c>
      <c r="AB32" s="27">
        <v>-9933000</v>
      </c>
    </row>
    <row r="33" spans="3:30" ht="14.4" x14ac:dyDescent="0.3">
      <c r="C33" s="386"/>
      <c r="D33" s="525"/>
      <c r="E33" s="235"/>
      <c r="F33" s="233"/>
      <c r="G33" s="389"/>
      <c r="H33" s="389"/>
      <c r="I33" s="389"/>
      <c r="J33" s="389"/>
      <c r="K33" s="389"/>
      <c r="L33" s="389"/>
      <c r="M33" s="389"/>
      <c r="N33" s="307"/>
      <c r="O33" s="389"/>
      <c r="P33" s="389"/>
      <c r="Q33" s="235"/>
      <c r="R33" s="349"/>
      <c r="T33" t="s">
        <v>1731</v>
      </c>
      <c r="U33" t="s">
        <v>1413</v>
      </c>
      <c r="V33">
        <v>20</v>
      </c>
      <c r="W33" s="334" t="s">
        <v>1077</v>
      </c>
      <c r="X33" s="295">
        <v>-93720846</v>
      </c>
      <c r="Y33" s="430">
        <v>-93720.846000000005</v>
      </c>
      <c r="Z33" t="s">
        <v>151</v>
      </c>
      <c r="AA33" t="s">
        <v>1498</v>
      </c>
      <c r="AB33" s="27">
        <v>-17780.137000000002</v>
      </c>
    </row>
    <row r="34" spans="3:30" ht="14.4" x14ac:dyDescent="0.3">
      <c r="C34" s="11" t="s">
        <v>251</v>
      </c>
      <c r="D34" s="238"/>
      <c r="E34" s="307"/>
      <c r="F34" s="233"/>
      <c r="G34" s="277"/>
      <c r="H34" s="277"/>
      <c r="I34" s="307"/>
      <c r="J34" s="307"/>
      <c r="K34" s="307"/>
      <c r="L34" s="366"/>
      <c r="M34" s="389"/>
      <c r="N34" s="307"/>
      <c r="O34" s="307"/>
      <c r="P34" s="277"/>
      <c r="Q34" s="235"/>
      <c r="R34" s="349"/>
      <c r="T34" t="s">
        <v>2321</v>
      </c>
      <c r="U34" t="s">
        <v>1413</v>
      </c>
      <c r="V34">
        <v>21</v>
      </c>
      <c r="W34" s="334" t="s">
        <v>2174</v>
      </c>
      <c r="X34" s="295">
        <v>-1429066369</v>
      </c>
      <c r="Y34" s="430">
        <v>-1429066.3689999999</v>
      </c>
      <c r="Z34" s="428" t="s">
        <v>151</v>
      </c>
      <c r="AA34" s="428" t="s">
        <v>2174</v>
      </c>
      <c r="AB34" s="11"/>
      <c r="AC34" s="11"/>
      <c r="AD34" s="278">
        <v>-17780137</v>
      </c>
    </row>
    <row r="35" spans="3:30" ht="14.4" x14ac:dyDescent="0.3">
      <c r="D35" s="351"/>
      <c r="E35" s="307"/>
      <c r="F35" s="233"/>
      <c r="G35" s="2"/>
      <c r="H35" s="2"/>
      <c r="I35" s="307"/>
      <c r="J35" s="307"/>
      <c r="K35" s="307"/>
      <c r="L35" s="307"/>
      <c r="M35" s="307"/>
      <c r="N35" s="307"/>
      <c r="O35" s="307"/>
      <c r="P35" s="277"/>
      <c r="Q35" s="277"/>
      <c r="T35" t="s">
        <v>1733</v>
      </c>
      <c r="U35" t="s">
        <v>1413</v>
      </c>
      <c r="V35">
        <v>21</v>
      </c>
      <c r="W35" s="427" t="s">
        <v>1084</v>
      </c>
      <c r="X35" s="294">
        <v>-15446640130</v>
      </c>
      <c r="Y35" s="430">
        <v>-15446640.130000001</v>
      </c>
      <c r="Z35" t="s">
        <v>151</v>
      </c>
      <c r="AA35" t="s">
        <v>59</v>
      </c>
      <c r="AB35" s="2" t="s">
        <v>2921</v>
      </c>
    </row>
    <row r="36" spans="3:30" ht="14.4" x14ac:dyDescent="0.3">
      <c r="D36" s="351"/>
      <c r="E36" s="307"/>
      <c r="F36" s="233"/>
      <c r="G36" s="2"/>
      <c r="H36" s="2"/>
      <c r="I36" s="307"/>
      <c r="J36" s="307"/>
      <c r="K36" s="307"/>
      <c r="L36" s="307"/>
      <c r="M36" s="307"/>
      <c r="N36" s="307"/>
      <c r="O36" s="307"/>
      <c r="P36" s="277"/>
      <c r="Q36" s="277"/>
      <c r="T36"/>
      <c r="U36"/>
      <c r="V36"/>
      <c r="W36" s="427"/>
      <c r="X36" s="294"/>
      <c r="Y36" s="430"/>
      <c r="Z36"/>
      <c r="AA36"/>
    </row>
    <row r="37" spans="3:30" ht="14.4" x14ac:dyDescent="0.3">
      <c r="D37" s="351"/>
      <c r="E37" s="307"/>
      <c r="F37" s="233"/>
      <c r="G37" s="2"/>
      <c r="H37" s="2"/>
      <c r="I37" s="307"/>
      <c r="J37" s="307"/>
      <c r="K37" s="307"/>
      <c r="L37" s="307"/>
      <c r="M37" s="307"/>
      <c r="N37" s="307"/>
      <c r="O37" s="307"/>
      <c r="P37" s="277"/>
      <c r="Q37" s="277"/>
      <c r="T37"/>
      <c r="U37"/>
      <c r="V37"/>
      <c r="W37" s="427"/>
      <c r="X37" s="294"/>
      <c r="Y37" s="430"/>
      <c r="Z37"/>
      <c r="AA37"/>
    </row>
    <row r="38" spans="3:30" ht="14.4" x14ac:dyDescent="0.3">
      <c r="D38" s="351"/>
      <c r="E38" s="307"/>
      <c r="F38" s="233"/>
      <c r="G38" s="2"/>
      <c r="H38" s="2"/>
      <c r="I38" s="307"/>
      <c r="J38" s="307"/>
      <c r="K38" s="307"/>
      <c r="L38" s="307"/>
      <c r="M38" s="307"/>
      <c r="N38" s="307"/>
      <c r="O38" s="307"/>
      <c r="P38" s="277"/>
      <c r="Q38" s="277"/>
      <c r="T38"/>
      <c r="U38"/>
      <c r="V38"/>
      <c r="W38" s="427"/>
      <c r="X38" s="294"/>
      <c r="Y38" s="430"/>
      <c r="Z38"/>
      <c r="AA38"/>
    </row>
    <row r="39" spans="3:30" ht="15.75" customHeight="1" x14ac:dyDescent="0.3">
      <c r="D39" s="351"/>
      <c r="E39" s="116" t="s">
        <v>1864</v>
      </c>
      <c r="F39" s="351"/>
      <c r="G39" s="11"/>
      <c r="H39" s="11"/>
      <c r="I39" s="383"/>
      <c r="J39" s="383"/>
      <c r="K39" s="383"/>
      <c r="L39" s="393" t="s">
        <v>1865</v>
      </c>
      <c r="M39" s="351"/>
      <c r="T39" t="s">
        <v>2721</v>
      </c>
      <c r="U39" t="s">
        <v>1413</v>
      </c>
      <c r="V39">
        <v>23</v>
      </c>
      <c r="W39" s="334" t="s">
        <v>2589</v>
      </c>
      <c r="X39" s="295">
        <v>-449881302574</v>
      </c>
      <c r="Y39" s="430">
        <v>-449881302.574</v>
      </c>
      <c r="Z39" t="s">
        <v>151</v>
      </c>
      <c r="AA39" t="s">
        <v>35</v>
      </c>
    </row>
    <row r="40" spans="3:30" ht="14.4" x14ac:dyDescent="0.3">
      <c r="D40" s="351"/>
      <c r="E40" s="351"/>
      <c r="F40" s="351"/>
      <c r="G40" s="2"/>
      <c r="H40" s="2"/>
      <c r="I40" s="351"/>
      <c r="J40" s="351"/>
      <c r="K40" s="351"/>
      <c r="L40" s="352"/>
      <c r="M40" s="351"/>
      <c r="T40" s="583" t="s">
        <v>2919</v>
      </c>
      <c r="U40" s="583" t="s">
        <v>1413</v>
      </c>
      <c r="V40">
        <v>23</v>
      </c>
      <c r="W40" s="427" t="s">
        <v>2591</v>
      </c>
      <c r="X40" s="294">
        <v>449881302574</v>
      </c>
      <c r="Y40" s="430">
        <v>449881302.574</v>
      </c>
      <c r="Z40" s="2" t="s">
        <v>151</v>
      </c>
      <c r="AA40" s="2" t="s">
        <v>35</v>
      </c>
    </row>
    <row r="41" spans="3:30" ht="14.4" x14ac:dyDescent="0.3">
      <c r="D41" s="351"/>
      <c r="E41" s="351"/>
      <c r="F41" s="351"/>
      <c r="G41" s="2"/>
      <c r="H41" s="2"/>
      <c r="I41" s="351"/>
      <c r="J41" s="351"/>
      <c r="K41" s="351"/>
      <c r="L41" s="352"/>
      <c r="M41" s="351"/>
      <c r="T41" s="583" t="s">
        <v>1734</v>
      </c>
      <c r="U41" s="583" t="s">
        <v>1413</v>
      </c>
      <c r="V41">
        <v>23</v>
      </c>
      <c r="W41" s="334" t="s">
        <v>1257</v>
      </c>
      <c r="X41" s="295">
        <v>-12255632347</v>
      </c>
      <c r="Y41" s="430">
        <v>18064834.689999998</v>
      </c>
      <c r="Z41" s="2" t="s">
        <v>151</v>
      </c>
      <c r="AA41" s="2" t="s">
        <v>1087</v>
      </c>
    </row>
    <row r="42" spans="3:30" ht="14.4" x14ac:dyDescent="0.3">
      <c r="S42" s="278"/>
      <c r="T42"/>
      <c r="U42"/>
      <c r="V42"/>
      <c r="W42" s="334"/>
      <c r="X42" s="460"/>
      <c r="Y42" s="296"/>
      <c r="Z42" s="277"/>
      <c r="AA42" s="441"/>
    </row>
    <row r="43" spans="3:30" ht="14.4" x14ac:dyDescent="0.3">
      <c r="E43" s="351"/>
      <c r="F43" s="351"/>
      <c r="G43" s="2"/>
      <c r="H43" s="2"/>
      <c r="T43"/>
      <c r="U43"/>
      <c r="V43"/>
      <c r="W43" s="427"/>
      <c r="X43" s="461"/>
      <c r="Y43" s="296">
        <v>-389342215.986</v>
      </c>
      <c r="Z43" s="277"/>
      <c r="AA43" s="441"/>
    </row>
    <row r="44" spans="3:30" ht="14.4" x14ac:dyDescent="0.3">
      <c r="T44"/>
      <c r="U44"/>
      <c r="V44"/>
      <c r="W44" s="334"/>
      <c r="X44" s="460"/>
      <c r="Y44" s="296">
        <v>41659245.109000027</v>
      </c>
      <c r="Z44" s="277"/>
      <c r="AA44" s="441"/>
    </row>
    <row r="45" spans="3:30" ht="14.4" x14ac:dyDescent="0.3">
      <c r="S45" s="307">
        <v>431001460.74000001</v>
      </c>
      <c r="T45" s="296">
        <v>0.35500001907348633</v>
      </c>
      <c r="U45"/>
      <c r="V45"/>
      <c r="W45" s="427"/>
      <c r="X45" s="461"/>
      <c r="Y45" s="296"/>
      <c r="Z45" s="277"/>
      <c r="AA45" s="441"/>
    </row>
    <row r="46" spans="3:30" ht="14.4" x14ac:dyDescent="0.3">
      <c r="S46" s="307"/>
      <c r="T46"/>
      <c r="U46"/>
      <c r="V46"/>
      <c r="W46" s="427"/>
      <c r="X46" s="461"/>
      <c r="Y46" s="296"/>
      <c r="Z46" s="277"/>
      <c r="AA46" s="441"/>
    </row>
    <row r="47" spans="3:30" ht="14.4" x14ac:dyDescent="0.3">
      <c r="T47"/>
      <c r="U47"/>
      <c r="V47"/>
      <c r="W47" s="334"/>
      <c r="X47" s="460"/>
      <c r="Y47" s="296"/>
      <c r="Z47" s="277"/>
      <c r="AA47" s="441"/>
    </row>
    <row r="48" spans="3:30" ht="14.4" x14ac:dyDescent="0.3">
      <c r="T48"/>
      <c r="U48"/>
      <c r="V48"/>
      <c r="W48" s="427"/>
      <c r="X48" s="461"/>
      <c r="Y48" s="296"/>
      <c r="Z48" s="277"/>
      <c r="AA48" s="441"/>
    </row>
    <row r="49" spans="25:27" x14ac:dyDescent="0.25">
      <c r="Y49" s="278">
        <v>-347682970.87699997</v>
      </c>
      <c r="AA49" s="278"/>
    </row>
  </sheetData>
  <mergeCells count="20">
    <mergeCell ref="Q9:Q11"/>
    <mergeCell ref="C10:C11"/>
    <mergeCell ref="D10:D11"/>
    <mergeCell ref="F10:F11"/>
    <mergeCell ref="I10:I11"/>
    <mergeCell ref="J10:J11"/>
    <mergeCell ref="M10:M11"/>
    <mergeCell ref="N10:N11"/>
    <mergeCell ref="E10:E11"/>
    <mergeCell ref="K10:K11"/>
    <mergeCell ref="L10:L11"/>
    <mergeCell ref="G10:G11"/>
    <mergeCell ref="H10:H11"/>
    <mergeCell ref="D4:O4"/>
    <mergeCell ref="D5:N5"/>
    <mergeCell ref="D6:N6"/>
    <mergeCell ref="D7:N7"/>
    <mergeCell ref="D9:F9"/>
    <mergeCell ref="I9:N9"/>
    <mergeCell ref="G9:H9"/>
  </mergeCells>
  <hyperlinks>
    <hyperlink ref="H1" location="Indice!A1" display="Indice" xr:uid="{8CB8E9CC-BB27-4609-872E-2B96574A43E6}"/>
  </hyperlinks>
  <pageMargins left="3.937007874015748E-2" right="3.937007874015748E-2" top="0.74803149606299213" bottom="0.74803149606299213" header="0.31496062992125984" footer="0.31496062992125984"/>
  <pageSetup paperSize="9" scale="62" orientation="landscape" r:id="rId1"/>
  <drawing r:id="rId2"/>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 Id="rId4" Type="http://schemas.openxmlformats.org/package/2006/relationships/digital-signature/signature" Target="sig4.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Fn88xsqH99/SgJD9PJuVqn3crHLXqJqKL6qiwrqz6CI=</DigestValue>
    </Reference>
    <Reference Type="http://www.w3.org/2000/09/xmldsig#Object" URI="#idOfficeObject">
      <DigestMethod Algorithm="http://www.w3.org/2001/04/xmlenc#sha256"/>
      <DigestValue>ppcu97hBWdTMfKVdmCgpOZ9SUCXj0LdkaV8IttP+vEU=</DigestValue>
    </Reference>
    <Reference Type="http://uri.etsi.org/01903#SignedProperties" URI="#idSignedProperties">
      <Transforms>
        <Transform Algorithm="http://www.w3.org/TR/2001/REC-xml-c14n-20010315"/>
      </Transforms>
      <DigestMethod Algorithm="http://www.w3.org/2001/04/xmlenc#sha256"/>
      <DigestValue>/kQeTKdUu7IPyDUKsKYOsv6gkdytnMutfSXStLSd23M=</DigestValue>
    </Reference>
    <Reference Type="http://www.w3.org/2000/09/xmldsig#Object" URI="#idValidSigLnImg">
      <DigestMethod Algorithm="http://www.w3.org/2001/04/xmlenc#sha256"/>
      <DigestValue>J1VtnKx6D8w+m+ylL32z/ylZNWdBNK90zfJ2qU8pB/Q=</DigestValue>
    </Reference>
    <Reference Type="http://www.w3.org/2000/09/xmldsig#Object" URI="#idInvalidSigLnImg">
      <DigestMethod Algorithm="http://www.w3.org/2001/04/xmlenc#sha256"/>
      <DigestValue>HFuWacamDJyiWJIqxoKllr8fXeel1abBXvXv2Aa5hOw=</DigestValue>
    </Reference>
  </SignedInfo>
  <SignatureValue>TRde6W807RJMuNipJSJcqu6sIC+WrRBLUISnyoGltnih17ptyl/ndYZqlBOdJju6gGVRjmmtbfVl
HG/9FzWqz74iagP+M2Sk+TGzzVPTWzXkX4a+vykWU1Sz5sBarr9EvBflmVeTxqNdNCY6ZWtpYaE+
dGq/6iSyK4fjk3yO4o73d6Xj5NaDUKLmBT1ZFH9cIzKxx+dkhFc3cDb1vv1js7Z43jMhY57aKKHY
0hKGgV/A44y4Cy18pSGtHWPHEyRP1X7xrZxeOsox0ksNFGRCafGZTnOXahxwGsTatdt2A6jimNyV
Eutp+berJaa2dNv/hETqklNXLUTW4BHuk1oTIA==</SignatureValue>
  <KeyInfo>
    <X509Data>
      <X509Certificate>MIIKNzCCCB+gAwIBAgITXAAAyCggpF/qSNmqoAAAAADIKDANBgkqhkiG9w0BAQsFADBXMRcwFQYDVQQFEw5SVUMgODAwODA2MTAtNzEVMBMGA1UEChMMQ09ERTEwMCBTLkEuMQswCQYDVQQGEwJQWTEYMBYGA1UEAxMPQ0EtQ09ERTEwMCBTLkEuMB4XDTIyMTEwMzE4MDk1NloXDTI0MTEwMzE4MDk1NlowgckxKzApBgNVBAMTIkNZTlRISUEgQ0FST0xJTkEgVkVMQVpRVUVaIFBFUkFMVEExNTAzBgNVBAoTLENFUlRJRklDQURPIENVQUxJRklDQURPIERFIEZJUk1BIEVMRUNUUk9OSUNBMQswCQYDVQQGEwJQWTEZMBcGA1UEKhMQQ1lOVEhJQSBDQVJPTElOQTEaMBgGA1UEBBMRVkVMQVpRVUVaIFBFUkFMVEExEjAQBgNVBAUTCUNJMzcwMjU2MTELMAkGA1UECxMCRjIwggEiMA0GCSqGSIb3DQEBAQUAA4IBDwAwggEKAoIBAQC3yXqZ2MkXWrezFMuFRQLsuXPsvw18e8OPNIej9tWcFH9e9eA9vqPpiAhj0NQ66hiBFArM0vAwoMlKyoAcba9mfwWwzubA8goh0MzvcXipUAPxY6Z5fdtV/AyxxXIe6Z3VZIF++EfnAN6IstvX6KxLjKsOnwSz6XRzEFtFlo2FwzZ4g0nfBULk48a2eaPOeITAEFnmvXNWqRMJ+w4JNEwUHY2n79hSvF2m/XH2a5kaHBnfsLKwrdg+fMQRH+dyDi18TXc7B9IMdCg/5B0XyJOSGgFZh5idwAxZW4SJAKylnn4YzvBHR6oK/6v37Q3AoXQMHkdztsBKqCEGt5XaUNaPAgMBAAGjggWHMIIFgzAOBgNVHQ8BAf8EBAMCBeAwDAYDVR0TAQH/BAIwADAgBgNVHSUBAf8EFjAUBggrBgEFBQcDAgYIKwYBBQUHAwQwHQYDVR0OBBYEFDmmeVVodkIybt3P5e/A1C7e3Sp0MB8GA1UdIwQYMBaAFCf22jsLf5P4WRLQFapCz7KWlj1FMIGIBgNVHR8EgYAwfjB8oHqgeIY6aHR0cDovL2NhMS5jb2RlMTAwLmNvbS5weS9maXJtYS1kaWdpdGFsL2NybC9DQS1DT0RFMTAwLmNybIY6aHR0cDovL2NhMi5jb2RlMTAwLmNvbS5weS9maXJtYS1kaWdpdGFsL2NybC9DQS1DT0RFMTAwLmNybDCB+AYIKwYBBQUHAQEEgeswgegwRgYIKwYBBQUHMAKGOmh0dHA6Ly9jYTEuY29kZTEwMC5jb20ucHkvZmlybWEtZGlnaXRhbC9jZXIvQ0EtQ09ERTEwMC5jZXIwRgYIKwYBBQUHMAKGOmh0dHA6Ly9jYTIuY29kZTEwMC5jb20ucHkvZmlybWEtZGlnaXRhbC9jZXIvQ0EtQ09ERTEwMC5jZXIwKgYIKwYBBQUHMAGGHmh0dHA6Ly9jYTEuY29kZTEwMC5jb20ucHkvb2NzcDAqBggrBgEFBQcwAYYeaHR0cDovL2NhMi5jb2RlMTAwLmNvbS5weS9vY3NwMIIDHAYDVR0gBIIDEzCCAw8wggMLBgsrBgEEAYOucAEBBDCCAvowSgYIKwYBBQUHAgEWPmh0dHA6Ly93d3cuY29kZTEwMC5jb20ucHkvcmVwb3NpdG9yaW8tZGUtZG9jdW1lbnRvcy1wdWJsaWNvcy8AMIIBVgYIKwYBBQUHAgIwggFIHoIBRABDAGUAcgB0AGkAZgBpAGMAYQBkAG8AIABjAHUAYQBsAGkAZgBpAGMAYQBkAG8AIABkAGUAIABmAGkAcgBtAGEAIABlAGwAZQBjAHQAcgDzAG4AaQBjAGEAIAB0AGkAcABvACAARgAyACAAKABjAGwAYQB2AGUAcwAgAGUAbgAgAGQAaQBzAHAAbwBzAGkAdABpAHYAbwAgAGMAdQBhAGwAaQBmAGkAYwBhAGQAbwApACAAcwB1AGoAZQB0AGEAIABhACAAbABhAHMAIABjAG8AbgBkAGkAYwBpAG8AbgBlAHMAIABkAGUAIAB1AHMAbwAgAGUAeABwAHUAZQBzAHQAYQBzACAAZQBuACAAbABhACAARABQAEMAIABkAGUAbAAgAFAAQwBTAEMAIABDAE8ARABFADEAMAAwACAAUwAuAEEALjCCAVAGCCsGAQUFBwICMIIBQh6CAT4AUQB1AGEAbABpAGYAaQBlAGQAIABjAGUAcgB0AGkAZgBpAGMAYQB0AGUAIABvAGYAIABlAGwAZQBjAHQAcgBvAG4AaQBjACAAcwBpAGcAbgBhAHQAdQByAGUAIAB0AHkAcABlACAARgAyACAAKABrAGUAeQBzACAAaQBuACAAcQB1AGEAbABpAGYAaQBlAGQAIABkAGUAdgBpAGMAZQApACAAcwB1AGIAagBlAGMAdAAgAHQAbwAgAHQAaABlACAAYwBvAG4AZABpAHQAaQBvAG4AcwAgAG8AZgAgAHUAcwBlACAAcwBlAHQAIABmAG8AcgB0AGgAIABpAG4AIAB0AGgAZQAgAEMAUABTACAAbwBmACAAdABoAGUAIABQAEMAUwBDACAAQwBPAEQARQAxADAAMAAgAFMALgBBAC4wWwYDVR0RBFQwUoEkQ1lOVEhJQS5WRUxBWlFVRVpAVUVOT0hPTERJTkcuQ09NLlBZpCowKDEmMCQGA1UEDRMdRklSTUEgRUxFQ1RST05JQ0EgQ1VBTElGSUNBREEwDQYJKoZIhvcNAQELBQADggIBAAabzDbhKaStE42C5bCRXltlQyOid/UyUs/C6NsIK4WgQISZ8ChphiFsDsACl4/ePMDaF75P8LFWSgOiHCfASXXhPLTKjK7jt8WO2714lF9AU97l0kbO8dMAgKQtZYJE6oBV9GvwniGtC8N7j1pknGe3ikceOKC05girLxXuMTn7OSFFdsJcqwWVqdu3q1p+wRgXMTf4B/3n188czTd8CKyoyY2LL7JiORDnxLtItW69Wdb9lf7d4Le7YBtWvxW1MOCIrsOwprw8fGjN+G/h+DwnrTCxufa9EQLL4Y6R7n8ONjpJOL+vIiUgreITtUW8z59HZwBi5+/DrNsgtUfojzD1WNl/cb3lZ+i8BhEeyd4qXtKOtKn1e9SxJN3RioZ48r54wAihCdAIENI2qhC6edqY6EbIwWrwat2a5QHXiB2XwD2iJy9LSoOom6PfR/FcB1T9AHv91dHLh7on9cY9kcUtKZWEhWyFzvYuu7/X7mQ0+EsrlE/vV0DyCSsFZujvO4s9606/J8TpD4/e7yiGnTWn+3FDQMhzAITaqirF0K2mnEauHg/iN4nk6ku/nYq/Pghniu74PZbXMhRz7GVfPKkkIMqBQWVVd9mRtnig6TJd366L7jmFuJnRHMz0qnwesUBqbUtL1mo8RqI+nPRQdGJ3hmLS0hfdmg9KB/vS72QQ</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28"/>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124"/>
            <mdssi:RelationshipReference xmlns:mdssi="http://schemas.openxmlformats.org/package/2006/digital-signature" SourceId="rId129"/>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120"/>
            <mdssi:RelationshipReference xmlns:mdssi="http://schemas.openxmlformats.org/package/2006/digital-signature" SourceId="rId125"/>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131"/>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Transform>
          <Transform Algorithm="http://www.w3.org/TR/2001/REC-xml-c14n-20010315"/>
        </Transforms>
        <DigestMethod Algorithm="http://www.w3.org/2001/04/xmlenc#sha256"/>
        <DigestValue>T8VZdKHG8E0phI8C7w4AZIFEAx26VFSRJ8HRcXptWI0=</DigestValue>
      </Reference>
      <Reference URI="/xl/calcChain.xml?ContentType=application/vnd.openxmlformats-officedocument.spreadsheetml.calcChain+xml">
        <DigestMethod Algorithm="http://www.w3.org/2001/04/xmlenc#sha256"/>
        <DigestValue>MY/9Vp+rOFZkxsuxGJwYyv83plxyYILsjXULkGAaFDI=</DigestValue>
      </Reference>
      <Reference URI="/xl/comments1.xml?ContentType=application/vnd.openxmlformats-officedocument.spreadsheetml.comments+xml">
        <DigestMethod Algorithm="http://www.w3.org/2001/04/xmlenc#sha256"/>
        <DigestValue>6uLI7I06f8hpQUEYWdyU3RzLznWvQQRvZmn/HPxpMI4=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5HE/VN3F0ZZtm2+0ifHEdalXz+we00XrDBbH5gRm/Qc=</DigestValue>
      </Reference>
      <Reference URI="/xl/drawings/drawing1.xml?ContentType=application/vnd.openxmlformats-officedocument.drawing+xml">
        <DigestMethod Algorithm="http://www.w3.org/2001/04/xmlenc#sha256"/>
        <DigestValue>KFg458brlGwoo1N2NesDIArXi3bsreVgCnxBcB0GfCo=</DigestValue>
      </Reference>
      <Reference URI="/xl/drawings/drawing10.xml?ContentType=application/vnd.openxmlformats-officedocument.drawing+xml">
        <DigestMethod Algorithm="http://www.w3.org/2001/04/xmlenc#sha256"/>
        <DigestValue>WauOoM0VuUVfSoT5TPn224C2g2oOK6Jcr+JLwpxwauw=</DigestValue>
      </Reference>
      <Reference URI="/xl/drawings/drawing11.xml?ContentType=application/vnd.openxmlformats-officedocument.drawing+xml">
        <DigestMethod Algorithm="http://www.w3.org/2001/04/xmlenc#sha256"/>
        <DigestValue>MIuvHM0oN+hQtJI6DkANib8dc+mWpZh2Y3hl/IJkesY=</DigestValue>
      </Reference>
      <Reference URI="/xl/drawings/drawing12.xml?ContentType=application/vnd.openxmlformats-officedocument.drawing+xml">
        <DigestMethod Algorithm="http://www.w3.org/2001/04/xmlenc#sha256"/>
        <DigestValue>BXZiIL6I++F0QyS4nAp/gUBJ5hg6aGwlcd4uH/qDzBQ=</DigestValue>
      </Reference>
      <Reference URI="/xl/drawings/drawing13.xml?ContentType=application/vnd.openxmlformats-officedocument.drawing+xml">
        <DigestMethod Algorithm="http://www.w3.org/2001/04/xmlenc#sha256"/>
        <DigestValue>wpyivELlodkYCDJh52qQ417fyk2m497cGfsGGkEdKOA=</DigestValue>
      </Reference>
      <Reference URI="/xl/drawings/drawing14.xml?ContentType=application/vnd.openxmlformats-officedocument.drawing+xml">
        <DigestMethod Algorithm="http://www.w3.org/2001/04/xmlenc#sha256"/>
        <DigestValue>5N3FG2RVpvTgF+fvJqQhwaszeSS5xgMkqZ6Cz2NSjH4=</DigestValue>
      </Reference>
      <Reference URI="/xl/drawings/drawing15.xml?ContentType=application/vnd.openxmlformats-officedocument.drawing+xml">
        <DigestMethod Algorithm="http://www.w3.org/2001/04/xmlenc#sha256"/>
        <DigestValue>1ixSfcQx1/ceOmTrQD7tGuRXCIcO+w8ytNQeceR5xqI=</DigestValue>
      </Reference>
      <Reference URI="/xl/drawings/drawing16.xml?ContentType=application/vnd.openxmlformats-officedocument.drawing+xml">
        <DigestMethod Algorithm="http://www.w3.org/2001/04/xmlenc#sha256"/>
        <DigestValue>xZfWGsJxPqT7SyiFAQWbygaGGvpTK4apnjFPTJtz6UI=</DigestValue>
      </Reference>
      <Reference URI="/xl/drawings/drawing17.xml?ContentType=application/vnd.openxmlformats-officedocument.drawing+xml">
        <DigestMethod Algorithm="http://www.w3.org/2001/04/xmlenc#sha256"/>
        <DigestValue>G56yO3XlIYxQmA+YMNICZR0eu8B3ScylR2XKhqTMa+U=</DigestValue>
      </Reference>
      <Reference URI="/xl/drawings/drawing18.xml?ContentType=application/vnd.openxmlformats-officedocument.drawing+xml">
        <DigestMethod Algorithm="http://www.w3.org/2001/04/xmlenc#sha256"/>
        <DigestValue>xsx+zkCTkFHT0kJTYo+tof6mzKeh9hc6mY/rYxrFkv0=</DigestValue>
      </Reference>
      <Reference URI="/xl/drawings/drawing2.xml?ContentType=application/vnd.openxmlformats-officedocument.drawing+xml">
        <DigestMethod Algorithm="http://www.w3.org/2001/04/xmlenc#sha256"/>
        <DigestValue>DovAsUbtrvvQvA951kILnGOHpTzD6BmdIvuColLs4nQ=</DigestValue>
      </Reference>
      <Reference URI="/xl/drawings/drawing3.xml?ContentType=application/vnd.openxmlformats-officedocument.drawing+xml">
        <DigestMethod Algorithm="http://www.w3.org/2001/04/xmlenc#sha256"/>
        <DigestValue>ekcP7yoQ2xaUA/DxCYr9Ca++8EffTIoZRI55DiBpGLc=</DigestValue>
      </Reference>
      <Reference URI="/xl/drawings/drawing4.xml?ContentType=application/vnd.openxmlformats-officedocument.drawing+xml">
        <DigestMethod Algorithm="http://www.w3.org/2001/04/xmlenc#sha256"/>
        <DigestValue>9+M0lfcxbEAmzJExx63bbGcKBvwPqVhpyblKxQdP/94=</DigestValue>
      </Reference>
      <Reference URI="/xl/drawings/drawing5.xml?ContentType=application/vnd.openxmlformats-officedocument.drawing+xml">
        <DigestMethod Algorithm="http://www.w3.org/2001/04/xmlenc#sha256"/>
        <DigestValue>uvemmLugrJjg4ZDCBA6P7H385OcTnOIQx0BpDJKXZxA=</DigestValue>
      </Reference>
      <Reference URI="/xl/drawings/drawing6.xml?ContentType=application/vnd.openxmlformats-officedocument.drawing+xml">
        <DigestMethod Algorithm="http://www.w3.org/2001/04/xmlenc#sha256"/>
        <DigestValue>gMWT8Mx0x0HEzz4zrnVAHXrst+qHTs6kJtxIjAP90Rc=</DigestValue>
      </Reference>
      <Reference URI="/xl/drawings/drawing7.xml?ContentType=application/vnd.openxmlformats-officedocument.drawing+xml">
        <DigestMethod Algorithm="http://www.w3.org/2001/04/xmlenc#sha256"/>
        <DigestValue>sRRdB9HUIhRULxO44QZdvePtO6NhyIgvlJSlED/argQ=</DigestValue>
      </Reference>
      <Reference URI="/xl/drawings/drawing8.xml?ContentType=application/vnd.openxmlformats-officedocument.drawing+xml">
        <DigestMethod Algorithm="http://www.w3.org/2001/04/xmlenc#sha256"/>
        <DigestValue>I6VuY8cKhqwV8VDYFHsEHJkVgCD4iIdRa7afF0byaoA=</DigestValue>
      </Reference>
      <Reference URI="/xl/drawings/drawing9.xml?ContentType=application/vnd.openxmlformats-officedocument.drawing+xml">
        <DigestMethod Algorithm="http://www.w3.org/2001/04/xmlenc#sha256"/>
        <DigestValue>pWFi+No0LOcAhLoLJFmBc9PLjjDycgkMgHggwfQqtWk=</DigestValue>
      </Reference>
      <Reference URI="/xl/drawings/vmlDrawing1.vml?ContentType=application/vnd.openxmlformats-officedocument.vmlDrawing">
        <DigestMethod Algorithm="http://www.w3.org/2001/04/xmlenc#sha256"/>
        <DigestValue>LxpAoyPaZEU0Tr/xJ8ygkQASbZ02JRACoVNsbGQXIIs=</DigestValue>
      </Reference>
      <Reference URI="/xl/drawings/vmlDrawing2.vml?ContentType=application/vnd.openxmlformats-officedocument.vmlDrawing">
        <DigestMethod Algorithm="http://www.w3.org/2001/04/xmlenc#sha256"/>
        <DigestValue>0Hb5iL8/VI5a9laqwjP24CDs8Cbbtjlo5IXIuCvkpeQ=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p/gCgBVWbp7brStyIeqbfW/36ra0kE70sXCfIKKVZqA=</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reHWvXKeOYEi6/oar4eQY3jxUzyX2z9q+xoC/Ad6Sqk=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9lO38VqdqqwUC8edr+YjhPszek/UkTkPv2KIj2WY8nU=</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CCqyzS70cXDpQmC6c3XAy2yuenNSb+qwF5ngm4hCwpA=</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RnSGeF45MbXEg2De0atBe2YYJ/9SnlYkL1fePOkXlXs=</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CHwuawQt6ZNhV9h4yHxhHBoMpPDGWSlPjdVf2yrHtdw=</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x+yGtaoRXWiwAxpE3ll5Bc7JyL5oylzhDPHVNUPaJCM=</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LcFQJ2wytyxtlqNDMpPdcW4pswzf/wPS3vkz3X3DOH0=</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x7Z0su77YuABMp5kvTUflvWLp5bPUDaTtayJsPJbUmg=</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LLZoOMPoqfY8iOKxbYqypBjVuWQWafwm5LNTSK0ybM4=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GVi0h8VaXW6mpsiSLR6y5a/sHds6NkssSYEOZqO4x+0=</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xe4fiv7yZOSzlSkOf9xoSNR48JBXzvVyZcHnIiTJ4vE=</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PKLB6vtM/ukA1BKjCGycbZjlFIbgImxExR1c5az01Oo=</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4IzCj61QGjMmyDdXMZAnKWtx5y6iFANIvmZfkuGQHhA=</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zrDTBbEh1KVlWgcMwtm/7OyOPi+DGyu7C+z1djqz9S8=</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Dv+2OsWZhQQ3AiqUebf1QSJdEVEzhl5eyBJ9LkG8FDc=</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8VJv+QCDNsWls34qut7GYlGcqHAVMGIKOmSNBwXUnN8=</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OPrFlSLQlmwS+6c9KjrJmeylGwPcVnJwAVk1PGo4ZaA=</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clDjC4sEWS93W3hqkh8d0EqTP8OFAL8SSeYcEiASzz0=</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womIe4B4/HIHatN6/JVqvsr2LW+XHXItFVSkGHnNTLA=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kNEXTlvjFSpU9XvuyT3Hb2+rkvIm3Bnq62QtdSBfXCQ=</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rnCMhrqLRPZ6/rDxtkvoAnnurE/QcyLXgqcxo9ch+rE=</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dkXP0kEtzVwdB9TCCbn3zb67FVXs6zIGXID3j71zfJo=</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AJmbc+bB9P5X+kaVeUKb6OnnnW2zOTwymNBL7rXHbus=</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EXrLN/sXQ/7halvDBcDUEkizbg2MHIsCnhOdWBXRsvc=</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3LHxjTQdWbj5CWJNF4jsH2S9rVKb8N+gYG9HTurCeEM=</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I5VTPnTRz/uPdFYsrZdbOtixSES9xY0gR3zeJ54OtRs=</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pobHQHyCmlLjTI+w4fCvZc2kvSCcvTwnN36G072UuTE=</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Tcoyn8AllxeC5NuCvy5mkuV/2m+pceQUE/IAZwuogag=</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OA7YzluJB8Nf4Alnz0v9OArVK+aHySBxljRyE80+2yM=</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/uy61w1ChlvTzZgGLqTrMsWlPb0vDgpLVPUR+a3WLOc=</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GHzAsO/B2NVG8htIeaYP1pithHafP8biLd3vW9mNh48=</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XXmZ/exLY7kV8VEBakP6uZN/DQ/NpID3yHmYS2nYldc=</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UdnyMi2jUYOO3yf/Td72C12whTC95m7jHNEjKtTH85w=</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wxYPHI6eef64uaMw47De2yg09KuMx/b6+foYk9xZPpk=</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0b+hiIcj7jAj9Y+daq/zwKKEAUWpWBuZCAJR7VtcUZg=</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pW1wz8/vUkxuFZqZisH+03NoA9tXCDKway2W1ufkidY=</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5tC74rEboQkN8KmCNmYrL3GIY5/MQC0C02sDUM4CTEw=</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guEv6lHoW5PxEA1/zsJmL6OK/8Wz4F12Ck8yudNQadw=</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Aiv2CttLdo3mxOkywEPkAEINCCxoauEStiEjs68+1XI=</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mVZhR/DjwAOh0fty7eiZ7MvRmbEYgeD8ryPRcTkhesY=</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vpbCNvRhyMKDqxmMAYzjPqmAWEeM/sHe7/0fHXrfb8U=</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nHesLjEP1no6PQAt3ApQ4lDbcue49YlJoGM7lV1VlYw=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qfmlWYOZG9oVobjM+KV/bmaN9RKyUNbf9r/LuSWSCCs=</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r7Rh8a5esXNJhbIYKn/hHeoOLzsduBEsBm2Rn3GvFpg=</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V7Il9D1d74QNbcqfo2NdA8F4cpCJ1B85GIE2eCq+1xw=</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9DQTXtYJWD2RbfDtly592pxp/XdxOtGBZ61uhY/uLDU=</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C+hB7/CYPAYGSPte6ZvQ7kZlL56Aja8+pJJuUdnBIt0=</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0WrudzEFyhb6QGhH6FOfSD0GxNg7vhh0mlleIzZeElI=</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iwY4q+0cGh+SMV3qa+ZtH4HrvfADDsFCXqHMijPAVQs=</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w0LNyQKGxX25SlXCaD+gwmCs63f/gSi3v8wHogDbfCc=</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vvvuUzplaYKoMuw1KDaFMMCJZ/XJ9I7u533Ja6/aKCw=</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8xy2pud3YFtoEiQot6JUKbyqdsCGSGve6w5dFKpOHx4=</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8K5YS9hS7w6TJR9xnvZ8JvY4r/7AN3QTYe6MPcvAOHc=</DigestValue>
      </Reference>
      <Reference URI="/xl/externalLinks/externalLink1.xml?ContentType=application/vnd.openxmlformats-officedocument.spreadsheetml.externalLink+xml">
        <DigestMethod Algorithm="http://www.w3.org/2001/04/xmlenc#sha256"/>
        <DigestValue>PKZ+ha0MpxhOlYSNvy1eMGZwdyUaPd3oZrp3RlqYYZg=</DigestValue>
      </Reference>
      <Reference URI="/xl/externalLinks/externalLink10.xml?ContentType=application/vnd.openxmlformats-officedocument.spreadsheetml.externalLink+xml">
        <DigestMethod Algorithm="http://www.w3.org/2001/04/xmlenc#sha256"/>
        <DigestValue>xWfgX81T4OfaW1T9H40Ap/y/5ftxNawOUHcapazi5so=</DigestValue>
      </Reference>
      <Reference URI="/xl/externalLinks/externalLink11.xml?ContentType=application/vnd.openxmlformats-officedocument.spreadsheetml.externalLink+xml">
        <DigestMethod Algorithm="http://www.w3.org/2001/04/xmlenc#sha256"/>
        <DigestValue>iMQ2zylJlJj7eBWbl1XgJauNIY2NgBZ1Vx1WgX7EvU8=</DigestValue>
      </Reference>
      <Reference URI="/xl/externalLinks/externalLink12.xml?ContentType=application/vnd.openxmlformats-officedocument.spreadsheetml.externalLink+xml">
        <DigestMethod Algorithm="http://www.w3.org/2001/04/xmlenc#sha256"/>
        <DigestValue>2bX6zqOt9EwA22QSy0Rxp/t12EgAEaksTDmzeXzfBCQ=</DigestValue>
      </Reference>
      <Reference URI="/xl/externalLinks/externalLink13.xml?ContentType=application/vnd.openxmlformats-officedocument.spreadsheetml.externalLink+xml">
        <DigestMethod Algorithm="http://www.w3.org/2001/04/xmlenc#sha256"/>
        <DigestValue>7dLIBgrt9RxMAKuWz8mAyFTPBfWfIVuUCPGbNqjNM4w=</DigestValue>
      </Reference>
      <Reference URI="/xl/externalLinks/externalLink14.xml?ContentType=application/vnd.openxmlformats-officedocument.spreadsheetml.externalLink+xml">
        <DigestMethod Algorithm="http://www.w3.org/2001/04/xmlenc#sha256"/>
        <DigestValue>lsY2tawGx5k9XF5hka/2BdrdKfCpVyiTeVdgDK5pNHo=</DigestValue>
      </Reference>
      <Reference URI="/xl/externalLinks/externalLink15.xml?ContentType=application/vnd.openxmlformats-officedocument.spreadsheetml.externalLink+xml">
        <DigestMethod Algorithm="http://www.w3.org/2001/04/xmlenc#sha256"/>
        <DigestValue>yxSrjYXjtrr8ig4QvP6/xz7SyCygUWj7Sojm583Dmsw=</DigestValue>
      </Reference>
      <Reference URI="/xl/externalLinks/externalLink16.xml?ContentType=application/vnd.openxmlformats-officedocument.spreadsheetml.externalLink+xml">
        <DigestMethod Algorithm="http://www.w3.org/2001/04/xmlenc#sha256"/>
        <DigestValue>volXQMuaC4kHuWTihwNeusKFnw7+kV0TqVciWwnXIKI=</DigestValue>
      </Reference>
      <Reference URI="/xl/externalLinks/externalLink17.xml?ContentType=application/vnd.openxmlformats-officedocument.spreadsheetml.externalLink+xml">
        <DigestMethod Algorithm="http://www.w3.org/2001/04/xmlenc#sha256"/>
        <DigestValue>BSLn3GMgRAALSAWLwwrxUeGk/KpmOIhWYTBxPRt15JY=</DigestValue>
      </Reference>
      <Reference URI="/xl/externalLinks/externalLink18.xml?ContentType=application/vnd.openxmlformats-officedocument.spreadsheetml.externalLink+xml">
        <DigestMethod Algorithm="http://www.w3.org/2001/04/xmlenc#sha256"/>
        <DigestValue>RDCa8IsQKYTeaYWuB4a9ZgZWkkSwC7ti3tZTqurPl04=</DigestValue>
      </Reference>
      <Reference URI="/xl/externalLinks/externalLink19.xml?ContentType=application/vnd.openxmlformats-officedocument.spreadsheetml.externalLink+xml">
        <DigestMethod Algorithm="http://www.w3.org/2001/04/xmlenc#sha256"/>
        <DigestValue>ticn5k7j79haNvEbLVXDHxZWiAciPqlZSvGYD+3/zc8=</DigestValue>
      </Reference>
      <Reference URI="/xl/externalLinks/externalLink2.xml?ContentType=application/vnd.openxmlformats-officedocument.spreadsheetml.externalLink+xml">
        <DigestMethod Algorithm="http://www.w3.org/2001/04/xmlenc#sha256"/>
        <DigestValue>Ib1/2n/dKaXZMpXFmn4b2Uava/q77wAUZwKgbuYbB+k=</DigestValue>
      </Reference>
      <Reference URI="/xl/externalLinks/externalLink20.xml?ContentType=application/vnd.openxmlformats-officedocument.spreadsheetml.externalLink+xml">
        <DigestMethod Algorithm="http://www.w3.org/2001/04/xmlenc#sha256"/>
        <DigestValue>/kYncMRZtG+vYEE95CNYNvYEDmA29e2y3W0fIx7m2do=</DigestValue>
      </Reference>
      <Reference URI="/xl/externalLinks/externalLink21.xml?ContentType=application/vnd.openxmlformats-officedocument.spreadsheetml.externalLink+xml">
        <DigestMethod Algorithm="http://www.w3.org/2001/04/xmlenc#sha256"/>
        <DigestValue>z9PfHbCecfgB5j3DSKiUE8gVGgw2OeoBEA85jAMnpr8=</DigestValue>
      </Reference>
      <Reference URI="/xl/externalLinks/externalLink22.xml?ContentType=application/vnd.openxmlformats-officedocument.spreadsheetml.externalLink+xml">
        <DigestMethod Algorithm="http://www.w3.org/2001/04/xmlenc#sha256"/>
        <DigestValue>LmGXS2AevJ8bHo22akrRaHfmIJsRkwlySZl/bca7VvI=</DigestValue>
      </Reference>
      <Reference URI="/xl/externalLinks/externalLink23.xml?ContentType=application/vnd.openxmlformats-officedocument.spreadsheetml.externalLink+xml">
        <DigestMethod Algorithm="http://www.w3.org/2001/04/xmlenc#sha256"/>
        <DigestValue>hYsgodgmdkqsPsPaN5skQIOS+AassO6V6eOJdU9e2Kc=</DigestValue>
      </Reference>
      <Reference URI="/xl/externalLinks/externalLink24.xml?ContentType=application/vnd.openxmlformats-officedocument.spreadsheetml.externalLink+xml">
        <DigestMethod Algorithm="http://www.w3.org/2001/04/xmlenc#sha256"/>
        <DigestValue>diWWQu3sysq3LsGv7/lUfOKWjcxTSchfkzp8rCDTFAo=</DigestValue>
      </Reference>
      <Reference URI="/xl/externalLinks/externalLink25.xml?ContentType=application/vnd.openxmlformats-officedocument.spreadsheetml.externalLink+xml">
        <DigestMethod Algorithm="http://www.w3.org/2001/04/xmlenc#sha256"/>
        <DigestValue>LoMCRg+lfCLv+r4WjEV7rwLSxSaGS7I88oKCrvG7xlA=</DigestValue>
      </Reference>
      <Reference URI="/xl/externalLinks/externalLink26.xml?ContentType=application/vnd.openxmlformats-officedocument.spreadsheetml.externalLink+xml">
        <DigestMethod Algorithm="http://www.w3.org/2001/04/xmlenc#sha256"/>
        <DigestValue>GYHeAOo6JskRohS7mgwi/MfrdHrALVRIihgJE/R9q6A=</DigestValue>
      </Reference>
      <Reference URI="/xl/externalLinks/externalLink27.xml?ContentType=application/vnd.openxmlformats-officedocument.spreadsheetml.externalLink+xml">
        <DigestMethod Algorithm="http://www.w3.org/2001/04/xmlenc#sha256"/>
        <DigestValue>JABL6rSaIRlvD5xNy7FrhEDEB3TH1LpSIeXdk6rTYmQ=</DigestValue>
      </Reference>
      <Reference URI="/xl/externalLinks/externalLink28.xml?ContentType=application/vnd.openxmlformats-officedocument.spreadsheetml.externalLink+xml">
        <DigestMethod Algorithm="http://www.w3.org/2001/04/xmlenc#sha256"/>
        <DigestValue>NU8nCadh9ezm5Zvlz+kRY62o363YLsSS357FCA185QI=</DigestValue>
      </Reference>
      <Reference URI="/xl/externalLinks/externalLink29.xml?ContentType=application/vnd.openxmlformats-officedocument.spreadsheetml.externalLink+xml">
        <DigestMethod Algorithm="http://www.w3.org/2001/04/xmlenc#sha256"/>
        <DigestValue>y8OcQryJY7IHfgpz4jSsmBkOy3oZUUOU48kiZjpAvuo=</DigestValue>
      </Reference>
      <Reference URI="/xl/externalLinks/externalLink3.xml?ContentType=application/vnd.openxmlformats-officedocument.spreadsheetml.externalLink+xml">
        <DigestMethod Algorithm="http://www.w3.org/2001/04/xmlenc#sha256"/>
        <DigestValue>vdaZ6byArgyEP9/ruI6i3U0oyBY5K87tpTxtiuOY03o=</DigestValue>
      </Reference>
      <Reference URI="/xl/externalLinks/externalLink30.xml?ContentType=application/vnd.openxmlformats-officedocument.spreadsheetml.externalLink+xml">
        <DigestMethod Algorithm="http://www.w3.org/2001/04/xmlenc#sha256"/>
        <DigestValue>7/4ismrtJxUinpaG5hYvzZzpev37tg8VkToQ786EIv4=</DigestValue>
      </Reference>
      <Reference URI="/xl/externalLinks/externalLink31.xml?ContentType=application/vnd.openxmlformats-officedocument.spreadsheetml.externalLink+xml">
        <DigestMethod Algorithm="http://www.w3.org/2001/04/xmlenc#sha256"/>
        <DigestValue>WIkuQKwMmWdYWKpowTZD8CZurMknBcrjUX9CjohyuPw=</DigestValue>
      </Reference>
      <Reference URI="/xl/externalLinks/externalLink32.xml?ContentType=application/vnd.openxmlformats-officedocument.spreadsheetml.externalLink+xml">
        <DigestMethod Algorithm="http://www.w3.org/2001/04/xmlenc#sha256"/>
        <DigestValue>afud54r7XzPhkmAqbwkXHX21/ARu6nGP137jXw1iHtc=</DigestValue>
      </Reference>
      <Reference URI="/xl/externalLinks/externalLink33.xml?ContentType=application/vnd.openxmlformats-officedocument.spreadsheetml.externalLink+xml">
        <DigestMethod Algorithm="http://www.w3.org/2001/04/xmlenc#sha256"/>
        <DigestValue>OtLBioZXMr/jFo76/cVOXE8utJS5+awic9ICaHOrhec=</DigestValue>
      </Reference>
      <Reference URI="/xl/externalLinks/externalLink34.xml?ContentType=application/vnd.openxmlformats-officedocument.spreadsheetml.externalLink+xml">
        <DigestMethod Algorithm="http://www.w3.org/2001/04/xmlenc#sha256"/>
        <DigestValue>2R8OLVLlFVp87JBEicV5QL6LHnpuNrTaUdnw5oo/Ads=</DigestValue>
      </Reference>
      <Reference URI="/xl/externalLinks/externalLink35.xml?ContentType=application/vnd.openxmlformats-officedocument.spreadsheetml.externalLink+xml">
        <DigestMethod Algorithm="http://www.w3.org/2001/04/xmlenc#sha256"/>
        <DigestValue>qsr1R+VmQKvzHVV0DNWz0lVMFePZL5Fshhe1/KqDVDA=</DigestValue>
      </Reference>
      <Reference URI="/xl/externalLinks/externalLink36.xml?ContentType=application/vnd.openxmlformats-officedocument.spreadsheetml.externalLink+xml">
        <DigestMethod Algorithm="http://www.w3.org/2001/04/xmlenc#sha256"/>
        <DigestValue>okHF2TIXP7uvZtHCq9eW88vt03BHMQT24svvu64gz6w=</DigestValue>
      </Reference>
      <Reference URI="/xl/externalLinks/externalLink37.xml?ContentType=application/vnd.openxmlformats-officedocument.spreadsheetml.externalLink+xml">
        <DigestMethod Algorithm="http://www.w3.org/2001/04/xmlenc#sha256"/>
        <DigestValue>wG8No4PSRR9yWYGiSktaONs+xrFS3t3yB5rsFLpRsCk=</DigestValue>
      </Reference>
      <Reference URI="/xl/externalLinks/externalLink38.xml?ContentType=application/vnd.openxmlformats-officedocument.spreadsheetml.externalLink+xml">
        <DigestMethod Algorithm="http://www.w3.org/2001/04/xmlenc#sha256"/>
        <DigestValue>McE0GrXkbbVx2koP9YS+hrbNom72qVo0C01ZSk2f1X0=</DigestValue>
      </Reference>
      <Reference URI="/xl/externalLinks/externalLink39.xml?ContentType=application/vnd.openxmlformats-officedocument.spreadsheetml.externalLink+xml">
        <DigestMethod Algorithm="http://www.w3.org/2001/04/xmlenc#sha256"/>
        <DigestValue>deq+0F5CygyfP7cxlmE3dW73d9b60xNjQLR4PxnQMyk=</DigestValue>
      </Reference>
      <Reference URI="/xl/externalLinks/externalLink4.xml?ContentType=application/vnd.openxmlformats-officedocument.spreadsheetml.externalLink+xml">
        <DigestMethod Algorithm="http://www.w3.org/2001/04/xmlenc#sha256"/>
        <DigestValue>lvxn2wMb9r0svxxrX0I56XmJnGLldRN9U928XfYp6Cw=</DigestValue>
      </Reference>
      <Reference URI="/xl/externalLinks/externalLink40.xml?ContentType=application/vnd.openxmlformats-officedocument.spreadsheetml.externalLink+xml">
        <DigestMethod Algorithm="http://www.w3.org/2001/04/xmlenc#sha256"/>
        <DigestValue>V3FNOBeI+1qL2LbmTm2Refugkv2vbjbVtIei3I7cfmk=</DigestValue>
      </Reference>
      <Reference URI="/xl/externalLinks/externalLink41.xml?ContentType=application/vnd.openxmlformats-officedocument.spreadsheetml.externalLink+xml">
        <DigestMethod Algorithm="http://www.w3.org/2001/04/xmlenc#sha256"/>
        <DigestValue>6i/W1NcxukiX67lTYhIyd2yNKBomq/AHXQE34rzg7gk=</DigestValue>
      </Reference>
      <Reference URI="/xl/externalLinks/externalLink42.xml?ContentType=application/vnd.openxmlformats-officedocument.spreadsheetml.externalLink+xml">
        <DigestMethod Algorithm="http://www.w3.org/2001/04/xmlenc#sha256"/>
        <DigestValue>k1dkoH/OkAWIKel9pi1KGZD209tNie54LWBIOz7uG8Q=</DigestValue>
      </Reference>
      <Reference URI="/xl/externalLinks/externalLink43.xml?ContentType=application/vnd.openxmlformats-officedocument.spreadsheetml.externalLink+xml">
        <DigestMethod Algorithm="http://www.w3.org/2001/04/xmlenc#sha256"/>
        <DigestValue>aGz8Dmztty4FDE/pl0rtY8/Yx+LEPTSSpF/t2afwtqo=</DigestValue>
      </Reference>
      <Reference URI="/xl/externalLinks/externalLink44.xml?ContentType=application/vnd.openxmlformats-officedocument.spreadsheetml.externalLink+xml">
        <DigestMethod Algorithm="http://www.w3.org/2001/04/xmlenc#sha256"/>
        <DigestValue>BMsM2rP7w/YSq/L4IpUhCN7oatW0l7Q14jvi9TRNZQY=</DigestValue>
      </Reference>
      <Reference URI="/xl/externalLinks/externalLink45.xml?ContentType=application/vnd.openxmlformats-officedocument.spreadsheetml.externalLink+xml">
        <DigestMethod Algorithm="http://www.w3.org/2001/04/xmlenc#sha256"/>
        <DigestValue>sa67ChKHeSMp60E7b9uxO1rN8Ajp8V0d8xVz/k8jtEY=</DigestValue>
      </Reference>
      <Reference URI="/xl/externalLinks/externalLink46.xml?ContentType=application/vnd.openxmlformats-officedocument.spreadsheetml.externalLink+xml">
        <DigestMethod Algorithm="http://www.w3.org/2001/04/xmlenc#sha256"/>
        <DigestValue>4xQ49hpxsMRXm6q1IBIUxswaQg+g4IofZ+O0CMTA514=</DigestValue>
      </Reference>
      <Reference URI="/xl/externalLinks/externalLink47.xml?ContentType=application/vnd.openxmlformats-officedocument.spreadsheetml.externalLink+xml">
        <DigestMethod Algorithm="http://www.w3.org/2001/04/xmlenc#sha256"/>
        <DigestValue>6V6jcFFoASLmB1f1NLKClVlYijU0v8HmsDDlN6E3uEU=</DigestValue>
      </Reference>
      <Reference URI="/xl/externalLinks/externalLink48.xml?ContentType=application/vnd.openxmlformats-officedocument.spreadsheetml.externalLink+xml">
        <DigestMethod Algorithm="http://www.w3.org/2001/04/xmlenc#sha256"/>
        <DigestValue>OWVSTv6WweC91ClmZQmMiW2qa0iSzMz0HGM+M/wKqxw=</DigestValue>
      </Reference>
      <Reference URI="/xl/externalLinks/externalLink49.xml?ContentType=application/vnd.openxmlformats-officedocument.spreadsheetml.externalLink+xml">
        <DigestMethod Algorithm="http://www.w3.org/2001/04/xmlenc#sha256"/>
        <DigestValue>RbtBUCiWC0xJWeGipnJw+dZBK3xp4eyFN+iCDQu9SPE=</DigestValue>
      </Reference>
      <Reference URI="/xl/externalLinks/externalLink5.xml?ContentType=application/vnd.openxmlformats-officedocument.spreadsheetml.externalLink+xml">
        <DigestMethod Algorithm="http://www.w3.org/2001/04/xmlenc#sha256"/>
        <DigestValue>007EGAeHCtkhjXz20OS93Iqq5yrVGqi9v5n0C5T4wrc=</DigestValue>
      </Reference>
      <Reference URI="/xl/externalLinks/externalLink50.xml?ContentType=application/vnd.openxmlformats-officedocument.spreadsheetml.externalLink+xml">
        <DigestMethod Algorithm="http://www.w3.org/2001/04/xmlenc#sha256"/>
        <DigestValue>SvaUcOpxUpWAUpoKfPOTcaBxc5ilPRnzN5c3Kn8uXPg=</DigestValue>
      </Reference>
      <Reference URI="/xl/externalLinks/externalLink51.xml?ContentType=application/vnd.openxmlformats-officedocument.spreadsheetml.externalLink+xml">
        <DigestMethod Algorithm="http://www.w3.org/2001/04/xmlenc#sha256"/>
        <DigestValue>z9PfHbCecfgB5j3DSKiUE8gVGgw2OeoBEA85jAMnpr8=</DigestValue>
      </Reference>
      <Reference URI="/xl/externalLinks/externalLink52.xml?ContentType=application/vnd.openxmlformats-officedocument.spreadsheetml.externalLink+xml">
        <DigestMethod Algorithm="http://www.w3.org/2001/04/xmlenc#sha256"/>
        <DigestValue>PSiJZjenJEHuilg3dx2eet35KVhQXwwI65jnl/8MVnE=</DigestValue>
      </Reference>
      <Reference URI="/xl/externalLinks/externalLink53.xml?ContentType=application/vnd.openxmlformats-officedocument.spreadsheetml.externalLink+xml">
        <DigestMethod Algorithm="http://www.w3.org/2001/04/xmlenc#sha256"/>
        <DigestValue>pGwp4GVaKR9SXlvZFNMG8HuGnUSkQd8DizC8zcSajIY=</DigestValue>
      </Reference>
      <Reference URI="/xl/externalLinks/externalLink54.xml?ContentType=application/vnd.openxmlformats-officedocument.spreadsheetml.externalLink+xml">
        <DigestMethod Algorithm="http://www.w3.org/2001/04/xmlenc#sha256"/>
        <DigestValue>Se8itgy5n3pkjj6H4nqrJCfS/7vsdumjvuuwgXB9oGo=</DigestValue>
      </Reference>
      <Reference URI="/xl/externalLinks/externalLink55.xml?ContentType=application/vnd.openxmlformats-officedocument.spreadsheetml.externalLink+xml">
        <DigestMethod Algorithm="http://www.w3.org/2001/04/xmlenc#sha256"/>
        <DigestValue>6SYIss8O+qne0yIrL+RP3hR7x2O0txzfb28C+d4nKZE=</DigestValue>
      </Reference>
      <Reference URI="/xl/externalLinks/externalLink56.xml?ContentType=application/vnd.openxmlformats-officedocument.spreadsheetml.externalLink+xml">
        <DigestMethod Algorithm="http://www.w3.org/2001/04/xmlenc#sha256"/>
        <DigestValue>YWWJtvr9wv59pF+KqLbaUrOFagmMs/qvxI+hefGZSaA=</DigestValue>
      </Reference>
      <Reference URI="/xl/externalLinks/externalLink57.xml?ContentType=application/vnd.openxmlformats-officedocument.spreadsheetml.externalLink+xml">
        <DigestMethod Algorithm="http://www.w3.org/2001/04/xmlenc#sha256"/>
        <DigestValue>2bX6zqOt9EwA22QSy0Rxp/t12EgAEaksTDmzeXzfBCQ=</DigestValue>
      </Reference>
      <Reference URI="/xl/externalLinks/externalLink58.xml?ContentType=application/vnd.openxmlformats-officedocument.spreadsheetml.externalLink+xml">
        <DigestMethod Algorithm="http://www.w3.org/2001/04/xmlenc#sha256"/>
        <DigestValue>H3+gjTlPm4Oj5YYw1AvtJkaP2ZkyheRLiUc+J8qS8SE=</DigestValue>
      </Reference>
      <Reference URI="/xl/externalLinks/externalLink59.xml?ContentType=application/vnd.openxmlformats-officedocument.spreadsheetml.externalLink+xml">
        <DigestMethod Algorithm="http://www.w3.org/2001/04/xmlenc#sha256"/>
        <DigestValue>+BzL22QZroCpX66WwOHbI6DVC5qCj7E3wJukE5FMzm0=</DigestValue>
      </Reference>
      <Reference URI="/xl/externalLinks/externalLink6.xml?ContentType=application/vnd.openxmlformats-officedocument.spreadsheetml.externalLink+xml">
        <DigestMethod Algorithm="http://www.w3.org/2001/04/xmlenc#sha256"/>
        <DigestValue>A9M3Sc48CK6tA5U+MiMjEVopdLLvoDSUfZW7uEfAV/w=</DigestValue>
      </Reference>
      <Reference URI="/xl/externalLinks/externalLink60.xml?ContentType=application/vnd.openxmlformats-officedocument.spreadsheetml.externalLink+xml">
        <DigestMethod Algorithm="http://www.w3.org/2001/04/xmlenc#sha256"/>
        <DigestValue>JeyL1NLYKA2N7zAdz+/W9uF0npN0cUKQDa0r9hEOcps=</DigestValue>
      </Reference>
      <Reference URI="/xl/externalLinks/externalLink61.xml?ContentType=application/vnd.openxmlformats-officedocument.spreadsheetml.externalLink+xml">
        <DigestMethod Algorithm="http://www.w3.org/2001/04/xmlenc#sha256"/>
        <DigestValue>YvbyDP1y+Q/WsAfrkQUyJ8FsUH3aCr600h00Z4Xl4u4=</DigestValue>
      </Reference>
      <Reference URI="/xl/externalLinks/externalLink62.xml?ContentType=application/vnd.openxmlformats-officedocument.spreadsheetml.externalLink+xml">
        <DigestMethod Algorithm="http://www.w3.org/2001/04/xmlenc#sha256"/>
        <DigestValue>B4Gr6zYQGgAkthDw7lO8rrZHI28toXZSqGx2r5vwHJ8=</DigestValue>
      </Reference>
      <Reference URI="/xl/externalLinks/externalLink63.xml?ContentType=application/vnd.openxmlformats-officedocument.spreadsheetml.externalLink+xml">
        <DigestMethod Algorithm="http://www.w3.org/2001/04/xmlenc#sha256"/>
        <DigestValue>jtedE6oSIdnaWnOamWvTHnUC9MzvBTdQXwRMUKCl8I0=</DigestValue>
      </Reference>
      <Reference URI="/xl/externalLinks/externalLink64.xml?ContentType=application/vnd.openxmlformats-officedocument.spreadsheetml.externalLink+xml">
        <DigestMethod Algorithm="http://www.w3.org/2001/04/xmlenc#sha256"/>
        <DigestValue>gGIT5YlAH4tREg17n2pmF5r5lYFj7p6j3RtQi35Sb/Q=</DigestValue>
      </Reference>
      <Reference URI="/xl/externalLinks/externalLink65.xml?ContentType=application/vnd.openxmlformats-officedocument.spreadsheetml.externalLink+xml">
        <DigestMethod Algorithm="http://www.w3.org/2001/04/xmlenc#sha256"/>
        <DigestValue>Z1nYLmIkTKGuCqK79J0T9R14Y67Y4fWABkB9+CQYh/U=</DigestValue>
      </Reference>
      <Reference URI="/xl/externalLinks/externalLink66.xml?ContentType=application/vnd.openxmlformats-officedocument.spreadsheetml.externalLink+xml">
        <DigestMethod Algorithm="http://www.w3.org/2001/04/xmlenc#sha256"/>
        <DigestValue>QHSvc+TyXolxfMCSk5kYNyeur7/Y0b68LStF1LoMMO4=</DigestValue>
      </Reference>
      <Reference URI="/xl/externalLinks/externalLink67.xml?ContentType=application/vnd.openxmlformats-officedocument.spreadsheetml.externalLink+xml">
        <DigestMethod Algorithm="http://www.w3.org/2001/04/xmlenc#sha256"/>
        <DigestValue>ej69mPzkf9I1OLnnwmeJBcfXUeW0zJ8MgVFJ1D01OiM=</DigestValue>
      </Reference>
      <Reference URI="/xl/externalLinks/externalLink68.xml?ContentType=application/vnd.openxmlformats-officedocument.spreadsheetml.externalLink+xml">
        <DigestMethod Algorithm="http://www.w3.org/2001/04/xmlenc#sha256"/>
        <DigestValue>zOe5+EsR8mz+ugSctw3NeR1F/A3a6wssUPFyz8R/itc=</DigestValue>
      </Reference>
      <Reference URI="/xl/externalLinks/externalLink69.xml?ContentType=application/vnd.openxmlformats-officedocument.spreadsheetml.externalLink+xml">
        <DigestMethod Algorithm="http://www.w3.org/2001/04/xmlenc#sha256"/>
        <DigestValue>ZLsutQ19ywyfDlymQbq1AbRmdCiDdjBe3SBQgIFdcYU=</DigestValue>
      </Reference>
      <Reference URI="/xl/externalLinks/externalLink7.xml?ContentType=application/vnd.openxmlformats-officedocument.spreadsheetml.externalLink+xml">
        <DigestMethod Algorithm="http://www.w3.org/2001/04/xmlenc#sha256"/>
        <DigestValue>PQgIHv87xX6xl7hGU5X398DpiAZcvXWtyPbPuZcOKk8=</DigestValue>
      </Reference>
      <Reference URI="/xl/externalLinks/externalLink70.xml?ContentType=application/vnd.openxmlformats-officedocument.spreadsheetml.externalLink+xml">
        <DigestMethod Algorithm="http://www.w3.org/2001/04/xmlenc#sha256"/>
        <DigestValue>cUO1ls6EVEelf2z5vHOMR8Ky8A+FWQdgVW0KrFk43FA=</DigestValue>
      </Reference>
      <Reference URI="/xl/externalLinks/externalLink71.xml?ContentType=application/vnd.openxmlformats-officedocument.spreadsheetml.externalLink+xml">
        <DigestMethod Algorithm="http://www.w3.org/2001/04/xmlenc#sha256"/>
        <DigestValue>/cdZYoAUJ/1xZfod8dISgM4lsOBwHiWq3nTi16zOx9c=</DigestValue>
      </Reference>
      <Reference URI="/xl/externalLinks/externalLink72.xml?ContentType=application/vnd.openxmlformats-officedocument.spreadsheetml.externalLink+xml">
        <DigestMethod Algorithm="http://www.w3.org/2001/04/xmlenc#sha256"/>
        <DigestValue>RYnyYyV6QPU5STgeK96X8m++Mysr80shAnD9OJ6EuMo=</DigestValue>
      </Reference>
      <Reference URI="/xl/externalLinks/externalLink73.xml?ContentType=application/vnd.openxmlformats-officedocument.spreadsheetml.externalLink+xml">
        <DigestMethod Algorithm="http://www.w3.org/2001/04/xmlenc#sha256"/>
        <DigestValue>8hq2uHJcNYHDxcChtItzELbmkSy82LCiI+9tvx9XBnI=</DigestValue>
      </Reference>
      <Reference URI="/xl/externalLinks/externalLink8.xml?ContentType=application/vnd.openxmlformats-officedocument.spreadsheetml.externalLink+xml">
        <DigestMethod Algorithm="http://www.w3.org/2001/04/xmlenc#sha256"/>
        <DigestValue>DCcAVfPlA1bFtDfbgkvhxW2ImwvTaaNkYoMFeL8AlvE=</DigestValue>
      </Reference>
      <Reference URI="/xl/externalLinks/externalLink9.xml?ContentType=application/vnd.openxmlformats-officedocument.spreadsheetml.externalLink+xml">
        <DigestMethod Algorithm="http://www.w3.org/2001/04/xmlenc#sha256"/>
        <DigestValue>vt3LBn2sZQbgFin95o1i30DojqmRNZsTVGQrJ6wt0bk=</DigestValue>
      </Reference>
      <Reference URI="/xl/media/image1.png?ContentType=image/png">
        <DigestMethod Algorithm="http://www.w3.org/2001/04/xmlenc#sha256"/>
        <DigestValue>Ev6tXh6o54xOxaUdSHbZfWSXij0qNab0I6m2/eZn5wg=</DigestValue>
      </Reference>
      <Reference URI="/xl/media/image10.png?ContentType=image/png">
        <DigestMethod Algorithm="http://www.w3.org/2001/04/xmlenc#sha256"/>
        <DigestValue>l6te6gFuaJs/hm4hyf4ODuM8Kf275evHSmfGXar1pWw=</DigestValue>
      </Reference>
      <Reference URI="/xl/media/image11.png?ContentType=image/png">
        <DigestMethod Algorithm="http://www.w3.org/2001/04/xmlenc#sha256"/>
        <DigestValue>uKJ2DZkD2DnidaKk2ViKIACrHw8RLhISP79ozTi2aQQ=</DigestValue>
      </Reference>
      <Reference URI="/xl/media/image2.png?ContentType=image/png">
        <DigestMethod Algorithm="http://www.w3.org/2001/04/xmlenc#sha256"/>
        <DigestValue>jV5CoLgiUgI8k8tohGEoLbpRgEzeecMMPv6KEtgDHC0=</DigestValue>
      </Reference>
      <Reference URI="/xl/media/image3.emf?ContentType=image/x-emf">
        <DigestMethod Algorithm="http://www.w3.org/2001/04/xmlenc#sha256"/>
        <DigestValue>Zxx/FcwPgjObG97YAoBX+JTvVmHnyhTjw0OZ36wdZT0=</DigestValue>
      </Reference>
      <Reference URI="/xl/media/image4.emf?ContentType=image/x-emf">
        <DigestMethod Algorithm="http://www.w3.org/2001/04/xmlenc#sha256"/>
        <DigestValue>BqjAoHU0dTOKTOVKDOmMjqWMnG0xWaH4A5Ym+NaGntk=</DigestValue>
      </Reference>
      <Reference URI="/xl/media/image5.emf?ContentType=image/x-emf">
        <DigestMethod Algorithm="http://www.w3.org/2001/04/xmlenc#sha256"/>
        <DigestValue>p258CtVwjoCiCD8jK+GIBz7cRxd4ZNHSGA+AW1HowLY=</DigestValue>
      </Reference>
      <Reference URI="/xl/media/image6.emf?ContentType=image/x-emf">
        <DigestMethod Algorithm="http://www.w3.org/2001/04/xmlenc#sha256"/>
        <DigestValue>hgeE4mgUFkKEtZ5TA5eHgiCnNHzpx+cZ2JarLl4CLcg=</DigestValue>
      </Reference>
      <Reference URI="/xl/media/image7.emf?ContentType=image/x-emf">
        <DigestMethod Algorithm="http://www.w3.org/2001/04/xmlenc#sha256"/>
        <DigestValue>AOZDtmCdEGvOfv+d7DPKABHQeARVWzi0xOmiyiY1Rgo=</DigestValue>
      </Reference>
      <Reference URI="/xl/media/image8.png?ContentType=image/png">
        <DigestMethod Algorithm="http://www.w3.org/2001/04/xmlenc#sha256"/>
        <DigestValue>vzgso1GejpB2EEjxGiLJw3bSqBwvfTk4VNeTiYeapBI=</DigestValue>
      </Reference>
      <Reference URI="/xl/media/image9.png?ContentType=image/png">
        <DigestMethod Algorithm="http://www.w3.org/2001/04/xmlenc#sha256"/>
        <DigestValue>J3LK8clnT23q23DQnReY7zAWShjtUp9GE6F1HUhABRA=</DigestValue>
      </Reference>
      <Reference URI="/xl/printerSettings/printerSettings1.bin?ContentType=application/vnd.openxmlformats-officedocument.spreadsheetml.printerSettings">
        <DigestMethod Algorithm="http://www.w3.org/2001/04/xmlenc#sha256"/>
        <DigestValue>QPfi4g2HXuREncYI+qe42OoX0AcUPpo3w8Qf6qlBIS8=</DigestValue>
      </Reference>
      <Reference URI="/xl/printerSettings/printerSettings10.bin?ContentType=application/vnd.openxmlformats-officedocument.spreadsheetml.printerSettings">
        <DigestMethod Algorithm="http://www.w3.org/2001/04/xmlenc#sha256"/>
        <DigestValue>FO3ED4S9OIvm92dFE0Yp3fDPZ9QTEShUaDpa2Gb9qhk=</DigestValue>
      </Reference>
      <Reference URI="/xl/printerSettings/printerSettings11.bin?ContentType=application/vnd.openxmlformats-officedocument.spreadsheetml.printerSettings">
        <DigestMethod Algorithm="http://www.w3.org/2001/04/xmlenc#sha256"/>
        <DigestValue>9KUESZiY3rXEipp7F8xQfPQfZdmF9X0RWZG7z0GcyLc=</DigestValue>
      </Reference>
      <Reference URI="/xl/printerSettings/printerSettings12.bin?ContentType=application/vnd.openxmlformats-officedocument.spreadsheetml.printerSettings">
        <DigestMethod Algorithm="http://www.w3.org/2001/04/xmlenc#sha256"/>
        <DigestValue>W+2pOIA+BZapO1gK5+L+56B2KmRPrUrcfIXu2JTF6vE=</DigestValue>
      </Reference>
      <Reference URI="/xl/printerSettings/printerSettings13.bin?ContentType=application/vnd.openxmlformats-officedocument.spreadsheetml.printerSettings">
        <DigestMethod Algorithm="http://www.w3.org/2001/04/xmlenc#sha256"/>
        <DigestValue>W+2pOIA+BZapO1gK5+L+56B2KmRPrUrcfIXu2JTF6vE=</DigestValue>
      </Reference>
      <Reference URI="/xl/printerSettings/printerSettings14.bin?ContentType=application/vnd.openxmlformats-officedocument.spreadsheetml.printerSettings">
        <DigestMethod Algorithm="http://www.w3.org/2001/04/xmlenc#sha256"/>
        <DigestValue>QzGKTmfI/fD4zP+Gm9Y+1zUWPcMtm2Xm9OQBQogxXco=</DigestValue>
      </Reference>
      <Reference URI="/xl/printerSettings/printerSettings15.bin?ContentType=application/vnd.openxmlformats-officedocument.spreadsheetml.printerSettings">
        <DigestMethod Algorithm="http://www.w3.org/2001/04/xmlenc#sha256"/>
        <DigestValue>hqnMLvZ6XBY2fH1KhK00vJXWuxlSZRWkoKrdKDrIF2Q=</DigestValue>
      </Reference>
      <Reference URI="/xl/printerSettings/printerSettings16.bin?ContentType=application/vnd.openxmlformats-officedocument.spreadsheetml.printerSettings">
        <DigestMethod Algorithm="http://www.w3.org/2001/04/xmlenc#sha256"/>
        <DigestValue>W+2pOIA+BZapO1gK5+L+56B2KmRPrUrcfIXu2JTF6vE=</DigestValue>
      </Reference>
      <Reference URI="/xl/printerSettings/printerSettings17.bin?ContentType=application/vnd.openxmlformats-officedocument.spreadsheetml.printerSettings">
        <DigestMethod Algorithm="http://www.w3.org/2001/04/xmlenc#sha256"/>
        <DigestValue>W+2pOIA+BZapO1gK5+L+56B2KmRPrUrcfIXu2JTF6vE=</DigestValue>
      </Reference>
      <Reference URI="/xl/printerSettings/printerSettings18.bin?ContentType=application/vnd.openxmlformats-officedocument.spreadsheetml.printerSettings">
        <DigestMethod Algorithm="http://www.w3.org/2001/04/xmlenc#sha256"/>
        <DigestValue>x0SLMr4zekNWlHZeE654mfEbgCSaZC5kVVHz6LmYVq0=</DigestValue>
      </Reference>
      <Reference URI="/xl/printerSettings/printerSettings19.bin?ContentType=application/vnd.openxmlformats-officedocument.spreadsheetml.printerSettings">
        <DigestMethod Algorithm="http://www.w3.org/2001/04/xmlenc#sha256"/>
        <DigestValue>0CiVFfEQE2X2Iy9yqy55yC8F+UB0cuZW5d/kAAziG1M=</DigestValue>
      </Reference>
      <Reference URI="/xl/printerSettings/printerSettings2.bin?ContentType=application/vnd.openxmlformats-officedocument.spreadsheetml.printerSettings">
        <DigestMethod Algorithm="http://www.w3.org/2001/04/xmlenc#sha256"/>
        <DigestValue>QPfi4g2HXuREncYI+qe42OoX0AcUPpo3w8Qf6qlBIS8=</DigestValue>
      </Reference>
      <Reference URI="/xl/printerSettings/printerSettings20.bin?ContentType=application/vnd.openxmlformats-officedocument.spreadsheetml.printerSettings">
        <DigestMethod Algorithm="http://www.w3.org/2001/04/xmlenc#sha256"/>
        <DigestValue>d10sT4nO4/RTMm3cX2CRzgdbauB8+Mk3ICqJKXruYVs=</DigestValue>
      </Reference>
      <Reference URI="/xl/printerSettings/printerSettings21.bin?ContentType=application/vnd.openxmlformats-officedocument.spreadsheetml.printerSettings">
        <DigestMethod Algorithm="http://www.w3.org/2001/04/xmlenc#sha256"/>
        <DigestValue>Zu+TrN2m9h2F+F7u/5kHi5h5FAbhrdMDQOY70dv2NHE=</DigestValue>
      </Reference>
      <Reference URI="/xl/printerSettings/printerSettings22.bin?ContentType=application/vnd.openxmlformats-officedocument.spreadsheetml.printerSettings">
        <DigestMethod Algorithm="http://www.w3.org/2001/04/xmlenc#sha256"/>
        <DigestValue>TaA6KX/SRWPpmiasS8KGCRFI/mFTpQlGqiM07LbibG8=</DigestValue>
      </Reference>
      <Reference URI="/xl/printerSettings/printerSettings23.bin?ContentType=application/vnd.openxmlformats-officedocument.spreadsheetml.printerSettings">
        <DigestMethod Algorithm="http://www.w3.org/2001/04/xmlenc#sha256"/>
        <DigestValue>QPfi4g2HXuREncYI+qe42OoX0AcUPpo3w8Qf6qlBIS8=</DigestValue>
      </Reference>
      <Reference URI="/xl/printerSettings/printerSettings24.bin?ContentType=application/vnd.openxmlformats-officedocument.spreadsheetml.printerSettings">
        <DigestMethod Algorithm="http://www.w3.org/2001/04/xmlenc#sha256"/>
        <DigestValue>hqnMLvZ6XBY2fH1KhK00vJXWuxlSZRWkoKrdKDrIF2Q=</DigestValue>
      </Reference>
      <Reference URI="/xl/printerSettings/printerSettings25.bin?ContentType=application/vnd.openxmlformats-officedocument.spreadsheetml.printerSettings">
        <DigestMethod Algorithm="http://www.w3.org/2001/04/xmlenc#sha256"/>
        <DigestValue>QzGKTmfI/fD4zP+Gm9Y+1zUWPcMtm2Xm9OQBQogxXco=</DigestValue>
      </Reference>
      <Reference URI="/xl/printerSettings/printerSettings26.bin?ContentType=application/vnd.openxmlformats-officedocument.spreadsheetml.printerSettings">
        <DigestMethod Algorithm="http://www.w3.org/2001/04/xmlenc#sha256"/>
        <DigestValue>W+2pOIA+BZapO1gK5+L+56B2KmRPrUrcfIXu2JTF6vE=</DigestValue>
      </Reference>
      <Reference URI="/xl/printerSettings/printerSettings27.bin?ContentType=application/vnd.openxmlformats-officedocument.spreadsheetml.printerSettings">
        <DigestMethod Algorithm="http://www.w3.org/2001/04/xmlenc#sha256"/>
        <DigestValue>Iu6jIZoIID60ChsFn7zCY6uZMRN/3xvcqlUd/uwpdvQ=</DigestValue>
      </Reference>
      <Reference URI="/xl/printerSettings/printerSettings28.bin?ContentType=application/vnd.openxmlformats-officedocument.spreadsheetml.printerSettings">
        <DigestMethod Algorithm="http://www.w3.org/2001/04/xmlenc#sha256"/>
        <DigestValue>TaA6KX/SRWPpmiasS8KGCRFI/mFTpQlGqiM07LbibG8=</DigestValue>
      </Reference>
      <Reference URI="/xl/printerSettings/printerSettings29.bin?ContentType=application/vnd.openxmlformats-officedocument.spreadsheetml.printerSettings">
        <DigestMethod Algorithm="http://www.w3.org/2001/04/xmlenc#sha256"/>
        <DigestValue>gq9p2hzwQtCtXDVPfCW1504R+mOVYOUxtf5/HpC80Ik=</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30.bin?ContentType=application/vnd.openxmlformats-officedocument.spreadsheetml.printerSettings">
        <DigestMethod Algorithm="http://www.w3.org/2001/04/xmlenc#sha256"/>
        <DigestValue>TaA6KX/SRWPpmiasS8KGCRFI/mFTpQlGqiM07LbibG8=</DigestValue>
      </Reference>
      <Reference URI="/xl/printerSettings/printerSettings31.bin?ContentType=application/vnd.openxmlformats-officedocument.spreadsheetml.printerSettings">
        <DigestMethod Algorithm="http://www.w3.org/2001/04/xmlenc#sha256"/>
        <DigestValue>QzGKTmfI/fD4zP+Gm9Y+1zUWPcMtm2Xm9OQBQogxXco=</DigestValue>
      </Reference>
      <Reference URI="/xl/printerSettings/printerSettings32.bin?ContentType=application/vnd.openxmlformats-officedocument.spreadsheetml.printerSettings">
        <DigestMethod Algorithm="http://www.w3.org/2001/04/xmlenc#sha256"/>
        <DigestValue>TaA6KX/SRWPpmiasS8KGCRFI/mFTpQlGqiM07LbibG8=</DigestValue>
      </Reference>
      <Reference URI="/xl/printerSettings/printerSettings33.bin?ContentType=application/vnd.openxmlformats-officedocument.spreadsheetml.printerSettings">
        <DigestMethod Algorithm="http://www.w3.org/2001/04/xmlenc#sha256"/>
        <DigestValue>Iu6jIZoIID60ChsFn7zCY6uZMRN/3xvcqlUd/uwpdvQ=</DigestValue>
      </Reference>
      <Reference URI="/xl/printerSettings/printerSettings34.bin?ContentType=application/vnd.openxmlformats-officedocument.spreadsheetml.printerSettings">
        <DigestMethod Algorithm="http://www.w3.org/2001/04/xmlenc#sha256"/>
        <DigestValue>TaA6KX/SRWPpmiasS8KGCRFI/mFTpQlGqiM07LbibG8=</DigestValue>
      </Reference>
      <Reference URI="/xl/printerSettings/printerSettings35.bin?ContentType=application/vnd.openxmlformats-officedocument.spreadsheetml.printerSettings">
        <DigestMethod Algorithm="http://www.w3.org/2001/04/xmlenc#sha256"/>
        <DigestValue>smSVGS2nQbsbY9WPLLIrq78NVEko2Z36d5I2YI1r6s4=</DigestValue>
      </Reference>
      <Reference URI="/xl/printerSettings/printerSettings36.bin?ContentType=application/vnd.openxmlformats-officedocument.spreadsheetml.printerSettings">
        <DigestMethod Algorithm="http://www.w3.org/2001/04/xmlenc#sha256"/>
        <DigestValue>TaA6KX/SRWPpmiasS8KGCRFI/mFTpQlGqiM07LbibG8=</DigestValue>
      </Reference>
      <Reference URI="/xl/printerSettings/printerSettings37.bin?ContentType=application/vnd.openxmlformats-officedocument.spreadsheetml.printerSettings">
        <DigestMethod Algorithm="http://www.w3.org/2001/04/xmlenc#sha256"/>
        <DigestValue>GyyR84UYFfbFvVrs+ip9vPggIMAXC0nxkmeUVNsGxCc=</DigestValue>
      </Reference>
      <Reference URI="/xl/printerSettings/printerSettings38.bin?ContentType=application/vnd.openxmlformats-officedocument.spreadsheetml.printerSettings">
        <DigestMethod Algorithm="http://www.w3.org/2001/04/xmlenc#sha256"/>
        <DigestValue>TaA6KX/SRWPpmiasS8KGCRFI/mFTpQlGqiM07LbibG8=</DigestValue>
      </Reference>
      <Reference URI="/xl/printerSettings/printerSettings39.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40.bin?ContentType=application/vnd.openxmlformats-officedocument.spreadsheetml.printerSettings">
        <DigestMethod Algorithm="http://www.w3.org/2001/04/xmlenc#sha256"/>
        <DigestValue>a71WIv06Jg5Hxpgh4PZI2owpjkGTKA2QGZLLLB8ZfEk=</DigestValue>
      </Reference>
      <Reference URI="/xl/printerSettings/printerSettings41.bin?ContentType=application/vnd.openxmlformats-officedocument.spreadsheetml.printerSettings">
        <DigestMethod Algorithm="http://www.w3.org/2001/04/xmlenc#sha256"/>
        <DigestValue>hqnMLvZ6XBY2fH1KhK00vJXWuxlSZRWkoKrdKDrIF2Q=</DigestValue>
      </Reference>
      <Reference URI="/xl/printerSettings/printerSettings42.bin?ContentType=application/vnd.openxmlformats-officedocument.spreadsheetml.printerSettings">
        <DigestMethod Algorithm="http://www.w3.org/2001/04/xmlenc#sha256"/>
        <DigestValue>hqnMLvZ6XBY2fH1KhK00vJXWuxlSZRWkoKrdKDrIF2Q=</DigestValue>
      </Reference>
      <Reference URI="/xl/printerSettings/printerSettings43.bin?ContentType=application/vnd.openxmlformats-officedocument.spreadsheetml.printerSettings">
        <DigestMethod Algorithm="http://www.w3.org/2001/04/xmlenc#sha256"/>
        <DigestValue>M4zwOg5/WYrTE+gr8GPjWkKsdQLQ56eOeWh9iMHKgHA=</DigestValue>
      </Reference>
      <Reference URI="/xl/printerSettings/printerSettings44.bin?ContentType=application/vnd.openxmlformats-officedocument.spreadsheetml.printerSettings">
        <DigestMethod Algorithm="http://www.w3.org/2001/04/xmlenc#sha256"/>
        <DigestValue>hqnMLvZ6XBY2fH1KhK00vJXWuxlSZRWkoKrdKDrIF2Q=</DigestValue>
      </Reference>
      <Reference URI="/xl/printerSettings/printerSettings45.bin?ContentType=application/vnd.openxmlformats-officedocument.spreadsheetml.printerSettings">
        <DigestMethod Algorithm="http://www.w3.org/2001/04/xmlenc#sha256"/>
        <DigestValue>7KlQqufIq6Wvj3CVWdpp9XSrPG83/YsqUSp3HWbb3Fg=</DigestValue>
      </Reference>
      <Reference URI="/xl/printerSettings/printerSettings46.bin?ContentType=application/vnd.openxmlformats-officedocument.spreadsheetml.printerSettings">
        <DigestMethod Algorithm="http://www.w3.org/2001/04/xmlenc#sha256"/>
        <DigestValue>DtOxz+BiOg4+nbp3iqiMyqShHqWNsuFOlOE/e0FjB3E=</DigestValue>
      </Reference>
      <Reference URI="/xl/printerSettings/printerSettings47.bin?ContentType=application/vnd.openxmlformats-officedocument.spreadsheetml.printerSettings">
        <DigestMethod Algorithm="http://www.w3.org/2001/04/xmlenc#sha256"/>
        <DigestValue>QPfi4g2HXuREncYI+qe42OoX0AcUPpo3w8Qf6qlBIS8=</DigestValue>
      </Reference>
      <Reference URI="/xl/printerSettings/printerSettings48.bin?ContentType=application/vnd.openxmlformats-officedocument.spreadsheetml.printerSettings">
        <DigestMethod Algorithm="http://www.w3.org/2001/04/xmlenc#sha256"/>
        <DigestValue>hqnMLvZ6XBY2fH1KhK00vJXWuxlSZRWkoKrdKDrIF2Q=</DigestValue>
      </Reference>
      <Reference URI="/xl/printerSettings/printerSettings49.bin?ContentType=application/vnd.openxmlformats-officedocument.spreadsheetml.printerSettings">
        <DigestMethod Algorithm="http://www.w3.org/2001/04/xmlenc#sha256"/>
        <DigestValue>Iu6jIZoIID60ChsFn7zCY6uZMRN/3xvcqlUd/uwpdvQ=</DigestValue>
      </Reference>
      <Reference URI="/xl/printerSettings/printerSettings5.bin?ContentType=application/vnd.openxmlformats-officedocument.spreadsheetml.printerSettings">
        <DigestMethod Algorithm="http://www.w3.org/2001/04/xmlenc#sha256"/>
        <DigestValue>gfwWQ04zLW5E6B4d3eumQcVcjXxq1MZXmRILegMNwjQ=</DigestValue>
      </Reference>
      <Reference URI="/xl/printerSettings/printerSettings50.bin?ContentType=application/vnd.openxmlformats-officedocument.spreadsheetml.printerSettings">
        <DigestMethod Algorithm="http://www.w3.org/2001/04/xmlenc#sha256"/>
        <DigestValue>a71WIv06Jg5Hxpgh4PZI2owpjkGTKA2QGZLLLB8ZfEk=</DigestValue>
      </Reference>
      <Reference URI="/xl/printerSettings/printerSettings51.bin?ContentType=application/vnd.openxmlformats-officedocument.spreadsheetml.printerSettings">
        <DigestMethod Algorithm="http://www.w3.org/2001/04/xmlenc#sha256"/>
        <DigestValue>GyyR84UYFfbFvVrs+ip9vPggIMAXC0nxkmeUVNsGxCc=</DigestValue>
      </Reference>
      <Reference URI="/xl/printerSettings/printerSettings6.bin?ContentType=application/vnd.openxmlformats-officedocument.spreadsheetml.printerSettings">
        <DigestMethod Algorithm="http://www.w3.org/2001/04/xmlenc#sha256"/>
        <DigestValue>Vf8y+zz/nFi3TQ3QzXaXyT7AuXpZSZ22rpMqYM5cq7I=</DigestValue>
      </Reference>
      <Reference URI="/xl/printerSettings/printerSettings7.bin?ContentType=application/vnd.openxmlformats-officedocument.spreadsheetml.printerSettings">
        <DigestMethod Algorithm="http://www.w3.org/2001/04/xmlenc#sha256"/>
        <DigestValue>7KlQqufIq6Wvj3CVWdpp9XSrPG83/YsqUSp3HWbb3Fg=</DigestValue>
      </Reference>
      <Reference URI="/xl/printerSettings/printerSettings8.bin?ContentType=application/vnd.openxmlformats-officedocument.spreadsheetml.printerSettings">
        <DigestMethod Algorithm="http://www.w3.org/2001/04/xmlenc#sha256"/>
        <DigestValue>QPfi4g2HXuREncYI+qe42OoX0AcUPpo3w8Qf6qlBIS8=</DigestValue>
      </Reference>
      <Reference URI="/xl/printerSettings/printerSettings9.bin?ContentType=application/vnd.openxmlformats-officedocument.spreadsheetml.printerSettings">
        <DigestMethod Algorithm="http://www.w3.org/2001/04/xmlenc#sha256"/>
        <DigestValue>DtOxz+BiOg4+nbp3iqiMyqShHqWNsuFOlOE/e0FjB3E=</DigestValue>
      </Reference>
      <Reference URI="/xl/sharedStrings.xml?ContentType=application/vnd.openxmlformats-officedocument.spreadsheetml.sharedStrings+xml">
        <DigestMethod Algorithm="http://www.w3.org/2001/04/xmlenc#sha256"/>
        <DigestValue>TD0iQjznsmUtsxJM1oMlc5fkpnIVKQGZSPkewxAZRHc=</DigestValue>
      </Reference>
      <Reference URI="/xl/styles.xml?ContentType=application/vnd.openxmlformats-officedocument.spreadsheetml.styles+xml">
        <DigestMethod Algorithm="http://www.w3.org/2001/04/xmlenc#sha256"/>
        <DigestValue>9E+IaMsHhPi53VHt7cylAaIeXNGY/1UGEXx2jBZ4i60=</DigestValue>
      </Reference>
      <Reference URI="/xl/theme/theme1.xml?ContentType=application/vnd.openxmlformats-officedocument.theme+xml">
        <DigestMethod Algorithm="http://www.w3.org/2001/04/xmlenc#sha256"/>
        <DigestValue>cI0/HXUJqryaYoRwZC3vNBHtNesfR3Vou+AOm9g0lJo=</DigestValue>
      </Reference>
      <Reference URI="/xl/workbook.xml?ContentType=application/vnd.openxmlformats-officedocument.spreadsheetml.sheet.main+xml">
        <DigestMethod Algorithm="http://www.w3.org/2001/04/xmlenc#sha256"/>
        <DigestValue>ypydGUIvGudnZvxYKY+o2LicZ0edf0ASHq/X0lFvSlg=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SHX5DWg1XNnRdoqAUOjJ3gAN2C9fR9KW97w7pYHjltY=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xZ54+lU4u9NaYtT7FnVsHXThiNDp8KFFxsm252MCZYk=</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TWJiJsJGh0BdAm0oPe27QOTNDIPyDccHYmu7Z1P+efA=</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/oIykhH1Ii9thKt+MIBbXHFwc3zJMTiSzKFW1dFeM8w=</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/24puvaW5bXuS+cktdpJpE35olfWZ1+6Lpxzh0chEvI=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d4elu214IkGiGOV7VHpbuobQphnR5iQa5HOEbD9px6o=</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BW13LjEKaEXRjIa2jXYQllSRmBFgqp8rbML9TX2/npU=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TcnUTHP4fvatjs+lOXq801JQ1o3ov8WmFECgA34yJNM=</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HTYaQi0KtdQ+B1oDWji35M/0dutqOPx8jsY1TtQMpYg=</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IgAbisjOm+Z/o4medQzuRzY+pxXjrkDU9o+AIfBQFik=</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k1lyfwqmmD/+IoVTg0kz9LzXUr1Uk3Si/nXVc+rnGMI=</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3BU9j2nE/T0n7gCQLFZTcYggRvLBqeLDRh+2LLtPr1I=</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Cp9PA/EMUCmFN0rjs+ZKFhODDEGzJl8Ch1IdmuYTIUc=</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3iS29RgGizUTgmtBni8degzLfqWHy2uN4AVjRehr32M=</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iiI62456xgyBiH9I39OyDE+Qfvj84F4KrO+TyRZEP5g=</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yLbFZOaatprfLLCZ68UZZxklXbzIrPkQXwNXZh1aUe4=</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9Os/7bUrF0E+VUJL/LgBxih/cMmtCH5ihS0sHmMyDIY=</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I/R5yBYm6QMCUJuO8adD1NqOmD8fFhRangLh6nczLNQ=</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8aigdT3OwC/Tp18RNleyo7Crfc6TUMWuR/2hnugV450=</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7E8tOVK8PvA99RRUtWtIP6yC1QFiRYi9PqoxuTCT/xU=</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0Bnugy7bzitJja739ggKaHQvkr3zKO9A9jpqBY3DiaI=</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82V9aXy3uiUF6h1goyLp993S42PSVT9uLFPxLc8qapo=</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FSlCv9Vc5dKDnENBfLFe73IUm673QouyAwklJFk8Gj8=</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zOlW7VgRcd3FxfCIPcAsDmCA/KNw+iJyhRx1GQe0Q5E=</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A/i2FH7e+8rIz4q20wh9anUN6TSC8Wa0V8jwQ95ZW+0=</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M3n7xYXzk1pW2fDKILReq4c1rNlm1k3pNSFhxJQ6jck=</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RofjFfDGEQEcA4cUnvodX7beZGieR+bW06/zJsc/T9U=</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KI9hCAiSPspQkx3fvGaoyX3upl5kJ41+pW8AD1s5XqI=</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pACERU3kE1Uaiw4VUxrrsF010HQK+ELimra0t6hiruA=</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OsJnUIw8ZJm/JrtcL/mX12XnIt31BUOzLCNpse9AlCc=</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ujsH7Ro+Fgqf38IrnGVZuLUqX825ZImJMn2Yj13miZs=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zywGnqcRutTo5RL4u1RlSM5O9iZKtuThnL3qzqX92DI=</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hln/pWRMx9Hj6lY6sad7buhrVqNkBtw2OGkWupD9mbQ=</DigestValue>
      </Reference>
      <Reference URI="/xl/worksheets/_rels/sheet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2J32j/nDl7k9bRQLCGN4+ILggEWWvdYwLoDId7LK9Co=</DigestValue>
      </Reference>
      <Reference URI="/xl/worksheets/_rels/sheet5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4NCGfhQRMz+v/AgU5BInFGTSucF/5z0CG4+MLXuCweY=</DigestValue>
      </Reference>
      <Reference URI="/xl/worksheets/_rels/sheet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FeWxmCBflb8JE5pwKbE7f8Fz2fTuLLYDgReWYDnFn3A=</DigestValue>
      </Reference>
      <Reference URI="/xl/worksheets/_rels/sheet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TgWTmbD30SGQVpeB54QPX/uCzLHCp4PwFD6CJOyJzMw=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9wVw96hc8kccwXXPzVZMhiCdoT7fMomhNpxRtDP3ubQ=</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EYkgjPjP7KYz5sjDwNAEV1lwTMHQsVy+5rkCZLLNDaQ=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oIz2QtWN7Qy3auf2JJ2QqCgW2+LoWuBYIQ5R01s3LS0=</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z3pH9fnIDiAy0mCcKyjgVLG14iSy3znnjZY4epsFAyk=</DigestValue>
      </Reference>
      <Reference URI="/xl/worksheets/sheet1.xml?ContentType=application/vnd.openxmlformats-officedocument.spreadsheetml.worksheet+xml">
        <DigestMethod Algorithm="http://www.w3.org/2001/04/xmlenc#sha256"/>
        <DigestValue>QXiWjl3wSzpTRvqX3Ja9+0Ua6b0lLy2lVGOKtUsQLRg=</DigestValue>
      </Reference>
      <Reference URI="/xl/worksheets/sheet10.xml?ContentType=application/vnd.openxmlformats-officedocument.spreadsheetml.worksheet+xml">
        <DigestMethod Algorithm="http://www.w3.org/2001/04/xmlenc#sha256"/>
        <DigestValue>FIsKrDb3Ar9oWBKbHeEoQ88RVrl1F0DB0BdcLBJspdk=</DigestValue>
      </Reference>
      <Reference URI="/xl/worksheets/sheet11.xml?ContentType=application/vnd.openxmlformats-officedocument.spreadsheetml.worksheet+xml">
        <DigestMethod Algorithm="http://www.w3.org/2001/04/xmlenc#sha256"/>
        <DigestValue>rFkYSuMUVsPLTgLsWiiEU8SwVq7MY0ZmuWL3L9Dq2xQ=</DigestValue>
      </Reference>
      <Reference URI="/xl/worksheets/sheet12.xml?ContentType=application/vnd.openxmlformats-officedocument.spreadsheetml.worksheet+xml">
        <DigestMethod Algorithm="http://www.w3.org/2001/04/xmlenc#sha256"/>
        <DigestValue>ZRKH3Kj8YXZ6uqX4vcsngBBsZ1T3RBniPNtv0Ojqwak=</DigestValue>
      </Reference>
      <Reference URI="/xl/worksheets/sheet13.xml?ContentType=application/vnd.openxmlformats-officedocument.spreadsheetml.worksheet+xml">
        <DigestMethod Algorithm="http://www.w3.org/2001/04/xmlenc#sha256"/>
        <DigestValue>K69aLgsFl6MAPB5bMxcdA/rVNi3XEzctrSSCbvImGMQ=</DigestValue>
      </Reference>
      <Reference URI="/xl/worksheets/sheet14.xml?ContentType=application/vnd.openxmlformats-officedocument.spreadsheetml.worksheet+xml">
        <DigestMethod Algorithm="http://www.w3.org/2001/04/xmlenc#sha256"/>
        <DigestValue>5hn1HnNahp3ARX6i6HeNgHxE9O6LrruAjTVXnwwQT/g=</DigestValue>
      </Reference>
      <Reference URI="/xl/worksheets/sheet15.xml?ContentType=application/vnd.openxmlformats-officedocument.spreadsheetml.worksheet+xml">
        <DigestMethod Algorithm="http://www.w3.org/2001/04/xmlenc#sha256"/>
        <DigestValue>9Zc++YQAjmX7ENpIRqgN55z1WsHSn0gwqRhzd06yIls=</DigestValue>
      </Reference>
      <Reference URI="/xl/worksheets/sheet16.xml?ContentType=application/vnd.openxmlformats-officedocument.spreadsheetml.worksheet+xml">
        <DigestMethod Algorithm="http://www.w3.org/2001/04/xmlenc#sha256"/>
        <DigestValue>b0LYCnA2xaopDZXknPGsZtG291InXuE83xfh92vXuFQ=</DigestValue>
      </Reference>
      <Reference URI="/xl/worksheets/sheet17.xml?ContentType=application/vnd.openxmlformats-officedocument.spreadsheetml.worksheet+xml">
        <DigestMethod Algorithm="http://www.w3.org/2001/04/xmlenc#sha256"/>
        <DigestValue>WQ8Go5inMl39d381xVqg7bJ06hHacvnjhaA6gKQ8voE=</DigestValue>
      </Reference>
      <Reference URI="/xl/worksheets/sheet18.xml?ContentType=application/vnd.openxmlformats-officedocument.spreadsheetml.worksheet+xml">
        <DigestMethod Algorithm="http://www.w3.org/2001/04/xmlenc#sha256"/>
        <DigestValue>fxuAS3PXWrjaPqm/cZA73ru5jnJU5eYY00liIQwdqhg=</DigestValue>
      </Reference>
      <Reference URI="/xl/worksheets/sheet19.xml?ContentType=application/vnd.openxmlformats-officedocument.spreadsheetml.worksheet+xml">
        <DigestMethod Algorithm="http://www.w3.org/2001/04/xmlenc#sha256"/>
        <DigestValue>Kuf0F5eRi/nGO2OPGMKCNQPGEozEOuHWdaymp387zy4=</DigestValue>
      </Reference>
      <Reference URI="/xl/worksheets/sheet2.xml?ContentType=application/vnd.openxmlformats-officedocument.spreadsheetml.worksheet+xml">
        <DigestMethod Algorithm="http://www.w3.org/2001/04/xmlenc#sha256"/>
        <DigestValue>vwAt2S5IOpE8blsX04QIMtSEkIo/BYmY3cYXpzWf+1Q=</DigestValue>
      </Reference>
      <Reference URI="/xl/worksheets/sheet20.xml?ContentType=application/vnd.openxmlformats-officedocument.spreadsheetml.worksheet+xml">
        <DigestMethod Algorithm="http://www.w3.org/2001/04/xmlenc#sha256"/>
        <DigestValue>sjhdEAEMnuh0KBu2hn3OSFBaGetOw4+6pcNSzMlE3mo=</DigestValue>
      </Reference>
      <Reference URI="/xl/worksheets/sheet21.xml?ContentType=application/vnd.openxmlformats-officedocument.spreadsheetml.worksheet+xml">
        <DigestMethod Algorithm="http://www.w3.org/2001/04/xmlenc#sha256"/>
        <DigestValue>IZCQ9cgjPG17PPONFU1rRpXVX/LQUtRthLkAFUR0vRY=</DigestValue>
      </Reference>
      <Reference URI="/xl/worksheets/sheet22.xml?ContentType=application/vnd.openxmlformats-officedocument.spreadsheetml.worksheet+xml">
        <DigestMethod Algorithm="http://www.w3.org/2001/04/xmlenc#sha256"/>
        <DigestValue>iBbtIvCR7sscYXsgbE57ZJ7+i07swA9E8oeuFvvL/hM=</DigestValue>
      </Reference>
      <Reference URI="/xl/worksheets/sheet23.xml?ContentType=application/vnd.openxmlformats-officedocument.spreadsheetml.worksheet+xml">
        <DigestMethod Algorithm="http://www.w3.org/2001/04/xmlenc#sha256"/>
        <DigestValue>VxOOZM/qYdxJSskIyEMzMSMdNwZOXFxe04IGJF4xPhw=</DigestValue>
      </Reference>
      <Reference URI="/xl/worksheets/sheet24.xml?ContentType=application/vnd.openxmlformats-officedocument.spreadsheetml.worksheet+xml">
        <DigestMethod Algorithm="http://www.w3.org/2001/04/xmlenc#sha256"/>
        <DigestValue>vHv0RFwvdi1GnSVhWXoF6rShbWpezWyFT4h4GbbEK8s=</DigestValue>
      </Reference>
      <Reference URI="/xl/worksheets/sheet25.xml?ContentType=application/vnd.openxmlformats-officedocument.spreadsheetml.worksheet+xml">
        <DigestMethod Algorithm="http://www.w3.org/2001/04/xmlenc#sha256"/>
        <DigestValue>jwVskvsq8FvJiGDp32rBiQ50ay2ceaekqWoH71aCXKw=</DigestValue>
      </Reference>
      <Reference URI="/xl/worksheets/sheet26.xml?ContentType=application/vnd.openxmlformats-officedocument.spreadsheetml.worksheet+xml">
        <DigestMethod Algorithm="http://www.w3.org/2001/04/xmlenc#sha256"/>
        <DigestValue>fhLlo7W1OuQNRBWmB0WLgY3iJrBCx/PF3dub9fwvsy0=</DigestValue>
      </Reference>
      <Reference URI="/xl/worksheets/sheet27.xml?ContentType=application/vnd.openxmlformats-officedocument.spreadsheetml.worksheet+xml">
        <DigestMethod Algorithm="http://www.w3.org/2001/04/xmlenc#sha256"/>
        <DigestValue>fvl2jT0ZoYxZ6lM5OGiarhX9X9rhAeTyCpLgTKzoFYg=</DigestValue>
      </Reference>
      <Reference URI="/xl/worksheets/sheet28.xml?ContentType=application/vnd.openxmlformats-officedocument.spreadsheetml.worksheet+xml">
        <DigestMethod Algorithm="http://www.w3.org/2001/04/xmlenc#sha256"/>
        <DigestValue>8RjN84t2b/zg/K5fis4BTq0ly3XCQ0pY/FEIUYMtb+4=</DigestValue>
      </Reference>
      <Reference URI="/xl/worksheets/sheet29.xml?ContentType=application/vnd.openxmlformats-officedocument.spreadsheetml.worksheet+xml">
        <DigestMethod Algorithm="http://www.w3.org/2001/04/xmlenc#sha256"/>
        <DigestValue>Udox5+OtmNaTi96E6fTYddwX9qxwBJbElDFZYiWWmyg=</DigestValue>
      </Reference>
      <Reference URI="/xl/worksheets/sheet3.xml?ContentType=application/vnd.openxmlformats-officedocument.spreadsheetml.worksheet+xml">
        <DigestMethod Algorithm="http://www.w3.org/2001/04/xmlenc#sha256"/>
        <DigestValue>WaqzAQsTSnVXTMyZIMQ1HHHlwr/dovV/RmYELO7PZ10=</DigestValue>
      </Reference>
      <Reference URI="/xl/worksheets/sheet30.xml?ContentType=application/vnd.openxmlformats-officedocument.spreadsheetml.worksheet+xml">
        <DigestMethod Algorithm="http://www.w3.org/2001/04/xmlenc#sha256"/>
        <DigestValue>/Aab0Sig/+fgEPaUAWTwuxXNzrYa0NfNgT8BZPkLgJU=</DigestValue>
      </Reference>
      <Reference URI="/xl/worksheets/sheet31.xml?ContentType=application/vnd.openxmlformats-officedocument.spreadsheetml.worksheet+xml">
        <DigestMethod Algorithm="http://www.w3.org/2001/04/xmlenc#sha256"/>
        <DigestValue>5V7wyZXIN/85LsyefmPTzYOWepdG+XYwTtA5CuU1nYQ=</DigestValue>
      </Reference>
      <Reference URI="/xl/worksheets/sheet32.xml?ContentType=application/vnd.openxmlformats-officedocument.spreadsheetml.worksheet+xml">
        <DigestMethod Algorithm="http://www.w3.org/2001/04/xmlenc#sha256"/>
        <DigestValue>4Mbss2y4CF5lHAcDsEKvoWZfCuotbnF3ijJ4dQCA+jw=</DigestValue>
      </Reference>
      <Reference URI="/xl/worksheets/sheet33.xml?ContentType=application/vnd.openxmlformats-officedocument.spreadsheetml.worksheet+xml">
        <DigestMethod Algorithm="http://www.w3.org/2001/04/xmlenc#sha256"/>
        <DigestValue>0kbiCS9oYETe+R4qmh9aMWeSh7RvsOunXWAwdj8jn4c=</DigestValue>
      </Reference>
      <Reference URI="/xl/worksheets/sheet34.xml?ContentType=application/vnd.openxmlformats-officedocument.spreadsheetml.worksheet+xml">
        <DigestMethod Algorithm="http://www.w3.org/2001/04/xmlenc#sha256"/>
        <DigestValue>hN03h5PJEprkjy+aQ5ntbQLbPp49MYH5K38aoW7CfVE=</DigestValue>
      </Reference>
      <Reference URI="/xl/worksheets/sheet35.xml?ContentType=application/vnd.openxmlformats-officedocument.spreadsheetml.worksheet+xml">
        <DigestMethod Algorithm="http://www.w3.org/2001/04/xmlenc#sha256"/>
        <DigestValue>RcvZ/CDzuKu59QONAUs1h5APYOYxGNjXa5dvgX0RaMM=</DigestValue>
      </Reference>
      <Reference URI="/xl/worksheets/sheet36.xml?ContentType=application/vnd.openxmlformats-officedocument.spreadsheetml.worksheet+xml">
        <DigestMethod Algorithm="http://www.w3.org/2001/04/xmlenc#sha256"/>
        <DigestValue>3lOoDsfqIJrSBR/frL7nwNvqAJCNvNCClUjhI0J+q6w=</DigestValue>
      </Reference>
      <Reference URI="/xl/worksheets/sheet37.xml?ContentType=application/vnd.openxmlformats-officedocument.spreadsheetml.worksheet+xml">
        <DigestMethod Algorithm="http://www.w3.org/2001/04/xmlenc#sha256"/>
        <DigestValue>QQrLNi53ag0VaAIn2MMJ928/RF+bpx+uSXcvCyAYySw=</DigestValue>
      </Reference>
      <Reference URI="/xl/worksheets/sheet38.xml?ContentType=application/vnd.openxmlformats-officedocument.spreadsheetml.worksheet+xml">
        <DigestMethod Algorithm="http://www.w3.org/2001/04/xmlenc#sha256"/>
        <DigestValue>RHhhgL3XEafTrHSxIOa4894HY/4NTWOTjrHRqEeas5E=</DigestValue>
      </Reference>
      <Reference URI="/xl/worksheets/sheet39.xml?ContentType=application/vnd.openxmlformats-officedocument.spreadsheetml.worksheet+xml">
        <DigestMethod Algorithm="http://www.w3.org/2001/04/xmlenc#sha256"/>
        <DigestValue>nWuqiwsMrC4tkLWJfdABjgExhHXZrCe8ODCK2oPQHQk=</DigestValue>
      </Reference>
      <Reference URI="/xl/worksheets/sheet4.xml?ContentType=application/vnd.openxmlformats-officedocument.spreadsheetml.worksheet+xml">
        <DigestMethod Algorithm="http://www.w3.org/2001/04/xmlenc#sha256"/>
        <DigestValue>oW9pHZtL6i85x7nQjdo8bOrdIpPk/kLrNYnvaoQ0/mE=</DigestValue>
      </Reference>
      <Reference URI="/xl/worksheets/sheet40.xml?ContentType=application/vnd.openxmlformats-officedocument.spreadsheetml.worksheet+xml">
        <DigestMethod Algorithm="http://www.w3.org/2001/04/xmlenc#sha256"/>
        <DigestValue>0jhvYpJFyfHMFeeS+Z9gS2DZuazAMu4LudMgng0J8i8=</DigestValue>
      </Reference>
      <Reference URI="/xl/worksheets/sheet41.xml?ContentType=application/vnd.openxmlformats-officedocument.spreadsheetml.worksheet+xml">
        <DigestMethod Algorithm="http://www.w3.org/2001/04/xmlenc#sha256"/>
        <DigestValue>NmjUdiCUgir8E0MIL+kShGohHgWnk/AeaGTj4iL8TNk=</DigestValue>
      </Reference>
      <Reference URI="/xl/worksheets/sheet42.xml?ContentType=application/vnd.openxmlformats-officedocument.spreadsheetml.worksheet+xml">
        <DigestMethod Algorithm="http://www.w3.org/2001/04/xmlenc#sha256"/>
        <DigestValue>5NYOFjni3oR7L/eCpS7yRnPDVch6nPojHW6cKgtLyI8=</DigestValue>
      </Reference>
      <Reference URI="/xl/worksheets/sheet43.xml?ContentType=application/vnd.openxmlformats-officedocument.spreadsheetml.worksheet+xml">
        <DigestMethod Algorithm="http://www.w3.org/2001/04/xmlenc#sha256"/>
        <DigestValue>LaChRr200WgLjvNHA8BMmP3R36xUZ7rZL0GnhIUhpV0=</DigestValue>
      </Reference>
      <Reference URI="/xl/worksheets/sheet44.xml?ContentType=application/vnd.openxmlformats-officedocument.spreadsheetml.worksheet+xml">
        <DigestMethod Algorithm="http://www.w3.org/2001/04/xmlenc#sha256"/>
        <DigestValue>buCv33wgijf9qbPvhPQnZ9wKEy1ED+3k9bf0BpkaUlg=</DigestValue>
      </Reference>
      <Reference URI="/xl/worksheets/sheet45.xml?ContentType=application/vnd.openxmlformats-officedocument.spreadsheetml.worksheet+xml">
        <DigestMethod Algorithm="http://www.w3.org/2001/04/xmlenc#sha256"/>
        <DigestValue>8XcDe/T1HQV2T1HP5tKsafZp6ITwBQxAkFXSgzuMxQM=</DigestValue>
      </Reference>
      <Reference URI="/xl/worksheets/sheet46.xml?ContentType=application/vnd.openxmlformats-officedocument.spreadsheetml.worksheet+xml">
        <DigestMethod Algorithm="http://www.w3.org/2001/04/xmlenc#sha256"/>
        <DigestValue>yRoFmRDsRw70RXh/MxzlwNNY6NRDwKXQRFMpuRoxu+Y=</DigestValue>
      </Reference>
      <Reference URI="/xl/worksheets/sheet47.xml?ContentType=application/vnd.openxmlformats-officedocument.spreadsheetml.worksheet+xml">
        <DigestMethod Algorithm="http://www.w3.org/2001/04/xmlenc#sha256"/>
        <DigestValue>gNARVKpeEjjcJnV8KZNZgDqwOENDbswANTbhZjgtCy0=</DigestValue>
      </Reference>
      <Reference URI="/xl/worksheets/sheet48.xml?ContentType=application/vnd.openxmlformats-officedocument.spreadsheetml.worksheet+xml">
        <DigestMethod Algorithm="http://www.w3.org/2001/04/xmlenc#sha256"/>
        <DigestValue>cDiyHY7mhSju+dRNy9KRyBUETJqKeuo59VrO63Q3o2M=</DigestValue>
      </Reference>
      <Reference URI="/xl/worksheets/sheet49.xml?ContentType=application/vnd.openxmlformats-officedocument.spreadsheetml.worksheet+xml">
        <DigestMethod Algorithm="http://www.w3.org/2001/04/xmlenc#sha256"/>
        <DigestValue>iGy99n0uqzYlr+iQeKySySUxYCIxt1AU5pluCpmBqN8=</DigestValue>
      </Reference>
      <Reference URI="/xl/worksheets/sheet5.xml?ContentType=application/vnd.openxmlformats-officedocument.spreadsheetml.worksheet+xml">
        <DigestMethod Algorithm="http://www.w3.org/2001/04/xmlenc#sha256"/>
        <DigestValue>ciMuv057ywoC8wS/P9muKChwK0aViY1ENL8sHgOlRAo=</DigestValue>
      </Reference>
      <Reference URI="/xl/worksheets/sheet50.xml?ContentType=application/vnd.openxmlformats-officedocument.spreadsheetml.worksheet+xml">
        <DigestMethod Algorithm="http://www.w3.org/2001/04/xmlenc#sha256"/>
        <DigestValue>8oIUwleTyK2jNS7SsLYu11ARlZX1QlTZSEMRLCGfCKo=</DigestValue>
      </Reference>
      <Reference URI="/xl/worksheets/sheet51.xml?ContentType=application/vnd.openxmlformats-officedocument.spreadsheetml.worksheet+xml">
        <DigestMethod Algorithm="http://www.w3.org/2001/04/xmlenc#sha256"/>
        <DigestValue>kVWCLddRDfw0vH3xSfkMD8lM4dZPzg/pCnWrbQcqFQ8=</DigestValue>
      </Reference>
      <Reference URI="/xl/worksheets/sheet52.xml?ContentType=application/vnd.openxmlformats-officedocument.spreadsheetml.worksheet+xml">
        <DigestMethod Algorithm="http://www.w3.org/2001/04/xmlenc#sha256"/>
        <DigestValue>bFiQd7FMcDBSi/jju/djj4zUF2K04+BLHMZKWtgvqZU=</DigestValue>
      </Reference>
      <Reference URI="/xl/worksheets/sheet53.xml?ContentType=application/vnd.openxmlformats-officedocument.spreadsheetml.worksheet+xml">
        <DigestMethod Algorithm="http://www.w3.org/2001/04/xmlenc#sha256"/>
        <DigestValue>OejXR4nEuAvEoy/HGuXCu/ww1LYQLZGImb8xC2/OBi0=</DigestValue>
      </Reference>
      <Reference URI="/xl/worksheets/sheet54.xml?ContentType=application/vnd.openxmlformats-officedocument.spreadsheetml.worksheet+xml">
        <DigestMethod Algorithm="http://www.w3.org/2001/04/xmlenc#sha256"/>
        <DigestValue>ysvhYrMgVzqyf/Kiz/b18osdIwgnYO1ooZrmnHvItrE=</DigestValue>
      </Reference>
      <Reference URI="/xl/worksheets/sheet55.xml?ContentType=application/vnd.openxmlformats-officedocument.spreadsheetml.worksheet+xml">
        <DigestMethod Algorithm="http://www.w3.org/2001/04/xmlenc#sha256"/>
        <DigestValue>5Yq0mDxFkagfVlWh9605y3GLNqsvfApGH20bPGizuQ4=</DigestValue>
      </Reference>
      <Reference URI="/xl/worksheets/sheet6.xml?ContentType=application/vnd.openxmlformats-officedocument.spreadsheetml.worksheet+xml">
        <DigestMethod Algorithm="http://www.w3.org/2001/04/xmlenc#sha256"/>
        <DigestValue>E7gkYRAObsCv8ZjOzsXlfmfD/mluVeVS8DP3OrWjhBo=</DigestValue>
      </Reference>
      <Reference URI="/xl/worksheets/sheet7.xml?ContentType=application/vnd.openxmlformats-officedocument.spreadsheetml.worksheet+xml">
        <DigestMethod Algorithm="http://www.w3.org/2001/04/xmlenc#sha256"/>
        <DigestValue>6q6Ma5WCnc5cMcNTPdbzxyOZjvX6J+GtRDaxE5P9TJs=</DigestValue>
      </Reference>
      <Reference URI="/xl/worksheets/sheet8.xml?ContentType=application/vnd.openxmlformats-officedocument.spreadsheetml.worksheet+xml">
        <DigestMethod Algorithm="http://www.w3.org/2001/04/xmlenc#sha256"/>
        <DigestValue>StgNYKzSlJpMxGF1qGZL0txmLyUU8dCUsYFRRjpm9DI=</DigestValue>
      </Reference>
      <Reference URI="/xl/worksheets/sheet9.xml?ContentType=application/vnd.openxmlformats-officedocument.spreadsheetml.worksheet+xml">
        <DigestMethod Algorithm="http://www.w3.org/2001/04/xmlenc#sha256"/>
        <DigestValue>BO1axllnARkKvpX/IZANfuR75jzZ1rQPRvoEsz+us2A=</DigestValue>
      </Reference>
    </Manifest>
    <SignatureProperties>
      <SignatureProperty Id="idSignatureTime" Target="#idPackageSignature">
        <mdssi:SignatureTime xmlns:mdssi="http://schemas.openxmlformats.org/package/2006/digital-signature">
          <mdssi:Format>YYYY-MM-DDThh:mm:ssTZD</mdssi:Format>
          <mdssi:Value>2024-03-27T18:40:17Z</mdssi:Value>
        </mdssi:SignatureTime>
      </SignatureProperty>
    </SignatureProperties>
  </Object>
  <Object Id="idOfficeObject">
    <SignatureProperties>
      <SignatureProperty Id="idOfficeV1Details" Target="#idPackageSignature">
        <SignatureInfoV1 xmlns="http://schemas.microsoft.com/office/2006/digsig">
          <SetupID>{C1AECFF2-66BC-4456-8005-05682F3ECD4E}</SetupID>
          <SignatureText>Cynthia Velázquez</SignatureText>
          <SignatureImage/>
          <SignatureComments/>
          <WindowsVersion>10.0</WindowsVersion>
          <OfficeVersion>16.0.14332/22</OfficeVersion>
          <ApplicationVersion>16.0.14332</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2024-03-27T18:40:17Z</xd:SigningTime>
          <xd:SigningCertificate>
            <xd:Cert>
              <xd:CertDigest>
                <DigestMethod Algorithm="http://www.w3.org/2001/04/xmlenc#sha256"/>
                <DigestValue>3+sQv29S2NnqFvNX8q55ZfKcVKRz75LzzFES8qLQ6VU=</DigestValue>
              </xd:CertDigest>
              <xd:IssuerSerial>
                <X509IssuerName>CN=CA-CODE100 S.A., C=PY, O=CODE100 S.A., SERIALNUMBER=RUC 80080610-7</X509IssuerName>
                <X509SerialNumber>2051668824318770420556131560233875168921962536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CkBAAB/AAAAAAAAAAAAAABRHQAAkQwAACBFTUYAAAEAlBoAAKIAAAAGAAAAAAAAAAAAAAAAAAAAVgUAAAADAABYAQAAwQAAAAAAAAAAAAAAAAAAAMA/BQDo8QIACgAAABAAAAAAAAAAAAAAAEsAAAAQAAAAAAAAAAUAAAAeAAAAGAAAAAAAAAAAAAAAKgEAAIAAAAAnAAAAGAAAAAEAAAAAAAAAAAAAAAAAAAAlAAAADAAAAAEAAABMAAAAZAAAAAAAAAAAAAAAKQEAAH8AAAAAAAAAAAAAACo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pAQAAfwAAAAAAAAAAAAAAKgEAAIAAAAAhAPAAAAAAAAAAAAAAAIA/AAAAAAAAAAAAAIA/AAAAAAAAAAAAAAAAAAAAAAAAAAAAAAAAAAAAAAAAAAAlAAAADAAAAAAAAIAoAAAADAAAAAEAAAAnAAAAGAAAAAEAAAAAAAAA8PDwAAAAAAAlAAAADAAAAAEAAABMAAAAZAAAAAAAAAAAAAAAKQEAAH8AAAAAAAAAAAAAACoBAACAAAAAIQDwAAAAAAAAAAAAAACAPwAAAAAAAAAAAACAPwAAAAAAAAAAAAAAAAAAAAAAAAAAAAAAAAAAAAAAAAAAJQAAAAwAAAAAAACAKAAAAAwAAAABAAAAJwAAABgAAAABAAAAAAAAAPDw8AAAAAAAJQAAAAwAAAABAAAATAAAAGQAAAAAAAAAAAAAACkBAAB/AAAAAAAAAAAAAAAqAQAAgAAAACEA8AAAAAAAAAAAAAAAgD8AAAAAAAAAAAAAgD8AAAAAAAAAAAAAAAAAAAAAAAAAAAAAAAAAAAAAAAAAACUAAAAMAAAAAAAAgCgAAAAMAAAAAQAAACcAAAAYAAAAAQAAAAAAAADw8PAAAAAAACUAAAAMAAAAAQAAAEwAAABkAAAAAAAAAAAAAAApAQAAfwAAAAAAAAAAAAAAKgEAAIAAAAAhAPAAAAAAAAAAAAAAAIA/AAAAAAAAAAAAAIA/AAAAAAAAAAAAAAAAAAAAAAAAAAAAAAAAAAAAAAAAAAAlAAAADAAAAAAAAIAoAAAADAAAAAEAAAAnAAAAGAAAAAEAAAAAAAAA////AAAAAAAlAAAADAAAAAEAAABMAAAAZAAAAAAAAAAAAAAAKQEAAH8AAAAAAAAAAAAAACoBAACAAAAAIQDwAAAAAAAAAAAAAACAPwAAAAAAAAAAAACAPwAAAAAAAAAAAAAAAAAAAAAAAAAAAAAAAAAAAAAAAAAAJQAAAAwAAAAAAACAKAAAAAwAAAABAAAAJwAAABgAAAABAAAAAAAAAP///wAAAAAAJQAAAAwAAAABAAAATAAAAGQAAAAAAAAAAAAAACkBAAB/AAAAAAAAAAAAAAAq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CAAAAAAAAAAQBMd/H8AAABAEx38fwAAXMr3HPx/AAAAAGOA/H8AAAENZhz8fwAAMBZjgPx/AABcyvcc/H8AAKgWAAAAAAAAQAAAwPx/AAAAAGOA/H8AANEPZhz8fwAABAAAAAAAAAAwFmOA/H8AAJC2r2Z7AAAAXMr3HAAAAABIAAAAAAAAAFzK9xz8fwAAoEMTHfx/AACAzvcc/H8AAAEAAAAAAAAAzvP3HPx/AAAAAGOA/H8AAAAAAAAAAAAAAAAAAO4BAAABTvUb/H8AAEDBO2buAQAAqzL/ffx/AABgt69mewAAAPm3r2Z7AAAAAAAAAAAAAAAAAAAAZHYACAAAAAAlAAAADAAAAAEAAAAYAAAADAAAAAAAAAASAAAADAAAAAEAAAAeAAAAGAAAAMMAAAAEAAAA9wAAABEAAAAlAAAADAAAAAEAAABUAAAAhAAAAMQAAAAEAAAA9QAAABAAAAABAAAA0XbJQasKyUHEAAAABAAAAAkAAABMAAAAAAAAAAAAAAAAAAAA//////////9gAAAAMgA3AC8AMwAvADIAMAAyADQAAAAGAAAABgAAAAQAAAAGAAAABAAAAAYAAAAGAAAABgAAAAYAAABLAAAAQAAAADAAAAAFAAAAIAAAAAEAAAABAAAAEAAAAAAAAAAAAAAAKgEAAIAAAAAAAAAAAAAAACoBAACAAAAAUgAAAHABAAACAAAAEAAAAAcAAAAAAAAAAAAAALwCAAAAAAAAAQICIlMAeQBzAHQAZQBtAAAAAAAAAAAAAAAAAAAAAAAAAAAAAAAAAAAAAAAAAAAAAAAAAAAAAAAAAAAAAAAAAAAAAAAAAAAAAQAAAAAAAADo0q9mewAAAAAAAAAAAAAA0G4lfvx/AAAAAAAAAAAAAAkAAAAAAAAAAAAwQe4BAABED2Yc/H8AAAAAAAAAAAAAAAAAAAAAAAB4uXkLma4AAGjUr2Z7AAAApKlTce4BAAAwe0Vw7gEAAEDBO2buAQAAkNWvZgAAAACwdidm7gEAAAcAAAAAAAAAAAAAAAAAAADM1K9mewAAAAnVr2Z7AAAA0c37ffx/AAAAAAAAAAAAABCL1G8AAAAAAAAAAAAAAAAAAAAAAAAAAEDBO2buAQAAqzL/ffx/AABw1K9mewAAAAnVr2Z7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CIpQgc/H8AALAjPGbuAQAAAgAAAAAAAADQbiV+/H8AAAAAAAAAAAAAsWB8G/x/AACwqbkI7gEAADw8dCz8fwAAAAAAAAAAAAAAAAAAAAAAAEgxeAuZrgAAAAB1G/x/AAAAAAAAAAAAAOD///8AAAAAQME7Zu4BAACYXa5mAAAAAAAAAAAAAAAABgAAAAAAAAAAAAAAAAAAALxcrmZ7AAAA+VyuZnsAAADRzft9/H8AAFhEIwfuAQAAwFuuZgAAAABYRCMH7gEAABDB1QjuAQAAQME7Zu4BAACrMv99/H8AAGBcrmZ7AAAA+VyuZnsAAAAAAAAAAAA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KkAAABHAAAAKQAAADMAAACBAAAAFQAAACEA8AAAAAAAAAAAAAAAgD8AAAAAAAAAAAAAgD8AAAAAAAAAAAAAAAAAAAAAAAAAAAAAAAAAAAAAAAAAACUAAAAMAAAAAAAAgCgAAAAMAAAABAAAAFIAAABwAQAABAAAAPD///8AAAAAAAAAAAAAAACQAQAAAAAAAQAAAABzAGUAZwBvAGUAIAB1AGkAAAAAAAAAAAAAAAAAAAAAAAAAAAAAAAAAAAAAAAAAAAAAAAAAAAAAAAAAAAAAAAAAAAD//wgAAAAAAAAAAAAAAAAAAAAACAAAAAAAANBuJX78fwAAAAAAAAAAAAAAAAAAAAAAAOjCsQjuAQAAwLTRCO4BAAAAAAAAAAAAAAAAAAAAAAAAWDF4C5muAADgt/Ub/H8AACA+AHDuAQAA8P///wAAAABAwTtm7gEAAIhdrmYAAAAAAAAAAAAAAAAJAAAAAAAAAAAAAAAAAAAArFyuZnsAAADpXK5mewAAANHN+338fwAAyJ7BCO4BAACwW65mAAAAAMiewQjuAQAAAAAAAAAAAABAwTtm7gEAAKsy/338fwAAUFyuZnsAAADpXK5mewAAAAAAAAAAAAAAMIASc2R2AAgAAAAAJQAAAAwAAAAEAAAAGAAAAAwAAAAAAAAAEgAAAAwAAAABAAAAHgAAABgAAAApAAAAMwAAAKoAAABIAAAAJQAAAAwAAAAEAAAAVAAAALQAAAAqAAAAMwAAAKgAAABHAAAAAQAAANF2yUGrCslBKgAAADMAAAARAAAATAAAAAAAAAAAAAAAAAAAAP//////////cAAAAEMAeQBuAHQAaABpAGEAIABWAGUAbADhAHoAcQB1AGUAegBkAgoAAAAIAAAACQAAAAUAAAAJAAAABAAAAAgAAAAEAAAACgAAAAgAAAAEAAAACAAAAAcAAAAJAAAACQAAAAgAAAAHAAAASwAAAEAAAAAwAAAABQAAACAAAAABAAAAAQAAABAAAAAAAAAAAAAAACoBAACAAAAAAAAAAAAAAAAqAQAAgAAAACUAAAAMAAAAAgAAACcAAAAYAAAABQAAAAAAAAD///8AAAAAACUAAAAMAAAABQAAAEwAAABkAAAAAAAAAFAAAAApAQAAfAAAAAAAAABQAAAAKg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HwAAAAKAAAAUAAAADoAAABcAAAAAQAAANF2yUGrCslBCgAAAFAAAAAIAAAATAAAAAAAAAAAAAAAAAAAAP//////////XAAAAEMAbwBuAHQAYQBkAG8AcgAHAAAABwAAAAcAAAAEAAAABgAAAAcAAAAHAAAABAAAAEsAAABAAAAAMAAAAAUAAAAgAAAAAQAAAAEAAAAQAAAAAAAAAAAAAAAqAQAAgAAAAAAAAAAAAAAAKgEAAIAAAAAlAAAADAAAAAIAAAAnAAAAGAAAAAUAAAAAAAAA////AAAAAAAlAAAADAAAAAUAAABMAAAAZAAAAAkAAABgAAAA/wAAAGwAAAAJAAAAYAAAAPcAAAANAAAAIQDwAAAAAAAAAAAAAACAPwAAAAAAAAAAAACAPwAAAAAAAAAAAAAAAAAAAAAAAAAAAAAAAAAAAAAAAAAAJQAAAAwAAAAAAACAKAAAAAwAAAAFAAAAJwAAABgAAAAFAAAAAAAAAP///wAAAAAAJQAAAAwAAAAFAAAATAAAAGQAAAAJAAAAcAAAACABAAB8AAAACQAAAHAAAAAYAQAADQAAACEA8AAAAAAAAAAAAAAAgD8AAAAAAAAAAAAAgD8AAAAAAAAAAAAAAAAAAAAAAAAAAAAAAAAAAAAAAAAAACUAAAAMAAAAAAAAgCgAAAAMAAAABQAAACUAAAAMAAAAAQAAABgAAAAMAAAAAAAAABIAAAAMAAAAAQAAABYAAAAMAAAAAAAAAFQAAABoAQAACgAAAHAAAAAfAQAAfAAAAAEAAADRdslBqwrJQQoAAABwAAAALwAAAEwAAAAEAAAACQAAAHAAAAAhAQAAfQAAAKwAAABGAGkAcgBtAGEAZABvACAAcABvAHIAOgAgAEMAWQBOAFQASABJAEEAIABDAEEAUgBPAEwASQBOAEEAIABWAEUATABBAFoAUQBVAEUAWgAgAFAARQBSAEEATABUAEEAAAAGAAAAAwAAAAQAAAAJAAAABgAAAAcAAAAHAAAAAwAAAAcAAAAHAAAABAAAAAMAAAADAAAABwAAAAUAAAAIAAAABgAAAAgAAAADAAAABwAAAAMAAAAHAAAABwAAAAcAAAAJAAAABQAAAAMAAAAIAAAABwAAAAMAAAAHAAAABgAAAAUAAAAHAAAABgAAAAgAAAAIAAAABgAAAAYAAAADAAAABgAAAAYAAAAHAAAABwAAAAUAAAAGAAAABwAAABYAAAAMAAAAAAAAACUAAAAMAAAAAgAAAA4AAAAUAAAAAAAAABAAAAAUAAAA</Object>
  <Object Id="idInvalidSigLnImg">AQAAAGwAAAAAAAAAAAAAACkBAAB/AAAAAAAAAAAAAABRHQAAkQwAACBFTUYAAAEABCAAAKkAAAAGAAAAAAAAAAAAAAAAAAAAVgUAAAADAABYAQAAwQAAAAAAAAAAAAAAAAAAAMA/BQDo8QIACgAAABAAAAAAAAAAAAAAAEsAAAAQAAAAAAAAAAUAAAAeAAAAGAAAAAAAAAAAAAAAKgEAAIAAAAAnAAAAGAAAAAEAAAAAAAAAAAAAAAAAAAAlAAAADAAAAAEAAABMAAAAZAAAAAAAAAAAAAAAKQEAAH8AAAAAAAAAAAAAACo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pAQAAfwAAAAAAAAAAAAAAKgEAAIAAAAAhAPAAAAAAAAAAAAAAAIA/AAAAAAAAAAAAAIA/AAAAAAAAAAAAAAAAAAAAAAAAAAAAAAAAAAAAAAAAAAAlAAAADAAAAAAAAIAoAAAADAAAAAEAAAAnAAAAGAAAAAEAAAAAAAAA8PDwAAAAAAAlAAAADAAAAAEAAABMAAAAZAAAAAAAAAAAAAAAKQEAAH8AAAAAAAAAAAAAACoBAACAAAAAIQDwAAAAAAAAAAAAAACAPwAAAAAAAAAAAACAPwAAAAAAAAAAAAAAAAAAAAAAAAAAAAAAAAAAAAAAAAAAJQAAAAwAAAAAAACAKAAAAAwAAAABAAAAJwAAABgAAAABAAAAAAAAAPDw8AAAAAAAJQAAAAwAAAABAAAATAAAAGQAAAAAAAAAAAAAACkBAAB/AAAAAAAAAAAAAAAqAQAAgAAAACEA8AAAAAAAAAAAAAAAgD8AAAAAAAAAAAAAgD8AAAAAAAAAAAAAAAAAAAAAAAAAAAAAAAAAAAAAAAAAACUAAAAMAAAAAAAAgCgAAAAMAAAAAQAAACcAAAAYAAAAAQAAAAAAAADw8PAAAAAAACUAAAAMAAAAAQAAAEwAAABkAAAAAAAAAAAAAAApAQAAfwAAAAAAAAAAAAAAKgEAAIAAAAAhAPAAAAAAAAAAAAAAAIA/AAAAAAAAAAAAAIA/AAAAAAAAAAAAAAAAAAAAAAAAAAAAAAAAAAAAAAAAAAAlAAAADAAAAAAAAIAoAAAADAAAAAEAAAAnAAAAGAAAAAEAAAAAAAAA////AAAAAAAlAAAADAAAAAEAAABMAAAAZAAAAAAAAAAAAAAAKQEAAH8AAAAAAAAAAAAAACoBAACAAAAAIQDwAAAAAAAAAAAAAACAPwAAAAAAAAAAAACAPwAAAAAAAAAAAAAAAAAAAAAAAAAAAAAAAAAAAAAAAAAAJQAAAAwAAAAAAACAKAAAAAwAAAABAAAAJwAAABgAAAABAAAAAAAAAP///wAAAAAAJQAAAAwAAAABAAAATAAAAGQAAAAAAAAAAAAAACkBAAB/AAAAAAAAAAAAAAAq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QBMd/H8AAABAEx38fwAAXMr3HPx/AAAAAGOA/H8AAAENZhz8fwAAMBZjgPx/AABcyvcc/H8AAKgWAAAAAAAAQAAAwPx/AAAAAGOA/H8AANEPZhz8fwAABAAAAAAAAAAwFmOA/H8AAJC2r2Z7AAAAXMr3HAAAAABIAAAAAAAAAFzK9xz8fwAAoEMTHfx/AACAzvcc/H8AAAEAAAAAAAAAzvP3HPx/AAAAAGOA/H8AAAAAAAAAAAAAAAAAAO4BAAABTvUb/H8AAEDBO2buAQAAqzL/ffx/AABgt69mewAAAPm3r2Z7AAAAAAAAAAAAAAAAAAAAZHYACAAAAAAlAAAADAAAAAEAAAAYAAAADAAAAP8AAAASAAAADAAAAAEAAAAeAAAAGAAAACIAAAAEAAAAcgAAABEAAAAlAAAADAAAAAEAAABUAAAAqAAAACMAAAAEAAAAcAAAABAAAAABAAAA0XbJQasKyUEjAAAABAAAAA8AAABMAAAAAAAAAAAAAAAAAAAA//////////9sAAAARgBpAHIAbQBhACAAbgBvACAAdgDhAGwAaQBkAGEAAAAGAAAAAwAAAAQAAAAJAAAABgAAAAMAAAAHAAAABwAAAAMAAAAFAAAABgAAAAMAAAADAAAABwAAAAYAAABLAAAAQAAAADAAAAAFAAAAIAAAAAEAAAABAAAAEAAAAAAAAAAAAAAAKgEAAIAAAAAAAAAAAAAAACoBAACAAAAAUgAAAHABAAACAAAAEAAAAAcAAAAAAAAAAAAAALwCAAAAAAAAAQICIlMAeQBzAHQAZQBtAAAAAAAAAAAAAAAAAAAAAAAAAAAAAAAAAAAAAAAAAAAAAAAAAAAAAAAAAAAAAAAAAAAAAAAAAAAAAQAAAAAAAADo0q9mewAAAAAAAAAAAAAA0G4lfvx/AAAAAAAAAAAAAAkAAAAAAAAAAAAwQe4BAABED2Yc/H8AAAAAAAAAAAAAAAAAAAAAAAB4uXkLma4AAGjUr2Z7AAAApKlTce4BAAAwe0Vw7gEAAEDBO2buAQAAkNWvZgAAAACwdidm7gEAAAcAAAAAAAAAAAAAAAAAAADM1K9mewAAAAnVr2Z7AAAA0c37ffx/AAAAAAAAAAAAABCL1G8AAAAAAAAAAAAAAAAAAAAAAAAAAEDBO2buAQAAqzL/ffx/AABw1K9mewAAAAnVr2Z7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CIpQgc/H8AALAjPGbuAQAAAgAAAAAAAADQbiV+/H8AAAAAAAAAAAAAsWB8G/x/AACwqbkI7gEAADw8dCz8fwAAAAAAAAAAAAAAAAAAAAAAAEgxeAuZrgAAAAB1G/x/AAAAAAAAAAAAAOD///8AAAAAQME7Zu4BAACYXa5mAAAAAAAAAAAAAAAABgAAAAAAAAAAAAAAAAAAALxcrmZ7AAAA+VyuZnsAAADRzft9/H8AAFhEIwfuAQAAwFuuZgAAAABYRCMH7gEAABDB1QjuAQAAQME7Zu4BAACrMv99/H8AAGBcrmZ7AAAA+VyuZnsAAAAAAAAAAAA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KkAAABHAAAAKQAAADMAAACBAAAAFQAAACEA8AAAAAAAAAAAAAAAgD8AAAAAAAAAAAAAgD8AAAAAAAAAAAAAAAAAAAAAAAAAAAAAAAAAAAAAAAAAACUAAAAMAAAAAAAAgCgAAAAMAAAABAAAAFIAAABwAQAABAAAAPD///8AAAAAAAAAAAAAAACQAQAAAAAAAQAAAABzAGUAZwBvAGUAIAB1AGkAAAAAAAAAAAAAAAAAAAAAAAAAAAAAAAAAAAAAAAAAAAAAAAAAAAAAAAAAAAAAAAAAAAD//wgAAAAAAAAAAAAAAAAAAAAACAAAAAAAANBuJX78fwAAAAAAAAAAAAAAAAAAAAAAAOjCsQjuAQAAwLTRCO4BAAAAAAAAAAAAAAAAAAAAAAAAWDF4C5muAADgt/Ub/H8AACA+AHDuAQAA8P///wAAAABAwTtm7gEAAIhdrmYAAAAAAAAAAAAAAAAJAAAAAAAAAAAAAAAAAAAArFyuZnsAAADpXK5mewAAANHN+338fwAAyJ7BCO4BAACwW65mAAAAAMiewQjuAQAAAAAAAAAAAABAwTtm7gEAAKsy/338fwAAUFyuZnsAAADpXK5mewAAAAAAAAAAAAAAMIASc2R2AAgAAAAAJQAAAAwAAAAEAAAAGAAAAAwAAAAAAAAAEgAAAAwAAAABAAAAHgAAABgAAAApAAAAMwAAAKoAAABIAAAAJQAAAAwAAAAEAAAAVAAAALQAAAAqAAAAMwAAAKgAAABHAAAAAQAAANF2yUGrCslBKgAAADMAAAARAAAATAAAAAAAAAAAAAAAAAAAAP//////////cAAAAEMAeQBuAHQAaABpAGEAIABWAGUAbADhAHoAcQB1AGUAegAAAAoAAAAIAAAACQAAAAUAAAAJAAAABAAAAAgAAAAEAAAACgAAAAgAAAAEAAAACAAAAAcAAAAJAAAACQAAAAgAAAAHAAAASwAAAEAAAAAwAAAABQAAACAAAAABAAAAAQAAABAAAAAAAAAAAAAAACoBAACAAAAAAAAAAAAAAAAqAQAAgAAAACUAAAAMAAAAAgAAACcAAAAYAAAABQAAAAAAAAD///8AAAAAACUAAAAMAAAABQAAAEwAAABkAAAAAAAAAFAAAAApAQAAfAAAAAAAAABQAAAAKg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HwAAAAKAAAAUAAAADoAAABcAAAAAQAAANF2yUGrCslBCgAAAFAAAAAIAAAATAAAAAAAAAAAAAAAAAAAAP//////////XAAAAEMAbwBuAHQAYQBkAG8AcgAHAAAABwAAAAcAAAAEAAAABgAAAAcAAAAHAAAABAAAAEsAAABAAAAAMAAAAAUAAAAgAAAAAQAAAAEAAAAQAAAAAAAAAAAAAAAqAQAAgAAAAAAAAAAAAAAAKgEAAIAAAAAlAAAADAAAAAIAAAAnAAAAGAAAAAUAAAAAAAAA////AAAAAAAlAAAADAAAAAUAAABMAAAAZAAAAAkAAABgAAAA/wAAAGwAAAAJAAAAYAAAAPcAAAANAAAAIQDwAAAAAAAAAAAAAACAPwAAAAAAAAAAAACAPwAAAAAAAAAAAAAAAAAAAAAAAAAAAAAAAAAAAAAAAAAAJQAAAAwAAAAAAACAKAAAAAwAAAAFAAAAJwAAABgAAAAFAAAAAAAAAP///wAAAAAAJQAAAAwAAAAFAAAATAAAAGQAAAAJAAAAcAAAACABAAB8AAAACQAAAHAAAAAYAQAADQAAACEA8AAAAAAAAAAAAAAAgD8AAAAAAAAAAAAAgD8AAAAAAAAAAAAAAAAAAAAAAAAAAAAAAAAAAAAAAAAAACUAAAAMAAAAAAAAgCgAAAAMAAAABQAAACUAAAAMAAAAAQAAABgAAAAMAAAAAAAAABIAAAAMAAAAAQAAABYAAAAMAAAAAAAAAFQAAABoAQAACgAAAHAAAAAfAQAAfAAAAAEAAADRdslBqwrJQQoAAABwAAAALwAAAEwAAAAEAAAACQAAAHAAAAAhAQAAfQAAAKwAAABGAGkAcgBtAGEAZABvACAAcABvAHIAOgAgAEMAWQBOAFQASABJAEEAIABDAEEAUgBPAEwASQBOAEEAIABWAEUATABBAFoAUQBVAEUAWgAgAFAARQBSAEEATABUAEEAAAAGAAAAAwAAAAQAAAAJAAAABgAAAAcAAAAHAAAAAwAAAAcAAAAHAAAABAAAAAMAAAADAAAABwAAAAUAAAAIAAAABgAAAAgAAAADAAAABwAAAAMAAAAHAAAABwAAAAcAAAAJAAAABQAAAAMAAAAIAAAABwAAAAMAAAAHAAAABgAAAAUAAAAHAAAABgAAAAgAAAAIAAAABgAAAAYAAAADAAAABgAAAAYAAAAHAAAABwAAAAUAAAAGAAAABw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YItWR4z1BGn9HIcILqfvgfAiI+8wGkrRsqBrS5ap7rM=</DigestValue>
    </Reference>
    <Reference Type="http://www.w3.org/2000/09/xmldsig#Object" URI="#idOfficeObject">
      <DigestMethod Algorithm="http://www.w3.org/2001/04/xmlenc#sha256"/>
      <DigestValue>T04EvzDOpMYJddC+NUSpG4swtbk7FehoVAFlCn+xjTs=</DigestValue>
    </Reference>
    <Reference Type="http://uri.etsi.org/01903#SignedProperties" URI="#idSignedProperties">
      <Transforms>
        <Transform Algorithm="http://www.w3.org/TR/2001/REC-xml-c14n-20010315"/>
      </Transforms>
      <DigestMethod Algorithm="http://www.w3.org/2001/04/xmlenc#sha256"/>
      <DigestValue>KuiUBKwjNRWGa4ww3UMoTlZkpTAJtQQr5iZO0hBkZuM=</DigestValue>
    </Reference>
    <Reference Type="http://www.w3.org/2000/09/xmldsig#Object" URI="#idValidSigLnImg">
      <DigestMethod Algorithm="http://www.w3.org/2001/04/xmlenc#sha256"/>
      <DigestValue>35DasvkvPwYOl1iZYsdg9dITfqJmiBpRVh8FnvUrp94=</DigestValue>
    </Reference>
    <Reference Type="http://www.w3.org/2000/09/xmldsig#Object" URI="#idInvalidSigLnImg">
      <DigestMethod Algorithm="http://www.w3.org/2001/04/xmlenc#sha256"/>
      <DigestValue>BlWb1so2VNBdqAlTng/wz89un1DRulRmzoyq4DLF6iA=</DigestValue>
    </Reference>
  </SignedInfo>
  <SignatureValue>NUQgIm1Grjfpr9o7TH+WyGC/DZg5pUpvpcJObNmtU45rejm384IL3Xl+Ib4hf4nmwin3ZJgdcOcL
N27KlbYXZMAvfpZOSWesNwEqPTiijFNVmNR+BXG7h4KhaauHI29EqQO79SZr9BKS7e1i3V8rO9aY
9KWclIUonwwqSig7abker0uJJ+Y+Rwb5zKd6dExIFxVAOo50DFv+s2DpdZGkRTyXdYev19a1QbKV
iUkOfzPbN89GNwaoXIBi/lX++Is1DoYt5yQ0CJUQaddlcE7qSG1HXVD7ZGx90eA5AZnp0XSbLWO8
ioQDQdksII28EVmpPhYyRcrTCb/fi16MOygwCw==</SignatureValue>
  <KeyInfo>
    <X509Data>
      <X509Certificate>MIIJ2DCCB8CgAwIBAgITXAAAy/xhlBCO2igGcQAAAADL/DANBgkqhkiG9w0BAQsFADBXMRcwFQYDVQQFEw5SVUMgODAwODA2MTAtNzEVMBMGA1UEChMMQ09ERTEwMCBTLkEuMQswCQYDVQQGEwJQWTEYMBYGA1UEAxMPQ0EtQ09ERTEwMCBTLkEuMB4XDTIyMTIxMzExMjEzN1oXDTI0MTIxMzExMjEzN1owgagxGzAZBgNVBAMTEkFOR0VMIERFVkFDQSBQQVZPTjE1MDMGA1UEChMsQ0VSVElGSUNBRE8gQ1VBTElGSUNBRE8gREUgRklSTUEgRUxFQ1RST05JQ0ExCzAJBgNVBAYTAlBZMQ4wDAYDVQQqEwVBTkdFTDEVMBMGA1UEBBMMREVWQUNBIFBBVk9OMREwDwYDVQQFEwhDSTc1NjM1MzELMAkGA1UECxMCRjIwggEiMA0GCSqGSIb3DQEBAQUAA4IBDwAwggEKAoIBAQCwFFbjLT9QPoQ2a5tzPWDEFxpqoLfUAQIX75aTznA3HInwThb4FEMQ/OgJMgjRtfPx+M2VTyPICiW1cc3VKz00InenJEbzvEr8Eu39LD64BEUhG1zFaQA+WKGpCeL9KCgOOwnsKskMeyO88ggwCOusOfygf0aPi7NuYFVMimx789zKCEk1MbHDS02NM3b23Xi+8+Yh2twZRvQ9nsEHze0dfzDXYpbBLSxXydlAZZNIDjZO0TF4c4ENqOizEHhTTr6Oxg0Ld8ogKCr88tqsinpqxzh9s6i+RsEFPw+0GItLBTpVKZj2rwLUG8w8ygAnIzsKko1cHZCZsw28VJio9u33AgMBAAGjggVJMIIFRTAOBgNVHQ8BAf8EBAMCBeAwDAYDVR0TAQH/BAIwADAgBgNVHSUBAf8EFjAUBggrBgEFBQcDAgYIKwYBBQUHAwQwHQYDVR0OBBYEFLBHFwzr1Kblf6+owj7ZcHSdJegLMB8GA1UdIwQYMBaAFCf22jsLf5P4WRLQFapCz7KWlj1FMIGIBgNVHR8EgYAwfjB8oHqgeIY6aHR0cDovL2NhMS5jb2RlMTAwLmNvbS5weS9maXJtYS1kaWdpdGFsL2NybC9DQS1DT0RFMTAwLmNybIY6aHR0cDovL2NhMi5jb2RlMTAwLmNvbS5weS9maXJtYS1kaWdpdGFsL2NybC9DQS1DT0RFMTAwLmNybDCB+AYIKwYBBQUHAQEEgeswgegwRgYIKwYBBQUHMAKGOmh0dHA6Ly9jYTEuY29kZTEwMC5jb20ucHkvZmlybWEtZGlnaXRhbC9jZXIvQ0EtQ09ERTEwMC5jZXIwRgYIKwYBBQUHMAKGOmh0dHA6Ly9jYTIuY29kZTEwMC5jb20ucHkvZmlybWEtZGlnaXRhbC9jZXIvQ0EtQ09ERTEwMC5jZXIwKgYIKwYBBQUHMAGGHmh0dHA6Ly9jYTEuY29kZTEwMC5jb20ucHkvb2NzcDAqBggrBgEFBQcwAYYeaHR0cDovL2NhMi5jb2RlMTAwLmNvbS5weS9vY3NwMIIDHAYDVR0gBIIDEzCCAw8wggMLBgsrBgEEAYOucAEBBDCCAvowSgYIKwYBBQUHAgEWPmh0dHA6Ly93d3cuY29kZTEwMC5jb20ucHkvcmVwb3NpdG9yaW8tZGUtZG9jdW1lbnRvcy1wdWJsaWNvcy8AMIIBVgYIKwYBBQUHAgIwggFIHoIBRABDAGUAcgB0AGkAZgBpAGMAYQBkAG8AIABjAHUAYQBsAGkAZgBpAGMAYQBkAG8AIABkAGUAIABmAGkAcgBtAGEAIABlAGwAZQBjAHQAcgDzAG4AaQBjAGEAIAB0AGkAcABvACAARgAyACAAKABjAGwAYQB2AGUAcwAgAGUAbgAgAGQAaQBzAHAAbwBzAGkAdABpAHYAbwAgAGMAdQBhAGwAaQBmAGkAYwBhAGQAbwApACAAcwB1AGoAZQB0AGEAIABhACAAbABhAHMAIABjAG8AbgBkAGkAYwBpAG8AbgBlAHMAIABkAGUAIAB1AHMAbwAgAGUAeABwAHUAZQBzAHQAYQBzACAAZQBuACAAbABhACAARABQAEMAIABkAGUAbAAgAFAAQwBTAEMAIABDAE8ARABFADEAMAAwACAAUwAuAEEALjCCAVAGCCsGAQUFBwICMIIBQh6CAT4AUQB1AGEAbABpAGYAaQBlAGQAIABjAGUAcgB0AGkAZgBpAGMAYQB0AGUAIABvAGYAIABlAGwAZQBjAHQAcgBvAG4AaQBjACAAcwBpAGcAbgBhAHQAdQByAGUAIAB0AHkAcABlACAARgAyACAAKABrAGUAeQBzACAAaQBuACAAcQB1AGEAbABpAGYAaQBlAGQAIABkAGUAdgBpAGMAZQApACAAcwB1AGIAagBlAGMAdAAgAHQAbwAgAHQAaABlACAAYwBvAG4AZABpAHQAaQBvAG4AcwAgAG8AZgAgAHUAcwBlACAAcwBlAHQAIABmAG8AcgB0AGgAIABpAG4AIAB0AGgAZQAgAEMAUABTACAAbwBmACAAdABoAGUAIABQAEMAUwBDACAAQwBPAEQARQAxADAAMAAgAFMALgBBAC4wHQYDVR0RBBYwFIESREVWQUNBQENZQ0UuQ09NLlBZMA0GCSqGSIb3DQEBCwUAA4ICAQAzrEvzhbQZhcaz/1C3MGVa0WDu4wiS75CIZNkz8cwv+wTEpDmIWBLc6eWv9WaQE0DnTZNNAVO6/OAfYY/1EkT9R2IhbKbRGuGl3K7HLTtYmQCbYn6TsCESpFm0jDvzMYsxGEeoVwIMZ3RywpB7+w5NkAXslgumUzr+zFYH+9qHzRVCLSd/ew/jhoP4qpUepBFw58Qw2p/fCCa3LPEJwUwrTpQBkftf1kwhVxgksPPqrbRGsuKfjEtEBe5F0ykMh7Ip2YyihUuMgnodRxrtnztfVMc65qHmPFCMlkmZJGUR4NT9rD4p/fT7IOerPh5LnA3AH7eAw5fjOEI5gyyWMYzWtep1zbnf7Qo5vu9b8j/DIvoqV7nUh46HAGwdbvNA8kUM6i3O6Jy3jZEQAISLJETcSbR9PdMc45BbL8KfynZHy52SqTFqTyKHeeHrRZwqCZOALylcvuTEtRH9E2GRaO4funlrzlhGvJPclJYiw+zvfM08oL30mu6Ytf84M2spLpXyuYD0M3T1PB5QpsjzVwRmShFqnIcLwB6aCmOqKRasVWFXAqundk+yalpTWjNWC4LFeJdDdG66tQ3u/1/GPDKBivXcYB5pyLb3E+mS/yE4xOivPw3K2NKsvqQV1ALCP2TN0Qrr1O1pzwwEGKLnJRV70EbiLGx55S8gOIQLxWtT+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28"/>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124"/>
            <mdssi:RelationshipReference xmlns:mdssi="http://schemas.openxmlformats.org/package/2006/digital-signature" SourceId="rId129"/>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120"/>
            <mdssi:RelationshipReference xmlns:mdssi="http://schemas.openxmlformats.org/package/2006/digital-signature" SourceId="rId125"/>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131"/>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Transform>
          <Transform Algorithm="http://www.w3.org/TR/2001/REC-xml-c14n-20010315"/>
        </Transforms>
        <DigestMethod Algorithm="http://www.w3.org/2001/04/xmlenc#sha256"/>
        <DigestValue>T8VZdKHG8E0phI8C7w4AZIFEAx26VFSRJ8HRcXptWI0=</DigestValue>
      </Reference>
      <Reference URI="/xl/calcChain.xml?ContentType=application/vnd.openxmlformats-officedocument.spreadsheetml.calcChain+xml">
        <DigestMethod Algorithm="http://www.w3.org/2001/04/xmlenc#sha256"/>
        <DigestValue>MY/9Vp+rOFZkxsuxGJwYyv83plxyYILsjXULkGAaFDI=</DigestValue>
      </Reference>
      <Reference URI="/xl/comments1.xml?ContentType=application/vnd.openxmlformats-officedocument.spreadsheetml.comments+xml">
        <DigestMethod Algorithm="http://www.w3.org/2001/04/xmlenc#sha256"/>
        <DigestValue>6uLI7I06f8hpQUEYWdyU3RzLznWvQQRvZmn/HPxpMI4=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5HE/VN3F0ZZtm2+0ifHEdalXz+we00XrDBbH5gRm/Qc=</DigestValue>
      </Reference>
      <Reference URI="/xl/drawings/drawing1.xml?ContentType=application/vnd.openxmlformats-officedocument.drawing+xml">
        <DigestMethod Algorithm="http://www.w3.org/2001/04/xmlenc#sha256"/>
        <DigestValue>KFg458brlGwoo1N2NesDIArXi3bsreVgCnxBcB0GfCo=</DigestValue>
      </Reference>
      <Reference URI="/xl/drawings/drawing10.xml?ContentType=application/vnd.openxmlformats-officedocument.drawing+xml">
        <DigestMethod Algorithm="http://www.w3.org/2001/04/xmlenc#sha256"/>
        <DigestValue>WauOoM0VuUVfSoT5TPn224C2g2oOK6Jcr+JLwpxwauw=</DigestValue>
      </Reference>
      <Reference URI="/xl/drawings/drawing11.xml?ContentType=application/vnd.openxmlformats-officedocument.drawing+xml">
        <DigestMethod Algorithm="http://www.w3.org/2001/04/xmlenc#sha256"/>
        <DigestValue>MIuvHM0oN+hQtJI6DkANib8dc+mWpZh2Y3hl/IJkesY=</DigestValue>
      </Reference>
      <Reference URI="/xl/drawings/drawing12.xml?ContentType=application/vnd.openxmlformats-officedocument.drawing+xml">
        <DigestMethod Algorithm="http://www.w3.org/2001/04/xmlenc#sha256"/>
        <DigestValue>BXZiIL6I++F0QyS4nAp/gUBJ5hg6aGwlcd4uH/qDzBQ=</DigestValue>
      </Reference>
      <Reference URI="/xl/drawings/drawing13.xml?ContentType=application/vnd.openxmlformats-officedocument.drawing+xml">
        <DigestMethod Algorithm="http://www.w3.org/2001/04/xmlenc#sha256"/>
        <DigestValue>wpyivELlodkYCDJh52qQ417fyk2m497cGfsGGkEdKOA=</DigestValue>
      </Reference>
      <Reference URI="/xl/drawings/drawing14.xml?ContentType=application/vnd.openxmlformats-officedocument.drawing+xml">
        <DigestMethod Algorithm="http://www.w3.org/2001/04/xmlenc#sha256"/>
        <DigestValue>5N3FG2RVpvTgF+fvJqQhwaszeSS5xgMkqZ6Cz2NSjH4=</DigestValue>
      </Reference>
      <Reference URI="/xl/drawings/drawing15.xml?ContentType=application/vnd.openxmlformats-officedocument.drawing+xml">
        <DigestMethod Algorithm="http://www.w3.org/2001/04/xmlenc#sha256"/>
        <DigestValue>1ixSfcQx1/ceOmTrQD7tGuRXCIcO+w8ytNQeceR5xqI=</DigestValue>
      </Reference>
      <Reference URI="/xl/drawings/drawing16.xml?ContentType=application/vnd.openxmlformats-officedocument.drawing+xml">
        <DigestMethod Algorithm="http://www.w3.org/2001/04/xmlenc#sha256"/>
        <DigestValue>xZfWGsJxPqT7SyiFAQWbygaGGvpTK4apnjFPTJtz6UI=</DigestValue>
      </Reference>
      <Reference URI="/xl/drawings/drawing17.xml?ContentType=application/vnd.openxmlformats-officedocument.drawing+xml">
        <DigestMethod Algorithm="http://www.w3.org/2001/04/xmlenc#sha256"/>
        <DigestValue>G56yO3XlIYxQmA+YMNICZR0eu8B3ScylR2XKhqTMa+U=</DigestValue>
      </Reference>
      <Reference URI="/xl/drawings/drawing18.xml?ContentType=application/vnd.openxmlformats-officedocument.drawing+xml">
        <DigestMethod Algorithm="http://www.w3.org/2001/04/xmlenc#sha256"/>
        <DigestValue>xsx+zkCTkFHT0kJTYo+tof6mzKeh9hc6mY/rYxrFkv0=</DigestValue>
      </Reference>
      <Reference URI="/xl/drawings/drawing2.xml?ContentType=application/vnd.openxmlformats-officedocument.drawing+xml">
        <DigestMethod Algorithm="http://www.w3.org/2001/04/xmlenc#sha256"/>
        <DigestValue>DovAsUbtrvvQvA951kILnGOHpTzD6BmdIvuColLs4nQ=</DigestValue>
      </Reference>
      <Reference URI="/xl/drawings/drawing3.xml?ContentType=application/vnd.openxmlformats-officedocument.drawing+xml">
        <DigestMethod Algorithm="http://www.w3.org/2001/04/xmlenc#sha256"/>
        <DigestValue>ekcP7yoQ2xaUA/DxCYr9Ca++8EffTIoZRI55DiBpGLc=</DigestValue>
      </Reference>
      <Reference URI="/xl/drawings/drawing4.xml?ContentType=application/vnd.openxmlformats-officedocument.drawing+xml">
        <DigestMethod Algorithm="http://www.w3.org/2001/04/xmlenc#sha256"/>
        <DigestValue>9+M0lfcxbEAmzJExx63bbGcKBvwPqVhpyblKxQdP/94=</DigestValue>
      </Reference>
      <Reference URI="/xl/drawings/drawing5.xml?ContentType=application/vnd.openxmlformats-officedocument.drawing+xml">
        <DigestMethod Algorithm="http://www.w3.org/2001/04/xmlenc#sha256"/>
        <DigestValue>uvemmLugrJjg4ZDCBA6P7H385OcTnOIQx0BpDJKXZxA=</DigestValue>
      </Reference>
      <Reference URI="/xl/drawings/drawing6.xml?ContentType=application/vnd.openxmlformats-officedocument.drawing+xml">
        <DigestMethod Algorithm="http://www.w3.org/2001/04/xmlenc#sha256"/>
        <DigestValue>gMWT8Mx0x0HEzz4zrnVAHXrst+qHTs6kJtxIjAP90Rc=</DigestValue>
      </Reference>
      <Reference URI="/xl/drawings/drawing7.xml?ContentType=application/vnd.openxmlformats-officedocument.drawing+xml">
        <DigestMethod Algorithm="http://www.w3.org/2001/04/xmlenc#sha256"/>
        <DigestValue>sRRdB9HUIhRULxO44QZdvePtO6NhyIgvlJSlED/argQ=</DigestValue>
      </Reference>
      <Reference URI="/xl/drawings/drawing8.xml?ContentType=application/vnd.openxmlformats-officedocument.drawing+xml">
        <DigestMethod Algorithm="http://www.w3.org/2001/04/xmlenc#sha256"/>
        <DigestValue>I6VuY8cKhqwV8VDYFHsEHJkVgCD4iIdRa7afF0byaoA=</DigestValue>
      </Reference>
      <Reference URI="/xl/drawings/drawing9.xml?ContentType=application/vnd.openxmlformats-officedocument.drawing+xml">
        <DigestMethod Algorithm="http://www.w3.org/2001/04/xmlenc#sha256"/>
        <DigestValue>pWFi+No0LOcAhLoLJFmBc9PLjjDycgkMgHggwfQqtWk=</DigestValue>
      </Reference>
      <Reference URI="/xl/drawings/vmlDrawing1.vml?ContentType=application/vnd.openxmlformats-officedocument.vmlDrawing">
        <DigestMethod Algorithm="http://www.w3.org/2001/04/xmlenc#sha256"/>
        <DigestValue>LxpAoyPaZEU0Tr/xJ8ygkQASbZ02JRACoVNsbGQXIIs=</DigestValue>
      </Reference>
      <Reference URI="/xl/drawings/vmlDrawing2.vml?ContentType=application/vnd.openxmlformats-officedocument.vmlDrawing">
        <DigestMethod Algorithm="http://www.w3.org/2001/04/xmlenc#sha256"/>
        <DigestValue>0Hb5iL8/VI5a9laqwjP24CDs8Cbbtjlo5IXIuCvkpeQ=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p/gCgBVWbp7brStyIeqbfW/36ra0kE70sXCfIKKVZqA=</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reHWvXKeOYEi6/oar4eQY3jxUzyX2z9q+xoC/Ad6Sqk=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9lO38VqdqqwUC8edr+YjhPszek/UkTkPv2KIj2WY8nU=</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CCqyzS70cXDpQmC6c3XAy2yuenNSb+qwF5ngm4hCwpA=</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RnSGeF45MbXEg2De0atBe2YYJ/9SnlYkL1fePOkXlXs=</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CHwuawQt6ZNhV9h4yHxhHBoMpPDGWSlPjdVf2yrHtdw=</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x+yGtaoRXWiwAxpE3ll5Bc7JyL5oylzhDPHVNUPaJCM=</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LcFQJ2wytyxtlqNDMpPdcW4pswzf/wPS3vkz3X3DOH0=</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x7Z0su77YuABMp5kvTUflvWLp5bPUDaTtayJsPJbUmg=</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LLZoOMPoqfY8iOKxbYqypBjVuWQWafwm5LNTSK0ybM4=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GVi0h8VaXW6mpsiSLR6y5a/sHds6NkssSYEOZqO4x+0=</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xe4fiv7yZOSzlSkOf9xoSNR48JBXzvVyZcHnIiTJ4vE=</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PKLB6vtM/ukA1BKjCGycbZjlFIbgImxExR1c5az01Oo=</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4IzCj61QGjMmyDdXMZAnKWtx5y6iFANIvmZfkuGQHhA=</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zrDTBbEh1KVlWgcMwtm/7OyOPi+DGyu7C+z1djqz9S8=</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Dv+2OsWZhQQ3AiqUebf1QSJdEVEzhl5eyBJ9LkG8FDc=</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8VJv+QCDNsWls34qut7GYlGcqHAVMGIKOmSNBwXUnN8=</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OPrFlSLQlmwS+6c9KjrJmeylGwPcVnJwAVk1PGo4ZaA=</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clDjC4sEWS93W3hqkh8d0EqTP8OFAL8SSeYcEiASzz0=</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womIe4B4/HIHatN6/JVqvsr2LW+XHXItFVSkGHnNTLA=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kNEXTlvjFSpU9XvuyT3Hb2+rkvIm3Bnq62QtdSBfXCQ=</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rnCMhrqLRPZ6/rDxtkvoAnnurE/QcyLXgqcxo9ch+rE=</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dkXP0kEtzVwdB9TCCbn3zb67FVXs6zIGXID3j71zfJo=</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AJmbc+bB9P5X+kaVeUKb6OnnnW2zOTwymNBL7rXHbus=</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EXrLN/sXQ/7halvDBcDUEkizbg2MHIsCnhOdWBXRsvc=</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3LHxjTQdWbj5CWJNF4jsH2S9rVKb8N+gYG9HTurCeEM=</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I5VTPnTRz/uPdFYsrZdbOtixSES9xY0gR3zeJ54OtRs=</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pobHQHyCmlLjTI+w4fCvZc2kvSCcvTwnN36G072UuTE=</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Tcoyn8AllxeC5NuCvy5mkuV/2m+pceQUE/IAZwuogag=</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OA7YzluJB8Nf4Alnz0v9OArVK+aHySBxljRyE80+2yM=</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/uy61w1ChlvTzZgGLqTrMsWlPb0vDgpLVPUR+a3WLOc=</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GHzAsO/B2NVG8htIeaYP1pithHafP8biLd3vW9mNh48=</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XXmZ/exLY7kV8VEBakP6uZN/DQ/NpID3yHmYS2nYldc=</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UdnyMi2jUYOO3yf/Td72C12whTC95m7jHNEjKtTH85w=</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wxYPHI6eef64uaMw47De2yg09KuMx/b6+foYk9xZPpk=</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0b+hiIcj7jAj9Y+daq/zwKKEAUWpWBuZCAJR7VtcUZg=</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pW1wz8/vUkxuFZqZisH+03NoA9tXCDKway2W1ufkidY=</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5tC74rEboQkN8KmCNmYrL3GIY5/MQC0C02sDUM4CTEw=</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guEv6lHoW5PxEA1/zsJmL6OK/8Wz4F12Ck8yudNQadw=</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Aiv2CttLdo3mxOkywEPkAEINCCxoauEStiEjs68+1XI=</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mVZhR/DjwAOh0fty7eiZ7MvRmbEYgeD8ryPRcTkhesY=</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vpbCNvRhyMKDqxmMAYzjPqmAWEeM/sHe7/0fHXrfb8U=</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nHesLjEP1no6PQAt3ApQ4lDbcue49YlJoGM7lV1VlYw=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qfmlWYOZG9oVobjM+KV/bmaN9RKyUNbf9r/LuSWSCCs=</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r7Rh8a5esXNJhbIYKn/hHeoOLzsduBEsBm2Rn3GvFpg=</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V7Il9D1d74QNbcqfo2NdA8F4cpCJ1B85GIE2eCq+1xw=</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9DQTXtYJWD2RbfDtly592pxp/XdxOtGBZ61uhY/uLDU=</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C+hB7/CYPAYGSPte6ZvQ7kZlL56Aja8+pJJuUdnBIt0=</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0WrudzEFyhb6QGhH6FOfSD0GxNg7vhh0mlleIzZeElI=</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iwY4q+0cGh+SMV3qa+ZtH4HrvfADDsFCXqHMijPAVQs=</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w0LNyQKGxX25SlXCaD+gwmCs63f/gSi3v8wHogDbfCc=</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vvvuUzplaYKoMuw1KDaFMMCJZ/XJ9I7u533Ja6/aKCw=</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8xy2pud3YFtoEiQot6JUKbyqdsCGSGve6w5dFKpOHx4=</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8K5YS9hS7w6TJR9xnvZ8JvY4r/7AN3QTYe6MPcvAOHc=</DigestValue>
      </Reference>
      <Reference URI="/xl/externalLinks/externalLink1.xml?ContentType=application/vnd.openxmlformats-officedocument.spreadsheetml.externalLink+xml">
        <DigestMethod Algorithm="http://www.w3.org/2001/04/xmlenc#sha256"/>
        <DigestValue>PKZ+ha0MpxhOlYSNvy1eMGZwdyUaPd3oZrp3RlqYYZg=</DigestValue>
      </Reference>
      <Reference URI="/xl/externalLinks/externalLink10.xml?ContentType=application/vnd.openxmlformats-officedocument.spreadsheetml.externalLink+xml">
        <DigestMethod Algorithm="http://www.w3.org/2001/04/xmlenc#sha256"/>
        <DigestValue>xWfgX81T4OfaW1T9H40Ap/y/5ftxNawOUHcapazi5so=</DigestValue>
      </Reference>
      <Reference URI="/xl/externalLinks/externalLink11.xml?ContentType=application/vnd.openxmlformats-officedocument.spreadsheetml.externalLink+xml">
        <DigestMethod Algorithm="http://www.w3.org/2001/04/xmlenc#sha256"/>
        <DigestValue>iMQ2zylJlJj7eBWbl1XgJauNIY2NgBZ1Vx1WgX7EvU8=</DigestValue>
      </Reference>
      <Reference URI="/xl/externalLinks/externalLink12.xml?ContentType=application/vnd.openxmlformats-officedocument.spreadsheetml.externalLink+xml">
        <DigestMethod Algorithm="http://www.w3.org/2001/04/xmlenc#sha256"/>
        <DigestValue>2bX6zqOt9EwA22QSy0Rxp/t12EgAEaksTDmzeXzfBCQ=</DigestValue>
      </Reference>
      <Reference URI="/xl/externalLinks/externalLink13.xml?ContentType=application/vnd.openxmlformats-officedocument.spreadsheetml.externalLink+xml">
        <DigestMethod Algorithm="http://www.w3.org/2001/04/xmlenc#sha256"/>
        <DigestValue>7dLIBgrt9RxMAKuWz8mAyFTPBfWfIVuUCPGbNqjNM4w=</DigestValue>
      </Reference>
      <Reference URI="/xl/externalLinks/externalLink14.xml?ContentType=application/vnd.openxmlformats-officedocument.spreadsheetml.externalLink+xml">
        <DigestMethod Algorithm="http://www.w3.org/2001/04/xmlenc#sha256"/>
        <DigestValue>lsY2tawGx5k9XF5hka/2BdrdKfCpVyiTeVdgDK5pNHo=</DigestValue>
      </Reference>
      <Reference URI="/xl/externalLinks/externalLink15.xml?ContentType=application/vnd.openxmlformats-officedocument.spreadsheetml.externalLink+xml">
        <DigestMethod Algorithm="http://www.w3.org/2001/04/xmlenc#sha256"/>
        <DigestValue>yxSrjYXjtrr8ig4QvP6/xz7SyCygUWj7Sojm583Dmsw=</DigestValue>
      </Reference>
      <Reference URI="/xl/externalLinks/externalLink16.xml?ContentType=application/vnd.openxmlformats-officedocument.spreadsheetml.externalLink+xml">
        <DigestMethod Algorithm="http://www.w3.org/2001/04/xmlenc#sha256"/>
        <DigestValue>volXQMuaC4kHuWTihwNeusKFnw7+kV0TqVciWwnXIKI=</DigestValue>
      </Reference>
      <Reference URI="/xl/externalLinks/externalLink17.xml?ContentType=application/vnd.openxmlformats-officedocument.spreadsheetml.externalLink+xml">
        <DigestMethod Algorithm="http://www.w3.org/2001/04/xmlenc#sha256"/>
        <DigestValue>BSLn3GMgRAALSAWLwwrxUeGk/KpmOIhWYTBxPRt15JY=</DigestValue>
      </Reference>
      <Reference URI="/xl/externalLinks/externalLink18.xml?ContentType=application/vnd.openxmlformats-officedocument.spreadsheetml.externalLink+xml">
        <DigestMethod Algorithm="http://www.w3.org/2001/04/xmlenc#sha256"/>
        <DigestValue>RDCa8IsQKYTeaYWuB4a9ZgZWkkSwC7ti3tZTqurPl04=</DigestValue>
      </Reference>
      <Reference URI="/xl/externalLinks/externalLink19.xml?ContentType=application/vnd.openxmlformats-officedocument.spreadsheetml.externalLink+xml">
        <DigestMethod Algorithm="http://www.w3.org/2001/04/xmlenc#sha256"/>
        <DigestValue>ticn5k7j79haNvEbLVXDHxZWiAciPqlZSvGYD+3/zc8=</DigestValue>
      </Reference>
      <Reference URI="/xl/externalLinks/externalLink2.xml?ContentType=application/vnd.openxmlformats-officedocument.spreadsheetml.externalLink+xml">
        <DigestMethod Algorithm="http://www.w3.org/2001/04/xmlenc#sha256"/>
        <DigestValue>Ib1/2n/dKaXZMpXFmn4b2Uava/q77wAUZwKgbuYbB+k=</DigestValue>
      </Reference>
      <Reference URI="/xl/externalLinks/externalLink20.xml?ContentType=application/vnd.openxmlformats-officedocument.spreadsheetml.externalLink+xml">
        <DigestMethod Algorithm="http://www.w3.org/2001/04/xmlenc#sha256"/>
        <DigestValue>/kYncMRZtG+vYEE95CNYNvYEDmA29e2y3W0fIx7m2do=</DigestValue>
      </Reference>
      <Reference URI="/xl/externalLinks/externalLink21.xml?ContentType=application/vnd.openxmlformats-officedocument.spreadsheetml.externalLink+xml">
        <DigestMethod Algorithm="http://www.w3.org/2001/04/xmlenc#sha256"/>
        <DigestValue>z9PfHbCecfgB5j3DSKiUE8gVGgw2OeoBEA85jAMnpr8=</DigestValue>
      </Reference>
      <Reference URI="/xl/externalLinks/externalLink22.xml?ContentType=application/vnd.openxmlformats-officedocument.spreadsheetml.externalLink+xml">
        <DigestMethod Algorithm="http://www.w3.org/2001/04/xmlenc#sha256"/>
        <DigestValue>LmGXS2AevJ8bHo22akrRaHfmIJsRkwlySZl/bca7VvI=</DigestValue>
      </Reference>
      <Reference URI="/xl/externalLinks/externalLink23.xml?ContentType=application/vnd.openxmlformats-officedocument.spreadsheetml.externalLink+xml">
        <DigestMethod Algorithm="http://www.w3.org/2001/04/xmlenc#sha256"/>
        <DigestValue>hYsgodgmdkqsPsPaN5skQIOS+AassO6V6eOJdU9e2Kc=</DigestValue>
      </Reference>
      <Reference URI="/xl/externalLinks/externalLink24.xml?ContentType=application/vnd.openxmlformats-officedocument.spreadsheetml.externalLink+xml">
        <DigestMethod Algorithm="http://www.w3.org/2001/04/xmlenc#sha256"/>
        <DigestValue>diWWQu3sysq3LsGv7/lUfOKWjcxTSchfkzp8rCDTFAo=</DigestValue>
      </Reference>
      <Reference URI="/xl/externalLinks/externalLink25.xml?ContentType=application/vnd.openxmlformats-officedocument.spreadsheetml.externalLink+xml">
        <DigestMethod Algorithm="http://www.w3.org/2001/04/xmlenc#sha256"/>
        <DigestValue>LoMCRg+lfCLv+r4WjEV7rwLSxSaGS7I88oKCrvG7xlA=</DigestValue>
      </Reference>
      <Reference URI="/xl/externalLinks/externalLink26.xml?ContentType=application/vnd.openxmlformats-officedocument.spreadsheetml.externalLink+xml">
        <DigestMethod Algorithm="http://www.w3.org/2001/04/xmlenc#sha256"/>
        <DigestValue>GYHeAOo6JskRohS7mgwi/MfrdHrALVRIihgJE/R9q6A=</DigestValue>
      </Reference>
      <Reference URI="/xl/externalLinks/externalLink27.xml?ContentType=application/vnd.openxmlformats-officedocument.spreadsheetml.externalLink+xml">
        <DigestMethod Algorithm="http://www.w3.org/2001/04/xmlenc#sha256"/>
        <DigestValue>JABL6rSaIRlvD5xNy7FrhEDEB3TH1LpSIeXdk6rTYmQ=</DigestValue>
      </Reference>
      <Reference URI="/xl/externalLinks/externalLink28.xml?ContentType=application/vnd.openxmlformats-officedocument.spreadsheetml.externalLink+xml">
        <DigestMethod Algorithm="http://www.w3.org/2001/04/xmlenc#sha256"/>
        <DigestValue>NU8nCadh9ezm5Zvlz+kRY62o363YLsSS357FCA185QI=</DigestValue>
      </Reference>
      <Reference URI="/xl/externalLinks/externalLink29.xml?ContentType=application/vnd.openxmlformats-officedocument.spreadsheetml.externalLink+xml">
        <DigestMethod Algorithm="http://www.w3.org/2001/04/xmlenc#sha256"/>
        <DigestValue>y8OcQryJY7IHfgpz4jSsmBkOy3oZUUOU48kiZjpAvuo=</DigestValue>
      </Reference>
      <Reference URI="/xl/externalLinks/externalLink3.xml?ContentType=application/vnd.openxmlformats-officedocument.spreadsheetml.externalLink+xml">
        <DigestMethod Algorithm="http://www.w3.org/2001/04/xmlenc#sha256"/>
        <DigestValue>vdaZ6byArgyEP9/ruI6i3U0oyBY5K87tpTxtiuOY03o=</DigestValue>
      </Reference>
      <Reference URI="/xl/externalLinks/externalLink30.xml?ContentType=application/vnd.openxmlformats-officedocument.spreadsheetml.externalLink+xml">
        <DigestMethod Algorithm="http://www.w3.org/2001/04/xmlenc#sha256"/>
        <DigestValue>7/4ismrtJxUinpaG5hYvzZzpev37tg8VkToQ786EIv4=</DigestValue>
      </Reference>
      <Reference URI="/xl/externalLinks/externalLink31.xml?ContentType=application/vnd.openxmlformats-officedocument.spreadsheetml.externalLink+xml">
        <DigestMethod Algorithm="http://www.w3.org/2001/04/xmlenc#sha256"/>
        <DigestValue>WIkuQKwMmWdYWKpowTZD8CZurMknBcrjUX9CjohyuPw=</DigestValue>
      </Reference>
      <Reference URI="/xl/externalLinks/externalLink32.xml?ContentType=application/vnd.openxmlformats-officedocument.spreadsheetml.externalLink+xml">
        <DigestMethod Algorithm="http://www.w3.org/2001/04/xmlenc#sha256"/>
        <DigestValue>afud54r7XzPhkmAqbwkXHX21/ARu6nGP137jXw1iHtc=</DigestValue>
      </Reference>
      <Reference URI="/xl/externalLinks/externalLink33.xml?ContentType=application/vnd.openxmlformats-officedocument.spreadsheetml.externalLink+xml">
        <DigestMethod Algorithm="http://www.w3.org/2001/04/xmlenc#sha256"/>
        <DigestValue>OtLBioZXMr/jFo76/cVOXE8utJS5+awic9ICaHOrhec=</DigestValue>
      </Reference>
      <Reference URI="/xl/externalLinks/externalLink34.xml?ContentType=application/vnd.openxmlformats-officedocument.spreadsheetml.externalLink+xml">
        <DigestMethod Algorithm="http://www.w3.org/2001/04/xmlenc#sha256"/>
        <DigestValue>2R8OLVLlFVp87JBEicV5QL6LHnpuNrTaUdnw5oo/Ads=</DigestValue>
      </Reference>
      <Reference URI="/xl/externalLinks/externalLink35.xml?ContentType=application/vnd.openxmlformats-officedocument.spreadsheetml.externalLink+xml">
        <DigestMethod Algorithm="http://www.w3.org/2001/04/xmlenc#sha256"/>
        <DigestValue>qsr1R+VmQKvzHVV0DNWz0lVMFePZL5Fshhe1/KqDVDA=</DigestValue>
      </Reference>
      <Reference URI="/xl/externalLinks/externalLink36.xml?ContentType=application/vnd.openxmlformats-officedocument.spreadsheetml.externalLink+xml">
        <DigestMethod Algorithm="http://www.w3.org/2001/04/xmlenc#sha256"/>
        <DigestValue>okHF2TIXP7uvZtHCq9eW88vt03BHMQT24svvu64gz6w=</DigestValue>
      </Reference>
      <Reference URI="/xl/externalLinks/externalLink37.xml?ContentType=application/vnd.openxmlformats-officedocument.spreadsheetml.externalLink+xml">
        <DigestMethod Algorithm="http://www.w3.org/2001/04/xmlenc#sha256"/>
        <DigestValue>wG8No4PSRR9yWYGiSktaONs+xrFS3t3yB5rsFLpRsCk=</DigestValue>
      </Reference>
      <Reference URI="/xl/externalLinks/externalLink38.xml?ContentType=application/vnd.openxmlformats-officedocument.spreadsheetml.externalLink+xml">
        <DigestMethod Algorithm="http://www.w3.org/2001/04/xmlenc#sha256"/>
        <DigestValue>McE0GrXkbbVx2koP9YS+hrbNom72qVo0C01ZSk2f1X0=</DigestValue>
      </Reference>
      <Reference URI="/xl/externalLinks/externalLink39.xml?ContentType=application/vnd.openxmlformats-officedocument.spreadsheetml.externalLink+xml">
        <DigestMethod Algorithm="http://www.w3.org/2001/04/xmlenc#sha256"/>
        <DigestValue>deq+0F5CygyfP7cxlmE3dW73d9b60xNjQLR4PxnQMyk=</DigestValue>
      </Reference>
      <Reference URI="/xl/externalLinks/externalLink4.xml?ContentType=application/vnd.openxmlformats-officedocument.spreadsheetml.externalLink+xml">
        <DigestMethod Algorithm="http://www.w3.org/2001/04/xmlenc#sha256"/>
        <DigestValue>lvxn2wMb9r0svxxrX0I56XmJnGLldRN9U928XfYp6Cw=</DigestValue>
      </Reference>
      <Reference URI="/xl/externalLinks/externalLink40.xml?ContentType=application/vnd.openxmlformats-officedocument.spreadsheetml.externalLink+xml">
        <DigestMethod Algorithm="http://www.w3.org/2001/04/xmlenc#sha256"/>
        <DigestValue>V3FNOBeI+1qL2LbmTm2Refugkv2vbjbVtIei3I7cfmk=</DigestValue>
      </Reference>
      <Reference URI="/xl/externalLinks/externalLink41.xml?ContentType=application/vnd.openxmlformats-officedocument.spreadsheetml.externalLink+xml">
        <DigestMethod Algorithm="http://www.w3.org/2001/04/xmlenc#sha256"/>
        <DigestValue>6i/W1NcxukiX67lTYhIyd2yNKBomq/AHXQE34rzg7gk=</DigestValue>
      </Reference>
      <Reference URI="/xl/externalLinks/externalLink42.xml?ContentType=application/vnd.openxmlformats-officedocument.spreadsheetml.externalLink+xml">
        <DigestMethod Algorithm="http://www.w3.org/2001/04/xmlenc#sha256"/>
        <DigestValue>k1dkoH/OkAWIKel9pi1KGZD209tNie54LWBIOz7uG8Q=</DigestValue>
      </Reference>
      <Reference URI="/xl/externalLinks/externalLink43.xml?ContentType=application/vnd.openxmlformats-officedocument.spreadsheetml.externalLink+xml">
        <DigestMethod Algorithm="http://www.w3.org/2001/04/xmlenc#sha256"/>
        <DigestValue>aGz8Dmztty4FDE/pl0rtY8/Yx+LEPTSSpF/t2afwtqo=</DigestValue>
      </Reference>
      <Reference URI="/xl/externalLinks/externalLink44.xml?ContentType=application/vnd.openxmlformats-officedocument.spreadsheetml.externalLink+xml">
        <DigestMethod Algorithm="http://www.w3.org/2001/04/xmlenc#sha256"/>
        <DigestValue>BMsM2rP7w/YSq/L4IpUhCN7oatW0l7Q14jvi9TRNZQY=</DigestValue>
      </Reference>
      <Reference URI="/xl/externalLinks/externalLink45.xml?ContentType=application/vnd.openxmlformats-officedocument.spreadsheetml.externalLink+xml">
        <DigestMethod Algorithm="http://www.w3.org/2001/04/xmlenc#sha256"/>
        <DigestValue>sa67ChKHeSMp60E7b9uxO1rN8Ajp8V0d8xVz/k8jtEY=</DigestValue>
      </Reference>
      <Reference URI="/xl/externalLinks/externalLink46.xml?ContentType=application/vnd.openxmlformats-officedocument.spreadsheetml.externalLink+xml">
        <DigestMethod Algorithm="http://www.w3.org/2001/04/xmlenc#sha256"/>
        <DigestValue>4xQ49hpxsMRXm6q1IBIUxswaQg+g4IofZ+O0CMTA514=</DigestValue>
      </Reference>
      <Reference URI="/xl/externalLinks/externalLink47.xml?ContentType=application/vnd.openxmlformats-officedocument.spreadsheetml.externalLink+xml">
        <DigestMethod Algorithm="http://www.w3.org/2001/04/xmlenc#sha256"/>
        <DigestValue>6V6jcFFoASLmB1f1NLKClVlYijU0v8HmsDDlN6E3uEU=</DigestValue>
      </Reference>
      <Reference URI="/xl/externalLinks/externalLink48.xml?ContentType=application/vnd.openxmlformats-officedocument.spreadsheetml.externalLink+xml">
        <DigestMethod Algorithm="http://www.w3.org/2001/04/xmlenc#sha256"/>
        <DigestValue>OWVSTv6WweC91ClmZQmMiW2qa0iSzMz0HGM+M/wKqxw=</DigestValue>
      </Reference>
      <Reference URI="/xl/externalLinks/externalLink49.xml?ContentType=application/vnd.openxmlformats-officedocument.spreadsheetml.externalLink+xml">
        <DigestMethod Algorithm="http://www.w3.org/2001/04/xmlenc#sha256"/>
        <DigestValue>RbtBUCiWC0xJWeGipnJw+dZBK3xp4eyFN+iCDQu9SPE=</DigestValue>
      </Reference>
      <Reference URI="/xl/externalLinks/externalLink5.xml?ContentType=application/vnd.openxmlformats-officedocument.spreadsheetml.externalLink+xml">
        <DigestMethod Algorithm="http://www.w3.org/2001/04/xmlenc#sha256"/>
        <DigestValue>007EGAeHCtkhjXz20OS93Iqq5yrVGqi9v5n0C5T4wrc=</DigestValue>
      </Reference>
      <Reference URI="/xl/externalLinks/externalLink50.xml?ContentType=application/vnd.openxmlformats-officedocument.spreadsheetml.externalLink+xml">
        <DigestMethod Algorithm="http://www.w3.org/2001/04/xmlenc#sha256"/>
        <DigestValue>SvaUcOpxUpWAUpoKfPOTcaBxc5ilPRnzN5c3Kn8uXPg=</DigestValue>
      </Reference>
      <Reference URI="/xl/externalLinks/externalLink51.xml?ContentType=application/vnd.openxmlformats-officedocument.spreadsheetml.externalLink+xml">
        <DigestMethod Algorithm="http://www.w3.org/2001/04/xmlenc#sha256"/>
        <DigestValue>z9PfHbCecfgB5j3DSKiUE8gVGgw2OeoBEA85jAMnpr8=</DigestValue>
      </Reference>
      <Reference URI="/xl/externalLinks/externalLink52.xml?ContentType=application/vnd.openxmlformats-officedocument.spreadsheetml.externalLink+xml">
        <DigestMethod Algorithm="http://www.w3.org/2001/04/xmlenc#sha256"/>
        <DigestValue>PSiJZjenJEHuilg3dx2eet35KVhQXwwI65jnl/8MVnE=</DigestValue>
      </Reference>
      <Reference URI="/xl/externalLinks/externalLink53.xml?ContentType=application/vnd.openxmlformats-officedocument.spreadsheetml.externalLink+xml">
        <DigestMethod Algorithm="http://www.w3.org/2001/04/xmlenc#sha256"/>
        <DigestValue>pGwp4GVaKR9SXlvZFNMG8HuGnUSkQd8DizC8zcSajIY=</DigestValue>
      </Reference>
      <Reference URI="/xl/externalLinks/externalLink54.xml?ContentType=application/vnd.openxmlformats-officedocument.spreadsheetml.externalLink+xml">
        <DigestMethod Algorithm="http://www.w3.org/2001/04/xmlenc#sha256"/>
        <DigestValue>Se8itgy5n3pkjj6H4nqrJCfS/7vsdumjvuuwgXB9oGo=</DigestValue>
      </Reference>
      <Reference URI="/xl/externalLinks/externalLink55.xml?ContentType=application/vnd.openxmlformats-officedocument.spreadsheetml.externalLink+xml">
        <DigestMethod Algorithm="http://www.w3.org/2001/04/xmlenc#sha256"/>
        <DigestValue>6SYIss8O+qne0yIrL+RP3hR7x2O0txzfb28C+d4nKZE=</DigestValue>
      </Reference>
      <Reference URI="/xl/externalLinks/externalLink56.xml?ContentType=application/vnd.openxmlformats-officedocument.spreadsheetml.externalLink+xml">
        <DigestMethod Algorithm="http://www.w3.org/2001/04/xmlenc#sha256"/>
        <DigestValue>YWWJtvr9wv59pF+KqLbaUrOFagmMs/qvxI+hefGZSaA=</DigestValue>
      </Reference>
      <Reference URI="/xl/externalLinks/externalLink57.xml?ContentType=application/vnd.openxmlformats-officedocument.spreadsheetml.externalLink+xml">
        <DigestMethod Algorithm="http://www.w3.org/2001/04/xmlenc#sha256"/>
        <DigestValue>2bX6zqOt9EwA22QSy0Rxp/t12EgAEaksTDmzeXzfBCQ=</DigestValue>
      </Reference>
      <Reference URI="/xl/externalLinks/externalLink58.xml?ContentType=application/vnd.openxmlformats-officedocument.spreadsheetml.externalLink+xml">
        <DigestMethod Algorithm="http://www.w3.org/2001/04/xmlenc#sha256"/>
        <DigestValue>H3+gjTlPm4Oj5YYw1AvtJkaP2ZkyheRLiUc+J8qS8SE=</DigestValue>
      </Reference>
      <Reference URI="/xl/externalLinks/externalLink59.xml?ContentType=application/vnd.openxmlformats-officedocument.spreadsheetml.externalLink+xml">
        <DigestMethod Algorithm="http://www.w3.org/2001/04/xmlenc#sha256"/>
        <DigestValue>+BzL22QZroCpX66WwOHbI6DVC5qCj7E3wJukE5FMzm0=</DigestValue>
      </Reference>
      <Reference URI="/xl/externalLinks/externalLink6.xml?ContentType=application/vnd.openxmlformats-officedocument.spreadsheetml.externalLink+xml">
        <DigestMethod Algorithm="http://www.w3.org/2001/04/xmlenc#sha256"/>
        <DigestValue>A9M3Sc48CK6tA5U+MiMjEVopdLLvoDSUfZW7uEfAV/w=</DigestValue>
      </Reference>
      <Reference URI="/xl/externalLinks/externalLink60.xml?ContentType=application/vnd.openxmlformats-officedocument.spreadsheetml.externalLink+xml">
        <DigestMethod Algorithm="http://www.w3.org/2001/04/xmlenc#sha256"/>
        <DigestValue>JeyL1NLYKA2N7zAdz+/W9uF0npN0cUKQDa0r9hEOcps=</DigestValue>
      </Reference>
      <Reference URI="/xl/externalLinks/externalLink61.xml?ContentType=application/vnd.openxmlformats-officedocument.spreadsheetml.externalLink+xml">
        <DigestMethod Algorithm="http://www.w3.org/2001/04/xmlenc#sha256"/>
        <DigestValue>YvbyDP1y+Q/WsAfrkQUyJ8FsUH3aCr600h00Z4Xl4u4=</DigestValue>
      </Reference>
      <Reference URI="/xl/externalLinks/externalLink62.xml?ContentType=application/vnd.openxmlformats-officedocument.spreadsheetml.externalLink+xml">
        <DigestMethod Algorithm="http://www.w3.org/2001/04/xmlenc#sha256"/>
        <DigestValue>B4Gr6zYQGgAkthDw7lO8rrZHI28toXZSqGx2r5vwHJ8=</DigestValue>
      </Reference>
      <Reference URI="/xl/externalLinks/externalLink63.xml?ContentType=application/vnd.openxmlformats-officedocument.spreadsheetml.externalLink+xml">
        <DigestMethod Algorithm="http://www.w3.org/2001/04/xmlenc#sha256"/>
        <DigestValue>jtedE6oSIdnaWnOamWvTHnUC9MzvBTdQXwRMUKCl8I0=</DigestValue>
      </Reference>
      <Reference URI="/xl/externalLinks/externalLink64.xml?ContentType=application/vnd.openxmlformats-officedocument.spreadsheetml.externalLink+xml">
        <DigestMethod Algorithm="http://www.w3.org/2001/04/xmlenc#sha256"/>
        <DigestValue>gGIT5YlAH4tREg17n2pmF5r5lYFj7p6j3RtQi35Sb/Q=</DigestValue>
      </Reference>
      <Reference URI="/xl/externalLinks/externalLink65.xml?ContentType=application/vnd.openxmlformats-officedocument.spreadsheetml.externalLink+xml">
        <DigestMethod Algorithm="http://www.w3.org/2001/04/xmlenc#sha256"/>
        <DigestValue>Z1nYLmIkTKGuCqK79J0T9R14Y67Y4fWABkB9+CQYh/U=</DigestValue>
      </Reference>
      <Reference URI="/xl/externalLinks/externalLink66.xml?ContentType=application/vnd.openxmlformats-officedocument.spreadsheetml.externalLink+xml">
        <DigestMethod Algorithm="http://www.w3.org/2001/04/xmlenc#sha256"/>
        <DigestValue>QHSvc+TyXolxfMCSk5kYNyeur7/Y0b68LStF1LoMMO4=</DigestValue>
      </Reference>
      <Reference URI="/xl/externalLinks/externalLink67.xml?ContentType=application/vnd.openxmlformats-officedocument.spreadsheetml.externalLink+xml">
        <DigestMethod Algorithm="http://www.w3.org/2001/04/xmlenc#sha256"/>
        <DigestValue>ej69mPzkf9I1OLnnwmeJBcfXUeW0zJ8MgVFJ1D01OiM=</DigestValue>
      </Reference>
      <Reference URI="/xl/externalLinks/externalLink68.xml?ContentType=application/vnd.openxmlformats-officedocument.spreadsheetml.externalLink+xml">
        <DigestMethod Algorithm="http://www.w3.org/2001/04/xmlenc#sha256"/>
        <DigestValue>zOe5+EsR8mz+ugSctw3NeR1F/A3a6wssUPFyz8R/itc=</DigestValue>
      </Reference>
      <Reference URI="/xl/externalLinks/externalLink69.xml?ContentType=application/vnd.openxmlformats-officedocument.spreadsheetml.externalLink+xml">
        <DigestMethod Algorithm="http://www.w3.org/2001/04/xmlenc#sha256"/>
        <DigestValue>ZLsutQ19ywyfDlymQbq1AbRmdCiDdjBe3SBQgIFdcYU=</DigestValue>
      </Reference>
      <Reference URI="/xl/externalLinks/externalLink7.xml?ContentType=application/vnd.openxmlformats-officedocument.spreadsheetml.externalLink+xml">
        <DigestMethod Algorithm="http://www.w3.org/2001/04/xmlenc#sha256"/>
        <DigestValue>PQgIHv87xX6xl7hGU5X398DpiAZcvXWtyPbPuZcOKk8=</DigestValue>
      </Reference>
      <Reference URI="/xl/externalLinks/externalLink70.xml?ContentType=application/vnd.openxmlformats-officedocument.spreadsheetml.externalLink+xml">
        <DigestMethod Algorithm="http://www.w3.org/2001/04/xmlenc#sha256"/>
        <DigestValue>cUO1ls6EVEelf2z5vHOMR8Ky8A+FWQdgVW0KrFk43FA=</DigestValue>
      </Reference>
      <Reference URI="/xl/externalLinks/externalLink71.xml?ContentType=application/vnd.openxmlformats-officedocument.spreadsheetml.externalLink+xml">
        <DigestMethod Algorithm="http://www.w3.org/2001/04/xmlenc#sha256"/>
        <DigestValue>/cdZYoAUJ/1xZfod8dISgM4lsOBwHiWq3nTi16zOx9c=</DigestValue>
      </Reference>
      <Reference URI="/xl/externalLinks/externalLink72.xml?ContentType=application/vnd.openxmlformats-officedocument.spreadsheetml.externalLink+xml">
        <DigestMethod Algorithm="http://www.w3.org/2001/04/xmlenc#sha256"/>
        <DigestValue>RYnyYyV6QPU5STgeK96X8m++Mysr80shAnD9OJ6EuMo=</DigestValue>
      </Reference>
      <Reference URI="/xl/externalLinks/externalLink73.xml?ContentType=application/vnd.openxmlformats-officedocument.spreadsheetml.externalLink+xml">
        <DigestMethod Algorithm="http://www.w3.org/2001/04/xmlenc#sha256"/>
        <DigestValue>8hq2uHJcNYHDxcChtItzELbmkSy82LCiI+9tvx9XBnI=</DigestValue>
      </Reference>
      <Reference URI="/xl/externalLinks/externalLink8.xml?ContentType=application/vnd.openxmlformats-officedocument.spreadsheetml.externalLink+xml">
        <DigestMethod Algorithm="http://www.w3.org/2001/04/xmlenc#sha256"/>
        <DigestValue>DCcAVfPlA1bFtDfbgkvhxW2ImwvTaaNkYoMFeL8AlvE=</DigestValue>
      </Reference>
      <Reference URI="/xl/externalLinks/externalLink9.xml?ContentType=application/vnd.openxmlformats-officedocument.spreadsheetml.externalLink+xml">
        <DigestMethod Algorithm="http://www.w3.org/2001/04/xmlenc#sha256"/>
        <DigestValue>vt3LBn2sZQbgFin95o1i30DojqmRNZsTVGQrJ6wt0bk=</DigestValue>
      </Reference>
      <Reference URI="/xl/media/image1.png?ContentType=image/png">
        <DigestMethod Algorithm="http://www.w3.org/2001/04/xmlenc#sha256"/>
        <DigestValue>Ev6tXh6o54xOxaUdSHbZfWSXij0qNab0I6m2/eZn5wg=</DigestValue>
      </Reference>
      <Reference URI="/xl/media/image10.png?ContentType=image/png">
        <DigestMethod Algorithm="http://www.w3.org/2001/04/xmlenc#sha256"/>
        <DigestValue>l6te6gFuaJs/hm4hyf4ODuM8Kf275evHSmfGXar1pWw=</DigestValue>
      </Reference>
      <Reference URI="/xl/media/image11.png?ContentType=image/png">
        <DigestMethod Algorithm="http://www.w3.org/2001/04/xmlenc#sha256"/>
        <DigestValue>uKJ2DZkD2DnidaKk2ViKIACrHw8RLhISP79ozTi2aQQ=</DigestValue>
      </Reference>
      <Reference URI="/xl/media/image2.png?ContentType=image/png">
        <DigestMethod Algorithm="http://www.w3.org/2001/04/xmlenc#sha256"/>
        <DigestValue>jV5CoLgiUgI8k8tohGEoLbpRgEzeecMMPv6KEtgDHC0=</DigestValue>
      </Reference>
      <Reference URI="/xl/media/image3.emf?ContentType=image/x-emf">
        <DigestMethod Algorithm="http://www.w3.org/2001/04/xmlenc#sha256"/>
        <DigestValue>Zxx/FcwPgjObG97YAoBX+JTvVmHnyhTjw0OZ36wdZT0=</DigestValue>
      </Reference>
      <Reference URI="/xl/media/image4.emf?ContentType=image/x-emf">
        <DigestMethod Algorithm="http://www.w3.org/2001/04/xmlenc#sha256"/>
        <DigestValue>BqjAoHU0dTOKTOVKDOmMjqWMnG0xWaH4A5Ym+NaGntk=</DigestValue>
      </Reference>
      <Reference URI="/xl/media/image5.emf?ContentType=image/x-emf">
        <DigestMethod Algorithm="http://www.w3.org/2001/04/xmlenc#sha256"/>
        <DigestValue>p258CtVwjoCiCD8jK+GIBz7cRxd4ZNHSGA+AW1HowLY=</DigestValue>
      </Reference>
      <Reference URI="/xl/media/image6.emf?ContentType=image/x-emf">
        <DigestMethod Algorithm="http://www.w3.org/2001/04/xmlenc#sha256"/>
        <DigestValue>hgeE4mgUFkKEtZ5TA5eHgiCnNHzpx+cZ2JarLl4CLcg=</DigestValue>
      </Reference>
      <Reference URI="/xl/media/image7.emf?ContentType=image/x-emf">
        <DigestMethod Algorithm="http://www.w3.org/2001/04/xmlenc#sha256"/>
        <DigestValue>AOZDtmCdEGvOfv+d7DPKABHQeARVWzi0xOmiyiY1Rgo=</DigestValue>
      </Reference>
      <Reference URI="/xl/media/image8.png?ContentType=image/png">
        <DigestMethod Algorithm="http://www.w3.org/2001/04/xmlenc#sha256"/>
        <DigestValue>vzgso1GejpB2EEjxGiLJw3bSqBwvfTk4VNeTiYeapBI=</DigestValue>
      </Reference>
      <Reference URI="/xl/media/image9.png?ContentType=image/png">
        <DigestMethod Algorithm="http://www.w3.org/2001/04/xmlenc#sha256"/>
        <DigestValue>J3LK8clnT23q23DQnReY7zAWShjtUp9GE6F1HUhABRA=</DigestValue>
      </Reference>
      <Reference URI="/xl/printerSettings/printerSettings1.bin?ContentType=application/vnd.openxmlformats-officedocument.spreadsheetml.printerSettings">
        <DigestMethod Algorithm="http://www.w3.org/2001/04/xmlenc#sha256"/>
        <DigestValue>QPfi4g2HXuREncYI+qe42OoX0AcUPpo3w8Qf6qlBIS8=</DigestValue>
      </Reference>
      <Reference URI="/xl/printerSettings/printerSettings10.bin?ContentType=application/vnd.openxmlformats-officedocument.spreadsheetml.printerSettings">
        <DigestMethod Algorithm="http://www.w3.org/2001/04/xmlenc#sha256"/>
        <DigestValue>FO3ED4S9OIvm92dFE0Yp3fDPZ9QTEShUaDpa2Gb9qhk=</DigestValue>
      </Reference>
      <Reference URI="/xl/printerSettings/printerSettings11.bin?ContentType=application/vnd.openxmlformats-officedocument.spreadsheetml.printerSettings">
        <DigestMethod Algorithm="http://www.w3.org/2001/04/xmlenc#sha256"/>
        <DigestValue>9KUESZiY3rXEipp7F8xQfPQfZdmF9X0RWZG7z0GcyLc=</DigestValue>
      </Reference>
      <Reference URI="/xl/printerSettings/printerSettings12.bin?ContentType=application/vnd.openxmlformats-officedocument.spreadsheetml.printerSettings">
        <DigestMethod Algorithm="http://www.w3.org/2001/04/xmlenc#sha256"/>
        <DigestValue>W+2pOIA+BZapO1gK5+L+56B2KmRPrUrcfIXu2JTF6vE=</DigestValue>
      </Reference>
      <Reference URI="/xl/printerSettings/printerSettings13.bin?ContentType=application/vnd.openxmlformats-officedocument.spreadsheetml.printerSettings">
        <DigestMethod Algorithm="http://www.w3.org/2001/04/xmlenc#sha256"/>
        <DigestValue>W+2pOIA+BZapO1gK5+L+56B2KmRPrUrcfIXu2JTF6vE=</DigestValue>
      </Reference>
      <Reference URI="/xl/printerSettings/printerSettings14.bin?ContentType=application/vnd.openxmlformats-officedocument.spreadsheetml.printerSettings">
        <DigestMethod Algorithm="http://www.w3.org/2001/04/xmlenc#sha256"/>
        <DigestValue>QzGKTmfI/fD4zP+Gm9Y+1zUWPcMtm2Xm9OQBQogxXco=</DigestValue>
      </Reference>
      <Reference URI="/xl/printerSettings/printerSettings15.bin?ContentType=application/vnd.openxmlformats-officedocument.spreadsheetml.printerSettings">
        <DigestMethod Algorithm="http://www.w3.org/2001/04/xmlenc#sha256"/>
        <DigestValue>hqnMLvZ6XBY2fH1KhK00vJXWuxlSZRWkoKrdKDrIF2Q=</DigestValue>
      </Reference>
      <Reference URI="/xl/printerSettings/printerSettings16.bin?ContentType=application/vnd.openxmlformats-officedocument.spreadsheetml.printerSettings">
        <DigestMethod Algorithm="http://www.w3.org/2001/04/xmlenc#sha256"/>
        <DigestValue>W+2pOIA+BZapO1gK5+L+56B2KmRPrUrcfIXu2JTF6vE=</DigestValue>
      </Reference>
      <Reference URI="/xl/printerSettings/printerSettings17.bin?ContentType=application/vnd.openxmlformats-officedocument.spreadsheetml.printerSettings">
        <DigestMethod Algorithm="http://www.w3.org/2001/04/xmlenc#sha256"/>
        <DigestValue>W+2pOIA+BZapO1gK5+L+56B2KmRPrUrcfIXu2JTF6vE=</DigestValue>
      </Reference>
      <Reference URI="/xl/printerSettings/printerSettings18.bin?ContentType=application/vnd.openxmlformats-officedocument.spreadsheetml.printerSettings">
        <DigestMethod Algorithm="http://www.w3.org/2001/04/xmlenc#sha256"/>
        <DigestValue>x0SLMr4zekNWlHZeE654mfEbgCSaZC5kVVHz6LmYVq0=</DigestValue>
      </Reference>
      <Reference URI="/xl/printerSettings/printerSettings19.bin?ContentType=application/vnd.openxmlformats-officedocument.spreadsheetml.printerSettings">
        <DigestMethod Algorithm="http://www.w3.org/2001/04/xmlenc#sha256"/>
        <DigestValue>0CiVFfEQE2X2Iy9yqy55yC8F+UB0cuZW5d/kAAziG1M=</DigestValue>
      </Reference>
      <Reference URI="/xl/printerSettings/printerSettings2.bin?ContentType=application/vnd.openxmlformats-officedocument.spreadsheetml.printerSettings">
        <DigestMethod Algorithm="http://www.w3.org/2001/04/xmlenc#sha256"/>
        <DigestValue>QPfi4g2HXuREncYI+qe42OoX0AcUPpo3w8Qf6qlBIS8=</DigestValue>
      </Reference>
      <Reference URI="/xl/printerSettings/printerSettings20.bin?ContentType=application/vnd.openxmlformats-officedocument.spreadsheetml.printerSettings">
        <DigestMethod Algorithm="http://www.w3.org/2001/04/xmlenc#sha256"/>
        <DigestValue>d10sT4nO4/RTMm3cX2CRzgdbauB8+Mk3ICqJKXruYVs=</DigestValue>
      </Reference>
      <Reference URI="/xl/printerSettings/printerSettings21.bin?ContentType=application/vnd.openxmlformats-officedocument.spreadsheetml.printerSettings">
        <DigestMethod Algorithm="http://www.w3.org/2001/04/xmlenc#sha256"/>
        <DigestValue>Zu+TrN2m9h2F+F7u/5kHi5h5FAbhrdMDQOY70dv2NHE=</DigestValue>
      </Reference>
      <Reference URI="/xl/printerSettings/printerSettings22.bin?ContentType=application/vnd.openxmlformats-officedocument.spreadsheetml.printerSettings">
        <DigestMethod Algorithm="http://www.w3.org/2001/04/xmlenc#sha256"/>
        <DigestValue>TaA6KX/SRWPpmiasS8KGCRFI/mFTpQlGqiM07LbibG8=</DigestValue>
      </Reference>
      <Reference URI="/xl/printerSettings/printerSettings23.bin?ContentType=application/vnd.openxmlformats-officedocument.spreadsheetml.printerSettings">
        <DigestMethod Algorithm="http://www.w3.org/2001/04/xmlenc#sha256"/>
        <DigestValue>QPfi4g2HXuREncYI+qe42OoX0AcUPpo3w8Qf6qlBIS8=</DigestValue>
      </Reference>
      <Reference URI="/xl/printerSettings/printerSettings24.bin?ContentType=application/vnd.openxmlformats-officedocument.spreadsheetml.printerSettings">
        <DigestMethod Algorithm="http://www.w3.org/2001/04/xmlenc#sha256"/>
        <DigestValue>hqnMLvZ6XBY2fH1KhK00vJXWuxlSZRWkoKrdKDrIF2Q=</DigestValue>
      </Reference>
      <Reference URI="/xl/printerSettings/printerSettings25.bin?ContentType=application/vnd.openxmlformats-officedocument.spreadsheetml.printerSettings">
        <DigestMethod Algorithm="http://www.w3.org/2001/04/xmlenc#sha256"/>
        <DigestValue>QzGKTmfI/fD4zP+Gm9Y+1zUWPcMtm2Xm9OQBQogxXco=</DigestValue>
      </Reference>
      <Reference URI="/xl/printerSettings/printerSettings26.bin?ContentType=application/vnd.openxmlformats-officedocument.spreadsheetml.printerSettings">
        <DigestMethod Algorithm="http://www.w3.org/2001/04/xmlenc#sha256"/>
        <DigestValue>W+2pOIA+BZapO1gK5+L+56B2KmRPrUrcfIXu2JTF6vE=</DigestValue>
      </Reference>
      <Reference URI="/xl/printerSettings/printerSettings27.bin?ContentType=application/vnd.openxmlformats-officedocument.spreadsheetml.printerSettings">
        <DigestMethod Algorithm="http://www.w3.org/2001/04/xmlenc#sha256"/>
        <DigestValue>Iu6jIZoIID60ChsFn7zCY6uZMRN/3xvcqlUd/uwpdvQ=</DigestValue>
      </Reference>
      <Reference URI="/xl/printerSettings/printerSettings28.bin?ContentType=application/vnd.openxmlformats-officedocument.spreadsheetml.printerSettings">
        <DigestMethod Algorithm="http://www.w3.org/2001/04/xmlenc#sha256"/>
        <DigestValue>TaA6KX/SRWPpmiasS8KGCRFI/mFTpQlGqiM07LbibG8=</DigestValue>
      </Reference>
      <Reference URI="/xl/printerSettings/printerSettings29.bin?ContentType=application/vnd.openxmlformats-officedocument.spreadsheetml.printerSettings">
        <DigestMethod Algorithm="http://www.w3.org/2001/04/xmlenc#sha256"/>
        <DigestValue>gq9p2hzwQtCtXDVPfCW1504R+mOVYOUxtf5/HpC80Ik=</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30.bin?ContentType=application/vnd.openxmlformats-officedocument.spreadsheetml.printerSettings">
        <DigestMethod Algorithm="http://www.w3.org/2001/04/xmlenc#sha256"/>
        <DigestValue>TaA6KX/SRWPpmiasS8KGCRFI/mFTpQlGqiM07LbibG8=</DigestValue>
      </Reference>
      <Reference URI="/xl/printerSettings/printerSettings31.bin?ContentType=application/vnd.openxmlformats-officedocument.spreadsheetml.printerSettings">
        <DigestMethod Algorithm="http://www.w3.org/2001/04/xmlenc#sha256"/>
        <DigestValue>QzGKTmfI/fD4zP+Gm9Y+1zUWPcMtm2Xm9OQBQogxXco=</DigestValue>
      </Reference>
      <Reference URI="/xl/printerSettings/printerSettings32.bin?ContentType=application/vnd.openxmlformats-officedocument.spreadsheetml.printerSettings">
        <DigestMethod Algorithm="http://www.w3.org/2001/04/xmlenc#sha256"/>
        <DigestValue>TaA6KX/SRWPpmiasS8KGCRFI/mFTpQlGqiM07LbibG8=</DigestValue>
      </Reference>
      <Reference URI="/xl/printerSettings/printerSettings33.bin?ContentType=application/vnd.openxmlformats-officedocument.spreadsheetml.printerSettings">
        <DigestMethod Algorithm="http://www.w3.org/2001/04/xmlenc#sha256"/>
        <DigestValue>Iu6jIZoIID60ChsFn7zCY6uZMRN/3xvcqlUd/uwpdvQ=</DigestValue>
      </Reference>
      <Reference URI="/xl/printerSettings/printerSettings34.bin?ContentType=application/vnd.openxmlformats-officedocument.spreadsheetml.printerSettings">
        <DigestMethod Algorithm="http://www.w3.org/2001/04/xmlenc#sha256"/>
        <DigestValue>TaA6KX/SRWPpmiasS8KGCRFI/mFTpQlGqiM07LbibG8=</DigestValue>
      </Reference>
      <Reference URI="/xl/printerSettings/printerSettings35.bin?ContentType=application/vnd.openxmlformats-officedocument.spreadsheetml.printerSettings">
        <DigestMethod Algorithm="http://www.w3.org/2001/04/xmlenc#sha256"/>
        <DigestValue>smSVGS2nQbsbY9WPLLIrq78NVEko2Z36d5I2YI1r6s4=</DigestValue>
      </Reference>
      <Reference URI="/xl/printerSettings/printerSettings36.bin?ContentType=application/vnd.openxmlformats-officedocument.spreadsheetml.printerSettings">
        <DigestMethod Algorithm="http://www.w3.org/2001/04/xmlenc#sha256"/>
        <DigestValue>TaA6KX/SRWPpmiasS8KGCRFI/mFTpQlGqiM07LbibG8=</DigestValue>
      </Reference>
      <Reference URI="/xl/printerSettings/printerSettings37.bin?ContentType=application/vnd.openxmlformats-officedocument.spreadsheetml.printerSettings">
        <DigestMethod Algorithm="http://www.w3.org/2001/04/xmlenc#sha256"/>
        <DigestValue>GyyR84UYFfbFvVrs+ip9vPggIMAXC0nxkmeUVNsGxCc=</DigestValue>
      </Reference>
      <Reference URI="/xl/printerSettings/printerSettings38.bin?ContentType=application/vnd.openxmlformats-officedocument.spreadsheetml.printerSettings">
        <DigestMethod Algorithm="http://www.w3.org/2001/04/xmlenc#sha256"/>
        <DigestValue>TaA6KX/SRWPpmiasS8KGCRFI/mFTpQlGqiM07LbibG8=</DigestValue>
      </Reference>
      <Reference URI="/xl/printerSettings/printerSettings39.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40.bin?ContentType=application/vnd.openxmlformats-officedocument.spreadsheetml.printerSettings">
        <DigestMethod Algorithm="http://www.w3.org/2001/04/xmlenc#sha256"/>
        <DigestValue>a71WIv06Jg5Hxpgh4PZI2owpjkGTKA2QGZLLLB8ZfEk=</DigestValue>
      </Reference>
      <Reference URI="/xl/printerSettings/printerSettings41.bin?ContentType=application/vnd.openxmlformats-officedocument.spreadsheetml.printerSettings">
        <DigestMethod Algorithm="http://www.w3.org/2001/04/xmlenc#sha256"/>
        <DigestValue>hqnMLvZ6XBY2fH1KhK00vJXWuxlSZRWkoKrdKDrIF2Q=</DigestValue>
      </Reference>
      <Reference URI="/xl/printerSettings/printerSettings42.bin?ContentType=application/vnd.openxmlformats-officedocument.spreadsheetml.printerSettings">
        <DigestMethod Algorithm="http://www.w3.org/2001/04/xmlenc#sha256"/>
        <DigestValue>hqnMLvZ6XBY2fH1KhK00vJXWuxlSZRWkoKrdKDrIF2Q=</DigestValue>
      </Reference>
      <Reference URI="/xl/printerSettings/printerSettings43.bin?ContentType=application/vnd.openxmlformats-officedocument.spreadsheetml.printerSettings">
        <DigestMethod Algorithm="http://www.w3.org/2001/04/xmlenc#sha256"/>
        <DigestValue>M4zwOg5/WYrTE+gr8GPjWkKsdQLQ56eOeWh9iMHKgHA=</DigestValue>
      </Reference>
      <Reference URI="/xl/printerSettings/printerSettings44.bin?ContentType=application/vnd.openxmlformats-officedocument.spreadsheetml.printerSettings">
        <DigestMethod Algorithm="http://www.w3.org/2001/04/xmlenc#sha256"/>
        <DigestValue>hqnMLvZ6XBY2fH1KhK00vJXWuxlSZRWkoKrdKDrIF2Q=</DigestValue>
      </Reference>
      <Reference URI="/xl/printerSettings/printerSettings45.bin?ContentType=application/vnd.openxmlformats-officedocument.spreadsheetml.printerSettings">
        <DigestMethod Algorithm="http://www.w3.org/2001/04/xmlenc#sha256"/>
        <DigestValue>7KlQqufIq6Wvj3CVWdpp9XSrPG83/YsqUSp3HWbb3Fg=</DigestValue>
      </Reference>
      <Reference URI="/xl/printerSettings/printerSettings46.bin?ContentType=application/vnd.openxmlformats-officedocument.spreadsheetml.printerSettings">
        <DigestMethod Algorithm="http://www.w3.org/2001/04/xmlenc#sha256"/>
        <DigestValue>DtOxz+BiOg4+nbp3iqiMyqShHqWNsuFOlOE/e0FjB3E=</DigestValue>
      </Reference>
      <Reference URI="/xl/printerSettings/printerSettings47.bin?ContentType=application/vnd.openxmlformats-officedocument.spreadsheetml.printerSettings">
        <DigestMethod Algorithm="http://www.w3.org/2001/04/xmlenc#sha256"/>
        <DigestValue>QPfi4g2HXuREncYI+qe42OoX0AcUPpo3w8Qf6qlBIS8=</DigestValue>
      </Reference>
      <Reference URI="/xl/printerSettings/printerSettings48.bin?ContentType=application/vnd.openxmlformats-officedocument.spreadsheetml.printerSettings">
        <DigestMethod Algorithm="http://www.w3.org/2001/04/xmlenc#sha256"/>
        <DigestValue>hqnMLvZ6XBY2fH1KhK00vJXWuxlSZRWkoKrdKDrIF2Q=</DigestValue>
      </Reference>
      <Reference URI="/xl/printerSettings/printerSettings49.bin?ContentType=application/vnd.openxmlformats-officedocument.spreadsheetml.printerSettings">
        <DigestMethod Algorithm="http://www.w3.org/2001/04/xmlenc#sha256"/>
        <DigestValue>Iu6jIZoIID60ChsFn7zCY6uZMRN/3xvcqlUd/uwpdvQ=</DigestValue>
      </Reference>
      <Reference URI="/xl/printerSettings/printerSettings5.bin?ContentType=application/vnd.openxmlformats-officedocument.spreadsheetml.printerSettings">
        <DigestMethod Algorithm="http://www.w3.org/2001/04/xmlenc#sha256"/>
        <DigestValue>gfwWQ04zLW5E6B4d3eumQcVcjXxq1MZXmRILegMNwjQ=</DigestValue>
      </Reference>
      <Reference URI="/xl/printerSettings/printerSettings50.bin?ContentType=application/vnd.openxmlformats-officedocument.spreadsheetml.printerSettings">
        <DigestMethod Algorithm="http://www.w3.org/2001/04/xmlenc#sha256"/>
        <DigestValue>a71WIv06Jg5Hxpgh4PZI2owpjkGTKA2QGZLLLB8ZfEk=</DigestValue>
      </Reference>
      <Reference URI="/xl/printerSettings/printerSettings51.bin?ContentType=application/vnd.openxmlformats-officedocument.spreadsheetml.printerSettings">
        <DigestMethod Algorithm="http://www.w3.org/2001/04/xmlenc#sha256"/>
        <DigestValue>GyyR84UYFfbFvVrs+ip9vPggIMAXC0nxkmeUVNsGxCc=</DigestValue>
      </Reference>
      <Reference URI="/xl/printerSettings/printerSettings6.bin?ContentType=application/vnd.openxmlformats-officedocument.spreadsheetml.printerSettings">
        <DigestMethod Algorithm="http://www.w3.org/2001/04/xmlenc#sha256"/>
        <DigestValue>Vf8y+zz/nFi3TQ3QzXaXyT7AuXpZSZ22rpMqYM5cq7I=</DigestValue>
      </Reference>
      <Reference URI="/xl/printerSettings/printerSettings7.bin?ContentType=application/vnd.openxmlformats-officedocument.spreadsheetml.printerSettings">
        <DigestMethod Algorithm="http://www.w3.org/2001/04/xmlenc#sha256"/>
        <DigestValue>7KlQqufIq6Wvj3CVWdpp9XSrPG83/YsqUSp3HWbb3Fg=</DigestValue>
      </Reference>
      <Reference URI="/xl/printerSettings/printerSettings8.bin?ContentType=application/vnd.openxmlformats-officedocument.spreadsheetml.printerSettings">
        <DigestMethod Algorithm="http://www.w3.org/2001/04/xmlenc#sha256"/>
        <DigestValue>QPfi4g2HXuREncYI+qe42OoX0AcUPpo3w8Qf6qlBIS8=</DigestValue>
      </Reference>
      <Reference URI="/xl/printerSettings/printerSettings9.bin?ContentType=application/vnd.openxmlformats-officedocument.spreadsheetml.printerSettings">
        <DigestMethod Algorithm="http://www.w3.org/2001/04/xmlenc#sha256"/>
        <DigestValue>DtOxz+BiOg4+nbp3iqiMyqShHqWNsuFOlOE/e0FjB3E=</DigestValue>
      </Reference>
      <Reference URI="/xl/sharedStrings.xml?ContentType=application/vnd.openxmlformats-officedocument.spreadsheetml.sharedStrings+xml">
        <DigestMethod Algorithm="http://www.w3.org/2001/04/xmlenc#sha256"/>
        <DigestValue>TD0iQjznsmUtsxJM1oMlc5fkpnIVKQGZSPkewxAZRHc=</DigestValue>
      </Reference>
      <Reference URI="/xl/styles.xml?ContentType=application/vnd.openxmlformats-officedocument.spreadsheetml.styles+xml">
        <DigestMethod Algorithm="http://www.w3.org/2001/04/xmlenc#sha256"/>
        <DigestValue>9E+IaMsHhPi53VHt7cylAaIeXNGY/1UGEXx2jBZ4i60=</DigestValue>
      </Reference>
      <Reference URI="/xl/theme/theme1.xml?ContentType=application/vnd.openxmlformats-officedocument.theme+xml">
        <DigestMethod Algorithm="http://www.w3.org/2001/04/xmlenc#sha256"/>
        <DigestValue>cI0/HXUJqryaYoRwZC3vNBHtNesfR3Vou+AOm9g0lJo=</DigestValue>
      </Reference>
      <Reference URI="/xl/workbook.xml?ContentType=application/vnd.openxmlformats-officedocument.spreadsheetml.sheet.main+xml">
        <DigestMethod Algorithm="http://www.w3.org/2001/04/xmlenc#sha256"/>
        <DigestValue>ypydGUIvGudnZvxYKY+o2LicZ0edf0ASHq/X0lFvSlg=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SHX5DWg1XNnRdoqAUOjJ3gAN2C9fR9KW97w7pYHjltY=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xZ54+lU4u9NaYtT7FnVsHXThiNDp8KFFxsm252MCZYk=</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TWJiJsJGh0BdAm0oPe27QOTNDIPyDccHYmu7Z1P+efA=</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/oIykhH1Ii9thKt+MIBbXHFwc3zJMTiSzKFW1dFeM8w=</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/24puvaW5bXuS+cktdpJpE35olfWZ1+6Lpxzh0chEvI=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d4elu214IkGiGOV7VHpbuobQphnR5iQa5HOEbD9px6o=</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BW13LjEKaEXRjIa2jXYQllSRmBFgqp8rbML9TX2/npU=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TcnUTHP4fvatjs+lOXq801JQ1o3ov8WmFECgA34yJNM=</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HTYaQi0KtdQ+B1oDWji35M/0dutqOPx8jsY1TtQMpYg=</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IgAbisjOm+Z/o4medQzuRzY+pxXjrkDU9o+AIfBQFik=</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k1lyfwqmmD/+IoVTg0kz9LzXUr1Uk3Si/nXVc+rnGMI=</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3BU9j2nE/T0n7gCQLFZTcYggRvLBqeLDRh+2LLtPr1I=</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Cp9PA/EMUCmFN0rjs+ZKFhODDEGzJl8Ch1IdmuYTIUc=</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3iS29RgGizUTgmtBni8degzLfqWHy2uN4AVjRehr32M=</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iiI62456xgyBiH9I39OyDE+Qfvj84F4KrO+TyRZEP5g=</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yLbFZOaatprfLLCZ68UZZxklXbzIrPkQXwNXZh1aUe4=</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9Os/7bUrF0E+VUJL/LgBxih/cMmtCH5ihS0sHmMyDIY=</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I/R5yBYm6QMCUJuO8adD1NqOmD8fFhRangLh6nczLNQ=</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8aigdT3OwC/Tp18RNleyo7Crfc6TUMWuR/2hnugV450=</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7E8tOVK8PvA99RRUtWtIP6yC1QFiRYi9PqoxuTCT/xU=</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0Bnugy7bzitJja739ggKaHQvkr3zKO9A9jpqBY3DiaI=</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82V9aXy3uiUF6h1goyLp993S42PSVT9uLFPxLc8qapo=</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FSlCv9Vc5dKDnENBfLFe73IUm673QouyAwklJFk8Gj8=</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zOlW7VgRcd3FxfCIPcAsDmCA/KNw+iJyhRx1GQe0Q5E=</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A/i2FH7e+8rIz4q20wh9anUN6TSC8Wa0V8jwQ95ZW+0=</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M3n7xYXzk1pW2fDKILReq4c1rNlm1k3pNSFhxJQ6jck=</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RofjFfDGEQEcA4cUnvodX7beZGieR+bW06/zJsc/T9U=</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KI9hCAiSPspQkx3fvGaoyX3upl5kJ41+pW8AD1s5XqI=</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pACERU3kE1Uaiw4VUxrrsF010HQK+ELimra0t6hiruA=</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OsJnUIw8ZJm/JrtcL/mX12XnIt31BUOzLCNpse9AlCc=</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ujsH7Ro+Fgqf38IrnGVZuLUqX825ZImJMn2Yj13miZs=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zywGnqcRutTo5RL4u1RlSM5O9iZKtuThnL3qzqX92DI=</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hln/pWRMx9Hj6lY6sad7buhrVqNkBtw2OGkWupD9mbQ=</DigestValue>
      </Reference>
      <Reference URI="/xl/worksheets/_rels/sheet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2J32j/nDl7k9bRQLCGN4+ILggEWWvdYwLoDId7LK9Co=</DigestValue>
      </Reference>
      <Reference URI="/xl/worksheets/_rels/sheet5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4NCGfhQRMz+v/AgU5BInFGTSucF/5z0CG4+MLXuCweY=</DigestValue>
      </Reference>
      <Reference URI="/xl/worksheets/_rels/sheet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FeWxmCBflb8JE5pwKbE7f8Fz2fTuLLYDgReWYDnFn3A=</DigestValue>
      </Reference>
      <Reference URI="/xl/worksheets/_rels/sheet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TgWTmbD30SGQVpeB54QPX/uCzLHCp4PwFD6CJOyJzMw=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9wVw96hc8kccwXXPzVZMhiCdoT7fMomhNpxRtDP3ubQ=</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EYkgjPjP7KYz5sjDwNAEV1lwTMHQsVy+5rkCZLLNDaQ=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oIz2QtWN7Qy3auf2JJ2QqCgW2+LoWuBYIQ5R01s3LS0=</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z3pH9fnIDiAy0mCcKyjgVLG14iSy3znnjZY4epsFAyk=</DigestValue>
      </Reference>
      <Reference URI="/xl/worksheets/sheet1.xml?ContentType=application/vnd.openxmlformats-officedocument.spreadsheetml.worksheet+xml">
        <DigestMethod Algorithm="http://www.w3.org/2001/04/xmlenc#sha256"/>
        <DigestValue>QXiWjl3wSzpTRvqX3Ja9+0Ua6b0lLy2lVGOKtUsQLRg=</DigestValue>
      </Reference>
      <Reference URI="/xl/worksheets/sheet10.xml?ContentType=application/vnd.openxmlformats-officedocument.spreadsheetml.worksheet+xml">
        <DigestMethod Algorithm="http://www.w3.org/2001/04/xmlenc#sha256"/>
        <DigestValue>FIsKrDb3Ar9oWBKbHeEoQ88RVrl1F0DB0BdcLBJspdk=</DigestValue>
      </Reference>
      <Reference URI="/xl/worksheets/sheet11.xml?ContentType=application/vnd.openxmlformats-officedocument.spreadsheetml.worksheet+xml">
        <DigestMethod Algorithm="http://www.w3.org/2001/04/xmlenc#sha256"/>
        <DigestValue>rFkYSuMUVsPLTgLsWiiEU8SwVq7MY0ZmuWL3L9Dq2xQ=</DigestValue>
      </Reference>
      <Reference URI="/xl/worksheets/sheet12.xml?ContentType=application/vnd.openxmlformats-officedocument.spreadsheetml.worksheet+xml">
        <DigestMethod Algorithm="http://www.w3.org/2001/04/xmlenc#sha256"/>
        <DigestValue>ZRKH3Kj8YXZ6uqX4vcsngBBsZ1T3RBniPNtv0Ojqwak=</DigestValue>
      </Reference>
      <Reference URI="/xl/worksheets/sheet13.xml?ContentType=application/vnd.openxmlformats-officedocument.spreadsheetml.worksheet+xml">
        <DigestMethod Algorithm="http://www.w3.org/2001/04/xmlenc#sha256"/>
        <DigestValue>K69aLgsFl6MAPB5bMxcdA/rVNi3XEzctrSSCbvImGMQ=</DigestValue>
      </Reference>
      <Reference URI="/xl/worksheets/sheet14.xml?ContentType=application/vnd.openxmlformats-officedocument.spreadsheetml.worksheet+xml">
        <DigestMethod Algorithm="http://www.w3.org/2001/04/xmlenc#sha256"/>
        <DigestValue>5hn1HnNahp3ARX6i6HeNgHxE9O6LrruAjTVXnwwQT/g=</DigestValue>
      </Reference>
      <Reference URI="/xl/worksheets/sheet15.xml?ContentType=application/vnd.openxmlformats-officedocument.spreadsheetml.worksheet+xml">
        <DigestMethod Algorithm="http://www.w3.org/2001/04/xmlenc#sha256"/>
        <DigestValue>9Zc++YQAjmX7ENpIRqgN55z1WsHSn0gwqRhzd06yIls=</DigestValue>
      </Reference>
      <Reference URI="/xl/worksheets/sheet16.xml?ContentType=application/vnd.openxmlformats-officedocument.spreadsheetml.worksheet+xml">
        <DigestMethod Algorithm="http://www.w3.org/2001/04/xmlenc#sha256"/>
        <DigestValue>b0LYCnA2xaopDZXknPGsZtG291InXuE83xfh92vXuFQ=</DigestValue>
      </Reference>
      <Reference URI="/xl/worksheets/sheet17.xml?ContentType=application/vnd.openxmlformats-officedocument.spreadsheetml.worksheet+xml">
        <DigestMethod Algorithm="http://www.w3.org/2001/04/xmlenc#sha256"/>
        <DigestValue>WQ8Go5inMl39d381xVqg7bJ06hHacvnjhaA6gKQ8voE=</DigestValue>
      </Reference>
      <Reference URI="/xl/worksheets/sheet18.xml?ContentType=application/vnd.openxmlformats-officedocument.spreadsheetml.worksheet+xml">
        <DigestMethod Algorithm="http://www.w3.org/2001/04/xmlenc#sha256"/>
        <DigestValue>fxuAS3PXWrjaPqm/cZA73ru5jnJU5eYY00liIQwdqhg=</DigestValue>
      </Reference>
      <Reference URI="/xl/worksheets/sheet19.xml?ContentType=application/vnd.openxmlformats-officedocument.spreadsheetml.worksheet+xml">
        <DigestMethod Algorithm="http://www.w3.org/2001/04/xmlenc#sha256"/>
        <DigestValue>Kuf0F5eRi/nGO2OPGMKCNQPGEozEOuHWdaymp387zy4=</DigestValue>
      </Reference>
      <Reference URI="/xl/worksheets/sheet2.xml?ContentType=application/vnd.openxmlformats-officedocument.spreadsheetml.worksheet+xml">
        <DigestMethod Algorithm="http://www.w3.org/2001/04/xmlenc#sha256"/>
        <DigestValue>vwAt2S5IOpE8blsX04QIMtSEkIo/BYmY3cYXpzWf+1Q=</DigestValue>
      </Reference>
      <Reference URI="/xl/worksheets/sheet20.xml?ContentType=application/vnd.openxmlformats-officedocument.spreadsheetml.worksheet+xml">
        <DigestMethod Algorithm="http://www.w3.org/2001/04/xmlenc#sha256"/>
        <DigestValue>sjhdEAEMnuh0KBu2hn3OSFBaGetOw4+6pcNSzMlE3mo=</DigestValue>
      </Reference>
      <Reference URI="/xl/worksheets/sheet21.xml?ContentType=application/vnd.openxmlformats-officedocument.spreadsheetml.worksheet+xml">
        <DigestMethod Algorithm="http://www.w3.org/2001/04/xmlenc#sha256"/>
        <DigestValue>IZCQ9cgjPG17PPONFU1rRpXVX/LQUtRthLkAFUR0vRY=</DigestValue>
      </Reference>
      <Reference URI="/xl/worksheets/sheet22.xml?ContentType=application/vnd.openxmlformats-officedocument.spreadsheetml.worksheet+xml">
        <DigestMethod Algorithm="http://www.w3.org/2001/04/xmlenc#sha256"/>
        <DigestValue>iBbtIvCR7sscYXsgbE57ZJ7+i07swA9E8oeuFvvL/hM=</DigestValue>
      </Reference>
      <Reference URI="/xl/worksheets/sheet23.xml?ContentType=application/vnd.openxmlformats-officedocument.spreadsheetml.worksheet+xml">
        <DigestMethod Algorithm="http://www.w3.org/2001/04/xmlenc#sha256"/>
        <DigestValue>VxOOZM/qYdxJSskIyEMzMSMdNwZOXFxe04IGJF4xPhw=</DigestValue>
      </Reference>
      <Reference URI="/xl/worksheets/sheet24.xml?ContentType=application/vnd.openxmlformats-officedocument.spreadsheetml.worksheet+xml">
        <DigestMethod Algorithm="http://www.w3.org/2001/04/xmlenc#sha256"/>
        <DigestValue>vHv0RFwvdi1GnSVhWXoF6rShbWpezWyFT4h4GbbEK8s=</DigestValue>
      </Reference>
      <Reference URI="/xl/worksheets/sheet25.xml?ContentType=application/vnd.openxmlformats-officedocument.spreadsheetml.worksheet+xml">
        <DigestMethod Algorithm="http://www.w3.org/2001/04/xmlenc#sha256"/>
        <DigestValue>jwVskvsq8FvJiGDp32rBiQ50ay2ceaekqWoH71aCXKw=</DigestValue>
      </Reference>
      <Reference URI="/xl/worksheets/sheet26.xml?ContentType=application/vnd.openxmlformats-officedocument.spreadsheetml.worksheet+xml">
        <DigestMethod Algorithm="http://www.w3.org/2001/04/xmlenc#sha256"/>
        <DigestValue>fhLlo7W1OuQNRBWmB0WLgY3iJrBCx/PF3dub9fwvsy0=</DigestValue>
      </Reference>
      <Reference URI="/xl/worksheets/sheet27.xml?ContentType=application/vnd.openxmlformats-officedocument.spreadsheetml.worksheet+xml">
        <DigestMethod Algorithm="http://www.w3.org/2001/04/xmlenc#sha256"/>
        <DigestValue>fvl2jT0ZoYxZ6lM5OGiarhX9X9rhAeTyCpLgTKzoFYg=</DigestValue>
      </Reference>
      <Reference URI="/xl/worksheets/sheet28.xml?ContentType=application/vnd.openxmlformats-officedocument.spreadsheetml.worksheet+xml">
        <DigestMethod Algorithm="http://www.w3.org/2001/04/xmlenc#sha256"/>
        <DigestValue>8RjN84t2b/zg/K5fis4BTq0ly3XCQ0pY/FEIUYMtb+4=</DigestValue>
      </Reference>
      <Reference URI="/xl/worksheets/sheet29.xml?ContentType=application/vnd.openxmlformats-officedocument.spreadsheetml.worksheet+xml">
        <DigestMethod Algorithm="http://www.w3.org/2001/04/xmlenc#sha256"/>
        <DigestValue>Udox5+OtmNaTi96E6fTYddwX9qxwBJbElDFZYiWWmyg=</DigestValue>
      </Reference>
      <Reference URI="/xl/worksheets/sheet3.xml?ContentType=application/vnd.openxmlformats-officedocument.spreadsheetml.worksheet+xml">
        <DigestMethod Algorithm="http://www.w3.org/2001/04/xmlenc#sha256"/>
        <DigestValue>WaqzAQsTSnVXTMyZIMQ1HHHlwr/dovV/RmYELO7PZ10=</DigestValue>
      </Reference>
      <Reference URI="/xl/worksheets/sheet30.xml?ContentType=application/vnd.openxmlformats-officedocument.spreadsheetml.worksheet+xml">
        <DigestMethod Algorithm="http://www.w3.org/2001/04/xmlenc#sha256"/>
        <DigestValue>/Aab0Sig/+fgEPaUAWTwuxXNzrYa0NfNgT8BZPkLgJU=</DigestValue>
      </Reference>
      <Reference URI="/xl/worksheets/sheet31.xml?ContentType=application/vnd.openxmlformats-officedocument.spreadsheetml.worksheet+xml">
        <DigestMethod Algorithm="http://www.w3.org/2001/04/xmlenc#sha256"/>
        <DigestValue>5V7wyZXIN/85LsyefmPTzYOWepdG+XYwTtA5CuU1nYQ=</DigestValue>
      </Reference>
      <Reference URI="/xl/worksheets/sheet32.xml?ContentType=application/vnd.openxmlformats-officedocument.spreadsheetml.worksheet+xml">
        <DigestMethod Algorithm="http://www.w3.org/2001/04/xmlenc#sha256"/>
        <DigestValue>4Mbss2y4CF5lHAcDsEKvoWZfCuotbnF3ijJ4dQCA+jw=</DigestValue>
      </Reference>
      <Reference URI="/xl/worksheets/sheet33.xml?ContentType=application/vnd.openxmlformats-officedocument.spreadsheetml.worksheet+xml">
        <DigestMethod Algorithm="http://www.w3.org/2001/04/xmlenc#sha256"/>
        <DigestValue>0kbiCS9oYETe+R4qmh9aMWeSh7RvsOunXWAwdj8jn4c=</DigestValue>
      </Reference>
      <Reference URI="/xl/worksheets/sheet34.xml?ContentType=application/vnd.openxmlformats-officedocument.spreadsheetml.worksheet+xml">
        <DigestMethod Algorithm="http://www.w3.org/2001/04/xmlenc#sha256"/>
        <DigestValue>hN03h5PJEprkjy+aQ5ntbQLbPp49MYH5K38aoW7CfVE=</DigestValue>
      </Reference>
      <Reference URI="/xl/worksheets/sheet35.xml?ContentType=application/vnd.openxmlformats-officedocument.spreadsheetml.worksheet+xml">
        <DigestMethod Algorithm="http://www.w3.org/2001/04/xmlenc#sha256"/>
        <DigestValue>RcvZ/CDzuKu59QONAUs1h5APYOYxGNjXa5dvgX0RaMM=</DigestValue>
      </Reference>
      <Reference URI="/xl/worksheets/sheet36.xml?ContentType=application/vnd.openxmlformats-officedocument.spreadsheetml.worksheet+xml">
        <DigestMethod Algorithm="http://www.w3.org/2001/04/xmlenc#sha256"/>
        <DigestValue>3lOoDsfqIJrSBR/frL7nwNvqAJCNvNCClUjhI0J+q6w=</DigestValue>
      </Reference>
      <Reference URI="/xl/worksheets/sheet37.xml?ContentType=application/vnd.openxmlformats-officedocument.spreadsheetml.worksheet+xml">
        <DigestMethod Algorithm="http://www.w3.org/2001/04/xmlenc#sha256"/>
        <DigestValue>QQrLNi53ag0VaAIn2MMJ928/RF+bpx+uSXcvCyAYySw=</DigestValue>
      </Reference>
      <Reference URI="/xl/worksheets/sheet38.xml?ContentType=application/vnd.openxmlformats-officedocument.spreadsheetml.worksheet+xml">
        <DigestMethod Algorithm="http://www.w3.org/2001/04/xmlenc#sha256"/>
        <DigestValue>RHhhgL3XEafTrHSxIOa4894HY/4NTWOTjrHRqEeas5E=</DigestValue>
      </Reference>
      <Reference URI="/xl/worksheets/sheet39.xml?ContentType=application/vnd.openxmlformats-officedocument.spreadsheetml.worksheet+xml">
        <DigestMethod Algorithm="http://www.w3.org/2001/04/xmlenc#sha256"/>
        <DigestValue>nWuqiwsMrC4tkLWJfdABjgExhHXZrCe8ODCK2oPQHQk=</DigestValue>
      </Reference>
      <Reference URI="/xl/worksheets/sheet4.xml?ContentType=application/vnd.openxmlformats-officedocument.spreadsheetml.worksheet+xml">
        <DigestMethod Algorithm="http://www.w3.org/2001/04/xmlenc#sha256"/>
        <DigestValue>oW9pHZtL6i85x7nQjdo8bOrdIpPk/kLrNYnvaoQ0/mE=</DigestValue>
      </Reference>
      <Reference URI="/xl/worksheets/sheet40.xml?ContentType=application/vnd.openxmlformats-officedocument.spreadsheetml.worksheet+xml">
        <DigestMethod Algorithm="http://www.w3.org/2001/04/xmlenc#sha256"/>
        <DigestValue>0jhvYpJFyfHMFeeS+Z9gS2DZuazAMu4LudMgng0J8i8=</DigestValue>
      </Reference>
      <Reference URI="/xl/worksheets/sheet41.xml?ContentType=application/vnd.openxmlformats-officedocument.spreadsheetml.worksheet+xml">
        <DigestMethod Algorithm="http://www.w3.org/2001/04/xmlenc#sha256"/>
        <DigestValue>NmjUdiCUgir8E0MIL+kShGohHgWnk/AeaGTj4iL8TNk=</DigestValue>
      </Reference>
      <Reference URI="/xl/worksheets/sheet42.xml?ContentType=application/vnd.openxmlformats-officedocument.spreadsheetml.worksheet+xml">
        <DigestMethod Algorithm="http://www.w3.org/2001/04/xmlenc#sha256"/>
        <DigestValue>5NYOFjni3oR7L/eCpS7yRnPDVch6nPojHW6cKgtLyI8=</DigestValue>
      </Reference>
      <Reference URI="/xl/worksheets/sheet43.xml?ContentType=application/vnd.openxmlformats-officedocument.spreadsheetml.worksheet+xml">
        <DigestMethod Algorithm="http://www.w3.org/2001/04/xmlenc#sha256"/>
        <DigestValue>LaChRr200WgLjvNHA8BMmP3R36xUZ7rZL0GnhIUhpV0=</DigestValue>
      </Reference>
      <Reference URI="/xl/worksheets/sheet44.xml?ContentType=application/vnd.openxmlformats-officedocument.spreadsheetml.worksheet+xml">
        <DigestMethod Algorithm="http://www.w3.org/2001/04/xmlenc#sha256"/>
        <DigestValue>buCv33wgijf9qbPvhPQnZ9wKEy1ED+3k9bf0BpkaUlg=</DigestValue>
      </Reference>
      <Reference URI="/xl/worksheets/sheet45.xml?ContentType=application/vnd.openxmlformats-officedocument.spreadsheetml.worksheet+xml">
        <DigestMethod Algorithm="http://www.w3.org/2001/04/xmlenc#sha256"/>
        <DigestValue>8XcDe/T1HQV2T1HP5tKsafZp6ITwBQxAkFXSgzuMxQM=</DigestValue>
      </Reference>
      <Reference URI="/xl/worksheets/sheet46.xml?ContentType=application/vnd.openxmlformats-officedocument.spreadsheetml.worksheet+xml">
        <DigestMethod Algorithm="http://www.w3.org/2001/04/xmlenc#sha256"/>
        <DigestValue>yRoFmRDsRw70RXh/MxzlwNNY6NRDwKXQRFMpuRoxu+Y=</DigestValue>
      </Reference>
      <Reference URI="/xl/worksheets/sheet47.xml?ContentType=application/vnd.openxmlformats-officedocument.spreadsheetml.worksheet+xml">
        <DigestMethod Algorithm="http://www.w3.org/2001/04/xmlenc#sha256"/>
        <DigestValue>gNARVKpeEjjcJnV8KZNZgDqwOENDbswANTbhZjgtCy0=</DigestValue>
      </Reference>
      <Reference URI="/xl/worksheets/sheet48.xml?ContentType=application/vnd.openxmlformats-officedocument.spreadsheetml.worksheet+xml">
        <DigestMethod Algorithm="http://www.w3.org/2001/04/xmlenc#sha256"/>
        <DigestValue>cDiyHY7mhSju+dRNy9KRyBUETJqKeuo59VrO63Q3o2M=</DigestValue>
      </Reference>
      <Reference URI="/xl/worksheets/sheet49.xml?ContentType=application/vnd.openxmlformats-officedocument.spreadsheetml.worksheet+xml">
        <DigestMethod Algorithm="http://www.w3.org/2001/04/xmlenc#sha256"/>
        <DigestValue>iGy99n0uqzYlr+iQeKySySUxYCIxt1AU5pluCpmBqN8=</DigestValue>
      </Reference>
      <Reference URI="/xl/worksheets/sheet5.xml?ContentType=application/vnd.openxmlformats-officedocument.spreadsheetml.worksheet+xml">
        <DigestMethod Algorithm="http://www.w3.org/2001/04/xmlenc#sha256"/>
        <DigestValue>ciMuv057ywoC8wS/P9muKChwK0aViY1ENL8sHgOlRAo=</DigestValue>
      </Reference>
      <Reference URI="/xl/worksheets/sheet50.xml?ContentType=application/vnd.openxmlformats-officedocument.spreadsheetml.worksheet+xml">
        <DigestMethod Algorithm="http://www.w3.org/2001/04/xmlenc#sha256"/>
        <DigestValue>8oIUwleTyK2jNS7SsLYu11ARlZX1QlTZSEMRLCGfCKo=</DigestValue>
      </Reference>
      <Reference URI="/xl/worksheets/sheet51.xml?ContentType=application/vnd.openxmlformats-officedocument.spreadsheetml.worksheet+xml">
        <DigestMethod Algorithm="http://www.w3.org/2001/04/xmlenc#sha256"/>
        <DigestValue>kVWCLddRDfw0vH3xSfkMD8lM4dZPzg/pCnWrbQcqFQ8=</DigestValue>
      </Reference>
      <Reference URI="/xl/worksheets/sheet52.xml?ContentType=application/vnd.openxmlformats-officedocument.spreadsheetml.worksheet+xml">
        <DigestMethod Algorithm="http://www.w3.org/2001/04/xmlenc#sha256"/>
        <DigestValue>bFiQd7FMcDBSi/jju/djj4zUF2K04+BLHMZKWtgvqZU=</DigestValue>
      </Reference>
      <Reference URI="/xl/worksheets/sheet53.xml?ContentType=application/vnd.openxmlformats-officedocument.spreadsheetml.worksheet+xml">
        <DigestMethod Algorithm="http://www.w3.org/2001/04/xmlenc#sha256"/>
        <DigestValue>OejXR4nEuAvEoy/HGuXCu/ww1LYQLZGImb8xC2/OBi0=</DigestValue>
      </Reference>
      <Reference URI="/xl/worksheets/sheet54.xml?ContentType=application/vnd.openxmlformats-officedocument.spreadsheetml.worksheet+xml">
        <DigestMethod Algorithm="http://www.w3.org/2001/04/xmlenc#sha256"/>
        <DigestValue>ysvhYrMgVzqyf/Kiz/b18osdIwgnYO1ooZrmnHvItrE=</DigestValue>
      </Reference>
      <Reference URI="/xl/worksheets/sheet55.xml?ContentType=application/vnd.openxmlformats-officedocument.spreadsheetml.worksheet+xml">
        <DigestMethod Algorithm="http://www.w3.org/2001/04/xmlenc#sha256"/>
        <DigestValue>5Yq0mDxFkagfVlWh9605y3GLNqsvfApGH20bPGizuQ4=</DigestValue>
      </Reference>
      <Reference URI="/xl/worksheets/sheet6.xml?ContentType=application/vnd.openxmlformats-officedocument.spreadsheetml.worksheet+xml">
        <DigestMethod Algorithm="http://www.w3.org/2001/04/xmlenc#sha256"/>
        <DigestValue>E7gkYRAObsCv8ZjOzsXlfmfD/mluVeVS8DP3OrWjhBo=</DigestValue>
      </Reference>
      <Reference URI="/xl/worksheets/sheet7.xml?ContentType=application/vnd.openxmlformats-officedocument.spreadsheetml.worksheet+xml">
        <DigestMethod Algorithm="http://www.w3.org/2001/04/xmlenc#sha256"/>
        <DigestValue>6q6Ma5WCnc5cMcNTPdbzxyOZjvX6J+GtRDaxE5P9TJs=</DigestValue>
      </Reference>
      <Reference URI="/xl/worksheets/sheet8.xml?ContentType=application/vnd.openxmlformats-officedocument.spreadsheetml.worksheet+xml">
        <DigestMethod Algorithm="http://www.w3.org/2001/04/xmlenc#sha256"/>
        <DigestValue>StgNYKzSlJpMxGF1qGZL0txmLyUU8dCUsYFRRjpm9DI=</DigestValue>
      </Reference>
      <Reference URI="/xl/worksheets/sheet9.xml?ContentType=application/vnd.openxmlformats-officedocument.spreadsheetml.worksheet+xml">
        <DigestMethod Algorithm="http://www.w3.org/2001/04/xmlenc#sha256"/>
        <DigestValue>BO1axllnARkKvpX/IZANfuR75jzZ1rQPRvoEsz+us2A=</DigestValue>
      </Reference>
    </Manifest>
    <SignatureProperties>
      <SignatureProperty Id="idSignatureTime" Target="#idPackageSignature">
        <mdssi:SignatureTime xmlns:mdssi="http://schemas.openxmlformats.org/package/2006/digital-signature">
          <mdssi:Format>YYYY-MM-DDThh:mm:ssTZD</mdssi:Format>
          <mdssi:Value>2024-03-27T19:19:27Z</mdssi:Value>
        </mdssi:SignatureTime>
      </SignatureProperty>
    </SignatureProperties>
  </Object>
  <Object Id="idOfficeObject">
    <SignatureProperties>
      <SignatureProperty Id="idOfficeV1Details" Target="#idPackageSignature">
        <SignatureInfoV1 xmlns="http://schemas.microsoft.com/office/2006/digsig">
          <SetupID>{96B5B370-1B6C-42BD-9809-7BB9BC0C1D90}</SetupID>
          <SignatureText>Angel Devaca Pavón</SignatureText>
          <SignatureImage/>
          <SignatureComments/>
          <WindowsVersion>10.0</WindowsVersion>
          <OfficeVersion>16.0.17328/26</OfficeVersion>
          <ApplicationVersion>16.0.17328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2024-03-27T19:19:27Z</xd:SigningTime>
          <xd:SigningCertificate>
            <xd:Cert>
              <xd:CertDigest>
                <DigestMethod Algorithm="http://www.w3.org/2001/04/xmlenc#sha256"/>
                <DigestValue>3WcBlkB/tKQI8zpsvyuWIxdutcjKY2EBIiHegAPIA/E=</DigestValue>
              </xd:CertDigest>
              <xd:IssuerSerial>
                <X509IssuerName>CN=CA-CODE100 S.A., C=PY, O=CODE100 S.A., SERIALNUMBER=RUC 80080610-7</X509IssuerName>
                <X509SerialNumber>2051668829408538406334049003853233508342352892</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H8BAAC/AAAAAAAAAAAAAAAkGAAABAwAACBFTUYAAAEAZBoAAKIAAAAGAAAAAAAAAAAAAAAAAAAAgAcAADgEAAA1AQAArQAAAAAAAAAAAAAAAAAAAAi3BADIo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4BAAAGAAAAawEAABsAAAAlAAAADAAAAAEAAABUAAAAhAAAAB8BAAAGAAAAaQEAABoAAAABAAAAAMCAQe0lgEEfAQAABgAAAAkAAABMAAAAAAAAAAAAAAAAAAAA//////////9gAAAAMgA3AC8AMwAvADIAMAAyADQAAAAJAAAACQAAAAYAAAAJAAAABgAAAAkAAAAJAAAACQAAAAk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7SWAQQ8AAABrAAAAAQAAAEwAAAAEAAAADgAAAEcAAAAlAAAAawAAAFAAAABYAEnH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BUBAABlAAAAOgAAAEYAAADc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BYBAABmAAAAJQAAAAwAAAAEAAAAVAAAALgAAAA7AAAARgAAABQBAABlAAAAAQAAAADAgEHtJYBBOwAAAEYAAAASAAAATAAAAAAAAAAAAAAAAAAAAP//////////cAAAAEEAbgBnAGUAbAAgAEQAZQB2AGEAYwBhACAAUABhAHYA8wBuAA8AAAAOAAAADgAAAA0AAAAGAAAABwAAABEAAAANAAAADAAAAAwAAAALAAAADAAAAAcAAAANAAAADAAAAAwAAAAOAAAADgAAAEsAAABAAAAAMAAAAAUAAAAgAAAAAQAAAAEAAAAQAAAAAAAAAAAAAACAAQAAwAAAAAAAAAAAAAAAgAEAAMAAAAAlAAAADAAAAAIAAAAnAAAAGAAAAAUAAAAAAAAA////AAAAAAAlAAAADAAAAAUAAABMAAAAZAAAAAAAAAByAAAAfwEAALoAAAAAAAAAcgAAAIABAABJAAAAIQDwAAAAAAAAAAAAAACAPwAAAAAAAAAAAACAPwAAAAAAAAAAAAAAAAAAAAAAAAAAAAAAAAAAAAAAAAAAJQAAAAwAAAAAAACAKAAAAAwAAAAFAAAAJwAAABgAAAAFAAAAAAAAAP///wAAAAAAJQAAAAwAAAAFAAAATAAAAGQAAAAVAAAAcgAAAGoBAACGAAAAFQAAAHIAAABWAQAAFQAAACEA8AAAAAAAAAAAAAAAgD8AAAAAAAAAAAAAgD8AAAAAAAAAAAAAAAAAAAAAAAAAAAAAAAAAAAAAAAAAACUAAAAMAAAAAAAAgCgAAAAMAAAABQAAACUAAAAMAAAAAQAAABgAAAAMAAAAAAAAABIAAAAMAAAAAQAAAB4AAAAYAAAAFQAAAHIAAABrAQAAhwAAACUAAAAMAAAAAQAAAFQAAACoAAAAFgAAAHIAAACBAAAAhgAAAAEAAAAAwIBB7SWAQRYAAAByAAAADwAAAEwAAAAAAAAAAAAAAAAAAAD//////////2wAAABBAHUAZABpAHQAbwByACAARQB4AHQAZQByAG4AbwA3qAoAAAAJAAAACQAAAAQAAAAFAAAACQAAAAYAAAAEAAAACAAAAAcAAAAFAAAACAAAAAYAAAAJAAAACQAAAEsAAABAAAAAMAAAAAUAAAAgAAAAAQAAAAEAAAAQAAAAAAAAAAAAAACAAQAAwAAAAAAAAAAAAAAAgAEAAMAAAAAlAAAADAAAAAIAAAAnAAAAGAAAAAUAAAAAAAAA////AAAAAAAlAAAADAAAAAUAAABMAAAAZAAAABUAAACMAAAAagEAAKAAAAAVAAAAjAAAAFYBAAAVAAAAIQDwAAAAAAAAAAAAAACAPwAAAAAAAAAAAACAPwAAAAAAAAAAAAAAAAAAAAAAAAAAAAAAAAAAAAAAAAAAJQAAAAwAAAAAAACAKAAAAAwAAAAFAAAAJwAAABgAAAAFAAAAAAAAAP///wAAAAAAJQAAAAwAAAAFAAAATAAAAGQAAAAVAAAApgAAABwBAAC6AAAAFQAAAKYAAAAIAQAAFQAAACEA8AAAAAAAAAAAAAAAgD8AAAAAAAAAAAAAgD8AAAAAAAAAAAAAAAAAAAAAAAAAAAAAAAAAAAAAAAAAACUAAAAMAAAAAAAAgCgAAAAMAAAABQAAACUAAAAMAAAAAQAAABgAAAAMAAAAAAAAABIAAAAMAAAAAQAAABYAAAAMAAAAAAAAAFQAAAAIAQAAFgAAAKYAAAAbAQAAugAAAAEAAAAAwIBB7SWAQRYAAACmAAAAHwAAAEwAAAAEAAAAFQAAAKYAAAAdAQAAuwAAAIwAAABGAGkAcgBtAGEAZABvACAAcABvAHIAOgAgAEEATgBHAEUATAAgAEQARQBWAEEAQwBBACAAUABBAFYATwBOAN+3CAAAAAQAAAAGAAAADgAAAAgAAAAJAAAACQAAAAQAAAAJAAAACQAAAAYAAAADAAAABAAAAAoAAAAMAAAACwAAAAgAAAAIAAAABAAAAAsAAAAIAAAACgAAAAoAAAAKAAAACgAAAAQAAAAJAAAACgAAAAoAAAAMAAAADAAAABYAAAAMAAAAAAAAACUAAAAMAAAAAgAAAA4AAAAUAAAAAAAAABAAAAAUAAAA</Object>
  <Object Id="idInvalidSigLnImg">AQAAAGwAAAAAAAAAAAAAAH8BAAC/AAAAAAAAAAAAAAAkGAAABAwAACBFTUYAAAEATCAAAKgAAAAGAAAAAAAAAAAAAAAAAAAAgAcAADgEAAA1AQAArQAAAAAAAAAAAAAAAAAAAAi3BADIo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UAAAACQFAAAXAAAABgAAACoAAAAZAAAAFwAAAAYAAAAAAAAAAAAAABQAAAAUAAAATAAAACgAAAB0AAAAsAQAAAAAAAAAAAAAFAAAACgAAAAUAAAAFAAAAAEAGAAAAAAAAAAAAAAAAAAAAAAAAAAAAAAAAAAAAAAAAAAAAAAAAAAAAAAAAAAAAAAAAAAAAAAPGkIuTsUbLnUAAAAAAAAAAAAAAAAAAAAAAAAMFTYYKWcAAAAAAAAAAAAAAAAAAAAAAAAAAAAAAAAAAAAcMXsyVdYyVdYSIFAAAAAAAAAAAAAAAAAKEi4vUMsPGkIAAACCwupfhK1fhK1fhK1fhK1fhK1fhK0AAAAFCRcuT8cyVdYwU9APGj0+VnEQFx4JECkuT8gjPJcAAAAAAABfhK2CwuqCwuqCwuqCwuqCwuqCwup6ttwSGyEMFjcwUs4yVdYwUc0NFjgLEzAuT8guT8gQGCsAAAAAAABfhK2CwuqCwur///+Cwur///+Cwur///9vpsgZGRkMFTUuT8gyVdYwUc0wUc0xVNUQG0JJZYQAAAAAAABfhK2Cwur////////////////////////////c3NwODg4HDB8uT8cyVdYyVdYkPZsdKzRcf6cAAAAAAABfhK2CwuqCwur////////////////////W1tYxMTEGChokPp0yVdYyVdYyVdYyVdYgOIwSGicAAAAAAABfhK2Cwur///////+xfUqxfUqxfUqabEAHBQMTIFIvUMsyVdYyVdYcMHgHDSAhOZAxVNUrSbgMFTUAAABfhK2CwuqCwur///////////////+1tbUAAAAsTMAyVdYvUMkSH09paWlzc3MGBgYKEi4bLnUHDSAAAABfhK2Cwur////////g8PqCwuqCwup7uN4aGxwLFDMZKmsSFiKioqL///////9zq88/XnEAAAAAAAAAAABfhK2CwuqCwur///+CwuqCwuqCwuqCwupzq892dnaEhITr6+v///////////////+CwupfhK0AAAAAAABfhK2Cwur///////+CwuqCwuqCwuqCwuqCwur///////////////////////+CwuqCwupfhK0AAAAAAABfhK2CwuqCwur///+CwuqCwuqCwuqCwuqCwur///////////////////////////+CwupfhK0AAAAAAABfhK2Cwur////////k8vqCwuqCwuqCwurl8vv///////////////////////+CwuqCwupfhK0AAAAAAABfhK2CwuqCwur///////////////////////////////////////////////////+CwupfhK0AAAAAAABfhK2Cwur///+Cwur///+Cwur///+Cwur///+Cwur///+Cwur///+Cwur///+CwuqCwupfhK0AAAAAAABfhK2CwuqCwuqCwuqCwuqCwuqCwuqCwuqCwuqCwuqCwuqCwuqCwuqCwuqCwuqCwuqCwupfhK0AAAAAAACCwupfhK1fhK1fhK1fhK1fhK1fhK1fhK1fhK1fhK1fhK1fhK1fhK1fhK1fhK1fhK1fhK2CwuoAAAAAAAAAAAAAAAAAAAAAAAAAAAAAAAAAAAAAAAAAAAAAAAAAAAAAAAAAAAAAAAAAAAAAAAAAAAAAAAAAAAAAAAAAAAAAAAAAAAAAAAAAAAAAAAAAAAA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rwAAABsAAAAlAAAADAAAAAEAAABUAAAAqAAAAEMAAAAGAAAArQAAABoAAAABAAAAAMCAQe0lgEFDAAAABgAAAA8AAABMAAAAAAAAAAAAAAAAAAAA//////////9sAAAARgBpAHIAbQBhACAAbgBvACAAdgDhAGwAaQBkAGEAYQAIAAAABAAAAAYAAAAOAAAACAAAAAQAAAAJAAAACQAAAAQAAAAIAAAACAAAAAQAAAAEAAAACQ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7SWA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BUBAABlAAAAOgAAAEYAAADc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BYBAABmAAAAJQAAAAwAAAAEAAAAVAAAALgAAAA7AAAARgAAABQBAABlAAAAAQAAAADAgEHtJYBBOwAAAEYAAAASAAAATAAAAAAAAAAAAAAAAAAAAP//////////cAAAAEEAbgBnAGUAbAAgAEQAZQB2AGEAYwBhACAAUABhAHYA8wBuAA8AAAAOAAAADgAAAA0AAAAGAAAABwAAABEAAAANAAAADAAAAAwAAAALAAAADAAAAAcAAAANAAAADAAAAAwAAAAOAAAADgAAAEsAAABAAAAAMAAAAAUAAAAgAAAAAQAAAAEAAAAQAAAAAAAAAAAAAACAAQAAwAAAAAAAAAAAAAAAgAEAAMAAAAAlAAAADAAAAAIAAAAnAAAAGAAAAAUAAAAAAAAA////AAAAAAAlAAAADAAAAAUAAABMAAAAZAAAAAAAAAByAAAAfwEAALoAAAAAAAAAcgAAAIABAABJAAAAIQDwAAAAAAAAAAAAAACAPwAAAAAAAAAAAACAPwAAAAAAAAAAAAAAAAAAAAAAAAAAAAAAAAAAAAAAAAAAJQAAAAwAAAAAAACAKAAAAAwAAAAFAAAAJwAAABgAAAAFAAAAAAAAAP///wAAAAAAJQAAAAwAAAAFAAAATAAAAGQAAAAVAAAAcgAAAGoBAACGAAAAFQAAAHIAAABWAQAAFQAAACEA8AAAAAAAAAAAAAAAgD8AAAAAAAAAAAAAgD8AAAAAAAAAAAAAAAAAAAAAAAAAAAAAAAAAAAAAAAAAACUAAAAMAAAAAAAAgCgAAAAMAAAABQAAACUAAAAMAAAAAQAAABgAAAAMAAAAAAAAABIAAAAMAAAAAQAAAB4AAAAYAAAAFQAAAHIAAABrAQAAhwAAACUAAAAMAAAAAQAAAFQAAACoAAAAFgAAAHIAAACBAAAAhgAAAAEAAAAAwIBB7SWAQRYAAAByAAAADwAAAEwAAAAAAAAAAAAAAAAAAAD//////////2wAAABBAHUAZABpAHQAbwByACAARQB4AHQAZQByAG4AbwARewoAAAAJAAAACQAAAAQAAAAFAAAACQAAAAYAAAAEAAAACAAAAAcAAAAFAAAACAAAAAYAAAAJAAAACQAAAEsAAABAAAAAMAAAAAUAAAAgAAAAAQAAAAEAAAAQAAAAAAAAAAAAAACAAQAAwAAAAAAAAAAAAAAAgAEAAMAAAAAlAAAADAAAAAIAAAAnAAAAGAAAAAUAAAAAAAAA////AAAAAAAlAAAADAAAAAUAAABMAAAAZAAAABUAAACMAAAAagEAAKAAAAAVAAAAjAAAAFYBAAAVAAAAIQDwAAAAAAAAAAAAAACAPwAAAAAAAAAAAACAPwAAAAAAAAAAAAAAAAAAAAAAAAAAAAAAAAAAAAAAAAAAJQAAAAwAAAAAAACAKAAAAAwAAAAFAAAAJwAAABgAAAAFAAAAAAAAAP///wAAAAAAJQAAAAwAAAAFAAAATAAAAGQAAAAVAAAApgAAABwBAAC6AAAAFQAAAKYAAAAIAQAAFQAAACEA8AAAAAAAAAAAAAAAgD8AAAAAAAAAAAAAgD8AAAAAAAAAAAAAAAAAAAAAAAAAAAAAAAAAAAAAAAAAACUAAAAMAAAAAAAAgCgAAAAMAAAABQAAACUAAAAMAAAAAQAAABgAAAAMAAAAAAAAABIAAAAMAAAAAQAAABYAAAAMAAAAAAAAAFQAAAAIAQAAFgAAAKYAAAAbAQAAugAAAAEAAAAAwIBB7SWAQRYAAACmAAAAHwAAAEwAAAAEAAAAFQAAAKYAAAAdAQAAuwAAAIwAAABGAGkAcgBtAGEAZABvACAAcABvAHIAOgAgAEEATgBHAEUATAAgAEQARQBWAEEAQwBBACAAUABBAFYATwBOAADfCAAAAAQAAAAGAAAADgAAAAgAAAAJAAAACQAAAAQAAAAJAAAACQAAAAYAAAADAAAABAAAAAoAAAAMAAAACwAAAAgAAAAIAAAABAAAAAsAAAAIAAAACgAAAAoAAAAKAAAACgAAAAQAAAAJAAAACgAAAAoAAAAMAAAADAAAABYAAAAMAAAAAAAAACUAAAAMAAAAAgAAAA4AAAAUAAAAAAAAABAAAAAU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eHQXYGfomCJT6piKctMRKuyakwo6UeUyqwfnc7pB4AQ=</DigestValue>
    </Reference>
    <Reference Type="http://www.w3.org/2000/09/xmldsig#Object" URI="#idOfficeObject">
      <DigestMethod Algorithm="http://www.w3.org/2001/04/xmlenc#sha256"/>
      <DigestValue>QxDDda7spUrtYdh0Oab7Jm+CySJVdfilcQdvtUGFb9Q=</DigestValue>
    </Reference>
    <Reference Type="http://uri.etsi.org/01903#SignedProperties" URI="#idSignedProperties">
      <Transforms>
        <Transform Algorithm="http://www.w3.org/TR/2001/REC-xml-c14n-20010315"/>
      </Transforms>
      <DigestMethod Algorithm="http://www.w3.org/2001/04/xmlenc#sha256"/>
      <DigestValue>b0jwVIj5gizKdyLsvLgUIvwMzLVDbhP24gTfFoj3ojg=</DigestValue>
    </Reference>
    <Reference Type="http://www.w3.org/2000/09/xmldsig#Object" URI="#idValidSigLnImg">
      <DigestMethod Algorithm="http://www.w3.org/2001/04/xmlenc#sha256"/>
      <DigestValue>O/QS0EcU7lo/o/HzzPXL1vIqMf3YntCctA8dCj82Lkk=</DigestValue>
    </Reference>
    <Reference Type="http://www.w3.org/2000/09/xmldsig#Object" URI="#idInvalidSigLnImg">
      <DigestMethod Algorithm="http://www.w3.org/2001/04/xmlenc#sha256"/>
      <DigestValue>czuftFTC7x+ypzAi3VNo6lSeoFJS8mLkkZCrmciqSic=</DigestValue>
    </Reference>
  </SignedInfo>
  <SignatureValue>iTIPsRU1mzlyMI9O2E3BoU/bf+gcr816GR3Rv95dV2Nb1ntQxJP7ZUZRqnR158SLeJa//ZLFt8SB
jD2xGSO3uss/k9O3OoXb7RGZsGoctHHeqhd70Jyk9J3nTc6Sk/k3DwLdL1yPd9Xw6a05zvXROVJX
hUfGG/frQBJ5wNx2Lt/U6WoH/AF7Q1TfIutY5IIFegUnsykECJ4UtJf4l+W4Zi9Z7ZyUhBK3TRfx
XHg8up4cYqqawG4umE8uUSpSkkiksbcsI7nqzxO1LwaGWojAzd6XxxXuZNa7ikfvToKZZMK69o3v
+XWEABi+DwmLD3bjiLnnLMKtLkSej/R/PeqPHQ==</SignatureValue>
  <KeyInfo>
    <X509Data>
      <X509Certificate>MIIKLzCCCBegAwIBAgITXAAAyLNlwHdX8p4l/wAAAADIszANBgkqhkiG9w0BAQsFADBXMRcwFQYDVQQFEw5SVUMgODAwODA2MTAtNzEVMBMGA1UEChMMQ09ERTEwMCBTLkEuMQswCQYDVQQGEwJQWTEYMBYGA1UEAxMPQ0EtQ09ERTEwMCBTLkEuMB4XDTIyMTExMTE5MzY1NFoXDTI0MTExMTE5MzY1NFowgcUxKTAnBgNVBAMTIEZSQU5LTElOIEdFUkFSRE8gQk9DQ0lBIFNJTFZFSVJBMTUwMwYDVQQKEyxDRVJUSUZJQ0FETyBDVUFMSUZJQ0FETyBERSBGSVJNQSBFTEVDVFJPTklDQTELMAkGA1UEBhMCUFkxGTAXBgNVBCoTEEZSQU5LTElOIEdFUkFSRE8xGDAWBgNVBAQTD0JPQ0NJQSBTSUxWRUlSQTESMBAGA1UEBRMJQ0kxNjA5MjI1MQswCQYDVQQLEwJGMjCCASIwDQYJKoZIhvcNAQEBBQADggEPADCCAQoCggEBALxOBqw0A6o4KBjgVl7T1kT6TyUldCvpHe4dHtGI9Myra3kP+rKpseeRE+z36Cg8fktSpRVPV5CfwizcKWoL2FHlKc2Us0aZGMPNTHO94CKmpfrrriSkVSusavP2fV8EK19wu7vKxwl7wj2KQiXEjV/28kSw0davt7J8TnivsHB/e6n/w3lmKlaKRY+RT/r3Ah3CgHq+0f2EZHoM24IwkUV+uYfGDBC0sP77pjaMXK3c3RFNIpWQV32iDdqsnF237BJauMe2L4qlN6wBYW17KFEo4wBtw6ZLWL96KqsZ3nw5HD1Gn3p3Ht/rBHL6IdXd9i0b09bsLQOqSifh7URs0SECAwEAAaOCBYMwggV/MA4GA1UdDwEB/wQEAwIF4DAMBgNVHRMBAf8EAjAAMCAGA1UdJQEB/wQWMBQGCCsGAQUFBwMCBggrBgEFBQcDBDAdBgNVHQ4EFgQUoCGGmOnM7TtoJp7x7adGSGDjMHMwHwYDVR0jBBgwFoAUJ/baOwt/k/hZEtAVqkLPspaWPUUwgYgGA1UdHwSBgDB+MHygeqB4hjpodHRwOi8vY2ExLmNvZGUxMDAuY29tLnB5L2Zpcm1hLWRpZ2l0YWwvY3JsL0NBLUNPREUxMDAuY3JshjpodHRwOi8vY2EyLmNvZGUxMDAuY29tLnB5L2Zpcm1hLWRpZ2l0YWwvY3JsL0NBLUNPREUxMDAuY3JsMIH4BggrBgEFBQcBAQSB6zCB6DBGBggrBgEFBQcwAoY6aHR0cDovL2NhMS5jb2RlMTAwLmNvbS5weS9maXJtYS1kaWdpdGFsL2Nlci9DQS1DT0RFMTAwLmNlcjBGBggrBgEFBQcwAoY6aHR0cDovL2NhMi5jb2RlMTAwLmNvbS5weS9maXJtYS1kaWdpdGFsL2Nlci9DQS1DT0RFMTAwLmNlcjAqBggrBgEFBQcwAYYeaHR0cDovL2NhMS5jb2RlMTAwLmNvbS5weS9vY3NwMCoGCCsGAQUFBzABhh5odHRwOi8vY2EyLmNvZGUxMDAuY29tLnB5L29jc3AwggMcBgNVHSAEggMTMIIDDzCCAwsGCysGAQQBg65wAQEEMIIC+jBKBggrBgEFBQcCARY+aHR0cDovL3d3dy5jb2RlMTAwLmNvbS5weS9yZXBvc2l0b3Jpby1kZS1kb2N1bWVudG9zLXB1YmxpY29zLwAwggFWBggrBgEFBQcCAjCCAUgeggFEAEMAZQByAHQAaQBmAGkAYwBhAGQAbwAgAGMAdQBhAGwAaQBmAGkAYwBhAGQAbwAgAGQAZQAgAGYAaQByAG0AYQAgAGUAbABlAGMAdAByAPMAbgBpAGMAYQAgAHQAaQBwAG8AIABGADIAIAAoAGMAbABhAHYAZQBzACAAZQBuACAAZABpAHMAcABvAHMAaQB0AGkAdgBvACAAYwB1AGEAbABpAGYAaQBjAGEAZABvACkAIABzAHUAagBlAHQAYQAgAGEAIABsAGEAcwAgAGMAbwBuAGQAaQBjAGkAbwBuAGUAcwAgAGQAZQAgAHUAcwBvACAAZQB4AHAAdQBlAHMAdABhAHMAIABlAG4AIABsAGEAIABEAFAAQwAgAGQAZQBsACAAUABDAFMAQwAgAEMATwBEAEUAMQAwADAAIABTAC4AQQAuMIIBUAYIKwYBBQUHAgIwggFCHoIBPgBRAHUAYQBsAGkAZgBpAGUAZAAgAGMAZQByAHQAaQBmAGkAYwBhAHQAZQAgAG8AZgAgAGUAbABlAGMAdAByAG8AbgBpAGMAIABzAGkAZwBuAGEAdAB1AHIAZQAgAHQAeQBwAGUAIABGADIAIAAoAGsAZQB5AHMAIABpAG4AIABxAHUAYQBsAGkAZgBpAGUAZAAgAGQAZQB2AGkAYwBlACkAIABzAHUAYgBqAGUAYwB0ACAAdABvACAAdABoAGUAIABjAG8AbgBkAGkAdABpAG8AbgBzACAAbwBmACAAdQBzAGUAIABzAGUAdAAgAGYAbwByAHQAaAAgAGkAbgAgAHQAaABlACAAQwBQAFMAIABvAGYAIAB0AGgAZQAgAFAAQwBTAEMAIABDAE8ARABFADEAMAAwACAAUwAuAEEALjBXBgNVHREEUDBOgSBGUkFOS0xJTi5CT0NDSUFAR1JVUE9WQVpRVUVaLkNPTaQqMCgxJjAkBgNVBA0THUZJUk1BIEVMRUNUUk9OSUNBIENVQUxJRklDQURBMA0GCSqGSIb3DQEBCwUAA4ICAQBhDO3pms41NVxOdc0ojqtT7cxt0Ax+rcuYEodlDHQRPdF8y5vNh4Y3yR+DdwUxlQ43XjZ2V0ONaqLrGu6BnPRSz28rgpbNb9iOLsD0Hjuqn6oxb92KwjDKZ8xtzqu4e2XOvurqdy8lbFbrM8PBGS2Sbp+YbzkSJfGJCaQMOPBk/JjKeBy09ERMEa7gtg6aXhfA9K41ZWLQ9+lXGj/XRNAQsnJOYPO5NMIrUbnhCc5w8kfd0JGScDraDjP+fvs4OIIWmq1ykUSQUnnIsjdYssPIl8W0Fk6bAImfhAYNBwFMBu7gkBR2c5DqoTV7fe7JbqE1q8FM+Xzc5RQFZYtKi6LSvA5vMHofAIduU1LaxTpTen91Ag79RW4cWffQ9lY5HRFdWzj/rHEKeNsOy1zNlABbRJAFN1forjGGx52vkSWYwt8u8W+liNozj8BV2FeLSYcIpQWdq9YSVKaxLybX9WfpK9OMRpdIeK205aq0HjBwaQ5uYLQ370JNwxVobvAXetVGjignDMjWKCiiM66an51FPG0CecvgK5kungp3ppdb0YL/ML1s0hXhA5rO7jatgF2UYPjDj0xRY290DhDBcgacxyKFiOya/zeyQy4vXhW7S9GrcTW5GpHbpmnhik6weixCy8uFIZcd5vVeJQhhfUdaO2mmOSp+0LgBgsP2lVC4bQ==</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28"/>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124"/>
            <mdssi:RelationshipReference xmlns:mdssi="http://schemas.openxmlformats.org/package/2006/digital-signature" SourceId="rId129"/>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120"/>
            <mdssi:RelationshipReference xmlns:mdssi="http://schemas.openxmlformats.org/package/2006/digital-signature" SourceId="rId125"/>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131"/>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Transform>
          <Transform Algorithm="http://www.w3.org/TR/2001/REC-xml-c14n-20010315"/>
        </Transforms>
        <DigestMethod Algorithm="http://www.w3.org/2001/04/xmlenc#sha256"/>
        <DigestValue>T8VZdKHG8E0phI8C7w4AZIFEAx26VFSRJ8HRcXptWI0=</DigestValue>
      </Reference>
      <Reference URI="/xl/calcChain.xml?ContentType=application/vnd.openxmlformats-officedocument.spreadsheetml.calcChain+xml">
        <DigestMethod Algorithm="http://www.w3.org/2001/04/xmlenc#sha256"/>
        <DigestValue>MY/9Vp+rOFZkxsuxGJwYyv83plxyYILsjXULkGAaFDI=</DigestValue>
      </Reference>
      <Reference URI="/xl/comments1.xml?ContentType=application/vnd.openxmlformats-officedocument.spreadsheetml.comments+xml">
        <DigestMethod Algorithm="http://www.w3.org/2001/04/xmlenc#sha256"/>
        <DigestValue>6uLI7I06f8hpQUEYWdyU3RzLznWvQQRvZmn/HPxpMI4=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5HE/VN3F0ZZtm2+0ifHEdalXz+we00XrDBbH5gRm/Qc=</DigestValue>
      </Reference>
      <Reference URI="/xl/drawings/drawing1.xml?ContentType=application/vnd.openxmlformats-officedocument.drawing+xml">
        <DigestMethod Algorithm="http://www.w3.org/2001/04/xmlenc#sha256"/>
        <DigestValue>KFg458brlGwoo1N2NesDIArXi3bsreVgCnxBcB0GfCo=</DigestValue>
      </Reference>
      <Reference URI="/xl/drawings/drawing10.xml?ContentType=application/vnd.openxmlformats-officedocument.drawing+xml">
        <DigestMethod Algorithm="http://www.w3.org/2001/04/xmlenc#sha256"/>
        <DigestValue>WauOoM0VuUVfSoT5TPn224C2g2oOK6Jcr+JLwpxwauw=</DigestValue>
      </Reference>
      <Reference URI="/xl/drawings/drawing11.xml?ContentType=application/vnd.openxmlformats-officedocument.drawing+xml">
        <DigestMethod Algorithm="http://www.w3.org/2001/04/xmlenc#sha256"/>
        <DigestValue>MIuvHM0oN+hQtJI6DkANib8dc+mWpZh2Y3hl/IJkesY=</DigestValue>
      </Reference>
      <Reference URI="/xl/drawings/drawing12.xml?ContentType=application/vnd.openxmlformats-officedocument.drawing+xml">
        <DigestMethod Algorithm="http://www.w3.org/2001/04/xmlenc#sha256"/>
        <DigestValue>BXZiIL6I++F0QyS4nAp/gUBJ5hg6aGwlcd4uH/qDzBQ=</DigestValue>
      </Reference>
      <Reference URI="/xl/drawings/drawing13.xml?ContentType=application/vnd.openxmlformats-officedocument.drawing+xml">
        <DigestMethod Algorithm="http://www.w3.org/2001/04/xmlenc#sha256"/>
        <DigestValue>wpyivELlodkYCDJh52qQ417fyk2m497cGfsGGkEdKOA=</DigestValue>
      </Reference>
      <Reference URI="/xl/drawings/drawing14.xml?ContentType=application/vnd.openxmlformats-officedocument.drawing+xml">
        <DigestMethod Algorithm="http://www.w3.org/2001/04/xmlenc#sha256"/>
        <DigestValue>5N3FG2RVpvTgF+fvJqQhwaszeSS5xgMkqZ6Cz2NSjH4=</DigestValue>
      </Reference>
      <Reference URI="/xl/drawings/drawing15.xml?ContentType=application/vnd.openxmlformats-officedocument.drawing+xml">
        <DigestMethod Algorithm="http://www.w3.org/2001/04/xmlenc#sha256"/>
        <DigestValue>1ixSfcQx1/ceOmTrQD7tGuRXCIcO+w8ytNQeceR5xqI=</DigestValue>
      </Reference>
      <Reference URI="/xl/drawings/drawing16.xml?ContentType=application/vnd.openxmlformats-officedocument.drawing+xml">
        <DigestMethod Algorithm="http://www.w3.org/2001/04/xmlenc#sha256"/>
        <DigestValue>xZfWGsJxPqT7SyiFAQWbygaGGvpTK4apnjFPTJtz6UI=</DigestValue>
      </Reference>
      <Reference URI="/xl/drawings/drawing17.xml?ContentType=application/vnd.openxmlformats-officedocument.drawing+xml">
        <DigestMethod Algorithm="http://www.w3.org/2001/04/xmlenc#sha256"/>
        <DigestValue>G56yO3XlIYxQmA+YMNICZR0eu8B3ScylR2XKhqTMa+U=</DigestValue>
      </Reference>
      <Reference URI="/xl/drawings/drawing18.xml?ContentType=application/vnd.openxmlformats-officedocument.drawing+xml">
        <DigestMethod Algorithm="http://www.w3.org/2001/04/xmlenc#sha256"/>
        <DigestValue>xsx+zkCTkFHT0kJTYo+tof6mzKeh9hc6mY/rYxrFkv0=</DigestValue>
      </Reference>
      <Reference URI="/xl/drawings/drawing2.xml?ContentType=application/vnd.openxmlformats-officedocument.drawing+xml">
        <DigestMethod Algorithm="http://www.w3.org/2001/04/xmlenc#sha256"/>
        <DigestValue>DovAsUbtrvvQvA951kILnGOHpTzD6BmdIvuColLs4nQ=</DigestValue>
      </Reference>
      <Reference URI="/xl/drawings/drawing3.xml?ContentType=application/vnd.openxmlformats-officedocument.drawing+xml">
        <DigestMethod Algorithm="http://www.w3.org/2001/04/xmlenc#sha256"/>
        <DigestValue>ekcP7yoQ2xaUA/DxCYr9Ca++8EffTIoZRI55DiBpGLc=</DigestValue>
      </Reference>
      <Reference URI="/xl/drawings/drawing4.xml?ContentType=application/vnd.openxmlformats-officedocument.drawing+xml">
        <DigestMethod Algorithm="http://www.w3.org/2001/04/xmlenc#sha256"/>
        <DigestValue>9+M0lfcxbEAmzJExx63bbGcKBvwPqVhpyblKxQdP/94=</DigestValue>
      </Reference>
      <Reference URI="/xl/drawings/drawing5.xml?ContentType=application/vnd.openxmlformats-officedocument.drawing+xml">
        <DigestMethod Algorithm="http://www.w3.org/2001/04/xmlenc#sha256"/>
        <DigestValue>uvemmLugrJjg4ZDCBA6P7H385OcTnOIQx0BpDJKXZxA=</DigestValue>
      </Reference>
      <Reference URI="/xl/drawings/drawing6.xml?ContentType=application/vnd.openxmlformats-officedocument.drawing+xml">
        <DigestMethod Algorithm="http://www.w3.org/2001/04/xmlenc#sha256"/>
        <DigestValue>gMWT8Mx0x0HEzz4zrnVAHXrst+qHTs6kJtxIjAP90Rc=</DigestValue>
      </Reference>
      <Reference URI="/xl/drawings/drawing7.xml?ContentType=application/vnd.openxmlformats-officedocument.drawing+xml">
        <DigestMethod Algorithm="http://www.w3.org/2001/04/xmlenc#sha256"/>
        <DigestValue>sRRdB9HUIhRULxO44QZdvePtO6NhyIgvlJSlED/argQ=</DigestValue>
      </Reference>
      <Reference URI="/xl/drawings/drawing8.xml?ContentType=application/vnd.openxmlformats-officedocument.drawing+xml">
        <DigestMethod Algorithm="http://www.w3.org/2001/04/xmlenc#sha256"/>
        <DigestValue>I6VuY8cKhqwV8VDYFHsEHJkVgCD4iIdRa7afF0byaoA=</DigestValue>
      </Reference>
      <Reference URI="/xl/drawings/drawing9.xml?ContentType=application/vnd.openxmlformats-officedocument.drawing+xml">
        <DigestMethod Algorithm="http://www.w3.org/2001/04/xmlenc#sha256"/>
        <DigestValue>pWFi+No0LOcAhLoLJFmBc9PLjjDycgkMgHggwfQqtWk=</DigestValue>
      </Reference>
      <Reference URI="/xl/drawings/vmlDrawing1.vml?ContentType=application/vnd.openxmlformats-officedocument.vmlDrawing">
        <DigestMethod Algorithm="http://www.w3.org/2001/04/xmlenc#sha256"/>
        <DigestValue>LxpAoyPaZEU0Tr/xJ8ygkQASbZ02JRACoVNsbGQXIIs=</DigestValue>
      </Reference>
      <Reference URI="/xl/drawings/vmlDrawing2.vml?ContentType=application/vnd.openxmlformats-officedocument.vmlDrawing">
        <DigestMethod Algorithm="http://www.w3.org/2001/04/xmlenc#sha256"/>
        <DigestValue>0Hb5iL8/VI5a9laqwjP24CDs8Cbbtjlo5IXIuCvkpeQ=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p/gCgBVWbp7brStyIeqbfW/36ra0kE70sXCfIKKVZqA=</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reHWvXKeOYEi6/oar4eQY3jxUzyX2z9q+xoC/Ad6Sqk=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9lO38VqdqqwUC8edr+YjhPszek/UkTkPv2KIj2WY8nU=</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CCqyzS70cXDpQmC6c3XAy2yuenNSb+qwF5ngm4hCwpA=</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RnSGeF45MbXEg2De0atBe2YYJ/9SnlYkL1fePOkXlXs=</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CHwuawQt6ZNhV9h4yHxhHBoMpPDGWSlPjdVf2yrHtdw=</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x+yGtaoRXWiwAxpE3ll5Bc7JyL5oylzhDPHVNUPaJCM=</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LcFQJ2wytyxtlqNDMpPdcW4pswzf/wPS3vkz3X3DOH0=</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x7Z0su77YuABMp5kvTUflvWLp5bPUDaTtayJsPJbUmg=</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LLZoOMPoqfY8iOKxbYqypBjVuWQWafwm5LNTSK0ybM4=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GVi0h8VaXW6mpsiSLR6y5a/sHds6NkssSYEOZqO4x+0=</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xe4fiv7yZOSzlSkOf9xoSNR48JBXzvVyZcHnIiTJ4vE=</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PKLB6vtM/ukA1BKjCGycbZjlFIbgImxExR1c5az01Oo=</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4IzCj61QGjMmyDdXMZAnKWtx5y6iFANIvmZfkuGQHhA=</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zrDTBbEh1KVlWgcMwtm/7OyOPi+DGyu7C+z1djqz9S8=</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Dv+2OsWZhQQ3AiqUebf1QSJdEVEzhl5eyBJ9LkG8FDc=</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8VJv+QCDNsWls34qut7GYlGcqHAVMGIKOmSNBwXUnN8=</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OPrFlSLQlmwS+6c9KjrJmeylGwPcVnJwAVk1PGo4ZaA=</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clDjC4sEWS93W3hqkh8d0EqTP8OFAL8SSeYcEiASzz0=</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womIe4B4/HIHatN6/JVqvsr2LW+XHXItFVSkGHnNTLA=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kNEXTlvjFSpU9XvuyT3Hb2+rkvIm3Bnq62QtdSBfXCQ=</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rnCMhrqLRPZ6/rDxtkvoAnnurE/QcyLXgqcxo9ch+rE=</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dkXP0kEtzVwdB9TCCbn3zb67FVXs6zIGXID3j71zfJo=</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AJmbc+bB9P5X+kaVeUKb6OnnnW2zOTwymNBL7rXHbus=</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EXrLN/sXQ/7halvDBcDUEkizbg2MHIsCnhOdWBXRsvc=</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3LHxjTQdWbj5CWJNF4jsH2S9rVKb8N+gYG9HTurCeEM=</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I5VTPnTRz/uPdFYsrZdbOtixSES9xY0gR3zeJ54OtRs=</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pobHQHyCmlLjTI+w4fCvZc2kvSCcvTwnN36G072UuTE=</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Tcoyn8AllxeC5NuCvy5mkuV/2m+pceQUE/IAZwuogag=</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OA7YzluJB8Nf4Alnz0v9OArVK+aHySBxljRyE80+2yM=</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/uy61w1ChlvTzZgGLqTrMsWlPb0vDgpLVPUR+a3WLOc=</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GHzAsO/B2NVG8htIeaYP1pithHafP8biLd3vW9mNh48=</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XXmZ/exLY7kV8VEBakP6uZN/DQ/NpID3yHmYS2nYldc=</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UdnyMi2jUYOO3yf/Td72C12whTC95m7jHNEjKtTH85w=</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wxYPHI6eef64uaMw47De2yg09KuMx/b6+foYk9xZPpk=</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0b+hiIcj7jAj9Y+daq/zwKKEAUWpWBuZCAJR7VtcUZg=</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pW1wz8/vUkxuFZqZisH+03NoA9tXCDKway2W1ufkidY=</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5tC74rEboQkN8KmCNmYrL3GIY5/MQC0C02sDUM4CTEw=</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guEv6lHoW5PxEA1/zsJmL6OK/8Wz4F12Ck8yudNQadw=</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Aiv2CttLdo3mxOkywEPkAEINCCxoauEStiEjs68+1XI=</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mVZhR/DjwAOh0fty7eiZ7MvRmbEYgeD8ryPRcTkhesY=</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vpbCNvRhyMKDqxmMAYzjPqmAWEeM/sHe7/0fHXrfb8U=</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nHesLjEP1no6PQAt3ApQ4lDbcue49YlJoGM7lV1VlYw=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qfmlWYOZG9oVobjM+KV/bmaN9RKyUNbf9r/LuSWSCCs=</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r7Rh8a5esXNJhbIYKn/hHeoOLzsduBEsBm2Rn3GvFpg=</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V7Il9D1d74QNbcqfo2NdA8F4cpCJ1B85GIE2eCq+1xw=</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9DQTXtYJWD2RbfDtly592pxp/XdxOtGBZ61uhY/uLDU=</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C+hB7/CYPAYGSPte6ZvQ7kZlL56Aja8+pJJuUdnBIt0=</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0WrudzEFyhb6QGhH6FOfSD0GxNg7vhh0mlleIzZeElI=</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iwY4q+0cGh+SMV3qa+ZtH4HrvfADDsFCXqHMijPAVQs=</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w0LNyQKGxX25SlXCaD+gwmCs63f/gSi3v8wHogDbfCc=</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vvvuUzplaYKoMuw1KDaFMMCJZ/XJ9I7u533Ja6/aKCw=</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8xy2pud3YFtoEiQot6JUKbyqdsCGSGve6w5dFKpOHx4=</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8K5YS9hS7w6TJR9xnvZ8JvY4r/7AN3QTYe6MPcvAOHc=</DigestValue>
      </Reference>
      <Reference URI="/xl/externalLinks/externalLink1.xml?ContentType=application/vnd.openxmlformats-officedocument.spreadsheetml.externalLink+xml">
        <DigestMethod Algorithm="http://www.w3.org/2001/04/xmlenc#sha256"/>
        <DigestValue>PKZ+ha0MpxhOlYSNvy1eMGZwdyUaPd3oZrp3RlqYYZg=</DigestValue>
      </Reference>
      <Reference URI="/xl/externalLinks/externalLink10.xml?ContentType=application/vnd.openxmlformats-officedocument.spreadsheetml.externalLink+xml">
        <DigestMethod Algorithm="http://www.w3.org/2001/04/xmlenc#sha256"/>
        <DigestValue>xWfgX81T4OfaW1T9H40Ap/y/5ftxNawOUHcapazi5so=</DigestValue>
      </Reference>
      <Reference URI="/xl/externalLinks/externalLink11.xml?ContentType=application/vnd.openxmlformats-officedocument.spreadsheetml.externalLink+xml">
        <DigestMethod Algorithm="http://www.w3.org/2001/04/xmlenc#sha256"/>
        <DigestValue>iMQ2zylJlJj7eBWbl1XgJauNIY2NgBZ1Vx1WgX7EvU8=</DigestValue>
      </Reference>
      <Reference URI="/xl/externalLinks/externalLink12.xml?ContentType=application/vnd.openxmlformats-officedocument.spreadsheetml.externalLink+xml">
        <DigestMethod Algorithm="http://www.w3.org/2001/04/xmlenc#sha256"/>
        <DigestValue>2bX6zqOt9EwA22QSy0Rxp/t12EgAEaksTDmzeXzfBCQ=</DigestValue>
      </Reference>
      <Reference URI="/xl/externalLinks/externalLink13.xml?ContentType=application/vnd.openxmlformats-officedocument.spreadsheetml.externalLink+xml">
        <DigestMethod Algorithm="http://www.w3.org/2001/04/xmlenc#sha256"/>
        <DigestValue>7dLIBgrt9RxMAKuWz8mAyFTPBfWfIVuUCPGbNqjNM4w=</DigestValue>
      </Reference>
      <Reference URI="/xl/externalLinks/externalLink14.xml?ContentType=application/vnd.openxmlformats-officedocument.spreadsheetml.externalLink+xml">
        <DigestMethod Algorithm="http://www.w3.org/2001/04/xmlenc#sha256"/>
        <DigestValue>lsY2tawGx5k9XF5hka/2BdrdKfCpVyiTeVdgDK5pNHo=</DigestValue>
      </Reference>
      <Reference URI="/xl/externalLinks/externalLink15.xml?ContentType=application/vnd.openxmlformats-officedocument.spreadsheetml.externalLink+xml">
        <DigestMethod Algorithm="http://www.w3.org/2001/04/xmlenc#sha256"/>
        <DigestValue>yxSrjYXjtrr8ig4QvP6/xz7SyCygUWj7Sojm583Dmsw=</DigestValue>
      </Reference>
      <Reference URI="/xl/externalLinks/externalLink16.xml?ContentType=application/vnd.openxmlformats-officedocument.spreadsheetml.externalLink+xml">
        <DigestMethod Algorithm="http://www.w3.org/2001/04/xmlenc#sha256"/>
        <DigestValue>volXQMuaC4kHuWTihwNeusKFnw7+kV0TqVciWwnXIKI=</DigestValue>
      </Reference>
      <Reference URI="/xl/externalLinks/externalLink17.xml?ContentType=application/vnd.openxmlformats-officedocument.spreadsheetml.externalLink+xml">
        <DigestMethod Algorithm="http://www.w3.org/2001/04/xmlenc#sha256"/>
        <DigestValue>BSLn3GMgRAALSAWLwwrxUeGk/KpmOIhWYTBxPRt15JY=</DigestValue>
      </Reference>
      <Reference URI="/xl/externalLinks/externalLink18.xml?ContentType=application/vnd.openxmlformats-officedocument.spreadsheetml.externalLink+xml">
        <DigestMethod Algorithm="http://www.w3.org/2001/04/xmlenc#sha256"/>
        <DigestValue>RDCa8IsQKYTeaYWuB4a9ZgZWkkSwC7ti3tZTqurPl04=</DigestValue>
      </Reference>
      <Reference URI="/xl/externalLinks/externalLink19.xml?ContentType=application/vnd.openxmlformats-officedocument.spreadsheetml.externalLink+xml">
        <DigestMethod Algorithm="http://www.w3.org/2001/04/xmlenc#sha256"/>
        <DigestValue>ticn5k7j79haNvEbLVXDHxZWiAciPqlZSvGYD+3/zc8=</DigestValue>
      </Reference>
      <Reference URI="/xl/externalLinks/externalLink2.xml?ContentType=application/vnd.openxmlformats-officedocument.spreadsheetml.externalLink+xml">
        <DigestMethod Algorithm="http://www.w3.org/2001/04/xmlenc#sha256"/>
        <DigestValue>Ib1/2n/dKaXZMpXFmn4b2Uava/q77wAUZwKgbuYbB+k=</DigestValue>
      </Reference>
      <Reference URI="/xl/externalLinks/externalLink20.xml?ContentType=application/vnd.openxmlformats-officedocument.spreadsheetml.externalLink+xml">
        <DigestMethod Algorithm="http://www.w3.org/2001/04/xmlenc#sha256"/>
        <DigestValue>/kYncMRZtG+vYEE95CNYNvYEDmA29e2y3W0fIx7m2do=</DigestValue>
      </Reference>
      <Reference URI="/xl/externalLinks/externalLink21.xml?ContentType=application/vnd.openxmlformats-officedocument.spreadsheetml.externalLink+xml">
        <DigestMethod Algorithm="http://www.w3.org/2001/04/xmlenc#sha256"/>
        <DigestValue>z9PfHbCecfgB5j3DSKiUE8gVGgw2OeoBEA85jAMnpr8=</DigestValue>
      </Reference>
      <Reference URI="/xl/externalLinks/externalLink22.xml?ContentType=application/vnd.openxmlformats-officedocument.spreadsheetml.externalLink+xml">
        <DigestMethod Algorithm="http://www.w3.org/2001/04/xmlenc#sha256"/>
        <DigestValue>LmGXS2AevJ8bHo22akrRaHfmIJsRkwlySZl/bca7VvI=</DigestValue>
      </Reference>
      <Reference URI="/xl/externalLinks/externalLink23.xml?ContentType=application/vnd.openxmlformats-officedocument.spreadsheetml.externalLink+xml">
        <DigestMethod Algorithm="http://www.w3.org/2001/04/xmlenc#sha256"/>
        <DigestValue>hYsgodgmdkqsPsPaN5skQIOS+AassO6V6eOJdU9e2Kc=</DigestValue>
      </Reference>
      <Reference URI="/xl/externalLinks/externalLink24.xml?ContentType=application/vnd.openxmlformats-officedocument.spreadsheetml.externalLink+xml">
        <DigestMethod Algorithm="http://www.w3.org/2001/04/xmlenc#sha256"/>
        <DigestValue>diWWQu3sysq3LsGv7/lUfOKWjcxTSchfkzp8rCDTFAo=</DigestValue>
      </Reference>
      <Reference URI="/xl/externalLinks/externalLink25.xml?ContentType=application/vnd.openxmlformats-officedocument.spreadsheetml.externalLink+xml">
        <DigestMethod Algorithm="http://www.w3.org/2001/04/xmlenc#sha256"/>
        <DigestValue>LoMCRg+lfCLv+r4WjEV7rwLSxSaGS7I88oKCrvG7xlA=</DigestValue>
      </Reference>
      <Reference URI="/xl/externalLinks/externalLink26.xml?ContentType=application/vnd.openxmlformats-officedocument.spreadsheetml.externalLink+xml">
        <DigestMethod Algorithm="http://www.w3.org/2001/04/xmlenc#sha256"/>
        <DigestValue>GYHeAOo6JskRohS7mgwi/MfrdHrALVRIihgJE/R9q6A=</DigestValue>
      </Reference>
      <Reference URI="/xl/externalLinks/externalLink27.xml?ContentType=application/vnd.openxmlformats-officedocument.spreadsheetml.externalLink+xml">
        <DigestMethod Algorithm="http://www.w3.org/2001/04/xmlenc#sha256"/>
        <DigestValue>JABL6rSaIRlvD5xNy7FrhEDEB3TH1LpSIeXdk6rTYmQ=</DigestValue>
      </Reference>
      <Reference URI="/xl/externalLinks/externalLink28.xml?ContentType=application/vnd.openxmlformats-officedocument.spreadsheetml.externalLink+xml">
        <DigestMethod Algorithm="http://www.w3.org/2001/04/xmlenc#sha256"/>
        <DigestValue>NU8nCadh9ezm5Zvlz+kRY62o363YLsSS357FCA185QI=</DigestValue>
      </Reference>
      <Reference URI="/xl/externalLinks/externalLink29.xml?ContentType=application/vnd.openxmlformats-officedocument.spreadsheetml.externalLink+xml">
        <DigestMethod Algorithm="http://www.w3.org/2001/04/xmlenc#sha256"/>
        <DigestValue>y8OcQryJY7IHfgpz4jSsmBkOy3oZUUOU48kiZjpAvuo=</DigestValue>
      </Reference>
      <Reference URI="/xl/externalLinks/externalLink3.xml?ContentType=application/vnd.openxmlformats-officedocument.spreadsheetml.externalLink+xml">
        <DigestMethod Algorithm="http://www.w3.org/2001/04/xmlenc#sha256"/>
        <DigestValue>vdaZ6byArgyEP9/ruI6i3U0oyBY5K87tpTxtiuOY03o=</DigestValue>
      </Reference>
      <Reference URI="/xl/externalLinks/externalLink30.xml?ContentType=application/vnd.openxmlformats-officedocument.spreadsheetml.externalLink+xml">
        <DigestMethod Algorithm="http://www.w3.org/2001/04/xmlenc#sha256"/>
        <DigestValue>7/4ismrtJxUinpaG5hYvzZzpev37tg8VkToQ786EIv4=</DigestValue>
      </Reference>
      <Reference URI="/xl/externalLinks/externalLink31.xml?ContentType=application/vnd.openxmlformats-officedocument.spreadsheetml.externalLink+xml">
        <DigestMethod Algorithm="http://www.w3.org/2001/04/xmlenc#sha256"/>
        <DigestValue>WIkuQKwMmWdYWKpowTZD8CZurMknBcrjUX9CjohyuPw=</DigestValue>
      </Reference>
      <Reference URI="/xl/externalLinks/externalLink32.xml?ContentType=application/vnd.openxmlformats-officedocument.spreadsheetml.externalLink+xml">
        <DigestMethod Algorithm="http://www.w3.org/2001/04/xmlenc#sha256"/>
        <DigestValue>afud54r7XzPhkmAqbwkXHX21/ARu6nGP137jXw1iHtc=</DigestValue>
      </Reference>
      <Reference URI="/xl/externalLinks/externalLink33.xml?ContentType=application/vnd.openxmlformats-officedocument.spreadsheetml.externalLink+xml">
        <DigestMethod Algorithm="http://www.w3.org/2001/04/xmlenc#sha256"/>
        <DigestValue>OtLBioZXMr/jFo76/cVOXE8utJS5+awic9ICaHOrhec=</DigestValue>
      </Reference>
      <Reference URI="/xl/externalLinks/externalLink34.xml?ContentType=application/vnd.openxmlformats-officedocument.spreadsheetml.externalLink+xml">
        <DigestMethod Algorithm="http://www.w3.org/2001/04/xmlenc#sha256"/>
        <DigestValue>2R8OLVLlFVp87JBEicV5QL6LHnpuNrTaUdnw5oo/Ads=</DigestValue>
      </Reference>
      <Reference URI="/xl/externalLinks/externalLink35.xml?ContentType=application/vnd.openxmlformats-officedocument.spreadsheetml.externalLink+xml">
        <DigestMethod Algorithm="http://www.w3.org/2001/04/xmlenc#sha256"/>
        <DigestValue>qsr1R+VmQKvzHVV0DNWz0lVMFePZL5Fshhe1/KqDVDA=</DigestValue>
      </Reference>
      <Reference URI="/xl/externalLinks/externalLink36.xml?ContentType=application/vnd.openxmlformats-officedocument.spreadsheetml.externalLink+xml">
        <DigestMethod Algorithm="http://www.w3.org/2001/04/xmlenc#sha256"/>
        <DigestValue>okHF2TIXP7uvZtHCq9eW88vt03BHMQT24svvu64gz6w=</DigestValue>
      </Reference>
      <Reference URI="/xl/externalLinks/externalLink37.xml?ContentType=application/vnd.openxmlformats-officedocument.spreadsheetml.externalLink+xml">
        <DigestMethod Algorithm="http://www.w3.org/2001/04/xmlenc#sha256"/>
        <DigestValue>wG8No4PSRR9yWYGiSktaONs+xrFS3t3yB5rsFLpRsCk=</DigestValue>
      </Reference>
      <Reference URI="/xl/externalLinks/externalLink38.xml?ContentType=application/vnd.openxmlformats-officedocument.spreadsheetml.externalLink+xml">
        <DigestMethod Algorithm="http://www.w3.org/2001/04/xmlenc#sha256"/>
        <DigestValue>McE0GrXkbbVx2koP9YS+hrbNom72qVo0C01ZSk2f1X0=</DigestValue>
      </Reference>
      <Reference URI="/xl/externalLinks/externalLink39.xml?ContentType=application/vnd.openxmlformats-officedocument.spreadsheetml.externalLink+xml">
        <DigestMethod Algorithm="http://www.w3.org/2001/04/xmlenc#sha256"/>
        <DigestValue>deq+0F5CygyfP7cxlmE3dW73d9b60xNjQLR4PxnQMyk=</DigestValue>
      </Reference>
      <Reference URI="/xl/externalLinks/externalLink4.xml?ContentType=application/vnd.openxmlformats-officedocument.spreadsheetml.externalLink+xml">
        <DigestMethod Algorithm="http://www.w3.org/2001/04/xmlenc#sha256"/>
        <DigestValue>lvxn2wMb9r0svxxrX0I56XmJnGLldRN9U928XfYp6Cw=</DigestValue>
      </Reference>
      <Reference URI="/xl/externalLinks/externalLink40.xml?ContentType=application/vnd.openxmlformats-officedocument.spreadsheetml.externalLink+xml">
        <DigestMethod Algorithm="http://www.w3.org/2001/04/xmlenc#sha256"/>
        <DigestValue>V3FNOBeI+1qL2LbmTm2Refugkv2vbjbVtIei3I7cfmk=</DigestValue>
      </Reference>
      <Reference URI="/xl/externalLinks/externalLink41.xml?ContentType=application/vnd.openxmlformats-officedocument.spreadsheetml.externalLink+xml">
        <DigestMethod Algorithm="http://www.w3.org/2001/04/xmlenc#sha256"/>
        <DigestValue>6i/W1NcxukiX67lTYhIyd2yNKBomq/AHXQE34rzg7gk=</DigestValue>
      </Reference>
      <Reference URI="/xl/externalLinks/externalLink42.xml?ContentType=application/vnd.openxmlformats-officedocument.spreadsheetml.externalLink+xml">
        <DigestMethod Algorithm="http://www.w3.org/2001/04/xmlenc#sha256"/>
        <DigestValue>k1dkoH/OkAWIKel9pi1KGZD209tNie54LWBIOz7uG8Q=</DigestValue>
      </Reference>
      <Reference URI="/xl/externalLinks/externalLink43.xml?ContentType=application/vnd.openxmlformats-officedocument.spreadsheetml.externalLink+xml">
        <DigestMethod Algorithm="http://www.w3.org/2001/04/xmlenc#sha256"/>
        <DigestValue>aGz8Dmztty4FDE/pl0rtY8/Yx+LEPTSSpF/t2afwtqo=</DigestValue>
      </Reference>
      <Reference URI="/xl/externalLinks/externalLink44.xml?ContentType=application/vnd.openxmlformats-officedocument.spreadsheetml.externalLink+xml">
        <DigestMethod Algorithm="http://www.w3.org/2001/04/xmlenc#sha256"/>
        <DigestValue>BMsM2rP7w/YSq/L4IpUhCN7oatW0l7Q14jvi9TRNZQY=</DigestValue>
      </Reference>
      <Reference URI="/xl/externalLinks/externalLink45.xml?ContentType=application/vnd.openxmlformats-officedocument.spreadsheetml.externalLink+xml">
        <DigestMethod Algorithm="http://www.w3.org/2001/04/xmlenc#sha256"/>
        <DigestValue>sa67ChKHeSMp60E7b9uxO1rN8Ajp8V0d8xVz/k8jtEY=</DigestValue>
      </Reference>
      <Reference URI="/xl/externalLinks/externalLink46.xml?ContentType=application/vnd.openxmlformats-officedocument.spreadsheetml.externalLink+xml">
        <DigestMethod Algorithm="http://www.w3.org/2001/04/xmlenc#sha256"/>
        <DigestValue>4xQ49hpxsMRXm6q1IBIUxswaQg+g4IofZ+O0CMTA514=</DigestValue>
      </Reference>
      <Reference URI="/xl/externalLinks/externalLink47.xml?ContentType=application/vnd.openxmlformats-officedocument.spreadsheetml.externalLink+xml">
        <DigestMethod Algorithm="http://www.w3.org/2001/04/xmlenc#sha256"/>
        <DigestValue>6V6jcFFoASLmB1f1NLKClVlYijU0v8HmsDDlN6E3uEU=</DigestValue>
      </Reference>
      <Reference URI="/xl/externalLinks/externalLink48.xml?ContentType=application/vnd.openxmlformats-officedocument.spreadsheetml.externalLink+xml">
        <DigestMethod Algorithm="http://www.w3.org/2001/04/xmlenc#sha256"/>
        <DigestValue>OWVSTv6WweC91ClmZQmMiW2qa0iSzMz0HGM+M/wKqxw=</DigestValue>
      </Reference>
      <Reference URI="/xl/externalLinks/externalLink49.xml?ContentType=application/vnd.openxmlformats-officedocument.spreadsheetml.externalLink+xml">
        <DigestMethod Algorithm="http://www.w3.org/2001/04/xmlenc#sha256"/>
        <DigestValue>RbtBUCiWC0xJWeGipnJw+dZBK3xp4eyFN+iCDQu9SPE=</DigestValue>
      </Reference>
      <Reference URI="/xl/externalLinks/externalLink5.xml?ContentType=application/vnd.openxmlformats-officedocument.spreadsheetml.externalLink+xml">
        <DigestMethod Algorithm="http://www.w3.org/2001/04/xmlenc#sha256"/>
        <DigestValue>007EGAeHCtkhjXz20OS93Iqq5yrVGqi9v5n0C5T4wrc=</DigestValue>
      </Reference>
      <Reference URI="/xl/externalLinks/externalLink50.xml?ContentType=application/vnd.openxmlformats-officedocument.spreadsheetml.externalLink+xml">
        <DigestMethod Algorithm="http://www.w3.org/2001/04/xmlenc#sha256"/>
        <DigestValue>SvaUcOpxUpWAUpoKfPOTcaBxc5ilPRnzN5c3Kn8uXPg=</DigestValue>
      </Reference>
      <Reference URI="/xl/externalLinks/externalLink51.xml?ContentType=application/vnd.openxmlformats-officedocument.spreadsheetml.externalLink+xml">
        <DigestMethod Algorithm="http://www.w3.org/2001/04/xmlenc#sha256"/>
        <DigestValue>z9PfHbCecfgB5j3DSKiUE8gVGgw2OeoBEA85jAMnpr8=</DigestValue>
      </Reference>
      <Reference URI="/xl/externalLinks/externalLink52.xml?ContentType=application/vnd.openxmlformats-officedocument.spreadsheetml.externalLink+xml">
        <DigestMethod Algorithm="http://www.w3.org/2001/04/xmlenc#sha256"/>
        <DigestValue>PSiJZjenJEHuilg3dx2eet35KVhQXwwI65jnl/8MVnE=</DigestValue>
      </Reference>
      <Reference URI="/xl/externalLinks/externalLink53.xml?ContentType=application/vnd.openxmlformats-officedocument.spreadsheetml.externalLink+xml">
        <DigestMethod Algorithm="http://www.w3.org/2001/04/xmlenc#sha256"/>
        <DigestValue>pGwp4GVaKR9SXlvZFNMG8HuGnUSkQd8DizC8zcSajIY=</DigestValue>
      </Reference>
      <Reference URI="/xl/externalLinks/externalLink54.xml?ContentType=application/vnd.openxmlformats-officedocument.spreadsheetml.externalLink+xml">
        <DigestMethod Algorithm="http://www.w3.org/2001/04/xmlenc#sha256"/>
        <DigestValue>Se8itgy5n3pkjj6H4nqrJCfS/7vsdumjvuuwgXB9oGo=</DigestValue>
      </Reference>
      <Reference URI="/xl/externalLinks/externalLink55.xml?ContentType=application/vnd.openxmlformats-officedocument.spreadsheetml.externalLink+xml">
        <DigestMethod Algorithm="http://www.w3.org/2001/04/xmlenc#sha256"/>
        <DigestValue>6SYIss8O+qne0yIrL+RP3hR7x2O0txzfb28C+d4nKZE=</DigestValue>
      </Reference>
      <Reference URI="/xl/externalLinks/externalLink56.xml?ContentType=application/vnd.openxmlformats-officedocument.spreadsheetml.externalLink+xml">
        <DigestMethod Algorithm="http://www.w3.org/2001/04/xmlenc#sha256"/>
        <DigestValue>YWWJtvr9wv59pF+KqLbaUrOFagmMs/qvxI+hefGZSaA=</DigestValue>
      </Reference>
      <Reference URI="/xl/externalLinks/externalLink57.xml?ContentType=application/vnd.openxmlformats-officedocument.spreadsheetml.externalLink+xml">
        <DigestMethod Algorithm="http://www.w3.org/2001/04/xmlenc#sha256"/>
        <DigestValue>2bX6zqOt9EwA22QSy0Rxp/t12EgAEaksTDmzeXzfBCQ=</DigestValue>
      </Reference>
      <Reference URI="/xl/externalLinks/externalLink58.xml?ContentType=application/vnd.openxmlformats-officedocument.spreadsheetml.externalLink+xml">
        <DigestMethod Algorithm="http://www.w3.org/2001/04/xmlenc#sha256"/>
        <DigestValue>H3+gjTlPm4Oj5YYw1AvtJkaP2ZkyheRLiUc+J8qS8SE=</DigestValue>
      </Reference>
      <Reference URI="/xl/externalLinks/externalLink59.xml?ContentType=application/vnd.openxmlformats-officedocument.spreadsheetml.externalLink+xml">
        <DigestMethod Algorithm="http://www.w3.org/2001/04/xmlenc#sha256"/>
        <DigestValue>+BzL22QZroCpX66WwOHbI6DVC5qCj7E3wJukE5FMzm0=</DigestValue>
      </Reference>
      <Reference URI="/xl/externalLinks/externalLink6.xml?ContentType=application/vnd.openxmlformats-officedocument.spreadsheetml.externalLink+xml">
        <DigestMethod Algorithm="http://www.w3.org/2001/04/xmlenc#sha256"/>
        <DigestValue>A9M3Sc48CK6tA5U+MiMjEVopdLLvoDSUfZW7uEfAV/w=</DigestValue>
      </Reference>
      <Reference URI="/xl/externalLinks/externalLink60.xml?ContentType=application/vnd.openxmlformats-officedocument.spreadsheetml.externalLink+xml">
        <DigestMethod Algorithm="http://www.w3.org/2001/04/xmlenc#sha256"/>
        <DigestValue>JeyL1NLYKA2N7zAdz+/W9uF0npN0cUKQDa0r9hEOcps=</DigestValue>
      </Reference>
      <Reference URI="/xl/externalLinks/externalLink61.xml?ContentType=application/vnd.openxmlformats-officedocument.spreadsheetml.externalLink+xml">
        <DigestMethod Algorithm="http://www.w3.org/2001/04/xmlenc#sha256"/>
        <DigestValue>YvbyDP1y+Q/WsAfrkQUyJ8FsUH3aCr600h00Z4Xl4u4=</DigestValue>
      </Reference>
      <Reference URI="/xl/externalLinks/externalLink62.xml?ContentType=application/vnd.openxmlformats-officedocument.spreadsheetml.externalLink+xml">
        <DigestMethod Algorithm="http://www.w3.org/2001/04/xmlenc#sha256"/>
        <DigestValue>B4Gr6zYQGgAkthDw7lO8rrZHI28toXZSqGx2r5vwHJ8=</DigestValue>
      </Reference>
      <Reference URI="/xl/externalLinks/externalLink63.xml?ContentType=application/vnd.openxmlformats-officedocument.spreadsheetml.externalLink+xml">
        <DigestMethod Algorithm="http://www.w3.org/2001/04/xmlenc#sha256"/>
        <DigestValue>jtedE6oSIdnaWnOamWvTHnUC9MzvBTdQXwRMUKCl8I0=</DigestValue>
      </Reference>
      <Reference URI="/xl/externalLinks/externalLink64.xml?ContentType=application/vnd.openxmlformats-officedocument.spreadsheetml.externalLink+xml">
        <DigestMethod Algorithm="http://www.w3.org/2001/04/xmlenc#sha256"/>
        <DigestValue>gGIT5YlAH4tREg17n2pmF5r5lYFj7p6j3RtQi35Sb/Q=</DigestValue>
      </Reference>
      <Reference URI="/xl/externalLinks/externalLink65.xml?ContentType=application/vnd.openxmlformats-officedocument.spreadsheetml.externalLink+xml">
        <DigestMethod Algorithm="http://www.w3.org/2001/04/xmlenc#sha256"/>
        <DigestValue>Z1nYLmIkTKGuCqK79J0T9R14Y67Y4fWABkB9+CQYh/U=</DigestValue>
      </Reference>
      <Reference URI="/xl/externalLinks/externalLink66.xml?ContentType=application/vnd.openxmlformats-officedocument.spreadsheetml.externalLink+xml">
        <DigestMethod Algorithm="http://www.w3.org/2001/04/xmlenc#sha256"/>
        <DigestValue>QHSvc+TyXolxfMCSk5kYNyeur7/Y0b68LStF1LoMMO4=</DigestValue>
      </Reference>
      <Reference URI="/xl/externalLinks/externalLink67.xml?ContentType=application/vnd.openxmlformats-officedocument.spreadsheetml.externalLink+xml">
        <DigestMethod Algorithm="http://www.w3.org/2001/04/xmlenc#sha256"/>
        <DigestValue>ej69mPzkf9I1OLnnwmeJBcfXUeW0zJ8MgVFJ1D01OiM=</DigestValue>
      </Reference>
      <Reference URI="/xl/externalLinks/externalLink68.xml?ContentType=application/vnd.openxmlformats-officedocument.spreadsheetml.externalLink+xml">
        <DigestMethod Algorithm="http://www.w3.org/2001/04/xmlenc#sha256"/>
        <DigestValue>zOe5+EsR8mz+ugSctw3NeR1F/A3a6wssUPFyz8R/itc=</DigestValue>
      </Reference>
      <Reference URI="/xl/externalLinks/externalLink69.xml?ContentType=application/vnd.openxmlformats-officedocument.spreadsheetml.externalLink+xml">
        <DigestMethod Algorithm="http://www.w3.org/2001/04/xmlenc#sha256"/>
        <DigestValue>ZLsutQ19ywyfDlymQbq1AbRmdCiDdjBe3SBQgIFdcYU=</DigestValue>
      </Reference>
      <Reference URI="/xl/externalLinks/externalLink7.xml?ContentType=application/vnd.openxmlformats-officedocument.spreadsheetml.externalLink+xml">
        <DigestMethod Algorithm="http://www.w3.org/2001/04/xmlenc#sha256"/>
        <DigestValue>PQgIHv87xX6xl7hGU5X398DpiAZcvXWtyPbPuZcOKk8=</DigestValue>
      </Reference>
      <Reference URI="/xl/externalLinks/externalLink70.xml?ContentType=application/vnd.openxmlformats-officedocument.spreadsheetml.externalLink+xml">
        <DigestMethod Algorithm="http://www.w3.org/2001/04/xmlenc#sha256"/>
        <DigestValue>cUO1ls6EVEelf2z5vHOMR8Ky8A+FWQdgVW0KrFk43FA=</DigestValue>
      </Reference>
      <Reference URI="/xl/externalLinks/externalLink71.xml?ContentType=application/vnd.openxmlformats-officedocument.spreadsheetml.externalLink+xml">
        <DigestMethod Algorithm="http://www.w3.org/2001/04/xmlenc#sha256"/>
        <DigestValue>/cdZYoAUJ/1xZfod8dISgM4lsOBwHiWq3nTi16zOx9c=</DigestValue>
      </Reference>
      <Reference URI="/xl/externalLinks/externalLink72.xml?ContentType=application/vnd.openxmlformats-officedocument.spreadsheetml.externalLink+xml">
        <DigestMethod Algorithm="http://www.w3.org/2001/04/xmlenc#sha256"/>
        <DigestValue>RYnyYyV6QPU5STgeK96X8m++Mysr80shAnD9OJ6EuMo=</DigestValue>
      </Reference>
      <Reference URI="/xl/externalLinks/externalLink73.xml?ContentType=application/vnd.openxmlformats-officedocument.spreadsheetml.externalLink+xml">
        <DigestMethod Algorithm="http://www.w3.org/2001/04/xmlenc#sha256"/>
        <DigestValue>8hq2uHJcNYHDxcChtItzELbmkSy82LCiI+9tvx9XBnI=</DigestValue>
      </Reference>
      <Reference URI="/xl/externalLinks/externalLink8.xml?ContentType=application/vnd.openxmlformats-officedocument.spreadsheetml.externalLink+xml">
        <DigestMethod Algorithm="http://www.w3.org/2001/04/xmlenc#sha256"/>
        <DigestValue>DCcAVfPlA1bFtDfbgkvhxW2ImwvTaaNkYoMFeL8AlvE=</DigestValue>
      </Reference>
      <Reference URI="/xl/externalLinks/externalLink9.xml?ContentType=application/vnd.openxmlformats-officedocument.spreadsheetml.externalLink+xml">
        <DigestMethod Algorithm="http://www.w3.org/2001/04/xmlenc#sha256"/>
        <DigestValue>vt3LBn2sZQbgFin95o1i30DojqmRNZsTVGQrJ6wt0bk=</DigestValue>
      </Reference>
      <Reference URI="/xl/media/image1.png?ContentType=image/png">
        <DigestMethod Algorithm="http://www.w3.org/2001/04/xmlenc#sha256"/>
        <DigestValue>Ev6tXh6o54xOxaUdSHbZfWSXij0qNab0I6m2/eZn5wg=</DigestValue>
      </Reference>
      <Reference URI="/xl/media/image10.png?ContentType=image/png">
        <DigestMethod Algorithm="http://www.w3.org/2001/04/xmlenc#sha256"/>
        <DigestValue>l6te6gFuaJs/hm4hyf4ODuM8Kf275evHSmfGXar1pWw=</DigestValue>
      </Reference>
      <Reference URI="/xl/media/image11.png?ContentType=image/png">
        <DigestMethod Algorithm="http://www.w3.org/2001/04/xmlenc#sha256"/>
        <DigestValue>uKJ2DZkD2DnidaKk2ViKIACrHw8RLhISP79ozTi2aQQ=</DigestValue>
      </Reference>
      <Reference URI="/xl/media/image2.png?ContentType=image/png">
        <DigestMethod Algorithm="http://www.w3.org/2001/04/xmlenc#sha256"/>
        <DigestValue>jV5CoLgiUgI8k8tohGEoLbpRgEzeecMMPv6KEtgDHC0=</DigestValue>
      </Reference>
      <Reference URI="/xl/media/image3.emf?ContentType=image/x-emf">
        <DigestMethod Algorithm="http://www.w3.org/2001/04/xmlenc#sha256"/>
        <DigestValue>Zxx/FcwPgjObG97YAoBX+JTvVmHnyhTjw0OZ36wdZT0=</DigestValue>
      </Reference>
      <Reference URI="/xl/media/image4.emf?ContentType=image/x-emf">
        <DigestMethod Algorithm="http://www.w3.org/2001/04/xmlenc#sha256"/>
        <DigestValue>BqjAoHU0dTOKTOVKDOmMjqWMnG0xWaH4A5Ym+NaGntk=</DigestValue>
      </Reference>
      <Reference URI="/xl/media/image5.emf?ContentType=image/x-emf">
        <DigestMethod Algorithm="http://www.w3.org/2001/04/xmlenc#sha256"/>
        <DigestValue>p258CtVwjoCiCD8jK+GIBz7cRxd4ZNHSGA+AW1HowLY=</DigestValue>
      </Reference>
      <Reference URI="/xl/media/image6.emf?ContentType=image/x-emf">
        <DigestMethod Algorithm="http://www.w3.org/2001/04/xmlenc#sha256"/>
        <DigestValue>hgeE4mgUFkKEtZ5TA5eHgiCnNHzpx+cZ2JarLl4CLcg=</DigestValue>
      </Reference>
      <Reference URI="/xl/media/image7.emf?ContentType=image/x-emf">
        <DigestMethod Algorithm="http://www.w3.org/2001/04/xmlenc#sha256"/>
        <DigestValue>AOZDtmCdEGvOfv+d7DPKABHQeARVWzi0xOmiyiY1Rgo=</DigestValue>
      </Reference>
      <Reference URI="/xl/media/image8.png?ContentType=image/png">
        <DigestMethod Algorithm="http://www.w3.org/2001/04/xmlenc#sha256"/>
        <DigestValue>vzgso1GejpB2EEjxGiLJw3bSqBwvfTk4VNeTiYeapBI=</DigestValue>
      </Reference>
      <Reference URI="/xl/media/image9.png?ContentType=image/png">
        <DigestMethod Algorithm="http://www.w3.org/2001/04/xmlenc#sha256"/>
        <DigestValue>J3LK8clnT23q23DQnReY7zAWShjtUp9GE6F1HUhABRA=</DigestValue>
      </Reference>
      <Reference URI="/xl/printerSettings/printerSettings1.bin?ContentType=application/vnd.openxmlformats-officedocument.spreadsheetml.printerSettings">
        <DigestMethod Algorithm="http://www.w3.org/2001/04/xmlenc#sha256"/>
        <DigestValue>QPfi4g2HXuREncYI+qe42OoX0AcUPpo3w8Qf6qlBIS8=</DigestValue>
      </Reference>
      <Reference URI="/xl/printerSettings/printerSettings10.bin?ContentType=application/vnd.openxmlformats-officedocument.spreadsheetml.printerSettings">
        <DigestMethod Algorithm="http://www.w3.org/2001/04/xmlenc#sha256"/>
        <DigestValue>FO3ED4S9OIvm92dFE0Yp3fDPZ9QTEShUaDpa2Gb9qhk=</DigestValue>
      </Reference>
      <Reference URI="/xl/printerSettings/printerSettings11.bin?ContentType=application/vnd.openxmlformats-officedocument.spreadsheetml.printerSettings">
        <DigestMethod Algorithm="http://www.w3.org/2001/04/xmlenc#sha256"/>
        <DigestValue>9KUESZiY3rXEipp7F8xQfPQfZdmF9X0RWZG7z0GcyLc=</DigestValue>
      </Reference>
      <Reference URI="/xl/printerSettings/printerSettings12.bin?ContentType=application/vnd.openxmlformats-officedocument.spreadsheetml.printerSettings">
        <DigestMethod Algorithm="http://www.w3.org/2001/04/xmlenc#sha256"/>
        <DigestValue>W+2pOIA+BZapO1gK5+L+56B2KmRPrUrcfIXu2JTF6vE=</DigestValue>
      </Reference>
      <Reference URI="/xl/printerSettings/printerSettings13.bin?ContentType=application/vnd.openxmlformats-officedocument.spreadsheetml.printerSettings">
        <DigestMethod Algorithm="http://www.w3.org/2001/04/xmlenc#sha256"/>
        <DigestValue>W+2pOIA+BZapO1gK5+L+56B2KmRPrUrcfIXu2JTF6vE=</DigestValue>
      </Reference>
      <Reference URI="/xl/printerSettings/printerSettings14.bin?ContentType=application/vnd.openxmlformats-officedocument.spreadsheetml.printerSettings">
        <DigestMethod Algorithm="http://www.w3.org/2001/04/xmlenc#sha256"/>
        <DigestValue>QzGKTmfI/fD4zP+Gm9Y+1zUWPcMtm2Xm9OQBQogxXco=</DigestValue>
      </Reference>
      <Reference URI="/xl/printerSettings/printerSettings15.bin?ContentType=application/vnd.openxmlformats-officedocument.spreadsheetml.printerSettings">
        <DigestMethod Algorithm="http://www.w3.org/2001/04/xmlenc#sha256"/>
        <DigestValue>hqnMLvZ6XBY2fH1KhK00vJXWuxlSZRWkoKrdKDrIF2Q=</DigestValue>
      </Reference>
      <Reference URI="/xl/printerSettings/printerSettings16.bin?ContentType=application/vnd.openxmlformats-officedocument.spreadsheetml.printerSettings">
        <DigestMethod Algorithm="http://www.w3.org/2001/04/xmlenc#sha256"/>
        <DigestValue>W+2pOIA+BZapO1gK5+L+56B2KmRPrUrcfIXu2JTF6vE=</DigestValue>
      </Reference>
      <Reference URI="/xl/printerSettings/printerSettings17.bin?ContentType=application/vnd.openxmlformats-officedocument.spreadsheetml.printerSettings">
        <DigestMethod Algorithm="http://www.w3.org/2001/04/xmlenc#sha256"/>
        <DigestValue>W+2pOIA+BZapO1gK5+L+56B2KmRPrUrcfIXu2JTF6vE=</DigestValue>
      </Reference>
      <Reference URI="/xl/printerSettings/printerSettings18.bin?ContentType=application/vnd.openxmlformats-officedocument.spreadsheetml.printerSettings">
        <DigestMethod Algorithm="http://www.w3.org/2001/04/xmlenc#sha256"/>
        <DigestValue>x0SLMr4zekNWlHZeE654mfEbgCSaZC5kVVHz6LmYVq0=</DigestValue>
      </Reference>
      <Reference URI="/xl/printerSettings/printerSettings19.bin?ContentType=application/vnd.openxmlformats-officedocument.spreadsheetml.printerSettings">
        <DigestMethod Algorithm="http://www.w3.org/2001/04/xmlenc#sha256"/>
        <DigestValue>0CiVFfEQE2X2Iy9yqy55yC8F+UB0cuZW5d/kAAziG1M=</DigestValue>
      </Reference>
      <Reference URI="/xl/printerSettings/printerSettings2.bin?ContentType=application/vnd.openxmlformats-officedocument.spreadsheetml.printerSettings">
        <DigestMethod Algorithm="http://www.w3.org/2001/04/xmlenc#sha256"/>
        <DigestValue>QPfi4g2HXuREncYI+qe42OoX0AcUPpo3w8Qf6qlBIS8=</DigestValue>
      </Reference>
      <Reference URI="/xl/printerSettings/printerSettings20.bin?ContentType=application/vnd.openxmlformats-officedocument.spreadsheetml.printerSettings">
        <DigestMethod Algorithm="http://www.w3.org/2001/04/xmlenc#sha256"/>
        <DigestValue>d10sT4nO4/RTMm3cX2CRzgdbauB8+Mk3ICqJKXruYVs=</DigestValue>
      </Reference>
      <Reference URI="/xl/printerSettings/printerSettings21.bin?ContentType=application/vnd.openxmlformats-officedocument.spreadsheetml.printerSettings">
        <DigestMethod Algorithm="http://www.w3.org/2001/04/xmlenc#sha256"/>
        <DigestValue>Zu+TrN2m9h2F+F7u/5kHi5h5FAbhrdMDQOY70dv2NHE=</DigestValue>
      </Reference>
      <Reference URI="/xl/printerSettings/printerSettings22.bin?ContentType=application/vnd.openxmlformats-officedocument.spreadsheetml.printerSettings">
        <DigestMethod Algorithm="http://www.w3.org/2001/04/xmlenc#sha256"/>
        <DigestValue>TaA6KX/SRWPpmiasS8KGCRFI/mFTpQlGqiM07LbibG8=</DigestValue>
      </Reference>
      <Reference URI="/xl/printerSettings/printerSettings23.bin?ContentType=application/vnd.openxmlformats-officedocument.spreadsheetml.printerSettings">
        <DigestMethod Algorithm="http://www.w3.org/2001/04/xmlenc#sha256"/>
        <DigestValue>QPfi4g2HXuREncYI+qe42OoX0AcUPpo3w8Qf6qlBIS8=</DigestValue>
      </Reference>
      <Reference URI="/xl/printerSettings/printerSettings24.bin?ContentType=application/vnd.openxmlformats-officedocument.spreadsheetml.printerSettings">
        <DigestMethod Algorithm="http://www.w3.org/2001/04/xmlenc#sha256"/>
        <DigestValue>hqnMLvZ6XBY2fH1KhK00vJXWuxlSZRWkoKrdKDrIF2Q=</DigestValue>
      </Reference>
      <Reference URI="/xl/printerSettings/printerSettings25.bin?ContentType=application/vnd.openxmlformats-officedocument.spreadsheetml.printerSettings">
        <DigestMethod Algorithm="http://www.w3.org/2001/04/xmlenc#sha256"/>
        <DigestValue>QzGKTmfI/fD4zP+Gm9Y+1zUWPcMtm2Xm9OQBQogxXco=</DigestValue>
      </Reference>
      <Reference URI="/xl/printerSettings/printerSettings26.bin?ContentType=application/vnd.openxmlformats-officedocument.spreadsheetml.printerSettings">
        <DigestMethod Algorithm="http://www.w3.org/2001/04/xmlenc#sha256"/>
        <DigestValue>W+2pOIA+BZapO1gK5+L+56B2KmRPrUrcfIXu2JTF6vE=</DigestValue>
      </Reference>
      <Reference URI="/xl/printerSettings/printerSettings27.bin?ContentType=application/vnd.openxmlformats-officedocument.spreadsheetml.printerSettings">
        <DigestMethod Algorithm="http://www.w3.org/2001/04/xmlenc#sha256"/>
        <DigestValue>Iu6jIZoIID60ChsFn7zCY6uZMRN/3xvcqlUd/uwpdvQ=</DigestValue>
      </Reference>
      <Reference URI="/xl/printerSettings/printerSettings28.bin?ContentType=application/vnd.openxmlformats-officedocument.spreadsheetml.printerSettings">
        <DigestMethod Algorithm="http://www.w3.org/2001/04/xmlenc#sha256"/>
        <DigestValue>TaA6KX/SRWPpmiasS8KGCRFI/mFTpQlGqiM07LbibG8=</DigestValue>
      </Reference>
      <Reference URI="/xl/printerSettings/printerSettings29.bin?ContentType=application/vnd.openxmlformats-officedocument.spreadsheetml.printerSettings">
        <DigestMethod Algorithm="http://www.w3.org/2001/04/xmlenc#sha256"/>
        <DigestValue>gq9p2hzwQtCtXDVPfCW1504R+mOVYOUxtf5/HpC80Ik=</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30.bin?ContentType=application/vnd.openxmlformats-officedocument.spreadsheetml.printerSettings">
        <DigestMethod Algorithm="http://www.w3.org/2001/04/xmlenc#sha256"/>
        <DigestValue>TaA6KX/SRWPpmiasS8KGCRFI/mFTpQlGqiM07LbibG8=</DigestValue>
      </Reference>
      <Reference URI="/xl/printerSettings/printerSettings31.bin?ContentType=application/vnd.openxmlformats-officedocument.spreadsheetml.printerSettings">
        <DigestMethod Algorithm="http://www.w3.org/2001/04/xmlenc#sha256"/>
        <DigestValue>QzGKTmfI/fD4zP+Gm9Y+1zUWPcMtm2Xm9OQBQogxXco=</DigestValue>
      </Reference>
      <Reference URI="/xl/printerSettings/printerSettings32.bin?ContentType=application/vnd.openxmlformats-officedocument.spreadsheetml.printerSettings">
        <DigestMethod Algorithm="http://www.w3.org/2001/04/xmlenc#sha256"/>
        <DigestValue>TaA6KX/SRWPpmiasS8KGCRFI/mFTpQlGqiM07LbibG8=</DigestValue>
      </Reference>
      <Reference URI="/xl/printerSettings/printerSettings33.bin?ContentType=application/vnd.openxmlformats-officedocument.spreadsheetml.printerSettings">
        <DigestMethod Algorithm="http://www.w3.org/2001/04/xmlenc#sha256"/>
        <DigestValue>Iu6jIZoIID60ChsFn7zCY6uZMRN/3xvcqlUd/uwpdvQ=</DigestValue>
      </Reference>
      <Reference URI="/xl/printerSettings/printerSettings34.bin?ContentType=application/vnd.openxmlformats-officedocument.spreadsheetml.printerSettings">
        <DigestMethod Algorithm="http://www.w3.org/2001/04/xmlenc#sha256"/>
        <DigestValue>TaA6KX/SRWPpmiasS8KGCRFI/mFTpQlGqiM07LbibG8=</DigestValue>
      </Reference>
      <Reference URI="/xl/printerSettings/printerSettings35.bin?ContentType=application/vnd.openxmlformats-officedocument.spreadsheetml.printerSettings">
        <DigestMethod Algorithm="http://www.w3.org/2001/04/xmlenc#sha256"/>
        <DigestValue>smSVGS2nQbsbY9WPLLIrq78NVEko2Z36d5I2YI1r6s4=</DigestValue>
      </Reference>
      <Reference URI="/xl/printerSettings/printerSettings36.bin?ContentType=application/vnd.openxmlformats-officedocument.spreadsheetml.printerSettings">
        <DigestMethod Algorithm="http://www.w3.org/2001/04/xmlenc#sha256"/>
        <DigestValue>TaA6KX/SRWPpmiasS8KGCRFI/mFTpQlGqiM07LbibG8=</DigestValue>
      </Reference>
      <Reference URI="/xl/printerSettings/printerSettings37.bin?ContentType=application/vnd.openxmlformats-officedocument.spreadsheetml.printerSettings">
        <DigestMethod Algorithm="http://www.w3.org/2001/04/xmlenc#sha256"/>
        <DigestValue>GyyR84UYFfbFvVrs+ip9vPggIMAXC0nxkmeUVNsGxCc=</DigestValue>
      </Reference>
      <Reference URI="/xl/printerSettings/printerSettings38.bin?ContentType=application/vnd.openxmlformats-officedocument.spreadsheetml.printerSettings">
        <DigestMethod Algorithm="http://www.w3.org/2001/04/xmlenc#sha256"/>
        <DigestValue>TaA6KX/SRWPpmiasS8KGCRFI/mFTpQlGqiM07LbibG8=</DigestValue>
      </Reference>
      <Reference URI="/xl/printerSettings/printerSettings39.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40.bin?ContentType=application/vnd.openxmlformats-officedocument.spreadsheetml.printerSettings">
        <DigestMethod Algorithm="http://www.w3.org/2001/04/xmlenc#sha256"/>
        <DigestValue>a71WIv06Jg5Hxpgh4PZI2owpjkGTKA2QGZLLLB8ZfEk=</DigestValue>
      </Reference>
      <Reference URI="/xl/printerSettings/printerSettings41.bin?ContentType=application/vnd.openxmlformats-officedocument.spreadsheetml.printerSettings">
        <DigestMethod Algorithm="http://www.w3.org/2001/04/xmlenc#sha256"/>
        <DigestValue>hqnMLvZ6XBY2fH1KhK00vJXWuxlSZRWkoKrdKDrIF2Q=</DigestValue>
      </Reference>
      <Reference URI="/xl/printerSettings/printerSettings42.bin?ContentType=application/vnd.openxmlformats-officedocument.spreadsheetml.printerSettings">
        <DigestMethod Algorithm="http://www.w3.org/2001/04/xmlenc#sha256"/>
        <DigestValue>hqnMLvZ6XBY2fH1KhK00vJXWuxlSZRWkoKrdKDrIF2Q=</DigestValue>
      </Reference>
      <Reference URI="/xl/printerSettings/printerSettings43.bin?ContentType=application/vnd.openxmlformats-officedocument.spreadsheetml.printerSettings">
        <DigestMethod Algorithm="http://www.w3.org/2001/04/xmlenc#sha256"/>
        <DigestValue>M4zwOg5/WYrTE+gr8GPjWkKsdQLQ56eOeWh9iMHKgHA=</DigestValue>
      </Reference>
      <Reference URI="/xl/printerSettings/printerSettings44.bin?ContentType=application/vnd.openxmlformats-officedocument.spreadsheetml.printerSettings">
        <DigestMethod Algorithm="http://www.w3.org/2001/04/xmlenc#sha256"/>
        <DigestValue>hqnMLvZ6XBY2fH1KhK00vJXWuxlSZRWkoKrdKDrIF2Q=</DigestValue>
      </Reference>
      <Reference URI="/xl/printerSettings/printerSettings45.bin?ContentType=application/vnd.openxmlformats-officedocument.spreadsheetml.printerSettings">
        <DigestMethod Algorithm="http://www.w3.org/2001/04/xmlenc#sha256"/>
        <DigestValue>7KlQqufIq6Wvj3CVWdpp9XSrPG83/YsqUSp3HWbb3Fg=</DigestValue>
      </Reference>
      <Reference URI="/xl/printerSettings/printerSettings46.bin?ContentType=application/vnd.openxmlformats-officedocument.spreadsheetml.printerSettings">
        <DigestMethod Algorithm="http://www.w3.org/2001/04/xmlenc#sha256"/>
        <DigestValue>DtOxz+BiOg4+nbp3iqiMyqShHqWNsuFOlOE/e0FjB3E=</DigestValue>
      </Reference>
      <Reference URI="/xl/printerSettings/printerSettings47.bin?ContentType=application/vnd.openxmlformats-officedocument.spreadsheetml.printerSettings">
        <DigestMethod Algorithm="http://www.w3.org/2001/04/xmlenc#sha256"/>
        <DigestValue>QPfi4g2HXuREncYI+qe42OoX0AcUPpo3w8Qf6qlBIS8=</DigestValue>
      </Reference>
      <Reference URI="/xl/printerSettings/printerSettings48.bin?ContentType=application/vnd.openxmlformats-officedocument.spreadsheetml.printerSettings">
        <DigestMethod Algorithm="http://www.w3.org/2001/04/xmlenc#sha256"/>
        <DigestValue>hqnMLvZ6XBY2fH1KhK00vJXWuxlSZRWkoKrdKDrIF2Q=</DigestValue>
      </Reference>
      <Reference URI="/xl/printerSettings/printerSettings49.bin?ContentType=application/vnd.openxmlformats-officedocument.spreadsheetml.printerSettings">
        <DigestMethod Algorithm="http://www.w3.org/2001/04/xmlenc#sha256"/>
        <DigestValue>Iu6jIZoIID60ChsFn7zCY6uZMRN/3xvcqlUd/uwpdvQ=</DigestValue>
      </Reference>
      <Reference URI="/xl/printerSettings/printerSettings5.bin?ContentType=application/vnd.openxmlformats-officedocument.spreadsheetml.printerSettings">
        <DigestMethod Algorithm="http://www.w3.org/2001/04/xmlenc#sha256"/>
        <DigestValue>gfwWQ04zLW5E6B4d3eumQcVcjXxq1MZXmRILegMNwjQ=</DigestValue>
      </Reference>
      <Reference URI="/xl/printerSettings/printerSettings50.bin?ContentType=application/vnd.openxmlformats-officedocument.spreadsheetml.printerSettings">
        <DigestMethod Algorithm="http://www.w3.org/2001/04/xmlenc#sha256"/>
        <DigestValue>a71WIv06Jg5Hxpgh4PZI2owpjkGTKA2QGZLLLB8ZfEk=</DigestValue>
      </Reference>
      <Reference URI="/xl/printerSettings/printerSettings51.bin?ContentType=application/vnd.openxmlformats-officedocument.spreadsheetml.printerSettings">
        <DigestMethod Algorithm="http://www.w3.org/2001/04/xmlenc#sha256"/>
        <DigestValue>GyyR84UYFfbFvVrs+ip9vPggIMAXC0nxkmeUVNsGxCc=</DigestValue>
      </Reference>
      <Reference URI="/xl/printerSettings/printerSettings6.bin?ContentType=application/vnd.openxmlformats-officedocument.spreadsheetml.printerSettings">
        <DigestMethod Algorithm="http://www.w3.org/2001/04/xmlenc#sha256"/>
        <DigestValue>Vf8y+zz/nFi3TQ3QzXaXyT7AuXpZSZ22rpMqYM5cq7I=</DigestValue>
      </Reference>
      <Reference URI="/xl/printerSettings/printerSettings7.bin?ContentType=application/vnd.openxmlformats-officedocument.spreadsheetml.printerSettings">
        <DigestMethod Algorithm="http://www.w3.org/2001/04/xmlenc#sha256"/>
        <DigestValue>7KlQqufIq6Wvj3CVWdpp9XSrPG83/YsqUSp3HWbb3Fg=</DigestValue>
      </Reference>
      <Reference URI="/xl/printerSettings/printerSettings8.bin?ContentType=application/vnd.openxmlformats-officedocument.spreadsheetml.printerSettings">
        <DigestMethod Algorithm="http://www.w3.org/2001/04/xmlenc#sha256"/>
        <DigestValue>QPfi4g2HXuREncYI+qe42OoX0AcUPpo3w8Qf6qlBIS8=</DigestValue>
      </Reference>
      <Reference URI="/xl/printerSettings/printerSettings9.bin?ContentType=application/vnd.openxmlformats-officedocument.spreadsheetml.printerSettings">
        <DigestMethod Algorithm="http://www.w3.org/2001/04/xmlenc#sha256"/>
        <DigestValue>DtOxz+BiOg4+nbp3iqiMyqShHqWNsuFOlOE/e0FjB3E=</DigestValue>
      </Reference>
      <Reference URI="/xl/sharedStrings.xml?ContentType=application/vnd.openxmlformats-officedocument.spreadsheetml.sharedStrings+xml">
        <DigestMethod Algorithm="http://www.w3.org/2001/04/xmlenc#sha256"/>
        <DigestValue>TD0iQjznsmUtsxJM1oMlc5fkpnIVKQGZSPkewxAZRHc=</DigestValue>
      </Reference>
      <Reference URI="/xl/styles.xml?ContentType=application/vnd.openxmlformats-officedocument.spreadsheetml.styles+xml">
        <DigestMethod Algorithm="http://www.w3.org/2001/04/xmlenc#sha256"/>
        <DigestValue>9E+IaMsHhPi53VHt7cylAaIeXNGY/1UGEXx2jBZ4i60=</DigestValue>
      </Reference>
      <Reference URI="/xl/theme/theme1.xml?ContentType=application/vnd.openxmlformats-officedocument.theme+xml">
        <DigestMethod Algorithm="http://www.w3.org/2001/04/xmlenc#sha256"/>
        <DigestValue>cI0/HXUJqryaYoRwZC3vNBHtNesfR3Vou+AOm9g0lJo=</DigestValue>
      </Reference>
      <Reference URI="/xl/workbook.xml?ContentType=application/vnd.openxmlformats-officedocument.spreadsheetml.sheet.main+xml">
        <DigestMethod Algorithm="http://www.w3.org/2001/04/xmlenc#sha256"/>
        <DigestValue>ypydGUIvGudnZvxYKY+o2LicZ0edf0ASHq/X0lFvSlg=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SHX5DWg1XNnRdoqAUOjJ3gAN2C9fR9KW97w7pYHjltY=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xZ54+lU4u9NaYtT7FnVsHXThiNDp8KFFxsm252MCZYk=</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TWJiJsJGh0BdAm0oPe27QOTNDIPyDccHYmu7Z1P+efA=</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/oIykhH1Ii9thKt+MIBbXHFwc3zJMTiSzKFW1dFeM8w=</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/24puvaW5bXuS+cktdpJpE35olfWZ1+6Lpxzh0chEvI=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d4elu214IkGiGOV7VHpbuobQphnR5iQa5HOEbD9px6o=</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BW13LjEKaEXRjIa2jXYQllSRmBFgqp8rbML9TX2/npU=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TcnUTHP4fvatjs+lOXq801JQ1o3ov8WmFECgA34yJNM=</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HTYaQi0KtdQ+B1oDWji35M/0dutqOPx8jsY1TtQMpYg=</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IgAbisjOm+Z/o4medQzuRzY+pxXjrkDU9o+AIfBQFik=</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k1lyfwqmmD/+IoVTg0kz9LzXUr1Uk3Si/nXVc+rnGMI=</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3BU9j2nE/T0n7gCQLFZTcYggRvLBqeLDRh+2LLtPr1I=</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Cp9PA/EMUCmFN0rjs+ZKFhODDEGzJl8Ch1IdmuYTIUc=</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3iS29RgGizUTgmtBni8degzLfqWHy2uN4AVjRehr32M=</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iiI62456xgyBiH9I39OyDE+Qfvj84F4KrO+TyRZEP5g=</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yLbFZOaatprfLLCZ68UZZxklXbzIrPkQXwNXZh1aUe4=</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9Os/7bUrF0E+VUJL/LgBxih/cMmtCH5ihS0sHmMyDIY=</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I/R5yBYm6QMCUJuO8adD1NqOmD8fFhRangLh6nczLNQ=</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8aigdT3OwC/Tp18RNleyo7Crfc6TUMWuR/2hnugV450=</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7E8tOVK8PvA99RRUtWtIP6yC1QFiRYi9PqoxuTCT/xU=</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0Bnugy7bzitJja739ggKaHQvkr3zKO9A9jpqBY3DiaI=</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82V9aXy3uiUF6h1goyLp993S42PSVT9uLFPxLc8qapo=</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FSlCv9Vc5dKDnENBfLFe73IUm673QouyAwklJFk8Gj8=</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zOlW7VgRcd3FxfCIPcAsDmCA/KNw+iJyhRx1GQe0Q5E=</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A/i2FH7e+8rIz4q20wh9anUN6TSC8Wa0V8jwQ95ZW+0=</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M3n7xYXzk1pW2fDKILReq4c1rNlm1k3pNSFhxJQ6jck=</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RofjFfDGEQEcA4cUnvodX7beZGieR+bW06/zJsc/T9U=</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KI9hCAiSPspQkx3fvGaoyX3upl5kJ41+pW8AD1s5XqI=</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pACERU3kE1Uaiw4VUxrrsF010HQK+ELimra0t6hiruA=</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OsJnUIw8ZJm/JrtcL/mX12XnIt31BUOzLCNpse9AlCc=</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ujsH7Ro+Fgqf38IrnGVZuLUqX825ZImJMn2Yj13miZs=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zywGnqcRutTo5RL4u1RlSM5O9iZKtuThnL3qzqX92DI=</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hln/pWRMx9Hj6lY6sad7buhrVqNkBtw2OGkWupD9mbQ=</DigestValue>
      </Reference>
      <Reference URI="/xl/worksheets/_rels/sheet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2J32j/nDl7k9bRQLCGN4+ILggEWWvdYwLoDId7LK9Co=</DigestValue>
      </Reference>
      <Reference URI="/xl/worksheets/_rels/sheet5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4NCGfhQRMz+v/AgU5BInFGTSucF/5z0CG4+MLXuCweY=</DigestValue>
      </Reference>
      <Reference URI="/xl/worksheets/_rels/sheet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FeWxmCBflb8JE5pwKbE7f8Fz2fTuLLYDgReWYDnFn3A=</DigestValue>
      </Reference>
      <Reference URI="/xl/worksheets/_rels/sheet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TgWTmbD30SGQVpeB54QPX/uCzLHCp4PwFD6CJOyJzMw=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9wVw96hc8kccwXXPzVZMhiCdoT7fMomhNpxRtDP3ubQ=</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EYkgjPjP7KYz5sjDwNAEV1lwTMHQsVy+5rkCZLLNDaQ=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oIz2QtWN7Qy3auf2JJ2QqCgW2+LoWuBYIQ5R01s3LS0=</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z3pH9fnIDiAy0mCcKyjgVLG14iSy3znnjZY4epsFAyk=</DigestValue>
      </Reference>
      <Reference URI="/xl/worksheets/sheet1.xml?ContentType=application/vnd.openxmlformats-officedocument.spreadsheetml.worksheet+xml">
        <DigestMethod Algorithm="http://www.w3.org/2001/04/xmlenc#sha256"/>
        <DigestValue>QXiWjl3wSzpTRvqX3Ja9+0Ua6b0lLy2lVGOKtUsQLRg=</DigestValue>
      </Reference>
      <Reference URI="/xl/worksheets/sheet10.xml?ContentType=application/vnd.openxmlformats-officedocument.spreadsheetml.worksheet+xml">
        <DigestMethod Algorithm="http://www.w3.org/2001/04/xmlenc#sha256"/>
        <DigestValue>FIsKrDb3Ar9oWBKbHeEoQ88RVrl1F0DB0BdcLBJspdk=</DigestValue>
      </Reference>
      <Reference URI="/xl/worksheets/sheet11.xml?ContentType=application/vnd.openxmlformats-officedocument.spreadsheetml.worksheet+xml">
        <DigestMethod Algorithm="http://www.w3.org/2001/04/xmlenc#sha256"/>
        <DigestValue>rFkYSuMUVsPLTgLsWiiEU8SwVq7MY0ZmuWL3L9Dq2xQ=</DigestValue>
      </Reference>
      <Reference URI="/xl/worksheets/sheet12.xml?ContentType=application/vnd.openxmlformats-officedocument.spreadsheetml.worksheet+xml">
        <DigestMethod Algorithm="http://www.w3.org/2001/04/xmlenc#sha256"/>
        <DigestValue>ZRKH3Kj8YXZ6uqX4vcsngBBsZ1T3RBniPNtv0Ojqwak=</DigestValue>
      </Reference>
      <Reference URI="/xl/worksheets/sheet13.xml?ContentType=application/vnd.openxmlformats-officedocument.spreadsheetml.worksheet+xml">
        <DigestMethod Algorithm="http://www.w3.org/2001/04/xmlenc#sha256"/>
        <DigestValue>K69aLgsFl6MAPB5bMxcdA/rVNi3XEzctrSSCbvImGMQ=</DigestValue>
      </Reference>
      <Reference URI="/xl/worksheets/sheet14.xml?ContentType=application/vnd.openxmlformats-officedocument.spreadsheetml.worksheet+xml">
        <DigestMethod Algorithm="http://www.w3.org/2001/04/xmlenc#sha256"/>
        <DigestValue>5hn1HnNahp3ARX6i6HeNgHxE9O6LrruAjTVXnwwQT/g=</DigestValue>
      </Reference>
      <Reference URI="/xl/worksheets/sheet15.xml?ContentType=application/vnd.openxmlformats-officedocument.spreadsheetml.worksheet+xml">
        <DigestMethod Algorithm="http://www.w3.org/2001/04/xmlenc#sha256"/>
        <DigestValue>9Zc++YQAjmX7ENpIRqgN55z1WsHSn0gwqRhzd06yIls=</DigestValue>
      </Reference>
      <Reference URI="/xl/worksheets/sheet16.xml?ContentType=application/vnd.openxmlformats-officedocument.spreadsheetml.worksheet+xml">
        <DigestMethod Algorithm="http://www.w3.org/2001/04/xmlenc#sha256"/>
        <DigestValue>b0LYCnA2xaopDZXknPGsZtG291InXuE83xfh92vXuFQ=</DigestValue>
      </Reference>
      <Reference URI="/xl/worksheets/sheet17.xml?ContentType=application/vnd.openxmlformats-officedocument.spreadsheetml.worksheet+xml">
        <DigestMethod Algorithm="http://www.w3.org/2001/04/xmlenc#sha256"/>
        <DigestValue>WQ8Go5inMl39d381xVqg7bJ06hHacvnjhaA6gKQ8voE=</DigestValue>
      </Reference>
      <Reference URI="/xl/worksheets/sheet18.xml?ContentType=application/vnd.openxmlformats-officedocument.spreadsheetml.worksheet+xml">
        <DigestMethod Algorithm="http://www.w3.org/2001/04/xmlenc#sha256"/>
        <DigestValue>fxuAS3PXWrjaPqm/cZA73ru5jnJU5eYY00liIQwdqhg=</DigestValue>
      </Reference>
      <Reference URI="/xl/worksheets/sheet19.xml?ContentType=application/vnd.openxmlformats-officedocument.spreadsheetml.worksheet+xml">
        <DigestMethod Algorithm="http://www.w3.org/2001/04/xmlenc#sha256"/>
        <DigestValue>Kuf0F5eRi/nGO2OPGMKCNQPGEozEOuHWdaymp387zy4=</DigestValue>
      </Reference>
      <Reference URI="/xl/worksheets/sheet2.xml?ContentType=application/vnd.openxmlformats-officedocument.spreadsheetml.worksheet+xml">
        <DigestMethod Algorithm="http://www.w3.org/2001/04/xmlenc#sha256"/>
        <DigestValue>vwAt2S5IOpE8blsX04QIMtSEkIo/BYmY3cYXpzWf+1Q=</DigestValue>
      </Reference>
      <Reference URI="/xl/worksheets/sheet20.xml?ContentType=application/vnd.openxmlformats-officedocument.spreadsheetml.worksheet+xml">
        <DigestMethod Algorithm="http://www.w3.org/2001/04/xmlenc#sha256"/>
        <DigestValue>sjhdEAEMnuh0KBu2hn3OSFBaGetOw4+6pcNSzMlE3mo=</DigestValue>
      </Reference>
      <Reference URI="/xl/worksheets/sheet21.xml?ContentType=application/vnd.openxmlformats-officedocument.spreadsheetml.worksheet+xml">
        <DigestMethod Algorithm="http://www.w3.org/2001/04/xmlenc#sha256"/>
        <DigestValue>IZCQ9cgjPG17PPONFU1rRpXVX/LQUtRthLkAFUR0vRY=</DigestValue>
      </Reference>
      <Reference URI="/xl/worksheets/sheet22.xml?ContentType=application/vnd.openxmlformats-officedocument.spreadsheetml.worksheet+xml">
        <DigestMethod Algorithm="http://www.w3.org/2001/04/xmlenc#sha256"/>
        <DigestValue>iBbtIvCR7sscYXsgbE57ZJ7+i07swA9E8oeuFvvL/hM=</DigestValue>
      </Reference>
      <Reference URI="/xl/worksheets/sheet23.xml?ContentType=application/vnd.openxmlformats-officedocument.spreadsheetml.worksheet+xml">
        <DigestMethod Algorithm="http://www.w3.org/2001/04/xmlenc#sha256"/>
        <DigestValue>VxOOZM/qYdxJSskIyEMzMSMdNwZOXFxe04IGJF4xPhw=</DigestValue>
      </Reference>
      <Reference URI="/xl/worksheets/sheet24.xml?ContentType=application/vnd.openxmlformats-officedocument.spreadsheetml.worksheet+xml">
        <DigestMethod Algorithm="http://www.w3.org/2001/04/xmlenc#sha256"/>
        <DigestValue>vHv0RFwvdi1GnSVhWXoF6rShbWpezWyFT4h4GbbEK8s=</DigestValue>
      </Reference>
      <Reference URI="/xl/worksheets/sheet25.xml?ContentType=application/vnd.openxmlformats-officedocument.spreadsheetml.worksheet+xml">
        <DigestMethod Algorithm="http://www.w3.org/2001/04/xmlenc#sha256"/>
        <DigestValue>jwVskvsq8FvJiGDp32rBiQ50ay2ceaekqWoH71aCXKw=</DigestValue>
      </Reference>
      <Reference URI="/xl/worksheets/sheet26.xml?ContentType=application/vnd.openxmlformats-officedocument.spreadsheetml.worksheet+xml">
        <DigestMethod Algorithm="http://www.w3.org/2001/04/xmlenc#sha256"/>
        <DigestValue>fhLlo7W1OuQNRBWmB0WLgY3iJrBCx/PF3dub9fwvsy0=</DigestValue>
      </Reference>
      <Reference URI="/xl/worksheets/sheet27.xml?ContentType=application/vnd.openxmlformats-officedocument.spreadsheetml.worksheet+xml">
        <DigestMethod Algorithm="http://www.w3.org/2001/04/xmlenc#sha256"/>
        <DigestValue>fvl2jT0ZoYxZ6lM5OGiarhX9X9rhAeTyCpLgTKzoFYg=</DigestValue>
      </Reference>
      <Reference URI="/xl/worksheets/sheet28.xml?ContentType=application/vnd.openxmlformats-officedocument.spreadsheetml.worksheet+xml">
        <DigestMethod Algorithm="http://www.w3.org/2001/04/xmlenc#sha256"/>
        <DigestValue>8RjN84t2b/zg/K5fis4BTq0ly3XCQ0pY/FEIUYMtb+4=</DigestValue>
      </Reference>
      <Reference URI="/xl/worksheets/sheet29.xml?ContentType=application/vnd.openxmlformats-officedocument.spreadsheetml.worksheet+xml">
        <DigestMethod Algorithm="http://www.w3.org/2001/04/xmlenc#sha256"/>
        <DigestValue>Udox5+OtmNaTi96E6fTYddwX9qxwBJbElDFZYiWWmyg=</DigestValue>
      </Reference>
      <Reference URI="/xl/worksheets/sheet3.xml?ContentType=application/vnd.openxmlformats-officedocument.spreadsheetml.worksheet+xml">
        <DigestMethod Algorithm="http://www.w3.org/2001/04/xmlenc#sha256"/>
        <DigestValue>WaqzAQsTSnVXTMyZIMQ1HHHlwr/dovV/RmYELO7PZ10=</DigestValue>
      </Reference>
      <Reference URI="/xl/worksheets/sheet30.xml?ContentType=application/vnd.openxmlformats-officedocument.spreadsheetml.worksheet+xml">
        <DigestMethod Algorithm="http://www.w3.org/2001/04/xmlenc#sha256"/>
        <DigestValue>/Aab0Sig/+fgEPaUAWTwuxXNzrYa0NfNgT8BZPkLgJU=</DigestValue>
      </Reference>
      <Reference URI="/xl/worksheets/sheet31.xml?ContentType=application/vnd.openxmlformats-officedocument.spreadsheetml.worksheet+xml">
        <DigestMethod Algorithm="http://www.w3.org/2001/04/xmlenc#sha256"/>
        <DigestValue>5V7wyZXIN/85LsyefmPTzYOWepdG+XYwTtA5CuU1nYQ=</DigestValue>
      </Reference>
      <Reference URI="/xl/worksheets/sheet32.xml?ContentType=application/vnd.openxmlformats-officedocument.spreadsheetml.worksheet+xml">
        <DigestMethod Algorithm="http://www.w3.org/2001/04/xmlenc#sha256"/>
        <DigestValue>4Mbss2y4CF5lHAcDsEKvoWZfCuotbnF3ijJ4dQCA+jw=</DigestValue>
      </Reference>
      <Reference URI="/xl/worksheets/sheet33.xml?ContentType=application/vnd.openxmlformats-officedocument.spreadsheetml.worksheet+xml">
        <DigestMethod Algorithm="http://www.w3.org/2001/04/xmlenc#sha256"/>
        <DigestValue>0kbiCS9oYETe+R4qmh9aMWeSh7RvsOunXWAwdj8jn4c=</DigestValue>
      </Reference>
      <Reference URI="/xl/worksheets/sheet34.xml?ContentType=application/vnd.openxmlformats-officedocument.spreadsheetml.worksheet+xml">
        <DigestMethod Algorithm="http://www.w3.org/2001/04/xmlenc#sha256"/>
        <DigestValue>hN03h5PJEprkjy+aQ5ntbQLbPp49MYH5K38aoW7CfVE=</DigestValue>
      </Reference>
      <Reference URI="/xl/worksheets/sheet35.xml?ContentType=application/vnd.openxmlformats-officedocument.spreadsheetml.worksheet+xml">
        <DigestMethod Algorithm="http://www.w3.org/2001/04/xmlenc#sha256"/>
        <DigestValue>RcvZ/CDzuKu59QONAUs1h5APYOYxGNjXa5dvgX0RaMM=</DigestValue>
      </Reference>
      <Reference URI="/xl/worksheets/sheet36.xml?ContentType=application/vnd.openxmlformats-officedocument.spreadsheetml.worksheet+xml">
        <DigestMethod Algorithm="http://www.w3.org/2001/04/xmlenc#sha256"/>
        <DigestValue>3lOoDsfqIJrSBR/frL7nwNvqAJCNvNCClUjhI0J+q6w=</DigestValue>
      </Reference>
      <Reference URI="/xl/worksheets/sheet37.xml?ContentType=application/vnd.openxmlformats-officedocument.spreadsheetml.worksheet+xml">
        <DigestMethod Algorithm="http://www.w3.org/2001/04/xmlenc#sha256"/>
        <DigestValue>QQrLNi53ag0VaAIn2MMJ928/RF+bpx+uSXcvCyAYySw=</DigestValue>
      </Reference>
      <Reference URI="/xl/worksheets/sheet38.xml?ContentType=application/vnd.openxmlformats-officedocument.spreadsheetml.worksheet+xml">
        <DigestMethod Algorithm="http://www.w3.org/2001/04/xmlenc#sha256"/>
        <DigestValue>RHhhgL3XEafTrHSxIOa4894HY/4NTWOTjrHRqEeas5E=</DigestValue>
      </Reference>
      <Reference URI="/xl/worksheets/sheet39.xml?ContentType=application/vnd.openxmlformats-officedocument.spreadsheetml.worksheet+xml">
        <DigestMethod Algorithm="http://www.w3.org/2001/04/xmlenc#sha256"/>
        <DigestValue>nWuqiwsMrC4tkLWJfdABjgExhHXZrCe8ODCK2oPQHQk=</DigestValue>
      </Reference>
      <Reference URI="/xl/worksheets/sheet4.xml?ContentType=application/vnd.openxmlformats-officedocument.spreadsheetml.worksheet+xml">
        <DigestMethod Algorithm="http://www.w3.org/2001/04/xmlenc#sha256"/>
        <DigestValue>oW9pHZtL6i85x7nQjdo8bOrdIpPk/kLrNYnvaoQ0/mE=</DigestValue>
      </Reference>
      <Reference URI="/xl/worksheets/sheet40.xml?ContentType=application/vnd.openxmlformats-officedocument.spreadsheetml.worksheet+xml">
        <DigestMethod Algorithm="http://www.w3.org/2001/04/xmlenc#sha256"/>
        <DigestValue>0jhvYpJFyfHMFeeS+Z9gS2DZuazAMu4LudMgng0J8i8=</DigestValue>
      </Reference>
      <Reference URI="/xl/worksheets/sheet41.xml?ContentType=application/vnd.openxmlformats-officedocument.spreadsheetml.worksheet+xml">
        <DigestMethod Algorithm="http://www.w3.org/2001/04/xmlenc#sha256"/>
        <DigestValue>NmjUdiCUgir8E0MIL+kShGohHgWnk/AeaGTj4iL8TNk=</DigestValue>
      </Reference>
      <Reference URI="/xl/worksheets/sheet42.xml?ContentType=application/vnd.openxmlformats-officedocument.spreadsheetml.worksheet+xml">
        <DigestMethod Algorithm="http://www.w3.org/2001/04/xmlenc#sha256"/>
        <DigestValue>5NYOFjni3oR7L/eCpS7yRnPDVch6nPojHW6cKgtLyI8=</DigestValue>
      </Reference>
      <Reference URI="/xl/worksheets/sheet43.xml?ContentType=application/vnd.openxmlformats-officedocument.spreadsheetml.worksheet+xml">
        <DigestMethod Algorithm="http://www.w3.org/2001/04/xmlenc#sha256"/>
        <DigestValue>LaChRr200WgLjvNHA8BMmP3R36xUZ7rZL0GnhIUhpV0=</DigestValue>
      </Reference>
      <Reference URI="/xl/worksheets/sheet44.xml?ContentType=application/vnd.openxmlformats-officedocument.spreadsheetml.worksheet+xml">
        <DigestMethod Algorithm="http://www.w3.org/2001/04/xmlenc#sha256"/>
        <DigestValue>buCv33wgijf9qbPvhPQnZ9wKEy1ED+3k9bf0BpkaUlg=</DigestValue>
      </Reference>
      <Reference URI="/xl/worksheets/sheet45.xml?ContentType=application/vnd.openxmlformats-officedocument.spreadsheetml.worksheet+xml">
        <DigestMethod Algorithm="http://www.w3.org/2001/04/xmlenc#sha256"/>
        <DigestValue>8XcDe/T1HQV2T1HP5tKsafZp6ITwBQxAkFXSgzuMxQM=</DigestValue>
      </Reference>
      <Reference URI="/xl/worksheets/sheet46.xml?ContentType=application/vnd.openxmlformats-officedocument.spreadsheetml.worksheet+xml">
        <DigestMethod Algorithm="http://www.w3.org/2001/04/xmlenc#sha256"/>
        <DigestValue>yRoFmRDsRw70RXh/MxzlwNNY6NRDwKXQRFMpuRoxu+Y=</DigestValue>
      </Reference>
      <Reference URI="/xl/worksheets/sheet47.xml?ContentType=application/vnd.openxmlformats-officedocument.spreadsheetml.worksheet+xml">
        <DigestMethod Algorithm="http://www.w3.org/2001/04/xmlenc#sha256"/>
        <DigestValue>gNARVKpeEjjcJnV8KZNZgDqwOENDbswANTbhZjgtCy0=</DigestValue>
      </Reference>
      <Reference URI="/xl/worksheets/sheet48.xml?ContentType=application/vnd.openxmlformats-officedocument.spreadsheetml.worksheet+xml">
        <DigestMethod Algorithm="http://www.w3.org/2001/04/xmlenc#sha256"/>
        <DigestValue>cDiyHY7mhSju+dRNy9KRyBUETJqKeuo59VrO63Q3o2M=</DigestValue>
      </Reference>
      <Reference URI="/xl/worksheets/sheet49.xml?ContentType=application/vnd.openxmlformats-officedocument.spreadsheetml.worksheet+xml">
        <DigestMethod Algorithm="http://www.w3.org/2001/04/xmlenc#sha256"/>
        <DigestValue>iGy99n0uqzYlr+iQeKySySUxYCIxt1AU5pluCpmBqN8=</DigestValue>
      </Reference>
      <Reference URI="/xl/worksheets/sheet5.xml?ContentType=application/vnd.openxmlformats-officedocument.spreadsheetml.worksheet+xml">
        <DigestMethod Algorithm="http://www.w3.org/2001/04/xmlenc#sha256"/>
        <DigestValue>ciMuv057ywoC8wS/P9muKChwK0aViY1ENL8sHgOlRAo=</DigestValue>
      </Reference>
      <Reference URI="/xl/worksheets/sheet50.xml?ContentType=application/vnd.openxmlformats-officedocument.spreadsheetml.worksheet+xml">
        <DigestMethod Algorithm="http://www.w3.org/2001/04/xmlenc#sha256"/>
        <DigestValue>8oIUwleTyK2jNS7SsLYu11ARlZX1QlTZSEMRLCGfCKo=</DigestValue>
      </Reference>
      <Reference URI="/xl/worksheets/sheet51.xml?ContentType=application/vnd.openxmlformats-officedocument.spreadsheetml.worksheet+xml">
        <DigestMethod Algorithm="http://www.w3.org/2001/04/xmlenc#sha256"/>
        <DigestValue>kVWCLddRDfw0vH3xSfkMD8lM4dZPzg/pCnWrbQcqFQ8=</DigestValue>
      </Reference>
      <Reference URI="/xl/worksheets/sheet52.xml?ContentType=application/vnd.openxmlformats-officedocument.spreadsheetml.worksheet+xml">
        <DigestMethod Algorithm="http://www.w3.org/2001/04/xmlenc#sha256"/>
        <DigestValue>bFiQd7FMcDBSi/jju/djj4zUF2K04+BLHMZKWtgvqZU=</DigestValue>
      </Reference>
      <Reference URI="/xl/worksheets/sheet53.xml?ContentType=application/vnd.openxmlformats-officedocument.spreadsheetml.worksheet+xml">
        <DigestMethod Algorithm="http://www.w3.org/2001/04/xmlenc#sha256"/>
        <DigestValue>OejXR4nEuAvEoy/HGuXCu/ww1LYQLZGImb8xC2/OBi0=</DigestValue>
      </Reference>
      <Reference URI="/xl/worksheets/sheet54.xml?ContentType=application/vnd.openxmlformats-officedocument.spreadsheetml.worksheet+xml">
        <DigestMethod Algorithm="http://www.w3.org/2001/04/xmlenc#sha256"/>
        <DigestValue>ysvhYrMgVzqyf/Kiz/b18osdIwgnYO1ooZrmnHvItrE=</DigestValue>
      </Reference>
      <Reference URI="/xl/worksheets/sheet55.xml?ContentType=application/vnd.openxmlformats-officedocument.spreadsheetml.worksheet+xml">
        <DigestMethod Algorithm="http://www.w3.org/2001/04/xmlenc#sha256"/>
        <DigestValue>5Yq0mDxFkagfVlWh9605y3GLNqsvfApGH20bPGizuQ4=</DigestValue>
      </Reference>
      <Reference URI="/xl/worksheets/sheet6.xml?ContentType=application/vnd.openxmlformats-officedocument.spreadsheetml.worksheet+xml">
        <DigestMethod Algorithm="http://www.w3.org/2001/04/xmlenc#sha256"/>
        <DigestValue>E7gkYRAObsCv8ZjOzsXlfmfD/mluVeVS8DP3OrWjhBo=</DigestValue>
      </Reference>
      <Reference URI="/xl/worksheets/sheet7.xml?ContentType=application/vnd.openxmlformats-officedocument.spreadsheetml.worksheet+xml">
        <DigestMethod Algorithm="http://www.w3.org/2001/04/xmlenc#sha256"/>
        <DigestValue>6q6Ma5WCnc5cMcNTPdbzxyOZjvX6J+GtRDaxE5P9TJs=</DigestValue>
      </Reference>
      <Reference URI="/xl/worksheets/sheet8.xml?ContentType=application/vnd.openxmlformats-officedocument.spreadsheetml.worksheet+xml">
        <DigestMethod Algorithm="http://www.w3.org/2001/04/xmlenc#sha256"/>
        <DigestValue>StgNYKzSlJpMxGF1qGZL0txmLyUU8dCUsYFRRjpm9DI=</DigestValue>
      </Reference>
      <Reference URI="/xl/worksheets/sheet9.xml?ContentType=application/vnd.openxmlformats-officedocument.spreadsheetml.worksheet+xml">
        <DigestMethod Algorithm="http://www.w3.org/2001/04/xmlenc#sha256"/>
        <DigestValue>BO1axllnARkKvpX/IZANfuR75jzZ1rQPRvoEsz+us2A=</DigestValue>
      </Reference>
    </Manifest>
    <SignatureProperties>
      <SignatureProperty Id="idSignatureTime" Target="#idPackageSignature">
        <mdssi:SignatureTime xmlns:mdssi="http://schemas.openxmlformats.org/package/2006/digital-signature">
          <mdssi:Format>YYYY-MM-DDThh:mm:ssTZD</mdssi:Format>
          <mdssi:Value>2024-03-27T19:49:34Z</mdssi:Value>
        </mdssi:SignatureTime>
      </SignatureProperty>
    </SignatureProperties>
  </Object>
  <Object Id="idOfficeObject">
    <SignatureProperties>
      <SignatureProperty Id="idOfficeV1Details" Target="#idPackageSignature">
        <SignatureInfoV1 xmlns="http://schemas.microsoft.com/office/2006/digsig">
          <SetupID>{C3EF6E89-7DCE-41EF-91C5-E112F021740F}</SetupID>
          <SignatureText>Franklin Boccia</SignatureText>
          <SignatureImage/>
          <SignatureComments/>
          <WindowsVersion>10.0</WindowsVersion>
          <OfficeVersion>16.0.17328/26</OfficeVersion>
          <ApplicationVersion>16.0.17328</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2024-03-27T19:49:34Z</xd:SigningTime>
          <xd:SigningCertificate>
            <xd:Cert>
              <xd:CertDigest>
                <DigestMethod Algorithm="http://www.w3.org/2001/04/xmlenc#sha256"/>
                <DigestValue>zWQhL/KdMUYgelzmd/U5perTkf3qnYaisnF/MS2VWL8=</DigestValue>
              </xd:CertDigest>
              <xd:IssuerSerial>
                <X509IssuerName>CN=CA-CODE100 S.A., C=PY, O=CODE100 S.A., SERIALNUMBER=RUC 80080610-7</X509IssuerName>
                <X509SerialNumber>2051668825041901395794404809876517905531717811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IMBAAC5AAAAAAAAAAAAAAAsJgAAWxIAACBFTUYAAAEAwBoAAKIAAAAGAAAAAAAAAAAAAAAAAAAAVgUAAAADAABYAQAAwgAAAAAAAAAAAAAAAAAAAMA/BQDQ9QIACgAAABAAAAAAAAAAAAAAAEsAAAAQAAAAAAAAAAUAAAAeAAAAGAAAAAAAAAAAAAAAhAEAALoAAAAnAAAAGAAAAAEAAAAAAAAAAAAAAAAAAAAlAAAADAAAAAEAAABMAAAAZAAAAAAAAAAAAAAAgwEAALkAAAAAAAAAAAAAAIQBAAC6AAAAIQDwAAAAAAAAAAAAAACAPwAAAAAAAAAAAACAPwAAAAAAAAAAAAAAAAAAAAAAAAAAAAAAAAAAAAAAAAAAJQAAAAwAAAAAAACAKAAAAAwAAAABAAAAJwAAABgAAAABAAAAAAAAAP///wAAAAAAJQAAAAwAAAABAAAATAAAAGQAAAAAAAAAAAAAAP8AAAC5AAAAAAAAAAAAAAAAAQAAugAAACEA8AAAAAAAAAAAAAAAgD8AAAAAAAAAAAAAgD8AAAAAAAAAAAAAAAAAAAAAAAAAAAAAAAAAAAAAAAAAACUAAAAMAAAAAAAAgCgAAAAMAAAAAQAAACcAAAAYAAAAAQAAAAAAAADw8PAAAAAAACUAAAAMAAAAAQAAAEwAAABkAAAAAAAAAAAAAACDAQAAuQAAAAAAAAAAAAAAhAEAALoAAAAhAPAAAAAAAAAAAAAAAIA/AAAAAAAAAAAAAIA/AAAAAAAAAAAAAAAAAAAAAAAAAAAAAAAAAAAAAAAAAAAlAAAADAAAAAAAAIAoAAAADAAAAAEAAAAnAAAAGAAAAAEAAAAAAAAA8PDwAAAAAAAlAAAADAAAAAEAAABMAAAAZAAAAAAAAAAAAAAAgwEAALkAAAAAAAAAAAAAAIQBAAC6AAAAIQDwAAAAAAAAAAAAAACAPwAAAAAAAAAAAACAPwAAAAAAAAAAAAAAAAAAAAAAAAAAAAAAAAAAAAAAAAAAJQAAAAwAAAAAAACAKAAAAAwAAAABAAAAJwAAABgAAAABAAAAAAAAAPDw8AAAAAAAJQAAAAwAAAABAAAATAAAAGQAAAAAAAAAAAAAAIMBAAC5AAAAAAAAAAAAAACEAQAAugAAACEA8AAAAAAAAAAAAAAAgD8AAAAAAAAAAAAAgD8AAAAAAAAAAAAAAAAAAAAAAAAAAAAAAAAAAAAAAAAAACUAAAAMAAAAAAAAgCgAAAAMAAAAAQAAACcAAAAYAAAAAQAAAAAAAADw8PAAAAAAACUAAAAMAAAAAQAAAEwAAABkAAAAAAAAAAAAAACDAQAAuQAAAAAAAAAAAAAAhAEAALoAAAAhAPAAAAAAAAAAAAAAAIA/AAAAAAAAAAAAAIA/AAAAAAAAAAAAAAAAAAAAAAAAAAAAAAAAAAAAAAAAAAAlAAAADAAAAAAAAIAoAAAADAAAAAEAAAAnAAAAGAAAAAEAAAAAAAAA////AAAAAAAlAAAADAAAAAEAAABMAAAAZAAAAAAAAAAAAAAAgwEAALkAAAAAAAAAAAAAAIQBAAC6AAAAIQDwAAAAAAAAAAAAAACAPwAAAAAAAAAAAACAPwAAAAAAAAAAAAAAAAAAAAAAAAAAAAAAAAAAAAAAAAAAJQAAAAwAAAAAAACAKAAAAAwAAAABAAAAJwAAABgAAAABAAAAAAAAAP///wAAAAAAJQAAAAwAAAABAAAATAAAAGQAAAAAAAAAAAAAAIMBAAC5AAAAAAAAAAAAAACEAQAAugAAACEA8AAAAAAAAAAAAAAAgD8AAAAAAAAAAAAAgD8AAAAAAAAAAAAAAAAAAAAAAAAAAAAAAAAAAAAAAAAAACUAAAAMAAAAAAAAgCgAAAAMAAAAAQAAACcAAAAYAAAAAQAAAAAAAAD///8AAAAAACUAAAAMAAAAAQAAAEwAAABkAAAAAAAAAAMAAAD/AAAAGQAAAAAAAAADAAAAAAEAABcAAAAhAPAAAAAAAAAAAAAAAIA/AAAAAAAAAAAAAIA/AAAAAAAAAAAAAAAAAAAAAAAAAAAAAAAAAAAAAAAAAAAlAAAADAAAAAAAAIAoAAAADAAAAAEAAAAnAAAAGAAAAAEAAAAAAAAA////AAAAAAAlAAAADAAAAAEAAABMAAAAZAAAAKoAAAAEAAAA9gAAABgAAACqAAAABA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KoAAAAEAAAA9wAAABkAAAAlAAAADAAAAAEAAABUAAAAhAAAAKsAAAAEAAAA9QAAABgAAAABAAAA0XbJQVUVykGrAAAABAAAAAkAAABMAAAAAAAAAAAAAAAAAAAA//////////9gAAAAMgA3AC8AMwAvADIAMAAyADQAAAAJAAAACQAAAAYAAAAJAAAABgAAAAkAAAAJAAAACQAAAAkAAABLAAAAQAAAADAAAAAFAAAAIAAAAAEAAAABAAAAEAAAAAAAAAAAAAAAhAEAALoAAAAAAAAAAAAAAIQBAAC6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wAAAAAAAABIAAAAIQDwAAAAAAAAAAAAAACAPwAAAAAAAAAAAACAPwAAAAAAAAAAAAAAAAAAAAAAAAAAAAAAAAAAAAAAAAAAJQAAAAwAAAAAAACAKAAAAAwAAAADAAAAJwAAABgAAAADAAAAAAAAAAAAAAAAAAAAJQAAAAwAAAADAAAATAAAAGQAAAAAAAAAAAAAAP//////////AAAAAB8AAAAAAQAAAAAAACEA8AAAAAAAAAAAAAAAgD8AAAAAAAAAAAAAgD8AAAAAAAAAAAAAAAAAAAAAAAAAAAAAAAAAAAAAAAAAACUAAAAMAAAAAAAAgCgAAAAMAAAAAwAAACcAAAAYAAAAAwAAAAAAAAAAAAAAAAAAACUAAAAMAAAAAwAAAEwAAABkAAAAAAAAAAAAAAD//////////wABAAAfAAAAAAAAAEgAAAAhAPAAAAAAAAAAAAAAAIA/AAAAAAAAAAAAAIA/AAAAAAAAAAAAAAAAAAAAAAAAAAAAAAAAAAAAAAAAAAAlAAAADAAAAAAAAIAoAAAADAAAAAMAAAAnAAAAGAAAAAMAAAAAAAAAAAAAAAAAAAAlAAAADAAAAAMAAABMAAAAZAAAAAAAAABnAAAA/wAAAGgAAAAAAAAAZwAAAAABAAACAAAAIQDwAAAAAAAAAAAAAACAPwAAAAAAAAAAAACAPwAAAAAAAAAAAAAAAAAAAAAAAAAAAAAAAAAAAAAAAAAAJQAAAAwAAAAAAACAKAAAAAwAAAADAAAAJwAAABgAAAADAAAAAAAAAP///wAAAAAAJQAAAAwAAAADAAAATAAAAGQAAAAAAAAAHwAAAP8AAABmAAAAAAAAAB8AAAAAAQAASAAAACEA8AAAAAAAAAAAAAAAgD8AAAAAAAAAAAAAgD8AAAAAAAAAAAAAAAAAAAAAAAAAAAAAAAAAAAAAAAAAACUAAAAMAAAAAAAAgCgAAAAMAAAAAwAAACcAAAAYAAAAAwAAAAAAAAD///8AAAAAACUAAAAMAAAAAwAAAEwAAABkAAAACQAAADIAAAApAAAAZgAAAAkAAAAyAAAAIQAAADUAAAAhAPAAAAAAAAAAAAAAAIA/AAAAAAAAAAAAAIA/AAAAAAAAAAAAAAAAAAAAAAAAAAAAAAAAAAAAAAAAAAAlAAAADAAAAAAAAIAoAAAADAAAAAMAAABSAAAAcAEAAAMAAADR////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DIAAAAoAAAAZgAAAAEAAADRdslBVRXKQQoAAABnAAAAAQAAAEwAAAAEAAAACQAAADIAAAAqAAAAZwAAAFAAAABYAAAAHwAAABYAAAAMAAAAAAAAACUAAAAMAAAAAgAAACcAAAAYAAAABAAAAAAAAAD///8AAAAAACUAAAAMAAAABAAAAEwAAABkAAAAMwAAACIAAAD2AAAAZgAAADMAAAAiAAAAxAAAAEUAAAAhAPAAAAAAAAAAAAAAAIA/AAAAAAAAAAAAAIA/AAAAAAAAAAAAAAAAAAAAAAAAAAAAAAAAAAAAAAAAAAAlAAAADAAAAAAAAIAoAAAADAAAAAQAAAAnAAAAGAAAAAQAAAAAAAAA////AAAAAAAlAAAADAAAAAQAAABMAAAAZAAAADMAAAAiAAAA9gAAAGMAAAAzAAAAIgAAAMQAAABCAAAAIQDwAAAAAAAAAAAAAACAPwAAAAAAAAAAAACAPwAAAAAAAAAAAAAAAAAAAAAAAAAAAAAAAAAAAAAAAAAAJQAAAAwAAAAAAACAKAAAAAwAAAAEAAAAJwAAABgAAAAEAAAAAAAAAP///wAAAAAAJQAAAAwAAAAEAAAATAAAAGQAAAAzAAAARQAAAMwAAABjAAAAMwAAAEUAAACaAAAAHwAAACEA8AAAAAAAAAAAAAAAgD8AAAAAAAAAAAAAgD8AAAAAAAAAAAAAAAAAAAAAAAAAAAAAAAAAAAAAAAAAACUAAAAMAAAAAAAAgCgAAAAMAAAABAAAAFIAAABwAQAABAAAAOn///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zAAAARQAAAM0AAABkAAAAJQAAAAwAAAAEAAAAVAAAAKgAAAA0AAAARQAAAMsAAABjAAAAAQAAANF2yUFVFcpBNAAAAEUAAAAPAAAATAAAAAAAAAAAAAAAAAAAAP//////////bAAAAEYAcgBhAG4AawBsAGkAbgAgAEIAbwBjAGMAaQBhAAAACwAAAAgAAAAMAAAADQAAAAsAAAAGAAAABgAAAA0AAAAGAAAADQAAAA0AAAALAAAACwAAAAYAAAAMAAAASwAAAEAAAAAwAAAABQAAACAAAAABAAAAAQAAABAAAAAAAAAAAAAAAIQBAAC6AAAAAAAAAAAAAACEAQAAugAAACUAAAAMAAAAAgAAACcAAAAYAAAABQAAAAAAAAD///8AAAAAACUAAAAMAAAABQAAAEwAAABkAAAAAAAAAG4AAACDAQAAtgAAAAAAAABuAAAAhAEAAEkAAAAhAPAAAAAAAAAAAAAAAIA/AAAAAAAAAAAAAIA/AAAAAAAAAAAAAAAAAAAAAAAAAAAAAAAAAAAAAAAAAAAlAAAADAAAAAAAAIAoAAAADAAAAAUAAAAnAAAAGAAAAAUAAAAAAAAA////AAAAAAAlAAAADAAAAAUAAABMAAAAZAAAAAkAAABuAAAA/wAAAIIAAAAJAAAAbgAAAPcAAAAVAAAAIQDwAAAAAAAAAAAAAACAPwAAAAAAAAAAAACAPwAAAAAAAAAAAAAAAAAAAAAAAAAAAAAAAAAAAAAAAAAAJQAAAAwAAAAAAACAKAAAAAwAAAAFAAAAJQAAAAwAAAABAAAAGAAAAAwAAAAAAAAAEgAAAAwAAAABAAAAHgAAABgAAAAJAAAAbgAAAAABAACDAAAAJQAAAAwAAAABAAAAVAAAAMAAAAAKAAAAbgAAAJYAAACCAAAAAQAAANF2yUFVFcpBCgAAAG4AAAATAAAATAAAAAAAAAAAAAAAAAAAAP//////////dAAAAFIAZQBwAHIAZQBzAGUAbgB0AGEAbgB0AGUAIABMAGUAZwBhAGwAAAAKAAAACAAAAAkAAAAGAAAACAAAAAcAAAAIAAAACQAAAAUAAAAIAAAACQAAAAUAAAAIAAAABAAAAAgAAAAIAAAACQAAAAgAAAAEAAAASwAAAEAAAAAwAAAABQAAACAAAAABAAAAAQAAABAAAAAAAAAAAAAAAIQBAAC6AAAAAAAAAAAAAACEAQAAugAAACUAAAAMAAAAAgAAACcAAAAYAAAABQAAAAAAAAD///8AAAAAACUAAAAMAAAABQAAAEwAAABkAAAACQAAAIgAAAD/AAAAnAAAAAkAAACIAAAA9wAAABUAAAAhAPAAAAAAAAAAAAAAAIA/AAAAAAAAAAAAAIA/AAAAAAAAAAAAAAAAAAAAAAAAAAAAAAAAAAAAAAAAAAAlAAAADAAAAAAAAIAoAAAADAAAAAUAAAAnAAAAGAAAAAUAAAAAAAAA////AAAAAAAlAAAADAAAAAUAAABMAAAAZAAAAAkAAACiAAAAegEAALYAAAAJAAAAogAAAHIBAAAVAAAAIQDwAAAAAAAAAAAAAACAPwAAAAAAAAAAAACAPwAAAAAAAAAAAAAAAAAAAAAAAAAAAAAAAAAAAAAAAAAAJQAAAAwAAAAAAACAKAAAAAwAAAAFAAAAJQAAAAwAAAABAAAAGAAAAAwAAAAAAAAAEgAAAAwAAAABAAAAFgAAAAwAAAAAAAAAVAAAAFwBAAAKAAAAogAAAHkBAAC2AAAAAQAAANF2yUFVFcpBCgAAAKIAAAAtAAAATAAAAAQAAAAJAAAAogAAAHsBAAC3AAAAqAAAAEYAaQByAG0AYQBkAG8AIABwAG8AcgA6ACAARgBSAEEATgBLAEwASQBOACAARwBFAFIAQQBSAEQATwAgAEIATwBDAEMASQBBACAAUwBJAEwAVgBFAEkAUgBBAAAACAAAAAQAAAAGAAAADgAAAAgAAAAJAAAACQAAAAQAAAAJAAAACQAAAAYAAAADAAAABAAAAAgAAAAKAAAACgAAAAwAAAAJAAAACAAAAAQAAAAMAAAABAAAAAsAAAAIAAAACgAAAAoAAAAKAAAACwAAAAwAAAAEAAAACQAAAAwAAAAKAAAACgAAAAQAAAAKAAAABAAAAAkAAAAEAAAACAAAAAoAAAAIAAAABAAAAAoAAAAKAAAAFgAAAAwAAAAAAAAAJQAAAAwAAAACAAAADgAAABQAAAAAAAAAEAAAABQAAAA=</Object>
  <Object Id="idInvalidSigLnImg">AQAAAGwAAAAAAAAAAAAAAIMBAAC5AAAAAAAAAAAAAAAsJgAAWxIAACBFTUYAAAEAcCIAAKkAAAAGAAAAAAAAAAAAAAAAAAAAVgUAAAADAABYAQAAwgAAAAAAAAAAAAAAAAAAAMA/BQDQ9QIACgAAABAAAAAAAAAAAAAAAEsAAAAQAAAAAAAAAAUAAAAeAAAAGAAAAAAAAAAAAAAAhAEAALoAAAAnAAAAGAAAAAEAAAAAAAAAAAAAAAAAAAAlAAAADAAAAAEAAABMAAAAZAAAAAAAAAAAAAAAgwEAALkAAAAAAAAAAAAAAIQBAAC6AAAAIQDwAAAAAAAAAAAAAACAPwAAAAAAAAAAAACAPwAAAAAAAAAAAAAAAAAAAAAAAAAAAAAAAAAAAAAAAAAAJQAAAAwAAAAAAACAKAAAAAwAAAABAAAAJwAAABgAAAABAAAAAAAAAP///wAAAAAAJQAAAAwAAAABAAAATAAAAGQAAAAAAAAAAAAAAP8AAAC5AAAAAAAAAAAAAAAAAQAAugAAACEA8AAAAAAAAAAAAAAAgD8AAAAAAAAAAAAAgD8AAAAAAAAAAAAAAAAAAAAAAAAAAAAAAAAAAAAAAAAAACUAAAAMAAAAAAAAgCgAAAAMAAAAAQAAACcAAAAYAAAAAQAAAAAAAADw8PAAAAAAACUAAAAMAAAAAQAAAEwAAABkAAAAAAAAAAAAAACDAQAAuQAAAAAAAAAAAAAAhAEAALoAAAAhAPAAAAAAAAAAAAAAAIA/AAAAAAAAAAAAAIA/AAAAAAAAAAAAAAAAAAAAAAAAAAAAAAAAAAAAAAAAAAAlAAAADAAAAAAAAIAoAAAADAAAAAEAAAAnAAAAGAAAAAEAAAAAAAAA8PDwAAAAAAAlAAAADAAAAAEAAABMAAAAZAAAAAAAAAAAAAAAgwEAALkAAAAAAAAAAAAAAIQBAAC6AAAAIQDwAAAAAAAAAAAAAACAPwAAAAAAAAAAAACAPwAAAAAAAAAAAAAAAAAAAAAAAAAAAAAAAAAAAAAAAAAAJQAAAAwAAAAAAACAKAAAAAwAAAABAAAAJwAAABgAAAABAAAAAAAAAPDw8AAAAAAAJQAAAAwAAAABAAAATAAAAGQAAAAAAAAAAAAAAIMBAAC5AAAAAAAAAAAAAACEAQAAugAAACEA8AAAAAAAAAAAAAAAgD8AAAAAAAAAAAAAgD8AAAAAAAAAAAAAAAAAAAAAAAAAAAAAAAAAAAAAAAAAACUAAAAMAAAAAAAAgCgAAAAMAAAAAQAAACcAAAAYAAAAAQAAAAAAAADw8PAAAAAAACUAAAAMAAAAAQAAAEwAAABkAAAAAAAAAAAAAACDAQAAuQAAAAAAAAAAAAAAhAEAALoAAAAhAPAAAAAAAAAAAAAAAIA/AAAAAAAAAAAAAIA/AAAAAAAAAAAAAAAAAAAAAAAAAAAAAAAAAAAAAAAAAAAlAAAADAAAAAAAAIAoAAAADAAAAAEAAAAnAAAAGAAAAAEAAAAAAAAA////AAAAAAAlAAAADAAAAAEAAABMAAAAZAAAAAAAAAAAAAAAgwEAALkAAAAAAAAAAAAAAIQBAAC6AAAAIQDwAAAAAAAAAAAAAACAPwAAAAAAAAAAAACAPwAAAAAAAAAAAAAAAAAAAAAAAAAAAAAAAAAAAAAAAAAAJQAAAAwAAAAAAACAKAAAAAwAAAABAAAAJwAAABgAAAABAAAAAAAAAP///wAAAAAAJQAAAAwAAAABAAAATAAAAGQAAAAAAAAAAAAAAIMBAAC5AAAAAAAAAAAAAACEAQAAugAAACEA8AAAAAAAAAAAAAAAgD8AAAAAAAAAAAAAgD8AAAAAAAAAAAAAAAAAAAAAAAAAAAAAAAAAAAAAAAAAACUAAAAMAAAAAAAAgCgAAAAMAAAAAQAAACcAAAAYAAAAAQAAAAAAAAD///8AAAAAACUAAAAMAAAAAQAAAEwAAABkAAAAAAAAAAMAAAD/AAAAGQAAAAAAAAADAAAAAAEAABcAAAAhAPAAAAAAAAAAAAAAAIA/AAAAAAAAAAAAAIA/AAAAAAAAAAAAAAAAAAAAAAAAAAAAAAAAAAAAAAAAAAAlAAAADAAAAAAAAIAoAAAADAAAAAEAAAAnAAAAGAAAAAEAAAAAAAAA////AAAAAAAlAAAADAAAAAEAAABMAAAAZAAAAAkAAAADAAAAHwAAABkAAAAJAAAAAwAAABcAAAAXAAAAIQDwAAAAAAAAAAAAAACAPwAAAAAAAAAAAACAPwAAAAAAAAAAAAAAAAAAAAAAAAAAAAAAAAAAAAAAAAAAJQAAAAwAAAAAAACAKAAAAAwAAAABAAAAFQAAAAwAAAADAAAAcgAAAOAGAAAKAAAAAwAAAB0AAAAWAAAACgAAAAMAAAAUAAAAFAAAAAAA/wEAAAAAAAAAAAAAgD8AAAAAAAAAAAAAgD8AAAAAAAAAAP///wAAAAAAbAAAADQAAACgAAAAQAYAABQAAAAUAAAAKAAAABQAAAAUAAAAAQAgAAMAAABABgAAAAAAAAAAAAAAAAAAAAAAAAAA/wAA/wAA/wAAAAAAAAAAAAAAAAAAAAAAAAAAAAAAAAAAAAAAAAAAAAAAAAAAAAAAAAAtLrPBExNLUQAAAAAAAAAAAAAAAAAAAAAAAAAAAAAAABMTS1EtLrPBAAAAAAAAAAAAAAAAAAAAAAAAAAAAAAAAJCYmpgYGBhwAAAAAAAAAABMTS1E1N9bmExNLUQAAAAAAAAAAAAAAAAAAAAATE0tRNTfW5hMTS1EAAAAAAAAAAAAAAAAAAAAAAAAAAAAAAAA4Ojr/QEJC5g4PD0IAAAAAAAAAABMTS1E1N9bmExNLUQAAAAAAAAAAExNLUTU31uYTE0tRAAAAAAAAAAAAAAAAAAAAAAAAAAAAAAAAAAAAADg6Ov+mp6f/RUdH9hgZGW4SEhJRAAAAABMTS1E1N9bmExNLURMTS1E1N9bmExNLUQAAAAAAAAAAAAAAAAAAAAAAAAAAAAAAAAAAAAAAAAAAODo6//r6+v/HyMj/U1VV+FNVVfinp6fQAAAAABMTS1E1N9bmNTfW5hMTS1EAAAAAAAAAAAAAAAAAAAAAAAAAAAAAAAAAAAAAAAAAAAAAAAA4Ojr/+vr6//r6+v/l5eX/5eXl/8HBwcUAAAAAExNLUTU31uY1N9bmExNLUQAAAAAAAAAAAAAAAAAAAAAAAAAAAAAAAAAAAAAAAAAAAAAAADg6Ov/6+vr/+vr6//r6+v/BwcHFAAAAABMTS1E1N9bmExNLURMTS1E1N9bmExNLUQAAAAAAAAAAAAAAAAAAAAAAAAAAAAAAAAAAAAAAAAAAODo6//r6+v/6+vr/wcHBxQAAAAATE0tRNTfW5hMTS1EAAAAAAAAAABMTS1E1N9bmExNLUQAAAAAAAAAAAAAAAAAAAAAAAAAAAAAAAAAAAAA4Ojr/+vr6/8HBwcUAAAAAExNLUTU31uYTE0tRAAAAAAAAAAAAAAAAAAAAABMTS1E1N9bmExNLUQAAAAAAAAAAAAAAAAAAAAAAAAAAAAAAADg6Ov+9vb3/TE1NggAAAAAtLrPBExNLUQAAAABBQ0PEAAAAAAAAAAAAAAAAAAAAABMTS1EtLrPBAAAAAAAAAAAAAAAAAAAAAAAAAAAAAAAAODo6/05QUP+2trb4VFRUVgAAAAAAAAAAd3h45Dg6Ov8AAAAAAAAAAAAAAAAAAAAAAAAAAAAAAAAAAAAAAAAAAAAAAAAAAAAAAAAAABUWFmBTVVX45eXl//r6+v/w8PD1VFRUVsHBwcXl5eX/U1VV+BUWFmAAAAAAAAAAAAAAAAAAAAAAAAAAAAAAAAAAAAAAAAAAAAAAAAAAAAAAP0BA17Gysv/6+vr/+vr6//r6+v/6+vr/+vr6//r6+v+xsrL/P0BA1wAAAAAAAAAAAAAAAAAAAAAAAAAAAAAAAAAAAAAAAAAAAAAAAAAAAAA4Ojr/+vr6//r6+v/6+vr/+vr6//r6+v/6+vr/+vr6//r6+v84Ojr/AAAAAAAAAAAAAAAAAAAAAAAAAAAAAAAAAAAAAAAAAAAAAAAAAAAAADg6Ov/6+vr/+vr6//r6+v/6+vr/+vr6//r6+v/6+vr/+vr6/zg6Ov8AAAAAAAAAAAAAAAAAAAAAAAAAAAAAAAAAAAAAAAAAAAAAAAAAAAAAPD4+4rGysv/6+vr/+vr6//r6+v/6+vr/+vr6//r6+v+xsrL/PD4+4gAAAAAAAAAAAAAAAAAAAAAAAAAAAAAAAAAAAAAAAAAAAAAAAAAAAAAVFhZgU1VV+OXl5f/6+vr/+vr6//r6+v/6+vr/5eXl/1NVVfgVFhZgAAAAAAAAAAAAAAAAAAAAAAAAAAAAAAAAAAAAAAAAAAAAAAAAAAAAAAAAAAAuMDCxU1VV+LGysv/6+vr/+vr6/7Gysv9TVVX4LjAwsQAAAAAAAAAAAAAAAAAAAAAAAAAAAAAAAAAAAAAAAAAAAAAAAAAAAAAAAAAAAAAAAAAAAAAVFhZgPD4+4jg6Ov84Ojr/PD4+4hUWFmAAAAAAAAAAAAAAAAAAAAAAAAAAAAAAAAAAAAAAAAAAAAAAAAAAAAAAAAAAAAAAAAAAAAAAAAAAAAAAAAAAAAAAAAAAAAAAAAAAAAAAAAAAAAAAAAAAAAAAAAAAAAAAAAAAAAAAAAAAAAAAAAAnAAAAGAAAAAEAAAAAAAAA////AAAAAAAlAAAADAAAAAEAAABMAAAAZAAAACkAAAAEAAAAlQAAABgAAAApAAAABA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CkAAAAEAAAAlgAAABkAAAAlAAAADAAAAAEAAABUAAAAqAAAACoAAAAEAAAAlAAAABgAAAABAAAA0XbJQVUVykEqAAAABAAAAA8AAABMAAAAAAAAAAAAAAAAAAAA//////////9sAAAARgBpAHIAbQBhACAAbgBvACAAdgDhAGwAaQBkAGEAeAAIAAAABAAAAAYAAAAOAAAACAAAAAQAAAAJAAAACQAAAAQAAAAIAAAACAAAAAQAAAAEAAAACQAAAAgAAABLAAAAQAAAADAAAAAFAAAAIAAAAAEAAAABAAAAEAAAAAAAAAAAAAAAhAEAALoAAAAAAAAAAAAAAIQBAAC6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wAAAAAAAABIAAAAIQDwAAAAAAAAAAAAAACAPwAAAAAAAAAAAACAPwAAAAAAAAAAAAAAAAAAAAAAAAAAAAAAAAAAAAAAAAAAJQAAAAwAAAAAAACAKAAAAAwAAAADAAAAJwAAABgAAAADAAAAAAAAAAAAAAAAAAAAJQAAAAwAAAADAAAATAAAAGQAAAAAAAAAAAAAAP//////////AAAAAB8AAAAAAQAAAAAAACEA8AAAAAAAAAAAAAAAgD8AAAAAAAAAAAAAgD8AAAAAAAAAAAAAAAAAAAAAAAAAAAAAAAAAAAAAAAAAACUAAAAMAAAAAAAAgCgAAAAMAAAAAwAAACcAAAAYAAAAAwAAAAAAAAAAAAAAAAAAACUAAAAMAAAAAwAAAEwAAABkAAAAAAAAAAAAAAD//////////wABAAAfAAAAAAAAAEgAAAAhAPAAAAAAAAAAAAAAAIA/AAAAAAAAAAAAAIA/AAAAAAAAAAAAAAAAAAAAAAAAAAAAAAAAAAAAAAAAAAAlAAAADAAAAAAAAIAoAAAADAAAAAMAAAAnAAAAGAAAAAMAAAAAAAAAAAAAAAAAAAAlAAAADAAAAAMAAABMAAAAZAAAAAAAAABnAAAA/wAAAGgAAAAAAAAAZwAAAAABAAACAAAAIQDwAAAAAAAAAAAAAACAPwAAAAAAAAAAAACAPwAAAAAAAAAAAAAAAAAAAAAAAAAAAAAAAAAAAAAAAAAAJQAAAAwAAAAAAACAKAAAAAwAAAADAAAAJwAAABgAAAADAAAAAAAAAP///wAAAAAAJQAAAAwAAAADAAAATAAAAGQAAAAAAAAAHwAAAP8AAABmAAAAAAAAAB8AAAAAAQAASAAAACEA8AAAAAAAAAAAAAAAgD8AAAAAAAAAAAAAgD8AAAAAAAAAAAAAAAAAAAAAAAAAAAAAAAAAAAAAAAAAACUAAAAMAAAAAAAAgCgAAAAMAAAAAwAAACcAAAAYAAAAAwAAAAAAAAD///8AAAAAACUAAAAMAAAAAwAAAEwAAABkAAAACQAAADIAAAApAAAAZgAAAAkAAAAyAAAAIQAAADUAAAAhAPAAAAAAAAAAAAAAAIA/AAAAAAAAAAAAAIA/AAAAAAAAAAAAAAAAAAAAAAAAAAAAAAAAAAAAAAAAAAAlAAAADAAAAAAAAIAoAAAADAAAAAMAAABSAAAAcAEAAAMAAADR////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DIAAAAoAAAAZgAAAAEAAADRdslBVRXKQQoAAABnAAAAAQAAAEwAAAAEAAAACQAAADIAAAAqAAAAZwAAAFAAAABYAAAAHwAAABYAAAAMAAAAAAAAACUAAAAMAAAAAgAAACcAAAAYAAAABAAAAAAAAAD///8AAAAAACUAAAAMAAAABAAAAEwAAABkAAAAMwAAACIAAAD2AAAAZgAAADMAAAAiAAAAxAAAAEUAAAAhAPAAAAAAAAAAAAAAAIA/AAAAAAAAAAAAAIA/AAAAAAAAAAAAAAAAAAAAAAAAAAAAAAAAAAAAAAAAAAAlAAAADAAAAAAAAIAoAAAADAAAAAQAAAAnAAAAGAAAAAQAAAAAAAAA////AAAAAAAlAAAADAAAAAQAAABMAAAAZAAAADMAAAAiAAAA9gAAAGMAAAAzAAAAIgAAAMQAAABCAAAAIQDwAAAAAAAAAAAAAACAPwAAAAAAAAAAAACAPwAAAAAAAAAAAAAAAAAAAAAAAAAAAAAAAAAAAAAAAAAAJQAAAAwAAAAAAACAKAAAAAwAAAAEAAAAJwAAABgAAAAEAAAAAAAAAP///wAAAAAAJQAAAAwAAAAEAAAATAAAAGQAAAAzAAAARQAAAMwAAABjAAAAMwAAAEUAAACaAAAAHwAAACEA8AAAAAAAAAAAAAAAgD8AAAAAAAAAAAAAgD8AAAAAAAAAAAAAAAAAAAAAAAAAAAAAAAAAAAAAAAAAACUAAAAMAAAAAAAAgCgAAAAMAAAABAAAAFIAAABwAQAABAAAAOn///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zAAAARQAAAM0AAABkAAAAJQAAAAwAAAAEAAAAVAAAAKgAAAA0AAAARQAAAMsAAABjAAAAAQAAANF2yUFVFcpBNAAAAEUAAAAPAAAATAAAAAAAAAAAAAAAAAAAAP//////////bAAAAEYAcgBhAG4AawBsAGkAbgAgAEIAbwBjAGMAaQBhAAAACwAAAAgAAAAMAAAADQAAAAsAAAAGAAAABgAAAA0AAAAGAAAADQAAAA0AAAALAAAACwAAAAYAAAAMAAAASwAAAEAAAAAwAAAABQAAACAAAAABAAAAAQAAABAAAAAAAAAAAAAAAIQBAAC6AAAAAAAAAAAAAACEAQAAugAAACUAAAAMAAAAAgAAACcAAAAYAAAABQAAAAAAAAD///8AAAAAACUAAAAMAAAABQAAAEwAAABkAAAAAAAAAG4AAACDAQAAtgAAAAAAAABuAAAAhAEAAEkAAAAhAPAAAAAAAAAAAAAAAIA/AAAAAAAAAAAAAIA/AAAAAAAAAAAAAAAAAAAAAAAAAAAAAAAAAAAAAAAAAAAlAAAADAAAAAAAAIAoAAAADAAAAAUAAAAnAAAAGAAAAAUAAAAAAAAA////AAAAAAAlAAAADAAAAAUAAABMAAAAZAAAAAkAAABuAAAA/wAAAIIAAAAJAAAAbgAAAPcAAAAVAAAAIQDwAAAAAAAAAAAAAACAPwAAAAAAAAAAAACAPwAAAAAAAAAAAAAAAAAAAAAAAAAAAAAAAAAAAAAAAAAAJQAAAAwAAAAAAACAKAAAAAwAAAAFAAAAJQAAAAwAAAABAAAAGAAAAAwAAAAAAAAAEgAAAAwAAAABAAAAHgAAABgAAAAJAAAAbgAAAAABAACDAAAAJQAAAAwAAAABAAAAVAAAAMAAAAAKAAAAbgAAAJYAAACCAAAAAQAAANF2yUFVFcpBCgAAAG4AAAATAAAATAAAAAAAAAAAAAAAAAAAAP//////////dAAAAFIAZQBwAHIAZQBzAGUAbgB0AGEAbgB0AGUAIABMAGUAZwBhAGwAAAAKAAAACAAAAAkAAAAGAAAACAAAAAcAAAAIAAAACQAAAAUAAAAIAAAACQAAAAUAAAAIAAAABAAAAAgAAAAIAAAACQAAAAgAAAAEAAAASwAAAEAAAAAwAAAABQAAACAAAAABAAAAAQAAABAAAAAAAAAAAAAAAIQBAAC6AAAAAAAAAAAAAACEAQAAugAAACUAAAAMAAAAAgAAACcAAAAYAAAABQAAAAAAAAD///8AAAAAACUAAAAMAAAABQAAAEwAAABkAAAACQAAAIgAAAD/AAAAnAAAAAkAAACIAAAA9wAAABUAAAAhAPAAAAAAAAAAAAAAAIA/AAAAAAAAAAAAAIA/AAAAAAAAAAAAAAAAAAAAAAAAAAAAAAAAAAAAAAAAAAAlAAAADAAAAAAAAIAoAAAADAAAAAUAAAAnAAAAGAAAAAUAAAAAAAAA////AAAAAAAlAAAADAAAAAUAAABMAAAAZAAAAAkAAACiAAAAegEAALYAAAAJAAAAogAAAHIBAAAVAAAAIQDwAAAAAAAAAAAAAACAPwAAAAAAAAAAAACAPwAAAAAAAAAAAAAAAAAAAAAAAAAAAAAAAAAAAAAAAAAAJQAAAAwAAAAAAACAKAAAAAwAAAAFAAAAJQAAAAwAAAABAAAAGAAAAAwAAAAAAAAAEgAAAAwAAAABAAAAFgAAAAwAAAAAAAAAVAAAAFwBAAAKAAAAogAAAHkBAAC2AAAAAQAAANF2yUFVFcpBCgAAAKIAAAAtAAAATAAAAAQAAAAJAAAAogAAAHsBAAC3AAAAqAAAAEYAaQByAG0AYQBkAG8AIABwAG8AcgA6ACAARgBSAEEATgBLAEwASQBOACAARwBFAFIAQQBSAEQATwAgAEIATwBDAEMASQBBACAAUwBJAEwAVgBFAEkAUgBBAAAACAAAAAQAAAAGAAAADgAAAAgAAAAJAAAACQAAAAQAAAAJAAAACQAAAAYAAAADAAAABAAAAAgAAAAKAAAACgAAAAwAAAAJAAAACAAAAAQAAAAMAAAABAAAAAsAAAAIAAAACgAAAAoAAAAKAAAACwAAAAwAAAAEAAAACQAAAAwAAAAKAAAACgAAAAQAAAAKAAAABAAAAAkAAAAEAAAACAAAAAoAAAAIAAAABAAAAAoAAAAKAAAAFgAAAAwAAAAAAAAAJQAAAAwAAAACAAAADgAAABQAAAAAAAAAEAAAABQAAAA=</Object>
</Signature>
</file>

<file path=_xmlsignatures/sig4.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f6pcZ3Ubx3Eh9Ji6y8w019Nif1r8nTJi141H06NY5pkjdmhtOeBTloiDbWkGg6wnDWJVxXn9zk1x
09cm65Jb3w==</DigestValue>
    </Reference>
    <Reference Type="http://www.w3.org/2000/09/xmldsig#Object" URI="#idOfficeObject">
      <DigestMethod Algorithm="http://www.w3.org/2001/04/xmlenc#sha512"/>
      <DigestValue>LQatZ6Xi4yqYe48P5iGQdfd8Avsq1v2hWXbWpJ/LtaGE6MW61AxwOLHgW6EgPOtMmaBbg7kJiZT6
3BFTUKTUwg==</DigestValue>
    </Reference>
    <Reference Type="http://uri.etsi.org/01903#SignedProperties" URI="#idSignedProperties">
      <Transforms>
        <Transform Algorithm="http://www.w3.org/TR/2001/REC-xml-c14n-20010315"/>
      </Transforms>
      <DigestMethod Algorithm="http://www.w3.org/2001/04/xmlenc#sha512"/>
      <DigestValue>cNSg19uQoeh4PUDKC/O1iET34e1NkgYQoCKP6JBYNxK15vBrSAwF0OsXLTr2YhG6WJ8spkDrJwQx
jGoEDjiWnQ==</DigestValue>
    </Reference>
    <Reference Type="http://www.w3.org/2000/09/xmldsig#Object" URI="#idValidSigLnImg">
      <DigestMethod Algorithm="http://www.w3.org/2001/04/xmlenc#sha512"/>
      <DigestValue>8NdgkMPi7x+/o0+3CIR8lLTecgnG7cskPyR7sowygHvzZQR6v5zjPxSkYppOka8ow81s/TjFAzCc
p+Dh2QSS+A==</DigestValue>
    </Reference>
    <Reference Type="http://www.w3.org/2000/09/xmldsig#Object" URI="#idInvalidSigLnImg">
      <DigestMethod Algorithm="http://www.w3.org/2001/04/xmlenc#sha512"/>
      <DigestValue>/j6ub35P9kyavCE2YG5zi2JRgRcslrdHQyUOnzHWineyGsiypdIZuBRPPm5qkSgkl6+A7Mx09bka
XDhN3QlePg==</DigestValue>
    </Reference>
  </SignedInfo>
  <SignatureValue>Sieh0vEQoGrkWT5id1VqvWYPvmsH4Uxf3s39DXiMiuqiJWhLWOOfiu4w6J4S0n7TYpXcR58xzdB+
NXLS0AJ4tsP1qUDGECdfGMQCpD8z3IsQgKu14VZ9vlmTOsNvLhiQ9wIisEmt7R5FsSTVQOLjZIBd
eSMW7EcMwXkoKzKSkDhPBBhDjlMc4L4lc31zlyuaJkl07AfF12UkC4Xxyz3+YxXui7NPmln2Aib0
+Y3do56tpiiQmSbRX7RPcFbEGUlSPVKXTSFC+ISnYrYXntaP1ikBvMcuWHwK2zBwoNKZVDZW8zfQ
3HR+PRri3AGZel6fdJyaiNKaIErI7GLLXpwX1Q==</SignatureValue>
  <KeyInfo>
    <X509Data>
      <X509Certificate>MIIHrjCCBZagAwIBAgIQXGOtfAgyNaVP/Q/Awn5JrjANBgkqhkiG9w0BAQ0FADCBhTELMAkGA1UEBhMCUFkxDTALBgNVBAoTBElDUFAxODA2BgNVBAsTL1ByZXN0YWRvciBDdWFsaWZpY2FkbyBkZSBTZXJ2aWNpb3MgZGUgQ29uZmlhbnphMRUwEwYDVQQDEwxDT0RFMTAwIFMuQS4xFjAUBgNVBAUTDVJVQzgwMDgwNjEwLTcwHhcNMjMwODE3MjA0MjE4WhcNMjUwODE3MjA0MjE4WjCBujELMAkGA1UEBhMCUFkxNjA0BgNVBAoMLUNFUlRJRklDQURPIENVQUxJRklDQURPIERFIEZJUk1BIEVMRUNUUsOTTklDQTELMAkGA1UECxMCRjIxFjAUBgNVBAQTDUFMTUFEQSBGUlVUT1MxFTATBgNVBCoTDE1JR1VFTCBBTkdFTDEjMCEGA1UEAxMaTUlHVUVMIEFOR0VMIEFMTUFEQSBGUlVUT1MxEjAQBgNVBAUTCUNJMTIwMjUzMjCCASIwDQYJKoZIhvcNAQEBBQADggEPADCCAQoCggEBAKee77WNJd1q7XSG/wtTZFMUCPuGtyIJKwPvTNYP6vfgZK805CYNe9X9HzUGmGmnF1JT6+K/oz9njOwMCKF9b0S2NJ8Xb0oA08F5PvMm8hE9rbu2XMAy9GMpxud9naUeSBjUScX6nRNWEqlnZZFe/2bSYauuv081J6DpgtvGJC3E74GsOXe9rWd3kOp/3FpXbrFl/3Y1mcHVoLY2sITAeUhRY2Ke2YmwhRIdpgXzmwvqFvYlxUeDO+EJES80m+WQeqGQBjVyxSXiQHpC8rRRm9Yg+Ji09WntElAQR7JtALhUQfyfEryzlyPtR8pxXllpvKCxZLKVHCMOZAF2vklu8esCAwEAAaOCAuEwggLdMAwGA1UdEwEB/wQCMAAwHQYDVR0OBBYEFFF3DSujpLPwe5ExMVjrQP+RcExlMB8GA1UdIwQYMBaAFL41VGJoYOcm0zHBX5ex4vZkzgf1MA4GA1UdDwEB/wQEAwIF4DBYBgNVHREEUTBPgSBNSUdVRUwuQUxNQURBQFVFTk9IT0xESU5HLkNPTS5QW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sHRp4/SDqfIId+/S3TLfFhcHuBYyHXbSHEILKHKPpbAZVCKWFKkDSUI6BOqoNJKMVWcfIznclPB5jh7Y9a4CSJI6DbYwH+LYXl9ANvt+ciF14yPcu4NcOV9I7snAL1Rs7TMGsfiRzYUZyItyT6JaFnJ8yhjqGzNbZVxBPGvxlthqoSsGjJ9N6NC8C0cZpIhmsU+d3N8ic3937ddnXC15apgLvLgPP2tvMDjBe1GeoWYOlNrwFzn79Kd/Xs870rWtW/ouYL26fbV3pNCxRvPHh9SYQUtLRJR14JtgkQiiui7UNKF3ONSUfz9rTCGbQOC+Z06LGxHpClUZ820DFKK0XkvfXD7tGFSMyQY5pihNxb+tRG45eJyDpcy982GeRHEED5rVCFJ8Y7OMu1fh0N7Ha6fHTqC30HiHM1OnYFliUH6+CdXpihJsw5bKPXnFGY0XWAofjrs4jPLVSQtDbT7rSEisfPYZRUoZ3cVgV5Ku5Ep6XvifgqCw6dFa0s4JRZwi6tj0B+Huj9sszWeNEpIvoZzmaGsYUy0NhUida+Ix9DPa0IZ3va7lLurkG4ihTpU9H5JnzsmkdewQjnhy5+kwPB91a7rzXemMPL6q4v6HdeIw528ZTI5A0ZUqPB2YsXtbbmJj8Kw8mNLCTzkzdVRiYA7XPqdjf7KpKVTPUwgBWbo=</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28"/>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124"/>
            <mdssi:RelationshipReference xmlns:mdssi="http://schemas.openxmlformats.org/package/2006/digital-signature" SourceId="rId129"/>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120"/>
            <mdssi:RelationshipReference xmlns:mdssi="http://schemas.openxmlformats.org/package/2006/digital-signature" SourceId="rId125"/>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131"/>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Transform>
          <Transform Algorithm="http://www.w3.org/TR/2001/REC-xml-c14n-20010315"/>
        </Transforms>
        <DigestMethod Algorithm="http://www.w3.org/2001/04/xmlenc#sha512"/>
        <DigestValue>Kt6SjsMyVMWd3QN5t4bVVKzKphyo9Tx1IUCIVvLSPDdXzhcY4Mkd6sSwKuzqafn/gNz6hrWnsz3+POivDZS9qA==</DigestValue>
      </Reference>
      <Reference URI="/xl/calcChain.xml?ContentType=application/vnd.openxmlformats-officedocument.spreadsheetml.calcChain+xml">
        <DigestMethod Algorithm="http://www.w3.org/2001/04/xmlenc#sha512"/>
        <DigestValue>VO/j4oJSLFJRtvWaPm1pihFlobw+zDaXVAHBCDV3XIW7NNmId9NbOXmglqsQXvFx1XAk+ia6+ea0xDHVEE22BA==</DigestValue>
      </Reference>
      <Reference URI="/xl/comments1.xml?ContentType=application/vnd.openxmlformats-officedocument.spreadsheetml.comments+xml">
        <DigestMethod Algorithm="http://www.w3.org/2001/04/xmlenc#sha512"/>
        <DigestValue>O12SW7ajqMoUfAUOd+nB01/GXsno3QHkSSE9ihC/HYsymKa99Ec1NSdlDWupTENgkA437I/x+CQOm2ZuP5Ebow==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CZG2evtrVfVA9gqum9DpODbtWsNTImjZqFDCSLPkiNlcKrdMryrLk/b+YfR3XiR7N9sd57ZOjULeQ5Eu+7A0bQ==</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Wy9M3xq/cfqVRw7uXfjXHxf6fg6ReRRvGIV5Oe/S7Es1/ivq3XnIefA9IFApBKlfOfpSrxJ8O05Ed4EKfwOrdg==</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wNSXBmst9lE2h4ZDXuCBl4anoZmNdZSi/rjjYWdRtQOLPmen0XSe+NtXP9pKl/goTFszcyCYDyTmvlPpccc5Wg==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jSzMJ4/KxmgXUEMT3Gr7m19wYyzFoTuU1lY7pkjuGFK6PGm6318Il2H38kNVjOAVNZWn3mLdiX71N1/hAiwiug==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K0ZMEVmrlx0a2Cqc5m9AR8Qe50FgNCulS/zAb2lT/GkJjMNV6R106TnfjdTWdhxlAWGERx0KMnSOyXfyrLJSyQ==</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wNSXBmst9lE2h4ZDXuCBl4anoZmNdZSi/rjjYWdRtQOLPmen0XSe+NtXP9pKl/goTFszcyCYDyTmvlPpccc5Wg==</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wNSXBmst9lE2h4ZDXuCBl4anoZmNdZSi/rjjYWdRtQOLPmen0XSe+NtXP9pKl/goTFszcyCYDyTmvlPpccc5Wg==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qV5uX3x7BL4wqdU5u6Zywe457heC7I9x2tXn3biwGc22NQaYQcRGzi4ZOuwX/zvCgTHdGUOmnX/o1LrfsVs2mw==</DigestValue>
      </Reference>
      <Reference URI="/xl/drawings/drawing1.xml?ContentType=application/vnd.openxmlformats-officedocument.drawing+xml">
        <DigestMethod Algorithm="http://www.w3.org/2001/04/xmlenc#sha512"/>
        <DigestValue>IxlUNm6Aq676P92+dQ9HE8gSyh6OKcOIIQG+8JjqvH2G/NTbybp4xUqHZ7zAJHAfk593IZIYsbgeFPm+EV2KrA==</DigestValue>
      </Reference>
      <Reference URI="/xl/drawings/drawing10.xml?ContentType=application/vnd.openxmlformats-officedocument.drawing+xml">
        <DigestMethod Algorithm="http://www.w3.org/2001/04/xmlenc#sha512"/>
        <DigestValue>jhpbgD2eqkyOA2EWdywkPVDyW0voY7imqkoC85AGsF0zUTDDTpR2GQsQrs0U3os48luUcaxnM2u0oBfRLMw+9A==</DigestValue>
      </Reference>
      <Reference URI="/xl/drawings/drawing11.xml?ContentType=application/vnd.openxmlformats-officedocument.drawing+xml">
        <DigestMethod Algorithm="http://www.w3.org/2001/04/xmlenc#sha512"/>
        <DigestValue>xdL/gw0rUaeteL3ZHitiV8U+KeTbMt4sPzhfLiBUqTQERZ+D2JZl0zIPiHM0hmvej2iGxvUJEDKheAnWPlk1eQ==</DigestValue>
      </Reference>
      <Reference URI="/xl/drawings/drawing12.xml?ContentType=application/vnd.openxmlformats-officedocument.drawing+xml">
        <DigestMethod Algorithm="http://www.w3.org/2001/04/xmlenc#sha512"/>
        <DigestValue>1IFkY2KcxCVFbdqhO/MOTw0ueujVl9Keh4HOBGX0P0QZZdYPls5EfWuP7WUTCruvl2WHZzRdERJB+l7NTH52yQ==</DigestValue>
      </Reference>
      <Reference URI="/xl/drawings/drawing13.xml?ContentType=application/vnd.openxmlformats-officedocument.drawing+xml">
        <DigestMethod Algorithm="http://www.w3.org/2001/04/xmlenc#sha512"/>
        <DigestValue>MmNDskOvJw37ygrtYntYANQr+54EwXB38TSSAO421uiNtoOh/7TNRLlfKBXe/uAy4Wn+RWz42nhvmCZUEzqN7Q==</DigestValue>
      </Reference>
      <Reference URI="/xl/drawings/drawing14.xml?ContentType=application/vnd.openxmlformats-officedocument.drawing+xml">
        <DigestMethod Algorithm="http://www.w3.org/2001/04/xmlenc#sha512"/>
        <DigestValue>CDPhkL0PmB3HIYcwFc7+Vi5jp66tOfusgsU3wD/B1b2kdVBZ3hqXYeVetyhuasO7gS4X2ye8r9SUeR7lPf8Hsw==</DigestValue>
      </Reference>
      <Reference URI="/xl/drawings/drawing15.xml?ContentType=application/vnd.openxmlformats-officedocument.drawing+xml">
        <DigestMethod Algorithm="http://www.w3.org/2001/04/xmlenc#sha512"/>
        <DigestValue>wZRd4DzWKen7L3vEuM3rQll7++c8Y3sr6rNO1KdHwXSkitXDI1SA2jXPGXoIPAoRDQPw28Bztst2PyHZemnJFg==</DigestValue>
      </Reference>
      <Reference URI="/xl/drawings/drawing16.xml?ContentType=application/vnd.openxmlformats-officedocument.drawing+xml">
        <DigestMethod Algorithm="http://www.w3.org/2001/04/xmlenc#sha512"/>
        <DigestValue>Ua96poV6/gilRI/hA6L65tI/uiX8L3seElvDtvO/ZiO02JlzRCE9ccqoZJ+C0KQOidESW6N7tYiER/KTs0DYZA==</DigestValue>
      </Reference>
      <Reference URI="/xl/drawings/drawing17.xml?ContentType=application/vnd.openxmlformats-officedocument.drawing+xml">
        <DigestMethod Algorithm="http://www.w3.org/2001/04/xmlenc#sha512"/>
        <DigestValue>JcLi5HNd/MBMQjhfGbTzDlJ0MedCCjNoJmnYSefdAafJwYwMncM+LkV0v+TjIkjBjDDmba3Om8HhQAqhTl4mig==</DigestValue>
      </Reference>
      <Reference URI="/xl/drawings/drawing18.xml?ContentType=application/vnd.openxmlformats-officedocument.drawing+xml">
        <DigestMethod Algorithm="http://www.w3.org/2001/04/xmlenc#sha512"/>
        <DigestValue>93ZX6fCR99UKC0/9Z1OS+CTbwcjGhk/jRdxNpomzXyMaauCs6H1g21TwTOYiqMES9pwD0+PiHy3aLgQYLOigDQ==</DigestValue>
      </Reference>
      <Reference URI="/xl/drawings/drawing2.xml?ContentType=application/vnd.openxmlformats-officedocument.drawing+xml">
        <DigestMethod Algorithm="http://www.w3.org/2001/04/xmlenc#sha512"/>
        <DigestValue>nY57cRDmmN+relRbLxNt0m7UfsBhPPXyjHUFQuBqfKq+F1srjKsAKJtrliWm7XokjKQ0srLbfIQ/w5znMZ4wLw==</DigestValue>
      </Reference>
      <Reference URI="/xl/drawings/drawing3.xml?ContentType=application/vnd.openxmlformats-officedocument.drawing+xml">
        <DigestMethod Algorithm="http://www.w3.org/2001/04/xmlenc#sha512"/>
        <DigestValue>LEkTPbBW1X6MjZHwMFmsyx3qTtoIxHw4cEdM0NYk59E0O3T0514UkVZolV+oU0cJJifXI1Ms1UPd/zXftjs05Q==</DigestValue>
      </Reference>
      <Reference URI="/xl/drawings/drawing4.xml?ContentType=application/vnd.openxmlformats-officedocument.drawing+xml">
        <DigestMethod Algorithm="http://www.w3.org/2001/04/xmlenc#sha512"/>
        <DigestValue>42GZmilqj5mH2v+cKurXB6/7Ffoy9W6M+7ya6UuDOmsEKeSR7Dhu6rC8gHu2P3tt2a5T+DZ5Y+vC1yhzIgvvsg==</DigestValue>
      </Reference>
      <Reference URI="/xl/drawings/drawing5.xml?ContentType=application/vnd.openxmlformats-officedocument.drawing+xml">
        <DigestMethod Algorithm="http://www.w3.org/2001/04/xmlenc#sha512"/>
        <DigestValue>DuWu6Qn1BTz6HAaKZliv/0AjslSPwKPjdxEkA80l6Yt7L6zwCDIl98PH7nuEj7sv6l4J4AWLkAxE1xnVDBWOPA==</DigestValue>
      </Reference>
      <Reference URI="/xl/drawings/drawing6.xml?ContentType=application/vnd.openxmlformats-officedocument.drawing+xml">
        <DigestMethod Algorithm="http://www.w3.org/2001/04/xmlenc#sha512"/>
        <DigestValue>TALt9gTLcR22IJeR8x11PazVMSkmnz5tnzd22g8VWfvHJD8TfUP3zP2kbYHWHjNUGSNXfKIZTeg5nkHO2o5nfQ==</DigestValue>
      </Reference>
      <Reference URI="/xl/drawings/drawing7.xml?ContentType=application/vnd.openxmlformats-officedocument.drawing+xml">
        <DigestMethod Algorithm="http://www.w3.org/2001/04/xmlenc#sha512"/>
        <DigestValue>bDEbR9Tvw9HNzJZnyLXSUwdckd8IOwhwiOrM7zNQitaOAn33IZJl+wl776P+0LfSkXAM9kO4Te8STXKZRCAjRQ==</DigestValue>
      </Reference>
      <Reference URI="/xl/drawings/drawing8.xml?ContentType=application/vnd.openxmlformats-officedocument.drawing+xml">
        <DigestMethod Algorithm="http://www.w3.org/2001/04/xmlenc#sha512"/>
        <DigestValue>1efPiRqCMeeuWJEyPbnjg9Mdhd8j+oWYa+dHWEGm3UHmzb3pSs6hzT7moeovvh8G80xZnwilpcvVyzD1FA2nlw==</DigestValue>
      </Reference>
      <Reference URI="/xl/drawings/drawing9.xml?ContentType=application/vnd.openxmlformats-officedocument.drawing+xml">
        <DigestMethod Algorithm="http://www.w3.org/2001/04/xmlenc#sha512"/>
        <DigestValue>DazpuHtRkPOeYq3GgK8xemgBYYkrVKlYLvtV/izd3aUtga2w3ZK7nhfF7HzOEl8K1CGOgUZ5qDKtwtEq1FOIUw==</DigestValue>
      </Reference>
      <Reference URI="/xl/drawings/vmlDrawing1.vml?ContentType=application/vnd.openxmlformats-officedocument.vmlDrawing">
        <DigestMethod Algorithm="http://www.w3.org/2001/04/xmlenc#sha512"/>
        <DigestValue>raH+R87oeH9ZuuFhQaCvM5CpvPpdhpfx5+h2EexaJBeMqsV734bLupZ3YvcSlCXAGa7zdcs577AIUPk45CkmSA==</DigestValue>
      </Reference>
      <Reference URI="/xl/drawings/vmlDrawing2.vml?ContentType=application/vnd.openxmlformats-officedocument.vmlDrawing">
        <DigestMethod Algorithm="http://www.w3.org/2001/04/xmlenc#sha512"/>
        <DigestValue>+fHo6t+R824/BOlHfvAZt6zVjGNWO5Uq+l1xQD23vXh9rM5xq94rEYbDja6JXBpXAATa1dr5wTCZoiaoxrbZ7g==</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VxwMcsTyaR68/ySLCglgbEvGRmd8HYaYDXAJfIpRyd1uDL0x96Cbgv+JbKDPHAeIpV1jNOKLhuvzBAl9fKBHZA==</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eDh/wxn5Y8Fze+nOaWnO7/qxeZhhhtbIYO+s032S+98hM43OkufURhg1NrcWbSe/i7UbxhdCVOFFY8rdx2duaw==</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suAKZtPLdvfafENCc0x+8Xpi6l6XY/kXSugbThrkBAE8zhvTFhk1nnjrrriiqw5Q5SV9/4dsuHTLE8R3dOs3Eg==</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4sNdYldHfKuAE7xh43FJvSHxFZ0zkQ+AaoDVMhuATcoKVNh1aurJOK3tUg6a66dij1ohfFz3P07k+vRTnZmGkg==</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pZVPYZrD0PrYvUuiFePYwkSLnhM6VWuowljn6UaADpL6sZRpyCCIWv66hOAa/CoLdIfoDmPQV/GFYqaIa2MzVA==</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1XCzenXsBL+vNv2QRUuJMBpMoN38iRGpCloa0lHQq9axEKARVfU7mDUxVhJ5NMSDmEkq0KYjJalqqigU1z6Cwg==</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ui3oTZBoxnNc5ogqKzCAW19LyaGK6cx3IAPPGpmnTvAHddK2YUyJedaQpZPu4OtkXADQEWcCS60I5+5xa1oSQQ==</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kOO/HJQC2aNkUvboyTnnYQ+zsgXWzIO6nJ8Q68UIIZ79zwvMqR06NGocS5xP28v0ilXLLTWYtMOyhdUanvc7NQ==</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evKWs8s9VvnTL8mW3hqNELvrkOZ1lQwSCArkxSn3YFModN4BrkCknUygNbu1PVk4m6kLyh6chotx/3D2hyyZjg==</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Vwa+2AoGPiYhm37VvxoI7AhSXJuNpqCGz3LCFdqFERJwjc0JgxNFF5wsLaG5SPj+EvIPkum5dgcXisoAGd/gvw==</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tMXGcoHfv8LD0oW+/CmZSK9hfpUC5ViS9n2GNKXb8SAodqWC6wJB1WtuvTvppOP0JhyxfNmuJ0sZJSJlC6sLOQ==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NWshupXqLS5AKMnihQChNvohySOypy2gLYEAiHvZgwP8YUJd2kXnfvagnF3eGxui6oaR66PVAkuhtbHmEfQSIA==</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/3fbTRy+FzHA/WrLSgZLOqJb/THRGa4cwpuj6+9iDXb4gkTBuGgnlh/miX0vy2VYH0EdP6OhbkDi7WMunjxRzg==</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gl1L0tJNEwmUqgLElqqE5h2SjCXP7sJUgUq8uTy4ZF4kb1XscdTwJKW2PNdRZBZiH4oHI6sujk0MDGn8SgUymw==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G7NMO2xwQXUNtFcPFcrJTsTBlgxOq7Sha3EOM3QCjMvbryNNPBQCstSiVWpoIBM/Z7oRDTIOMsyOQhBSS5IK/w==</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Aakq5lQ9lBQB6/iQjG0OEheqbEaFR9DM8q0jkW0PpKK7SNEH8leOr/HthoaqFDo9z9uejvw4+5MhnRewco19tw==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xQJyIwXAAOxmMNX9Ujubj9cj1LoiuV5DuItlooDFYLEz+6986XOQk60OUHduQnNeCKm5ALOy+3jifzackTKXeA==</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Kx/9xwH3D4lv9wMv1xPxGsTcHenS2Hyx3xOjCchxg653FZln/uxi2UXV/vbEokQUufcyo/cA1YUEScrKDljNUw==</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YRZwXIYhkno/FdG/wyJD0Ld+K6sI/Jl1W/5I7shhHI6mLsNhJmmQVjsxcqVoGfqbOp68fjL/wH05VR+rUEptEQ==</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DbLH+w5rhv8lFCkj9D3WZ2n6XOI//jAlZOACFvRgjL4gk0HfUssPTGXL4SzMa3NzcrDAEUcF8Z3wr26VshV17w==</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LozwOR5dW0u7QEeiEbCzwXshdAGvUChhnOZkDkkjR/P8y/0HFNjeJqS2hUiYAjcUlKYd/8luzqcW4/3sd5oOCw==</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6L4B/HqEnOPf4ZShxkluqXAIBA86Xl3piBVoWruaWyutb04StsWAOP7C+Vi3EG6Ew9YtgQyqPNrBjX4kjqwqtg==</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j9/ICHV5aZiu/0KGUlIYqHnqaltnOZZ9Pt0VB7WBPJeLUU7hQO+3LNRhRExJJkjnNf2vpuGcd4dJ3O72xxoDbA==</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NfY4oYxM5IZLWblooSpgOudtyMosSH3h6wkip8OnHBVeKeRO7C1X4gyKjHsFkkkSTDZZiaca8W6ggpZe3lqY+A==</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D3K0Kj8Gu5vNh68QjeRKK2y3HlDPFZtQrUh8YuEkqmTgODBW9NMsLt8A8NLAxVb8D8a6iPqIGlkK3TETY6FG7g==</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cnhf0XABHesF96HtctrU6cPq7T/71it81F91fxt9+WV+kmGkHVleYqz2og9/ND/+WnMVZQumIfazDH+Bs239Eg==</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hpMhv9r1pewmymsruzW+Cz2a5f4VI16P0FZ0SA5d2vqw2WVkS11T4ZQ2nQXHNoz24XOxdioCT7LbLWekzl+2eQ==</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fK5PHzvTlTOAozAR8EmnKDMPWdObw4ZU0MBgI6pWlkfhwOBoPp1SDuUG1Pr0iy79uRz7DO5zsExfv0XzPtxHpg==</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sejN/jR0JPfm+TpXOWwrzpTAQP9WrWVNb7Ikpw7C3mqGFanzBuR32l611aogXpWSFFtdKaOZw4StjlXOJuRcoA==</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7QLzGukA5aZzCNCogJ/0CN6NS7mFdebs3h/CwqBg9/jLGymf+m7bnKQ84U0LKCgfIdUnGSqpNW1ZekHRIHALWA==</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WafiXMYXJuSAbygtowPkZUN2GvQGpffg+CthhgAQMO/B7g/d6Ez9kocaP1H2Z7LGXVZoyp1XlR5b1RtuXNcuJg==</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ChJKlCPEnNCy/ejE8kbnR90kNS7iglbb14x1CEWb4VcrhVfTpdeoaY94TMJOo1egrr3GjJr/zKJ0OjHqqoZI5Q==</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XaaibL4F4EYCAZ8psVNmM8COL7mZfHiXCGU9E+fQUflpeBwaAs7//f/pMq2o+/GxVkijVZ4yU6ybWqMN7iaUXg==</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7C9hnZehKyw7NirW9nHG7IKm8RrO9qZzxP6qG1XcxeFKoDwx8AODyhKleYHyXJQsJDyAYCKxo08v/rnb+A7+1A==</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NWHE+mBRQHRpk4q6awyluczRt2V5gxeY5PdBPJivNTmwuI+XDjM8V9W+EoFzYb9IRNmfb6RhzaaoLLZGns6CwA==</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t9RLngNhotmNsdVgGEfGpWlXaBB30G1SmDXbBkuaCK+XP9QVPUX1vbwdHFFVK8V5qInR7hvpbIBLjg9tW+bZMQ==</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KE73KoIzzPBd1fc1Cb0KkG4vrMJ09qaqSekkTGHsDNI87nXPFlF8Vu08Pn1czKGw4tAX5cAosIp6iLOiEPXjlw==</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ek+vtDW49ngkFNTwKArRIXyMrQfSgWXEQql6m165N7stDkjwRXMFdkguZhWyqtQioNcqHotrubKnOMox8O0cGg==</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Z4ShHiL11zi6+6PffyQNZNvtGmUwpOk+MrvadovrLfDAEH9oH6waNw6p5DUrFnrvqhLUxj0CSkHQcj8JC3iWuA==</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EyFkflww0IAG9TjDbeeq+60bxe2Hm1h+diyLplxZqilrtDgr8S+BOzYaV9YLDLBeXc8fe7D/bCsY2deJ7o5T1g==</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qFcOFW2dh0QuvegOt6KCZMGn/cGVCzXLP1uI9yIwTcAnSgcw6EUN9s+VADb2Z42lNmLb4NPjTp+HXCiyViqlwg==</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TCvtbfPO76wQ8molPAJRAfior75oPfSovodTFNQUvu5v+xaxFPCz/29v5fiUKDC/7GUtpA+qrRRZx3bzg2K2/Q==</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07/WsTceJAtMS7vPJdONn7byCnQRgsgoEvm2gbDdXcafDFy+23ZLFDg0a0vpw9eoZUh+jVnlH0URjMei69Maeg==</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1/JS/JBnFfS9fgV1lFXzNqFXTycrloJXccH87VQ8tQPNm0E821NqALUgknx01ORnoCVeyWFLuVCjDSR/OtsQaQ==</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/ZVLaCluDxzljT/PO/QznMNEabVKjmjb0xwQMh00WBpCGH3PL7XDEJwGJgX3PJFPDuJF8ot/meg/sZfuPs3R0Q==</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QhqOKvlo2zAu0yHNbm7vTCZHCxfeXa+V49DCoYBfEgX4Le68MajRv8SVAU3QFPOLHfpsPCgz51DwpNPu8eru0A==</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KpTPyFEA3lBzQtMqJ63tspfqsNkuEECJicsboqZ4hbxtae3OsQwtnFEqjNXgoi8KX/otXht/S11SaOt2jVrMBw==</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Qe4ZoH8NpjadJLpHd9r/Adi49CwPO4raOxq9w2q86zDBaeq4ND4P/Bx8TMVzkolymAcoy/MT4ZA/CrkcG4e2iA==</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ss0EPVmu2VtqQjwvqnmwqYDrt0F3syksjyEDxY2NaV0QA6yDTSV2zmo1v1z9l5M0NEbq+2NDGAEL+G4ueB79Hw==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/L7zDQA0KCDn5ViwV3Iz1FquP2QwveWi2NivJ6vGvB6OvgUxB5SnljVmtDdEzrWe1Q1RFlUUUXVLIwF/LY39BQ==</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Bi24cPDkSB+9hxlyMIAhgydN10kbWJ8Y95WzPh8UQ4NY8cbUD4349RvBb+0EgwNuBbLsTVodn/gUrgEIRX56aA==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0rav/Ub0LMV6nNATr4g97RXR8ol7y83nSlGzqwIqhb6yCo/l/pWoRHLIbwr1yvWOu5es+3+XnzRf2g6cyNxquA==</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XnN25/ilOHII0++dkVQZyNvAx/IvXZNdaJbGhbYqArTU+GBEc83Kf8uWqlqa7buajb1J0CFPnrTnnyrdpa7ltA==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ZuGLT+heJEVHEOjRtTAR4fjZ1dl2Tev8trY9v9vo8BfCXRNQat7j4Uh8rooStlvS2RsJwlN+xuGFaO5LPLbW5A==</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Gg373rJ1vR/kR8wk88/xL0xvM5RY3VyINCYdUNKvvOhUM7tg+hsZAc4TuPrrlbFcOoowilHp3bkZu2IdrlIR5A==</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qD62JNcRp65F1lqHbNdaezFkFPHoCK2yjtGZKHBqXuUk/NTrSI5zLYuxEjS/fXaS6y71IlYBzzmoAyvcIF24/A==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P8A3q9WQ+s9xIqJAc3OjdwNzJg8L8oUePQ5neAGeluoxq7slNfEgyzty/DME5F/66qa0ONIZLr8+S0RdTGOrPg==</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PnIa2wKXg9UgKPDbROs7AcQMWEyHK5KluRMj5I1JVtZNKzl+Mz2EBjpD79AFX2Se+CR8FoiLpdS+NJqsJM+F0w==</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186bWZP2JRKlZ/PUTJecq0aAwglcUhZMQR2iv+i6KZHUpZLIgPtBX91AL2kw47ZyQkxnS3+91oAuLD0BGZ5qlg==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MdrhOclAhB/abWHOjGmwbLs4QstoIczuJBJSY9qe55/uAwLY+CMI7nfqPD0OTHtYVNf4JqQKrhcSW3EUPVBtdQ==</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uMx/Krf8nhpYn8CeDiLPTELnzmP0WVxONt8zArk/6ENO6s/0ZYZLCRsF/tOvs0iXsOydSP7J/RI8USRlsNZpVg==</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eJikoAGUfsZ6W94nsISyxebL7cqVvm/yFa9H17gwDjXkjhjtEZtPYOc6v2N8piRPVT9EPQf7SHLi0S9h/PkHwQ==</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TLrKhmDthPdg2VAYb1orXrJWk7qt0x9Lq97A4jJyubDL2na3DXP5Pd0f7VBJnc9S137D7Z2VuMm4BX4tlmKWMw==</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aRZZ+BfbHi1G2DrhlvCKRRTaL853fZdewoBKtoKFIEUESWtSVbGEnQ1ht8cQUh/Exgf3KY+1pPs3SnPxZsbmUQ==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rOf5yoeS/NL0kVguJHas0ALZD6BpDZbFJKXuUQjVtJ1O/k7G8GJ8lpGwuXndi/OerqsB8Y+JpaGOv5sBYlf3Sw==</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FPGwsiT4Sl5CNceK0ClIpaMMxEh9eItC11iKSbdW7VR+2LADpWH49qm+q9rj4rXrf8vY7qTXZotLCkbIEVdIBQ==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5paF4aYrEyOmKVvDSMPNtQpHX5/WFr0CbfT/1s9xGcSjhLBLciBdqcOSHWoOg24jS3huvzSU4PgeI7IeTEi1Lw==</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G7daAUwuXMCufTKetYwcBkjLmX1f13RJdm2OtmrqmX+rcEsbhiC7OH53Ol8Gqm47gU59qn7iUD9T2hdLmFjZTw==</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SnBWlD/PUy/BJTaC3Z4YX/K/ftZaZ4OFaE7/axmHyHakjeCD7MROYXDGkXv0rJvjQwG9bnPGCHOaqgH8/XjDNA==</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vpAo9Z+bvLpPerQuznjfkir5Y8Pb7OxoZuqj2qi8lMFNTxZOdoI8hGxXkEwSZuxxYIhoz34FprfhAoi6GRUdbg==</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lptn80tYf9OS4kFGqaBR0UrANz85S5RClH6tBAip82Ao5kMgOvyi48ZJ80jiVISuZOmwfH/tCKOEfrAYwZxqcg==</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VPlUpEMsU5mHc/9iE8Qd8G/71SjzynBRUSEveV4eja7SewQ+peG9jb3TVnuZAMrnb38GWs1kgdaa+bT3lR7+IA==</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U3ELHap6RgxRQ6FllqGYfu4d2HQ4ueUpBy8TE7vrdnhppKk48Ktljp6qni95FpYOBfQaK/YXwYYDhc8mQC1xJA==</DigestValue>
      </Reference>
      <Reference URI="/xl/externalLinks/externalLink1.xml?ContentType=application/vnd.openxmlformats-officedocument.spreadsheetml.externalLink+xml">
        <DigestMethod Algorithm="http://www.w3.org/2001/04/xmlenc#sha512"/>
        <DigestValue>aLD0q5rkatAAddpO8nDIJ4BpJEugjFm9Y44JVFKw7zgXiEaZV1+s3EWPFJa2xgg7CZMPo6Oy0sk6GZF7EIuGYQ==</DigestValue>
      </Reference>
      <Reference URI="/xl/externalLinks/externalLink10.xml?ContentType=application/vnd.openxmlformats-officedocument.spreadsheetml.externalLink+xml">
        <DigestMethod Algorithm="http://www.w3.org/2001/04/xmlenc#sha512"/>
        <DigestValue>Q6KnIrppxtJaHQvPXYj7l4OmpYmfwr+nBPiXZInyfs5DR0dhbuxOk2VXay2JYCrM9OYfp07qTr645rDSzRMLUA==</DigestValue>
      </Reference>
      <Reference URI="/xl/externalLinks/externalLink11.xml?ContentType=application/vnd.openxmlformats-officedocument.spreadsheetml.externalLink+xml">
        <DigestMethod Algorithm="http://www.w3.org/2001/04/xmlenc#sha512"/>
        <DigestValue>JHNMxh0Ht+wbs8ZqnhRrgjylwWQXFnNO01+PwyoY7/aByQFwv7Xj1vgtoqCbI7l7DyHpVMWF53aniwZzn3b23Q==</DigestValue>
      </Reference>
      <Reference URI="/xl/externalLinks/externalLink12.xml?ContentType=application/vnd.openxmlformats-officedocument.spreadsheetml.externalLink+xml">
        <DigestMethod Algorithm="http://www.w3.org/2001/04/xmlenc#sha512"/>
        <DigestValue>TdujDTM0cPiia7pXY6IIPASBBjJ3b3K5CEIMtlh/eO3pZUJ5hpoJEWl/jwieCUqcnz5i+ybLfDx8Y5cHcXAOHg==</DigestValue>
      </Reference>
      <Reference URI="/xl/externalLinks/externalLink13.xml?ContentType=application/vnd.openxmlformats-officedocument.spreadsheetml.externalLink+xml">
        <DigestMethod Algorithm="http://www.w3.org/2001/04/xmlenc#sha512"/>
        <DigestValue>ERhF0946jZ9kdvfCeN+6fgsVd/6fR+gmJcvlJ2NQ2LEeCs37ypv2iTuP7e2ieIZ9s1pwH1iis70BvEFRkqAP5A==</DigestValue>
      </Reference>
      <Reference URI="/xl/externalLinks/externalLink14.xml?ContentType=application/vnd.openxmlformats-officedocument.spreadsheetml.externalLink+xml">
        <DigestMethod Algorithm="http://www.w3.org/2001/04/xmlenc#sha512"/>
        <DigestValue>xkLlJQXRXI7vRU/jwmp3NoB0ERGPp4lL5q6HV8tJpQBExM6JXsv7LHEA8mXeY8qSJvszOaOGpa6V6zgsES1odg==</DigestValue>
      </Reference>
      <Reference URI="/xl/externalLinks/externalLink15.xml?ContentType=application/vnd.openxmlformats-officedocument.spreadsheetml.externalLink+xml">
        <DigestMethod Algorithm="http://www.w3.org/2001/04/xmlenc#sha512"/>
        <DigestValue>kbqDzvYtEmWSFAYsNBoOzgcyfE63hvCMCk25jXWf3NbLW1PpnsolSfdoFSzzwdIqW3n6NWVcScRjoINiubiU2w==</DigestValue>
      </Reference>
      <Reference URI="/xl/externalLinks/externalLink16.xml?ContentType=application/vnd.openxmlformats-officedocument.spreadsheetml.externalLink+xml">
        <DigestMethod Algorithm="http://www.w3.org/2001/04/xmlenc#sha512"/>
        <DigestValue>i13YylgwZ/gR+mfayZH4u4kvesPCZz2MCW5E8Y5fC5NbcObLGDDnZIhagt4CSivdbJD7Tif4bbRZ3SUbHVWv9w==</DigestValue>
      </Reference>
      <Reference URI="/xl/externalLinks/externalLink17.xml?ContentType=application/vnd.openxmlformats-officedocument.spreadsheetml.externalLink+xml">
        <DigestMethod Algorithm="http://www.w3.org/2001/04/xmlenc#sha512"/>
        <DigestValue>xDtBtm2iihHbGb0THTUFeeItjmBBKGAMp4mhWk2ZKOh3xApMfqxx+M/49eLJI3ED6PRV1ohgZzK1HdIlZ2mFBg==</DigestValue>
      </Reference>
      <Reference URI="/xl/externalLinks/externalLink18.xml?ContentType=application/vnd.openxmlformats-officedocument.spreadsheetml.externalLink+xml">
        <DigestMethod Algorithm="http://www.w3.org/2001/04/xmlenc#sha512"/>
        <DigestValue>kZnsvFGWf3cxq3Gn3u8QwQuqy2a0F6KLrlaWBUHVQaWt9N8qF3mKNLLWjbv6QysbJoGIgPTj/lOTzE5memuLLA==</DigestValue>
      </Reference>
      <Reference URI="/xl/externalLinks/externalLink19.xml?ContentType=application/vnd.openxmlformats-officedocument.spreadsheetml.externalLink+xml">
        <DigestMethod Algorithm="http://www.w3.org/2001/04/xmlenc#sha512"/>
        <DigestValue>+CCQZKYB/cQhsBH+qF9EiDzp8HnyZxVu/qx6mBUis39XUP4edCsQ/dg5OuRzFheKoD+8FLLmJWzMsO4SJ04AoQ==</DigestValue>
      </Reference>
      <Reference URI="/xl/externalLinks/externalLink2.xml?ContentType=application/vnd.openxmlformats-officedocument.spreadsheetml.externalLink+xml">
        <DigestMethod Algorithm="http://www.w3.org/2001/04/xmlenc#sha512"/>
        <DigestValue>axbrd5ikX84b5SfCfcc3Miw6ib+k31DkcjUTsIia3B7vw9dBx4fLTUU7SkAxGv5A49wYSUDH3RPPtOeIaTDNig==</DigestValue>
      </Reference>
      <Reference URI="/xl/externalLinks/externalLink20.xml?ContentType=application/vnd.openxmlformats-officedocument.spreadsheetml.externalLink+xml">
        <DigestMethod Algorithm="http://www.w3.org/2001/04/xmlenc#sha512"/>
        <DigestValue>FoW01FYGmCw90Rd8gQfJFeRfyHzjl9/UA/8X30byNLiBuYdsAybCp6uYCkRg4cCbiUHVm9Z9UwNI52dV9BS/pw==</DigestValue>
      </Reference>
      <Reference URI="/xl/externalLinks/externalLink21.xml?ContentType=application/vnd.openxmlformats-officedocument.spreadsheetml.externalLink+xml">
        <DigestMethod Algorithm="http://www.w3.org/2001/04/xmlenc#sha512"/>
        <DigestValue>VWzK1wWcJIwats01Xdswv5Zp4JsUi7chnY9ezVBg7a3Nok7XMrQtadkHjrKiHLrJ2vToiVQzBwNUjIQ+xCjp+A==</DigestValue>
      </Reference>
      <Reference URI="/xl/externalLinks/externalLink22.xml?ContentType=application/vnd.openxmlformats-officedocument.spreadsheetml.externalLink+xml">
        <DigestMethod Algorithm="http://www.w3.org/2001/04/xmlenc#sha512"/>
        <DigestValue>BkSPy+xARtk5BOFqgSRSrvixGf4xOQN9sVTTOON+rWaG3dcn/+chvd9luMotdGSf6BTTAq86wpa87L6W8HKiBw==</DigestValue>
      </Reference>
      <Reference URI="/xl/externalLinks/externalLink23.xml?ContentType=application/vnd.openxmlformats-officedocument.spreadsheetml.externalLink+xml">
        <DigestMethod Algorithm="http://www.w3.org/2001/04/xmlenc#sha512"/>
        <DigestValue>StYn0dNjyGs1mQ8Iz6kvOVvhdRIlEnJNyWF2LkZlPrgiSzOwR7r2PMzVMWYTzuO3pyY/PsgimkfzZ1432Gb6/g==</DigestValue>
      </Reference>
      <Reference URI="/xl/externalLinks/externalLink24.xml?ContentType=application/vnd.openxmlformats-officedocument.spreadsheetml.externalLink+xml">
        <DigestMethod Algorithm="http://www.w3.org/2001/04/xmlenc#sha512"/>
        <DigestValue>R912xxWaNBcr+SS227O9YgjlUhOgNZlOw9R46XOQqcT9ND6Py1RrURW1F2U3No0kL6K1b0N50d6RJyxqDWncGw==</DigestValue>
      </Reference>
      <Reference URI="/xl/externalLinks/externalLink25.xml?ContentType=application/vnd.openxmlformats-officedocument.spreadsheetml.externalLink+xml">
        <DigestMethod Algorithm="http://www.w3.org/2001/04/xmlenc#sha512"/>
        <DigestValue>Za14tP33Pdu3eys00TH/7JuhrvHxVHH4n2emeHlWWWImi8o1vqb/1Jczt5ja9EwxpgJJcy8a0BZ2ulyv1QgI/Q==</DigestValue>
      </Reference>
      <Reference URI="/xl/externalLinks/externalLink26.xml?ContentType=application/vnd.openxmlformats-officedocument.spreadsheetml.externalLink+xml">
        <DigestMethod Algorithm="http://www.w3.org/2001/04/xmlenc#sha512"/>
        <DigestValue>bkwZlp3detS9kqS/ZGRCXIjpA/ERr1xvyoes1JHzAC3/VgumMZhwzgyNWtDbfkf+1JEXVt4zlyDfzO+LBpYeog==</DigestValue>
      </Reference>
      <Reference URI="/xl/externalLinks/externalLink27.xml?ContentType=application/vnd.openxmlformats-officedocument.spreadsheetml.externalLink+xml">
        <DigestMethod Algorithm="http://www.w3.org/2001/04/xmlenc#sha512"/>
        <DigestValue>4qgzOKovm/ualpYmQSG8OaFS547swc9AYN1lJv4CLalKSpANsFj1kL9CcW1Zq7PCI4AYFdn7pnHVBhRA0mv2Zg==</DigestValue>
      </Reference>
      <Reference URI="/xl/externalLinks/externalLink28.xml?ContentType=application/vnd.openxmlformats-officedocument.spreadsheetml.externalLink+xml">
        <DigestMethod Algorithm="http://www.w3.org/2001/04/xmlenc#sha512"/>
        <DigestValue>ZBb24F67GhC16gSLe+OM95Hirs0Q/Vf/2Kss7/oBrJTWfQxRmDLbmjPmShYRslM/nc0kNL3F0y7LQ+4UBvh9TQ==</DigestValue>
      </Reference>
      <Reference URI="/xl/externalLinks/externalLink29.xml?ContentType=application/vnd.openxmlformats-officedocument.spreadsheetml.externalLink+xml">
        <DigestMethod Algorithm="http://www.w3.org/2001/04/xmlenc#sha512"/>
        <DigestValue>ojXZdOGZzdowBr8ehK53sV/9hiWqzvYJFKYbrLunCkKl4qzapErNS99cA+Lk2xZJJ/nRe1RJDgvVP84nA91P1w==</DigestValue>
      </Reference>
      <Reference URI="/xl/externalLinks/externalLink3.xml?ContentType=application/vnd.openxmlformats-officedocument.spreadsheetml.externalLink+xml">
        <DigestMethod Algorithm="http://www.w3.org/2001/04/xmlenc#sha512"/>
        <DigestValue>7+pvwAfvLz9Y1DUANweIJnjwOnKtZs7/pVWTuFtzt3JViATrE1BzuYDdYCZCz35f9ldpHweanGO6ugn7cIlHQw==</DigestValue>
      </Reference>
      <Reference URI="/xl/externalLinks/externalLink30.xml?ContentType=application/vnd.openxmlformats-officedocument.spreadsheetml.externalLink+xml">
        <DigestMethod Algorithm="http://www.w3.org/2001/04/xmlenc#sha512"/>
        <DigestValue>+xK9DSuEymAeMA18T+ISbIjwTgw7QTtJLpiwpssfusi4zOZLpXX/ZvtqoFPX1QC16zKa65ZUPCUIrTd9FI0gjA==</DigestValue>
      </Reference>
      <Reference URI="/xl/externalLinks/externalLink31.xml?ContentType=application/vnd.openxmlformats-officedocument.spreadsheetml.externalLink+xml">
        <DigestMethod Algorithm="http://www.w3.org/2001/04/xmlenc#sha512"/>
        <DigestValue>hdxbPB3FcBYb0RzqPXso7oVRxEI/xP9vFA7w0z16gNKZa65HImymjfqiJIvfYxEuAR6jp2ljWV7VprF1uLorgQ==</DigestValue>
      </Reference>
      <Reference URI="/xl/externalLinks/externalLink32.xml?ContentType=application/vnd.openxmlformats-officedocument.spreadsheetml.externalLink+xml">
        <DigestMethod Algorithm="http://www.w3.org/2001/04/xmlenc#sha512"/>
        <DigestValue>9nq1qi0rnMh6bkNICxOvdfBTSSCcSHWc8WUT74W/nEvxRn4pZdONi2aEu1t0l6XBj3BPIev/glbqqSxRr+sbLQ==</DigestValue>
      </Reference>
      <Reference URI="/xl/externalLinks/externalLink33.xml?ContentType=application/vnd.openxmlformats-officedocument.spreadsheetml.externalLink+xml">
        <DigestMethod Algorithm="http://www.w3.org/2001/04/xmlenc#sha512"/>
        <DigestValue>MFcCd8KGLosdv5AE5z8lGvWZaVkQQRN5qLUhNoieQqVyhmEFGW06zD+MseFmotETjPFrYkNTvbYi5YTGT61M6w==</DigestValue>
      </Reference>
      <Reference URI="/xl/externalLinks/externalLink34.xml?ContentType=application/vnd.openxmlformats-officedocument.spreadsheetml.externalLink+xml">
        <DigestMethod Algorithm="http://www.w3.org/2001/04/xmlenc#sha512"/>
        <DigestValue>Q9zZARBeDZd9MCHy6kXn1H82PDLmRn4g+rwnzlO72MC7gCZdKgqyKHvcPQdjoGDXo4/97FUWC0rvMkrH259w2g==</DigestValue>
      </Reference>
      <Reference URI="/xl/externalLinks/externalLink35.xml?ContentType=application/vnd.openxmlformats-officedocument.spreadsheetml.externalLink+xml">
        <DigestMethod Algorithm="http://www.w3.org/2001/04/xmlenc#sha512"/>
        <DigestValue>HISwtqH3IiGgD+PFD5l7DWwPsBQLcmSnm2JM8CFIovDqQcAgnrQvO5sGP+bYI8p2B7iK3lufj+jH5FSO8qrx8A==</DigestValue>
      </Reference>
      <Reference URI="/xl/externalLinks/externalLink36.xml?ContentType=application/vnd.openxmlformats-officedocument.spreadsheetml.externalLink+xml">
        <DigestMethod Algorithm="http://www.w3.org/2001/04/xmlenc#sha512"/>
        <DigestValue>6O4Lu8LeKOgzmApmkMKn/pk8GOi2VpNvi+F3anAKHzImsHXLHU3Nfm/h+HJShi85WLrn06nm8vq95nBUk06uKg==</DigestValue>
      </Reference>
      <Reference URI="/xl/externalLinks/externalLink37.xml?ContentType=application/vnd.openxmlformats-officedocument.spreadsheetml.externalLink+xml">
        <DigestMethod Algorithm="http://www.w3.org/2001/04/xmlenc#sha512"/>
        <DigestValue>PhNxsDk8AuHoPgtP6xNLgIXWDz2ObIhbfFsQmTjHvYCKWc0qFVY6o6Qy9NvYthx9EV2z2J46LS7XxUS4ebya+w==</DigestValue>
      </Reference>
      <Reference URI="/xl/externalLinks/externalLink38.xml?ContentType=application/vnd.openxmlformats-officedocument.spreadsheetml.externalLink+xml">
        <DigestMethod Algorithm="http://www.w3.org/2001/04/xmlenc#sha512"/>
        <DigestValue>IRTTATSNCBMsxggvBODHP65nx8rEHsxiZTrV1E5DOlh1YQLK2q17tfTPQDraslcgif7Pmcu86Ui0ACZQAeNF8Q==</DigestValue>
      </Reference>
      <Reference URI="/xl/externalLinks/externalLink39.xml?ContentType=application/vnd.openxmlformats-officedocument.spreadsheetml.externalLink+xml">
        <DigestMethod Algorithm="http://www.w3.org/2001/04/xmlenc#sha512"/>
        <DigestValue>s+CRqUb/VZuE42SWFYhYi8a4KQDVDxhILL1oZZDknOaJFKXViBlUwQUpcWrmt9NlX0OBOqD6HfigPJ0m4gL9Pg==</DigestValue>
      </Reference>
      <Reference URI="/xl/externalLinks/externalLink4.xml?ContentType=application/vnd.openxmlformats-officedocument.spreadsheetml.externalLink+xml">
        <DigestMethod Algorithm="http://www.w3.org/2001/04/xmlenc#sha512"/>
        <DigestValue>pgReL0t3XV1Kvw1PQfUFoZ/3h9nd3++dDijmC1UwICL54w4pVfx/9/Z/OkYKmes2HzfnKZwCWc93D+gqQgP9eA==</DigestValue>
      </Reference>
      <Reference URI="/xl/externalLinks/externalLink40.xml?ContentType=application/vnd.openxmlformats-officedocument.spreadsheetml.externalLink+xml">
        <DigestMethod Algorithm="http://www.w3.org/2001/04/xmlenc#sha512"/>
        <DigestValue>6pBKb+T0nbezGngVbJoY6yVxX56KjOWYbKYZD9bpwjjA8aGTJDAWyfaRpoyw3ESasSqRifcRm6pu6CE1HfkhzA==</DigestValue>
      </Reference>
      <Reference URI="/xl/externalLinks/externalLink41.xml?ContentType=application/vnd.openxmlformats-officedocument.spreadsheetml.externalLink+xml">
        <DigestMethod Algorithm="http://www.w3.org/2001/04/xmlenc#sha512"/>
        <DigestValue>zf24S1YRTRFjpiEkJBnBPtl9a7aW0PWxpk230ugcCSPz9kRsvwT7XKJ8wYF3H4ITdfFxQPAX/bOdlCuYH31BSw==</DigestValue>
      </Reference>
      <Reference URI="/xl/externalLinks/externalLink42.xml?ContentType=application/vnd.openxmlformats-officedocument.spreadsheetml.externalLink+xml">
        <DigestMethod Algorithm="http://www.w3.org/2001/04/xmlenc#sha512"/>
        <DigestValue>zrqYGOtSBvpvlzuos7vP4qz/fcp2CHmIP9H06F3uMwZN6mclPIZ9rgUeTRgK251mh9t1ah/Rei+Ww8AsHcw1Eg==</DigestValue>
      </Reference>
      <Reference URI="/xl/externalLinks/externalLink43.xml?ContentType=application/vnd.openxmlformats-officedocument.spreadsheetml.externalLink+xml">
        <DigestMethod Algorithm="http://www.w3.org/2001/04/xmlenc#sha512"/>
        <DigestValue>rv53w8W7GnOFYdd7Wk/0yBpcq7Cz0uuki61leu4tcG1d52jJ50UXrkeiTTY5+Mm0Cyxbb6bHyiclNucEUX69wg==</DigestValue>
      </Reference>
      <Reference URI="/xl/externalLinks/externalLink44.xml?ContentType=application/vnd.openxmlformats-officedocument.spreadsheetml.externalLink+xml">
        <DigestMethod Algorithm="http://www.w3.org/2001/04/xmlenc#sha512"/>
        <DigestValue>C2vb7S5GU7tj7X9cIdXQpZZEIzazuVgn3taHFl2Laos8bec7II776+h0GeBykfETV2z9LDXtrU/rWb01MdWsxQ==</DigestValue>
      </Reference>
      <Reference URI="/xl/externalLinks/externalLink45.xml?ContentType=application/vnd.openxmlformats-officedocument.spreadsheetml.externalLink+xml">
        <DigestMethod Algorithm="http://www.w3.org/2001/04/xmlenc#sha512"/>
        <DigestValue>pjuuvyNu4eLQ67/HzsjrcHIUvqjTTi6TspoF5koq9+pVSoDsJ8BG+RPct0SEgBIExgQvYzTTtqQ1ef+UMz/QUA==</DigestValue>
      </Reference>
      <Reference URI="/xl/externalLinks/externalLink46.xml?ContentType=application/vnd.openxmlformats-officedocument.spreadsheetml.externalLink+xml">
        <DigestMethod Algorithm="http://www.w3.org/2001/04/xmlenc#sha512"/>
        <DigestValue>z604gkyp8A2l+1PWARMzJTjCkPFzD83G3qlHXNA8CVdpSCgR5SjrFV+gxWtfB6VYI78jYa3O8NjSEGLK6XJZWg==</DigestValue>
      </Reference>
      <Reference URI="/xl/externalLinks/externalLink47.xml?ContentType=application/vnd.openxmlformats-officedocument.spreadsheetml.externalLink+xml">
        <DigestMethod Algorithm="http://www.w3.org/2001/04/xmlenc#sha512"/>
        <DigestValue>Lvlt+OE7jhkZ+/wRnLFNWbmDnbUtgO7wKCFk/k9AZeAXTk/tvOtOVxHXGudDAoWFekLUVLeN42kAiqN6kWalBA==</DigestValue>
      </Reference>
      <Reference URI="/xl/externalLinks/externalLink48.xml?ContentType=application/vnd.openxmlformats-officedocument.spreadsheetml.externalLink+xml">
        <DigestMethod Algorithm="http://www.w3.org/2001/04/xmlenc#sha512"/>
        <DigestValue>dc1CkcRYlpYIpynQcTdRyUFggAEtbsC2ZGloiPOeYD3H+V/WtnPDqQxagUYySm0Wsu0OS5HQk5sDJlK4TEpPPA==</DigestValue>
      </Reference>
      <Reference URI="/xl/externalLinks/externalLink49.xml?ContentType=application/vnd.openxmlformats-officedocument.spreadsheetml.externalLink+xml">
        <DigestMethod Algorithm="http://www.w3.org/2001/04/xmlenc#sha512"/>
        <DigestValue>7KIyK1uYTZWVhlxy2zPgHoWHByJo9pbP6gEXBkBPoFfwfps2Z7q4Bocscscu8dTq/nvDY0eBdq93tvK5Q8dwdQ==</DigestValue>
      </Reference>
      <Reference URI="/xl/externalLinks/externalLink5.xml?ContentType=application/vnd.openxmlformats-officedocument.spreadsheetml.externalLink+xml">
        <DigestMethod Algorithm="http://www.w3.org/2001/04/xmlenc#sha512"/>
        <DigestValue>9zg3pkeDRuEEg4EGQrQ2LQ8j1d95Vnwwf1LKie3IkDJwPAa3ogTg/DMAWrmQwfvafqlphneYdhS0SXIyxFM64w==</DigestValue>
      </Reference>
      <Reference URI="/xl/externalLinks/externalLink50.xml?ContentType=application/vnd.openxmlformats-officedocument.spreadsheetml.externalLink+xml">
        <DigestMethod Algorithm="http://www.w3.org/2001/04/xmlenc#sha512"/>
        <DigestValue>hrd5BrxBtLCKrGGWSQtl/HSTNMReHvHYqO5N6pOpSkiFw3wVLB0rhb9ShOo+PTHEu6MS5N5JAAjAW7EhvaWz5A==</DigestValue>
      </Reference>
      <Reference URI="/xl/externalLinks/externalLink51.xml?ContentType=application/vnd.openxmlformats-officedocument.spreadsheetml.externalLink+xml">
        <DigestMethod Algorithm="http://www.w3.org/2001/04/xmlenc#sha512"/>
        <DigestValue>VWzK1wWcJIwats01Xdswv5Zp4JsUi7chnY9ezVBg7a3Nok7XMrQtadkHjrKiHLrJ2vToiVQzBwNUjIQ+xCjp+A==</DigestValue>
      </Reference>
      <Reference URI="/xl/externalLinks/externalLink52.xml?ContentType=application/vnd.openxmlformats-officedocument.spreadsheetml.externalLink+xml">
        <DigestMethod Algorithm="http://www.w3.org/2001/04/xmlenc#sha512"/>
        <DigestValue>Pe8/iMQ2JJEsnkH+/ZoZj57MHnYv3ZCUfAYOBLdM5BxVz56LjJ3ZJlYoTxrTbtVXxnN0p25ELYdLS/a8IW+U/g==</DigestValue>
      </Reference>
      <Reference URI="/xl/externalLinks/externalLink53.xml?ContentType=application/vnd.openxmlformats-officedocument.spreadsheetml.externalLink+xml">
        <DigestMethod Algorithm="http://www.w3.org/2001/04/xmlenc#sha512"/>
        <DigestValue>tGOrAwAL6RR+JBCgnBDi4F5h+vEp67NeaC+Hn7zkbXdajRrTl47b+9l6qs3PyCBlu8OWAuECdJ4xchLfFDVVNA==</DigestValue>
      </Reference>
      <Reference URI="/xl/externalLinks/externalLink54.xml?ContentType=application/vnd.openxmlformats-officedocument.spreadsheetml.externalLink+xml">
        <DigestMethod Algorithm="http://www.w3.org/2001/04/xmlenc#sha512"/>
        <DigestValue>3Yf2LwxYKcdhYjlqIeGnxX/nzmeP7yblIZIJ+LQpu1xfFq/rfQyRKVGXMLDHrFEhwrXggbt+943McslwAOSyYA==</DigestValue>
      </Reference>
      <Reference URI="/xl/externalLinks/externalLink55.xml?ContentType=application/vnd.openxmlformats-officedocument.spreadsheetml.externalLink+xml">
        <DigestMethod Algorithm="http://www.w3.org/2001/04/xmlenc#sha512"/>
        <DigestValue>QNrTgz3xMntcuGkNnLHcLWGRys2Dy3yXn4fbKvTmolXqshazF+T8flbsCFdzDfVU/Aiu7rxMhsePXciAbGFaEw==</DigestValue>
      </Reference>
      <Reference URI="/xl/externalLinks/externalLink56.xml?ContentType=application/vnd.openxmlformats-officedocument.spreadsheetml.externalLink+xml">
        <DigestMethod Algorithm="http://www.w3.org/2001/04/xmlenc#sha512"/>
        <DigestValue>fK/tCk0WycMivxhr0T2XBjOh9BeLfku6n+9WcDhrtwZ6paOlNmFN6Dle9x5So9jbWsNPf8Ct/RP0YerwFScDRg==</DigestValue>
      </Reference>
      <Reference URI="/xl/externalLinks/externalLink57.xml?ContentType=application/vnd.openxmlformats-officedocument.spreadsheetml.externalLink+xml">
        <DigestMethod Algorithm="http://www.w3.org/2001/04/xmlenc#sha512"/>
        <DigestValue>TdujDTM0cPiia7pXY6IIPASBBjJ3b3K5CEIMtlh/eO3pZUJ5hpoJEWl/jwieCUqcnz5i+ybLfDx8Y5cHcXAOHg==</DigestValue>
      </Reference>
      <Reference URI="/xl/externalLinks/externalLink58.xml?ContentType=application/vnd.openxmlformats-officedocument.spreadsheetml.externalLink+xml">
        <DigestMethod Algorithm="http://www.w3.org/2001/04/xmlenc#sha512"/>
        <DigestValue>YZ2oPPhg/hyNzzfpnPQvtDOpoo4zalrE5cqsdqScazE7rLOZKQBmZoV+qHlR7Cb5qxoeMcSy90nsHk+RsLaVDg==</DigestValue>
      </Reference>
      <Reference URI="/xl/externalLinks/externalLink59.xml?ContentType=application/vnd.openxmlformats-officedocument.spreadsheetml.externalLink+xml">
        <DigestMethod Algorithm="http://www.w3.org/2001/04/xmlenc#sha512"/>
        <DigestValue>w/EfhxbwD1A2s+8bLWzA3RuVX6lzNuu3k43GmJlR9vSuw4Tbeiog52cor2d9lQC0nyVaBkTiNTbS3blsJBHHWw==</DigestValue>
      </Reference>
      <Reference URI="/xl/externalLinks/externalLink6.xml?ContentType=application/vnd.openxmlformats-officedocument.spreadsheetml.externalLink+xml">
        <DigestMethod Algorithm="http://www.w3.org/2001/04/xmlenc#sha512"/>
        <DigestValue>7JYv/KY32DbAN1Htl4X5VNxNUHdi9LKTCsvdXdGKWi6UUe9MsMpNgjbtgqjbXI9DI9XWQ4t1hinP5vEG+hldTQ==</DigestValue>
      </Reference>
      <Reference URI="/xl/externalLinks/externalLink60.xml?ContentType=application/vnd.openxmlformats-officedocument.spreadsheetml.externalLink+xml">
        <DigestMethod Algorithm="http://www.w3.org/2001/04/xmlenc#sha512"/>
        <DigestValue>K4pBFAwGwFo455ID3aU9NOnwA0skQ3g+Zk4gOR+y7Ekl6z0zaJOm21DD5p4f/FNq7rc4wSJd9Tro1f1sJPot3w==</DigestValue>
      </Reference>
      <Reference URI="/xl/externalLinks/externalLink61.xml?ContentType=application/vnd.openxmlformats-officedocument.spreadsheetml.externalLink+xml">
        <DigestMethod Algorithm="http://www.w3.org/2001/04/xmlenc#sha512"/>
        <DigestValue>aAg62X2/Vp6VQxF9c8MEQRO8hj7pySx5NbR5jyggcTJcfZx3K78KAqEkEMkD6KECXWDsjbb+3VlmSI0iW79SkQ==</DigestValue>
      </Reference>
      <Reference URI="/xl/externalLinks/externalLink62.xml?ContentType=application/vnd.openxmlformats-officedocument.spreadsheetml.externalLink+xml">
        <DigestMethod Algorithm="http://www.w3.org/2001/04/xmlenc#sha512"/>
        <DigestValue>ps4s3PhoaPmkt3vQMNyGZdm5qw/WsTqHRwLlvqcl7sIv2pUB6D6Zu/wj1CNLIhicD+cosK7yHoZQBVdVNiiNXA==</DigestValue>
      </Reference>
      <Reference URI="/xl/externalLinks/externalLink63.xml?ContentType=application/vnd.openxmlformats-officedocument.spreadsheetml.externalLink+xml">
        <DigestMethod Algorithm="http://www.w3.org/2001/04/xmlenc#sha512"/>
        <DigestValue>VjOxwllgeLKvQH5MBNayoPW+4WgezypO1NpX8WF2XDTdfDqROYjUF/rbMaFBHGApUbL+eU0+mPzBiglG4Rd85w==</DigestValue>
      </Reference>
      <Reference URI="/xl/externalLinks/externalLink64.xml?ContentType=application/vnd.openxmlformats-officedocument.spreadsheetml.externalLink+xml">
        <DigestMethod Algorithm="http://www.w3.org/2001/04/xmlenc#sha512"/>
        <DigestValue>YpcEmrNB333bgRUIPJvTk4dyyAHFs5CVGKwdwy1KHIg92NKGqysWZWJqOV4+l9xzb7r++3BlhjlYQMcWnItzoA==</DigestValue>
      </Reference>
      <Reference URI="/xl/externalLinks/externalLink65.xml?ContentType=application/vnd.openxmlformats-officedocument.spreadsheetml.externalLink+xml">
        <DigestMethod Algorithm="http://www.w3.org/2001/04/xmlenc#sha512"/>
        <DigestValue>GiXKILe52eFJMyWg9sqEcGs6V1tMyVGfj1rjBdmnFnexk/C58TTumVAiW4BEt8FvF/M/hqFDbSxJZc3WpRR+Kw==</DigestValue>
      </Reference>
      <Reference URI="/xl/externalLinks/externalLink66.xml?ContentType=application/vnd.openxmlformats-officedocument.spreadsheetml.externalLink+xml">
        <DigestMethod Algorithm="http://www.w3.org/2001/04/xmlenc#sha512"/>
        <DigestValue>/ODfGNH/fRG47Bci15/otxMxJjmulQoJupSinqNAFW/1ExuL6illQgmZgnWNujpdmE/dCe53c/kcUbXhhZ1TQw==</DigestValue>
      </Reference>
      <Reference URI="/xl/externalLinks/externalLink67.xml?ContentType=application/vnd.openxmlformats-officedocument.spreadsheetml.externalLink+xml">
        <DigestMethod Algorithm="http://www.w3.org/2001/04/xmlenc#sha512"/>
        <DigestValue>zZS+YRZ5K2qQftCOE5xjoV+2VAeIs2CjKQE2OwViqxTCEvx6ijrOEvrcoRYfUzzneUgIDYRP7cosGjR+rOwWkA==</DigestValue>
      </Reference>
      <Reference URI="/xl/externalLinks/externalLink68.xml?ContentType=application/vnd.openxmlformats-officedocument.spreadsheetml.externalLink+xml">
        <DigestMethod Algorithm="http://www.w3.org/2001/04/xmlenc#sha512"/>
        <DigestValue>TWEDJa8fLBYT4pDniBEpezAYjNO2o8eldMR0L700TjPbPI2yIJrNP3xwRN6ztDxU+B40xwbl5R/+Em3nyLmXxw==</DigestValue>
      </Reference>
      <Reference URI="/xl/externalLinks/externalLink69.xml?ContentType=application/vnd.openxmlformats-officedocument.spreadsheetml.externalLink+xml">
        <DigestMethod Algorithm="http://www.w3.org/2001/04/xmlenc#sha512"/>
        <DigestValue>8nAlBJYaYaBsfmKOUv0oPdqbdmpi9O2OkAo2mDtk3mEecYihxPJiJ4gLMbt4QitjLoNEiGqlkiCwlzK6kWSl/A==</DigestValue>
      </Reference>
      <Reference URI="/xl/externalLinks/externalLink7.xml?ContentType=application/vnd.openxmlformats-officedocument.spreadsheetml.externalLink+xml">
        <DigestMethod Algorithm="http://www.w3.org/2001/04/xmlenc#sha512"/>
        <DigestValue>2xBQbyvTk0HoVa6+xfWSs8kPFGfAbHRkCGfklgQzf/FeRZ6CcwDdkl2GXQa/Np5lWJjWXJzQ7YButDds8fcPOQ==</DigestValue>
      </Reference>
      <Reference URI="/xl/externalLinks/externalLink70.xml?ContentType=application/vnd.openxmlformats-officedocument.spreadsheetml.externalLink+xml">
        <DigestMethod Algorithm="http://www.w3.org/2001/04/xmlenc#sha512"/>
        <DigestValue>TLXMdtnXPpooHFLQDovXK28R72CSIAY7BMFxk/2IWeIfYkc07kElZ1UmfeoluUHypQ6W5WCM4slwwiTzoOEUNg==</DigestValue>
      </Reference>
      <Reference URI="/xl/externalLinks/externalLink71.xml?ContentType=application/vnd.openxmlformats-officedocument.spreadsheetml.externalLink+xml">
        <DigestMethod Algorithm="http://www.w3.org/2001/04/xmlenc#sha512"/>
        <DigestValue>9WbvzzYT/OuT4VTaXdaVdb2wvNRREG70G8Awkx1YkywbrcDGqaFiSGvI+nPccurnIrJMS7jxX9EqYJUZm3i9Kw==</DigestValue>
      </Reference>
      <Reference URI="/xl/externalLinks/externalLink72.xml?ContentType=application/vnd.openxmlformats-officedocument.spreadsheetml.externalLink+xml">
        <DigestMethod Algorithm="http://www.w3.org/2001/04/xmlenc#sha512"/>
        <DigestValue>qs35bZ1ZRRh+pRLjVU3ifdCxVIhhQETt5JKQ84doaX/uFo3V9ZTf9KdLaWP/D4tkSmSmaoDb/4/d1QVgHzro2A==</DigestValue>
      </Reference>
      <Reference URI="/xl/externalLinks/externalLink73.xml?ContentType=application/vnd.openxmlformats-officedocument.spreadsheetml.externalLink+xml">
        <DigestMethod Algorithm="http://www.w3.org/2001/04/xmlenc#sha512"/>
        <DigestValue>CISwUICsVy0YJgX+GdXf4Yi3iCu/ufVFkWD5kZpxkZojzonI495tSYjI+C+UI9lkwDOuDtW6h64+hlKTqOBssg==</DigestValue>
      </Reference>
      <Reference URI="/xl/externalLinks/externalLink8.xml?ContentType=application/vnd.openxmlformats-officedocument.spreadsheetml.externalLink+xml">
        <DigestMethod Algorithm="http://www.w3.org/2001/04/xmlenc#sha512"/>
        <DigestValue>4vvFN59kkyJWxdZbONmdcksAlzRQpAjjdrl0nSUmvkmTuUuzrr+kC/uQJkKHBAhedVkhYdDFb+uEnHnP2wQnhA==</DigestValue>
      </Reference>
      <Reference URI="/xl/externalLinks/externalLink9.xml?ContentType=application/vnd.openxmlformats-officedocument.spreadsheetml.externalLink+xml">
        <DigestMethod Algorithm="http://www.w3.org/2001/04/xmlenc#sha512"/>
        <DigestValue>uzzvrxAiEyut7HsGsgJp2oppUop5ytFAi+JvC4Sd6Kr91N7/++vpJlEJiq4sUnotnNF3E57FQgWEBMIn1x/Pyg==</DigestValue>
      </Reference>
      <Reference URI="/xl/media/image1.png?ContentType=image/png">
        <DigestMethod Algorithm="http://www.w3.org/2001/04/xmlenc#sha512"/>
        <DigestValue>mXMcc5HKpIet9BA6YGaJhRlYNREUT/R/vXTMW8zNjSS2cb/pS75BHk5y9hcU4SYjRT401I/qSF/sFimbhXh1Hw==</DigestValue>
      </Reference>
      <Reference URI="/xl/media/image10.png?ContentType=image/png">
        <DigestMethod Algorithm="http://www.w3.org/2001/04/xmlenc#sha512"/>
        <DigestValue>nM/I0P44AiXWy45jqE3UUsYPS52NQcSrvMfmHLaHgIGWodZgB8SCS56BSaxBSn5F3jeKptmJvkwq271/h9VoEA==</DigestValue>
      </Reference>
      <Reference URI="/xl/media/image11.png?ContentType=image/png">
        <DigestMethod Algorithm="http://www.w3.org/2001/04/xmlenc#sha512"/>
        <DigestValue>s/3AXfcBmA0j4AFZXLHWC5mi90K0oCwJhadZ8Gzt2bcG7aUKlU/NwTxBwx6xM0JXKW3ojvN+n4Xp4MADenucow==</DigestValue>
      </Reference>
      <Reference URI="/xl/media/image2.png?ContentType=image/png">
        <DigestMethod Algorithm="http://www.w3.org/2001/04/xmlenc#sha512"/>
        <DigestValue>lu8q/SOUzDVGWPm8+Wth7S/xhnYpC+ewx0dcIlYTjhff8XKuFzIGUqnPKPI33oX3ZI3DWzQdL4cCN0wbwVQLxw==</DigestValue>
      </Reference>
      <Reference URI="/xl/media/image3.emf?ContentType=image/x-emf">
        <DigestMethod Algorithm="http://www.w3.org/2001/04/xmlenc#sha512"/>
        <DigestValue>T9iOIjWqi+rPmsnYdahcNEb0xBra6LzKxokV4cKgf6OOicVIgG3H8ff9q6NWIBTiXj6R/p89xfsX9eHd0I4s9g==</DigestValue>
      </Reference>
      <Reference URI="/xl/media/image4.emf?ContentType=image/x-emf">
        <DigestMethod Algorithm="http://www.w3.org/2001/04/xmlenc#sha512"/>
        <DigestValue>9p2cg/T1hl3L2gGAGGtM1772olRNpwk5lZdQR+rkTjNePxgAsHHpMPdGmmBO6fGIhN2EwAWNTdOiLCVX5Ih/+Q==</DigestValue>
      </Reference>
      <Reference URI="/xl/media/image5.emf?ContentType=image/x-emf">
        <DigestMethod Algorithm="http://www.w3.org/2001/04/xmlenc#sha512"/>
        <DigestValue>vp2hbizIPL9kgN/xCJFacXOKSB4+UedXYsnW5MwYO5yR/eWNwdBZUDusQp8JU6PW2rznMho7w/dYZlCcZozxmw==</DigestValue>
      </Reference>
      <Reference URI="/xl/media/image6.emf?ContentType=image/x-emf">
        <DigestMethod Algorithm="http://www.w3.org/2001/04/xmlenc#sha512"/>
        <DigestValue>z908fknNNzSZyi77mo1apzHDV1gsp3lCwoJ2ZPNKzruItBbw6YJH75frUyxcIojJ0AYZA9ZbQQH6O6TrEovkIw==</DigestValue>
      </Reference>
      <Reference URI="/xl/media/image7.emf?ContentType=image/x-emf">
        <DigestMethod Algorithm="http://www.w3.org/2001/04/xmlenc#sha512"/>
        <DigestValue>eY34b4w4Dj4302teOSjXg9GEzBb819PoPK5JpuLrfH1BG7Xcj+hb7egUsoateKFYPC6lvkmgM8OSrpwBQFQlpw==</DigestValue>
      </Reference>
      <Reference URI="/xl/media/image8.png?ContentType=image/png">
        <DigestMethod Algorithm="http://www.w3.org/2001/04/xmlenc#sha512"/>
        <DigestValue>X0dInX/X0HxGMeBW1/rJgNa8/ZQ8PJXC+2gZPFUG84hFPwz636FiTD9vfqyfpV5FuSQzpI6I8GSYph3z20dR8Q==</DigestValue>
      </Reference>
      <Reference URI="/xl/media/image9.png?ContentType=image/png">
        <DigestMethod Algorithm="http://www.w3.org/2001/04/xmlenc#sha512"/>
        <DigestValue>mAY4/GBM5BPwEH+VXtmibJNvT/QbiBbAMygFZDwhCWUopL5+9uKpaos7fcsmdXiFjrpYfBdY2g8YypftyGLJCw==</DigestValue>
      </Reference>
      <Reference URI="/xl/printerSettings/printerSettings1.bin?ContentType=application/vnd.openxmlformats-officedocument.spreadsheetml.printerSettings">
        <DigestMethod Algorithm="http://www.w3.org/2001/04/xmlenc#sha512"/>
        <DigestValue>vLR8fP4gSoeP7mKLW06StCbl8jWRw9GHXZlbLyggXJRju54qsBP9NgjRITNBrm3feQW5YuGHDIyhGm2F6dPuvg==</DigestValue>
      </Reference>
      <Reference URI="/xl/printerSettings/printerSettings10.bin?ContentType=application/vnd.openxmlformats-officedocument.spreadsheetml.printerSettings">
        <DigestMethod Algorithm="http://www.w3.org/2001/04/xmlenc#sha512"/>
        <DigestValue>uZPni1yutNRz8PqbVG8Qlz5s9wOOChbeGawsgqZZYcEfqGBc24dNtUX2xO4aRqWw0DVzPgaupDozd+dbSU77yQ==</DigestValue>
      </Reference>
      <Reference URI="/xl/printerSettings/printerSettings11.bin?ContentType=application/vnd.openxmlformats-officedocument.spreadsheetml.printerSettings">
        <DigestMethod Algorithm="http://www.w3.org/2001/04/xmlenc#sha512"/>
        <DigestValue>5Liiaj46r3fUjB4hWQZSbhz+V7cdVhvvfQwqgr1GwBaUSV9vY6paDZhiOx1D6dW3cUNua7BsA/kEJ7zsvQNukA==</DigestValue>
      </Reference>
      <Reference URI="/xl/printerSettings/printerSettings12.bin?ContentType=application/vnd.openxmlformats-officedocument.spreadsheetml.printerSettings">
        <DigestMethod Algorithm="http://www.w3.org/2001/04/xmlenc#sha512"/>
        <DigestValue>JIr85z+QGor0BspWLvAKz46k561Rj8X0v97LuqRMW+DYu4DDmoV1aWqRP4iaLMXvn2nlcwmy5bomXhocudcVMg==</DigestValue>
      </Reference>
      <Reference URI="/xl/printerSettings/printerSettings13.bin?ContentType=application/vnd.openxmlformats-officedocument.spreadsheetml.printerSettings">
        <DigestMethod Algorithm="http://www.w3.org/2001/04/xmlenc#sha512"/>
        <DigestValue>JIr85z+QGor0BspWLvAKz46k561Rj8X0v97LuqRMW+DYu4DDmoV1aWqRP4iaLMXvn2nlcwmy5bomXhocudcVMg==</DigestValue>
      </Reference>
      <Reference URI="/xl/printerSettings/printerSettings14.bin?ContentType=application/vnd.openxmlformats-officedocument.spreadsheetml.printerSettings">
        <DigestMethod Algorithm="http://www.w3.org/2001/04/xmlenc#sha512"/>
        <DigestValue>xvC7dH5Z3IGbxlsH/dMSZb2d2g7vOBtVwEuQFhk4LZxZ77/6b2ekMGFm663iSXaJGUYD5DWRYFUd0CM//5H/Bw==</DigestValue>
      </Reference>
      <Reference URI="/xl/printerSettings/printerSettings15.bin?ContentType=application/vnd.openxmlformats-officedocument.spreadsheetml.printerSettings">
        <DigestMethod Algorithm="http://www.w3.org/2001/04/xmlenc#sha512"/>
        <DigestValue>e74gdx0vyejNdV5zVABWWrO2QdZyTJxk2wWuatU6JqtzxdtkIAfbaVDB6rF6F9dbM+GKJcnMFDDFdceMPs3GgQ==</DigestValue>
      </Reference>
      <Reference URI="/xl/printerSettings/printerSettings16.bin?ContentType=application/vnd.openxmlformats-officedocument.spreadsheetml.printerSettings">
        <DigestMethod Algorithm="http://www.w3.org/2001/04/xmlenc#sha512"/>
        <DigestValue>JIr85z+QGor0BspWLvAKz46k561Rj8X0v97LuqRMW+DYu4DDmoV1aWqRP4iaLMXvn2nlcwmy5bomXhocudcVMg==</DigestValue>
      </Reference>
      <Reference URI="/xl/printerSettings/printerSettings17.bin?ContentType=application/vnd.openxmlformats-officedocument.spreadsheetml.printerSettings">
        <DigestMethod Algorithm="http://www.w3.org/2001/04/xmlenc#sha512"/>
        <DigestValue>JIr85z+QGor0BspWLvAKz46k561Rj8X0v97LuqRMW+DYu4DDmoV1aWqRP4iaLMXvn2nlcwmy5bomXhocudcVMg==</DigestValue>
      </Reference>
      <Reference URI="/xl/printerSettings/printerSettings18.bin?ContentType=application/vnd.openxmlformats-officedocument.spreadsheetml.printerSettings">
        <DigestMethod Algorithm="http://www.w3.org/2001/04/xmlenc#sha512"/>
        <DigestValue>LZB72m34Knrx/4XA3Cr5RrscM+GYUHBtRQEbtANTnyMHMfvaXtoGVYAV5rKVavwBRiWRCxl2gcp3gYhPezmEBg==</DigestValue>
      </Reference>
      <Reference URI="/xl/printerSettings/printerSettings19.bin?ContentType=application/vnd.openxmlformats-officedocument.spreadsheetml.printerSettings">
        <DigestMethod Algorithm="http://www.w3.org/2001/04/xmlenc#sha512"/>
        <DigestValue>/FcQ6kdIuyaUyET8DJARAOlSx9ADSduo4pgjsOX9TTrpbu0XtOZ+sx+sRAEU8CpbNWIMQ6ShoDG20bBFFFbdOg==</DigestValue>
      </Reference>
      <Reference URI="/xl/printerSettings/printerSettings2.bin?ContentType=application/vnd.openxmlformats-officedocument.spreadsheetml.printerSettings">
        <DigestMethod Algorithm="http://www.w3.org/2001/04/xmlenc#sha512"/>
        <DigestValue>vLR8fP4gSoeP7mKLW06StCbl8jWRw9GHXZlbLyggXJRju54qsBP9NgjRITNBrm3feQW5YuGHDIyhGm2F6dPuvg==</DigestValue>
      </Reference>
      <Reference URI="/xl/printerSettings/printerSettings20.bin?ContentType=application/vnd.openxmlformats-officedocument.spreadsheetml.printerSettings">
        <DigestMethod Algorithm="http://www.w3.org/2001/04/xmlenc#sha512"/>
        <DigestValue>633Hl4z0kG3p8ihonO2Pms+s1XPAq0Sw1sits/8IlhdRXZYKpf4nNUW5q84UMMxDpuHeUtxXLssQUrOIY2sb6Q==</DigestValue>
      </Reference>
      <Reference URI="/xl/printerSettings/printerSettings21.bin?ContentType=application/vnd.openxmlformats-officedocument.spreadsheetml.printerSettings">
        <DigestMethod Algorithm="http://www.w3.org/2001/04/xmlenc#sha512"/>
        <DigestValue>/XESDKyPGteEr4XZhbTE0DdtmtH5hrELw8MgNMaDeERRl/e6Wvdz91dBqdmYaKhBebuFdYRF2GcxcRb8IRuSew==</DigestValue>
      </Reference>
      <Reference URI="/xl/printerSettings/printerSettings22.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23.bin?ContentType=application/vnd.openxmlformats-officedocument.spreadsheetml.printerSettings">
        <DigestMethod Algorithm="http://www.w3.org/2001/04/xmlenc#sha512"/>
        <DigestValue>vLR8fP4gSoeP7mKLW06StCbl8jWRw9GHXZlbLyggXJRju54qsBP9NgjRITNBrm3feQW5YuGHDIyhGm2F6dPuvg==</DigestValue>
      </Reference>
      <Reference URI="/xl/printerSettings/printerSettings24.bin?ContentType=application/vnd.openxmlformats-officedocument.spreadsheetml.printerSettings">
        <DigestMethod Algorithm="http://www.w3.org/2001/04/xmlenc#sha512"/>
        <DigestValue>e74gdx0vyejNdV5zVABWWrO2QdZyTJxk2wWuatU6JqtzxdtkIAfbaVDB6rF6F9dbM+GKJcnMFDDFdceMPs3GgQ==</DigestValue>
      </Reference>
      <Reference URI="/xl/printerSettings/printerSettings25.bin?ContentType=application/vnd.openxmlformats-officedocument.spreadsheetml.printerSettings">
        <DigestMethod Algorithm="http://www.w3.org/2001/04/xmlenc#sha512"/>
        <DigestValue>xvC7dH5Z3IGbxlsH/dMSZb2d2g7vOBtVwEuQFhk4LZxZ77/6b2ekMGFm663iSXaJGUYD5DWRYFUd0CM//5H/Bw==</DigestValue>
      </Reference>
      <Reference URI="/xl/printerSettings/printerSettings26.bin?ContentType=application/vnd.openxmlformats-officedocument.spreadsheetml.printerSettings">
        <DigestMethod Algorithm="http://www.w3.org/2001/04/xmlenc#sha512"/>
        <DigestValue>JIr85z+QGor0BspWLvAKz46k561Rj8X0v97LuqRMW+DYu4DDmoV1aWqRP4iaLMXvn2nlcwmy5bomXhocudcVMg==</DigestValue>
      </Reference>
      <Reference URI="/xl/printerSettings/printerSettings27.bin?ContentType=application/vnd.openxmlformats-officedocument.spreadsheetml.printerSettings">
        <DigestMethod Algorithm="http://www.w3.org/2001/04/xmlenc#sha512"/>
        <DigestValue>P2sEMrvsgUCZ1muNBiK9ghmHSyaz55pmfe3wzYbYh2IxIdCbCRK0jo2hxxytSQpalqfxIF1brxCG6o562W8FZQ==</DigestValue>
      </Reference>
      <Reference URI="/xl/printerSettings/printerSettings28.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29.bin?ContentType=application/vnd.openxmlformats-officedocument.spreadsheetml.printerSettings">
        <DigestMethod Algorithm="http://www.w3.org/2001/04/xmlenc#sha512"/>
        <DigestValue>Lnl4reH4HpZ+eM8l1sz/m6E0YGx2MlwmsiPAytNPFBAGaNGFUklKQQLf1Mo4siVTKP+28tPoAZZltf/E2pqXjQ==</DigestValue>
      </Reference>
      <Reference URI="/xl/printerSettings/printerSettings3.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30.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31.bin?ContentType=application/vnd.openxmlformats-officedocument.spreadsheetml.printerSettings">
        <DigestMethod Algorithm="http://www.w3.org/2001/04/xmlenc#sha512"/>
        <DigestValue>xvC7dH5Z3IGbxlsH/dMSZb2d2g7vOBtVwEuQFhk4LZxZ77/6b2ekMGFm663iSXaJGUYD5DWRYFUd0CM//5H/Bw==</DigestValue>
      </Reference>
      <Reference URI="/xl/printerSettings/printerSettings32.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33.bin?ContentType=application/vnd.openxmlformats-officedocument.spreadsheetml.printerSettings">
        <DigestMethod Algorithm="http://www.w3.org/2001/04/xmlenc#sha512"/>
        <DigestValue>P2sEMrvsgUCZ1muNBiK9ghmHSyaz55pmfe3wzYbYh2IxIdCbCRK0jo2hxxytSQpalqfxIF1brxCG6o562W8FZQ==</DigestValue>
      </Reference>
      <Reference URI="/xl/printerSettings/printerSettings34.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35.bin?ContentType=application/vnd.openxmlformats-officedocument.spreadsheetml.printerSettings">
        <DigestMethod Algorithm="http://www.w3.org/2001/04/xmlenc#sha512"/>
        <DigestValue>5vIFxEh9SQ41OAQbN3I8bMELA9OU79Ung5xtd3W5sYpNEnDC/J/k1GABOlDHENLGipXmVoiUSN1q9WFpS3wg5A==</DigestValue>
      </Reference>
      <Reference URI="/xl/printerSettings/printerSettings36.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37.bin?ContentType=application/vnd.openxmlformats-officedocument.spreadsheetml.printerSettings">
        <DigestMethod Algorithm="http://www.w3.org/2001/04/xmlenc#sha512"/>
        <DigestValue>x8fsyKeU29XV4Vjxz2IBl3tNm7mETrTYXD1lAZQaW4LdoVxiE01ElAu9AbJzamW6iUbiSZEZIFL8tY6DvofucQ==</DigestValue>
      </Reference>
      <Reference URI="/xl/printerSettings/printerSettings38.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39.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4.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40.bin?ContentType=application/vnd.openxmlformats-officedocument.spreadsheetml.printerSettings">
        <DigestMethod Algorithm="http://www.w3.org/2001/04/xmlenc#sha512"/>
        <DigestValue>OSJR19NhnmuyypPvnL7ZjlIHePBXDq4DqSn0Eomg9dl1Gw+ElQT2tCox7DdedKRk8by0GvNcNJ1udBDAguOoCA==</DigestValue>
      </Reference>
      <Reference URI="/xl/printerSettings/printerSettings41.bin?ContentType=application/vnd.openxmlformats-officedocument.spreadsheetml.printerSettings">
        <DigestMethod Algorithm="http://www.w3.org/2001/04/xmlenc#sha512"/>
        <DigestValue>e74gdx0vyejNdV5zVABWWrO2QdZyTJxk2wWuatU6JqtzxdtkIAfbaVDB6rF6F9dbM+GKJcnMFDDFdceMPs3GgQ==</DigestValue>
      </Reference>
      <Reference URI="/xl/printerSettings/printerSettings42.bin?ContentType=application/vnd.openxmlformats-officedocument.spreadsheetml.printerSettings">
        <DigestMethod Algorithm="http://www.w3.org/2001/04/xmlenc#sha512"/>
        <DigestValue>e74gdx0vyejNdV5zVABWWrO2QdZyTJxk2wWuatU6JqtzxdtkIAfbaVDB6rF6F9dbM+GKJcnMFDDFdceMPs3GgQ==</DigestValue>
      </Reference>
      <Reference URI="/xl/printerSettings/printerSettings43.bin?ContentType=application/vnd.openxmlformats-officedocument.spreadsheetml.printerSettings">
        <DigestMethod Algorithm="http://www.w3.org/2001/04/xmlenc#sha512"/>
        <DigestValue>FJSEU6j+Flcea04r8Hz+dyXqG0+CYmNbJDQa97/wOPUB2AyjSGfQ/MyPTtbi7NZnx7fMKE4C7W7zwa4Ho+cEdA==</DigestValue>
      </Reference>
      <Reference URI="/xl/printerSettings/printerSettings44.bin?ContentType=application/vnd.openxmlformats-officedocument.spreadsheetml.printerSettings">
        <DigestMethod Algorithm="http://www.w3.org/2001/04/xmlenc#sha512"/>
        <DigestValue>e74gdx0vyejNdV5zVABWWrO2QdZyTJxk2wWuatU6JqtzxdtkIAfbaVDB6rF6F9dbM+GKJcnMFDDFdceMPs3GgQ==</DigestValue>
      </Reference>
      <Reference URI="/xl/printerSettings/printerSettings45.bin?ContentType=application/vnd.openxmlformats-officedocument.spreadsheetml.printerSettings">
        <DigestMethod Algorithm="http://www.w3.org/2001/04/xmlenc#sha512"/>
        <DigestValue>aZgsWHVwIo2qDD/TurPrVsZINf9BFaAk1gEY9JrTPD3mupUsCftiYXO/5Lo7B8apZQpRYtkUb3lJNiMGgwKdiw==</DigestValue>
      </Reference>
      <Reference URI="/xl/printerSettings/printerSettings46.bin?ContentType=application/vnd.openxmlformats-officedocument.spreadsheetml.printerSettings">
        <DigestMethod Algorithm="http://www.w3.org/2001/04/xmlenc#sha512"/>
        <DigestValue>yzcEs0XdIFpyQtB0lHVRotC4In94+FPTAkruW0BU5cFM+6bKYCuoLESa0C9eYaA8nC3h5FlG/bcmsHsO7g4BUg==</DigestValue>
      </Reference>
      <Reference URI="/xl/printerSettings/printerSettings47.bin?ContentType=application/vnd.openxmlformats-officedocument.spreadsheetml.printerSettings">
        <DigestMethod Algorithm="http://www.w3.org/2001/04/xmlenc#sha512"/>
        <DigestValue>vLR8fP4gSoeP7mKLW06StCbl8jWRw9GHXZlbLyggXJRju54qsBP9NgjRITNBrm3feQW5YuGHDIyhGm2F6dPuvg==</DigestValue>
      </Reference>
      <Reference URI="/xl/printerSettings/printerSettings48.bin?ContentType=application/vnd.openxmlformats-officedocument.spreadsheetml.printerSettings">
        <DigestMethod Algorithm="http://www.w3.org/2001/04/xmlenc#sha512"/>
        <DigestValue>e74gdx0vyejNdV5zVABWWrO2QdZyTJxk2wWuatU6JqtzxdtkIAfbaVDB6rF6F9dbM+GKJcnMFDDFdceMPs3GgQ==</DigestValue>
      </Reference>
      <Reference URI="/xl/printerSettings/printerSettings49.bin?ContentType=application/vnd.openxmlformats-officedocument.spreadsheetml.printerSettings">
        <DigestMethod Algorithm="http://www.w3.org/2001/04/xmlenc#sha512"/>
        <DigestValue>P2sEMrvsgUCZ1muNBiK9ghmHSyaz55pmfe3wzYbYh2IxIdCbCRK0jo2hxxytSQpalqfxIF1brxCG6o562W8FZQ==</DigestValue>
      </Reference>
      <Reference URI="/xl/printerSettings/printerSettings5.bin?ContentType=application/vnd.openxmlformats-officedocument.spreadsheetml.printerSettings">
        <DigestMethod Algorithm="http://www.w3.org/2001/04/xmlenc#sha512"/>
        <DigestValue>7N2AZNr+QLMuC7gAWd4Jtcc/ifCT7rRnffP4BRjuYfap5YIqug8vN8+uiUoY8ynI+XgIo/nMHAElrhrGlNgaKA==</DigestValue>
      </Reference>
      <Reference URI="/xl/printerSettings/printerSettings50.bin?ContentType=application/vnd.openxmlformats-officedocument.spreadsheetml.printerSettings">
        <DigestMethod Algorithm="http://www.w3.org/2001/04/xmlenc#sha512"/>
        <DigestValue>OSJR19NhnmuyypPvnL7ZjlIHePBXDq4DqSn0Eomg9dl1Gw+ElQT2tCox7DdedKRk8by0GvNcNJ1udBDAguOoCA==</DigestValue>
      </Reference>
      <Reference URI="/xl/printerSettings/printerSettings51.bin?ContentType=application/vnd.openxmlformats-officedocument.spreadsheetml.printerSettings">
        <DigestMethod Algorithm="http://www.w3.org/2001/04/xmlenc#sha512"/>
        <DigestValue>x8fsyKeU29XV4Vjxz2IBl3tNm7mETrTYXD1lAZQaW4LdoVxiE01ElAu9AbJzamW6iUbiSZEZIFL8tY6DvofucQ==</DigestValue>
      </Reference>
      <Reference URI="/xl/printerSettings/printerSettings6.bin?ContentType=application/vnd.openxmlformats-officedocument.spreadsheetml.printerSettings">
        <DigestMethod Algorithm="http://www.w3.org/2001/04/xmlenc#sha512"/>
        <DigestValue>i6ebMNNLzOVnllygMM40e1RHOUHf7SWqMpU6K4SKm6TgsfnuXKEQWFB0THuLoefZLeACX3Hw4e+Ou6quIgyI5w==</DigestValue>
      </Reference>
      <Reference URI="/xl/printerSettings/printerSettings7.bin?ContentType=application/vnd.openxmlformats-officedocument.spreadsheetml.printerSettings">
        <DigestMethod Algorithm="http://www.w3.org/2001/04/xmlenc#sha512"/>
        <DigestValue>aZgsWHVwIo2qDD/TurPrVsZINf9BFaAk1gEY9JrTPD3mupUsCftiYXO/5Lo7B8apZQpRYtkUb3lJNiMGgwKdiw==</DigestValue>
      </Reference>
      <Reference URI="/xl/printerSettings/printerSettings8.bin?ContentType=application/vnd.openxmlformats-officedocument.spreadsheetml.printerSettings">
        <DigestMethod Algorithm="http://www.w3.org/2001/04/xmlenc#sha512"/>
        <DigestValue>vLR8fP4gSoeP7mKLW06StCbl8jWRw9GHXZlbLyggXJRju54qsBP9NgjRITNBrm3feQW5YuGHDIyhGm2F6dPuvg==</DigestValue>
      </Reference>
      <Reference URI="/xl/printerSettings/printerSettings9.bin?ContentType=application/vnd.openxmlformats-officedocument.spreadsheetml.printerSettings">
        <DigestMethod Algorithm="http://www.w3.org/2001/04/xmlenc#sha512"/>
        <DigestValue>yzcEs0XdIFpyQtB0lHVRotC4In94+FPTAkruW0BU5cFM+6bKYCuoLESa0C9eYaA8nC3h5FlG/bcmsHsO7g4BUg==</DigestValue>
      </Reference>
      <Reference URI="/xl/sharedStrings.xml?ContentType=application/vnd.openxmlformats-officedocument.spreadsheetml.sharedStrings+xml">
        <DigestMethod Algorithm="http://www.w3.org/2001/04/xmlenc#sha512"/>
        <DigestValue>O/qJVCy1H1dMC3P2pAzyA6j3LX8mvT8198PWbrav9porZtsJByvUM4p+eN2qEUIh4BwabTz+KQHbvQ5w5y1I8g==</DigestValue>
      </Reference>
      <Reference URI="/xl/styles.xml?ContentType=application/vnd.openxmlformats-officedocument.spreadsheetml.styles+xml">
        <DigestMethod Algorithm="http://www.w3.org/2001/04/xmlenc#sha512"/>
        <DigestValue>8LYagLmNSZELIHwer9t050cfmLtudXQtpbiFiccC918Zm5lyUFsM7IxSuXarRKdIdBfNHPz3VZqOMj03YdcuCw==</DigestValue>
      </Reference>
      <Reference URI="/xl/theme/theme1.xml?ContentType=application/vnd.openxmlformats-officedocument.theme+xml">
        <DigestMethod Algorithm="http://www.w3.org/2001/04/xmlenc#sha512"/>
        <DigestValue>4YX2YO+IwmgIeCECjAosqkC1WFa32CrS3Sh3aZEhxqcaHn9KH9PPnkmaIj0MdutZXGL72V/ex+TpWUL+O5V2kQ==</DigestValue>
      </Reference>
      <Reference URI="/xl/workbook.xml?ContentType=application/vnd.openxmlformats-officedocument.spreadsheetml.sheet.main+xml">
        <DigestMethod Algorithm="http://www.w3.org/2001/04/xmlenc#sha512"/>
        <DigestValue>WqFH+m7ipk77Xde+RVQTU0zV+B0d2eRKNuZVP9k8iQ6GnK2B5j5TwdcZNC8kXKOw6O+jUN1JJI/NWvSeWfLSqg==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x6x3o0FiteXwgd4+N2JRHShF5DouWMYfdr1Gow4eR29VuHl34yE2z9z/pbf8d7IOjb9KqtDxCVXP0Ef6v2RZSA==</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2FUd7O806x012HVIAxaGM7N2PM/HloI09kgyR89NqVIkYqDiq1zoFs6VNA7fYKVr/CKUMCSqj/U2RSnwQvbHrA==</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WUoEKDAHFC9XpzDazi/fWRG0+NbCZnRga9OJZqQ/inwwkToZllyVUzWfNAjuKrW+ZC5rFcmHj32jFeug1QdNMw==</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f+EmU15wY0uaGN3B3i6RbOg17LdjV9J91hrQYBzq0zwVbYePPIuxcaRH1N+Mv/6k3dIiJSvE+XkDUllpGkHhjQ==</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eydvPqUzfP3MHxRFUXyjlq8mWTtgrmkQ0MG2s2OM7DRo5KIomG/8k3NPSW8X5ef4QdF+5wj08YelGt1gB170nw==</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uifXjk/ic7ohFQmCwNbBB6R11ocTSCI/Zn92wkFYJV6RTe4ZWFJRtCSHIXwgSTnywQrVlCQP0xdDkfKnqPeJjA==</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63pjghEtEu3TGTmKnANXiFg6mMuuc5Wx7nDoMxVb7opmkQVO8nE2+41L3SStKIGjqVUfiRARzgpvkHKkRbnJlA==</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QVI1+O4iYgCVsy23mq/ldg/aj9dCjb4ZqyBPYb82KYm/Sn0BzBw/pTr8wjW0SRVxbk2Hmxkk9JHcXFjUgI/2qg==</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qm7QXerGe8dxum7tsxWDi0ldHSbIgr/EmKWoMBwaAl/S0deV4QjMf5XSzQRbbeSvsinqDuxTINc9rehCGLejUg==</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n+vt7O2bzl6p9PlABx4M3ehjoNnoRRyj6Uvs7lzpgDe+auVvU2mPo7+Oe4BI/9b7ZKUN7780qCeU+WJsUOwDaw==</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zeCP2MPFYmetx87KwqxlRSCz/vbJ0Bkd1/ZekmzNn26ekDtmxCnQeGflxHzvhNpJawAC1g4Ye0G8LAfY4SwAPA==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0uqUbitQEkFdWpeOiyEP0UI9PF+erYBsDGjZt5VnyJYq75iauMR/EQYY0Siw2JO9VoNYafUYPcXKAiLATBF8EA==</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AORUpAqV2pGY4RuW9Q/v0qtwt0r8G3zLvPs6u19KGPW+k0JOCpECONGAe9vYR4vSxWbl/g1/DGwrctC6OvZG/g==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CkEWEDSKVWuBo/rluGxfVGcMAm6EmOn+fZ6KoSAxyYzTvqyNBwZ8Z93s8Qg3F/Lr2/UzebRvZZrnnCN/Igcvdw==</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whW5AVwf4h8pZsAONpFJMiedXuahJNZEN3Wow2ONl4mOMZWiY7JyN7CVQsu9eAJkAMB09d196aFSIR1i31CM8w==</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9NRbHvsjSxs1Vk3sFiZmaE1cK6nCJVFAJ52Yd/gfY9+HTBm3/+UA+FAYWb8lrKOQ906gFnHI+WH+gL+ripBoMw==</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UjBgjcACRgYcOB6qb7Bt1usGNsqW0RoetTMCLrsBcvpvIEcNOYMLK3dD6SkDxH0rgYhzfiNu9XFf4bCt3P0EdQ==</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XlZdzL++o2L/kUAEYo/MhWsEkaC6Q+blcUWBIZfnI8Jl/B5EiowUpRl0zAeKr1Es0Ibc4KMTnggm+wYcOVCMyQ==</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Sga0iwzWaz3kHlIcUPTjM+ClOC94gYeGcqf69C0PEiDGz49BqppbCYA2yAceDZfhVYhh3rfvMikXn+L5vkvaHQ==</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kuAY8A1miYenz9ZC7ppSBZRGSPshY4kA+zM4Pnhb8758Tu2jBCWqSHergApxmSLl5xStg1GtBNFa4+TlsMurpw==</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XkY3FqA913Tr4tBfI1D41XLeNaptphDyPlVNNid9DYycmuYluDKpZNKdQ1OgASrlYKhnmRPJaEzxRqR9jV4YmA==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o3F3AzWS1hgq63c57m8ZaQlBHg5HNKal6s+YxmaXzrvVPoWMvx7keLP4hw2k5lnz6mybha4zPsg+0Hq6htIUig==</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o+MM8f+mrPq5P++T9xvt3tHM1nrO8Ngbepn236bS6rpaAnnzUEtWE0cPxXzchhF96tgt2FxiObHcaMB/efUgMg==</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/U58ptciGZFDJHK+m7bXHRvsVzTaSdSZiamSnpv6IzXyYJ2l1AQyAchY0jJ3IBxkZQ7C1MONxe8E5m4656lxAg==</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X8rtJOqvvRCKJ4Ag19tGWJ6sGM65PJWNnpn4eOSGTmae4YP5G5UZGNb9t0mBIlIzaCvxH+n27HfYT+NreBJkWQ==</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1A0SE2C2CtqIbvEsW2DLwiD61RgXLhIVagTNjw3tKyut9GUf+uSVeBv+XPYRX0N9FlIcACKfIFRC3r/1AgS7cA==</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JODHSj+b6kq7HoNTYRaYIv/01x3BNMg9QvvpgODk1CTCVO4FMQmGNB7s0feW6CcV5O+Pl9VHbHI/03tTvZrdEA==</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Ur/nw/Rw9QjXYW1dB9xHwco1fTWooOWDmurd8Q7KmYVldwZtPwTK7TIsCREvHRY9PQptfy6R6zlRfoXqe0SdYg==</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QDsbYFf3dbDmhh1dHOl/bIgvw6WE1UWdIRkZFiNhK/44t0rzk4Z5eKLLd67k077rIqBj3ZmiTTdwM3rEkAfV2A==</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7/EAmpcOXKJPslBGZ8dl0WkfBzW9xBHxj6Otjx2w0ppGsDMFXa3lJesR9ap9rbs6U2XU99/f4LsbGuXtDN9+Dg==</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uvwXRIq8uNA99tvw6jHT6CRme1qC46EVOzPYYdWh7K4PfcvFb+0TKEEm1dYMzPpkJEmKwuepeDGs2DxpUr89Aw==</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EK8g3DfRs7wHGCSzm+fZbe9rffO5Qm8jb1Z1bkKq07wZ5oqOhu0aZjaK2DyWcH9KpprWyss/UlL6i/dwHMrakQ==</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jw1QqfbWHizd7QCq+FcRJWFTa8VbdGYdXduERiZd7XsoeJKA9HYr9/shgWbvhbBRh0rW8ZrjnKV0NMGHxc23QQ==</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LECnpEHMPloX8EI3vSPQzSFsZneizWhkL0PutCz7xg48hiAgfscfRyYWUPqPUG81QcO2zygFGmTITo0HTNa2vw==</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9NmoxuOeOzqHAw/jfYDjmekyguzC9/0sEbiFd4oagIptglGYUmGaE9etfQxfedtqMRG9Pjqxnc0usgV783MwFg==</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cNDy8fha6V8zZ4BieAkACy+Yt+QkCZNB5fkKvc9qx4qCG7jf4LCuzYDHUic4zp7FXhmnM1g5xpBdEXPWJfpe7g==</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DaCDO7E+/skSn4a0lNyeBkDeWFhjeLRSUw0yMsTh6lYoBn9Wm5m858fa1C/mlt6vtgVF8qOJuRnXm/1F/CKLMA==</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YiUCk00HZmJTkM/q/eI9hxgOkIhkwTIbbOyzdd+jXeBuhEtwqwQ1O/EckLJ5gNyC+BbcUrHvMZQgX9tFec47CQ==</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Ey2oO84viJKHCNQRN2cpEkGhAK9IbHP8eptJ4IvnARg0VyEkct4G/f1Q8n4ai3Vi1ezg0rymbuHbKwu0NnBDHA==</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2qE39Edf3hnf78xrFjOC+0d4ORbQVXNnfaswe9aXcck6dqWTT3ufXGZUeML1DoD+L8m3ObdNILQnXwilESzmWw==</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8SJfe8/nPW1FnLR6jt/7tf6eMZJ+rc0kCYlP2rO66l6R1uNw4mJciU90d/tgjMgstV/stOb3Feg/so4BWOZc0w==</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WCktpEs4SLxOggg+kcLdkhS8oTyqjffTxkMTfi6ihgmVie5I/Y1OiaBxfqtyujSDjrDX78vdpGNEQY/KM4ycHg==</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ZuAV6JWti1kFocwfTTsyN3ZWVgiPPdz9wdfR37xJlsShenuOYkSxKNDidI9H8SeW0+76gfY/tetPahXQtb+Y/A==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//GHZ0gn0euvCvn8NoQN5S4zVpzq8pYIm0Q0XBrfJwZIT7hNlCrUA7Jc6RdPb5Uo0PprtxX7exKiQizmb180cw==</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uILDIbVCqExOe3uwCkXk0rv2CLv9Q8siltlXDeUDAGbiArZYUZEbMqwG/hyEH+AbsMCPyOLJynEn9emt6utRLA==</DigestValue>
      </Reference>
      <Reference URI="/xl/worksheets/_rels/sheet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VgOT7ux+NQ6gBUvh3UIHew3jmhWfrOr/ls8n3zEP/vhWQeBfNa1Nmk1T9uELZ5BN2dVL+vdujQQ7luPrcXga1w==</DigestValue>
      </Reference>
      <Reference URI="/xl/worksheets/_rels/sheet5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EiBH9JUFdHZelGrODO1qMlQzvNKDhk4CCewohGl/yiKfu8DVCJtPSPyOd/DPqJdSs0vkyHuwzZrw9sFCGcR0+A==</DigestValue>
      </Reference>
      <Reference URI="/xl/worksheets/_rels/sheet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Mv/+eN2U6mfoAHVo5cZSQ8nl4RgHRO1xKE7XMvTeGI6VXUsV5LdBNDdCKdPt2hB8u/t4wf4MXX4/TFqpP/aYTw==</DigestValue>
      </Reference>
      <Reference URI="/xl/worksheets/_rels/sheet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RMTfxL/EwqO9zt6W47/wXa87Dj9Y+g+DkWOpECDukiRhmhXng9fv9kBMBucie0Am3WA475p1MH+2pdMx8jlOGQ==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HPATC1blZkGmwQBT2jdKuyPnMtNZdO1+sbAQQkLhLala0pbHCCNYUCVaAIERwYUyb4EiDmYI8RyAjVwffMcE5Q==</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iMPNgTPJB5+PmoQHDNS4RHMYnNDOs1y+IQzESIO4NXeBgu1BjlWQLfhr8MJ3Xahf0Y/l9nlL4J9D+U8pvr402w==</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WoH9hRh6jqR37e3CTHrXB+eLCWyIz14oX85V0awSXOE5xD4s2Bo4XBPM4apqt4iu8C3sWcdourra2vMWMc7oAw==</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YbO9gnfAxJvBVwZtQ+YbpBy4tjSRrBbcRXXpcHu2iqzAYCSrjFW33IHhL8Y4jdMZ51mUHle+eOsynuDzvGvFig==</DigestValue>
      </Reference>
      <Reference URI="/xl/worksheets/sheet1.xml?ContentType=application/vnd.openxmlformats-officedocument.spreadsheetml.worksheet+xml">
        <DigestMethod Algorithm="http://www.w3.org/2001/04/xmlenc#sha512"/>
        <DigestValue>fx27jupKRT+5Tt7JzI7z/tmHm73u8SXK3Pb3ER9Pt5Mt4wLf2lMs90KtwUTinF8VfpFMbs6G/Xv+dFlRNzte+g==</DigestValue>
      </Reference>
      <Reference URI="/xl/worksheets/sheet10.xml?ContentType=application/vnd.openxmlformats-officedocument.spreadsheetml.worksheet+xml">
        <DigestMethod Algorithm="http://www.w3.org/2001/04/xmlenc#sha512"/>
        <DigestValue>kfPkezAf4WrdZr86gibjHgDUSpeJ657hHZhb1Bthe2ere3IiFEUHN8Dv0MoFOrGXgKc0hPZiiy3w8ggJ35NsBQ==</DigestValue>
      </Reference>
      <Reference URI="/xl/worksheets/sheet11.xml?ContentType=application/vnd.openxmlformats-officedocument.spreadsheetml.worksheet+xml">
        <DigestMethod Algorithm="http://www.w3.org/2001/04/xmlenc#sha512"/>
        <DigestValue>SLYv2J1zkuGlNn9PxRpcclCemfyYOwBm205nZAHyeoB7LT37PtVjKMTFtoh6HgAnoRMsK9HywsuEciLujByzMQ==</DigestValue>
      </Reference>
      <Reference URI="/xl/worksheets/sheet12.xml?ContentType=application/vnd.openxmlformats-officedocument.spreadsheetml.worksheet+xml">
        <DigestMethod Algorithm="http://www.w3.org/2001/04/xmlenc#sha512"/>
        <DigestValue>PnoAjf+HAWtEQ+Thykp4tIN1VOaB8IgZchlYmA64uopeEMzOcVgKq9s5wiFYRiTCYdNmnV6FmnUF1uwkHRwC9A==</DigestValue>
      </Reference>
      <Reference URI="/xl/worksheets/sheet13.xml?ContentType=application/vnd.openxmlformats-officedocument.spreadsheetml.worksheet+xml">
        <DigestMethod Algorithm="http://www.w3.org/2001/04/xmlenc#sha512"/>
        <DigestValue>yEe1D1wwHuMuunXzjDgDUvWSCCDmvbDKi4ll7kSWhMPTy1AfgmWwiWNO7frtylyb5SQrjgfX9keaXiJCW+Osww==</DigestValue>
      </Reference>
      <Reference URI="/xl/worksheets/sheet14.xml?ContentType=application/vnd.openxmlformats-officedocument.spreadsheetml.worksheet+xml">
        <DigestMethod Algorithm="http://www.w3.org/2001/04/xmlenc#sha512"/>
        <DigestValue>1WGHHaD10ARWaXFa+pTj6OHlLoZMsuI6rn4UKG1F4ygolUcYPOK1XnBQnV8JJ+cZsUtOK2lGdXcs5YEYEn42wA==</DigestValue>
      </Reference>
      <Reference URI="/xl/worksheets/sheet15.xml?ContentType=application/vnd.openxmlformats-officedocument.spreadsheetml.worksheet+xml">
        <DigestMethod Algorithm="http://www.w3.org/2001/04/xmlenc#sha512"/>
        <DigestValue>IAyt8s5NYMD1K5TzXZmKeVCl8qyHiK+brxmW4DgaqTKcYN0TFOokykm4tWEF2X0Ni2XT0dLz9EiAZ10yWYfbyA==</DigestValue>
      </Reference>
      <Reference URI="/xl/worksheets/sheet16.xml?ContentType=application/vnd.openxmlformats-officedocument.spreadsheetml.worksheet+xml">
        <DigestMethod Algorithm="http://www.w3.org/2001/04/xmlenc#sha512"/>
        <DigestValue>/NBgueq6/7006IJAA9jH0PMmZnt6CLnfrQ8uGYW/LEagpLm03/Izn7787C1qj9sZNcYAJx8nYh9Plt0w/GEJyQ==</DigestValue>
      </Reference>
      <Reference URI="/xl/worksheets/sheet17.xml?ContentType=application/vnd.openxmlformats-officedocument.spreadsheetml.worksheet+xml">
        <DigestMethod Algorithm="http://www.w3.org/2001/04/xmlenc#sha512"/>
        <DigestValue>hLlJ0oDsHGM1wiUYP/CUGRmeB79d1zC7fwhv3LC79IbK27IHG86zt4QA3tAHc7MmkWpAGOLyP0ZPdNWez34DGw==</DigestValue>
      </Reference>
      <Reference URI="/xl/worksheets/sheet18.xml?ContentType=application/vnd.openxmlformats-officedocument.spreadsheetml.worksheet+xml">
        <DigestMethod Algorithm="http://www.w3.org/2001/04/xmlenc#sha512"/>
        <DigestValue>c9AYace0wag7bKCH2O33EjXLTGiP4Il1qFJRgWinFquox0EdPvYQmXjnNXO1+5MXQvhVWQrb2FjivUZ8iOZ3qg==</DigestValue>
      </Reference>
      <Reference URI="/xl/worksheets/sheet19.xml?ContentType=application/vnd.openxmlformats-officedocument.spreadsheetml.worksheet+xml">
        <DigestMethod Algorithm="http://www.w3.org/2001/04/xmlenc#sha512"/>
        <DigestValue>vf9ADkF+YSooT5PjZa74Rc4c3YgZa28HM/6tDXgxelJX3rpzKwZydd76xIZK3Dgmw6WwpZSp83y8pmq9UCTesw==</DigestValue>
      </Reference>
      <Reference URI="/xl/worksheets/sheet2.xml?ContentType=application/vnd.openxmlformats-officedocument.spreadsheetml.worksheet+xml">
        <DigestMethod Algorithm="http://www.w3.org/2001/04/xmlenc#sha512"/>
        <DigestValue>pbdAGV1dAguD0kq1Vb4UWmsxCn3Bocgv0AKMmZdSj7D8EpAfBWsnV8K2un+fmPJ18FGRhAhbQ9EmfJE4s9LWWQ==</DigestValue>
      </Reference>
      <Reference URI="/xl/worksheets/sheet20.xml?ContentType=application/vnd.openxmlformats-officedocument.spreadsheetml.worksheet+xml">
        <DigestMethod Algorithm="http://www.w3.org/2001/04/xmlenc#sha512"/>
        <DigestValue>BZKQdgeMnPHnXEmN7tn02/ECnYv/NLraddvVMC0ErR8hRrGJo2uqFdq5FB7hWwLMSgS7TXK0JUI5jK9IVGp06w==</DigestValue>
      </Reference>
      <Reference URI="/xl/worksheets/sheet21.xml?ContentType=application/vnd.openxmlformats-officedocument.spreadsheetml.worksheet+xml">
        <DigestMethod Algorithm="http://www.w3.org/2001/04/xmlenc#sha512"/>
        <DigestValue>/x+jlLRcar2zx6obBDnyi9JPiLA8ka4qaBvsq/M0dHYyd3E0bW5UQFGHN+ElUkjpu+pICHfpZu1T201O8biCIg==</DigestValue>
      </Reference>
      <Reference URI="/xl/worksheets/sheet22.xml?ContentType=application/vnd.openxmlformats-officedocument.spreadsheetml.worksheet+xml">
        <DigestMethod Algorithm="http://www.w3.org/2001/04/xmlenc#sha512"/>
        <DigestValue>AxNSrBTdrYhLg1adjqB0LzxvuXcxyt+UQ9ciKbFoF7+qywPtDUwU3S9jPkAqd2dDpGNgEgTgn+VCKrpp2rhQGw==</DigestValue>
      </Reference>
      <Reference URI="/xl/worksheets/sheet23.xml?ContentType=application/vnd.openxmlformats-officedocument.spreadsheetml.worksheet+xml">
        <DigestMethod Algorithm="http://www.w3.org/2001/04/xmlenc#sha512"/>
        <DigestValue>lR8t/K072JXO+uSAU2E26SS5QRFHj+m4GRetE164WRCnxPQvbOjTGXLg9HbUg+hN70XRtYlLYheGQYX+1y/15Q==</DigestValue>
      </Reference>
      <Reference URI="/xl/worksheets/sheet24.xml?ContentType=application/vnd.openxmlformats-officedocument.spreadsheetml.worksheet+xml">
        <DigestMethod Algorithm="http://www.w3.org/2001/04/xmlenc#sha512"/>
        <DigestValue>kxS1xvww4e3xDPkfkY3e3/TWYTEGJ8pT8sQLskC1MBr2RzCKphXc1lz7oZ15sKkJudJ7AVTu5jwK+H3veQt9vQ==</DigestValue>
      </Reference>
      <Reference URI="/xl/worksheets/sheet25.xml?ContentType=application/vnd.openxmlformats-officedocument.spreadsheetml.worksheet+xml">
        <DigestMethod Algorithm="http://www.w3.org/2001/04/xmlenc#sha512"/>
        <DigestValue>dqIqThwfqJbzehCdNjzFnL3LhePL3I/RrlMgkLa0/Zba2mcO7ytBiJC2AJotESeayfJ9K1JCjdAL9u0vBgflaw==</DigestValue>
      </Reference>
      <Reference URI="/xl/worksheets/sheet26.xml?ContentType=application/vnd.openxmlformats-officedocument.spreadsheetml.worksheet+xml">
        <DigestMethod Algorithm="http://www.w3.org/2001/04/xmlenc#sha512"/>
        <DigestValue>6fIrL6FQ2V6zrdTvbS+f7yXgT1PWAbrypFjNvMiDy2tTIVRadQSzcqEv8RNulXcTQK4wTO9AMNcqARpnO08rGA==</DigestValue>
      </Reference>
      <Reference URI="/xl/worksheets/sheet27.xml?ContentType=application/vnd.openxmlformats-officedocument.spreadsheetml.worksheet+xml">
        <DigestMethod Algorithm="http://www.w3.org/2001/04/xmlenc#sha512"/>
        <DigestValue>6YkAjj4hrMyCsrx4jXyCmTRU7Baz3HGmAssvX2+4TfFNj59T9N60LoCWj6Z2UDFrevTkSXY+7U6L2Re5u+48LA==</DigestValue>
      </Reference>
      <Reference URI="/xl/worksheets/sheet28.xml?ContentType=application/vnd.openxmlformats-officedocument.spreadsheetml.worksheet+xml">
        <DigestMethod Algorithm="http://www.w3.org/2001/04/xmlenc#sha512"/>
        <DigestValue>H2bSvHa3vXr0ffx614wDv8cSdW0KHBfjCG+FYjzpB0Qqwsn6hJdfTBY9VH3vvngMz4DjDXZg0YzbUFK8W5E0+Q==</DigestValue>
      </Reference>
      <Reference URI="/xl/worksheets/sheet29.xml?ContentType=application/vnd.openxmlformats-officedocument.spreadsheetml.worksheet+xml">
        <DigestMethod Algorithm="http://www.w3.org/2001/04/xmlenc#sha512"/>
        <DigestValue>Ha6E93Zxklhic6VHNezO0ffWYfTJyr/YefTSnS2w7j+oUYrWmSQ2oxpGnhtDOPezHlyLPGXnYd6yvrTBEUI39g==</DigestValue>
      </Reference>
      <Reference URI="/xl/worksheets/sheet3.xml?ContentType=application/vnd.openxmlformats-officedocument.spreadsheetml.worksheet+xml">
        <DigestMethod Algorithm="http://www.w3.org/2001/04/xmlenc#sha512"/>
        <DigestValue>RTF0uLc9qh/nHAmYRhB2vVFwlFg0AYUhhomg24QhmQMwgSQ+QqhNjnfP6IUKlbTakYLwYVPukiBVtVFGyrNM+g==</DigestValue>
      </Reference>
      <Reference URI="/xl/worksheets/sheet30.xml?ContentType=application/vnd.openxmlformats-officedocument.spreadsheetml.worksheet+xml">
        <DigestMethod Algorithm="http://www.w3.org/2001/04/xmlenc#sha512"/>
        <DigestValue>gmEfSZflF9l/th4FYCny0+QR1Ti1dD0wQvMNnqKT8GL0qbynaN7tbIFjFIYqBajxZc13nwVhpChKPOCY8p+Z5w==</DigestValue>
      </Reference>
      <Reference URI="/xl/worksheets/sheet31.xml?ContentType=application/vnd.openxmlformats-officedocument.spreadsheetml.worksheet+xml">
        <DigestMethod Algorithm="http://www.w3.org/2001/04/xmlenc#sha512"/>
        <DigestValue>i+q2L9NQ0yPqLjKjGZox8InQiGt8PsYBe+lWI4JEHNn6Jkf69QRVZB/enNVvLMdvbOhpVxyCXDDwMPhN5Xwvzg==</DigestValue>
      </Reference>
      <Reference URI="/xl/worksheets/sheet32.xml?ContentType=application/vnd.openxmlformats-officedocument.spreadsheetml.worksheet+xml">
        <DigestMethod Algorithm="http://www.w3.org/2001/04/xmlenc#sha512"/>
        <DigestValue>gsvmvSQYL6kCdSldwBCshRPKt+HAqj9iwT5Yer1AeJ1S6K4rEFtSQ+MvxASsrUkdJw6TIuaJI7d7mlrpgfcy3w==</DigestValue>
      </Reference>
      <Reference URI="/xl/worksheets/sheet33.xml?ContentType=application/vnd.openxmlformats-officedocument.spreadsheetml.worksheet+xml">
        <DigestMethod Algorithm="http://www.w3.org/2001/04/xmlenc#sha512"/>
        <DigestValue>4uwDdSxlvasV1UAHXbwrZNB67c7CrvqCyXGqz0LsJsGygDygPf5rRrlnOJAOlb6VmTwgn/4990U6y/9pR8hdAA==</DigestValue>
      </Reference>
      <Reference URI="/xl/worksheets/sheet34.xml?ContentType=application/vnd.openxmlformats-officedocument.spreadsheetml.worksheet+xml">
        <DigestMethod Algorithm="http://www.w3.org/2001/04/xmlenc#sha512"/>
        <DigestValue>EW5yVuBXNW3ev2ZC9b/GRzVAizhsrRjclUularwjdMfRabEKr4rapN6yUmbZF4cjtZQBMXt/a60RRCZuah21ZQ==</DigestValue>
      </Reference>
      <Reference URI="/xl/worksheets/sheet35.xml?ContentType=application/vnd.openxmlformats-officedocument.spreadsheetml.worksheet+xml">
        <DigestMethod Algorithm="http://www.w3.org/2001/04/xmlenc#sha512"/>
        <DigestValue>rl23shqhUbFJrdo0E4TneT0R7HkFHmqnjU3cRPmgZ+STwi/Ph1pUZ90VbxnzeR0+m5RVG9tjePNyUexBoohNcQ==</DigestValue>
      </Reference>
      <Reference URI="/xl/worksheets/sheet36.xml?ContentType=application/vnd.openxmlformats-officedocument.spreadsheetml.worksheet+xml">
        <DigestMethod Algorithm="http://www.w3.org/2001/04/xmlenc#sha512"/>
        <DigestValue>OFOVk/favJa0u1/m0pVgtEoIAk7K2AMTNJUEchl9GgdWnjlWT99lXmnnDALHk6jsH9qlp9yFF/SGSp67BbnOqQ==</DigestValue>
      </Reference>
      <Reference URI="/xl/worksheets/sheet37.xml?ContentType=application/vnd.openxmlformats-officedocument.spreadsheetml.worksheet+xml">
        <DigestMethod Algorithm="http://www.w3.org/2001/04/xmlenc#sha512"/>
        <DigestValue>Bc+oV/eIlMXIpvYuU38JYZVcf84p/1gOVsxv8wsM5x45og1TFHpCKwVw/zjXIZOWkLIhlZ+MVx4CJUen5/d69Q==</DigestValue>
      </Reference>
      <Reference URI="/xl/worksheets/sheet38.xml?ContentType=application/vnd.openxmlformats-officedocument.spreadsheetml.worksheet+xml">
        <DigestMethod Algorithm="http://www.w3.org/2001/04/xmlenc#sha512"/>
        <DigestValue>pt1Tiqqqew4C1Fp4sUKgZmjSz69zqMZlfZNDH3ofuVdXhdbpWNizz4sL3RktpZsi2/neice3/S4dVeuPy9OHaA==</DigestValue>
      </Reference>
      <Reference URI="/xl/worksheets/sheet39.xml?ContentType=application/vnd.openxmlformats-officedocument.spreadsheetml.worksheet+xml">
        <DigestMethod Algorithm="http://www.w3.org/2001/04/xmlenc#sha512"/>
        <DigestValue>vBWnH1HwXfsTbf6bzK2XJ66j+GWTye3QQ9UqJ6rL1Qzwom7irOXRpsqmkOZjHMQ2DSu+RCPiDVCUEYV4pYxiNg==</DigestValue>
      </Reference>
      <Reference URI="/xl/worksheets/sheet4.xml?ContentType=application/vnd.openxmlformats-officedocument.spreadsheetml.worksheet+xml">
        <DigestMethod Algorithm="http://www.w3.org/2001/04/xmlenc#sha512"/>
        <DigestValue>JynNsj1U8Y47P9TtNCzvc/srFnGz7nJYXL6UkgzSJz1Raph6XpcdsVNmGn6DBS893QZEfh1JOyryLgckxV76tw==</DigestValue>
      </Reference>
      <Reference URI="/xl/worksheets/sheet40.xml?ContentType=application/vnd.openxmlformats-officedocument.spreadsheetml.worksheet+xml">
        <DigestMethod Algorithm="http://www.w3.org/2001/04/xmlenc#sha512"/>
        <DigestValue>QT7ZgrS8NbXBvvzNXaegfUldi9xPlWA83PJBWmUH8cQr+Yyd8hQhz9C9u6xD8UFAdEgB7RaKYNvCHfzG588FUg==</DigestValue>
      </Reference>
      <Reference URI="/xl/worksheets/sheet41.xml?ContentType=application/vnd.openxmlformats-officedocument.spreadsheetml.worksheet+xml">
        <DigestMethod Algorithm="http://www.w3.org/2001/04/xmlenc#sha512"/>
        <DigestValue>VqkuiurCFt5EapsRJAtiSJpQv4ScA7FUi/NEPpNHpU9srEzUHqOAG7jScsp2O67NELcx09zrlOAW9e4o0I3ZJQ==</DigestValue>
      </Reference>
      <Reference URI="/xl/worksheets/sheet42.xml?ContentType=application/vnd.openxmlformats-officedocument.spreadsheetml.worksheet+xml">
        <DigestMethod Algorithm="http://www.w3.org/2001/04/xmlenc#sha512"/>
        <DigestValue>B7ZRk072Ig4F7C/TxUn6BAUoLm8dF1Iu3GtCpxGkTQhtBwx+g8ofeyJb7dmZiqVeeKbhnB83ptZJTjBNAwiyLg==</DigestValue>
      </Reference>
      <Reference URI="/xl/worksheets/sheet43.xml?ContentType=application/vnd.openxmlformats-officedocument.spreadsheetml.worksheet+xml">
        <DigestMethod Algorithm="http://www.w3.org/2001/04/xmlenc#sha512"/>
        <DigestValue>+E0MINez2v+sg0uZMyP4nMTptzRx/fc8oJlltkgMy4hPewNC2qZEosIBhB8Z/ofCDb79PcNUvIePh0UV7MNT3g==</DigestValue>
      </Reference>
      <Reference URI="/xl/worksheets/sheet44.xml?ContentType=application/vnd.openxmlformats-officedocument.spreadsheetml.worksheet+xml">
        <DigestMethod Algorithm="http://www.w3.org/2001/04/xmlenc#sha512"/>
        <DigestValue>RH4aB4Ihw4eiouotL0/qDhCU87I7UQ3ssWcwdRmaZRXDMW/M9VCqz8nBYCyhthHUG8THH465+kUv/7Z/wViyow==</DigestValue>
      </Reference>
      <Reference URI="/xl/worksheets/sheet45.xml?ContentType=application/vnd.openxmlformats-officedocument.spreadsheetml.worksheet+xml">
        <DigestMethod Algorithm="http://www.w3.org/2001/04/xmlenc#sha512"/>
        <DigestValue>A5nj7eMwR/IyPuSyUJ42KSWLyfJiV4hCilRuNuxFNjubnr3IS7Mn7tSARCEu98XlBH9qckfrXslG7q6w2byc3Q==</DigestValue>
      </Reference>
      <Reference URI="/xl/worksheets/sheet46.xml?ContentType=application/vnd.openxmlformats-officedocument.spreadsheetml.worksheet+xml">
        <DigestMethod Algorithm="http://www.w3.org/2001/04/xmlenc#sha512"/>
        <DigestValue>9UEgjWzIq6bLsd1xChShyaxbXEozjpWzR3hUD+Zbatf5TFLx8m1N3GFM7cM3VeMO/NPlm5gKU5DjeBjdhb9/ww==</DigestValue>
      </Reference>
      <Reference URI="/xl/worksheets/sheet47.xml?ContentType=application/vnd.openxmlformats-officedocument.spreadsheetml.worksheet+xml">
        <DigestMethod Algorithm="http://www.w3.org/2001/04/xmlenc#sha512"/>
        <DigestValue>vp/E7BlrBykjvahMtytK1wcW0DSMtpv7fysKpMyTRZ+Uo7xRHqzdfiXZunTz34RT/2dR3hQWSK/yRtUeX8aGYA==</DigestValue>
      </Reference>
      <Reference URI="/xl/worksheets/sheet48.xml?ContentType=application/vnd.openxmlformats-officedocument.spreadsheetml.worksheet+xml">
        <DigestMethod Algorithm="http://www.w3.org/2001/04/xmlenc#sha512"/>
        <DigestValue>fW7ZXYkq7p2m6PbbgJiq++RSFK5GiqhQ4Sp33s0KG4UVJfTWwSIWBSpKbql1spZrpxRFinJIBPh/aKrVA/w5mA==</DigestValue>
      </Reference>
      <Reference URI="/xl/worksheets/sheet49.xml?ContentType=application/vnd.openxmlformats-officedocument.spreadsheetml.worksheet+xml">
        <DigestMethod Algorithm="http://www.w3.org/2001/04/xmlenc#sha512"/>
        <DigestValue>Sa4G8jPCVwPlERYDhkZStVWqzEx9Vzsz3bCxwyDT9ZZsNANNuaK+2U9KkXwbtB8LDeXcTeUcnYKdHWUYNXdc1w==</DigestValue>
      </Reference>
      <Reference URI="/xl/worksheets/sheet5.xml?ContentType=application/vnd.openxmlformats-officedocument.spreadsheetml.worksheet+xml">
        <DigestMethod Algorithm="http://www.w3.org/2001/04/xmlenc#sha512"/>
        <DigestValue>TESdjKRRxotYCCvHyNQ83NO8oITAssaB4IjJPFK7iB2N3MUJ+L1uP/Wqf4t26Gg1EImXg40EvTceWvI8HPqdSg==</DigestValue>
      </Reference>
      <Reference URI="/xl/worksheets/sheet50.xml?ContentType=application/vnd.openxmlformats-officedocument.spreadsheetml.worksheet+xml">
        <DigestMethod Algorithm="http://www.w3.org/2001/04/xmlenc#sha512"/>
        <DigestValue>06xITSLJrnsahNnw9t6kFJe7S+tu9G9xWek6zBvuDRfwQlYsqb4Fl/aLSGtv6KXTaOs7iyRuhBe5mHypP4F1Jg==</DigestValue>
      </Reference>
      <Reference URI="/xl/worksheets/sheet51.xml?ContentType=application/vnd.openxmlformats-officedocument.spreadsheetml.worksheet+xml">
        <DigestMethod Algorithm="http://www.w3.org/2001/04/xmlenc#sha512"/>
        <DigestValue>zfvWWcb8Mmba2AIk2SwUsPtFLu8hOzI4s0tzlajrAaXKjsX+by8Y9/Bloys/dkA+/C/gWOez0Ds5Gi/lFUdmZg==</DigestValue>
      </Reference>
      <Reference URI="/xl/worksheets/sheet52.xml?ContentType=application/vnd.openxmlformats-officedocument.spreadsheetml.worksheet+xml">
        <DigestMethod Algorithm="http://www.w3.org/2001/04/xmlenc#sha512"/>
        <DigestValue>l5rHF1hHjIr7PXW+QGsJiQ9yspJxH6hmjoqEGNfrDTyVGMM0p+LiaALXE2j7sIx7QtVHSvgNb5thpp/ypRar5Q==</DigestValue>
      </Reference>
      <Reference URI="/xl/worksheets/sheet53.xml?ContentType=application/vnd.openxmlformats-officedocument.spreadsheetml.worksheet+xml">
        <DigestMethod Algorithm="http://www.w3.org/2001/04/xmlenc#sha512"/>
        <DigestValue>IU21zWz4wEGJhnYrX8nnjqJdMqZd4LZIvTWnY7zxK0nypzz5C3Fj9v5rY7aojaVXRaEAbm0J5RSwUmq0oEPkzQ==</DigestValue>
      </Reference>
      <Reference URI="/xl/worksheets/sheet54.xml?ContentType=application/vnd.openxmlformats-officedocument.spreadsheetml.worksheet+xml">
        <DigestMethod Algorithm="http://www.w3.org/2001/04/xmlenc#sha512"/>
        <DigestValue>HQk/qn83DDMAculYJ0kORn8vpGd5rT0FLvSAqqGRi9IFPRmIY1TpXBi9WIZJTXx10X9FmDsSpU7F0Chi/nytAA==</DigestValue>
      </Reference>
      <Reference URI="/xl/worksheets/sheet55.xml?ContentType=application/vnd.openxmlformats-officedocument.spreadsheetml.worksheet+xml">
        <DigestMethod Algorithm="http://www.w3.org/2001/04/xmlenc#sha512"/>
        <DigestValue>lAkShIv2RFFPC+AZwrWUrtK+C49QjMlnZd/KvoE9ZFv2oqPPRxHm4wRCBPsxlezNg0fYwNynL0ElwvdXM/6IZA==</DigestValue>
      </Reference>
      <Reference URI="/xl/worksheets/sheet6.xml?ContentType=application/vnd.openxmlformats-officedocument.spreadsheetml.worksheet+xml">
        <DigestMethod Algorithm="http://www.w3.org/2001/04/xmlenc#sha512"/>
        <DigestValue>vrtImp7NZnNSclWZm5/V3DkEUH55Yz5Pw0Rk00mRU0wAreYmOPlWf2OlsB37bzYekY4yTR3a1ll02JYU7W3y3A==</DigestValue>
      </Reference>
      <Reference URI="/xl/worksheets/sheet7.xml?ContentType=application/vnd.openxmlformats-officedocument.spreadsheetml.worksheet+xml">
        <DigestMethod Algorithm="http://www.w3.org/2001/04/xmlenc#sha512"/>
        <DigestValue>KPgyJwbz0eHGi7cUfmLGMwKTcD9bQZcYkeDqeq6VuQuNfQ6A4TLiGWQ23FEKSwCkPMPRPkT6nKxySaVW8Bm3UQ==</DigestValue>
      </Reference>
      <Reference URI="/xl/worksheets/sheet8.xml?ContentType=application/vnd.openxmlformats-officedocument.spreadsheetml.worksheet+xml">
        <DigestMethod Algorithm="http://www.w3.org/2001/04/xmlenc#sha512"/>
        <DigestValue>xkA9Bw39rdLUhOgyL6L+lIpPBciBWxdpBJm9+LBHAG2pVaYrSkvF7lcD9TcPfY/vWhPhK/LVaRbRnjSRQuzXBw==</DigestValue>
      </Reference>
      <Reference URI="/xl/worksheets/sheet9.xml?ContentType=application/vnd.openxmlformats-officedocument.spreadsheetml.worksheet+xml">
        <DigestMethod Algorithm="http://www.w3.org/2001/04/xmlenc#sha512"/>
        <DigestValue>ZXZO8eM7qJiREkh25LWVxtsyFpvgY8K8YBN7H4Uzl8ZKA5CeFhMSzQI2Hp+W7dKsu++WQOsqmYin4aW5ax+/Vw==</DigestValue>
      </Reference>
    </Manifest>
    <SignatureProperties>
      <SignatureProperty Id="idSignatureTime" Target="#idPackageSignature">
        <mdssi:SignatureTime xmlns:mdssi="http://schemas.openxmlformats.org/package/2006/digital-signature">
          <mdssi:Format>YYYY-MM-DDThh:mm:ssTZD</mdssi:Format>
          <mdssi:Value>2024-03-27T20:27:45Z</mdssi:Value>
        </mdssi:SignatureTime>
      </SignatureProperty>
    </SignatureProperties>
  </Object>
  <Object Id="idOfficeObject">
    <SignatureProperties>
      <SignatureProperty Id="idOfficeV1Details" Target="#idPackageSignature">
        <SignatureInfoV1 xmlns="http://schemas.microsoft.com/office/2006/digsig">
          <SetupID>{5B94CBDB-5866-46C1-AAF7-4753DF9279AD}</SetupID>
          <SignatureText>Miguel Almada</SignatureText>
          <SignatureImage/>
          <SignatureComments/>
          <WindowsVersion>10.0</WindowsVersion>
          <OfficeVersion>16.0.16924/26</OfficeVersion>
          <ApplicationVersion>16.0.16924</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2024-03-27T20:27:45Z</xd:SigningTime>
          <xd:SigningCertificate>
            <xd:Cert>
              <xd:CertDigest>
                <DigestMethod Algorithm="http://www.w3.org/2001/04/xmlenc#sha512"/>
                <DigestValue>ro1xBDf5F/YhQPjT9MHlXVOY36gBnj7/fto1ZOtw+PfUpEuNq4xJ+2FxmoRTTwSER/E5aQxWufF91+6PXeF14Q==</DigestValue>
              </xd:CertDigest>
              <xd:IssuerSerial>
                <X509IssuerName>SERIALNUMBER=RUC80080610-7, CN=CODE100 S.A., OU=Prestador Cualificado de Servicios de Confianza, O=ICPP, C=PY</X509IssuerName>
                <X509SerialNumber>122806531684897371454587609836788009390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SBoAAKI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Sa0j0H2AAAABQAAAAkAAABMAAAAAAAAAAAAAAAAAAAA//////////9gAAAAMgA3AC8AMwAvADIAMAAyADQ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JrSPQQwAAABbAAAAAQAAAEwAAAAEAAAACwAAADcAAAAiAAAAWwAAAFAAAABYAD0i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LYAAABWAAAAMAAAADsAAACH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LcAAABXAAAAJQAAAAwAAAAEAAAAVAAAAJwAAAAxAAAAOwAAALUAAABWAAAAAQAAAFVVj0EmtI9BMQAAADsAAAANAAAATAAAAAAAAAAAAAAAAAAAAP//////////aAAAAE0AaQBnAHUAZQBsACAAQQBsAG0AYQBkAGEAaHQSAAAABQAAAAwAAAALAAAACgAAAAUAAAAFAAAADQAAAAUAAAARAAAACgAAAAwAAAAK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HgAAAAPAAAAYQAAADgAAABxAAAAAQAAAFVVj0EmtI9BDwAAAGEAAAAHAAAATAAAAAAAAAAAAAAAAAAAAP//////////XAAAAFMA7QBuAGQAaQBjAG8APFMHAAAAAwAAAAcAAAAIAAAAAwAAAAYAAAAI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nAAAAGAAAAAUAAAAAAAAA////AAAAAAAlAAAADAAAAAUAAABMAAAAZAAAAA4AAACLAAAAIwEAAJsAAAAOAAAAiwAAABYBAAARAAAAIQDwAAAAAAAAAAAAAACAPwAAAAAAAAAAAACAPwAAAAAAAAAAAAAAAAAAAAAAAAAAAAAAAAAAAAAAAAAAJQAAAAwAAAAAAACAKAAAAAwAAAAFAAAAJQAAAAwAAAABAAAAGAAAAAwAAAAAAAAAEgAAAAwAAAABAAAAFgAAAAwAAAAAAAAAVAAAADgBAAAPAAAAiwAAACIBAACbAAAAAQAAAFVVj0EmtI9BDwAAAIsAAAAnAAAATAAAAAQAAAAOAAAAiwAAACQBAACcAAAAnAAAAEYAaQByAG0AYQBkAG8AIABwAG8AcgA6ACAATQBJAEcAVQBFAEwAIABBAE4ARwBFAEwAIABBAEwATQBBAEQAQQAgAEYAUgBVAFQATwBTAHcuBgAAAAMAAAAFAAAACwAAAAcAAAAIAAAACAAAAAQAAAAIAAAACAAAAAUAAAADAAAABAAAAAwAAAADAAAACQAAAAkAAAAHAAAABgAAAAQAAAAIAAAACgAAAAkAAAAHAAAABgAAAAQAAAAIAAAABgAAAAwAAAAIAAAACQAAAAgAAAAEAAAABgAAAAgAAAAJAAAABwAAAAoAAAAHAAAAFgAAAAwAAAAAAAAAJQAAAAwAAAACAAAADgAAABQAAAAAAAAAEAAAABQAAAA=</Object>
  <Object Id="idInvalidSigLnImg">AQAAAGwAAAAAAAAAAAAAAD8BAACfAAAAAAAAAAAAAABmFgAAOwsAACBFTUYAAAEAyCAAAKk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jw0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tgAAAFYAAAAwAAAAOwAAAIc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twAAAFcAAAAlAAAADAAAAAQAAABUAAAAnAAAADEAAAA7AAAAtQAAAFYAAAABAAAAVVWPQSa0j0ExAAAAOwAAAA0AAABMAAAAAAAAAAAAAAAAAAAA//////////9oAAAATQBpAGcAdQBlAGwAIABBAGwAbQBhAGQAYQCibBIAAAAFAAAADAAAAAsAAAAKAAAABQAAAAUAAAANAAAABQAAABEAAAAKAAAADAAAAAo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eAAAAA8AAABhAAAAOAAAAHEAAAABAAAAVVWPQSa0j0EPAAAAYQAAAAcAAABMAAAAAAAAAAAAAAAAAAAA//////////9cAAAAUwDtAG4AZABpAGMAbwAXaQcAAAADAAAABwAAAAgAAAADAAAABgAAAAg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cAAAAYAAAABQAAAAAAAAD///8AAAAAACUAAAAMAAAABQAAAEwAAABkAAAADgAAAIsAAAAjAQAAmwAAAA4AAACLAAAAFgEAABEAAAAhAPAAAAAAAAAAAAAAAIA/AAAAAAAAAAAAAIA/AAAAAAAAAAAAAAAAAAAAAAAAAAAAAAAAAAAAAAAAAAAlAAAADAAAAAAAAIAoAAAADAAAAAUAAAAlAAAADAAAAAEAAAAYAAAADAAAAAAAAAASAAAADAAAAAEAAAAWAAAADAAAAAAAAABUAAAAOAEAAA8AAACLAAAAIgEAAJsAAAABAAAAVVWPQSa0j0EPAAAAiwAAACcAAABMAAAABAAAAA4AAACLAAAAJAEAAJwAAACcAAAARgBpAHIAbQBhAGQAbwAgAHAAbwByADoAIABNAEkARwBVAEUATAAgAEEATgBHAEUATAAgAEEATABNAEEARABBACAARgBSAFUAVABPAFMA8hUGAAAAAwAAAAUAAAALAAAABwAAAAgAAAAIAAAABAAAAAgAAAAIAAAABQAAAAMAAAAEAAAADAAAAAMAAAAJAAAACQAAAAcAAAAGAAAABAAAAAgAAAAKAAAACQAAAAcAAAAGAAAABAAAAAgAAAAGAAAADAAAAAgAAAAJAAAACAAAAAQAAAAGAAAACAAAAAkAAAAHAAAACgAAAAcAAAAWAAAADAAAAAAAAAAlAAAADAAAAAIAAAAOAAAAFAAAAAAAAAAQAAAAFA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55</vt:i4>
      </vt:variant>
      <vt:variant>
        <vt:lpstr>Rangos con nombre</vt:lpstr>
      </vt:variant>
      <vt:variant>
        <vt:i4>42</vt:i4>
      </vt:variant>
    </vt:vector>
  </HeadingPairs>
  <TitlesOfParts>
    <vt:vector size="97" baseType="lpstr">
      <vt:lpstr>BAL MARZO 2022</vt:lpstr>
      <vt:lpstr>BAL JUNIO 2022</vt:lpstr>
      <vt:lpstr>BAL DICIEMBRE 2022</vt:lpstr>
      <vt:lpstr>BAL MARZO 2023</vt:lpstr>
      <vt:lpstr>Indice</vt:lpstr>
      <vt:lpstr>BG</vt:lpstr>
      <vt:lpstr>ER</vt:lpstr>
      <vt:lpstr>EFE</vt:lpstr>
      <vt:lpstr>EVPN</vt:lpstr>
      <vt:lpstr>Información General</vt:lpstr>
      <vt:lpstr>Nota1</vt:lpstr>
      <vt:lpstr>NOTA 122022</vt:lpstr>
      <vt:lpstr>Nota 2 </vt:lpstr>
      <vt:lpstr>Nota 3</vt:lpstr>
      <vt:lpstr>Nota 4</vt:lpstr>
      <vt:lpstr>Nota 5  (2)</vt:lpstr>
      <vt:lpstr>Nota 5 </vt:lpstr>
      <vt:lpstr>Nota 6</vt:lpstr>
      <vt:lpstr>Nota 7</vt:lpstr>
      <vt:lpstr>Nota 8</vt:lpstr>
      <vt:lpstr>Nota 9</vt:lpstr>
      <vt:lpstr>Hoja1</vt:lpstr>
      <vt:lpstr>Nota 10</vt:lpstr>
      <vt:lpstr>Nota 11</vt:lpstr>
      <vt:lpstr>Nota 12</vt:lpstr>
      <vt:lpstr>Nota 13</vt:lpstr>
      <vt:lpstr>Nota 14</vt:lpstr>
      <vt:lpstr>Nota 15</vt:lpstr>
      <vt:lpstr>Nota 16</vt:lpstr>
      <vt:lpstr>Nota 17</vt:lpstr>
      <vt:lpstr>Nota 18</vt:lpstr>
      <vt:lpstr>Nota 19</vt:lpstr>
      <vt:lpstr>Nota 20</vt:lpstr>
      <vt:lpstr> Nota 21</vt:lpstr>
      <vt:lpstr>Nota 22</vt:lpstr>
      <vt:lpstr>Nota 23</vt:lpstr>
      <vt:lpstr>Nota 24</vt:lpstr>
      <vt:lpstr>Nota 25</vt:lpstr>
      <vt:lpstr>Nota 26</vt:lpstr>
      <vt:lpstr>Nota 27</vt:lpstr>
      <vt:lpstr>Nota 29</vt:lpstr>
      <vt:lpstr>Nota 28</vt:lpstr>
      <vt:lpstr>Nota 30</vt:lpstr>
      <vt:lpstr>Nota 31</vt:lpstr>
      <vt:lpstr>Nota 32</vt:lpstr>
      <vt:lpstr>Nota 33</vt:lpstr>
      <vt:lpstr>Nota 34</vt:lpstr>
      <vt:lpstr>Nota 35</vt:lpstr>
      <vt:lpstr>EVPN (2)</vt:lpstr>
      <vt:lpstr>Nota 36</vt:lpstr>
      <vt:lpstr>Nota 37</vt:lpstr>
      <vt:lpstr>Nota 38</vt:lpstr>
      <vt:lpstr>Nota 39</vt:lpstr>
      <vt:lpstr>Nota 40</vt:lpstr>
      <vt:lpstr>Base de Monedas</vt:lpstr>
      <vt:lpstr>'Información General'!_Toc82092290</vt:lpstr>
      <vt:lpstr>' Nota 21'!Área_de_impresión</vt:lpstr>
      <vt:lpstr>BG!Área_de_impresión</vt:lpstr>
      <vt:lpstr>EFE!Área_de_impresión</vt:lpstr>
      <vt:lpstr>ER!Área_de_impresión</vt:lpstr>
      <vt:lpstr>EVPN!Área_de_impresión</vt:lpstr>
      <vt:lpstr>'EVPN (2)'!Área_de_impresión</vt:lpstr>
      <vt:lpstr>Indice!Área_de_impresión</vt:lpstr>
      <vt:lpstr>'Nota 10'!Área_de_impresión</vt:lpstr>
      <vt:lpstr>'Nota 11'!Área_de_impresión</vt:lpstr>
      <vt:lpstr>'Nota 12'!Área_de_impresión</vt:lpstr>
      <vt:lpstr>'Nota 13'!Área_de_impresión</vt:lpstr>
      <vt:lpstr>'Nota 16'!Área_de_impresión</vt:lpstr>
      <vt:lpstr>'Nota 17'!Área_de_impresión</vt:lpstr>
      <vt:lpstr>'Nota 18'!Área_de_impresión</vt:lpstr>
      <vt:lpstr>'Nota 19'!Área_de_impresión</vt:lpstr>
      <vt:lpstr>'Nota 20'!Área_de_impresión</vt:lpstr>
      <vt:lpstr>'Nota 23'!Área_de_impresión</vt:lpstr>
      <vt:lpstr>'Nota 25'!Área_de_impresión</vt:lpstr>
      <vt:lpstr>'Nota 26'!Área_de_impresión</vt:lpstr>
      <vt:lpstr>'Nota 27'!Área_de_impresión</vt:lpstr>
      <vt:lpstr>'Nota 28'!Área_de_impresión</vt:lpstr>
      <vt:lpstr>'Nota 29'!Área_de_impresión</vt:lpstr>
      <vt:lpstr>'Nota 3'!Área_de_impresión</vt:lpstr>
      <vt:lpstr>'Nota 30'!Área_de_impresión</vt:lpstr>
      <vt:lpstr>'Nota 31'!Área_de_impresión</vt:lpstr>
      <vt:lpstr>'Nota 32'!Área_de_impresión</vt:lpstr>
      <vt:lpstr>'Nota 33'!Área_de_impresión</vt:lpstr>
      <vt:lpstr>'Nota 34'!Área_de_impresión</vt:lpstr>
      <vt:lpstr>'Nota 35'!Área_de_impresión</vt:lpstr>
      <vt:lpstr>'Nota 36'!Área_de_impresión</vt:lpstr>
      <vt:lpstr>'Nota 37'!Área_de_impresión</vt:lpstr>
      <vt:lpstr>'Nota 38'!Área_de_impresión</vt:lpstr>
      <vt:lpstr>'Nota 39'!Área_de_impresión</vt:lpstr>
      <vt:lpstr>'Nota 4'!Área_de_impresión</vt:lpstr>
      <vt:lpstr>'Nota 40'!Área_de_impresión</vt:lpstr>
      <vt:lpstr>'Nota 5 '!Área_de_impresión</vt:lpstr>
      <vt:lpstr>'Nota 5  (2)'!Área_de_impresión</vt:lpstr>
      <vt:lpstr>'Nota 6'!Área_de_impresión</vt:lpstr>
      <vt:lpstr>'Nota 7'!Área_de_impresión</vt:lpstr>
      <vt:lpstr>'Nota 9'!Área_de_impresión</vt:lpstr>
      <vt:lpstr>Indice!Títulos_a_imprimir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CONTABILIDAD</dc:creator>
  <cp:lastModifiedBy>Cynthia Velazquez</cp:lastModifiedBy>
  <cp:lastPrinted>2023-08-16T13:22:36Z</cp:lastPrinted>
  <dcterms:created xsi:type="dcterms:W3CDTF">2019-05-02T15:06:12Z</dcterms:created>
  <dcterms:modified xsi:type="dcterms:W3CDTF">2024-03-27T18:38:20Z</dcterms:modified>
</cp:coreProperties>
</file>